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Geoff's\Desktop\Dissertation\Models\No Cross Validation\"/>
    </mc:Choice>
  </mc:AlternateContent>
  <xr:revisionPtr revIDLastSave="0" documentId="13_ncr:1_{BEEBEDF8-F1B2-45CC-8191-F4F500E0949D}" xr6:coauthVersionLast="47" xr6:coauthVersionMax="47" xr10:uidLastSave="{00000000-0000-0000-0000-000000000000}"/>
  <bookViews>
    <workbookView xWindow="-120" yWindow="-120" windowWidth="29040" windowHeight="16440" tabRatio="609" xr2:uid="{6315E293-1200-4E40-B098-443D6126DA92}"/>
  </bookViews>
  <sheets>
    <sheet name="Main" sheetId="471" r:id="rId1"/>
    <sheet name="List of Molecules Used" sheetId="470" r:id="rId2"/>
    <sheet name="Link" sheetId="472" r:id="rId3"/>
    <sheet name="Dodecafluoropentane" sheetId="469" r:id="rId4"/>
    <sheet name="Decafluorobutane" sheetId="461" r:id="rId5"/>
    <sheet name="Toluene" sheetId="453" r:id="rId6"/>
    <sheet name="Benzene" sheetId="444" r:id="rId7"/>
    <sheet name="RC318" sheetId="434" r:id="rId8"/>
    <sheet name="R245fa" sheetId="429" r:id="rId9"/>
    <sheet name="R245ca" sheetId="422" r:id="rId10"/>
    <sheet name="R236fa" sheetId="414" r:id="rId11"/>
    <sheet name="R236ea" sheetId="408" r:id="rId12"/>
    <sheet name="R227ea" sheetId="399" r:id="rId13"/>
    <sheet name="R218" sheetId="391" r:id="rId14"/>
    <sheet name="R152a" sheetId="381" r:id="rId15"/>
    <sheet name="R143a" sheetId="369" r:id="rId16"/>
    <sheet name="R142b" sheetId="361" r:id="rId17"/>
    <sheet name="R141b" sheetId="354" r:id="rId18"/>
    <sheet name="R134a" sheetId="346" r:id="rId19"/>
    <sheet name="R125" sheetId="335" r:id="rId20"/>
    <sheet name="R124" sheetId="328" r:id="rId21"/>
    <sheet name="R123" sheetId="317" r:id="rId22"/>
    <sheet name="R116" sheetId="307" r:id="rId23"/>
    <sheet name="R115" sheetId="295" r:id="rId24"/>
    <sheet name="R114" sheetId="288" r:id="rId25"/>
    <sheet name="R113" sheetId="281" r:id="rId26"/>
    <sheet name="R41" sheetId="280" r:id="rId27"/>
    <sheet name="R32" sheetId="271" r:id="rId28"/>
    <sheet name="R23" sheetId="259" r:id="rId29"/>
    <sheet name="R22" sheetId="227" r:id="rId30"/>
    <sheet name="R21" sheetId="258" r:id="rId31"/>
    <sheet name="R14" sheetId="247" r:id="rId32"/>
    <sheet name="R13" sheetId="238" r:id="rId33"/>
    <sheet name="R12" sheetId="216" r:id="rId34"/>
    <sheet name="R11" sheetId="206" r:id="rId35"/>
    <sheet name="n-Dodecane" sheetId="199" r:id="rId36"/>
    <sheet name="n-Decane" sheetId="193" r:id="rId37"/>
    <sheet name="n-Nonane" sheetId="185" r:id="rId38"/>
    <sheet name="n-Octane" sheetId="176" r:id="rId39"/>
    <sheet name="n-Heptane" sheetId="168" r:id="rId40"/>
    <sheet name="Cyclohexane" sheetId="158" r:id="rId41"/>
    <sheet name="2-Methylpentane" sheetId="150" r:id="rId42"/>
    <sheet name="n-Hexane" sheetId="140" r:id="rId43"/>
    <sheet name="Methane" sheetId="30" r:id="rId44"/>
    <sheet name="Methanol" sheetId="21" r:id="rId45"/>
    <sheet name="Ethane" sheetId="42" r:id="rId46"/>
    <sheet name="Ethene" sheetId="54" r:id="rId47"/>
    <sheet name="Propane" sheetId="66" r:id="rId48"/>
    <sheet name="Propene" sheetId="78" r:id="rId49"/>
    <sheet name="Propyne" sheetId="90" r:id="rId50"/>
    <sheet name="Cyclopropane" sheetId="95" r:id="rId51"/>
    <sheet name="Butane" sheetId="102" r:id="rId52"/>
    <sheet name="Isobutane" sheetId="104" r:id="rId53"/>
    <sheet name="Pentane" sheetId="115" r:id="rId54"/>
    <sheet name="2-Methylbutane" sheetId="125" r:id="rId55"/>
    <sheet name="2-2-Dimethylpropane" sheetId="132" r:id="rId56"/>
  </sheets>
  <externalReferences>
    <externalReference r:id="rId57"/>
  </externalReferences>
  <definedNames>
    <definedName name="_xlnm._FilterDatabase" localSheetId="0" hidden="1">Main!$A$1:$A$8125</definedName>
    <definedName name="ExternalData_1" localSheetId="55" hidden="1">'2-2-Dimethylpropane'!$A$1:$N$138</definedName>
    <definedName name="ExternalData_1" localSheetId="54" hidden="1">'2-Methylbutane'!$A$1:$N$119</definedName>
    <definedName name="ExternalData_1" localSheetId="41" hidden="1">'2-Methylpentane'!$A$1:$N$81</definedName>
    <definedName name="ExternalData_1" localSheetId="6" hidden="1">Benzene!$A$1:$N$157</definedName>
    <definedName name="ExternalData_1" localSheetId="51" hidden="1">Butane!$A$1:$N$176</definedName>
    <definedName name="ExternalData_1" localSheetId="40" hidden="1">Cyclohexane!$A$1:$N$138</definedName>
    <definedName name="ExternalData_1" localSheetId="50" hidden="1">Cyclopropane!$A$1:$N$98</definedName>
    <definedName name="ExternalData_1" localSheetId="4" hidden="1">Decafluorobutane!$A$1:$N$136</definedName>
    <definedName name="ExternalData_1" localSheetId="3" hidden="1">Dodecafluoropentane!$A$1:$N$138</definedName>
    <definedName name="ExternalData_1" localSheetId="45" hidden="1">Ethane!$A$1:$N$212</definedName>
    <definedName name="ExternalData_1" localSheetId="46" hidden="1">Ethene!$A$1:$N$214</definedName>
    <definedName name="ExternalData_1" localSheetId="52" hidden="1">Isobutane!$A$1:$N$195</definedName>
    <definedName name="ExternalData_1" localSheetId="36" hidden="1">'n-Decane'!$A$1:$N$119</definedName>
    <definedName name="ExternalData_1" localSheetId="35" hidden="1">'n-Dodecane'!$A$1:$N$119</definedName>
    <definedName name="ExternalData_1" localSheetId="39" hidden="1">'n-Heptane'!$A$1:$N$138</definedName>
    <definedName name="ExternalData_1" localSheetId="42" hidden="1">'n-Hexane'!$A$1:$N$138</definedName>
    <definedName name="ExternalData_1" localSheetId="37" hidden="1">'n-Nonane'!$A$1:$N$119</definedName>
    <definedName name="ExternalData_1" localSheetId="38" hidden="1">'n-Octane'!$A$1:$N$155</definedName>
    <definedName name="ExternalData_1" localSheetId="53" hidden="1">Pentane!$A$1:$N$176</definedName>
    <definedName name="ExternalData_1" localSheetId="48" hidden="1">Propene!$A$1:$N$214</definedName>
    <definedName name="ExternalData_1" localSheetId="49" hidden="1">Propyne!$A$1:$N$85</definedName>
    <definedName name="ExternalData_1" localSheetId="34" hidden="1">'R11'!$A$1:$N$176</definedName>
    <definedName name="ExternalData_1" localSheetId="24" hidden="1">'R114'!$A$1:$N$119</definedName>
    <definedName name="ExternalData_1" localSheetId="23" hidden="1">'R115'!$A$1:$N$214</definedName>
    <definedName name="ExternalData_1" localSheetId="22" hidden="1">'R116'!$A$1:$N$176</definedName>
    <definedName name="ExternalData_1" localSheetId="33" hidden="1">'R12'!$A$1:$N$176</definedName>
    <definedName name="ExternalData_1" localSheetId="21" hidden="1">'R123'!$A$1:$N$176</definedName>
    <definedName name="ExternalData_1" localSheetId="20" hidden="1">'R124'!$A$1:$N$138</definedName>
    <definedName name="ExternalData_1" localSheetId="19" hidden="1">'R125'!$A$1:$N$176</definedName>
    <definedName name="ExternalData_1" localSheetId="32" hidden="1">'R13'!$A$1:$N$176</definedName>
    <definedName name="ExternalData_1" localSheetId="18" hidden="1">'R134a'!$A$1:$N$157</definedName>
    <definedName name="ExternalData_1" localSheetId="31" hidden="1">'R14'!$A$1:$N$195</definedName>
    <definedName name="ExternalData_1" localSheetId="17" hidden="1">'R141b'!$A$1:$N$119</definedName>
    <definedName name="ExternalData_1" localSheetId="16" hidden="1">'R142b'!$A$1:$N$138</definedName>
    <definedName name="ExternalData_1" localSheetId="15" hidden="1">'R143a'!$A$1:$N$214</definedName>
    <definedName name="ExternalData_1" localSheetId="14" hidden="1">'R152a'!$A$1:$N$157</definedName>
    <definedName name="ExternalData_1" localSheetId="30" hidden="1">'R21'!$A$1:$N$117</definedName>
    <definedName name="ExternalData_1" localSheetId="13" hidden="1">'R218'!$A$1:$N$157</definedName>
    <definedName name="ExternalData_1" localSheetId="29" hidden="1">'R22'!$A$1:$N$195</definedName>
    <definedName name="ExternalData_1" localSheetId="12" hidden="1">'R227ea'!$A$1:$N$157</definedName>
    <definedName name="ExternalData_1" localSheetId="28" hidden="1">'R23'!$A$1:$N$214</definedName>
    <definedName name="ExternalData_1" localSheetId="11" hidden="1">'R236ea'!$A$1:$N$100</definedName>
    <definedName name="ExternalData_1" localSheetId="10" hidden="1">'R236fa'!$A$1:$N$119</definedName>
    <definedName name="ExternalData_1" localSheetId="9" hidden="1">'R245ca'!$A$1:$N$119</definedName>
    <definedName name="ExternalData_1" localSheetId="8" hidden="1">'R245fa'!$A$1:$N$119</definedName>
    <definedName name="ExternalData_1" localSheetId="27" hidden="1">'R32'!$A$1:$N$155</definedName>
    <definedName name="ExternalData_1" localSheetId="26" hidden="1">'R41'!$A$1:$N$174</definedName>
    <definedName name="ExternalData_1" localSheetId="7" hidden="1">'RC318'!$A$1:$N$176</definedName>
    <definedName name="ExternalData_1" localSheetId="5" hidden="1">Toluene!$A$1:$N$138</definedName>
    <definedName name="ExternalData_2" localSheetId="25" hidden="1">'R113'!$A$1:$N$100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" i="471" l="1"/>
  <c r="H3" i="471"/>
  <c r="H4" i="471"/>
  <c r="H5" i="471"/>
  <c r="H6" i="471"/>
  <c r="H7" i="471"/>
  <c r="H8" i="471"/>
  <c r="H9" i="471"/>
  <c r="H10" i="471"/>
  <c r="H11" i="471"/>
  <c r="H12" i="471"/>
  <c r="H13" i="471"/>
  <c r="H14" i="471"/>
  <c r="H15" i="471"/>
  <c r="H16" i="471"/>
  <c r="H17" i="471"/>
  <c r="H18" i="471"/>
  <c r="H19" i="471"/>
  <c r="H20" i="471"/>
  <c r="H21" i="471"/>
  <c r="H22" i="471"/>
  <c r="H23" i="471"/>
  <c r="H24" i="471"/>
  <c r="H25" i="471"/>
  <c r="H26" i="471"/>
  <c r="H27" i="471"/>
  <c r="H28" i="471"/>
  <c r="H29" i="471"/>
  <c r="H30" i="471"/>
  <c r="H31" i="471"/>
  <c r="H32" i="471"/>
  <c r="H33" i="471"/>
  <c r="H34" i="471"/>
  <c r="H35" i="471"/>
  <c r="H36" i="471"/>
  <c r="H37" i="471"/>
  <c r="H38" i="471"/>
  <c r="H39" i="471"/>
  <c r="H40" i="471"/>
  <c r="H41" i="471"/>
  <c r="H42" i="471"/>
  <c r="H43" i="471"/>
  <c r="H44" i="471"/>
  <c r="H45" i="471"/>
  <c r="H46" i="471"/>
  <c r="H47" i="471"/>
  <c r="H48" i="471"/>
  <c r="H49" i="471"/>
  <c r="H50" i="471"/>
  <c r="H51" i="471"/>
  <c r="H52" i="471"/>
  <c r="H53" i="471"/>
  <c r="H54" i="471"/>
  <c r="H55" i="471"/>
  <c r="H56" i="471"/>
  <c r="H57" i="471"/>
  <c r="H58" i="471"/>
  <c r="H59" i="471"/>
  <c r="H60" i="471"/>
  <c r="H61" i="471"/>
  <c r="H62" i="471"/>
  <c r="H63" i="471"/>
  <c r="H64" i="471"/>
  <c r="H65" i="471"/>
  <c r="H66" i="471"/>
  <c r="H67" i="471"/>
  <c r="H68" i="471"/>
  <c r="H69" i="471"/>
  <c r="H70" i="471"/>
  <c r="H71" i="471"/>
  <c r="H72" i="471"/>
  <c r="H73" i="471"/>
  <c r="H74" i="471"/>
  <c r="H75" i="471"/>
  <c r="H76" i="471"/>
  <c r="H77" i="471"/>
  <c r="H78" i="471"/>
  <c r="H79" i="471"/>
  <c r="H80" i="471"/>
  <c r="H81" i="471"/>
  <c r="H82" i="471"/>
  <c r="H83" i="471"/>
  <c r="H84" i="471"/>
  <c r="H85" i="471"/>
  <c r="H86" i="471"/>
  <c r="H87" i="471"/>
  <c r="H88" i="471"/>
  <c r="H89" i="471"/>
  <c r="H90" i="471"/>
  <c r="H91" i="471"/>
  <c r="H92" i="471"/>
  <c r="H93" i="471"/>
  <c r="H94" i="471"/>
  <c r="H95" i="471"/>
  <c r="H96" i="471"/>
  <c r="H97" i="471"/>
  <c r="H98" i="471"/>
  <c r="H99" i="471"/>
  <c r="H100" i="471"/>
  <c r="H101" i="471"/>
  <c r="H102" i="471"/>
  <c r="H103" i="471"/>
  <c r="H104" i="471"/>
  <c r="H105" i="471"/>
  <c r="H106" i="471"/>
  <c r="H107" i="471"/>
  <c r="H108" i="471"/>
  <c r="H109" i="471"/>
  <c r="H110" i="471"/>
  <c r="H111" i="471"/>
  <c r="H112" i="471"/>
  <c r="H113" i="471"/>
  <c r="H114" i="471"/>
  <c r="H115" i="471"/>
  <c r="H116" i="471"/>
  <c r="H117" i="471"/>
  <c r="H118" i="471"/>
  <c r="H119" i="471"/>
  <c r="H120" i="471"/>
  <c r="H121" i="471"/>
  <c r="H122" i="471"/>
  <c r="H123" i="471"/>
  <c r="H124" i="471"/>
  <c r="H125" i="471"/>
  <c r="H126" i="471"/>
  <c r="H127" i="471"/>
  <c r="H128" i="471"/>
  <c r="H129" i="471"/>
  <c r="H130" i="471"/>
  <c r="H131" i="471"/>
  <c r="H132" i="471"/>
  <c r="H133" i="471"/>
  <c r="H134" i="471"/>
  <c r="H135" i="471"/>
  <c r="H136" i="471"/>
  <c r="H137" i="471"/>
  <c r="H138" i="471"/>
  <c r="H139" i="471"/>
  <c r="H140" i="471"/>
  <c r="H141" i="471"/>
  <c r="H142" i="471"/>
  <c r="H143" i="471"/>
  <c r="H144" i="471"/>
  <c r="H145" i="471"/>
  <c r="H146" i="471"/>
  <c r="H147" i="471"/>
  <c r="H148" i="471"/>
  <c r="H149" i="471"/>
  <c r="H150" i="471"/>
  <c r="H151" i="471"/>
  <c r="H152" i="471"/>
  <c r="H153" i="471"/>
  <c r="H154" i="471"/>
  <c r="H155" i="471"/>
  <c r="H156" i="471"/>
  <c r="H157" i="471"/>
  <c r="H158" i="471"/>
  <c r="H159" i="471"/>
  <c r="H160" i="471"/>
  <c r="H161" i="471"/>
  <c r="H162" i="471"/>
  <c r="H163" i="471"/>
  <c r="H164" i="471"/>
  <c r="H165" i="471"/>
  <c r="H166" i="471"/>
  <c r="H167" i="471"/>
  <c r="H168" i="471"/>
  <c r="H169" i="471"/>
  <c r="H170" i="471"/>
  <c r="H171" i="471"/>
  <c r="H172" i="471"/>
  <c r="H173" i="471"/>
  <c r="H174" i="471"/>
  <c r="H175" i="471"/>
  <c r="H176" i="471"/>
  <c r="H177" i="471"/>
  <c r="H178" i="471"/>
  <c r="H179" i="471"/>
  <c r="H180" i="471"/>
  <c r="H181" i="471"/>
  <c r="H182" i="471"/>
  <c r="H183" i="471"/>
  <c r="H184" i="471"/>
  <c r="H185" i="471"/>
  <c r="H186" i="471"/>
  <c r="H187" i="471"/>
  <c r="H188" i="471"/>
  <c r="H189" i="471"/>
  <c r="H190" i="471"/>
  <c r="H191" i="471"/>
  <c r="H192" i="471"/>
  <c r="H193" i="471"/>
  <c r="H194" i="471"/>
  <c r="H195" i="471"/>
  <c r="H196" i="471"/>
  <c r="H197" i="471"/>
  <c r="H198" i="471"/>
  <c r="H199" i="471"/>
  <c r="H200" i="471"/>
  <c r="H201" i="471"/>
  <c r="H202" i="471"/>
  <c r="H203" i="471"/>
  <c r="H204" i="471"/>
  <c r="H205" i="471"/>
  <c r="H206" i="471"/>
  <c r="H207" i="471"/>
  <c r="H208" i="471"/>
  <c r="H209" i="471"/>
  <c r="H210" i="471"/>
  <c r="H211" i="471"/>
  <c r="H212" i="471"/>
  <c r="H213" i="471"/>
  <c r="H214" i="471"/>
  <c r="H215" i="471"/>
  <c r="H216" i="471"/>
  <c r="H217" i="471"/>
  <c r="H218" i="471"/>
  <c r="H219" i="471"/>
  <c r="H220" i="471"/>
  <c r="H221" i="471"/>
  <c r="H222" i="471"/>
  <c r="H223" i="471"/>
  <c r="H224" i="471"/>
  <c r="H225" i="471"/>
  <c r="H226" i="471"/>
  <c r="H227" i="471"/>
  <c r="H228" i="471"/>
  <c r="H229" i="471"/>
  <c r="H230" i="471"/>
  <c r="H231" i="471"/>
  <c r="H232" i="471"/>
  <c r="H233" i="471"/>
  <c r="H234" i="471"/>
  <c r="H235" i="471"/>
  <c r="H236" i="471"/>
  <c r="H237" i="471"/>
  <c r="H238" i="471"/>
  <c r="H239" i="471"/>
  <c r="H240" i="471"/>
  <c r="H241" i="471"/>
  <c r="H242" i="471"/>
  <c r="H243" i="471"/>
  <c r="H244" i="471"/>
  <c r="H245" i="471"/>
  <c r="H246" i="471"/>
  <c r="H247" i="471"/>
  <c r="H248" i="471"/>
  <c r="H249" i="471"/>
  <c r="H250" i="471"/>
  <c r="H251" i="471"/>
  <c r="H252" i="471"/>
  <c r="H253" i="471"/>
  <c r="H254" i="471"/>
  <c r="H255" i="471"/>
  <c r="H256" i="471"/>
  <c r="H257" i="471"/>
  <c r="H258" i="471"/>
  <c r="H259" i="471"/>
  <c r="H260" i="471"/>
  <c r="H261" i="471"/>
  <c r="H262" i="471"/>
  <c r="H263" i="471"/>
  <c r="H264" i="471"/>
  <c r="H265" i="471"/>
  <c r="H266" i="471"/>
  <c r="H267" i="471"/>
  <c r="H268" i="471"/>
  <c r="H269" i="471"/>
  <c r="H270" i="471"/>
  <c r="H271" i="471"/>
  <c r="H272" i="471"/>
  <c r="H273" i="471"/>
  <c r="H274" i="471"/>
  <c r="H275" i="471"/>
  <c r="H276" i="471"/>
  <c r="H277" i="471"/>
  <c r="H278" i="471"/>
  <c r="H279" i="471"/>
  <c r="H280" i="471"/>
  <c r="H281" i="471"/>
  <c r="H282" i="471"/>
  <c r="H283" i="471"/>
  <c r="H284" i="471"/>
  <c r="H285" i="471"/>
  <c r="H286" i="471"/>
  <c r="H287" i="471"/>
  <c r="H288" i="471"/>
  <c r="H289" i="471"/>
  <c r="H290" i="471"/>
  <c r="H291" i="471"/>
  <c r="H292" i="471"/>
  <c r="H293" i="471"/>
  <c r="H294" i="471"/>
  <c r="H295" i="471"/>
  <c r="H296" i="471"/>
  <c r="H297" i="471"/>
  <c r="H298" i="471"/>
  <c r="H299" i="471"/>
  <c r="H300" i="471"/>
  <c r="H301" i="471"/>
  <c r="H302" i="471"/>
  <c r="H303" i="471"/>
  <c r="H304" i="471"/>
  <c r="H305" i="471"/>
  <c r="H306" i="471"/>
  <c r="H307" i="471"/>
  <c r="H308" i="471"/>
  <c r="H309" i="471"/>
  <c r="H310" i="471"/>
  <c r="H311" i="471"/>
  <c r="H312" i="471"/>
  <c r="H313" i="471"/>
  <c r="H314" i="471"/>
  <c r="H315" i="471"/>
  <c r="H316" i="471"/>
  <c r="H317" i="471"/>
  <c r="H318" i="471"/>
  <c r="H319" i="471"/>
  <c r="H320" i="471"/>
  <c r="H321" i="471"/>
  <c r="H322" i="471"/>
  <c r="H323" i="471"/>
  <c r="H324" i="471"/>
  <c r="H325" i="471"/>
  <c r="H326" i="471"/>
  <c r="H327" i="471"/>
  <c r="H328" i="471"/>
  <c r="H329" i="471"/>
  <c r="H330" i="471"/>
  <c r="H331" i="471"/>
  <c r="H332" i="471"/>
  <c r="H333" i="471"/>
  <c r="H334" i="471"/>
  <c r="H335" i="471"/>
  <c r="H336" i="471"/>
  <c r="H337" i="471"/>
  <c r="H338" i="471"/>
  <c r="H339" i="471"/>
  <c r="H340" i="471"/>
  <c r="H341" i="471"/>
  <c r="H342" i="471"/>
  <c r="H343" i="471"/>
  <c r="H344" i="471"/>
  <c r="H345" i="471"/>
  <c r="H346" i="471"/>
  <c r="H347" i="471"/>
  <c r="H348" i="471"/>
  <c r="H349" i="471"/>
  <c r="H350" i="471"/>
  <c r="H351" i="471"/>
  <c r="H352" i="471"/>
  <c r="H353" i="471"/>
  <c r="H354" i="471"/>
  <c r="H355" i="471"/>
  <c r="H356" i="471"/>
  <c r="H357" i="471"/>
  <c r="H358" i="471"/>
  <c r="H359" i="471"/>
  <c r="H360" i="471"/>
  <c r="H361" i="471"/>
  <c r="H362" i="471"/>
  <c r="H363" i="471"/>
  <c r="H364" i="471"/>
  <c r="H365" i="471"/>
  <c r="H366" i="471"/>
  <c r="H367" i="471"/>
  <c r="H368" i="471"/>
  <c r="H369" i="471"/>
  <c r="H370" i="471"/>
  <c r="H371" i="471"/>
  <c r="H372" i="471"/>
  <c r="H373" i="471"/>
  <c r="H374" i="471"/>
  <c r="H375" i="471"/>
  <c r="H376" i="471"/>
  <c r="H377" i="471"/>
  <c r="H378" i="471"/>
  <c r="H379" i="471"/>
  <c r="H380" i="471"/>
  <c r="H381" i="471"/>
  <c r="H382" i="471"/>
  <c r="H383" i="471"/>
  <c r="H384" i="471"/>
  <c r="H385" i="471"/>
  <c r="H386" i="471"/>
  <c r="H387" i="471"/>
  <c r="H388" i="471"/>
  <c r="H389" i="471"/>
  <c r="H390" i="471"/>
  <c r="H391" i="471"/>
  <c r="H392" i="471"/>
  <c r="H393" i="471"/>
  <c r="H394" i="471"/>
  <c r="H395" i="471"/>
  <c r="H396" i="471"/>
  <c r="H397" i="471"/>
  <c r="H398" i="471"/>
  <c r="H399" i="471"/>
  <c r="H400" i="471"/>
  <c r="H401" i="471"/>
  <c r="H402" i="471"/>
  <c r="H403" i="471"/>
  <c r="H404" i="471"/>
  <c r="H405" i="471"/>
  <c r="H406" i="471"/>
  <c r="H407" i="471"/>
  <c r="H408" i="471"/>
  <c r="H409" i="471"/>
  <c r="H410" i="471"/>
  <c r="H411" i="471"/>
  <c r="H412" i="471"/>
  <c r="H413" i="471"/>
  <c r="H414" i="471"/>
  <c r="H415" i="471"/>
  <c r="H416" i="471"/>
  <c r="H417" i="471"/>
  <c r="H418" i="471"/>
  <c r="H419" i="471"/>
  <c r="H420" i="471"/>
  <c r="H421" i="471"/>
  <c r="H422" i="471"/>
  <c r="H423" i="471"/>
  <c r="H424" i="471"/>
  <c r="H425" i="471"/>
  <c r="H426" i="471"/>
  <c r="H427" i="471"/>
  <c r="H428" i="471"/>
  <c r="H429" i="471"/>
  <c r="H430" i="471"/>
  <c r="H431" i="471"/>
  <c r="H432" i="471"/>
  <c r="H433" i="471"/>
  <c r="H434" i="471"/>
  <c r="H435" i="471"/>
  <c r="H436" i="471"/>
  <c r="H437" i="471"/>
  <c r="H438" i="471"/>
  <c r="H439" i="471"/>
  <c r="H440" i="471"/>
  <c r="H441" i="471"/>
  <c r="H442" i="471"/>
  <c r="H443" i="471"/>
  <c r="H444" i="471"/>
  <c r="H445" i="471"/>
  <c r="H446" i="471"/>
  <c r="H447" i="471"/>
  <c r="H448" i="471"/>
  <c r="H449" i="471"/>
  <c r="H450" i="471"/>
  <c r="H451" i="471"/>
  <c r="H452" i="471"/>
  <c r="H453" i="471"/>
  <c r="H454" i="471"/>
  <c r="H455" i="471"/>
  <c r="H456" i="471"/>
  <c r="H457" i="471"/>
  <c r="H458" i="471"/>
  <c r="H459" i="471"/>
  <c r="H460" i="471"/>
  <c r="H461" i="471"/>
  <c r="H462" i="471"/>
  <c r="H463" i="471"/>
  <c r="H464" i="471"/>
  <c r="H465" i="471"/>
  <c r="H466" i="471"/>
  <c r="H467" i="471"/>
  <c r="H468" i="471"/>
  <c r="H469" i="471"/>
  <c r="H470" i="471"/>
  <c r="H471" i="471"/>
  <c r="H472" i="471"/>
  <c r="H473" i="471"/>
  <c r="H474" i="471"/>
  <c r="H475" i="471"/>
  <c r="H476" i="471"/>
  <c r="H477" i="471"/>
  <c r="H478" i="471"/>
  <c r="H479" i="471"/>
  <c r="H480" i="471"/>
  <c r="H481" i="471"/>
  <c r="H482" i="471"/>
  <c r="H483" i="471"/>
  <c r="H484" i="471"/>
  <c r="H485" i="471"/>
  <c r="H486" i="471"/>
  <c r="H487" i="471"/>
  <c r="H488" i="471"/>
  <c r="H489" i="471"/>
  <c r="H490" i="471"/>
  <c r="H491" i="471"/>
  <c r="H492" i="471"/>
  <c r="H493" i="471"/>
  <c r="H494" i="471"/>
  <c r="H495" i="471"/>
  <c r="H496" i="471"/>
  <c r="H497" i="471"/>
  <c r="H498" i="471"/>
  <c r="H499" i="471"/>
  <c r="H500" i="471"/>
  <c r="H501" i="471"/>
  <c r="H502" i="471"/>
  <c r="H503" i="471"/>
  <c r="H504" i="471"/>
  <c r="H505" i="471"/>
  <c r="H506" i="471"/>
  <c r="H507" i="471"/>
  <c r="H508" i="471"/>
  <c r="H509" i="471"/>
  <c r="H510" i="471"/>
  <c r="H511" i="471"/>
  <c r="H512" i="471"/>
  <c r="H513" i="471"/>
  <c r="H514" i="471"/>
  <c r="H515" i="471"/>
  <c r="H516" i="471"/>
  <c r="H517" i="471"/>
  <c r="H518" i="471"/>
  <c r="H519" i="471"/>
  <c r="H520" i="471"/>
  <c r="H521" i="471"/>
  <c r="H522" i="471"/>
  <c r="H523" i="471"/>
  <c r="H524" i="471"/>
  <c r="H525" i="471"/>
  <c r="H526" i="471"/>
  <c r="H527" i="471"/>
  <c r="H528" i="471"/>
  <c r="H529" i="471"/>
  <c r="H530" i="471"/>
  <c r="H531" i="471"/>
  <c r="H532" i="471"/>
  <c r="H533" i="471"/>
  <c r="H534" i="471"/>
  <c r="H535" i="471"/>
  <c r="H536" i="471"/>
  <c r="H537" i="471"/>
  <c r="H538" i="471"/>
  <c r="H539" i="471"/>
  <c r="H540" i="471"/>
  <c r="H541" i="471"/>
  <c r="H542" i="471"/>
  <c r="H543" i="471"/>
  <c r="H544" i="471"/>
  <c r="H545" i="471"/>
  <c r="H546" i="471"/>
  <c r="H547" i="471"/>
  <c r="H548" i="471"/>
  <c r="H549" i="471"/>
  <c r="H550" i="471"/>
  <c r="H551" i="471"/>
  <c r="H552" i="471"/>
  <c r="H553" i="471"/>
  <c r="H554" i="471"/>
  <c r="H555" i="471"/>
  <c r="H556" i="471"/>
  <c r="H557" i="471"/>
  <c r="H558" i="471"/>
  <c r="H559" i="471"/>
  <c r="H560" i="471"/>
  <c r="H561" i="471"/>
  <c r="H562" i="471"/>
  <c r="H563" i="471"/>
  <c r="H564" i="471"/>
  <c r="H565" i="471"/>
  <c r="H566" i="471"/>
  <c r="H567" i="471"/>
  <c r="H568" i="471"/>
  <c r="H569" i="471"/>
  <c r="H570" i="471"/>
  <c r="H571" i="471"/>
  <c r="H572" i="471"/>
  <c r="H573" i="471"/>
  <c r="H574" i="471"/>
  <c r="H575" i="471"/>
  <c r="H576" i="471"/>
  <c r="H577" i="471"/>
  <c r="H578" i="471"/>
  <c r="H579" i="471"/>
  <c r="H580" i="471"/>
  <c r="H581" i="471"/>
  <c r="H582" i="471"/>
  <c r="H583" i="471"/>
  <c r="H584" i="471"/>
  <c r="H585" i="471"/>
  <c r="H586" i="471"/>
  <c r="H587" i="471"/>
  <c r="H588" i="471"/>
  <c r="H589" i="471"/>
  <c r="H590" i="471"/>
  <c r="H591" i="471"/>
  <c r="H592" i="471"/>
  <c r="H593" i="471"/>
  <c r="H594" i="471"/>
  <c r="H595" i="471"/>
  <c r="H596" i="471"/>
  <c r="H597" i="471"/>
  <c r="H598" i="471"/>
  <c r="H599" i="471"/>
  <c r="H600" i="471"/>
  <c r="H601" i="471"/>
  <c r="H602" i="471"/>
  <c r="H603" i="471"/>
  <c r="H604" i="471"/>
  <c r="H605" i="471"/>
  <c r="H606" i="471"/>
  <c r="H607" i="471"/>
  <c r="H608" i="471"/>
  <c r="H609" i="471"/>
  <c r="H610" i="471"/>
  <c r="H611" i="471"/>
  <c r="H612" i="471"/>
  <c r="H613" i="471"/>
  <c r="H614" i="471"/>
  <c r="H615" i="471"/>
  <c r="H616" i="471"/>
  <c r="H617" i="471"/>
  <c r="H618" i="471"/>
  <c r="H619" i="471"/>
  <c r="H620" i="471"/>
  <c r="H621" i="471"/>
  <c r="H622" i="471"/>
  <c r="H623" i="471"/>
  <c r="H624" i="471"/>
  <c r="H625" i="471"/>
  <c r="H626" i="471"/>
  <c r="H627" i="471"/>
  <c r="H628" i="471"/>
  <c r="H629" i="471"/>
  <c r="H630" i="471"/>
  <c r="H631" i="471"/>
  <c r="H632" i="471"/>
  <c r="H633" i="471"/>
  <c r="H634" i="471"/>
  <c r="H635" i="471"/>
  <c r="H636" i="471"/>
  <c r="H637" i="471"/>
  <c r="H638" i="471"/>
  <c r="H639" i="471"/>
  <c r="H640" i="471"/>
  <c r="H641" i="471"/>
  <c r="H642" i="471"/>
  <c r="H643" i="471"/>
  <c r="H644" i="471"/>
  <c r="H645" i="471"/>
  <c r="H646" i="471"/>
  <c r="H647" i="471"/>
  <c r="H648" i="471"/>
  <c r="H649" i="471"/>
  <c r="H650" i="471"/>
  <c r="H651" i="471"/>
  <c r="H652" i="471"/>
  <c r="H653" i="471"/>
  <c r="H654" i="471"/>
  <c r="H655" i="471"/>
  <c r="H656" i="471"/>
  <c r="H657" i="471"/>
  <c r="H658" i="471"/>
  <c r="H659" i="471"/>
  <c r="H660" i="471"/>
  <c r="H661" i="471"/>
  <c r="H662" i="471"/>
  <c r="H663" i="471"/>
  <c r="H664" i="471"/>
  <c r="H665" i="471"/>
  <c r="H666" i="471"/>
  <c r="H667" i="471"/>
  <c r="H668" i="471"/>
  <c r="H669" i="471"/>
  <c r="H670" i="471"/>
  <c r="H671" i="471"/>
  <c r="H672" i="471"/>
  <c r="H673" i="471"/>
  <c r="H674" i="471"/>
  <c r="H675" i="471"/>
  <c r="H676" i="471"/>
  <c r="H677" i="471"/>
  <c r="H678" i="471"/>
  <c r="H679" i="471"/>
  <c r="H680" i="471"/>
  <c r="H681" i="471"/>
  <c r="H682" i="471"/>
  <c r="H683" i="471"/>
  <c r="H684" i="471"/>
  <c r="H685" i="471"/>
  <c r="H686" i="471"/>
  <c r="H687" i="471"/>
  <c r="H688" i="471"/>
  <c r="H689" i="471"/>
  <c r="H690" i="471"/>
  <c r="H691" i="471"/>
  <c r="H692" i="471"/>
  <c r="H693" i="471"/>
  <c r="H694" i="471"/>
  <c r="H695" i="471"/>
  <c r="H696" i="471"/>
  <c r="H697" i="471"/>
  <c r="H698" i="471"/>
  <c r="H699" i="471"/>
  <c r="H700" i="471"/>
  <c r="H701" i="471"/>
  <c r="H702" i="471"/>
  <c r="H703" i="471"/>
  <c r="H704" i="471"/>
  <c r="H705" i="471"/>
  <c r="H706" i="471"/>
  <c r="H707" i="471"/>
  <c r="H708" i="471"/>
  <c r="H709" i="471"/>
  <c r="H710" i="471"/>
  <c r="H711" i="471"/>
  <c r="H712" i="471"/>
  <c r="H713" i="471"/>
  <c r="H714" i="471"/>
  <c r="H715" i="471"/>
  <c r="H716" i="471"/>
  <c r="H717" i="471"/>
  <c r="H718" i="471"/>
  <c r="H719" i="471"/>
  <c r="H720" i="471"/>
  <c r="H721" i="471"/>
  <c r="H722" i="471"/>
  <c r="H723" i="471"/>
  <c r="H724" i="471"/>
  <c r="H725" i="471"/>
  <c r="H726" i="471"/>
  <c r="H727" i="471"/>
  <c r="H728" i="471"/>
  <c r="H729" i="471"/>
  <c r="H730" i="471"/>
  <c r="H731" i="471"/>
  <c r="H732" i="471"/>
  <c r="H733" i="471"/>
  <c r="H734" i="471"/>
  <c r="H735" i="471"/>
  <c r="H736" i="471"/>
  <c r="H737" i="471"/>
  <c r="H738" i="471"/>
  <c r="H739" i="471"/>
  <c r="H740" i="471"/>
  <c r="H741" i="471"/>
  <c r="H742" i="471"/>
  <c r="H743" i="471"/>
  <c r="H744" i="471"/>
  <c r="H745" i="471"/>
  <c r="H746" i="471"/>
  <c r="H747" i="471"/>
  <c r="H748" i="471"/>
  <c r="H749" i="471"/>
  <c r="H750" i="471"/>
  <c r="H751" i="471"/>
  <c r="H752" i="471"/>
  <c r="H753" i="471"/>
  <c r="H754" i="471"/>
  <c r="H755" i="471"/>
  <c r="H756" i="471"/>
  <c r="H757" i="471"/>
  <c r="H758" i="471"/>
  <c r="H759" i="471"/>
  <c r="H760" i="471"/>
  <c r="H761" i="471"/>
  <c r="H762" i="471"/>
  <c r="H763" i="471"/>
  <c r="H764" i="471"/>
  <c r="H765" i="471"/>
  <c r="H766" i="471"/>
  <c r="H767" i="471"/>
  <c r="H768" i="471"/>
  <c r="H769" i="471"/>
  <c r="H770" i="471"/>
  <c r="H771" i="471"/>
  <c r="H772" i="471"/>
  <c r="H773" i="471"/>
  <c r="H774" i="471"/>
  <c r="H775" i="471"/>
  <c r="H776" i="471"/>
  <c r="H777" i="471"/>
  <c r="H778" i="471"/>
  <c r="H779" i="471"/>
  <c r="H780" i="471"/>
  <c r="H781" i="471"/>
  <c r="H782" i="471"/>
  <c r="H783" i="471"/>
  <c r="H784" i="471"/>
  <c r="H785" i="471"/>
  <c r="H786" i="471"/>
  <c r="H787" i="471"/>
  <c r="H788" i="471"/>
  <c r="H789" i="471"/>
  <c r="H790" i="471"/>
  <c r="H791" i="471"/>
  <c r="H792" i="471"/>
  <c r="H793" i="471"/>
  <c r="H794" i="471"/>
  <c r="H795" i="471"/>
  <c r="H796" i="471"/>
  <c r="H797" i="471"/>
  <c r="H798" i="471"/>
  <c r="H799" i="471"/>
  <c r="H800" i="471"/>
  <c r="H801" i="471"/>
  <c r="H802" i="471"/>
  <c r="H803" i="471"/>
  <c r="H804" i="471"/>
  <c r="H805" i="471"/>
  <c r="H806" i="471"/>
  <c r="H807" i="471"/>
  <c r="H808" i="471"/>
  <c r="H809" i="471"/>
  <c r="H810" i="471"/>
  <c r="H811" i="471"/>
  <c r="H812" i="471"/>
  <c r="H813" i="471"/>
  <c r="H814" i="471"/>
  <c r="H815" i="471"/>
  <c r="H816" i="471"/>
  <c r="H817" i="471"/>
  <c r="H818" i="471"/>
  <c r="H819" i="471"/>
  <c r="H820" i="471"/>
  <c r="H821" i="471"/>
  <c r="H822" i="471"/>
  <c r="H823" i="471"/>
  <c r="H824" i="471"/>
  <c r="H825" i="471"/>
  <c r="H826" i="471"/>
  <c r="H827" i="471"/>
  <c r="H828" i="471"/>
  <c r="H829" i="471"/>
  <c r="H830" i="471"/>
  <c r="H831" i="471"/>
  <c r="H832" i="471"/>
  <c r="H833" i="471"/>
  <c r="H834" i="471"/>
  <c r="H835" i="471"/>
  <c r="H836" i="471"/>
  <c r="H837" i="471"/>
  <c r="H838" i="471"/>
  <c r="H839" i="471"/>
  <c r="H840" i="471"/>
  <c r="H841" i="471"/>
  <c r="H842" i="471"/>
  <c r="H843" i="471"/>
  <c r="H844" i="471"/>
  <c r="H845" i="471"/>
  <c r="H846" i="471"/>
  <c r="H847" i="471"/>
  <c r="H848" i="471"/>
  <c r="H849" i="471"/>
  <c r="H850" i="471"/>
  <c r="H851" i="471"/>
  <c r="H852" i="471"/>
  <c r="H853" i="471"/>
  <c r="H854" i="471"/>
  <c r="H855" i="471"/>
  <c r="H856" i="471"/>
  <c r="H857" i="471"/>
  <c r="H858" i="471"/>
  <c r="H859" i="471"/>
  <c r="H860" i="471"/>
  <c r="H861" i="471"/>
  <c r="H862" i="471"/>
  <c r="H863" i="471"/>
  <c r="H864" i="471"/>
  <c r="H865" i="471"/>
  <c r="H866" i="471"/>
  <c r="H867" i="471"/>
  <c r="H868" i="471"/>
  <c r="H869" i="471"/>
  <c r="H870" i="471"/>
  <c r="H871" i="471"/>
  <c r="H872" i="471"/>
  <c r="H873" i="471"/>
  <c r="H874" i="471"/>
  <c r="H875" i="471"/>
  <c r="H876" i="471"/>
  <c r="H877" i="471"/>
  <c r="H878" i="471"/>
  <c r="H879" i="471"/>
  <c r="H880" i="471"/>
  <c r="H881" i="471"/>
  <c r="H882" i="471"/>
  <c r="H883" i="471"/>
  <c r="H884" i="471"/>
  <c r="H885" i="471"/>
  <c r="H886" i="471"/>
  <c r="H887" i="471"/>
  <c r="H888" i="471"/>
  <c r="H889" i="471"/>
  <c r="H890" i="471"/>
  <c r="H891" i="471"/>
  <c r="H892" i="471"/>
  <c r="H893" i="471"/>
  <c r="H894" i="471"/>
  <c r="H895" i="471"/>
  <c r="H896" i="471"/>
  <c r="H897" i="471"/>
  <c r="H898" i="471"/>
  <c r="H899" i="471"/>
  <c r="H900" i="471"/>
  <c r="H901" i="471"/>
  <c r="H902" i="471"/>
  <c r="H903" i="471"/>
  <c r="H904" i="471"/>
  <c r="H905" i="471"/>
  <c r="H906" i="471"/>
  <c r="H907" i="471"/>
  <c r="H908" i="471"/>
  <c r="H909" i="471"/>
  <c r="H910" i="471"/>
  <c r="H911" i="471"/>
  <c r="H912" i="471"/>
  <c r="H913" i="471"/>
  <c r="H914" i="471"/>
  <c r="H915" i="471"/>
  <c r="H916" i="471"/>
  <c r="H917" i="471"/>
  <c r="H918" i="471"/>
  <c r="H919" i="471"/>
  <c r="H920" i="471"/>
  <c r="H921" i="471"/>
  <c r="H922" i="471"/>
  <c r="H923" i="471"/>
  <c r="H924" i="471"/>
  <c r="H925" i="471"/>
  <c r="H926" i="471"/>
  <c r="H927" i="471"/>
  <c r="H928" i="471"/>
  <c r="H929" i="471"/>
  <c r="H930" i="471"/>
  <c r="H931" i="471"/>
  <c r="H932" i="471"/>
  <c r="H933" i="471"/>
  <c r="H934" i="471"/>
  <c r="H935" i="471"/>
  <c r="H936" i="471"/>
  <c r="H937" i="471"/>
  <c r="H938" i="471"/>
  <c r="H939" i="471"/>
  <c r="H940" i="471"/>
  <c r="H941" i="471"/>
  <c r="H942" i="471"/>
  <c r="H943" i="471"/>
  <c r="H944" i="471"/>
  <c r="H945" i="471"/>
  <c r="H946" i="471"/>
  <c r="H947" i="471"/>
  <c r="H948" i="471"/>
  <c r="H949" i="471"/>
  <c r="H950" i="471"/>
  <c r="H951" i="471"/>
  <c r="H952" i="471"/>
  <c r="H953" i="471"/>
  <c r="H954" i="471"/>
  <c r="H955" i="471"/>
  <c r="H956" i="471"/>
  <c r="H957" i="471"/>
  <c r="H958" i="471"/>
  <c r="H959" i="471"/>
  <c r="H960" i="471"/>
  <c r="H961" i="471"/>
  <c r="H962" i="471"/>
  <c r="H963" i="471"/>
  <c r="H964" i="471"/>
  <c r="H965" i="471"/>
  <c r="H966" i="471"/>
  <c r="H967" i="471"/>
  <c r="H968" i="471"/>
  <c r="H969" i="471"/>
  <c r="H970" i="471"/>
  <c r="H971" i="471"/>
  <c r="H972" i="471"/>
  <c r="H973" i="471"/>
  <c r="H974" i="471"/>
  <c r="H975" i="471"/>
  <c r="H976" i="471"/>
  <c r="H977" i="471"/>
  <c r="H978" i="471"/>
  <c r="H979" i="471"/>
  <c r="H980" i="471"/>
  <c r="H981" i="471"/>
  <c r="H982" i="471"/>
  <c r="H983" i="471"/>
  <c r="H984" i="471"/>
  <c r="H985" i="471"/>
  <c r="H986" i="471"/>
  <c r="H987" i="471"/>
  <c r="H988" i="471"/>
  <c r="H989" i="471"/>
  <c r="H990" i="471"/>
  <c r="H991" i="471"/>
  <c r="H992" i="471"/>
  <c r="H993" i="471"/>
  <c r="H994" i="471"/>
  <c r="H995" i="471"/>
  <c r="H996" i="471"/>
  <c r="H997" i="471"/>
  <c r="H998" i="471"/>
  <c r="H999" i="471"/>
  <c r="H1000" i="471"/>
  <c r="H1001" i="471"/>
  <c r="H1002" i="471"/>
  <c r="H1003" i="471"/>
  <c r="H1004" i="471"/>
  <c r="H1005" i="471"/>
  <c r="H1006" i="471"/>
  <c r="H1007" i="471"/>
  <c r="H1008" i="471"/>
  <c r="H1009" i="471"/>
  <c r="H1010" i="471"/>
  <c r="H1011" i="471"/>
  <c r="H1012" i="471"/>
  <c r="H1013" i="471"/>
  <c r="H1014" i="471"/>
  <c r="H1015" i="471"/>
  <c r="H1016" i="471"/>
  <c r="H1017" i="471"/>
  <c r="H1018" i="471"/>
  <c r="H1019" i="471"/>
  <c r="H1020" i="471"/>
  <c r="H1021" i="471"/>
  <c r="H1022" i="471"/>
  <c r="H1023" i="471"/>
  <c r="H1024" i="471"/>
  <c r="H1025" i="471"/>
  <c r="H1026" i="471"/>
  <c r="H1027" i="471"/>
  <c r="H1028" i="471"/>
  <c r="H1029" i="471"/>
  <c r="H1030" i="471"/>
  <c r="H1031" i="471"/>
  <c r="H1032" i="471"/>
  <c r="H1033" i="471"/>
  <c r="H1034" i="471"/>
  <c r="H1035" i="471"/>
  <c r="H1036" i="471"/>
  <c r="H1037" i="471"/>
  <c r="H1038" i="471"/>
  <c r="H1039" i="471"/>
  <c r="H1040" i="471"/>
  <c r="H1041" i="471"/>
  <c r="H1042" i="471"/>
  <c r="H1043" i="471"/>
  <c r="H1044" i="471"/>
  <c r="H1045" i="471"/>
  <c r="H1046" i="471"/>
  <c r="H1047" i="471"/>
  <c r="H1048" i="471"/>
  <c r="H1049" i="471"/>
  <c r="H1050" i="471"/>
  <c r="H1051" i="471"/>
  <c r="H1052" i="471"/>
  <c r="H1053" i="471"/>
  <c r="H1054" i="471"/>
  <c r="H1055" i="471"/>
  <c r="H1056" i="471"/>
  <c r="H1057" i="471"/>
  <c r="H1058" i="471"/>
  <c r="H1059" i="471"/>
  <c r="H1060" i="471"/>
  <c r="H1061" i="471"/>
  <c r="H1062" i="471"/>
  <c r="H1063" i="471"/>
  <c r="H1064" i="471"/>
  <c r="H1065" i="471"/>
  <c r="H1066" i="471"/>
  <c r="H1067" i="471"/>
  <c r="H1068" i="471"/>
  <c r="H1069" i="471"/>
  <c r="H1070" i="471"/>
  <c r="H1071" i="471"/>
  <c r="H1072" i="471"/>
  <c r="H1073" i="471"/>
  <c r="H1074" i="471"/>
  <c r="H1075" i="471"/>
  <c r="H1076" i="471"/>
  <c r="H1077" i="471"/>
  <c r="H1078" i="471"/>
  <c r="H1079" i="471"/>
  <c r="H1080" i="471"/>
  <c r="H1081" i="471"/>
  <c r="H1082" i="471"/>
  <c r="H1083" i="471"/>
  <c r="H1084" i="471"/>
  <c r="H1085" i="471"/>
  <c r="H1086" i="471"/>
  <c r="H1087" i="471"/>
  <c r="H1088" i="471"/>
  <c r="H1089" i="471"/>
  <c r="H1090" i="471"/>
  <c r="H1091" i="471"/>
  <c r="H1092" i="471"/>
  <c r="H1093" i="471"/>
  <c r="H1094" i="471"/>
  <c r="H1095" i="471"/>
  <c r="H1096" i="471"/>
  <c r="H1097" i="471"/>
  <c r="H1098" i="471"/>
  <c r="H1099" i="471"/>
  <c r="H1100" i="471"/>
  <c r="H1101" i="471"/>
  <c r="H1102" i="471"/>
  <c r="H1103" i="471"/>
  <c r="H1104" i="471"/>
  <c r="H1105" i="471"/>
  <c r="H1106" i="471"/>
  <c r="H1107" i="471"/>
  <c r="H1108" i="471"/>
  <c r="H1109" i="471"/>
  <c r="H1110" i="471"/>
  <c r="H1111" i="471"/>
  <c r="H1112" i="471"/>
  <c r="H1113" i="471"/>
  <c r="H1114" i="471"/>
  <c r="H1115" i="471"/>
  <c r="H1116" i="471"/>
  <c r="H1117" i="471"/>
  <c r="H1118" i="471"/>
  <c r="H1119" i="471"/>
  <c r="H1120" i="471"/>
  <c r="H1121" i="471"/>
  <c r="H1122" i="471"/>
  <c r="H1123" i="471"/>
  <c r="H1124" i="471"/>
  <c r="H1125" i="471"/>
  <c r="H1126" i="471"/>
  <c r="H1127" i="471"/>
  <c r="H1128" i="471"/>
  <c r="H1129" i="471"/>
  <c r="H1130" i="471"/>
  <c r="H1131" i="471"/>
  <c r="H1132" i="471"/>
  <c r="H1133" i="471"/>
  <c r="H1134" i="471"/>
  <c r="H1135" i="471"/>
  <c r="H1136" i="471"/>
  <c r="H1137" i="471"/>
  <c r="H1138" i="471"/>
  <c r="H1139" i="471"/>
  <c r="H1140" i="471"/>
  <c r="H1141" i="471"/>
  <c r="H1142" i="471"/>
  <c r="H1143" i="471"/>
  <c r="H1144" i="471"/>
  <c r="H1145" i="471"/>
  <c r="H1146" i="471"/>
  <c r="H1147" i="471"/>
  <c r="H1148" i="471"/>
  <c r="H1149" i="471"/>
  <c r="H1150" i="471"/>
  <c r="H1151" i="471"/>
  <c r="H1152" i="471"/>
  <c r="H1153" i="471"/>
  <c r="H1154" i="471"/>
  <c r="H1155" i="471"/>
  <c r="H1156" i="471"/>
  <c r="H1157" i="471"/>
  <c r="H1158" i="471"/>
  <c r="H1159" i="471"/>
  <c r="H1160" i="471"/>
  <c r="H1161" i="471"/>
  <c r="H1162" i="471"/>
  <c r="H1163" i="471"/>
  <c r="H1164" i="471"/>
  <c r="H1165" i="471"/>
  <c r="H1166" i="471"/>
  <c r="H1167" i="471"/>
  <c r="H1168" i="471"/>
  <c r="H1169" i="471"/>
  <c r="H1170" i="471"/>
  <c r="H1171" i="471"/>
  <c r="H1172" i="471"/>
  <c r="H1173" i="471"/>
  <c r="H1174" i="471"/>
  <c r="H1175" i="471"/>
  <c r="H1176" i="471"/>
  <c r="H1177" i="471"/>
  <c r="H1178" i="471"/>
  <c r="H1179" i="471"/>
  <c r="H1180" i="471"/>
  <c r="H1181" i="471"/>
  <c r="H1182" i="471"/>
  <c r="H1183" i="471"/>
  <c r="H1184" i="471"/>
  <c r="H1185" i="471"/>
  <c r="H1186" i="471"/>
  <c r="H1187" i="471"/>
  <c r="H1188" i="471"/>
  <c r="H1189" i="471"/>
  <c r="H1190" i="471"/>
  <c r="H1191" i="471"/>
  <c r="H1192" i="471"/>
  <c r="H1193" i="471"/>
  <c r="H1194" i="471"/>
  <c r="H1195" i="471"/>
  <c r="H1196" i="471"/>
  <c r="H1197" i="471"/>
  <c r="H1198" i="471"/>
  <c r="H1199" i="471"/>
  <c r="H1200" i="471"/>
  <c r="H1201" i="471"/>
  <c r="H1202" i="471"/>
  <c r="H1203" i="471"/>
  <c r="H1204" i="471"/>
  <c r="H1205" i="471"/>
  <c r="H1206" i="471"/>
  <c r="H1207" i="471"/>
  <c r="H1208" i="471"/>
  <c r="H1209" i="471"/>
  <c r="H1210" i="471"/>
  <c r="H1211" i="471"/>
  <c r="H1212" i="471"/>
  <c r="H1213" i="471"/>
  <c r="H1214" i="471"/>
  <c r="H1215" i="471"/>
  <c r="H1216" i="471"/>
  <c r="H1217" i="471"/>
  <c r="H1218" i="471"/>
  <c r="H1219" i="471"/>
  <c r="H1220" i="471"/>
  <c r="H1221" i="471"/>
  <c r="H1222" i="471"/>
  <c r="H1223" i="471"/>
  <c r="H1224" i="471"/>
  <c r="H1225" i="471"/>
  <c r="H1226" i="471"/>
  <c r="H1227" i="471"/>
  <c r="H1228" i="471"/>
  <c r="H1229" i="471"/>
  <c r="H1230" i="471"/>
  <c r="H1231" i="471"/>
  <c r="H1232" i="471"/>
  <c r="H1233" i="471"/>
  <c r="H1234" i="471"/>
  <c r="H1235" i="471"/>
  <c r="H1236" i="471"/>
  <c r="H1237" i="471"/>
  <c r="H1238" i="471"/>
  <c r="H1239" i="471"/>
  <c r="H1240" i="471"/>
  <c r="H1241" i="471"/>
  <c r="H1242" i="471"/>
  <c r="H1243" i="471"/>
  <c r="H1244" i="471"/>
  <c r="H1245" i="471"/>
  <c r="H1246" i="471"/>
  <c r="H1247" i="471"/>
  <c r="H1248" i="471"/>
  <c r="H1249" i="471"/>
  <c r="H1250" i="471"/>
  <c r="H1251" i="471"/>
  <c r="H1252" i="471"/>
  <c r="H1253" i="471"/>
  <c r="H1254" i="471"/>
  <c r="H1255" i="471"/>
  <c r="H1256" i="471"/>
  <c r="H1257" i="471"/>
  <c r="H1258" i="471"/>
  <c r="H1259" i="471"/>
  <c r="H1260" i="471"/>
  <c r="H1261" i="471"/>
  <c r="H1262" i="471"/>
  <c r="H1263" i="471"/>
  <c r="H1264" i="471"/>
  <c r="H1265" i="471"/>
  <c r="H1266" i="471"/>
  <c r="H1267" i="471"/>
  <c r="H1268" i="471"/>
  <c r="H1269" i="471"/>
  <c r="H1270" i="471"/>
  <c r="H1271" i="471"/>
  <c r="H1272" i="471"/>
  <c r="H1273" i="471"/>
  <c r="H1274" i="471"/>
  <c r="H1275" i="471"/>
  <c r="H1276" i="471"/>
  <c r="H1277" i="471"/>
  <c r="H1278" i="471"/>
  <c r="H1279" i="471"/>
  <c r="H1280" i="471"/>
  <c r="H1281" i="471"/>
  <c r="H1282" i="471"/>
  <c r="H1283" i="471"/>
  <c r="H1284" i="471"/>
  <c r="H1285" i="471"/>
  <c r="H1286" i="471"/>
  <c r="H1287" i="471"/>
  <c r="H1288" i="471"/>
  <c r="H1289" i="471"/>
  <c r="H1290" i="471"/>
  <c r="H1291" i="471"/>
  <c r="H1292" i="471"/>
  <c r="H1293" i="471"/>
  <c r="H1294" i="471"/>
  <c r="H1295" i="471"/>
  <c r="H1296" i="471"/>
  <c r="H1297" i="471"/>
  <c r="H1298" i="471"/>
  <c r="H1299" i="471"/>
  <c r="H1300" i="471"/>
  <c r="H1301" i="471"/>
  <c r="H1302" i="471"/>
  <c r="H1303" i="471"/>
  <c r="H1304" i="471"/>
  <c r="H1305" i="471"/>
  <c r="H1306" i="471"/>
  <c r="H1307" i="471"/>
  <c r="H1308" i="471"/>
  <c r="H1309" i="471"/>
  <c r="H1310" i="471"/>
  <c r="H1311" i="471"/>
  <c r="H1312" i="471"/>
  <c r="H1313" i="471"/>
  <c r="H1314" i="471"/>
  <c r="H1315" i="471"/>
  <c r="H1316" i="471"/>
  <c r="H1317" i="471"/>
  <c r="H1318" i="471"/>
  <c r="H1319" i="471"/>
  <c r="H1320" i="471"/>
  <c r="H1321" i="471"/>
  <c r="H1322" i="471"/>
  <c r="H1323" i="471"/>
  <c r="H1324" i="471"/>
  <c r="H1325" i="471"/>
  <c r="H1326" i="471"/>
  <c r="H1327" i="471"/>
  <c r="H1328" i="471"/>
  <c r="H1329" i="471"/>
  <c r="H1330" i="471"/>
  <c r="H1331" i="471"/>
  <c r="H1332" i="471"/>
  <c r="H1333" i="471"/>
  <c r="H1334" i="471"/>
  <c r="H1335" i="471"/>
  <c r="H1336" i="471"/>
  <c r="H1337" i="471"/>
  <c r="H1338" i="471"/>
  <c r="H1339" i="471"/>
  <c r="H1340" i="471"/>
  <c r="H1341" i="471"/>
  <c r="H1342" i="471"/>
  <c r="H1343" i="471"/>
  <c r="H1344" i="471"/>
  <c r="H1345" i="471"/>
  <c r="H1346" i="471"/>
  <c r="H1347" i="471"/>
  <c r="H1348" i="471"/>
  <c r="H1349" i="471"/>
  <c r="H1350" i="471"/>
  <c r="H1351" i="471"/>
  <c r="H1352" i="471"/>
  <c r="H1353" i="471"/>
  <c r="H1354" i="471"/>
  <c r="H1355" i="471"/>
  <c r="H1356" i="471"/>
  <c r="H1357" i="471"/>
  <c r="H1358" i="471"/>
  <c r="H1359" i="471"/>
  <c r="H1360" i="471"/>
  <c r="H1361" i="471"/>
  <c r="H1362" i="471"/>
  <c r="H1363" i="471"/>
  <c r="H1364" i="471"/>
  <c r="H1365" i="471"/>
  <c r="H1366" i="471"/>
  <c r="H1367" i="471"/>
  <c r="H1368" i="471"/>
  <c r="H1369" i="471"/>
  <c r="H1370" i="471"/>
  <c r="H1371" i="471"/>
  <c r="H1372" i="471"/>
  <c r="H1373" i="471"/>
  <c r="H1374" i="471"/>
  <c r="H1375" i="471"/>
  <c r="H1376" i="471"/>
  <c r="H1377" i="471"/>
  <c r="H1378" i="471"/>
  <c r="H1379" i="471"/>
  <c r="H1380" i="471"/>
  <c r="H1381" i="471"/>
  <c r="H1382" i="471"/>
  <c r="H1383" i="471"/>
  <c r="H1384" i="471"/>
  <c r="H1385" i="471"/>
  <c r="H1386" i="471"/>
  <c r="H1387" i="471"/>
  <c r="H1388" i="471"/>
  <c r="H1389" i="471"/>
  <c r="H1390" i="471"/>
  <c r="H1391" i="471"/>
  <c r="H1392" i="471"/>
  <c r="H1393" i="471"/>
  <c r="H1394" i="471"/>
  <c r="H1395" i="471"/>
  <c r="H1396" i="471"/>
  <c r="H1397" i="471"/>
  <c r="H1398" i="471"/>
  <c r="H1399" i="471"/>
  <c r="H1400" i="471"/>
  <c r="H1401" i="471"/>
  <c r="H1402" i="471"/>
  <c r="H1403" i="471"/>
  <c r="H1404" i="471"/>
  <c r="H1405" i="471"/>
  <c r="H1406" i="471"/>
  <c r="H1407" i="471"/>
  <c r="H1408" i="471"/>
  <c r="H1409" i="471"/>
  <c r="H1410" i="471"/>
  <c r="H1411" i="471"/>
  <c r="H1412" i="471"/>
  <c r="H1413" i="471"/>
  <c r="H1414" i="471"/>
  <c r="H1415" i="471"/>
  <c r="H1416" i="471"/>
  <c r="H1417" i="471"/>
  <c r="H1418" i="471"/>
  <c r="H1419" i="471"/>
  <c r="H1420" i="471"/>
  <c r="H1421" i="471"/>
  <c r="H1422" i="471"/>
  <c r="H1423" i="471"/>
  <c r="H1424" i="471"/>
  <c r="H1425" i="471"/>
  <c r="H1426" i="471"/>
  <c r="H1427" i="471"/>
  <c r="H1428" i="471"/>
  <c r="H1429" i="471"/>
  <c r="H1430" i="471"/>
  <c r="H1431" i="471"/>
  <c r="H1432" i="471"/>
  <c r="H1433" i="471"/>
  <c r="H1434" i="471"/>
  <c r="H1435" i="471"/>
  <c r="H1436" i="471"/>
  <c r="H1437" i="471"/>
  <c r="H1438" i="471"/>
  <c r="H1439" i="471"/>
  <c r="H1440" i="471"/>
  <c r="H1441" i="471"/>
  <c r="H1442" i="471"/>
  <c r="H1443" i="471"/>
  <c r="H1444" i="471"/>
  <c r="H1445" i="471"/>
  <c r="H1446" i="471"/>
  <c r="H1447" i="471"/>
  <c r="H1448" i="471"/>
  <c r="H1449" i="471"/>
  <c r="H1450" i="471"/>
  <c r="H1451" i="471"/>
  <c r="H1452" i="471"/>
  <c r="H1453" i="471"/>
  <c r="H1454" i="471"/>
  <c r="H1455" i="471"/>
  <c r="H1456" i="471"/>
  <c r="H1457" i="471"/>
  <c r="H1458" i="471"/>
  <c r="H1459" i="471"/>
  <c r="H1460" i="471"/>
  <c r="H1461" i="471"/>
  <c r="H1462" i="471"/>
  <c r="H1463" i="471"/>
  <c r="H1464" i="471"/>
  <c r="H1465" i="471"/>
  <c r="H1466" i="471"/>
  <c r="H1467" i="471"/>
  <c r="H1468" i="471"/>
  <c r="H1469" i="471"/>
  <c r="H1470" i="471"/>
  <c r="H1471" i="471"/>
  <c r="H1472" i="471"/>
  <c r="H1473" i="471"/>
  <c r="H1474" i="471"/>
  <c r="H1475" i="471"/>
  <c r="H1476" i="471"/>
  <c r="H1477" i="471"/>
  <c r="H1478" i="471"/>
  <c r="H1479" i="471"/>
  <c r="H1480" i="471"/>
  <c r="H1481" i="471"/>
  <c r="H1482" i="471"/>
  <c r="H1483" i="471"/>
  <c r="H1484" i="471"/>
  <c r="H1485" i="471"/>
  <c r="H1486" i="471"/>
  <c r="H1487" i="471"/>
  <c r="H1488" i="471"/>
  <c r="H1489" i="471"/>
  <c r="H1490" i="471"/>
  <c r="H1491" i="471"/>
  <c r="H1492" i="471"/>
  <c r="H1493" i="471"/>
  <c r="H1494" i="471"/>
  <c r="H1495" i="471"/>
  <c r="H1496" i="471"/>
  <c r="H1497" i="471"/>
  <c r="H1498" i="471"/>
  <c r="H1499" i="471"/>
  <c r="H1500" i="471"/>
  <c r="H1501" i="471"/>
  <c r="H1502" i="471"/>
  <c r="H1503" i="471"/>
  <c r="H1504" i="471"/>
  <c r="H1505" i="471"/>
  <c r="H1506" i="471"/>
  <c r="H1507" i="471"/>
  <c r="H1508" i="471"/>
  <c r="H1509" i="471"/>
  <c r="H1510" i="471"/>
  <c r="H1511" i="471"/>
  <c r="H1512" i="471"/>
  <c r="H1513" i="471"/>
  <c r="H1514" i="471"/>
  <c r="H1515" i="471"/>
  <c r="H1516" i="471"/>
  <c r="H1517" i="471"/>
  <c r="H1518" i="471"/>
  <c r="H1519" i="471"/>
  <c r="H1520" i="471"/>
  <c r="H1521" i="471"/>
  <c r="H1522" i="471"/>
  <c r="H1523" i="471"/>
  <c r="H1524" i="471"/>
  <c r="H1525" i="471"/>
  <c r="H1526" i="471"/>
  <c r="H1527" i="471"/>
  <c r="H1528" i="471"/>
  <c r="H1529" i="471"/>
  <c r="H1530" i="471"/>
  <c r="H1531" i="471"/>
  <c r="H1532" i="471"/>
  <c r="H1533" i="471"/>
  <c r="H1534" i="471"/>
  <c r="H1535" i="471"/>
  <c r="H1536" i="471"/>
  <c r="H1537" i="471"/>
  <c r="H1538" i="471"/>
  <c r="H1539" i="471"/>
  <c r="H1540" i="471"/>
  <c r="H1541" i="471"/>
  <c r="H1542" i="471"/>
  <c r="H1543" i="471"/>
  <c r="H1544" i="471"/>
  <c r="H1545" i="471"/>
  <c r="H1546" i="471"/>
  <c r="H1547" i="471"/>
  <c r="H1548" i="471"/>
  <c r="H1549" i="471"/>
  <c r="H1550" i="471"/>
  <c r="H1551" i="471"/>
  <c r="H1552" i="471"/>
  <c r="H1553" i="471"/>
  <c r="H1554" i="471"/>
  <c r="H1555" i="471"/>
  <c r="H1556" i="471"/>
  <c r="H1557" i="471"/>
  <c r="H1558" i="471"/>
  <c r="H1559" i="471"/>
  <c r="H1560" i="471"/>
  <c r="H1561" i="471"/>
  <c r="H1562" i="471"/>
  <c r="H1563" i="471"/>
  <c r="H1564" i="471"/>
  <c r="H1565" i="471"/>
  <c r="H1566" i="471"/>
  <c r="H1567" i="471"/>
  <c r="H1568" i="471"/>
  <c r="H1569" i="471"/>
  <c r="H1570" i="471"/>
  <c r="H1571" i="471"/>
  <c r="H1572" i="471"/>
  <c r="H1573" i="471"/>
  <c r="H1574" i="471"/>
  <c r="H1575" i="471"/>
  <c r="H1576" i="471"/>
  <c r="H1577" i="471"/>
  <c r="H1578" i="471"/>
  <c r="H1579" i="471"/>
  <c r="H1580" i="471"/>
  <c r="H1581" i="471"/>
  <c r="H1582" i="471"/>
  <c r="H1583" i="471"/>
  <c r="H1584" i="471"/>
  <c r="H1585" i="471"/>
  <c r="H1586" i="471"/>
  <c r="H1587" i="471"/>
  <c r="H1588" i="471"/>
  <c r="H1589" i="471"/>
  <c r="H1590" i="471"/>
  <c r="H1591" i="471"/>
  <c r="H1592" i="471"/>
  <c r="H1593" i="471"/>
  <c r="H1594" i="471"/>
  <c r="H1595" i="471"/>
  <c r="H1596" i="471"/>
  <c r="H1597" i="471"/>
  <c r="H1598" i="471"/>
  <c r="H1599" i="471"/>
  <c r="H1600" i="471"/>
  <c r="H1601" i="471"/>
  <c r="H1602" i="471"/>
  <c r="H1603" i="471"/>
  <c r="H1604" i="471"/>
  <c r="H1605" i="471"/>
  <c r="H1606" i="471"/>
  <c r="H1607" i="471"/>
  <c r="H1608" i="471"/>
  <c r="H1609" i="471"/>
  <c r="H1610" i="471"/>
  <c r="H1611" i="471"/>
  <c r="H1612" i="471"/>
  <c r="H1613" i="471"/>
  <c r="H1614" i="471"/>
  <c r="H1615" i="471"/>
  <c r="H1616" i="471"/>
  <c r="H1617" i="471"/>
  <c r="H1618" i="471"/>
  <c r="H1619" i="471"/>
  <c r="H1620" i="471"/>
  <c r="H1621" i="471"/>
  <c r="H1622" i="471"/>
  <c r="H1623" i="471"/>
  <c r="H1624" i="471"/>
  <c r="H1625" i="471"/>
  <c r="H1626" i="471"/>
  <c r="H1627" i="471"/>
  <c r="H1628" i="471"/>
  <c r="H1629" i="471"/>
  <c r="H1630" i="471"/>
  <c r="H1631" i="471"/>
  <c r="H1632" i="471"/>
  <c r="H1633" i="471"/>
  <c r="H1634" i="471"/>
  <c r="H1635" i="471"/>
  <c r="H1636" i="471"/>
  <c r="H1637" i="471"/>
  <c r="H1638" i="471"/>
  <c r="H1639" i="471"/>
  <c r="H1640" i="471"/>
  <c r="H1641" i="471"/>
  <c r="H1642" i="471"/>
  <c r="H1643" i="471"/>
  <c r="H1644" i="471"/>
  <c r="H1645" i="471"/>
  <c r="H1646" i="471"/>
  <c r="H1647" i="471"/>
  <c r="H1648" i="471"/>
  <c r="H1649" i="471"/>
  <c r="H1650" i="471"/>
  <c r="H1651" i="471"/>
  <c r="H1652" i="471"/>
  <c r="H1653" i="471"/>
  <c r="H1654" i="471"/>
  <c r="H1655" i="471"/>
  <c r="H1656" i="471"/>
  <c r="H1657" i="471"/>
  <c r="H1658" i="471"/>
  <c r="H1659" i="471"/>
  <c r="H1660" i="471"/>
  <c r="H1661" i="471"/>
  <c r="H1662" i="471"/>
  <c r="H1663" i="471"/>
  <c r="H1664" i="471"/>
  <c r="H1665" i="471"/>
  <c r="H1666" i="471"/>
  <c r="H1667" i="471"/>
  <c r="H1668" i="471"/>
  <c r="H1669" i="471"/>
  <c r="H1670" i="471"/>
  <c r="H1671" i="471"/>
  <c r="H1672" i="471"/>
  <c r="H1673" i="471"/>
  <c r="H1674" i="471"/>
  <c r="H1675" i="471"/>
  <c r="H1676" i="471"/>
  <c r="H1677" i="471"/>
  <c r="H1678" i="471"/>
  <c r="H1679" i="471"/>
  <c r="H1680" i="471"/>
  <c r="H1681" i="471"/>
  <c r="H1682" i="471"/>
  <c r="H1683" i="471"/>
  <c r="H1684" i="471"/>
  <c r="H1685" i="471"/>
  <c r="H1686" i="471"/>
  <c r="H1687" i="471"/>
  <c r="H1688" i="471"/>
  <c r="H1689" i="471"/>
  <c r="H1690" i="471"/>
  <c r="H1691" i="471"/>
  <c r="H1692" i="471"/>
  <c r="H1693" i="471"/>
  <c r="H1694" i="471"/>
  <c r="H1695" i="471"/>
  <c r="H1696" i="471"/>
  <c r="H1697" i="471"/>
  <c r="H1698" i="471"/>
  <c r="H1699" i="471"/>
  <c r="H1700" i="471"/>
  <c r="H1701" i="471"/>
  <c r="H1702" i="471"/>
  <c r="H1703" i="471"/>
  <c r="H1704" i="471"/>
  <c r="H1705" i="471"/>
  <c r="H1706" i="471"/>
  <c r="H1707" i="471"/>
  <c r="H1708" i="471"/>
  <c r="H1709" i="471"/>
  <c r="H1710" i="471"/>
  <c r="H1711" i="471"/>
  <c r="H1712" i="471"/>
  <c r="H1713" i="471"/>
  <c r="H1714" i="471"/>
  <c r="H1715" i="471"/>
  <c r="H1716" i="471"/>
  <c r="H1717" i="471"/>
  <c r="H1718" i="471"/>
  <c r="H1719" i="471"/>
  <c r="H1720" i="471"/>
  <c r="H1721" i="471"/>
  <c r="H1722" i="471"/>
  <c r="H1723" i="471"/>
  <c r="H1724" i="471"/>
  <c r="H1725" i="471"/>
  <c r="H1726" i="471"/>
  <c r="H1727" i="471"/>
  <c r="H1728" i="471"/>
  <c r="H1729" i="471"/>
  <c r="H1730" i="471"/>
  <c r="H1731" i="471"/>
  <c r="H1732" i="471"/>
  <c r="H1733" i="471"/>
  <c r="H1734" i="471"/>
  <c r="H1735" i="471"/>
  <c r="H1736" i="471"/>
  <c r="H1737" i="471"/>
  <c r="H1738" i="471"/>
  <c r="H1739" i="471"/>
  <c r="H1740" i="471"/>
  <c r="H1741" i="471"/>
  <c r="H1742" i="471"/>
  <c r="H1743" i="471"/>
  <c r="H1744" i="471"/>
  <c r="H1745" i="471"/>
  <c r="H1746" i="471"/>
  <c r="H1747" i="471"/>
  <c r="H1748" i="471"/>
  <c r="H1749" i="471"/>
  <c r="H1750" i="471"/>
  <c r="H1751" i="471"/>
  <c r="H1752" i="471"/>
  <c r="H1753" i="471"/>
  <c r="H1754" i="471"/>
  <c r="H1755" i="471"/>
  <c r="H1756" i="471"/>
  <c r="H1757" i="471"/>
  <c r="H1758" i="471"/>
  <c r="H1759" i="471"/>
  <c r="H1760" i="471"/>
  <c r="H1761" i="471"/>
  <c r="H1762" i="471"/>
  <c r="H1763" i="471"/>
  <c r="H1764" i="471"/>
  <c r="H1765" i="471"/>
  <c r="H1766" i="471"/>
  <c r="H1767" i="471"/>
  <c r="H1768" i="471"/>
  <c r="H1769" i="471"/>
  <c r="H1770" i="471"/>
  <c r="H1771" i="471"/>
  <c r="H1772" i="471"/>
  <c r="H1773" i="471"/>
  <c r="H1774" i="471"/>
  <c r="H1775" i="471"/>
  <c r="H1776" i="471"/>
  <c r="H1777" i="471"/>
  <c r="H1778" i="471"/>
  <c r="H1779" i="471"/>
  <c r="H1780" i="471"/>
  <c r="H1781" i="471"/>
  <c r="H1782" i="471"/>
  <c r="H1783" i="471"/>
  <c r="H1784" i="471"/>
  <c r="H1785" i="471"/>
  <c r="H1786" i="471"/>
  <c r="H1787" i="471"/>
  <c r="H1788" i="471"/>
  <c r="H1789" i="471"/>
  <c r="H1790" i="471"/>
  <c r="H1791" i="471"/>
  <c r="H1792" i="471"/>
  <c r="H1793" i="471"/>
  <c r="H1794" i="471"/>
  <c r="H1795" i="471"/>
  <c r="H1796" i="471"/>
  <c r="H1797" i="471"/>
  <c r="H1798" i="471"/>
  <c r="H1799" i="471"/>
  <c r="H1800" i="471"/>
  <c r="H1801" i="471"/>
  <c r="H1802" i="471"/>
  <c r="H1803" i="471"/>
  <c r="H1804" i="471"/>
  <c r="H1805" i="471"/>
  <c r="H1806" i="471"/>
  <c r="H1807" i="471"/>
  <c r="H1808" i="471"/>
  <c r="H1809" i="471"/>
  <c r="H1810" i="471"/>
  <c r="H1811" i="471"/>
  <c r="H1812" i="471"/>
  <c r="H1813" i="471"/>
  <c r="H1814" i="471"/>
  <c r="H1815" i="471"/>
  <c r="H1816" i="471"/>
  <c r="H1817" i="471"/>
  <c r="H1818" i="471"/>
  <c r="H1819" i="471"/>
  <c r="H1820" i="471"/>
  <c r="H1821" i="471"/>
  <c r="H1822" i="471"/>
  <c r="H1823" i="471"/>
  <c r="H1824" i="471"/>
  <c r="H1825" i="471"/>
  <c r="H1826" i="471"/>
  <c r="H1827" i="471"/>
  <c r="H1828" i="471"/>
  <c r="H1829" i="471"/>
  <c r="H1830" i="471"/>
  <c r="H1831" i="471"/>
  <c r="H1832" i="471"/>
  <c r="H1833" i="471"/>
  <c r="H1834" i="471"/>
  <c r="H1835" i="471"/>
  <c r="H1836" i="471"/>
  <c r="H1837" i="471"/>
  <c r="H1838" i="471"/>
  <c r="H1839" i="471"/>
  <c r="H1840" i="471"/>
  <c r="H1841" i="471"/>
  <c r="H1842" i="471"/>
  <c r="H1843" i="471"/>
  <c r="H1844" i="471"/>
  <c r="H1845" i="471"/>
  <c r="H1846" i="471"/>
  <c r="H1847" i="471"/>
  <c r="H1848" i="471"/>
  <c r="H1849" i="471"/>
  <c r="H1850" i="471"/>
  <c r="H1851" i="471"/>
  <c r="H1852" i="471"/>
  <c r="H1853" i="471"/>
  <c r="H1854" i="471"/>
  <c r="H1855" i="471"/>
  <c r="H1856" i="471"/>
  <c r="H1857" i="471"/>
  <c r="H1858" i="471"/>
  <c r="H1859" i="471"/>
  <c r="H1860" i="471"/>
  <c r="H1861" i="471"/>
  <c r="H1862" i="471"/>
  <c r="H1863" i="471"/>
  <c r="H1864" i="471"/>
  <c r="H1865" i="471"/>
  <c r="H1866" i="471"/>
  <c r="H1867" i="471"/>
  <c r="H1868" i="471"/>
  <c r="H1869" i="471"/>
  <c r="H1870" i="471"/>
  <c r="H1871" i="471"/>
  <c r="H1872" i="471"/>
  <c r="H1873" i="471"/>
  <c r="H1874" i="471"/>
  <c r="H1875" i="471"/>
  <c r="H1876" i="471"/>
  <c r="H1877" i="471"/>
  <c r="H1878" i="471"/>
  <c r="H1879" i="471"/>
  <c r="H1880" i="471"/>
  <c r="H1881" i="471"/>
  <c r="H1882" i="471"/>
  <c r="H1883" i="471"/>
  <c r="H1884" i="471"/>
  <c r="H1885" i="471"/>
  <c r="H1886" i="471"/>
  <c r="H1887" i="471"/>
  <c r="H1888" i="471"/>
  <c r="H1889" i="471"/>
  <c r="H1890" i="471"/>
  <c r="H1891" i="471"/>
  <c r="H1892" i="471"/>
  <c r="H1893" i="471"/>
  <c r="H1894" i="471"/>
  <c r="H1895" i="471"/>
  <c r="H1896" i="471"/>
  <c r="H1897" i="471"/>
  <c r="H1898" i="471"/>
  <c r="H1899" i="471"/>
  <c r="H1900" i="471"/>
  <c r="H1901" i="471"/>
  <c r="H1902" i="471"/>
  <c r="H1903" i="471"/>
  <c r="H1904" i="471"/>
  <c r="H1905" i="471"/>
  <c r="H1906" i="471"/>
  <c r="H1907" i="471"/>
  <c r="H1908" i="471"/>
  <c r="H1909" i="471"/>
  <c r="H1910" i="471"/>
  <c r="H1911" i="471"/>
  <c r="H1912" i="471"/>
  <c r="H1913" i="471"/>
  <c r="H1914" i="471"/>
  <c r="H1915" i="471"/>
  <c r="H1916" i="471"/>
  <c r="H1917" i="471"/>
  <c r="H1918" i="471"/>
  <c r="H1919" i="471"/>
  <c r="H1920" i="471"/>
  <c r="H1921" i="471"/>
  <c r="H1922" i="471"/>
  <c r="H1923" i="471"/>
  <c r="H1924" i="471"/>
  <c r="H1925" i="471"/>
  <c r="H1926" i="471"/>
  <c r="H1927" i="471"/>
  <c r="H1928" i="471"/>
  <c r="H1929" i="471"/>
  <c r="H1930" i="471"/>
  <c r="H1931" i="471"/>
  <c r="H1932" i="471"/>
  <c r="H1933" i="471"/>
  <c r="H1934" i="471"/>
  <c r="H1935" i="471"/>
  <c r="H1936" i="471"/>
  <c r="H1937" i="471"/>
  <c r="H1938" i="471"/>
  <c r="H1939" i="471"/>
  <c r="H1940" i="471"/>
  <c r="H1941" i="471"/>
  <c r="H1942" i="471"/>
  <c r="H1943" i="471"/>
  <c r="H1944" i="471"/>
  <c r="H1945" i="471"/>
  <c r="H1946" i="471"/>
  <c r="H1947" i="471"/>
  <c r="H1948" i="471"/>
  <c r="H1949" i="471"/>
  <c r="H1950" i="471"/>
  <c r="H1951" i="471"/>
  <c r="H1952" i="471"/>
  <c r="H1953" i="471"/>
  <c r="H1954" i="471"/>
  <c r="H1955" i="471"/>
  <c r="H1956" i="471"/>
  <c r="H1957" i="471"/>
  <c r="H1958" i="471"/>
  <c r="H1959" i="471"/>
  <c r="H1960" i="471"/>
  <c r="H1961" i="471"/>
  <c r="H1962" i="471"/>
  <c r="H1963" i="471"/>
  <c r="H1964" i="471"/>
  <c r="H1965" i="471"/>
  <c r="H1966" i="471"/>
  <c r="H1967" i="471"/>
  <c r="H1968" i="471"/>
  <c r="H1969" i="471"/>
  <c r="H1970" i="471"/>
  <c r="H1971" i="471"/>
  <c r="H1972" i="471"/>
  <c r="H1973" i="471"/>
  <c r="H1974" i="471"/>
  <c r="H1975" i="471"/>
  <c r="H1976" i="471"/>
  <c r="H1977" i="471"/>
  <c r="H1978" i="471"/>
  <c r="H1979" i="471"/>
  <c r="H1980" i="471"/>
  <c r="H1981" i="471"/>
  <c r="H1982" i="471"/>
  <c r="H1983" i="471"/>
  <c r="H1984" i="471"/>
  <c r="H1985" i="471"/>
  <c r="H1986" i="471"/>
  <c r="H1987" i="471"/>
  <c r="H1988" i="471"/>
  <c r="H1989" i="471"/>
  <c r="H1990" i="471"/>
  <c r="H1991" i="471"/>
  <c r="H1992" i="471"/>
  <c r="H1993" i="471"/>
  <c r="H1994" i="471"/>
  <c r="H1995" i="471"/>
  <c r="H1996" i="471"/>
  <c r="H1997" i="471"/>
  <c r="H1998" i="471"/>
  <c r="H1999" i="471"/>
  <c r="H2000" i="471"/>
  <c r="H2001" i="471"/>
  <c r="H2002" i="471"/>
  <c r="H2003" i="471"/>
  <c r="H2004" i="471"/>
  <c r="H2005" i="471"/>
  <c r="H2006" i="471"/>
  <c r="H2007" i="471"/>
  <c r="H2008" i="471"/>
  <c r="H2009" i="471"/>
  <c r="H2010" i="471"/>
  <c r="H2011" i="471"/>
  <c r="H2012" i="471"/>
  <c r="H2013" i="471"/>
  <c r="H2014" i="471"/>
  <c r="H2015" i="471"/>
  <c r="H2016" i="471"/>
  <c r="H2017" i="471"/>
  <c r="H2018" i="471"/>
  <c r="H2019" i="471"/>
  <c r="H2020" i="471"/>
  <c r="H2021" i="471"/>
  <c r="H2022" i="471"/>
  <c r="H2023" i="471"/>
  <c r="H2024" i="471"/>
  <c r="H2025" i="471"/>
  <c r="H2026" i="471"/>
  <c r="H2027" i="471"/>
  <c r="H2028" i="471"/>
  <c r="H2029" i="471"/>
  <c r="H2030" i="471"/>
  <c r="H2031" i="471"/>
  <c r="H2032" i="471"/>
  <c r="H2033" i="471"/>
  <c r="H2034" i="471"/>
  <c r="H2035" i="471"/>
  <c r="H2036" i="471"/>
  <c r="H2037" i="471"/>
  <c r="H2038" i="471"/>
  <c r="H2039" i="471"/>
  <c r="H2040" i="471"/>
  <c r="H2041" i="471"/>
  <c r="H2042" i="471"/>
  <c r="H2043" i="471"/>
  <c r="H2044" i="471"/>
  <c r="H2045" i="471"/>
  <c r="H2046" i="471"/>
  <c r="H2047" i="471"/>
  <c r="H2048" i="471"/>
  <c r="H2049" i="471"/>
  <c r="H2050" i="471"/>
  <c r="H2051" i="471"/>
  <c r="H2052" i="471"/>
  <c r="H2053" i="471"/>
  <c r="H2054" i="471"/>
  <c r="H2055" i="471"/>
  <c r="H2056" i="471"/>
  <c r="H2057" i="471"/>
  <c r="H2058" i="471"/>
  <c r="H2059" i="471"/>
  <c r="H2060" i="471"/>
  <c r="H2061" i="471"/>
  <c r="H2062" i="471"/>
  <c r="H2063" i="471"/>
  <c r="H2064" i="471"/>
  <c r="H2065" i="471"/>
  <c r="H2066" i="471"/>
  <c r="H2067" i="471"/>
  <c r="H2068" i="471"/>
  <c r="H2069" i="471"/>
  <c r="H2070" i="471"/>
  <c r="H2071" i="471"/>
  <c r="H2072" i="471"/>
  <c r="H2073" i="471"/>
  <c r="H2074" i="471"/>
  <c r="H2075" i="471"/>
  <c r="H2076" i="471"/>
  <c r="H2077" i="471"/>
  <c r="H2078" i="471"/>
  <c r="H2079" i="471"/>
  <c r="H2080" i="471"/>
  <c r="H2081" i="471"/>
  <c r="H2082" i="471"/>
  <c r="H2083" i="471"/>
  <c r="H2084" i="471"/>
  <c r="H2085" i="471"/>
  <c r="H2086" i="471"/>
  <c r="H2087" i="471"/>
  <c r="H2088" i="471"/>
  <c r="H2089" i="471"/>
  <c r="H2090" i="471"/>
  <c r="H2091" i="471"/>
  <c r="H2092" i="471"/>
  <c r="H2093" i="471"/>
  <c r="H2094" i="471"/>
  <c r="H2095" i="471"/>
  <c r="H2096" i="471"/>
  <c r="H2097" i="471"/>
  <c r="H2098" i="471"/>
  <c r="H2099" i="471"/>
  <c r="H2100" i="471"/>
  <c r="H2101" i="471"/>
  <c r="H2102" i="471"/>
  <c r="H2103" i="471"/>
  <c r="H2104" i="471"/>
  <c r="H2105" i="471"/>
  <c r="H2106" i="471"/>
  <c r="H2107" i="471"/>
  <c r="H2108" i="471"/>
  <c r="H2109" i="471"/>
  <c r="H2110" i="471"/>
  <c r="H2111" i="471"/>
  <c r="H2112" i="471"/>
  <c r="H2113" i="471"/>
  <c r="H2114" i="471"/>
  <c r="H2115" i="471"/>
  <c r="H2116" i="471"/>
  <c r="H2117" i="471"/>
  <c r="H2118" i="471"/>
  <c r="H2119" i="471"/>
  <c r="H2120" i="471"/>
  <c r="H2121" i="471"/>
  <c r="H2122" i="471"/>
  <c r="H2123" i="471"/>
  <c r="H2124" i="471"/>
  <c r="H2125" i="471"/>
  <c r="H2126" i="471"/>
  <c r="H2127" i="471"/>
  <c r="H2128" i="471"/>
  <c r="H2129" i="471"/>
  <c r="H2130" i="471"/>
  <c r="H2131" i="471"/>
  <c r="H2132" i="471"/>
  <c r="H2133" i="471"/>
  <c r="H2134" i="471"/>
  <c r="H2135" i="471"/>
  <c r="H2136" i="471"/>
  <c r="H2137" i="471"/>
  <c r="H2138" i="471"/>
  <c r="H2139" i="471"/>
  <c r="H2140" i="471"/>
  <c r="H2141" i="471"/>
  <c r="H2142" i="471"/>
  <c r="H2143" i="471"/>
  <c r="H2144" i="471"/>
  <c r="H2145" i="471"/>
  <c r="H2146" i="471"/>
  <c r="H2147" i="471"/>
  <c r="H2148" i="471"/>
  <c r="H2149" i="471"/>
  <c r="H2150" i="471"/>
  <c r="H2151" i="471"/>
  <c r="H2152" i="471"/>
  <c r="H2153" i="471"/>
  <c r="H2154" i="471"/>
  <c r="H2155" i="471"/>
  <c r="H2156" i="471"/>
  <c r="H2157" i="471"/>
  <c r="H2158" i="471"/>
  <c r="H2159" i="471"/>
  <c r="H2160" i="471"/>
  <c r="H2161" i="471"/>
  <c r="H2162" i="471"/>
  <c r="H2163" i="471"/>
  <c r="H2164" i="471"/>
  <c r="H2165" i="471"/>
  <c r="H2166" i="471"/>
  <c r="H2167" i="471"/>
  <c r="H2168" i="471"/>
  <c r="H2169" i="471"/>
  <c r="H2170" i="471"/>
  <c r="H2171" i="471"/>
  <c r="H2172" i="471"/>
  <c r="H2173" i="471"/>
  <c r="H2174" i="471"/>
  <c r="H2175" i="471"/>
  <c r="H2176" i="471"/>
  <c r="H2177" i="471"/>
  <c r="H2178" i="471"/>
  <c r="H2179" i="471"/>
  <c r="H2180" i="471"/>
  <c r="H2181" i="471"/>
  <c r="H2182" i="471"/>
  <c r="H2183" i="471"/>
  <c r="H2184" i="471"/>
  <c r="H2185" i="471"/>
  <c r="H2186" i="471"/>
  <c r="H2187" i="471"/>
  <c r="H2188" i="471"/>
  <c r="H2189" i="471"/>
  <c r="H2190" i="471"/>
  <c r="H2191" i="471"/>
  <c r="H2192" i="471"/>
  <c r="H2193" i="471"/>
  <c r="H2194" i="471"/>
  <c r="H2195" i="471"/>
  <c r="H2196" i="471"/>
  <c r="H2197" i="471"/>
  <c r="H2198" i="471"/>
  <c r="H2199" i="471"/>
  <c r="H2200" i="471"/>
  <c r="H2201" i="471"/>
  <c r="H2202" i="471"/>
  <c r="H2203" i="471"/>
  <c r="H2204" i="471"/>
  <c r="H2205" i="471"/>
  <c r="H2206" i="471"/>
  <c r="H2207" i="471"/>
  <c r="H2208" i="471"/>
  <c r="H2209" i="471"/>
  <c r="H2210" i="471"/>
  <c r="H2211" i="471"/>
  <c r="H2212" i="471"/>
  <c r="H2213" i="471"/>
  <c r="H2214" i="471"/>
  <c r="H2215" i="471"/>
  <c r="H2216" i="471"/>
  <c r="H2217" i="471"/>
  <c r="H2218" i="471"/>
  <c r="H2219" i="471"/>
  <c r="H2220" i="471"/>
  <c r="H2221" i="471"/>
  <c r="H2222" i="471"/>
  <c r="H2223" i="471"/>
  <c r="H2224" i="471"/>
  <c r="H2225" i="471"/>
  <c r="H2226" i="471"/>
  <c r="H2227" i="471"/>
  <c r="H2228" i="471"/>
  <c r="H2229" i="471"/>
  <c r="H2230" i="471"/>
  <c r="H2231" i="471"/>
  <c r="H2232" i="471"/>
  <c r="H2233" i="471"/>
  <c r="H2234" i="471"/>
  <c r="H2235" i="471"/>
  <c r="H2236" i="471"/>
  <c r="H2237" i="471"/>
  <c r="H2238" i="471"/>
  <c r="H2239" i="471"/>
  <c r="H2240" i="471"/>
  <c r="H2241" i="471"/>
  <c r="H2242" i="471"/>
  <c r="H2243" i="471"/>
  <c r="H2244" i="471"/>
  <c r="H2245" i="471"/>
  <c r="H2246" i="471"/>
  <c r="H2247" i="471"/>
  <c r="H2248" i="471"/>
  <c r="H2249" i="471"/>
  <c r="H2250" i="471"/>
  <c r="H2251" i="471"/>
  <c r="H2252" i="471"/>
  <c r="H2253" i="471"/>
  <c r="H2254" i="471"/>
  <c r="H2255" i="471"/>
  <c r="H2256" i="471"/>
  <c r="H2257" i="471"/>
  <c r="H2258" i="471"/>
  <c r="H2259" i="471"/>
  <c r="H2260" i="471"/>
  <c r="H2261" i="471"/>
  <c r="H2262" i="471"/>
  <c r="H2263" i="471"/>
  <c r="H2264" i="471"/>
  <c r="H2265" i="471"/>
  <c r="H2266" i="471"/>
  <c r="H2267" i="471"/>
  <c r="H2268" i="471"/>
  <c r="H2269" i="471"/>
  <c r="H2270" i="471"/>
  <c r="H2271" i="471"/>
  <c r="H2272" i="471"/>
  <c r="H2273" i="471"/>
  <c r="H2274" i="471"/>
  <c r="H2275" i="471"/>
  <c r="H2276" i="471"/>
  <c r="H2277" i="471"/>
  <c r="H2278" i="471"/>
  <c r="H2279" i="471"/>
  <c r="H2280" i="471"/>
  <c r="H2281" i="471"/>
  <c r="H2282" i="471"/>
  <c r="H2283" i="471"/>
  <c r="H2284" i="471"/>
  <c r="H2285" i="471"/>
  <c r="H2286" i="471"/>
  <c r="H2287" i="471"/>
  <c r="H2288" i="471"/>
  <c r="H2289" i="471"/>
  <c r="H2290" i="471"/>
  <c r="H2291" i="471"/>
  <c r="H2292" i="471"/>
  <c r="H2293" i="471"/>
  <c r="H2294" i="471"/>
  <c r="H2295" i="471"/>
  <c r="H2296" i="471"/>
  <c r="H2297" i="471"/>
  <c r="H2298" i="471"/>
  <c r="H2299" i="471"/>
  <c r="H2300" i="471"/>
  <c r="H2301" i="471"/>
  <c r="H2302" i="471"/>
  <c r="H2303" i="471"/>
  <c r="H2304" i="471"/>
  <c r="H2305" i="471"/>
  <c r="H2306" i="471"/>
  <c r="H2307" i="471"/>
  <c r="H2308" i="471"/>
  <c r="H2309" i="471"/>
  <c r="H2310" i="471"/>
  <c r="H2311" i="471"/>
  <c r="H2312" i="471"/>
  <c r="H2313" i="471"/>
  <c r="H2314" i="471"/>
  <c r="H2315" i="471"/>
  <c r="H2316" i="471"/>
  <c r="H2317" i="471"/>
  <c r="H2318" i="471"/>
  <c r="H2319" i="471"/>
  <c r="H2320" i="471"/>
  <c r="H2321" i="471"/>
  <c r="H2322" i="471"/>
  <c r="H2323" i="471"/>
  <c r="H2324" i="471"/>
  <c r="H2325" i="471"/>
  <c r="H2326" i="471"/>
  <c r="H2327" i="471"/>
  <c r="H2328" i="471"/>
  <c r="H2329" i="471"/>
  <c r="H2330" i="471"/>
  <c r="H2331" i="471"/>
  <c r="H2332" i="471"/>
  <c r="H2333" i="471"/>
  <c r="H2334" i="471"/>
  <c r="H2335" i="471"/>
  <c r="H2336" i="471"/>
  <c r="H2337" i="471"/>
  <c r="H2338" i="471"/>
  <c r="H2339" i="471"/>
  <c r="H2340" i="471"/>
  <c r="H2341" i="471"/>
  <c r="H2342" i="471"/>
  <c r="H2343" i="471"/>
  <c r="H2344" i="471"/>
  <c r="H2345" i="471"/>
  <c r="H2346" i="471"/>
  <c r="H2347" i="471"/>
  <c r="H2348" i="471"/>
  <c r="H2349" i="471"/>
  <c r="H2350" i="471"/>
  <c r="H2351" i="471"/>
  <c r="H2352" i="471"/>
  <c r="H2353" i="471"/>
  <c r="H2354" i="471"/>
  <c r="H2355" i="471"/>
  <c r="H2356" i="471"/>
  <c r="H2357" i="471"/>
  <c r="H2358" i="471"/>
  <c r="H2359" i="471"/>
  <c r="H2360" i="471"/>
  <c r="H2361" i="471"/>
  <c r="H2362" i="471"/>
  <c r="H2363" i="471"/>
  <c r="H2364" i="471"/>
  <c r="H2365" i="471"/>
  <c r="H2366" i="471"/>
  <c r="H2367" i="471"/>
  <c r="H2368" i="471"/>
  <c r="H2369" i="471"/>
  <c r="H2370" i="471"/>
  <c r="H2371" i="471"/>
  <c r="H2372" i="471"/>
  <c r="H2373" i="471"/>
  <c r="H2374" i="471"/>
  <c r="H2375" i="471"/>
  <c r="H2376" i="471"/>
  <c r="H2377" i="471"/>
  <c r="H2378" i="471"/>
  <c r="H2379" i="471"/>
  <c r="H2380" i="471"/>
  <c r="H2381" i="471"/>
  <c r="H2382" i="471"/>
  <c r="H2383" i="471"/>
  <c r="H2384" i="471"/>
  <c r="H2385" i="471"/>
  <c r="H2386" i="471"/>
  <c r="H2387" i="471"/>
  <c r="H2388" i="471"/>
  <c r="H2389" i="471"/>
  <c r="H2390" i="471"/>
  <c r="H2391" i="471"/>
  <c r="H2392" i="471"/>
  <c r="H2393" i="471"/>
  <c r="H2394" i="471"/>
  <c r="H2395" i="471"/>
  <c r="H2396" i="471"/>
  <c r="H2397" i="471"/>
  <c r="H2398" i="471"/>
  <c r="H2399" i="471"/>
  <c r="H2400" i="471"/>
  <c r="H2401" i="471"/>
  <c r="H2402" i="471"/>
  <c r="H2403" i="471"/>
  <c r="H2404" i="471"/>
  <c r="H2405" i="471"/>
  <c r="H2406" i="471"/>
  <c r="H2407" i="471"/>
  <c r="H2408" i="471"/>
  <c r="H2409" i="471"/>
  <c r="H2410" i="471"/>
  <c r="H2411" i="471"/>
  <c r="H2412" i="471"/>
  <c r="H2413" i="471"/>
  <c r="H2414" i="471"/>
  <c r="H2415" i="471"/>
  <c r="H2416" i="471"/>
  <c r="H2417" i="471"/>
  <c r="H2418" i="471"/>
  <c r="H2419" i="471"/>
  <c r="H2420" i="471"/>
  <c r="H2421" i="471"/>
  <c r="H2422" i="471"/>
  <c r="H2423" i="471"/>
  <c r="H2424" i="471"/>
  <c r="H2425" i="471"/>
  <c r="H2426" i="471"/>
  <c r="H2427" i="471"/>
  <c r="H2428" i="471"/>
  <c r="H2429" i="471"/>
  <c r="H2430" i="471"/>
  <c r="H2431" i="471"/>
  <c r="H2432" i="471"/>
  <c r="H2433" i="471"/>
  <c r="H2434" i="471"/>
  <c r="H2435" i="471"/>
  <c r="H2436" i="471"/>
  <c r="H2437" i="471"/>
  <c r="H2438" i="471"/>
  <c r="H2439" i="471"/>
  <c r="H2440" i="471"/>
  <c r="H2441" i="471"/>
  <c r="H2442" i="471"/>
  <c r="H2443" i="471"/>
  <c r="H2444" i="471"/>
  <c r="H2445" i="471"/>
  <c r="H2446" i="471"/>
  <c r="H2447" i="471"/>
  <c r="H2448" i="471"/>
  <c r="H2449" i="471"/>
  <c r="H2450" i="471"/>
  <c r="H2451" i="471"/>
  <c r="H2452" i="471"/>
  <c r="H2453" i="471"/>
  <c r="H2454" i="471"/>
  <c r="H2455" i="471"/>
  <c r="H2456" i="471"/>
  <c r="H2457" i="471"/>
  <c r="H2458" i="471"/>
  <c r="H2459" i="471"/>
  <c r="H2460" i="471"/>
  <c r="H2461" i="471"/>
  <c r="H2462" i="471"/>
  <c r="H2463" i="471"/>
  <c r="H2464" i="471"/>
  <c r="H2465" i="471"/>
  <c r="H2466" i="471"/>
  <c r="H2467" i="471"/>
  <c r="H2468" i="471"/>
  <c r="H2469" i="471"/>
  <c r="H2470" i="471"/>
  <c r="H2471" i="471"/>
  <c r="H2472" i="471"/>
  <c r="H2473" i="471"/>
  <c r="H2474" i="471"/>
  <c r="H2475" i="471"/>
  <c r="H2476" i="471"/>
  <c r="H2477" i="471"/>
  <c r="H2478" i="471"/>
  <c r="H2479" i="471"/>
  <c r="H2480" i="471"/>
  <c r="H2481" i="471"/>
  <c r="H2482" i="471"/>
  <c r="H2483" i="471"/>
  <c r="H2484" i="471"/>
  <c r="H2485" i="471"/>
  <c r="H2486" i="471"/>
  <c r="H2487" i="471"/>
  <c r="H2488" i="471"/>
  <c r="H2489" i="471"/>
  <c r="H2490" i="471"/>
  <c r="H2491" i="471"/>
  <c r="H2492" i="471"/>
  <c r="H2493" i="471"/>
  <c r="H2494" i="471"/>
  <c r="H2495" i="471"/>
  <c r="H2496" i="471"/>
  <c r="H2497" i="471"/>
  <c r="H2498" i="471"/>
  <c r="H2499" i="471"/>
  <c r="H2500" i="471"/>
  <c r="H2501" i="471"/>
  <c r="H2502" i="471"/>
  <c r="H2503" i="471"/>
  <c r="H2504" i="471"/>
  <c r="H2505" i="471"/>
  <c r="H2506" i="471"/>
  <c r="H2507" i="471"/>
  <c r="H2508" i="471"/>
  <c r="H2509" i="471"/>
  <c r="H2510" i="471"/>
  <c r="H2511" i="471"/>
  <c r="H2512" i="471"/>
  <c r="H2513" i="471"/>
  <c r="H2514" i="471"/>
  <c r="H2515" i="471"/>
  <c r="H2516" i="471"/>
  <c r="H2517" i="471"/>
  <c r="H2518" i="471"/>
  <c r="H2519" i="471"/>
  <c r="H2520" i="471"/>
  <c r="H2521" i="471"/>
  <c r="H2522" i="471"/>
  <c r="H2523" i="471"/>
  <c r="H2524" i="471"/>
  <c r="H2525" i="471"/>
  <c r="H2526" i="471"/>
  <c r="H2527" i="471"/>
  <c r="H2528" i="471"/>
  <c r="H2529" i="471"/>
  <c r="H2530" i="471"/>
  <c r="H2531" i="471"/>
  <c r="H2532" i="471"/>
  <c r="H2533" i="471"/>
  <c r="H2534" i="471"/>
  <c r="H2535" i="471"/>
  <c r="H2536" i="471"/>
  <c r="H2537" i="471"/>
  <c r="H2538" i="471"/>
  <c r="H2539" i="471"/>
  <c r="H2540" i="471"/>
  <c r="H2541" i="471"/>
  <c r="H2542" i="471"/>
  <c r="H2543" i="471"/>
  <c r="H2544" i="471"/>
  <c r="H2545" i="471"/>
  <c r="H2546" i="471"/>
  <c r="H2547" i="471"/>
  <c r="H2548" i="471"/>
  <c r="H2549" i="471"/>
  <c r="H2550" i="471"/>
  <c r="H2551" i="471"/>
  <c r="H2552" i="471"/>
  <c r="H2553" i="471"/>
  <c r="H2554" i="471"/>
  <c r="H2555" i="471"/>
  <c r="H2556" i="471"/>
  <c r="H2557" i="471"/>
  <c r="H2558" i="471"/>
  <c r="H2559" i="471"/>
  <c r="H2560" i="471"/>
  <c r="H2561" i="471"/>
  <c r="H2562" i="471"/>
  <c r="H2563" i="471"/>
  <c r="H2564" i="471"/>
  <c r="H2565" i="471"/>
  <c r="H2566" i="471"/>
  <c r="H2567" i="471"/>
  <c r="H2568" i="471"/>
  <c r="H2569" i="471"/>
  <c r="H2570" i="471"/>
  <c r="H2571" i="471"/>
  <c r="H2572" i="471"/>
  <c r="H2573" i="471"/>
  <c r="H2574" i="471"/>
  <c r="H2575" i="471"/>
  <c r="H2576" i="471"/>
  <c r="H2577" i="471"/>
  <c r="H2578" i="471"/>
  <c r="H2579" i="471"/>
  <c r="H2580" i="471"/>
  <c r="H2581" i="471"/>
  <c r="H2582" i="471"/>
  <c r="H2583" i="471"/>
  <c r="H2584" i="471"/>
  <c r="H2585" i="471"/>
  <c r="H2586" i="471"/>
  <c r="H2587" i="471"/>
  <c r="H2588" i="471"/>
  <c r="H2589" i="471"/>
  <c r="H2590" i="471"/>
  <c r="H2591" i="471"/>
  <c r="H2592" i="471"/>
  <c r="H2593" i="471"/>
  <c r="H2594" i="471"/>
  <c r="H2595" i="471"/>
  <c r="H2596" i="471"/>
  <c r="H2597" i="471"/>
  <c r="H2598" i="471"/>
  <c r="H2599" i="471"/>
  <c r="H2600" i="471"/>
  <c r="H2601" i="471"/>
  <c r="H2602" i="471"/>
  <c r="H2603" i="471"/>
  <c r="H2604" i="471"/>
  <c r="H2605" i="471"/>
  <c r="H2606" i="471"/>
  <c r="H2607" i="471"/>
  <c r="H2608" i="471"/>
  <c r="H2609" i="471"/>
  <c r="H2610" i="471"/>
  <c r="H2611" i="471"/>
  <c r="H2612" i="471"/>
  <c r="H2613" i="471"/>
  <c r="H2614" i="471"/>
  <c r="H2615" i="471"/>
  <c r="H2616" i="471"/>
  <c r="H2617" i="471"/>
  <c r="H2618" i="471"/>
  <c r="H2619" i="471"/>
  <c r="H2620" i="471"/>
  <c r="H2621" i="471"/>
  <c r="H2622" i="471"/>
  <c r="H2623" i="471"/>
  <c r="H2624" i="471"/>
  <c r="H2625" i="471"/>
  <c r="H2626" i="471"/>
  <c r="H2627" i="471"/>
  <c r="H2628" i="471"/>
  <c r="H2629" i="471"/>
  <c r="H2630" i="471"/>
  <c r="H2631" i="471"/>
  <c r="H2632" i="471"/>
  <c r="H2633" i="471"/>
  <c r="H2634" i="471"/>
  <c r="H2635" i="471"/>
  <c r="H2636" i="471"/>
  <c r="H2637" i="471"/>
  <c r="H2638" i="471"/>
  <c r="H2639" i="471"/>
  <c r="H2640" i="471"/>
  <c r="H2641" i="471"/>
  <c r="H2642" i="471"/>
  <c r="H2643" i="471"/>
  <c r="H2644" i="471"/>
  <c r="H2645" i="471"/>
  <c r="H2646" i="471"/>
  <c r="H2647" i="471"/>
  <c r="H2648" i="471"/>
  <c r="H2649" i="471"/>
  <c r="H2650" i="471"/>
  <c r="H2651" i="471"/>
  <c r="H2652" i="471"/>
  <c r="H2653" i="471"/>
  <c r="H2654" i="471"/>
  <c r="H2655" i="471"/>
  <c r="H2656" i="471"/>
  <c r="H2657" i="471"/>
  <c r="H2658" i="471"/>
  <c r="H2659" i="471"/>
  <c r="H2660" i="471"/>
  <c r="H2661" i="471"/>
  <c r="H2662" i="471"/>
  <c r="H2663" i="471"/>
  <c r="H2664" i="471"/>
  <c r="H2665" i="471"/>
  <c r="H2666" i="471"/>
  <c r="H2667" i="471"/>
  <c r="H2668" i="471"/>
  <c r="H2669" i="471"/>
  <c r="H2670" i="471"/>
  <c r="H2671" i="471"/>
  <c r="H2672" i="471"/>
  <c r="H2673" i="471"/>
  <c r="H2674" i="471"/>
  <c r="H2675" i="471"/>
  <c r="H2676" i="471"/>
  <c r="H2677" i="471"/>
  <c r="H2678" i="471"/>
  <c r="H2679" i="471"/>
  <c r="H2680" i="471"/>
  <c r="H2681" i="471"/>
  <c r="H2682" i="471"/>
  <c r="H2683" i="471"/>
  <c r="H2684" i="471"/>
  <c r="H2685" i="471"/>
  <c r="H2686" i="471"/>
  <c r="H2687" i="471"/>
  <c r="H2688" i="471"/>
  <c r="H2689" i="471"/>
  <c r="H2690" i="471"/>
  <c r="H2691" i="471"/>
  <c r="H2692" i="471"/>
  <c r="H2693" i="471"/>
  <c r="H2694" i="471"/>
  <c r="H2695" i="471"/>
  <c r="H2696" i="471"/>
  <c r="H2697" i="471"/>
  <c r="H2698" i="471"/>
  <c r="H2699" i="471"/>
  <c r="H2700" i="471"/>
  <c r="H2701" i="471"/>
  <c r="H2702" i="471"/>
  <c r="H2703" i="471"/>
  <c r="H2704" i="471"/>
  <c r="H2705" i="471"/>
  <c r="H2706" i="471"/>
  <c r="H2707" i="471"/>
  <c r="H2708" i="471"/>
  <c r="H2709" i="471"/>
  <c r="H2710" i="471"/>
  <c r="H2711" i="471"/>
  <c r="H2712" i="471"/>
  <c r="H2713" i="471"/>
  <c r="H2714" i="471"/>
  <c r="H2715" i="471"/>
  <c r="H2716" i="471"/>
  <c r="H2717" i="471"/>
  <c r="H2718" i="471"/>
  <c r="H2719" i="471"/>
  <c r="H2720" i="471"/>
  <c r="H2721" i="471"/>
  <c r="H2722" i="471"/>
  <c r="H2723" i="471"/>
  <c r="H2724" i="471"/>
  <c r="H2725" i="471"/>
  <c r="H2726" i="471"/>
  <c r="H2727" i="471"/>
  <c r="H2728" i="471"/>
  <c r="H2729" i="471"/>
  <c r="H2730" i="471"/>
  <c r="H2731" i="471"/>
  <c r="H2732" i="471"/>
  <c r="H2733" i="471"/>
  <c r="H2734" i="471"/>
  <c r="H2735" i="471"/>
  <c r="H2736" i="471"/>
  <c r="H2737" i="471"/>
  <c r="H2738" i="471"/>
  <c r="H2739" i="471"/>
  <c r="H2740" i="471"/>
  <c r="H2741" i="471"/>
  <c r="H2742" i="471"/>
  <c r="H2743" i="471"/>
  <c r="H2744" i="471"/>
  <c r="H2745" i="471"/>
  <c r="H2746" i="471"/>
  <c r="H2747" i="471"/>
  <c r="H2748" i="471"/>
  <c r="H2749" i="471"/>
  <c r="H2750" i="471"/>
  <c r="H2751" i="471"/>
  <c r="H2752" i="471"/>
  <c r="H2753" i="471"/>
  <c r="H2754" i="471"/>
  <c r="H2755" i="471"/>
  <c r="H2756" i="471"/>
  <c r="H2757" i="471"/>
  <c r="H2758" i="471"/>
  <c r="H2759" i="471"/>
  <c r="H2760" i="471"/>
  <c r="H2761" i="471"/>
  <c r="H2762" i="471"/>
  <c r="H2763" i="471"/>
  <c r="H2764" i="471"/>
  <c r="H2765" i="471"/>
  <c r="H2766" i="471"/>
  <c r="H2767" i="471"/>
  <c r="H2768" i="471"/>
  <c r="H2769" i="471"/>
  <c r="H2770" i="471"/>
  <c r="H2771" i="471"/>
  <c r="H2772" i="471"/>
  <c r="H2773" i="471"/>
  <c r="H2774" i="471"/>
  <c r="H2775" i="471"/>
  <c r="H2776" i="471"/>
  <c r="H2777" i="471"/>
  <c r="H2778" i="471"/>
  <c r="H2779" i="471"/>
  <c r="H2780" i="471"/>
  <c r="H2781" i="471"/>
  <c r="H2782" i="471"/>
  <c r="H2783" i="471"/>
  <c r="H2784" i="471"/>
  <c r="H2785" i="471"/>
  <c r="H2786" i="471"/>
  <c r="H2787" i="471"/>
  <c r="H2788" i="471"/>
  <c r="H2789" i="471"/>
  <c r="H2790" i="471"/>
  <c r="H2791" i="471"/>
  <c r="H2792" i="471"/>
  <c r="H2793" i="471"/>
  <c r="H2794" i="471"/>
  <c r="H2795" i="471"/>
  <c r="H2796" i="471"/>
  <c r="H2797" i="471"/>
  <c r="H2798" i="471"/>
  <c r="H2799" i="471"/>
  <c r="H2800" i="471"/>
  <c r="H2801" i="471"/>
  <c r="H2802" i="471"/>
  <c r="H2803" i="471"/>
  <c r="H2804" i="471"/>
  <c r="H2805" i="471"/>
  <c r="H2806" i="471"/>
  <c r="H2807" i="471"/>
  <c r="H2808" i="471"/>
  <c r="H2809" i="471"/>
  <c r="H2810" i="471"/>
  <c r="H2811" i="471"/>
  <c r="H2812" i="471"/>
  <c r="H2813" i="471"/>
  <c r="H2814" i="471"/>
  <c r="H2815" i="471"/>
  <c r="H2816" i="471"/>
  <c r="H2817" i="471"/>
  <c r="H2818" i="471"/>
  <c r="H2819" i="471"/>
  <c r="H2820" i="471"/>
  <c r="H2821" i="471"/>
  <c r="H2822" i="471"/>
  <c r="H2823" i="471"/>
  <c r="H2824" i="471"/>
  <c r="H2825" i="471"/>
  <c r="H2826" i="471"/>
  <c r="H2827" i="471"/>
  <c r="H2828" i="471"/>
  <c r="H2829" i="471"/>
  <c r="H2830" i="471"/>
  <c r="H2831" i="471"/>
  <c r="H2832" i="471"/>
  <c r="H2833" i="471"/>
  <c r="H2834" i="471"/>
  <c r="H2835" i="471"/>
  <c r="H2836" i="471"/>
  <c r="H2837" i="471"/>
  <c r="H2838" i="471"/>
  <c r="H2839" i="471"/>
  <c r="H2840" i="471"/>
  <c r="H2841" i="471"/>
  <c r="H2842" i="471"/>
  <c r="H2843" i="471"/>
  <c r="H2844" i="471"/>
  <c r="H2845" i="471"/>
  <c r="H2846" i="471"/>
  <c r="H2847" i="471"/>
  <c r="H2848" i="471"/>
  <c r="H2849" i="471"/>
  <c r="H2850" i="471"/>
  <c r="H2851" i="471"/>
  <c r="H2852" i="471"/>
  <c r="H2853" i="471"/>
  <c r="H2854" i="471"/>
  <c r="H2855" i="471"/>
  <c r="H2856" i="471"/>
  <c r="H2857" i="471"/>
  <c r="H2858" i="471"/>
  <c r="H2859" i="471"/>
  <c r="H2860" i="471"/>
  <c r="H2861" i="471"/>
  <c r="H2862" i="471"/>
  <c r="H2863" i="471"/>
  <c r="H2864" i="471"/>
  <c r="H2865" i="471"/>
  <c r="H2866" i="471"/>
  <c r="H2867" i="471"/>
  <c r="H2868" i="471"/>
  <c r="H2869" i="471"/>
  <c r="H2870" i="471"/>
  <c r="H2871" i="471"/>
  <c r="H2872" i="471"/>
  <c r="H2873" i="471"/>
  <c r="H2874" i="471"/>
  <c r="H2875" i="471"/>
  <c r="H2876" i="471"/>
  <c r="H2877" i="471"/>
  <c r="H2878" i="471"/>
  <c r="H2879" i="471"/>
  <c r="H2880" i="471"/>
  <c r="H2881" i="471"/>
  <c r="H2882" i="471"/>
  <c r="H2883" i="471"/>
  <c r="H2884" i="471"/>
  <c r="H2885" i="471"/>
  <c r="H2886" i="471"/>
  <c r="H2887" i="471"/>
  <c r="H2888" i="471"/>
  <c r="H2889" i="471"/>
  <c r="H2890" i="471"/>
  <c r="H2891" i="471"/>
  <c r="H2892" i="471"/>
  <c r="H2893" i="471"/>
  <c r="H2894" i="471"/>
  <c r="H2895" i="471"/>
  <c r="H2896" i="471"/>
  <c r="H2897" i="471"/>
  <c r="H2898" i="471"/>
  <c r="H2899" i="471"/>
  <c r="H2900" i="471"/>
  <c r="H2901" i="471"/>
  <c r="H2902" i="471"/>
  <c r="H2903" i="471"/>
  <c r="H2904" i="471"/>
  <c r="H2905" i="471"/>
  <c r="H2906" i="471"/>
  <c r="H2907" i="471"/>
  <c r="H2908" i="471"/>
  <c r="H2909" i="471"/>
  <c r="H2910" i="471"/>
  <c r="H2911" i="471"/>
  <c r="H2912" i="471"/>
  <c r="H2913" i="471"/>
  <c r="H2914" i="471"/>
  <c r="H2915" i="471"/>
  <c r="H2916" i="471"/>
  <c r="H2917" i="471"/>
  <c r="H2918" i="471"/>
  <c r="H2919" i="471"/>
  <c r="H2920" i="471"/>
  <c r="H2921" i="471"/>
  <c r="H2922" i="471"/>
  <c r="H2923" i="471"/>
  <c r="H2924" i="471"/>
  <c r="H2925" i="471"/>
  <c r="H2926" i="471"/>
  <c r="H2927" i="471"/>
  <c r="H2928" i="471"/>
  <c r="H2929" i="471"/>
  <c r="H2930" i="471"/>
  <c r="H2931" i="471"/>
  <c r="H2932" i="471"/>
  <c r="H2933" i="471"/>
  <c r="H2934" i="471"/>
  <c r="H2935" i="471"/>
  <c r="H2936" i="471"/>
  <c r="H2937" i="471"/>
  <c r="H2938" i="471"/>
  <c r="H2939" i="471"/>
  <c r="H2940" i="471"/>
  <c r="H2941" i="471"/>
  <c r="H2942" i="471"/>
  <c r="H2943" i="471"/>
  <c r="H2944" i="471"/>
  <c r="H2945" i="471"/>
  <c r="H2946" i="471"/>
  <c r="H2947" i="471"/>
  <c r="H2948" i="471"/>
  <c r="H2949" i="471"/>
  <c r="H2950" i="471"/>
  <c r="H2951" i="471"/>
  <c r="H2952" i="471"/>
  <c r="H2953" i="471"/>
  <c r="H2954" i="471"/>
  <c r="H2955" i="471"/>
  <c r="H2956" i="471"/>
  <c r="H2957" i="471"/>
  <c r="H2958" i="471"/>
  <c r="H2959" i="471"/>
  <c r="H2960" i="471"/>
  <c r="H2961" i="471"/>
  <c r="H2962" i="471"/>
  <c r="H2963" i="471"/>
  <c r="H2964" i="471"/>
  <c r="H2965" i="471"/>
  <c r="H2966" i="471"/>
  <c r="H2967" i="471"/>
  <c r="H2968" i="471"/>
  <c r="H2969" i="471"/>
  <c r="H2970" i="471"/>
  <c r="H2971" i="471"/>
  <c r="H2972" i="471"/>
  <c r="H2973" i="471"/>
  <c r="H2974" i="471"/>
  <c r="H2975" i="471"/>
  <c r="H2976" i="471"/>
  <c r="H2977" i="471"/>
  <c r="H2978" i="471"/>
  <c r="H2979" i="471"/>
  <c r="H2980" i="471"/>
  <c r="H2981" i="471"/>
  <c r="H2982" i="471"/>
  <c r="H2983" i="471"/>
  <c r="H2984" i="471"/>
  <c r="H2985" i="471"/>
  <c r="H2986" i="471"/>
  <c r="H2987" i="471"/>
  <c r="H2988" i="471"/>
  <c r="H2989" i="471"/>
  <c r="H2990" i="471"/>
  <c r="H2991" i="471"/>
  <c r="H2992" i="471"/>
  <c r="H2993" i="471"/>
  <c r="H2994" i="471"/>
  <c r="H2995" i="471"/>
  <c r="H2996" i="471"/>
  <c r="H2997" i="471"/>
  <c r="H2998" i="471"/>
  <c r="H2999" i="471"/>
  <c r="H3000" i="471"/>
  <c r="H3001" i="471"/>
  <c r="H3002" i="471"/>
  <c r="H3003" i="471"/>
  <c r="H3004" i="471"/>
  <c r="H3005" i="471"/>
  <c r="H3006" i="471"/>
  <c r="H3007" i="471"/>
  <c r="H3008" i="471"/>
  <c r="H3009" i="471"/>
  <c r="H3010" i="471"/>
  <c r="H3011" i="471"/>
  <c r="H3012" i="471"/>
  <c r="H3013" i="471"/>
  <c r="H3014" i="471"/>
  <c r="H3015" i="471"/>
  <c r="H3016" i="471"/>
  <c r="H3017" i="471"/>
  <c r="H3018" i="471"/>
  <c r="H3019" i="471"/>
  <c r="H3020" i="471"/>
  <c r="H3021" i="471"/>
  <c r="H3022" i="471"/>
  <c r="H3023" i="471"/>
  <c r="H3024" i="471"/>
  <c r="H3025" i="471"/>
  <c r="H3026" i="471"/>
  <c r="H3027" i="471"/>
  <c r="H3028" i="471"/>
  <c r="H3029" i="471"/>
  <c r="H3030" i="471"/>
  <c r="H3031" i="471"/>
  <c r="H3032" i="471"/>
  <c r="H3033" i="471"/>
  <c r="H3034" i="471"/>
  <c r="H3035" i="471"/>
  <c r="H3036" i="471"/>
  <c r="H3037" i="471"/>
  <c r="H3038" i="471"/>
  <c r="H3039" i="471"/>
  <c r="H3040" i="471"/>
  <c r="H3041" i="471"/>
  <c r="H3042" i="471"/>
  <c r="H3043" i="471"/>
  <c r="H3044" i="471"/>
  <c r="H3045" i="471"/>
  <c r="H3046" i="471"/>
  <c r="H3047" i="471"/>
  <c r="H3048" i="471"/>
  <c r="H3049" i="471"/>
  <c r="H3050" i="471"/>
  <c r="H3051" i="471"/>
  <c r="H3052" i="471"/>
  <c r="H3053" i="471"/>
  <c r="H3054" i="471"/>
  <c r="H3055" i="471"/>
  <c r="H3056" i="471"/>
  <c r="H3057" i="471"/>
  <c r="H3058" i="471"/>
  <c r="H3059" i="471"/>
  <c r="H3060" i="471"/>
  <c r="H3061" i="471"/>
  <c r="H3062" i="471"/>
  <c r="H3063" i="471"/>
  <c r="H3064" i="471"/>
  <c r="H3065" i="471"/>
  <c r="H3066" i="471"/>
  <c r="H3067" i="471"/>
  <c r="H3068" i="471"/>
  <c r="H3069" i="471"/>
  <c r="H3070" i="471"/>
  <c r="H3071" i="471"/>
  <c r="H3072" i="471"/>
  <c r="H3073" i="471"/>
  <c r="H3074" i="471"/>
  <c r="H3075" i="471"/>
  <c r="H3076" i="471"/>
  <c r="H3077" i="471"/>
  <c r="H3078" i="471"/>
  <c r="H3079" i="471"/>
  <c r="H3080" i="471"/>
  <c r="H3081" i="471"/>
  <c r="H3082" i="471"/>
  <c r="H3083" i="471"/>
  <c r="H3084" i="471"/>
  <c r="H3085" i="471"/>
  <c r="H3086" i="471"/>
  <c r="H3087" i="471"/>
  <c r="H3088" i="471"/>
  <c r="H3089" i="471"/>
  <c r="H3090" i="471"/>
  <c r="H3091" i="471"/>
  <c r="H3092" i="471"/>
  <c r="H3093" i="471"/>
  <c r="H3094" i="471"/>
  <c r="H3095" i="471"/>
  <c r="H3096" i="471"/>
  <c r="H3097" i="471"/>
  <c r="H3098" i="471"/>
  <c r="H3099" i="471"/>
  <c r="H3100" i="471"/>
  <c r="H3101" i="471"/>
  <c r="H3102" i="471"/>
  <c r="H3103" i="471"/>
  <c r="H3104" i="471"/>
  <c r="H3105" i="471"/>
  <c r="H3106" i="471"/>
  <c r="H3107" i="471"/>
  <c r="H3108" i="471"/>
  <c r="H3109" i="471"/>
  <c r="H3110" i="471"/>
  <c r="H3111" i="471"/>
  <c r="H3112" i="471"/>
  <c r="H3113" i="471"/>
  <c r="H3114" i="471"/>
  <c r="H3115" i="471"/>
  <c r="H3116" i="471"/>
  <c r="H3117" i="471"/>
  <c r="H3118" i="471"/>
  <c r="H3119" i="471"/>
  <c r="H3120" i="471"/>
  <c r="H3121" i="471"/>
  <c r="H3122" i="471"/>
  <c r="H3123" i="471"/>
  <c r="H3124" i="471"/>
  <c r="H3125" i="471"/>
  <c r="H3126" i="471"/>
  <c r="H3127" i="471"/>
  <c r="H3128" i="471"/>
  <c r="H3129" i="471"/>
  <c r="H3130" i="471"/>
  <c r="H3131" i="471"/>
  <c r="H3132" i="471"/>
  <c r="H3133" i="471"/>
  <c r="H3134" i="471"/>
  <c r="H3135" i="471"/>
  <c r="H3136" i="471"/>
  <c r="H3137" i="471"/>
  <c r="H3138" i="471"/>
  <c r="H3139" i="471"/>
  <c r="H3140" i="471"/>
  <c r="H3141" i="471"/>
  <c r="H3142" i="471"/>
  <c r="H3143" i="471"/>
  <c r="H3144" i="471"/>
  <c r="H3145" i="471"/>
  <c r="H3146" i="471"/>
  <c r="H3147" i="471"/>
  <c r="H3148" i="471"/>
  <c r="H3149" i="471"/>
  <c r="H3150" i="471"/>
  <c r="H3151" i="471"/>
  <c r="H3152" i="471"/>
  <c r="H3153" i="471"/>
  <c r="H3154" i="471"/>
  <c r="H3155" i="471"/>
  <c r="H3156" i="471"/>
  <c r="H3157" i="471"/>
  <c r="H3158" i="471"/>
  <c r="H3159" i="471"/>
  <c r="H3160" i="471"/>
  <c r="H3161" i="471"/>
  <c r="H3162" i="471"/>
  <c r="H3163" i="471"/>
  <c r="H3164" i="471"/>
  <c r="H3165" i="471"/>
  <c r="H3166" i="471"/>
  <c r="H3167" i="471"/>
  <c r="H3168" i="471"/>
  <c r="H3169" i="471"/>
  <c r="H3170" i="471"/>
  <c r="H3171" i="471"/>
  <c r="H3172" i="471"/>
  <c r="H3173" i="471"/>
  <c r="H3174" i="471"/>
  <c r="H3175" i="471"/>
  <c r="H3176" i="471"/>
  <c r="H3177" i="471"/>
  <c r="H3178" i="471"/>
  <c r="H3179" i="471"/>
  <c r="H3180" i="471"/>
  <c r="H3181" i="471"/>
  <c r="H3182" i="471"/>
  <c r="H3183" i="471"/>
  <c r="H3184" i="471"/>
  <c r="H3185" i="471"/>
  <c r="H3186" i="471"/>
  <c r="H3187" i="471"/>
  <c r="H3188" i="471"/>
  <c r="H3189" i="471"/>
  <c r="H3190" i="471"/>
  <c r="H3191" i="471"/>
  <c r="H3192" i="471"/>
  <c r="H3193" i="471"/>
  <c r="H3194" i="471"/>
  <c r="H3195" i="471"/>
  <c r="H3196" i="471"/>
  <c r="H3197" i="471"/>
  <c r="H3198" i="471"/>
  <c r="H3199" i="471"/>
  <c r="H3200" i="471"/>
  <c r="H3201" i="471"/>
  <c r="H3202" i="471"/>
  <c r="H3203" i="471"/>
  <c r="H3204" i="471"/>
  <c r="H3205" i="471"/>
  <c r="H3206" i="471"/>
  <c r="H3207" i="471"/>
  <c r="H3208" i="471"/>
  <c r="H3209" i="471"/>
  <c r="H3210" i="471"/>
  <c r="H3211" i="471"/>
  <c r="H3212" i="471"/>
  <c r="H3213" i="471"/>
  <c r="H3214" i="471"/>
  <c r="H3215" i="471"/>
  <c r="H3216" i="471"/>
  <c r="H3217" i="471"/>
  <c r="H3218" i="471"/>
  <c r="H3219" i="471"/>
  <c r="H3220" i="471"/>
  <c r="H3221" i="471"/>
  <c r="H3222" i="471"/>
  <c r="H3223" i="471"/>
  <c r="H3224" i="471"/>
  <c r="H3225" i="471"/>
  <c r="H3226" i="471"/>
  <c r="H3227" i="471"/>
  <c r="H3228" i="471"/>
  <c r="H3229" i="471"/>
  <c r="H3230" i="471"/>
  <c r="H3231" i="471"/>
  <c r="H3232" i="471"/>
  <c r="H3233" i="471"/>
  <c r="H3234" i="471"/>
  <c r="H3235" i="471"/>
  <c r="H3236" i="471"/>
  <c r="H3237" i="471"/>
  <c r="H3238" i="471"/>
  <c r="H3239" i="471"/>
  <c r="H3240" i="471"/>
  <c r="H3241" i="471"/>
  <c r="H3242" i="471"/>
  <c r="H3243" i="471"/>
  <c r="H3244" i="471"/>
  <c r="H3245" i="471"/>
  <c r="H3246" i="471"/>
  <c r="H3247" i="471"/>
  <c r="H3248" i="471"/>
  <c r="H3249" i="471"/>
  <c r="H3250" i="471"/>
  <c r="H3251" i="471"/>
  <c r="H3252" i="471"/>
  <c r="H3253" i="471"/>
  <c r="H3254" i="471"/>
  <c r="H3255" i="471"/>
  <c r="H3256" i="471"/>
  <c r="H3257" i="471"/>
  <c r="H3258" i="471"/>
  <c r="H3259" i="471"/>
  <c r="H3260" i="471"/>
  <c r="H3261" i="471"/>
  <c r="H3262" i="471"/>
  <c r="H3263" i="471"/>
  <c r="H3264" i="471"/>
  <c r="H3265" i="471"/>
  <c r="H3266" i="471"/>
  <c r="H3267" i="471"/>
  <c r="H3268" i="471"/>
  <c r="H3269" i="471"/>
  <c r="H3270" i="471"/>
  <c r="H3271" i="471"/>
  <c r="H3272" i="471"/>
  <c r="H3273" i="471"/>
  <c r="H3274" i="471"/>
  <c r="H3275" i="471"/>
  <c r="H3276" i="471"/>
  <c r="H3277" i="471"/>
  <c r="H3278" i="471"/>
  <c r="H3279" i="471"/>
  <c r="H3280" i="471"/>
  <c r="H3281" i="471"/>
  <c r="H3282" i="471"/>
  <c r="H3283" i="471"/>
  <c r="H3284" i="471"/>
  <c r="H3285" i="471"/>
  <c r="H3286" i="471"/>
  <c r="H3287" i="471"/>
  <c r="H3288" i="471"/>
  <c r="H3289" i="471"/>
  <c r="H3290" i="471"/>
  <c r="H3291" i="471"/>
  <c r="H3292" i="471"/>
  <c r="H3293" i="471"/>
  <c r="H3294" i="471"/>
  <c r="H3295" i="471"/>
  <c r="H3296" i="471"/>
  <c r="H3297" i="471"/>
  <c r="H3298" i="471"/>
  <c r="H3299" i="471"/>
  <c r="H3300" i="471"/>
  <c r="H3301" i="471"/>
  <c r="H3302" i="471"/>
  <c r="H3303" i="471"/>
  <c r="H3304" i="471"/>
  <c r="H3305" i="471"/>
  <c r="H3306" i="471"/>
  <c r="H3307" i="471"/>
  <c r="H3308" i="471"/>
  <c r="H3309" i="471"/>
  <c r="H3310" i="471"/>
  <c r="H3311" i="471"/>
  <c r="H3312" i="471"/>
  <c r="H3313" i="471"/>
  <c r="H3314" i="471"/>
  <c r="H3315" i="471"/>
  <c r="H3316" i="471"/>
  <c r="H3317" i="471"/>
  <c r="H3318" i="471"/>
  <c r="H3319" i="471"/>
  <c r="H3320" i="471"/>
  <c r="H3321" i="471"/>
  <c r="H3322" i="471"/>
  <c r="H3323" i="471"/>
  <c r="H3324" i="471"/>
  <c r="H3325" i="471"/>
  <c r="H3326" i="471"/>
  <c r="H3327" i="471"/>
  <c r="H3328" i="471"/>
  <c r="H3329" i="471"/>
  <c r="H3330" i="471"/>
  <c r="H3331" i="471"/>
  <c r="H3332" i="471"/>
  <c r="H3333" i="471"/>
  <c r="H3334" i="471"/>
  <c r="H3335" i="471"/>
  <c r="H3336" i="471"/>
  <c r="H3337" i="471"/>
  <c r="H3338" i="471"/>
  <c r="H3339" i="471"/>
  <c r="H3340" i="471"/>
  <c r="H3341" i="471"/>
  <c r="H3342" i="471"/>
  <c r="H3343" i="471"/>
  <c r="H3344" i="471"/>
  <c r="H3345" i="471"/>
  <c r="H3346" i="471"/>
  <c r="H3347" i="471"/>
  <c r="H3348" i="471"/>
  <c r="H3349" i="471"/>
  <c r="H3350" i="471"/>
  <c r="H3351" i="471"/>
  <c r="H3352" i="471"/>
  <c r="H3353" i="471"/>
  <c r="H3354" i="471"/>
  <c r="H3355" i="471"/>
  <c r="H3356" i="471"/>
  <c r="H3357" i="471"/>
  <c r="H3358" i="471"/>
  <c r="H3359" i="471"/>
  <c r="H3360" i="471"/>
  <c r="H3361" i="471"/>
  <c r="H3362" i="471"/>
  <c r="H3363" i="471"/>
  <c r="H3364" i="471"/>
  <c r="H3365" i="471"/>
  <c r="H3366" i="471"/>
  <c r="H3367" i="471"/>
  <c r="H3368" i="471"/>
  <c r="H3369" i="471"/>
  <c r="H3370" i="471"/>
  <c r="H3371" i="471"/>
  <c r="H3372" i="471"/>
  <c r="H3373" i="471"/>
  <c r="H3374" i="471"/>
  <c r="H3375" i="471"/>
  <c r="H3376" i="471"/>
  <c r="H3377" i="471"/>
  <c r="H3378" i="471"/>
  <c r="H3379" i="471"/>
  <c r="H3380" i="471"/>
  <c r="H3381" i="471"/>
  <c r="H3382" i="471"/>
  <c r="H3383" i="471"/>
  <c r="H3384" i="471"/>
  <c r="H3385" i="471"/>
  <c r="H3386" i="471"/>
  <c r="H3387" i="471"/>
  <c r="H3388" i="471"/>
  <c r="H3389" i="471"/>
  <c r="H3390" i="471"/>
  <c r="H3391" i="471"/>
  <c r="H3392" i="471"/>
  <c r="H3393" i="471"/>
  <c r="H3394" i="471"/>
  <c r="H3395" i="471"/>
  <c r="H3396" i="471"/>
  <c r="H3397" i="471"/>
  <c r="H3398" i="471"/>
  <c r="H3399" i="471"/>
  <c r="H3400" i="471"/>
  <c r="H3401" i="471"/>
  <c r="H3402" i="471"/>
  <c r="H3403" i="471"/>
  <c r="H3404" i="471"/>
  <c r="H3405" i="471"/>
  <c r="H3406" i="471"/>
  <c r="H3407" i="471"/>
  <c r="H3408" i="471"/>
  <c r="H3409" i="471"/>
  <c r="H3410" i="471"/>
  <c r="H3411" i="471"/>
  <c r="H3412" i="471"/>
  <c r="H3413" i="471"/>
  <c r="H3414" i="471"/>
  <c r="H3415" i="471"/>
  <c r="H3416" i="471"/>
  <c r="H3417" i="471"/>
  <c r="H3418" i="471"/>
  <c r="H3419" i="471"/>
  <c r="H3420" i="471"/>
  <c r="H3421" i="471"/>
  <c r="H3422" i="471"/>
  <c r="H3423" i="471"/>
  <c r="H3424" i="471"/>
  <c r="H3425" i="471"/>
  <c r="H3426" i="471"/>
  <c r="H3427" i="471"/>
  <c r="H3428" i="471"/>
  <c r="H3429" i="471"/>
  <c r="H3430" i="471"/>
  <c r="H3431" i="471"/>
  <c r="H3432" i="471"/>
  <c r="H3433" i="471"/>
  <c r="H3434" i="471"/>
  <c r="H3435" i="471"/>
  <c r="H3436" i="471"/>
  <c r="H3437" i="471"/>
  <c r="H3438" i="471"/>
  <c r="H3439" i="471"/>
  <c r="H3440" i="471"/>
  <c r="H3441" i="471"/>
  <c r="H3442" i="471"/>
  <c r="H3443" i="471"/>
  <c r="H3444" i="471"/>
  <c r="H3445" i="471"/>
  <c r="H3446" i="471"/>
  <c r="H3447" i="471"/>
  <c r="H3448" i="471"/>
  <c r="H3449" i="471"/>
  <c r="H3450" i="471"/>
  <c r="H3451" i="471"/>
  <c r="H3452" i="471"/>
  <c r="H3453" i="471"/>
  <c r="H3454" i="471"/>
  <c r="H3455" i="471"/>
  <c r="H3456" i="471"/>
  <c r="H3457" i="471"/>
  <c r="H3458" i="471"/>
  <c r="H3459" i="471"/>
  <c r="H3460" i="471"/>
  <c r="H3461" i="471"/>
  <c r="H3462" i="471"/>
  <c r="H3463" i="471"/>
  <c r="H3464" i="471"/>
  <c r="H3465" i="471"/>
  <c r="H3466" i="471"/>
  <c r="H3467" i="471"/>
  <c r="H3468" i="471"/>
  <c r="H3469" i="471"/>
  <c r="H3470" i="471"/>
  <c r="H3471" i="471"/>
  <c r="H3472" i="471"/>
  <c r="H3473" i="471"/>
  <c r="H3474" i="471"/>
  <c r="H3475" i="471"/>
  <c r="H3476" i="471"/>
  <c r="H3477" i="471"/>
  <c r="H3478" i="471"/>
  <c r="H3479" i="471"/>
  <c r="H3480" i="471"/>
  <c r="H3481" i="471"/>
  <c r="H3482" i="471"/>
  <c r="H3483" i="471"/>
  <c r="H3484" i="471"/>
  <c r="H3485" i="471"/>
  <c r="H3486" i="471"/>
  <c r="H3487" i="471"/>
  <c r="H3488" i="471"/>
  <c r="H3489" i="471"/>
  <c r="H3490" i="471"/>
  <c r="H3491" i="471"/>
  <c r="H3492" i="471"/>
  <c r="H3493" i="471"/>
  <c r="H3494" i="471"/>
  <c r="H3495" i="471"/>
  <c r="H3496" i="471"/>
  <c r="H3497" i="471"/>
  <c r="H3498" i="471"/>
  <c r="H3499" i="471"/>
  <c r="H3500" i="471"/>
  <c r="H3501" i="471"/>
  <c r="H3502" i="471"/>
  <c r="H3503" i="471"/>
  <c r="H3504" i="471"/>
  <c r="H3505" i="471"/>
  <c r="H3506" i="471"/>
  <c r="H3507" i="471"/>
  <c r="H3508" i="471"/>
  <c r="H3509" i="471"/>
  <c r="H3510" i="471"/>
  <c r="H3511" i="471"/>
  <c r="H3512" i="471"/>
  <c r="H3513" i="471"/>
  <c r="H3514" i="471"/>
  <c r="H3515" i="471"/>
  <c r="H3516" i="471"/>
  <c r="H3517" i="471"/>
  <c r="H3518" i="471"/>
  <c r="H3519" i="471"/>
  <c r="H3520" i="471"/>
  <c r="H3521" i="471"/>
  <c r="H3522" i="471"/>
  <c r="H3523" i="471"/>
  <c r="H3524" i="471"/>
  <c r="H3525" i="471"/>
  <c r="H3526" i="471"/>
  <c r="H3527" i="471"/>
  <c r="H3528" i="471"/>
  <c r="H3529" i="471"/>
  <c r="H3530" i="471"/>
  <c r="H3531" i="471"/>
  <c r="H3532" i="471"/>
  <c r="H3533" i="471"/>
  <c r="H3534" i="471"/>
  <c r="H3535" i="471"/>
  <c r="H3536" i="471"/>
  <c r="H3537" i="471"/>
  <c r="H3538" i="471"/>
  <c r="H3539" i="471"/>
  <c r="H3540" i="471"/>
  <c r="H3541" i="471"/>
  <c r="H3542" i="471"/>
  <c r="H3543" i="471"/>
  <c r="H3544" i="471"/>
  <c r="H3545" i="471"/>
  <c r="H3546" i="471"/>
  <c r="H3547" i="471"/>
  <c r="H3548" i="471"/>
  <c r="H3549" i="471"/>
  <c r="H3550" i="471"/>
  <c r="H3551" i="471"/>
  <c r="H3552" i="471"/>
  <c r="H3553" i="471"/>
  <c r="H3554" i="471"/>
  <c r="H3555" i="471"/>
  <c r="H3556" i="471"/>
  <c r="H3557" i="471"/>
  <c r="H3558" i="471"/>
  <c r="H3559" i="471"/>
  <c r="H3560" i="471"/>
  <c r="H3561" i="471"/>
  <c r="H3562" i="471"/>
  <c r="H3563" i="471"/>
  <c r="H3564" i="471"/>
  <c r="H3565" i="471"/>
  <c r="H3566" i="471"/>
  <c r="H3567" i="471"/>
  <c r="H3568" i="471"/>
  <c r="H3569" i="471"/>
  <c r="H3570" i="471"/>
  <c r="H3571" i="471"/>
  <c r="H3572" i="471"/>
  <c r="H3573" i="471"/>
  <c r="H3574" i="471"/>
  <c r="H3575" i="471"/>
  <c r="H3576" i="471"/>
  <c r="H3577" i="471"/>
  <c r="H3578" i="471"/>
  <c r="H3579" i="471"/>
  <c r="H3580" i="471"/>
  <c r="H3581" i="471"/>
  <c r="H3582" i="471"/>
  <c r="H3583" i="471"/>
  <c r="H3584" i="471"/>
  <c r="H3585" i="471"/>
  <c r="H3586" i="471"/>
  <c r="H3587" i="471"/>
  <c r="H3588" i="471"/>
  <c r="H3589" i="471"/>
  <c r="H3590" i="471"/>
  <c r="H3591" i="471"/>
  <c r="H3592" i="471"/>
  <c r="H3593" i="471"/>
  <c r="H3594" i="471"/>
  <c r="H3595" i="471"/>
  <c r="H3596" i="471"/>
  <c r="H3597" i="471"/>
  <c r="H3598" i="471"/>
  <c r="H3599" i="471"/>
  <c r="H3600" i="471"/>
  <c r="H3601" i="471"/>
  <c r="H3602" i="471"/>
  <c r="H3603" i="471"/>
  <c r="H3604" i="471"/>
  <c r="H3605" i="471"/>
  <c r="H3606" i="471"/>
  <c r="H3607" i="471"/>
  <c r="H3608" i="471"/>
  <c r="H3609" i="471"/>
  <c r="H3610" i="471"/>
  <c r="H3611" i="471"/>
  <c r="H3612" i="471"/>
  <c r="H3613" i="471"/>
  <c r="H3614" i="471"/>
  <c r="H3615" i="471"/>
  <c r="H3616" i="471"/>
  <c r="H3617" i="471"/>
  <c r="H3618" i="471"/>
  <c r="H3619" i="471"/>
  <c r="H3620" i="471"/>
  <c r="H3621" i="471"/>
  <c r="H3622" i="471"/>
  <c r="H3623" i="471"/>
  <c r="H3624" i="471"/>
  <c r="H3625" i="471"/>
  <c r="H3626" i="471"/>
  <c r="H3627" i="471"/>
  <c r="H3628" i="471"/>
  <c r="H3629" i="471"/>
  <c r="H3630" i="471"/>
  <c r="H3631" i="471"/>
  <c r="H3632" i="471"/>
  <c r="H3633" i="471"/>
  <c r="H3634" i="471"/>
  <c r="H3635" i="471"/>
  <c r="H3636" i="471"/>
  <c r="H3637" i="471"/>
  <c r="H3638" i="471"/>
  <c r="H3639" i="471"/>
  <c r="H3640" i="471"/>
  <c r="H3641" i="471"/>
  <c r="H3642" i="471"/>
  <c r="H3643" i="471"/>
  <c r="H3644" i="471"/>
  <c r="H3645" i="471"/>
  <c r="H3646" i="471"/>
  <c r="H3647" i="471"/>
  <c r="H3648" i="471"/>
  <c r="H3649" i="471"/>
  <c r="H3650" i="471"/>
  <c r="H3651" i="471"/>
  <c r="H3652" i="471"/>
  <c r="H3653" i="471"/>
  <c r="H3654" i="471"/>
  <c r="H3655" i="471"/>
  <c r="H3656" i="471"/>
  <c r="H3657" i="471"/>
  <c r="H3658" i="471"/>
  <c r="H3659" i="471"/>
  <c r="H3660" i="471"/>
  <c r="H3661" i="471"/>
  <c r="H3662" i="471"/>
  <c r="H3663" i="471"/>
  <c r="H3664" i="471"/>
  <c r="H3665" i="471"/>
  <c r="H3666" i="471"/>
  <c r="H3667" i="471"/>
  <c r="H3668" i="471"/>
  <c r="H3669" i="471"/>
  <c r="H3670" i="471"/>
  <c r="H3671" i="471"/>
  <c r="H3672" i="471"/>
  <c r="H3673" i="471"/>
  <c r="H3674" i="471"/>
  <c r="H3675" i="471"/>
  <c r="H3676" i="471"/>
  <c r="H3677" i="471"/>
  <c r="H3678" i="471"/>
  <c r="H3679" i="471"/>
  <c r="H3680" i="471"/>
  <c r="H3681" i="471"/>
  <c r="H3682" i="471"/>
  <c r="H3683" i="471"/>
  <c r="H3684" i="471"/>
  <c r="H3685" i="471"/>
  <c r="H3686" i="471"/>
  <c r="H3687" i="471"/>
  <c r="H3688" i="471"/>
  <c r="H3689" i="471"/>
  <c r="H3690" i="471"/>
  <c r="H3691" i="471"/>
  <c r="H3692" i="471"/>
  <c r="H3693" i="471"/>
  <c r="H3694" i="471"/>
  <c r="H3695" i="471"/>
  <c r="H3696" i="471"/>
  <c r="H3697" i="471"/>
  <c r="H3698" i="471"/>
  <c r="H3699" i="471"/>
  <c r="H3700" i="471"/>
  <c r="H3701" i="471"/>
  <c r="H3702" i="471"/>
  <c r="H3703" i="471"/>
  <c r="H3704" i="471"/>
  <c r="H3705" i="471"/>
  <c r="H3706" i="471"/>
  <c r="H3707" i="471"/>
  <c r="H3708" i="471"/>
  <c r="H3709" i="471"/>
  <c r="H3710" i="471"/>
  <c r="H3711" i="471"/>
  <c r="H3712" i="471"/>
  <c r="H3713" i="471"/>
  <c r="H3714" i="471"/>
  <c r="H3715" i="471"/>
  <c r="H3716" i="471"/>
  <c r="H3717" i="471"/>
  <c r="H3718" i="471"/>
  <c r="H3719" i="471"/>
  <c r="H3720" i="471"/>
  <c r="H3721" i="471"/>
  <c r="H3722" i="471"/>
  <c r="H3723" i="471"/>
  <c r="H3724" i="471"/>
  <c r="H3725" i="471"/>
  <c r="H3726" i="471"/>
  <c r="H3727" i="471"/>
  <c r="H3728" i="471"/>
  <c r="H3729" i="471"/>
  <c r="H3730" i="471"/>
  <c r="H3731" i="471"/>
  <c r="H3732" i="471"/>
  <c r="H3733" i="471"/>
  <c r="H3734" i="471"/>
  <c r="H3735" i="471"/>
  <c r="H3736" i="471"/>
  <c r="H3737" i="471"/>
  <c r="H3738" i="471"/>
  <c r="H3739" i="471"/>
  <c r="H3740" i="471"/>
  <c r="H3741" i="471"/>
  <c r="H3742" i="471"/>
  <c r="H3743" i="471"/>
  <c r="H3744" i="471"/>
  <c r="H3745" i="471"/>
  <c r="H3746" i="471"/>
  <c r="H3747" i="471"/>
  <c r="H3748" i="471"/>
  <c r="H3749" i="471"/>
  <c r="H3750" i="471"/>
  <c r="H3751" i="471"/>
  <c r="H3752" i="471"/>
  <c r="H3753" i="471"/>
  <c r="H3754" i="471"/>
  <c r="H3755" i="471"/>
  <c r="H3756" i="471"/>
  <c r="H3757" i="471"/>
  <c r="H3758" i="471"/>
  <c r="H3759" i="471"/>
  <c r="H3760" i="471"/>
  <c r="H3761" i="471"/>
  <c r="H3762" i="471"/>
  <c r="H3763" i="471"/>
  <c r="H3764" i="471"/>
  <c r="H3765" i="471"/>
  <c r="H3766" i="471"/>
  <c r="H3767" i="471"/>
  <c r="H3768" i="471"/>
  <c r="H3769" i="471"/>
  <c r="H3770" i="471"/>
  <c r="H3771" i="471"/>
  <c r="H3772" i="471"/>
  <c r="H3773" i="471"/>
  <c r="H3774" i="471"/>
  <c r="H3775" i="471"/>
  <c r="H3776" i="471"/>
  <c r="H3777" i="471"/>
  <c r="H3778" i="471"/>
  <c r="H3779" i="471"/>
  <c r="H3780" i="471"/>
  <c r="H3781" i="471"/>
  <c r="H3782" i="471"/>
  <c r="H3783" i="471"/>
  <c r="H3784" i="471"/>
  <c r="H3785" i="471"/>
  <c r="H3786" i="471"/>
  <c r="H3787" i="471"/>
  <c r="H3788" i="471"/>
  <c r="H3789" i="471"/>
  <c r="H3790" i="471"/>
  <c r="H3791" i="471"/>
  <c r="H3792" i="471"/>
  <c r="H3793" i="471"/>
  <c r="H3794" i="471"/>
  <c r="H3795" i="471"/>
  <c r="H3796" i="471"/>
  <c r="H3797" i="471"/>
  <c r="H3798" i="471"/>
  <c r="H3799" i="471"/>
  <c r="H3800" i="471"/>
  <c r="H3801" i="471"/>
  <c r="H3802" i="471"/>
  <c r="H3803" i="471"/>
  <c r="H3804" i="471"/>
  <c r="H3805" i="471"/>
  <c r="H3806" i="471"/>
  <c r="H3807" i="471"/>
  <c r="H3808" i="471"/>
  <c r="H3809" i="471"/>
  <c r="H3810" i="471"/>
  <c r="H3811" i="471"/>
  <c r="H3812" i="471"/>
  <c r="H3813" i="471"/>
  <c r="H3814" i="471"/>
  <c r="H3815" i="471"/>
  <c r="H3816" i="471"/>
  <c r="H3817" i="471"/>
  <c r="H3818" i="471"/>
  <c r="H3819" i="471"/>
  <c r="H3820" i="471"/>
  <c r="H3821" i="471"/>
  <c r="H3822" i="471"/>
  <c r="H3823" i="471"/>
  <c r="H3824" i="471"/>
  <c r="H3825" i="471"/>
  <c r="H3826" i="471"/>
  <c r="H3827" i="471"/>
  <c r="H3828" i="471"/>
  <c r="H3829" i="471"/>
  <c r="H3830" i="471"/>
  <c r="H3831" i="471"/>
  <c r="H3832" i="471"/>
  <c r="H3833" i="471"/>
  <c r="H3834" i="471"/>
  <c r="H3835" i="471"/>
  <c r="H3836" i="471"/>
  <c r="H3837" i="471"/>
  <c r="H3838" i="471"/>
  <c r="H3839" i="471"/>
  <c r="H3840" i="471"/>
  <c r="H3841" i="471"/>
  <c r="H3842" i="471"/>
  <c r="H3843" i="471"/>
  <c r="H3844" i="471"/>
  <c r="H3845" i="471"/>
  <c r="H3846" i="471"/>
  <c r="H3847" i="471"/>
  <c r="H3848" i="471"/>
  <c r="H3849" i="471"/>
  <c r="H3850" i="471"/>
  <c r="H3851" i="471"/>
  <c r="H3852" i="471"/>
  <c r="H3853" i="471"/>
  <c r="H3854" i="471"/>
  <c r="H3855" i="471"/>
  <c r="H3856" i="471"/>
  <c r="H3857" i="471"/>
  <c r="H3858" i="471"/>
  <c r="H3859" i="471"/>
  <c r="H3860" i="471"/>
  <c r="H3861" i="471"/>
  <c r="H3862" i="471"/>
  <c r="H3863" i="471"/>
  <c r="H3864" i="471"/>
  <c r="H3865" i="471"/>
  <c r="H3866" i="471"/>
  <c r="H3867" i="471"/>
  <c r="H3868" i="471"/>
  <c r="H3869" i="471"/>
  <c r="H3870" i="471"/>
  <c r="H3871" i="471"/>
  <c r="H3872" i="471"/>
  <c r="H3873" i="471"/>
  <c r="H3874" i="471"/>
  <c r="H3875" i="471"/>
  <c r="H3876" i="471"/>
  <c r="H3877" i="471"/>
  <c r="H3878" i="471"/>
  <c r="H3879" i="471"/>
  <c r="H3880" i="471"/>
  <c r="H3881" i="471"/>
  <c r="H3882" i="471"/>
  <c r="H3883" i="471"/>
  <c r="H3884" i="471"/>
  <c r="H3885" i="471"/>
  <c r="H3886" i="471"/>
  <c r="H3887" i="471"/>
  <c r="H3888" i="471"/>
  <c r="H3889" i="471"/>
  <c r="H3890" i="471"/>
  <c r="H3891" i="471"/>
  <c r="H3892" i="471"/>
  <c r="H3893" i="471"/>
  <c r="H3894" i="471"/>
  <c r="H3895" i="471"/>
  <c r="H3896" i="471"/>
  <c r="H3897" i="471"/>
  <c r="H3898" i="471"/>
  <c r="H3899" i="471"/>
  <c r="H3900" i="471"/>
  <c r="H3901" i="471"/>
  <c r="H3902" i="471"/>
  <c r="H3903" i="471"/>
  <c r="H3904" i="471"/>
  <c r="H3905" i="471"/>
  <c r="H3906" i="471"/>
  <c r="H3907" i="471"/>
  <c r="H3908" i="471"/>
  <c r="H3909" i="471"/>
  <c r="H3910" i="471"/>
  <c r="H3911" i="471"/>
  <c r="H3912" i="471"/>
  <c r="H3913" i="471"/>
  <c r="H3914" i="471"/>
  <c r="H3915" i="471"/>
  <c r="H3916" i="471"/>
  <c r="H3917" i="471"/>
  <c r="H3918" i="471"/>
  <c r="H3919" i="471"/>
  <c r="H3920" i="471"/>
  <c r="H3921" i="471"/>
  <c r="H3922" i="471"/>
  <c r="H3923" i="471"/>
  <c r="H3924" i="471"/>
  <c r="H3925" i="471"/>
  <c r="H3926" i="471"/>
  <c r="H3927" i="471"/>
  <c r="H3928" i="471"/>
  <c r="H3929" i="471"/>
  <c r="H3930" i="471"/>
  <c r="H3931" i="471"/>
  <c r="H3932" i="471"/>
  <c r="H3933" i="471"/>
  <c r="H3934" i="471"/>
  <c r="H3935" i="471"/>
  <c r="H3936" i="471"/>
  <c r="H3937" i="471"/>
  <c r="H3938" i="471"/>
  <c r="H3939" i="471"/>
  <c r="H3940" i="471"/>
  <c r="H3941" i="471"/>
  <c r="H3942" i="471"/>
  <c r="H3943" i="471"/>
  <c r="H3944" i="471"/>
  <c r="H3945" i="471"/>
  <c r="H3946" i="471"/>
  <c r="H3947" i="471"/>
  <c r="H3948" i="471"/>
  <c r="H3949" i="471"/>
  <c r="H3950" i="471"/>
  <c r="H3951" i="471"/>
  <c r="H3952" i="471"/>
  <c r="H3953" i="471"/>
  <c r="H3954" i="471"/>
  <c r="H3955" i="471"/>
  <c r="H3956" i="471"/>
  <c r="H3957" i="471"/>
  <c r="H3958" i="471"/>
  <c r="H3959" i="471"/>
  <c r="H3960" i="471"/>
  <c r="H3961" i="471"/>
  <c r="H3962" i="471"/>
  <c r="H3963" i="471"/>
  <c r="H3964" i="471"/>
  <c r="H3965" i="471"/>
  <c r="H3966" i="471"/>
  <c r="H3967" i="471"/>
  <c r="H3968" i="471"/>
  <c r="H3969" i="471"/>
  <c r="H3970" i="471"/>
  <c r="H3971" i="471"/>
  <c r="H3972" i="471"/>
  <c r="H3973" i="471"/>
  <c r="H3974" i="471"/>
  <c r="H3975" i="471"/>
  <c r="H3976" i="471"/>
  <c r="H3977" i="471"/>
  <c r="H3978" i="471"/>
  <c r="H3979" i="471"/>
  <c r="H3980" i="471"/>
  <c r="H3981" i="471"/>
  <c r="H3982" i="471"/>
  <c r="H3983" i="471"/>
  <c r="H3984" i="471"/>
  <c r="H3985" i="471"/>
  <c r="H3986" i="471"/>
  <c r="H3987" i="471"/>
  <c r="H3988" i="471"/>
  <c r="H3989" i="471"/>
  <c r="H3990" i="471"/>
  <c r="H3991" i="471"/>
  <c r="H3992" i="471"/>
  <c r="H3993" i="471"/>
  <c r="H3994" i="471"/>
  <c r="H3995" i="471"/>
  <c r="H3996" i="471"/>
  <c r="H3997" i="471"/>
  <c r="H3998" i="471"/>
  <c r="H3999" i="471"/>
  <c r="H4000" i="471"/>
  <c r="H4001" i="471"/>
  <c r="H4002" i="471"/>
  <c r="H4003" i="471"/>
  <c r="H4004" i="471"/>
  <c r="H4005" i="471"/>
  <c r="H4006" i="471"/>
  <c r="H4007" i="471"/>
  <c r="H4008" i="471"/>
  <c r="H4009" i="471"/>
  <c r="H4010" i="471"/>
  <c r="H4011" i="471"/>
  <c r="H4012" i="471"/>
  <c r="H4013" i="471"/>
  <c r="H4014" i="471"/>
  <c r="H4015" i="471"/>
  <c r="H4016" i="471"/>
  <c r="H4017" i="471"/>
  <c r="H4018" i="471"/>
  <c r="H4019" i="471"/>
  <c r="H4020" i="471"/>
  <c r="H4021" i="471"/>
  <c r="H4022" i="471"/>
  <c r="H4023" i="471"/>
  <c r="H4024" i="471"/>
  <c r="H4025" i="471"/>
  <c r="H4026" i="471"/>
  <c r="H4027" i="471"/>
  <c r="H4028" i="471"/>
  <c r="H4029" i="471"/>
  <c r="H4030" i="471"/>
  <c r="H4031" i="471"/>
  <c r="H4032" i="471"/>
  <c r="H4033" i="471"/>
  <c r="H4034" i="471"/>
  <c r="H4035" i="471"/>
  <c r="H4036" i="471"/>
  <c r="H4037" i="471"/>
  <c r="H4038" i="471"/>
  <c r="H4039" i="471"/>
  <c r="H4040" i="471"/>
  <c r="H4041" i="471"/>
  <c r="H4042" i="471"/>
  <c r="H4043" i="471"/>
  <c r="H4044" i="471"/>
  <c r="H4045" i="471"/>
  <c r="H4046" i="471"/>
  <c r="H4047" i="471"/>
  <c r="H4048" i="471"/>
  <c r="H4049" i="471"/>
  <c r="H4050" i="471"/>
  <c r="H4051" i="471"/>
  <c r="H4052" i="471"/>
  <c r="H4053" i="471"/>
  <c r="H4054" i="471"/>
  <c r="H4055" i="471"/>
  <c r="H4056" i="471"/>
  <c r="H4057" i="471"/>
  <c r="H4058" i="471"/>
  <c r="H4059" i="471"/>
  <c r="H4060" i="471"/>
  <c r="H4061" i="471"/>
  <c r="H4062" i="471"/>
  <c r="H4063" i="471"/>
  <c r="H4064" i="471"/>
  <c r="H4065" i="471"/>
  <c r="H4066" i="471"/>
  <c r="H4067" i="471"/>
  <c r="H4068" i="471"/>
  <c r="H4069" i="471"/>
  <c r="H4070" i="471"/>
  <c r="H4071" i="471"/>
  <c r="H4072" i="471"/>
  <c r="H4073" i="471"/>
  <c r="H4074" i="471"/>
  <c r="H4075" i="471"/>
  <c r="H4076" i="471"/>
  <c r="H4077" i="471"/>
  <c r="H4078" i="471"/>
  <c r="H4079" i="471"/>
  <c r="H4080" i="471"/>
  <c r="H4081" i="471"/>
  <c r="H4082" i="471"/>
  <c r="H4083" i="471"/>
  <c r="H4084" i="471"/>
  <c r="H4085" i="471"/>
  <c r="H4086" i="471"/>
  <c r="H4087" i="471"/>
  <c r="H4088" i="471"/>
  <c r="H4089" i="471"/>
  <c r="H4090" i="471"/>
  <c r="H4091" i="471"/>
  <c r="H4092" i="471"/>
  <c r="H4093" i="471"/>
  <c r="H4094" i="471"/>
  <c r="H4095" i="471"/>
  <c r="H4096" i="471"/>
  <c r="H4097" i="471"/>
  <c r="H4098" i="471"/>
  <c r="H4099" i="471"/>
  <c r="H4100" i="471"/>
  <c r="H4101" i="471"/>
  <c r="H4102" i="471"/>
  <c r="H4103" i="471"/>
  <c r="H4104" i="471"/>
  <c r="H4105" i="471"/>
  <c r="H4106" i="471"/>
  <c r="H4107" i="471"/>
  <c r="H4108" i="471"/>
  <c r="H4109" i="471"/>
  <c r="H4110" i="471"/>
  <c r="H4111" i="471"/>
  <c r="H4112" i="471"/>
  <c r="H4113" i="471"/>
  <c r="H4114" i="471"/>
  <c r="H4115" i="471"/>
  <c r="H4116" i="471"/>
  <c r="H4117" i="471"/>
  <c r="H4118" i="471"/>
  <c r="H4119" i="471"/>
  <c r="H4120" i="471"/>
  <c r="H4121" i="471"/>
  <c r="H4122" i="471"/>
  <c r="H4123" i="471"/>
  <c r="H4124" i="471"/>
  <c r="H4125" i="471"/>
  <c r="H4126" i="471"/>
  <c r="H4127" i="471"/>
  <c r="H4128" i="471"/>
  <c r="H4129" i="471"/>
  <c r="H4130" i="471"/>
  <c r="H4131" i="471"/>
  <c r="H4132" i="471"/>
  <c r="H4133" i="471"/>
  <c r="H4134" i="471"/>
  <c r="H4135" i="471"/>
  <c r="H4136" i="471"/>
  <c r="H4137" i="471"/>
  <c r="H4138" i="471"/>
  <c r="H4139" i="471"/>
  <c r="H4140" i="471"/>
  <c r="H4141" i="471"/>
  <c r="H4142" i="471"/>
  <c r="H4143" i="471"/>
  <c r="H4144" i="471"/>
  <c r="H4145" i="471"/>
  <c r="H4146" i="471"/>
  <c r="H4147" i="471"/>
  <c r="H4148" i="471"/>
  <c r="H4149" i="471"/>
  <c r="H4150" i="471"/>
  <c r="H4151" i="471"/>
  <c r="H4152" i="471"/>
  <c r="H4153" i="471"/>
  <c r="H4154" i="471"/>
  <c r="H4155" i="471"/>
  <c r="H4156" i="471"/>
  <c r="H4157" i="471"/>
  <c r="H4158" i="471"/>
  <c r="H4159" i="471"/>
  <c r="H4160" i="471"/>
  <c r="H4161" i="471"/>
  <c r="H4162" i="471"/>
  <c r="H4163" i="471"/>
  <c r="H4164" i="471"/>
  <c r="H4165" i="471"/>
  <c r="H4166" i="471"/>
  <c r="H4167" i="471"/>
  <c r="H4168" i="471"/>
  <c r="H4169" i="471"/>
  <c r="H4170" i="471"/>
  <c r="H4171" i="471"/>
  <c r="H4172" i="471"/>
  <c r="H4173" i="471"/>
  <c r="H4174" i="471"/>
  <c r="H4175" i="471"/>
  <c r="H4176" i="471"/>
  <c r="H4177" i="471"/>
  <c r="H4178" i="471"/>
  <c r="H4179" i="471"/>
  <c r="H4180" i="471"/>
  <c r="H4181" i="471"/>
  <c r="H4182" i="471"/>
  <c r="H4183" i="471"/>
  <c r="H4184" i="471"/>
  <c r="H4185" i="471"/>
  <c r="H4186" i="471"/>
  <c r="H4187" i="471"/>
  <c r="H4188" i="471"/>
  <c r="H4189" i="471"/>
  <c r="H4190" i="471"/>
  <c r="H4191" i="471"/>
  <c r="H4192" i="471"/>
  <c r="H4193" i="471"/>
  <c r="H4194" i="471"/>
  <c r="H4195" i="471"/>
  <c r="H4196" i="471"/>
  <c r="H4197" i="471"/>
  <c r="H4198" i="471"/>
  <c r="H4199" i="471"/>
  <c r="H4200" i="471"/>
  <c r="H4201" i="471"/>
  <c r="H4202" i="471"/>
  <c r="H4203" i="471"/>
  <c r="H4204" i="471"/>
  <c r="H4205" i="471"/>
  <c r="H4206" i="471"/>
  <c r="H4207" i="471"/>
  <c r="H4208" i="471"/>
  <c r="H4209" i="471"/>
  <c r="H4210" i="471"/>
  <c r="H4211" i="471"/>
  <c r="H4212" i="471"/>
  <c r="H4213" i="471"/>
  <c r="H4214" i="471"/>
  <c r="H4215" i="471"/>
  <c r="H4216" i="471"/>
  <c r="H4217" i="471"/>
  <c r="H4218" i="471"/>
  <c r="H4219" i="471"/>
  <c r="H4220" i="471"/>
  <c r="H4221" i="471"/>
  <c r="H4222" i="471"/>
  <c r="H4223" i="471"/>
  <c r="H4224" i="471"/>
  <c r="H4225" i="471"/>
  <c r="H4226" i="471"/>
  <c r="H4227" i="471"/>
  <c r="H4228" i="471"/>
  <c r="H4229" i="471"/>
  <c r="H4230" i="471"/>
  <c r="H4231" i="471"/>
  <c r="H4232" i="471"/>
  <c r="H4233" i="471"/>
  <c r="H4234" i="471"/>
  <c r="H4235" i="471"/>
  <c r="H4236" i="471"/>
  <c r="H4237" i="471"/>
  <c r="H4238" i="471"/>
  <c r="H4239" i="471"/>
  <c r="H4240" i="471"/>
  <c r="H4241" i="471"/>
  <c r="H4242" i="471"/>
  <c r="H4243" i="471"/>
  <c r="H4244" i="471"/>
  <c r="H4245" i="471"/>
  <c r="H4246" i="471"/>
  <c r="H4247" i="471"/>
  <c r="H4248" i="471"/>
  <c r="H4249" i="471"/>
  <c r="H4250" i="471"/>
  <c r="H4251" i="471"/>
  <c r="H4252" i="471"/>
  <c r="H4253" i="471"/>
  <c r="H4254" i="471"/>
  <c r="H4255" i="471"/>
  <c r="H4256" i="471"/>
  <c r="H4257" i="471"/>
  <c r="H4258" i="471"/>
  <c r="H4259" i="471"/>
  <c r="H4260" i="471"/>
  <c r="H4261" i="471"/>
  <c r="H4262" i="471"/>
  <c r="H4263" i="471"/>
  <c r="H4264" i="471"/>
  <c r="H4265" i="471"/>
  <c r="H4266" i="471"/>
  <c r="H4267" i="471"/>
  <c r="H4268" i="471"/>
  <c r="H4269" i="471"/>
  <c r="H4270" i="471"/>
  <c r="H4271" i="471"/>
  <c r="H4272" i="471"/>
  <c r="H4273" i="471"/>
  <c r="H4274" i="471"/>
  <c r="H4275" i="471"/>
  <c r="H4276" i="471"/>
  <c r="H4277" i="471"/>
  <c r="H4278" i="471"/>
  <c r="H4279" i="471"/>
  <c r="H4280" i="471"/>
  <c r="H4281" i="471"/>
  <c r="H4282" i="471"/>
  <c r="H4283" i="471"/>
  <c r="H4284" i="471"/>
  <c r="H4285" i="471"/>
  <c r="H4286" i="471"/>
  <c r="H4287" i="471"/>
  <c r="H4288" i="471"/>
  <c r="H4289" i="471"/>
  <c r="H4290" i="471"/>
  <c r="H4291" i="471"/>
  <c r="H4292" i="471"/>
  <c r="H4293" i="471"/>
  <c r="H4294" i="471"/>
  <c r="H4295" i="471"/>
  <c r="H4296" i="471"/>
  <c r="H4297" i="471"/>
  <c r="H4298" i="471"/>
  <c r="H4299" i="471"/>
  <c r="H4300" i="471"/>
  <c r="H4301" i="471"/>
  <c r="H4302" i="471"/>
  <c r="H4303" i="471"/>
  <c r="H4304" i="471"/>
  <c r="H4305" i="471"/>
  <c r="H4306" i="471"/>
  <c r="H4307" i="471"/>
  <c r="H4308" i="471"/>
  <c r="H4309" i="471"/>
  <c r="H4310" i="471"/>
  <c r="H4311" i="471"/>
  <c r="H4312" i="471"/>
  <c r="H4313" i="471"/>
  <c r="H4314" i="471"/>
  <c r="H4315" i="471"/>
  <c r="H4316" i="471"/>
  <c r="H4317" i="471"/>
  <c r="H4318" i="471"/>
  <c r="H4319" i="471"/>
  <c r="H4320" i="471"/>
  <c r="H4321" i="471"/>
  <c r="H4322" i="471"/>
  <c r="H4323" i="471"/>
  <c r="H4324" i="471"/>
  <c r="H4325" i="471"/>
  <c r="H4326" i="471"/>
  <c r="H4327" i="471"/>
  <c r="H4328" i="471"/>
  <c r="H4329" i="471"/>
  <c r="H4330" i="471"/>
  <c r="H4331" i="471"/>
  <c r="H4332" i="471"/>
  <c r="H4333" i="471"/>
  <c r="H4334" i="471"/>
  <c r="H4335" i="471"/>
  <c r="H4336" i="471"/>
  <c r="H4337" i="471"/>
  <c r="H4338" i="471"/>
  <c r="H4339" i="471"/>
  <c r="H4340" i="471"/>
  <c r="H4341" i="471"/>
  <c r="H4342" i="471"/>
  <c r="H4343" i="471"/>
  <c r="H4344" i="471"/>
  <c r="H4345" i="471"/>
  <c r="H4346" i="471"/>
  <c r="H4347" i="471"/>
  <c r="H4348" i="471"/>
  <c r="H4349" i="471"/>
  <c r="H4350" i="471"/>
  <c r="H4351" i="471"/>
  <c r="H4352" i="471"/>
  <c r="H4353" i="471"/>
  <c r="H4354" i="471"/>
  <c r="H4355" i="471"/>
  <c r="H4356" i="471"/>
  <c r="H4357" i="471"/>
  <c r="H4358" i="471"/>
  <c r="H4359" i="471"/>
  <c r="H4360" i="471"/>
  <c r="H4361" i="471"/>
  <c r="H4362" i="471"/>
  <c r="H4363" i="471"/>
  <c r="H4364" i="471"/>
  <c r="H4365" i="471"/>
  <c r="H4366" i="471"/>
  <c r="H4367" i="471"/>
  <c r="H4368" i="471"/>
  <c r="H4369" i="471"/>
  <c r="H4370" i="471"/>
  <c r="H4371" i="471"/>
  <c r="H4372" i="471"/>
  <c r="H4373" i="471"/>
  <c r="H4374" i="471"/>
  <c r="H4375" i="471"/>
  <c r="H4376" i="471"/>
  <c r="H4377" i="471"/>
  <c r="H4378" i="471"/>
  <c r="H4379" i="471"/>
  <c r="H4380" i="471"/>
  <c r="H4381" i="471"/>
  <c r="H4382" i="471"/>
  <c r="H4383" i="471"/>
  <c r="H4384" i="471"/>
  <c r="H4385" i="471"/>
  <c r="H4386" i="471"/>
  <c r="H4387" i="471"/>
  <c r="H4388" i="471"/>
  <c r="H4389" i="471"/>
  <c r="H4390" i="471"/>
  <c r="H4391" i="471"/>
  <c r="H4392" i="471"/>
  <c r="H4393" i="471"/>
  <c r="H4394" i="471"/>
  <c r="H4395" i="471"/>
  <c r="H4396" i="471"/>
  <c r="H4397" i="471"/>
  <c r="H4398" i="471"/>
  <c r="H4399" i="471"/>
  <c r="H4400" i="471"/>
  <c r="H4401" i="471"/>
  <c r="H4402" i="471"/>
  <c r="H4403" i="471"/>
  <c r="H4404" i="471"/>
  <c r="H4405" i="471"/>
  <c r="H4406" i="471"/>
  <c r="H4407" i="471"/>
  <c r="H4408" i="471"/>
  <c r="H4409" i="471"/>
  <c r="H4410" i="471"/>
  <c r="H4411" i="471"/>
  <c r="H4412" i="471"/>
  <c r="H4413" i="471"/>
  <c r="H4414" i="471"/>
  <c r="H4415" i="471"/>
  <c r="H4416" i="471"/>
  <c r="H4417" i="471"/>
  <c r="H4418" i="471"/>
  <c r="H4419" i="471"/>
  <c r="H4420" i="471"/>
  <c r="H4421" i="471"/>
  <c r="H4422" i="471"/>
  <c r="H4423" i="471"/>
  <c r="H4424" i="471"/>
  <c r="H4425" i="471"/>
  <c r="H4426" i="471"/>
  <c r="H4427" i="471"/>
  <c r="H4428" i="471"/>
  <c r="H4429" i="471"/>
  <c r="H4430" i="471"/>
  <c r="H4431" i="471"/>
  <c r="H4432" i="471"/>
  <c r="H4433" i="471"/>
  <c r="H4434" i="471"/>
  <c r="H4435" i="471"/>
  <c r="H4436" i="471"/>
  <c r="H4437" i="471"/>
  <c r="H4438" i="471"/>
  <c r="H4439" i="471"/>
  <c r="H4440" i="471"/>
  <c r="H4441" i="471"/>
  <c r="H4442" i="471"/>
  <c r="H4443" i="471"/>
  <c r="H4444" i="471"/>
  <c r="H4445" i="471"/>
  <c r="H4446" i="471"/>
  <c r="H4447" i="471"/>
  <c r="H4448" i="471"/>
  <c r="H4449" i="471"/>
  <c r="H4450" i="471"/>
  <c r="H4451" i="471"/>
  <c r="H4452" i="471"/>
  <c r="H4453" i="471"/>
  <c r="H4454" i="471"/>
  <c r="H4455" i="471"/>
  <c r="H4456" i="471"/>
  <c r="H4457" i="471"/>
  <c r="H4458" i="471"/>
  <c r="H4459" i="471"/>
  <c r="H4460" i="471"/>
  <c r="H4461" i="471"/>
  <c r="H4462" i="471"/>
  <c r="H4463" i="471"/>
  <c r="H4464" i="471"/>
  <c r="H4465" i="471"/>
  <c r="H4466" i="471"/>
  <c r="H4467" i="471"/>
  <c r="H4468" i="471"/>
  <c r="H4469" i="471"/>
  <c r="H4470" i="471"/>
  <c r="H4471" i="471"/>
  <c r="H4472" i="471"/>
  <c r="H4473" i="471"/>
  <c r="H4474" i="471"/>
  <c r="H4475" i="471"/>
  <c r="H4476" i="471"/>
  <c r="H4477" i="471"/>
  <c r="H4478" i="471"/>
  <c r="H4479" i="471"/>
  <c r="H4480" i="471"/>
  <c r="H4481" i="471"/>
  <c r="H4482" i="471"/>
  <c r="H4483" i="471"/>
  <c r="H4484" i="471"/>
  <c r="H4485" i="471"/>
  <c r="H4486" i="471"/>
  <c r="H4487" i="471"/>
  <c r="H4488" i="471"/>
  <c r="H4489" i="471"/>
  <c r="H4490" i="471"/>
  <c r="H4491" i="471"/>
  <c r="H4492" i="471"/>
  <c r="H4493" i="471"/>
  <c r="H4494" i="471"/>
  <c r="H4495" i="471"/>
  <c r="H4496" i="471"/>
  <c r="H4497" i="471"/>
  <c r="H4498" i="471"/>
  <c r="H4499" i="471"/>
  <c r="H4500" i="471"/>
  <c r="H4501" i="471"/>
  <c r="H4502" i="471"/>
  <c r="H4503" i="471"/>
  <c r="H4504" i="471"/>
  <c r="H4505" i="471"/>
  <c r="H4506" i="471"/>
  <c r="H4507" i="471"/>
  <c r="H4508" i="471"/>
  <c r="H4509" i="471"/>
  <c r="H4510" i="471"/>
  <c r="H4511" i="471"/>
  <c r="H4512" i="471"/>
  <c r="H4513" i="471"/>
  <c r="H4514" i="471"/>
  <c r="H4515" i="471"/>
  <c r="H4516" i="471"/>
  <c r="H4517" i="471"/>
  <c r="H4518" i="471"/>
  <c r="H4519" i="471"/>
  <c r="H4520" i="471"/>
  <c r="H4521" i="471"/>
  <c r="H4522" i="471"/>
  <c r="H4523" i="471"/>
  <c r="H4524" i="471"/>
  <c r="H4525" i="471"/>
  <c r="H4526" i="471"/>
  <c r="H4527" i="471"/>
  <c r="H4528" i="471"/>
  <c r="H4529" i="471"/>
  <c r="H4530" i="471"/>
  <c r="H4531" i="471"/>
  <c r="H4532" i="471"/>
  <c r="H4533" i="471"/>
  <c r="H4534" i="471"/>
  <c r="H4535" i="471"/>
  <c r="H4536" i="471"/>
  <c r="H4537" i="471"/>
  <c r="H4538" i="471"/>
  <c r="H4539" i="471"/>
  <c r="H4540" i="471"/>
  <c r="H4541" i="471"/>
  <c r="H4542" i="471"/>
  <c r="H4543" i="471"/>
  <c r="H4544" i="471"/>
  <c r="H4545" i="471"/>
  <c r="H4546" i="471"/>
  <c r="H4547" i="471"/>
  <c r="H4548" i="471"/>
  <c r="H4549" i="471"/>
  <c r="H4550" i="471"/>
  <c r="H4551" i="471"/>
  <c r="H4552" i="471"/>
  <c r="H4553" i="471"/>
  <c r="H4554" i="471"/>
  <c r="H4555" i="471"/>
  <c r="H4556" i="471"/>
  <c r="H4557" i="471"/>
  <c r="H4558" i="471"/>
  <c r="H4559" i="471"/>
  <c r="H4560" i="471"/>
  <c r="H4561" i="471"/>
  <c r="H4562" i="471"/>
  <c r="H4563" i="471"/>
  <c r="H4564" i="471"/>
  <c r="H4565" i="471"/>
  <c r="H4566" i="471"/>
  <c r="H4567" i="471"/>
  <c r="H4568" i="471"/>
  <c r="H4569" i="471"/>
  <c r="H4570" i="471"/>
  <c r="H4571" i="471"/>
  <c r="H4572" i="471"/>
  <c r="H4573" i="471"/>
  <c r="H4574" i="471"/>
  <c r="H4575" i="471"/>
  <c r="H4576" i="471"/>
  <c r="H4577" i="471"/>
  <c r="H4578" i="471"/>
  <c r="H4579" i="471"/>
  <c r="H4580" i="471"/>
  <c r="H4581" i="471"/>
  <c r="H4582" i="471"/>
  <c r="H4583" i="471"/>
  <c r="H4584" i="471"/>
  <c r="H4585" i="471"/>
  <c r="H4586" i="471"/>
  <c r="H4587" i="471"/>
  <c r="H4588" i="471"/>
  <c r="H4589" i="471"/>
  <c r="H4590" i="471"/>
  <c r="H4591" i="471"/>
  <c r="H4592" i="471"/>
  <c r="H4593" i="471"/>
  <c r="H4594" i="471"/>
  <c r="H4595" i="471"/>
  <c r="H4596" i="471"/>
  <c r="H4597" i="471"/>
  <c r="H4598" i="471"/>
  <c r="H4599" i="471"/>
  <c r="H4600" i="471"/>
  <c r="H4601" i="471"/>
  <c r="H4602" i="471"/>
  <c r="H4603" i="471"/>
  <c r="H4604" i="471"/>
  <c r="H4605" i="471"/>
  <c r="H4606" i="471"/>
  <c r="H4607" i="471"/>
  <c r="H4608" i="471"/>
  <c r="H4609" i="471"/>
  <c r="H4610" i="471"/>
  <c r="H4611" i="471"/>
  <c r="H4612" i="471"/>
  <c r="H4613" i="471"/>
  <c r="H4614" i="471"/>
  <c r="H4615" i="471"/>
  <c r="H4616" i="471"/>
  <c r="H4617" i="471"/>
  <c r="H4618" i="471"/>
  <c r="H4619" i="471"/>
  <c r="H4620" i="471"/>
  <c r="H4621" i="471"/>
  <c r="H4622" i="471"/>
  <c r="H4623" i="471"/>
  <c r="H4624" i="471"/>
  <c r="H4625" i="471"/>
  <c r="H4626" i="471"/>
  <c r="H4627" i="471"/>
  <c r="H4628" i="471"/>
  <c r="H4629" i="471"/>
  <c r="H4630" i="471"/>
  <c r="H4631" i="471"/>
  <c r="H4632" i="471"/>
  <c r="H4633" i="471"/>
  <c r="H4634" i="471"/>
  <c r="H4635" i="471"/>
  <c r="H4636" i="471"/>
  <c r="H4637" i="471"/>
  <c r="H4638" i="471"/>
  <c r="H4639" i="471"/>
  <c r="H4640" i="471"/>
  <c r="H4641" i="471"/>
  <c r="H4642" i="471"/>
  <c r="H4643" i="471"/>
  <c r="H4644" i="471"/>
  <c r="H4645" i="471"/>
  <c r="H4646" i="471"/>
  <c r="H4647" i="471"/>
  <c r="H4648" i="471"/>
  <c r="H4649" i="471"/>
  <c r="H4650" i="471"/>
  <c r="H4651" i="471"/>
  <c r="H4652" i="471"/>
  <c r="H4653" i="471"/>
  <c r="H4654" i="471"/>
  <c r="H4655" i="471"/>
  <c r="H4656" i="471"/>
  <c r="H4657" i="471"/>
  <c r="H4658" i="471"/>
  <c r="H4659" i="471"/>
  <c r="H4660" i="471"/>
  <c r="H4661" i="471"/>
  <c r="H4662" i="471"/>
  <c r="H4663" i="471"/>
  <c r="H4664" i="471"/>
  <c r="H4665" i="471"/>
  <c r="H4666" i="471"/>
  <c r="H4667" i="471"/>
  <c r="H4668" i="471"/>
  <c r="H4669" i="471"/>
  <c r="H4670" i="471"/>
  <c r="H4671" i="471"/>
  <c r="H4672" i="471"/>
  <c r="H4673" i="471"/>
  <c r="H4674" i="471"/>
  <c r="H4675" i="471"/>
  <c r="H4676" i="471"/>
  <c r="H4677" i="471"/>
  <c r="H4678" i="471"/>
  <c r="H4679" i="471"/>
  <c r="H4680" i="471"/>
  <c r="H4681" i="471"/>
  <c r="H4682" i="471"/>
  <c r="H4683" i="471"/>
  <c r="H4684" i="471"/>
  <c r="H4685" i="471"/>
  <c r="H4686" i="471"/>
  <c r="H4687" i="471"/>
  <c r="H4688" i="471"/>
  <c r="H4689" i="471"/>
  <c r="H4690" i="471"/>
  <c r="H4691" i="471"/>
  <c r="H4692" i="471"/>
  <c r="H4693" i="471"/>
  <c r="H4694" i="471"/>
  <c r="H4695" i="471"/>
  <c r="H4696" i="471"/>
  <c r="H4697" i="471"/>
  <c r="H4698" i="471"/>
  <c r="H4699" i="471"/>
  <c r="H4700" i="471"/>
  <c r="H4701" i="471"/>
  <c r="H4702" i="471"/>
  <c r="H4703" i="471"/>
  <c r="H4704" i="471"/>
  <c r="H4705" i="471"/>
  <c r="H4706" i="471"/>
  <c r="H4707" i="471"/>
  <c r="H4708" i="471"/>
  <c r="H4709" i="471"/>
  <c r="H4710" i="471"/>
  <c r="H4711" i="471"/>
  <c r="H4712" i="471"/>
  <c r="H4713" i="471"/>
  <c r="H4714" i="471"/>
  <c r="H4715" i="471"/>
  <c r="H4716" i="471"/>
  <c r="H4717" i="471"/>
  <c r="H4718" i="471"/>
  <c r="H4719" i="471"/>
  <c r="H4720" i="471"/>
  <c r="H4721" i="471"/>
  <c r="H4722" i="471"/>
  <c r="H4723" i="471"/>
  <c r="H4724" i="471"/>
  <c r="H4725" i="471"/>
  <c r="H4726" i="471"/>
  <c r="H4727" i="471"/>
  <c r="H4728" i="471"/>
  <c r="H4729" i="471"/>
  <c r="H4730" i="471"/>
  <c r="H4731" i="471"/>
  <c r="H4732" i="471"/>
  <c r="H4733" i="471"/>
  <c r="H4734" i="471"/>
  <c r="H4735" i="471"/>
  <c r="H4736" i="471"/>
  <c r="H4737" i="471"/>
  <c r="H4738" i="471"/>
  <c r="H4739" i="471"/>
  <c r="H4740" i="471"/>
  <c r="H4741" i="471"/>
  <c r="H4742" i="471"/>
  <c r="H4743" i="471"/>
  <c r="H4744" i="471"/>
  <c r="H4745" i="471"/>
  <c r="H4746" i="471"/>
  <c r="H4747" i="471"/>
  <c r="H4748" i="471"/>
  <c r="H4749" i="471"/>
  <c r="H4750" i="471"/>
  <c r="H4751" i="471"/>
  <c r="H4752" i="471"/>
  <c r="H4753" i="471"/>
  <c r="H4754" i="471"/>
  <c r="H4755" i="471"/>
  <c r="H4756" i="471"/>
  <c r="H4757" i="471"/>
  <c r="H4758" i="471"/>
  <c r="H4759" i="471"/>
  <c r="H4760" i="471"/>
  <c r="H4761" i="471"/>
  <c r="H4762" i="471"/>
  <c r="H4763" i="471"/>
  <c r="H4764" i="471"/>
  <c r="H4765" i="471"/>
  <c r="H4766" i="471"/>
  <c r="H4767" i="471"/>
  <c r="H4768" i="471"/>
  <c r="H4769" i="471"/>
  <c r="H4770" i="471"/>
  <c r="H4771" i="471"/>
  <c r="H4772" i="471"/>
  <c r="H4773" i="471"/>
  <c r="H4774" i="471"/>
  <c r="H4775" i="471"/>
  <c r="H4776" i="471"/>
  <c r="H4777" i="471"/>
  <c r="H4778" i="471"/>
  <c r="H4779" i="471"/>
  <c r="H4780" i="471"/>
  <c r="H4781" i="471"/>
  <c r="H4782" i="471"/>
  <c r="H4783" i="471"/>
  <c r="H4784" i="471"/>
  <c r="H4785" i="471"/>
  <c r="H4786" i="471"/>
  <c r="H4787" i="471"/>
  <c r="H4788" i="471"/>
  <c r="H4789" i="471"/>
  <c r="H4790" i="471"/>
  <c r="H4791" i="471"/>
  <c r="H4792" i="471"/>
  <c r="H4793" i="471"/>
  <c r="H4794" i="471"/>
  <c r="H4795" i="471"/>
  <c r="H4796" i="471"/>
  <c r="H4797" i="471"/>
  <c r="H4798" i="471"/>
  <c r="H4799" i="471"/>
  <c r="H4800" i="471"/>
  <c r="H4801" i="471"/>
  <c r="H4802" i="471"/>
  <c r="H4803" i="471"/>
  <c r="H4804" i="471"/>
  <c r="H4805" i="471"/>
  <c r="H4806" i="471"/>
  <c r="H4807" i="471"/>
  <c r="H4808" i="471"/>
  <c r="H4809" i="471"/>
  <c r="H4810" i="471"/>
  <c r="H4811" i="471"/>
  <c r="H4812" i="471"/>
  <c r="H4813" i="471"/>
  <c r="H4814" i="471"/>
  <c r="H4815" i="471"/>
  <c r="H4816" i="471"/>
  <c r="H4817" i="471"/>
  <c r="H4818" i="471"/>
  <c r="H4819" i="471"/>
  <c r="H4820" i="471"/>
  <c r="H4821" i="471"/>
  <c r="H4822" i="471"/>
  <c r="H4823" i="471"/>
  <c r="H4824" i="471"/>
  <c r="H4825" i="471"/>
  <c r="H4826" i="471"/>
  <c r="H4827" i="471"/>
  <c r="H4828" i="471"/>
  <c r="H4829" i="471"/>
  <c r="H4830" i="471"/>
  <c r="H4831" i="471"/>
  <c r="H4832" i="471"/>
  <c r="H4833" i="471"/>
  <c r="H4834" i="471"/>
  <c r="H4835" i="471"/>
  <c r="H4836" i="471"/>
  <c r="H4837" i="471"/>
  <c r="H4838" i="471"/>
  <c r="H4839" i="471"/>
  <c r="H4840" i="471"/>
  <c r="H4841" i="471"/>
  <c r="H4842" i="471"/>
  <c r="H4843" i="471"/>
  <c r="H4844" i="471"/>
  <c r="H4845" i="471"/>
  <c r="H4846" i="471"/>
  <c r="H4847" i="471"/>
  <c r="H4848" i="471"/>
  <c r="H4849" i="471"/>
  <c r="H4850" i="471"/>
  <c r="H4851" i="471"/>
  <c r="H4852" i="471"/>
  <c r="H4853" i="471"/>
  <c r="H4854" i="471"/>
  <c r="H4855" i="471"/>
  <c r="H4856" i="471"/>
  <c r="H4857" i="471"/>
  <c r="H4858" i="471"/>
  <c r="H4859" i="471"/>
  <c r="H4860" i="471"/>
  <c r="H4861" i="471"/>
  <c r="H4862" i="471"/>
  <c r="H4863" i="471"/>
  <c r="H4864" i="471"/>
  <c r="H4865" i="471"/>
  <c r="H4866" i="471"/>
  <c r="H4867" i="471"/>
  <c r="H4868" i="471"/>
  <c r="H4869" i="471"/>
  <c r="H4870" i="471"/>
  <c r="H4871" i="471"/>
  <c r="H4872" i="471"/>
  <c r="H4873" i="471"/>
  <c r="H4874" i="471"/>
  <c r="H4875" i="471"/>
  <c r="H4876" i="471"/>
  <c r="H4877" i="471"/>
  <c r="H4878" i="471"/>
  <c r="H4879" i="471"/>
  <c r="H4880" i="471"/>
  <c r="H4881" i="471"/>
  <c r="H4882" i="471"/>
  <c r="H4883" i="471"/>
  <c r="H4884" i="471"/>
  <c r="H4885" i="471"/>
  <c r="H4886" i="471"/>
  <c r="H4887" i="471"/>
  <c r="H4888" i="471"/>
  <c r="H4889" i="471"/>
  <c r="H4890" i="471"/>
  <c r="H4891" i="471"/>
  <c r="H4892" i="471"/>
  <c r="H4893" i="471"/>
  <c r="H4894" i="471"/>
  <c r="H4895" i="471"/>
  <c r="H4896" i="471"/>
  <c r="H4897" i="471"/>
  <c r="H4898" i="471"/>
  <c r="H4899" i="471"/>
  <c r="H4900" i="471"/>
  <c r="H4901" i="471"/>
  <c r="H4902" i="471"/>
  <c r="H4903" i="471"/>
  <c r="H4904" i="471"/>
  <c r="H4905" i="471"/>
  <c r="H4906" i="471"/>
  <c r="H4907" i="471"/>
  <c r="H4908" i="471"/>
  <c r="H4909" i="471"/>
  <c r="H4910" i="471"/>
  <c r="H4911" i="471"/>
  <c r="H4912" i="471"/>
  <c r="H4913" i="471"/>
  <c r="H4914" i="471"/>
  <c r="H4915" i="471"/>
  <c r="H4916" i="471"/>
  <c r="H4917" i="471"/>
  <c r="H4918" i="471"/>
  <c r="H4919" i="471"/>
  <c r="H4920" i="471"/>
  <c r="H4921" i="471"/>
  <c r="H4922" i="471"/>
  <c r="H4923" i="471"/>
  <c r="H4924" i="471"/>
  <c r="H4925" i="471"/>
  <c r="H4926" i="471"/>
  <c r="H4927" i="471"/>
  <c r="H4928" i="471"/>
  <c r="H4929" i="471"/>
  <c r="H4930" i="471"/>
  <c r="H4931" i="471"/>
  <c r="H4932" i="471"/>
  <c r="H4933" i="471"/>
  <c r="H4934" i="471"/>
  <c r="H4935" i="471"/>
  <c r="H4936" i="471"/>
  <c r="H4937" i="471"/>
  <c r="H4938" i="471"/>
  <c r="H4939" i="471"/>
  <c r="H4940" i="471"/>
  <c r="H4941" i="471"/>
  <c r="H4942" i="471"/>
  <c r="H4943" i="471"/>
  <c r="H4944" i="471"/>
  <c r="H4945" i="471"/>
  <c r="H4946" i="471"/>
  <c r="H4947" i="471"/>
  <c r="H4948" i="471"/>
  <c r="H4949" i="471"/>
  <c r="H4950" i="471"/>
  <c r="H4951" i="471"/>
  <c r="H4952" i="471"/>
  <c r="H4953" i="471"/>
  <c r="H4954" i="471"/>
  <c r="H4955" i="471"/>
  <c r="H4956" i="471"/>
  <c r="H4957" i="471"/>
  <c r="H4958" i="471"/>
  <c r="H4959" i="471"/>
  <c r="H4960" i="471"/>
  <c r="H4961" i="471"/>
  <c r="H4962" i="471"/>
  <c r="H4963" i="471"/>
  <c r="H4964" i="471"/>
  <c r="H4965" i="471"/>
  <c r="H4966" i="471"/>
  <c r="H4967" i="471"/>
  <c r="H4968" i="471"/>
  <c r="H4969" i="471"/>
  <c r="H4970" i="471"/>
  <c r="H4971" i="471"/>
  <c r="H4972" i="471"/>
  <c r="H4973" i="471"/>
  <c r="H4974" i="471"/>
  <c r="H4975" i="471"/>
  <c r="H4976" i="471"/>
  <c r="H4977" i="471"/>
  <c r="H4978" i="471"/>
  <c r="H4979" i="471"/>
  <c r="H4980" i="471"/>
  <c r="H4981" i="471"/>
  <c r="H4982" i="471"/>
  <c r="H4983" i="471"/>
  <c r="H4984" i="471"/>
  <c r="H4985" i="471"/>
  <c r="H4986" i="471"/>
  <c r="H4987" i="471"/>
  <c r="H4988" i="471"/>
  <c r="H4989" i="471"/>
  <c r="H4990" i="471"/>
  <c r="H4991" i="471"/>
  <c r="H4992" i="471"/>
  <c r="H4993" i="471"/>
  <c r="H4994" i="471"/>
  <c r="H4995" i="471"/>
  <c r="H4996" i="471"/>
  <c r="H4997" i="471"/>
  <c r="H4998" i="471"/>
  <c r="H4999" i="471"/>
  <c r="H5000" i="471"/>
  <c r="H5001" i="471"/>
  <c r="H5002" i="471"/>
  <c r="H5003" i="471"/>
  <c r="H5004" i="471"/>
  <c r="H5005" i="471"/>
  <c r="H5006" i="471"/>
  <c r="H5007" i="471"/>
  <c r="H5008" i="471"/>
  <c r="H5009" i="471"/>
  <c r="H5010" i="471"/>
  <c r="H5011" i="471"/>
  <c r="H5012" i="471"/>
  <c r="H5013" i="471"/>
  <c r="H5014" i="471"/>
  <c r="H5015" i="471"/>
  <c r="H5016" i="471"/>
  <c r="H5017" i="471"/>
  <c r="H5018" i="471"/>
  <c r="H5019" i="471"/>
  <c r="H5020" i="471"/>
  <c r="H5021" i="471"/>
  <c r="H5022" i="471"/>
  <c r="H5023" i="471"/>
  <c r="H5024" i="471"/>
  <c r="H5025" i="471"/>
  <c r="H5026" i="471"/>
  <c r="H5027" i="471"/>
  <c r="H5028" i="471"/>
  <c r="H5029" i="471"/>
  <c r="H5030" i="471"/>
  <c r="H5031" i="471"/>
  <c r="H5032" i="471"/>
  <c r="H5033" i="471"/>
  <c r="H5034" i="471"/>
  <c r="H5035" i="471"/>
  <c r="H5036" i="471"/>
  <c r="H5037" i="471"/>
  <c r="H5038" i="471"/>
  <c r="H5039" i="471"/>
  <c r="H5040" i="471"/>
  <c r="H5041" i="471"/>
  <c r="H5042" i="471"/>
  <c r="H5043" i="471"/>
  <c r="H5044" i="471"/>
  <c r="H5045" i="471"/>
  <c r="H5046" i="471"/>
  <c r="H5047" i="471"/>
  <c r="H5048" i="471"/>
  <c r="H5049" i="471"/>
  <c r="H5050" i="471"/>
  <c r="H5051" i="471"/>
  <c r="H5052" i="471"/>
  <c r="H5053" i="471"/>
  <c r="H5054" i="471"/>
  <c r="H5055" i="471"/>
  <c r="H5056" i="471"/>
  <c r="H5057" i="471"/>
  <c r="H5058" i="471"/>
  <c r="H5059" i="471"/>
  <c r="H5060" i="471"/>
  <c r="H5061" i="471"/>
  <c r="H5062" i="471"/>
  <c r="H5063" i="471"/>
  <c r="H5064" i="471"/>
  <c r="H5065" i="471"/>
  <c r="H5066" i="471"/>
  <c r="H5067" i="471"/>
  <c r="H5068" i="471"/>
  <c r="H5069" i="471"/>
  <c r="H5070" i="471"/>
  <c r="H5071" i="471"/>
  <c r="H5072" i="471"/>
  <c r="H5073" i="471"/>
  <c r="H5074" i="471"/>
  <c r="H5075" i="471"/>
  <c r="H5076" i="471"/>
  <c r="H5077" i="471"/>
  <c r="H5078" i="471"/>
  <c r="H5079" i="471"/>
  <c r="H5080" i="471"/>
  <c r="H5081" i="471"/>
  <c r="H5082" i="471"/>
  <c r="H5083" i="471"/>
  <c r="H5084" i="471"/>
  <c r="H5085" i="471"/>
  <c r="H5086" i="471"/>
  <c r="H5087" i="471"/>
  <c r="H5088" i="471"/>
  <c r="H5089" i="471"/>
  <c r="H5090" i="471"/>
  <c r="H5091" i="471"/>
  <c r="H5092" i="471"/>
  <c r="H5093" i="471"/>
  <c r="H5094" i="471"/>
  <c r="H5095" i="471"/>
  <c r="H5096" i="471"/>
  <c r="H5097" i="471"/>
  <c r="H5098" i="471"/>
  <c r="H5099" i="471"/>
  <c r="H5100" i="471"/>
  <c r="H5101" i="471"/>
  <c r="H5102" i="471"/>
  <c r="H5103" i="471"/>
  <c r="H5104" i="471"/>
  <c r="H5105" i="471"/>
  <c r="H5106" i="471"/>
  <c r="H5107" i="471"/>
  <c r="H5108" i="471"/>
  <c r="H5109" i="471"/>
  <c r="H5110" i="471"/>
  <c r="H5111" i="471"/>
  <c r="H5112" i="471"/>
  <c r="H5113" i="471"/>
  <c r="H5114" i="471"/>
  <c r="H5115" i="471"/>
  <c r="H5116" i="471"/>
  <c r="H5117" i="471"/>
  <c r="H5118" i="471"/>
  <c r="H5119" i="471"/>
  <c r="H5120" i="471"/>
  <c r="H5121" i="471"/>
  <c r="H5122" i="471"/>
  <c r="H5123" i="471"/>
  <c r="H5124" i="471"/>
  <c r="H5125" i="471"/>
  <c r="H5126" i="471"/>
  <c r="H5127" i="471"/>
  <c r="H5128" i="471"/>
  <c r="H5129" i="471"/>
  <c r="H5130" i="471"/>
  <c r="H5131" i="471"/>
  <c r="H5132" i="471"/>
  <c r="H5133" i="471"/>
  <c r="H5134" i="471"/>
  <c r="H5135" i="471"/>
  <c r="H5136" i="471"/>
  <c r="H5137" i="471"/>
  <c r="H5138" i="471"/>
  <c r="H5139" i="471"/>
  <c r="H5140" i="471"/>
  <c r="H5141" i="471"/>
  <c r="H5142" i="471"/>
  <c r="H5143" i="471"/>
  <c r="H5144" i="471"/>
  <c r="H5145" i="471"/>
  <c r="H5146" i="471"/>
  <c r="H5147" i="471"/>
  <c r="H5148" i="471"/>
  <c r="H5149" i="471"/>
  <c r="H5150" i="471"/>
  <c r="H5151" i="471"/>
  <c r="H5152" i="471"/>
  <c r="H5153" i="471"/>
  <c r="H5154" i="471"/>
  <c r="H5155" i="471"/>
  <c r="H5156" i="471"/>
  <c r="H5157" i="471"/>
  <c r="H5158" i="471"/>
  <c r="H5159" i="471"/>
  <c r="H5160" i="471"/>
  <c r="H5161" i="471"/>
  <c r="H5162" i="471"/>
  <c r="H5163" i="471"/>
  <c r="H5164" i="471"/>
  <c r="H5165" i="471"/>
  <c r="H5166" i="471"/>
  <c r="H5167" i="471"/>
  <c r="H5168" i="471"/>
  <c r="H5169" i="471"/>
  <c r="H5170" i="471"/>
  <c r="H5171" i="471"/>
  <c r="H5172" i="471"/>
  <c r="H5173" i="471"/>
  <c r="H5174" i="471"/>
  <c r="H5175" i="471"/>
  <c r="H5176" i="471"/>
  <c r="H5177" i="471"/>
  <c r="H5178" i="471"/>
  <c r="H5179" i="471"/>
  <c r="H5180" i="471"/>
  <c r="H5181" i="471"/>
  <c r="H5182" i="471"/>
  <c r="H5183" i="471"/>
  <c r="H5184" i="471"/>
  <c r="H5185" i="471"/>
  <c r="H5186" i="471"/>
  <c r="H5187" i="471"/>
  <c r="H5188" i="471"/>
  <c r="H5189" i="471"/>
  <c r="H5190" i="471"/>
  <c r="H5191" i="471"/>
  <c r="H5192" i="471"/>
  <c r="H5193" i="471"/>
  <c r="H5194" i="471"/>
  <c r="H5195" i="471"/>
  <c r="H5196" i="471"/>
  <c r="H5197" i="471"/>
  <c r="H5198" i="471"/>
  <c r="H5199" i="471"/>
  <c r="H5200" i="471"/>
  <c r="H5201" i="471"/>
  <c r="H5202" i="471"/>
  <c r="H5203" i="471"/>
  <c r="H5204" i="471"/>
  <c r="H5205" i="471"/>
  <c r="H5206" i="471"/>
  <c r="H5207" i="471"/>
  <c r="H5208" i="471"/>
  <c r="H5209" i="471"/>
  <c r="H5210" i="471"/>
  <c r="H5211" i="471"/>
  <c r="H5212" i="471"/>
  <c r="H5213" i="471"/>
  <c r="H5214" i="471"/>
  <c r="H5215" i="471"/>
  <c r="H5216" i="471"/>
  <c r="H5217" i="471"/>
  <c r="H5218" i="471"/>
  <c r="H5219" i="471"/>
  <c r="H5220" i="471"/>
  <c r="H5221" i="471"/>
  <c r="H5222" i="471"/>
  <c r="H5223" i="471"/>
  <c r="H5224" i="471"/>
  <c r="H5225" i="471"/>
  <c r="H5226" i="471"/>
  <c r="H5227" i="471"/>
  <c r="H5228" i="471"/>
  <c r="H5229" i="471"/>
  <c r="H5230" i="471"/>
  <c r="H5231" i="471"/>
  <c r="H5232" i="471"/>
  <c r="H5233" i="471"/>
  <c r="H5234" i="471"/>
  <c r="H5235" i="471"/>
  <c r="H5236" i="471"/>
  <c r="H5237" i="471"/>
  <c r="H5238" i="471"/>
  <c r="H5239" i="471"/>
  <c r="H5240" i="471"/>
  <c r="H5241" i="471"/>
  <c r="H5242" i="471"/>
  <c r="H5243" i="471"/>
  <c r="H5244" i="471"/>
  <c r="H5245" i="471"/>
  <c r="H5246" i="471"/>
  <c r="H5247" i="471"/>
  <c r="H5248" i="471"/>
  <c r="H5249" i="471"/>
  <c r="H5250" i="471"/>
  <c r="H5251" i="471"/>
  <c r="H5252" i="471"/>
  <c r="H5253" i="471"/>
  <c r="H5254" i="471"/>
  <c r="H5255" i="471"/>
  <c r="H5256" i="471"/>
  <c r="H5257" i="471"/>
  <c r="H5258" i="471"/>
  <c r="H5259" i="471"/>
  <c r="H5260" i="471"/>
  <c r="H5261" i="471"/>
  <c r="H5262" i="471"/>
  <c r="H5263" i="471"/>
  <c r="H5264" i="471"/>
  <c r="H5265" i="471"/>
  <c r="H5266" i="471"/>
  <c r="H5267" i="471"/>
  <c r="H5268" i="471"/>
  <c r="H5269" i="471"/>
  <c r="H5270" i="471"/>
  <c r="H5271" i="471"/>
  <c r="H5272" i="471"/>
  <c r="H5273" i="471"/>
  <c r="H5274" i="471"/>
  <c r="H5275" i="471"/>
  <c r="H5276" i="471"/>
  <c r="H5277" i="471"/>
  <c r="H5278" i="471"/>
  <c r="H5279" i="471"/>
  <c r="H5280" i="471"/>
  <c r="H5281" i="471"/>
  <c r="H5282" i="471"/>
  <c r="H5283" i="471"/>
  <c r="H5284" i="471"/>
  <c r="H5285" i="471"/>
  <c r="H5286" i="471"/>
  <c r="H5287" i="471"/>
  <c r="H5288" i="471"/>
  <c r="H5289" i="471"/>
  <c r="H5290" i="471"/>
  <c r="H5291" i="471"/>
  <c r="H5292" i="471"/>
  <c r="H5293" i="471"/>
  <c r="H5294" i="471"/>
  <c r="H5295" i="471"/>
  <c r="H5296" i="471"/>
  <c r="H5297" i="471"/>
  <c r="H5298" i="471"/>
  <c r="H5299" i="471"/>
  <c r="H5300" i="471"/>
  <c r="H5301" i="471"/>
  <c r="H5302" i="471"/>
  <c r="H5303" i="471"/>
  <c r="H5304" i="471"/>
  <c r="H5305" i="471"/>
  <c r="H5306" i="471"/>
  <c r="H5307" i="471"/>
  <c r="H5308" i="471"/>
  <c r="H5309" i="471"/>
  <c r="H5310" i="471"/>
  <c r="H5311" i="471"/>
  <c r="H5312" i="471"/>
  <c r="H5313" i="471"/>
  <c r="H5314" i="471"/>
  <c r="H5315" i="471"/>
  <c r="H5316" i="471"/>
  <c r="H5317" i="471"/>
  <c r="H5318" i="471"/>
  <c r="H5319" i="471"/>
  <c r="H5320" i="471"/>
  <c r="H5321" i="471"/>
  <c r="H5322" i="471"/>
  <c r="H5323" i="471"/>
  <c r="H5324" i="471"/>
  <c r="H5325" i="471"/>
  <c r="H5326" i="471"/>
  <c r="H5327" i="471"/>
  <c r="H5328" i="471"/>
  <c r="H5329" i="471"/>
  <c r="H5330" i="471"/>
  <c r="H5331" i="471"/>
  <c r="H5332" i="471"/>
  <c r="H5333" i="471"/>
  <c r="H5334" i="471"/>
  <c r="H5335" i="471"/>
  <c r="H5336" i="471"/>
  <c r="H5337" i="471"/>
  <c r="H5338" i="471"/>
  <c r="H5339" i="471"/>
  <c r="H5340" i="471"/>
  <c r="H5341" i="471"/>
  <c r="H5342" i="471"/>
  <c r="H5343" i="471"/>
  <c r="H5344" i="471"/>
  <c r="H5345" i="471"/>
  <c r="H5346" i="471"/>
  <c r="H5347" i="471"/>
  <c r="H5348" i="471"/>
  <c r="H5349" i="471"/>
  <c r="H5350" i="471"/>
  <c r="H5351" i="471"/>
  <c r="H5352" i="471"/>
  <c r="H5353" i="471"/>
  <c r="H5354" i="471"/>
  <c r="H5355" i="471"/>
  <c r="H5356" i="471"/>
  <c r="H5357" i="471"/>
  <c r="H5358" i="471"/>
  <c r="H5359" i="471"/>
  <c r="H5360" i="471"/>
  <c r="H5361" i="471"/>
  <c r="H5362" i="471"/>
  <c r="H5363" i="471"/>
  <c r="H5364" i="471"/>
  <c r="H5365" i="471"/>
  <c r="H5366" i="471"/>
  <c r="H5367" i="471"/>
  <c r="H5368" i="471"/>
  <c r="H5369" i="471"/>
  <c r="H5370" i="471"/>
  <c r="H5371" i="471"/>
  <c r="H5372" i="471"/>
  <c r="H5373" i="471"/>
  <c r="H5374" i="471"/>
  <c r="H5375" i="471"/>
  <c r="H5376" i="471"/>
  <c r="H5377" i="471"/>
  <c r="H5378" i="471"/>
  <c r="H5379" i="471"/>
  <c r="H5380" i="471"/>
  <c r="H5381" i="471"/>
  <c r="H5382" i="471"/>
  <c r="H5383" i="471"/>
  <c r="H5384" i="471"/>
  <c r="H5385" i="471"/>
  <c r="H5386" i="471"/>
  <c r="H5387" i="471"/>
  <c r="H5388" i="471"/>
  <c r="H5389" i="471"/>
  <c r="H5390" i="471"/>
  <c r="H5391" i="471"/>
  <c r="H5392" i="471"/>
  <c r="H5393" i="471"/>
  <c r="H5394" i="471"/>
  <c r="H5395" i="471"/>
  <c r="H5396" i="471"/>
  <c r="H5397" i="471"/>
  <c r="H5398" i="471"/>
  <c r="H5399" i="471"/>
  <c r="H5400" i="471"/>
  <c r="H5401" i="471"/>
  <c r="H5402" i="471"/>
  <c r="H5403" i="471"/>
  <c r="H5404" i="471"/>
  <c r="H5405" i="471"/>
  <c r="H5406" i="471"/>
  <c r="H5407" i="471"/>
  <c r="H5408" i="471"/>
  <c r="H5409" i="471"/>
  <c r="H5410" i="471"/>
  <c r="H5411" i="471"/>
  <c r="H5412" i="471"/>
  <c r="H5413" i="471"/>
  <c r="H5414" i="471"/>
  <c r="H5415" i="471"/>
  <c r="H5416" i="471"/>
  <c r="H5417" i="471"/>
  <c r="H5418" i="471"/>
  <c r="H5419" i="471"/>
  <c r="H5420" i="471"/>
  <c r="H5421" i="471"/>
  <c r="H5422" i="471"/>
  <c r="H5423" i="471"/>
  <c r="H5424" i="471"/>
  <c r="H5425" i="471"/>
  <c r="H5426" i="471"/>
  <c r="H5427" i="471"/>
  <c r="H5428" i="471"/>
  <c r="H5429" i="471"/>
  <c r="H5430" i="471"/>
  <c r="H5431" i="471"/>
  <c r="H5432" i="471"/>
  <c r="H5433" i="471"/>
  <c r="H5434" i="471"/>
  <c r="H5435" i="471"/>
  <c r="H5436" i="471"/>
  <c r="H5437" i="471"/>
  <c r="H5438" i="471"/>
  <c r="H5439" i="471"/>
  <c r="H5440" i="471"/>
  <c r="H5441" i="471"/>
  <c r="H5442" i="471"/>
  <c r="H5443" i="471"/>
  <c r="H5444" i="471"/>
  <c r="H5445" i="471"/>
  <c r="H5446" i="471"/>
  <c r="H5447" i="471"/>
  <c r="H5448" i="471"/>
  <c r="H5449" i="471"/>
  <c r="H5450" i="471"/>
  <c r="H5451" i="471"/>
  <c r="H5452" i="471"/>
  <c r="H5453" i="471"/>
  <c r="H5454" i="471"/>
  <c r="H5455" i="471"/>
  <c r="H5456" i="471"/>
  <c r="H5457" i="471"/>
  <c r="H5458" i="471"/>
  <c r="H5459" i="471"/>
  <c r="H5460" i="471"/>
  <c r="H5461" i="471"/>
  <c r="H5462" i="471"/>
  <c r="H5463" i="471"/>
  <c r="H5464" i="471"/>
  <c r="H5465" i="471"/>
  <c r="H5466" i="471"/>
  <c r="H5467" i="471"/>
  <c r="H5468" i="471"/>
  <c r="H5469" i="471"/>
  <c r="H5470" i="471"/>
  <c r="H5471" i="471"/>
  <c r="H5472" i="471"/>
  <c r="H5473" i="471"/>
  <c r="H5474" i="471"/>
  <c r="H5475" i="471"/>
  <c r="H5476" i="471"/>
  <c r="H5477" i="471"/>
  <c r="H5478" i="471"/>
  <c r="H5479" i="471"/>
  <c r="H5480" i="471"/>
  <c r="H5481" i="471"/>
  <c r="H5482" i="471"/>
  <c r="H5483" i="471"/>
  <c r="H5484" i="471"/>
  <c r="H5485" i="471"/>
  <c r="H5486" i="471"/>
  <c r="H5487" i="471"/>
  <c r="H5488" i="471"/>
  <c r="H5489" i="471"/>
  <c r="H5490" i="471"/>
  <c r="H5491" i="471"/>
  <c r="H5492" i="471"/>
  <c r="H5493" i="471"/>
  <c r="H5494" i="471"/>
  <c r="H5495" i="471"/>
  <c r="H5496" i="471"/>
  <c r="H5497" i="471"/>
  <c r="H5498" i="471"/>
  <c r="H5499" i="471"/>
  <c r="H5500" i="471"/>
  <c r="H5501" i="471"/>
  <c r="H5502" i="471"/>
  <c r="H5503" i="471"/>
  <c r="H5504" i="471"/>
  <c r="H5505" i="471"/>
  <c r="H5506" i="471"/>
  <c r="H5507" i="471"/>
  <c r="H5508" i="471"/>
  <c r="H5509" i="471"/>
  <c r="H5510" i="471"/>
  <c r="H5511" i="471"/>
  <c r="H5512" i="471"/>
  <c r="H5513" i="471"/>
  <c r="H5514" i="471"/>
  <c r="H5515" i="471"/>
  <c r="H5516" i="471"/>
  <c r="H5517" i="471"/>
  <c r="H5518" i="471"/>
  <c r="H5519" i="471"/>
  <c r="H5520" i="471"/>
  <c r="H5521" i="471"/>
  <c r="H5522" i="471"/>
  <c r="H5523" i="471"/>
  <c r="H5524" i="471"/>
  <c r="H5525" i="471"/>
  <c r="H5526" i="471"/>
  <c r="H5527" i="471"/>
  <c r="H5528" i="471"/>
  <c r="H5529" i="471"/>
  <c r="H5530" i="471"/>
  <c r="H5531" i="471"/>
  <c r="H5532" i="471"/>
  <c r="H5533" i="471"/>
  <c r="H5534" i="471"/>
  <c r="H5535" i="471"/>
  <c r="H5536" i="471"/>
  <c r="H5537" i="471"/>
  <c r="H5538" i="471"/>
  <c r="H5539" i="471"/>
  <c r="H5540" i="471"/>
  <c r="H5541" i="471"/>
  <c r="H5542" i="471"/>
  <c r="H5543" i="471"/>
  <c r="H5544" i="471"/>
  <c r="H5545" i="471"/>
  <c r="H5546" i="471"/>
  <c r="H5547" i="471"/>
  <c r="H5548" i="471"/>
  <c r="H5549" i="471"/>
  <c r="H5550" i="471"/>
  <c r="H5551" i="471"/>
  <c r="H5552" i="471"/>
  <c r="H5553" i="471"/>
  <c r="H5554" i="471"/>
  <c r="H5555" i="471"/>
  <c r="H5556" i="471"/>
  <c r="H5557" i="471"/>
  <c r="H5558" i="471"/>
  <c r="H5559" i="471"/>
  <c r="H5560" i="471"/>
  <c r="H5561" i="471"/>
  <c r="H5562" i="471"/>
  <c r="H5563" i="471"/>
  <c r="H5564" i="471"/>
  <c r="H5565" i="471"/>
  <c r="H5566" i="471"/>
  <c r="H5567" i="471"/>
  <c r="H5568" i="471"/>
  <c r="H5569" i="471"/>
  <c r="H5570" i="471"/>
  <c r="H5571" i="471"/>
  <c r="H5572" i="471"/>
  <c r="H5573" i="471"/>
  <c r="H5574" i="471"/>
  <c r="H5575" i="471"/>
  <c r="H5576" i="471"/>
  <c r="H5577" i="471"/>
  <c r="H5578" i="471"/>
  <c r="H5579" i="471"/>
  <c r="H5580" i="471"/>
  <c r="H5581" i="471"/>
  <c r="H5582" i="471"/>
  <c r="H5583" i="471"/>
  <c r="H5584" i="471"/>
  <c r="H5585" i="471"/>
  <c r="H5586" i="471"/>
  <c r="H5587" i="471"/>
  <c r="H5588" i="471"/>
  <c r="H5589" i="471"/>
  <c r="H5590" i="471"/>
  <c r="H5591" i="471"/>
  <c r="H5592" i="471"/>
  <c r="H5593" i="471"/>
  <c r="H5594" i="471"/>
  <c r="H5595" i="471"/>
  <c r="H5596" i="471"/>
  <c r="H5597" i="471"/>
  <c r="H5598" i="471"/>
  <c r="H5599" i="471"/>
  <c r="H5600" i="471"/>
  <c r="H5601" i="471"/>
  <c r="H5602" i="471"/>
  <c r="H5603" i="471"/>
  <c r="H5604" i="471"/>
  <c r="H5605" i="471"/>
  <c r="H5606" i="471"/>
  <c r="H5607" i="471"/>
  <c r="H5608" i="471"/>
  <c r="H5609" i="471"/>
  <c r="H5610" i="471"/>
  <c r="H5611" i="471"/>
  <c r="H5612" i="471"/>
  <c r="H5613" i="471"/>
  <c r="H5614" i="471"/>
  <c r="H5615" i="471"/>
  <c r="H5616" i="471"/>
  <c r="H5617" i="471"/>
  <c r="H5618" i="471"/>
  <c r="H5619" i="471"/>
  <c r="H5620" i="471"/>
  <c r="H5621" i="471"/>
  <c r="H5622" i="471"/>
  <c r="H5623" i="471"/>
  <c r="H5624" i="471"/>
  <c r="H5625" i="471"/>
  <c r="H5626" i="471"/>
  <c r="H5627" i="471"/>
  <c r="H5628" i="471"/>
  <c r="H5629" i="471"/>
  <c r="H5630" i="471"/>
  <c r="H5631" i="471"/>
  <c r="H5632" i="471"/>
  <c r="H5633" i="471"/>
  <c r="H5634" i="471"/>
  <c r="H5635" i="471"/>
  <c r="H5636" i="471"/>
  <c r="H5637" i="471"/>
  <c r="H5638" i="471"/>
  <c r="H5639" i="471"/>
  <c r="H5640" i="471"/>
  <c r="H5641" i="471"/>
  <c r="H5642" i="471"/>
  <c r="H5643" i="471"/>
  <c r="H5644" i="471"/>
  <c r="H5645" i="471"/>
  <c r="H5646" i="471"/>
  <c r="H5647" i="471"/>
  <c r="H5648" i="471"/>
  <c r="H5649" i="471"/>
  <c r="H5650" i="471"/>
  <c r="H5651" i="471"/>
  <c r="H5652" i="471"/>
  <c r="H5653" i="471"/>
  <c r="H5654" i="471"/>
  <c r="H5655" i="471"/>
  <c r="H5656" i="471"/>
  <c r="H5657" i="471"/>
  <c r="H5658" i="471"/>
  <c r="H5659" i="471"/>
  <c r="H5660" i="471"/>
  <c r="H5661" i="471"/>
  <c r="H5662" i="471"/>
  <c r="H5663" i="471"/>
  <c r="H5664" i="471"/>
  <c r="H5665" i="471"/>
  <c r="H5666" i="471"/>
  <c r="H5667" i="471"/>
  <c r="H5668" i="471"/>
  <c r="H5669" i="471"/>
  <c r="H5670" i="471"/>
  <c r="H5671" i="471"/>
  <c r="H5672" i="471"/>
  <c r="H5673" i="471"/>
  <c r="H5674" i="471"/>
  <c r="H5675" i="471"/>
  <c r="H5676" i="471"/>
  <c r="H5677" i="471"/>
  <c r="H5678" i="471"/>
  <c r="H5679" i="471"/>
  <c r="H5680" i="471"/>
  <c r="H5681" i="471"/>
  <c r="H5682" i="471"/>
  <c r="H5683" i="471"/>
  <c r="H5684" i="471"/>
  <c r="H5685" i="471"/>
  <c r="H5686" i="471"/>
  <c r="H5687" i="471"/>
  <c r="H5688" i="471"/>
  <c r="H5689" i="471"/>
  <c r="H5690" i="471"/>
  <c r="H5691" i="471"/>
  <c r="H5692" i="471"/>
  <c r="H5693" i="471"/>
  <c r="H5694" i="471"/>
  <c r="H5695" i="471"/>
  <c r="H5696" i="471"/>
  <c r="H5697" i="471"/>
  <c r="H5698" i="471"/>
  <c r="H5699" i="471"/>
  <c r="H5700" i="471"/>
  <c r="H5701" i="471"/>
  <c r="H5702" i="471"/>
  <c r="H5703" i="471"/>
  <c r="H5704" i="471"/>
  <c r="H5705" i="471"/>
  <c r="H5706" i="471"/>
  <c r="H5707" i="471"/>
  <c r="H5708" i="471"/>
  <c r="H5709" i="471"/>
  <c r="H5710" i="471"/>
  <c r="H5711" i="471"/>
  <c r="H5712" i="471"/>
  <c r="H5713" i="471"/>
  <c r="H5714" i="471"/>
  <c r="H5715" i="471"/>
  <c r="H5716" i="471"/>
  <c r="H5717" i="471"/>
  <c r="H5718" i="471"/>
  <c r="H5719" i="471"/>
  <c r="H5720" i="471"/>
  <c r="H5721" i="471"/>
  <c r="H5722" i="471"/>
  <c r="H5723" i="471"/>
  <c r="H5724" i="471"/>
  <c r="H5725" i="471"/>
  <c r="H5726" i="471"/>
  <c r="H5727" i="471"/>
  <c r="H5728" i="471"/>
  <c r="H5729" i="471"/>
  <c r="H5730" i="471"/>
  <c r="H5731" i="471"/>
  <c r="H5732" i="471"/>
  <c r="H5733" i="471"/>
  <c r="H5734" i="471"/>
  <c r="H5735" i="471"/>
  <c r="H5736" i="471"/>
  <c r="H5737" i="471"/>
  <c r="H5738" i="471"/>
  <c r="H5739" i="471"/>
  <c r="H5740" i="471"/>
  <c r="H5741" i="471"/>
  <c r="H5742" i="471"/>
  <c r="H5743" i="471"/>
  <c r="H5744" i="471"/>
  <c r="H5745" i="471"/>
  <c r="H5746" i="471"/>
  <c r="H5747" i="471"/>
  <c r="H5748" i="471"/>
  <c r="H5749" i="471"/>
  <c r="H5750" i="471"/>
  <c r="H5751" i="471"/>
  <c r="H5752" i="471"/>
  <c r="H5753" i="471"/>
  <c r="H5754" i="471"/>
  <c r="H5755" i="471"/>
  <c r="H5756" i="471"/>
  <c r="H5757" i="471"/>
  <c r="H5758" i="471"/>
  <c r="H5759" i="471"/>
  <c r="H5760" i="471"/>
  <c r="H5761" i="471"/>
  <c r="H5762" i="471"/>
  <c r="H5763" i="471"/>
  <c r="H5764" i="471"/>
  <c r="H5765" i="471"/>
  <c r="H5766" i="471"/>
  <c r="H5767" i="471"/>
  <c r="H5768" i="471"/>
  <c r="H5769" i="471"/>
  <c r="H5770" i="471"/>
  <c r="H5771" i="471"/>
  <c r="H5772" i="471"/>
  <c r="H5773" i="471"/>
  <c r="H5774" i="471"/>
  <c r="H5775" i="471"/>
  <c r="H5776" i="471"/>
  <c r="H5777" i="471"/>
  <c r="H5778" i="471"/>
  <c r="H5779" i="471"/>
  <c r="H5780" i="471"/>
  <c r="H5781" i="471"/>
  <c r="H5782" i="471"/>
  <c r="H5783" i="471"/>
  <c r="H5784" i="471"/>
  <c r="H5785" i="471"/>
  <c r="H5786" i="471"/>
  <c r="H5787" i="471"/>
  <c r="H5788" i="471"/>
  <c r="H5789" i="471"/>
  <c r="H5790" i="471"/>
  <c r="H5791" i="471"/>
  <c r="H5792" i="471"/>
  <c r="H5793" i="471"/>
  <c r="H5794" i="471"/>
  <c r="H5795" i="471"/>
  <c r="H5796" i="471"/>
  <c r="H5797" i="471"/>
  <c r="H5798" i="471"/>
  <c r="H5799" i="471"/>
  <c r="H5800" i="471"/>
  <c r="H5801" i="471"/>
  <c r="H5802" i="471"/>
  <c r="H5803" i="471"/>
  <c r="H5804" i="471"/>
  <c r="H5805" i="471"/>
  <c r="H5806" i="471"/>
  <c r="H5807" i="471"/>
  <c r="H5808" i="471"/>
  <c r="H5809" i="471"/>
  <c r="H5810" i="471"/>
  <c r="H5811" i="471"/>
  <c r="H5812" i="471"/>
  <c r="H5813" i="471"/>
  <c r="H5814" i="471"/>
  <c r="H5815" i="471"/>
  <c r="H5816" i="471"/>
  <c r="H5817" i="471"/>
  <c r="H5818" i="471"/>
  <c r="H5819" i="471"/>
  <c r="H5820" i="471"/>
  <c r="H5821" i="471"/>
  <c r="H5822" i="471"/>
  <c r="H5823" i="471"/>
  <c r="H5824" i="471"/>
  <c r="H5825" i="471"/>
  <c r="H5826" i="471"/>
  <c r="H5827" i="471"/>
  <c r="H5828" i="471"/>
  <c r="H5829" i="471"/>
  <c r="H5830" i="471"/>
  <c r="H5831" i="471"/>
  <c r="H5832" i="471"/>
  <c r="H5833" i="471"/>
  <c r="H5834" i="471"/>
  <c r="H5835" i="471"/>
  <c r="H5836" i="471"/>
  <c r="H5837" i="471"/>
  <c r="H5838" i="471"/>
  <c r="H5839" i="471"/>
  <c r="H5840" i="471"/>
  <c r="H5841" i="471"/>
  <c r="H5842" i="471"/>
  <c r="H5843" i="471"/>
  <c r="H5844" i="471"/>
  <c r="H5845" i="471"/>
  <c r="H5846" i="471"/>
  <c r="H5847" i="471"/>
  <c r="H5848" i="471"/>
  <c r="H5849" i="471"/>
  <c r="H5850" i="471"/>
  <c r="H5851" i="471"/>
  <c r="H5852" i="471"/>
  <c r="H5853" i="471"/>
  <c r="H5854" i="471"/>
  <c r="H5855" i="471"/>
  <c r="H5856" i="471"/>
  <c r="H5857" i="471"/>
  <c r="H5858" i="471"/>
  <c r="H5859" i="471"/>
  <c r="H5860" i="471"/>
  <c r="H5861" i="471"/>
  <c r="H5862" i="471"/>
  <c r="H5863" i="471"/>
  <c r="H5864" i="471"/>
  <c r="H5865" i="471"/>
  <c r="H5866" i="471"/>
  <c r="H5867" i="471"/>
  <c r="H5868" i="471"/>
  <c r="H5869" i="471"/>
  <c r="H5870" i="471"/>
  <c r="H5871" i="471"/>
  <c r="H5872" i="471"/>
  <c r="H5873" i="471"/>
  <c r="H5874" i="471"/>
  <c r="H5875" i="471"/>
  <c r="H5876" i="471"/>
  <c r="H5877" i="471"/>
  <c r="H5878" i="471"/>
  <c r="H5879" i="471"/>
  <c r="H5880" i="471"/>
  <c r="H5881" i="471"/>
  <c r="H5882" i="471"/>
  <c r="H5883" i="471"/>
  <c r="H5884" i="471"/>
  <c r="H5885" i="471"/>
  <c r="H5886" i="471"/>
  <c r="H5887" i="471"/>
  <c r="H5888" i="471"/>
  <c r="H5889" i="471"/>
  <c r="H5890" i="471"/>
  <c r="H5891" i="471"/>
  <c r="H5892" i="471"/>
  <c r="H5893" i="471"/>
  <c r="H5894" i="471"/>
  <c r="H5895" i="471"/>
  <c r="H5896" i="471"/>
  <c r="H5897" i="471"/>
  <c r="H5898" i="471"/>
  <c r="H5899" i="471"/>
  <c r="H5900" i="471"/>
  <c r="H5901" i="471"/>
  <c r="H5902" i="471"/>
  <c r="H5903" i="471"/>
  <c r="H5904" i="471"/>
  <c r="H5905" i="471"/>
  <c r="H5906" i="471"/>
  <c r="H5907" i="471"/>
  <c r="H5908" i="471"/>
  <c r="H5909" i="471"/>
  <c r="H5910" i="471"/>
  <c r="H5911" i="471"/>
  <c r="H5912" i="471"/>
  <c r="H5913" i="471"/>
  <c r="H5914" i="471"/>
  <c r="H5915" i="471"/>
  <c r="H5916" i="471"/>
  <c r="H5917" i="471"/>
  <c r="H5918" i="471"/>
  <c r="H5919" i="471"/>
  <c r="H5920" i="471"/>
  <c r="H5921" i="471"/>
  <c r="H5922" i="471"/>
  <c r="H5923" i="471"/>
  <c r="H5924" i="471"/>
  <c r="H5925" i="471"/>
  <c r="H5926" i="471"/>
  <c r="H5927" i="471"/>
  <c r="H5928" i="471"/>
  <c r="H5929" i="471"/>
  <c r="H5930" i="471"/>
  <c r="H5931" i="471"/>
  <c r="H5932" i="471"/>
  <c r="H5933" i="471"/>
  <c r="H5934" i="471"/>
  <c r="H5935" i="471"/>
  <c r="H5936" i="471"/>
  <c r="H5937" i="471"/>
  <c r="H5938" i="471"/>
  <c r="H5939" i="471"/>
  <c r="H5940" i="471"/>
  <c r="H5941" i="471"/>
  <c r="H5942" i="471"/>
  <c r="H5943" i="471"/>
  <c r="H5944" i="471"/>
  <c r="H5945" i="471"/>
  <c r="H5946" i="471"/>
  <c r="H5947" i="471"/>
  <c r="H5948" i="471"/>
  <c r="H5949" i="471"/>
  <c r="H5950" i="471"/>
  <c r="H5951" i="471"/>
  <c r="H5952" i="471"/>
  <c r="H5953" i="471"/>
  <c r="H5954" i="471"/>
  <c r="H5955" i="471"/>
  <c r="H5956" i="471"/>
  <c r="H5957" i="471"/>
  <c r="H5958" i="471"/>
  <c r="H5959" i="471"/>
  <c r="H5960" i="471"/>
  <c r="H5961" i="471"/>
  <c r="H5962" i="471"/>
  <c r="H5963" i="471"/>
  <c r="H5964" i="471"/>
  <c r="H5965" i="471"/>
  <c r="H5966" i="471"/>
  <c r="H5967" i="471"/>
  <c r="H5968" i="471"/>
  <c r="H5969" i="471"/>
  <c r="H5970" i="471"/>
  <c r="H5971" i="471"/>
  <c r="H5972" i="471"/>
  <c r="H5973" i="471"/>
  <c r="H5974" i="471"/>
  <c r="H5975" i="471"/>
  <c r="H5976" i="471"/>
  <c r="H5977" i="471"/>
  <c r="H5978" i="471"/>
  <c r="H5979" i="471"/>
  <c r="H5980" i="471"/>
  <c r="H5981" i="471"/>
  <c r="H5982" i="471"/>
  <c r="H5983" i="471"/>
  <c r="H5984" i="471"/>
  <c r="H5985" i="471"/>
  <c r="H5986" i="471"/>
  <c r="H5987" i="471"/>
  <c r="H5988" i="471"/>
  <c r="H5989" i="471"/>
  <c r="H5990" i="471"/>
  <c r="H5991" i="471"/>
  <c r="H5992" i="471"/>
  <c r="H5993" i="471"/>
  <c r="H5994" i="471"/>
  <c r="H5995" i="471"/>
  <c r="H5996" i="471"/>
  <c r="H5997" i="471"/>
  <c r="H5998" i="471"/>
  <c r="H5999" i="471"/>
  <c r="H6000" i="471"/>
  <c r="H6001" i="471"/>
  <c r="H6002" i="471"/>
  <c r="H6003" i="471"/>
  <c r="H6004" i="471"/>
  <c r="H6005" i="471"/>
  <c r="H6006" i="471"/>
  <c r="H6007" i="471"/>
  <c r="H6008" i="471"/>
  <c r="H6009" i="471"/>
  <c r="H6010" i="471"/>
  <c r="H6011" i="471"/>
  <c r="H6012" i="471"/>
  <c r="H6013" i="471"/>
  <c r="H6014" i="471"/>
  <c r="H6015" i="471"/>
  <c r="H6016" i="471"/>
  <c r="H6017" i="471"/>
  <c r="H6018" i="471"/>
  <c r="H6019" i="471"/>
  <c r="H6020" i="471"/>
  <c r="H6021" i="471"/>
  <c r="H6022" i="471"/>
  <c r="H6023" i="471"/>
  <c r="H6024" i="471"/>
  <c r="H6025" i="471"/>
  <c r="H6026" i="471"/>
  <c r="H6027" i="471"/>
  <c r="H6028" i="471"/>
  <c r="H6029" i="471"/>
  <c r="H6030" i="471"/>
  <c r="H6031" i="471"/>
  <c r="H6032" i="471"/>
  <c r="H6033" i="471"/>
  <c r="H6034" i="471"/>
  <c r="H6035" i="471"/>
  <c r="H6036" i="471"/>
  <c r="H6037" i="471"/>
  <c r="H6038" i="471"/>
  <c r="H6039" i="471"/>
  <c r="H6040" i="471"/>
  <c r="H6041" i="471"/>
  <c r="H6042" i="471"/>
  <c r="H6043" i="471"/>
  <c r="H6044" i="471"/>
  <c r="H6045" i="471"/>
  <c r="H6046" i="471"/>
  <c r="H6047" i="471"/>
  <c r="H6048" i="471"/>
  <c r="H6049" i="471"/>
  <c r="H6050" i="471"/>
  <c r="H6051" i="471"/>
  <c r="H6052" i="471"/>
  <c r="H6053" i="471"/>
  <c r="H6054" i="471"/>
  <c r="H6055" i="471"/>
  <c r="H6056" i="471"/>
  <c r="H6057" i="471"/>
  <c r="H6058" i="471"/>
  <c r="H6059" i="471"/>
  <c r="H6060" i="471"/>
  <c r="H6061" i="471"/>
  <c r="H6062" i="471"/>
  <c r="H6063" i="471"/>
  <c r="H6064" i="471"/>
  <c r="H6065" i="471"/>
  <c r="H6066" i="471"/>
  <c r="H6067" i="471"/>
  <c r="H6068" i="471"/>
  <c r="H6069" i="471"/>
  <c r="H6070" i="471"/>
  <c r="H6071" i="471"/>
  <c r="H6072" i="471"/>
  <c r="H6073" i="471"/>
  <c r="H6074" i="471"/>
  <c r="H6075" i="471"/>
  <c r="H6076" i="471"/>
  <c r="H6077" i="471"/>
  <c r="H6078" i="471"/>
  <c r="H6079" i="471"/>
  <c r="H6080" i="471"/>
  <c r="H6081" i="471"/>
  <c r="H6082" i="471"/>
  <c r="H6083" i="471"/>
  <c r="H6084" i="471"/>
  <c r="H6085" i="471"/>
  <c r="H6086" i="471"/>
  <c r="H6087" i="471"/>
  <c r="H6088" i="471"/>
  <c r="H6089" i="471"/>
  <c r="H6090" i="471"/>
  <c r="H6091" i="471"/>
  <c r="H6092" i="471"/>
  <c r="H6093" i="471"/>
  <c r="H6094" i="471"/>
  <c r="H6095" i="471"/>
  <c r="H6096" i="471"/>
  <c r="H6097" i="471"/>
  <c r="H6098" i="471"/>
  <c r="H6099" i="471"/>
  <c r="H6100" i="471"/>
  <c r="H6101" i="471"/>
  <c r="H6102" i="471"/>
  <c r="H6103" i="471"/>
  <c r="H6104" i="471"/>
  <c r="H6105" i="471"/>
  <c r="H6106" i="471"/>
  <c r="H6107" i="471"/>
  <c r="H6108" i="471"/>
  <c r="H6109" i="471"/>
  <c r="H6110" i="471"/>
  <c r="H6111" i="471"/>
  <c r="H6112" i="471"/>
  <c r="H6113" i="471"/>
  <c r="H6114" i="471"/>
  <c r="H6115" i="471"/>
  <c r="H6116" i="471"/>
  <c r="H6117" i="471"/>
  <c r="H6118" i="471"/>
  <c r="H6119" i="471"/>
  <c r="H6120" i="471"/>
  <c r="H6121" i="471"/>
  <c r="H6122" i="471"/>
  <c r="H6123" i="471"/>
  <c r="H6124" i="471"/>
  <c r="H6125" i="471"/>
  <c r="H6126" i="471"/>
  <c r="H6127" i="471"/>
  <c r="H6128" i="471"/>
  <c r="H6129" i="471"/>
  <c r="H6130" i="471"/>
  <c r="H6131" i="471"/>
  <c r="H6132" i="471"/>
  <c r="H6133" i="471"/>
  <c r="H6134" i="471"/>
  <c r="H6135" i="471"/>
  <c r="H6136" i="471"/>
  <c r="H6137" i="471"/>
  <c r="H6138" i="471"/>
  <c r="H6139" i="471"/>
  <c r="H6140" i="471"/>
  <c r="H6141" i="471"/>
  <c r="H6142" i="471"/>
  <c r="H6143" i="471"/>
  <c r="H6144" i="471"/>
  <c r="H6145" i="471"/>
  <c r="H6146" i="471"/>
  <c r="H6147" i="471"/>
  <c r="H6148" i="471"/>
  <c r="H6149" i="471"/>
  <c r="H6150" i="471"/>
  <c r="H6151" i="471"/>
  <c r="H6152" i="471"/>
  <c r="H6153" i="471"/>
  <c r="H6154" i="471"/>
  <c r="H6155" i="471"/>
  <c r="H6156" i="471"/>
  <c r="H6157" i="471"/>
  <c r="H6158" i="471"/>
  <c r="H6159" i="471"/>
  <c r="H6160" i="471"/>
  <c r="H6161" i="471"/>
  <c r="H6162" i="471"/>
  <c r="H6163" i="471"/>
  <c r="H6164" i="471"/>
  <c r="H6165" i="471"/>
  <c r="H6166" i="471"/>
  <c r="H6167" i="471"/>
  <c r="H6168" i="471"/>
  <c r="H6169" i="471"/>
  <c r="H6170" i="471"/>
  <c r="H6171" i="471"/>
  <c r="H6172" i="471"/>
  <c r="H6173" i="471"/>
  <c r="H6174" i="471"/>
  <c r="H6175" i="471"/>
  <c r="H6176" i="471"/>
  <c r="H6177" i="471"/>
  <c r="H6178" i="471"/>
  <c r="H6179" i="471"/>
  <c r="H6180" i="471"/>
  <c r="H6181" i="471"/>
  <c r="H6182" i="471"/>
  <c r="H6183" i="471"/>
  <c r="H6184" i="471"/>
  <c r="H6185" i="471"/>
  <c r="H6186" i="471"/>
  <c r="H6187" i="471"/>
  <c r="H6188" i="471"/>
  <c r="H6189" i="471"/>
  <c r="H6190" i="471"/>
  <c r="H6191" i="471"/>
  <c r="H6192" i="471"/>
  <c r="H6193" i="471"/>
  <c r="H6194" i="471"/>
  <c r="H6195" i="471"/>
  <c r="H6196" i="471"/>
  <c r="H6197" i="471"/>
  <c r="H6198" i="471"/>
  <c r="H6199" i="471"/>
  <c r="H6200" i="471"/>
  <c r="H6201" i="471"/>
  <c r="H6202" i="471"/>
  <c r="H6203" i="471"/>
  <c r="H6204" i="471"/>
  <c r="H6205" i="471"/>
  <c r="H6206" i="471"/>
  <c r="H6207" i="471"/>
  <c r="H6208" i="471"/>
  <c r="H6209" i="471"/>
  <c r="H6210" i="471"/>
  <c r="H6211" i="471"/>
  <c r="H6212" i="471"/>
  <c r="H6213" i="471"/>
  <c r="H6214" i="471"/>
  <c r="H6215" i="471"/>
  <c r="H6216" i="471"/>
  <c r="H6217" i="471"/>
  <c r="H6218" i="471"/>
  <c r="H6219" i="471"/>
  <c r="H6220" i="471"/>
  <c r="H6221" i="471"/>
  <c r="H6222" i="471"/>
  <c r="H6223" i="471"/>
  <c r="H6224" i="471"/>
  <c r="H6225" i="471"/>
  <c r="H6226" i="471"/>
  <c r="H6227" i="471"/>
  <c r="H6228" i="471"/>
  <c r="H6229" i="471"/>
  <c r="H6230" i="471"/>
  <c r="H6231" i="471"/>
  <c r="H6232" i="471"/>
  <c r="H6233" i="471"/>
  <c r="H6234" i="471"/>
  <c r="H6235" i="471"/>
  <c r="H6236" i="471"/>
  <c r="H6237" i="471"/>
  <c r="H6238" i="471"/>
  <c r="H6239" i="471"/>
  <c r="H6240" i="471"/>
  <c r="H6241" i="471"/>
  <c r="H6242" i="471"/>
  <c r="H6243" i="471"/>
  <c r="H6244" i="471"/>
  <c r="H6245" i="471"/>
  <c r="H6246" i="471"/>
  <c r="H6247" i="471"/>
  <c r="H6248" i="471"/>
  <c r="H6249" i="471"/>
  <c r="H6250" i="471"/>
  <c r="H6251" i="471"/>
  <c r="H6252" i="471"/>
  <c r="H6253" i="471"/>
  <c r="H6254" i="471"/>
  <c r="H6255" i="471"/>
  <c r="H6256" i="471"/>
  <c r="H6257" i="471"/>
  <c r="H6258" i="471"/>
  <c r="H6259" i="471"/>
  <c r="H6260" i="471"/>
  <c r="H6261" i="471"/>
  <c r="H6262" i="471"/>
  <c r="H6263" i="471"/>
  <c r="H6264" i="471"/>
  <c r="H6265" i="471"/>
  <c r="H6266" i="471"/>
  <c r="H6267" i="471"/>
  <c r="H6268" i="471"/>
  <c r="H6269" i="471"/>
  <c r="H6270" i="471"/>
  <c r="H6271" i="471"/>
  <c r="H6272" i="471"/>
  <c r="H6273" i="471"/>
  <c r="H6274" i="471"/>
  <c r="H6275" i="471"/>
  <c r="H6276" i="471"/>
  <c r="H6277" i="471"/>
  <c r="H6278" i="471"/>
  <c r="H6279" i="471"/>
  <c r="H6280" i="471"/>
  <c r="H6281" i="471"/>
  <c r="H6282" i="471"/>
  <c r="H6283" i="471"/>
  <c r="H6284" i="471"/>
  <c r="H6285" i="471"/>
  <c r="H6286" i="471"/>
  <c r="H6287" i="471"/>
  <c r="H6288" i="471"/>
  <c r="H6289" i="471"/>
  <c r="H6290" i="471"/>
  <c r="H6291" i="471"/>
  <c r="H6292" i="471"/>
  <c r="H6293" i="471"/>
  <c r="H6294" i="471"/>
  <c r="H6295" i="471"/>
  <c r="H6296" i="471"/>
  <c r="H6297" i="471"/>
  <c r="H6298" i="471"/>
  <c r="H6299" i="471"/>
  <c r="H6300" i="471"/>
  <c r="H6301" i="471"/>
  <c r="H6302" i="471"/>
  <c r="H6303" i="471"/>
  <c r="H6304" i="471"/>
  <c r="H6305" i="471"/>
  <c r="H6306" i="471"/>
  <c r="H6307" i="471"/>
  <c r="H6308" i="471"/>
  <c r="H6309" i="471"/>
  <c r="H6310" i="471"/>
  <c r="H6311" i="471"/>
  <c r="H6312" i="471"/>
  <c r="H6313" i="471"/>
  <c r="H6314" i="471"/>
  <c r="H6315" i="471"/>
  <c r="H6316" i="471"/>
  <c r="H6317" i="471"/>
  <c r="H6318" i="471"/>
  <c r="H6319" i="471"/>
  <c r="H6320" i="471"/>
  <c r="H6321" i="471"/>
  <c r="H6322" i="471"/>
  <c r="H6323" i="471"/>
  <c r="H6324" i="471"/>
  <c r="H6325" i="471"/>
  <c r="H6326" i="471"/>
  <c r="H6327" i="471"/>
  <c r="H6328" i="471"/>
  <c r="H6329" i="471"/>
  <c r="H6330" i="471"/>
  <c r="H6331" i="471"/>
  <c r="H6332" i="471"/>
  <c r="H6333" i="471"/>
  <c r="H6334" i="471"/>
  <c r="H6335" i="471"/>
  <c r="H6336" i="471"/>
  <c r="H6337" i="471"/>
  <c r="H6338" i="471"/>
  <c r="H6339" i="471"/>
  <c r="H6340" i="471"/>
  <c r="H6341" i="471"/>
  <c r="H6342" i="471"/>
  <c r="H6343" i="471"/>
  <c r="H6344" i="471"/>
  <c r="H6345" i="471"/>
  <c r="H6346" i="471"/>
  <c r="H6347" i="471"/>
  <c r="H6348" i="471"/>
  <c r="H6349" i="471"/>
  <c r="H6350" i="471"/>
  <c r="H6351" i="471"/>
  <c r="H6352" i="471"/>
  <c r="H6353" i="471"/>
  <c r="H6354" i="471"/>
  <c r="H6355" i="471"/>
  <c r="H6356" i="471"/>
  <c r="H6357" i="471"/>
  <c r="H6358" i="471"/>
  <c r="H6359" i="471"/>
  <c r="H6360" i="471"/>
  <c r="H6361" i="471"/>
  <c r="H6362" i="471"/>
  <c r="H6363" i="471"/>
  <c r="H6364" i="471"/>
  <c r="H6365" i="471"/>
  <c r="H6366" i="471"/>
  <c r="H6367" i="471"/>
  <c r="H6368" i="471"/>
  <c r="H6369" i="471"/>
  <c r="H6370" i="471"/>
  <c r="H6371" i="471"/>
  <c r="H6372" i="471"/>
  <c r="H6373" i="471"/>
  <c r="H6374" i="471"/>
  <c r="H6375" i="471"/>
  <c r="H6376" i="471"/>
  <c r="H6377" i="471"/>
  <c r="H6378" i="471"/>
  <c r="H6379" i="471"/>
  <c r="H6380" i="471"/>
  <c r="H6381" i="471"/>
  <c r="H6382" i="471"/>
  <c r="H6383" i="471"/>
  <c r="H6384" i="471"/>
  <c r="H6385" i="471"/>
  <c r="H6386" i="471"/>
  <c r="H6387" i="471"/>
  <c r="H6388" i="471"/>
  <c r="H6389" i="471"/>
  <c r="H6390" i="471"/>
  <c r="H6391" i="471"/>
  <c r="H6392" i="471"/>
  <c r="H6393" i="471"/>
  <c r="H6394" i="471"/>
  <c r="H6395" i="471"/>
  <c r="H6396" i="471"/>
  <c r="H6397" i="471"/>
  <c r="H6398" i="471"/>
  <c r="H6399" i="471"/>
  <c r="H6400" i="471"/>
  <c r="H6401" i="471"/>
  <c r="H6402" i="471"/>
  <c r="H6403" i="471"/>
  <c r="H6404" i="471"/>
  <c r="H6405" i="471"/>
  <c r="H6406" i="471"/>
  <c r="H6407" i="471"/>
  <c r="H6408" i="471"/>
  <c r="H6409" i="471"/>
  <c r="H6410" i="471"/>
  <c r="H6411" i="471"/>
  <c r="H6412" i="471"/>
  <c r="H6413" i="471"/>
  <c r="H6414" i="471"/>
  <c r="H6415" i="471"/>
  <c r="H6416" i="471"/>
  <c r="H6417" i="471"/>
  <c r="H6418" i="471"/>
  <c r="H6419" i="471"/>
  <c r="H6420" i="471"/>
  <c r="H6421" i="471"/>
  <c r="H6422" i="471"/>
  <c r="H6423" i="471"/>
  <c r="H6424" i="471"/>
  <c r="H6425" i="471"/>
  <c r="H6426" i="471"/>
  <c r="H6427" i="471"/>
  <c r="H6428" i="471"/>
  <c r="H6429" i="471"/>
  <c r="H6430" i="471"/>
  <c r="H6431" i="471"/>
  <c r="H6432" i="471"/>
  <c r="H6433" i="471"/>
  <c r="H6434" i="471"/>
  <c r="H6435" i="471"/>
  <c r="H6436" i="471"/>
  <c r="H6437" i="471"/>
  <c r="H6438" i="471"/>
  <c r="H6439" i="471"/>
  <c r="H6440" i="471"/>
  <c r="H6441" i="471"/>
  <c r="H6442" i="471"/>
  <c r="H6443" i="471"/>
  <c r="H6444" i="471"/>
  <c r="H6445" i="471"/>
  <c r="H6446" i="471"/>
  <c r="H6447" i="471"/>
  <c r="H6448" i="471"/>
  <c r="H6449" i="471"/>
  <c r="H6450" i="471"/>
  <c r="H6451" i="471"/>
  <c r="H6452" i="471"/>
  <c r="H6453" i="471"/>
  <c r="H6454" i="471"/>
  <c r="H6455" i="471"/>
  <c r="H6456" i="471"/>
  <c r="H6457" i="471"/>
  <c r="H6458" i="471"/>
  <c r="H6459" i="471"/>
  <c r="H6460" i="471"/>
  <c r="H6461" i="471"/>
  <c r="H6462" i="471"/>
  <c r="H6463" i="471"/>
  <c r="H6464" i="471"/>
  <c r="H6465" i="471"/>
  <c r="H6466" i="471"/>
  <c r="H6467" i="471"/>
  <c r="H6468" i="471"/>
  <c r="H6469" i="471"/>
  <c r="H6470" i="471"/>
  <c r="H6471" i="471"/>
  <c r="H6472" i="471"/>
  <c r="H6473" i="471"/>
  <c r="H6474" i="471"/>
  <c r="H6475" i="471"/>
  <c r="H6476" i="471"/>
  <c r="H6477" i="471"/>
  <c r="H6478" i="471"/>
  <c r="H6479" i="471"/>
  <c r="H6480" i="471"/>
  <c r="H6481" i="471"/>
  <c r="H6482" i="471"/>
  <c r="H6483" i="471"/>
  <c r="H6484" i="471"/>
  <c r="H6485" i="471"/>
  <c r="H6486" i="471"/>
  <c r="H6487" i="471"/>
  <c r="H6488" i="471"/>
  <c r="H6489" i="471"/>
  <c r="H6490" i="471"/>
  <c r="H6491" i="471"/>
  <c r="H6492" i="471"/>
  <c r="H6493" i="471"/>
  <c r="H6494" i="471"/>
  <c r="H6495" i="471"/>
  <c r="H6496" i="471"/>
  <c r="H6497" i="471"/>
  <c r="H6498" i="471"/>
  <c r="H6499" i="471"/>
  <c r="H6500" i="471"/>
  <c r="H6501" i="471"/>
  <c r="H6502" i="471"/>
  <c r="H6503" i="471"/>
  <c r="H6504" i="471"/>
  <c r="H6505" i="471"/>
  <c r="H6506" i="471"/>
  <c r="H6507" i="471"/>
  <c r="H6508" i="471"/>
  <c r="H6509" i="471"/>
  <c r="H6510" i="471"/>
  <c r="H6511" i="471"/>
  <c r="H6512" i="471"/>
  <c r="H6513" i="471"/>
  <c r="H6514" i="471"/>
  <c r="H6515" i="471"/>
  <c r="H6516" i="471"/>
  <c r="H6517" i="471"/>
  <c r="H6518" i="471"/>
  <c r="H6519" i="471"/>
  <c r="H6520" i="471"/>
  <c r="H6521" i="471"/>
  <c r="H6522" i="471"/>
  <c r="H6523" i="471"/>
  <c r="H6524" i="471"/>
  <c r="H6525" i="471"/>
  <c r="H6526" i="471"/>
  <c r="H6527" i="471"/>
  <c r="H6528" i="471"/>
  <c r="H6529" i="471"/>
  <c r="H6530" i="471"/>
  <c r="H6531" i="471"/>
  <c r="H6532" i="471"/>
  <c r="H6533" i="471"/>
  <c r="H6534" i="471"/>
  <c r="H6535" i="471"/>
  <c r="H6536" i="471"/>
  <c r="H6537" i="471"/>
  <c r="H6538" i="471"/>
  <c r="H6539" i="471"/>
  <c r="H6540" i="471"/>
  <c r="H6541" i="471"/>
  <c r="H6542" i="471"/>
  <c r="H6543" i="471"/>
  <c r="H6544" i="471"/>
  <c r="H6545" i="471"/>
  <c r="H6546" i="471"/>
  <c r="H6547" i="471"/>
  <c r="H6548" i="471"/>
  <c r="H6549" i="471"/>
  <c r="H6550" i="471"/>
  <c r="H6551" i="471"/>
  <c r="H6552" i="471"/>
  <c r="H6553" i="471"/>
  <c r="H6554" i="471"/>
  <c r="H6555" i="471"/>
  <c r="H6556" i="471"/>
  <c r="H6557" i="471"/>
  <c r="H6558" i="471"/>
  <c r="H6559" i="471"/>
  <c r="H6560" i="471"/>
  <c r="H6561" i="471"/>
  <c r="H6562" i="471"/>
  <c r="H6563" i="471"/>
  <c r="H6564" i="471"/>
  <c r="H6565" i="471"/>
  <c r="H6566" i="471"/>
  <c r="H6567" i="471"/>
  <c r="H6568" i="471"/>
  <c r="H6569" i="471"/>
  <c r="H6570" i="471"/>
  <c r="H6571" i="471"/>
  <c r="H6572" i="471"/>
  <c r="H6573" i="471"/>
  <c r="H6574" i="471"/>
  <c r="H6575" i="471"/>
  <c r="H6576" i="471"/>
  <c r="H6577" i="471"/>
  <c r="H6578" i="471"/>
  <c r="H6579" i="471"/>
  <c r="H6580" i="471"/>
  <c r="H6581" i="471"/>
  <c r="H6582" i="471"/>
  <c r="H6583" i="471"/>
  <c r="H6584" i="471"/>
  <c r="H6585" i="471"/>
  <c r="H6586" i="471"/>
  <c r="H6587" i="471"/>
  <c r="H6588" i="471"/>
  <c r="H6589" i="471"/>
  <c r="H6590" i="471"/>
  <c r="H6591" i="471"/>
  <c r="H6592" i="471"/>
  <c r="H6593" i="471"/>
  <c r="H6594" i="471"/>
  <c r="H6595" i="471"/>
  <c r="H6596" i="471"/>
  <c r="H6597" i="471"/>
  <c r="H6598" i="471"/>
  <c r="H6599" i="471"/>
  <c r="H6600" i="471"/>
  <c r="H6601" i="471"/>
  <c r="H6602" i="471"/>
  <c r="H6603" i="471"/>
  <c r="H6604" i="471"/>
  <c r="H6605" i="471"/>
  <c r="H6606" i="471"/>
  <c r="H6607" i="471"/>
  <c r="H6608" i="471"/>
  <c r="H6609" i="471"/>
  <c r="H6610" i="471"/>
  <c r="H6611" i="471"/>
  <c r="H6612" i="471"/>
  <c r="H6613" i="471"/>
  <c r="H6614" i="471"/>
  <c r="H6615" i="471"/>
  <c r="H6616" i="471"/>
  <c r="H6617" i="471"/>
  <c r="H6618" i="471"/>
  <c r="H6619" i="471"/>
  <c r="H6620" i="471"/>
  <c r="H6621" i="471"/>
  <c r="H6622" i="471"/>
  <c r="H6623" i="471"/>
  <c r="H6624" i="471"/>
  <c r="H6625" i="471"/>
  <c r="H6626" i="471"/>
  <c r="H6627" i="471"/>
  <c r="H6628" i="471"/>
  <c r="H6629" i="471"/>
  <c r="H6630" i="471"/>
  <c r="H6631" i="471"/>
  <c r="H6632" i="471"/>
  <c r="H6633" i="471"/>
  <c r="H6634" i="471"/>
  <c r="H6635" i="471"/>
  <c r="H6636" i="471"/>
  <c r="H6637" i="471"/>
  <c r="H6638" i="471"/>
  <c r="H6639" i="471"/>
  <c r="H6640" i="471"/>
  <c r="H6641" i="471"/>
  <c r="H6642" i="471"/>
  <c r="H6643" i="471"/>
  <c r="H6644" i="471"/>
  <c r="H6645" i="471"/>
  <c r="H6646" i="471"/>
  <c r="H6647" i="471"/>
  <c r="H6648" i="471"/>
  <c r="H6649" i="471"/>
  <c r="H6650" i="471"/>
  <c r="H6651" i="471"/>
  <c r="H6652" i="471"/>
  <c r="H6653" i="471"/>
  <c r="H6654" i="471"/>
  <c r="H6655" i="471"/>
  <c r="H6656" i="471"/>
  <c r="H6657" i="471"/>
  <c r="H6658" i="471"/>
  <c r="H6659" i="471"/>
  <c r="H6660" i="471"/>
  <c r="H6661" i="471"/>
  <c r="H6662" i="471"/>
  <c r="H6663" i="471"/>
  <c r="H6664" i="471"/>
  <c r="H6665" i="471"/>
  <c r="H6666" i="471"/>
  <c r="H6667" i="471"/>
  <c r="H6668" i="471"/>
  <c r="H6669" i="471"/>
  <c r="H6670" i="471"/>
  <c r="H6671" i="471"/>
  <c r="H6672" i="471"/>
  <c r="H6673" i="471"/>
  <c r="H6674" i="471"/>
  <c r="H6675" i="471"/>
  <c r="H6676" i="471"/>
  <c r="H6677" i="471"/>
  <c r="H6678" i="471"/>
  <c r="H6679" i="471"/>
  <c r="H6680" i="471"/>
  <c r="H6681" i="471"/>
  <c r="H6682" i="471"/>
  <c r="H6683" i="471"/>
  <c r="H6684" i="471"/>
  <c r="H6685" i="471"/>
  <c r="H6686" i="471"/>
  <c r="H6687" i="471"/>
  <c r="H6688" i="471"/>
  <c r="H6689" i="471"/>
  <c r="H6690" i="471"/>
  <c r="H6691" i="471"/>
  <c r="H6692" i="471"/>
  <c r="H6693" i="471"/>
  <c r="H6694" i="471"/>
  <c r="H6695" i="471"/>
  <c r="H6696" i="471"/>
  <c r="H6697" i="471"/>
  <c r="H6698" i="471"/>
  <c r="H6699" i="471"/>
  <c r="H6700" i="471"/>
  <c r="H6701" i="471"/>
  <c r="H6702" i="471"/>
  <c r="H6703" i="471"/>
  <c r="H6704" i="471"/>
  <c r="H6705" i="471"/>
  <c r="H6706" i="471"/>
  <c r="H6707" i="471"/>
  <c r="H6708" i="471"/>
  <c r="H6709" i="471"/>
  <c r="H6710" i="471"/>
  <c r="H6711" i="471"/>
  <c r="H6712" i="471"/>
  <c r="H6713" i="471"/>
  <c r="H6714" i="471"/>
  <c r="H6715" i="471"/>
  <c r="H6716" i="471"/>
  <c r="H6717" i="471"/>
  <c r="H6718" i="471"/>
  <c r="H6719" i="471"/>
  <c r="H6720" i="471"/>
  <c r="H6721" i="471"/>
  <c r="H6722" i="471"/>
  <c r="H6723" i="471"/>
  <c r="H6724" i="471"/>
  <c r="H6725" i="471"/>
  <c r="H6726" i="471"/>
  <c r="H6727" i="471"/>
  <c r="H6728" i="471"/>
  <c r="H6729" i="471"/>
  <c r="H6730" i="471"/>
  <c r="H6731" i="471"/>
  <c r="H6732" i="471"/>
  <c r="H6733" i="471"/>
  <c r="H6734" i="471"/>
  <c r="H6735" i="471"/>
  <c r="H6736" i="471"/>
  <c r="H6737" i="471"/>
  <c r="H6738" i="471"/>
  <c r="H6739" i="471"/>
  <c r="H6740" i="471"/>
  <c r="H6741" i="471"/>
  <c r="H6742" i="471"/>
  <c r="H6743" i="471"/>
  <c r="H6744" i="471"/>
  <c r="H6745" i="471"/>
  <c r="H6746" i="471"/>
  <c r="H6747" i="471"/>
  <c r="H6748" i="471"/>
  <c r="H6749" i="471"/>
  <c r="H6750" i="471"/>
  <c r="H6751" i="471"/>
  <c r="H6752" i="471"/>
  <c r="H6753" i="471"/>
  <c r="H6754" i="471"/>
  <c r="H6755" i="471"/>
  <c r="H6756" i="471"/>
  <c r="H6757" i="471"/>
  <c r="H6758" i="471"/>
  <c r="H6759" i="471"/>
  <c r="H6760" i="471"/>
  <c r="H6761" i="471"/>
  <c r="H6762" i="471"/>
  <c r="H6763" i="471"/>
  <c r="H6764" i="471"/>
  <c r="H6765" i="471"/>
  <c r="H6766" i="471"/>
  <c r="H6767" i="471"/>
  <c r="H6768" i="471"/>
  <c r="H6769" i="471"/>
  <c r="H6770" i="471"/>
  <c r="H6771" i="471"/>
  <c r="H6772" i="471"/>
  <c r="H6773" i="471"/>
  <c r="H6774" i="471"/>
  <c r="H6775" i="471"/>
  <c r="H6776" i="471"/>
  <c r="H6777" i="471"/>
  <c r="H6778" i="471"/>
  <c r="H6779" i="471"/>
  <c r="H6780" i="471"/>
  <c r="H6781" i="471"/>
  <c r="H6782" i="471"/>
  <c r="H6783" i="471"/>
  <c r="H6784" i="471"/>
  <c r="H6785" i="471"/>
  <c r="H6786" i="471"/>
  <c r="H6787" i="471"/>
  <c r="H6788" i="471"/>
  <c r="H6789" i="471"/>
  <c r="H6790" i="471"/>
  <c r="H6791" i="471"/>
  <c r="H6792" i="471"/>
  <c r="H6793" i="471"/>
  <c r="H6794" i="471"/>
  <c r="H6795" i="471"/>
  <c r="H6796" i="471"/>
  <c r="H6797" i="471"/>
  <c r="H6798" i="471"/>
  <c r="H6799" i="471"/>
  <c r="H6800" i="471"/>
  <c r="H6801" i="471"/>
  <c r="H6802" i="471"/>
  <c r="H6803" i="471"/>
  <c r="H6804" i="471"/>
  <c r="H6805" i="471"/>
  <c r="H6806" i="471"/>
  <c r="H6807" i="471"/>
  <c r="H6808" i="471"/>
  <c r="H6809" i="471"/>
  <c r="H6810" i="471"/>
  <c r="H6811" i="471"/>
  <c r="H6812" i="471"/>
  <c r="H6813" i="471"/>
  <c r="H6814" i="471"/>
  <c r="H6815" i="471"/>
  <c r="H6816" i="471"/>
  <c r="H6817" i="471"/>
  <c r="H6818" i="471"/>
  <c r="H6819" i="471"/>
  <c r="H6820" i="471"/>
  <c r="H6821" i="471"/>
  <c r="H6822" i="471"/>
  <c r="H6823" i="471"/>
  <c r="H6824" i="471"/>
  <c r="H6825" i="471"/>
  <c r="H6826" i="471"/>
  <c r="H6827" i="471"/>
  <c r="H6828" i="471"/>
  <c r="H6829" i="471"/>
  <c r="H6830" i="471"/>
  <c r="H6831" i="471"/>
  <c r="H6832" i="471"/>
  <c r="H6833" i="471"/>
  <c r="H6834" i="471"/>
  <c r="H6835" i="471"/>
  <c r="H6836" i="471"/>
  <c r="H6837" i="471"/>
  <c r="H6838" i="471"/>
  <c r="H6839" i="471"/>
  <c r="H6840" i="471"/>
  <c r="H6841" i="471"/>
  <c r="H6842" i="471"/>
  <c r="H6843" i="471"/>
  <c r="H6844" i="471"/>
  <c r="H6845" i="471"/>
  <c r="H6846" i="471"/>
  <c r="H6847" i="471"/>
  <c r="H6848" i="471"/>
  <c r="H6849" i="471"/>
  <c r="H6850" i="471"/>
  <c r="H6851" i="471"/>
  <c r="H6852" i="471"/>
  <c r="H6853" i="471"/>
  <c r="H6854" i="471"/>
  <c r="H6855" i="471"/>
  <c r="H6856" i="471"/>
  <c r="H6857" i="471"/>
  <c r="H6858" i="471"/>
  <c r="H6859" i="471"/>
  <c r="H6860" i="471"/>
  <c r="H6861" i="471"/>
  <c r="H6862" i="471"/>
  <c r="H6863" i="471"/>
  <c r="H6864" i="471"/>
  <c r="H6865" i="471"/>
  <c r="H6866" i="471"/>
  <c r="H6867" i="471"/>
  <c r="H6868" i="471"/>
  <c r="H6869" i="471"/>
  <c r="H6870" i="471"/>
  <c r="H6871" i="471"/>
  <c r="H6872" i="471"/>
  <c r="H6873" i="471"/>
  <c r="H6874" i="471"/>
  <c r="H6875" i="471"/>
  <c r="H6876" i="471"/>
  <c r="H6877" i="471"/>
  <c r="H6878" i="471"/>
  <c r="H6879" i="471"/>
  <c r="H6880" i="471"/>
  <c r="H6881" i="471"/>
  <c r="H6882" i="471"/>
  <c r="H6883" i="471"/>
  <c r="H6884" i="471"/>
  <c r="H6885" i="471"/>
  <c r="H6886" i="471"/>
  <c r="H6887" i="471"/>
  <c r="H6888" i="471"/>
  <c r="H6889" i="471"/>
  <c r="H6890" i="471"/>
  <c r="H6891" i="471"/>
  <c r="H6892" i="471"/>
  <c r="H6893" i="471"/>
  <c r="H6894" i="471"/>
  <c r="H6895" i="471"/>
  <c r="H6896" i="471"/>
  <c r="H6897" i="471"/>
  <c r="H6898" i="471"/>
  <c r="H6899" i="471"/>
  <c r="H6900" i="471"/>
  <c r="H6901" i="471"/>
  <c r="H6902" i="471"/>
  <c r="H6903" i="471"/>
  <c r="H6904" i="471"/>
  <c r="H6905" i="471"/>
  <c r="H6906" i="471"/>
  <c r="H6907" i="471"/>
  <c r="H6908" i="471"/>
  <c r="H6909" i="471"/>
  <c r="H6910" i="471"/>
  <c r="H6911" i="471"/>
  <c r="H6912" i="471"/>
  <c r="H6913" i="471"/>
  <c r="H6914" i="471"/>
  <c r="H6915" i="471"/>
  <c r="H6916" i="471"/>
  <c r="H6917" i="471"/>
  <c r="H6918" i="471"/>
  <c r="H6919" i="471"/>
  <c r="H6920" i="471"/>
  <c r="H6921" i="471"/>
  <c r="H6922" i="471"/>
  <c r="H6923" i="471"/>
  <c r="H6924" i="471"/>
  <c r="H6925" i="471"/>
  <c r="H6926" i="471"/>
  <c r="H6927" i="471"/>
  <c r="H6928" i="471"/>
  <c r="H6929" i="471"/>
  <c r="H6930" i="471"/>
  <c r="H6931" i="471"/>
  <c r="H6932" i="471"/>
  <c r="H6933" i="471"/>
  <c r="H6934" i="471"/>
  <c r="H6935" i="471"/>
  <c r="H6936" i="471"/>
  <c r="H6937" i="471"/>
  <c r="H6938" i="471"/>
  <c r="H6939" i="471"/>
  <c r="H6940" i="471"/>
  <c r="H6941" i="471"/>
  <c r="H6942" i="471"/>
  <c r="H6943" i="471"/>
  <c r="H6944" i="471"/>
  <c r="H6945" i="471"/>
  <c r="H6946" i="471"/>
  <c r="H6947" i="471"/>
  <c r="H6948" i="471"/>
  <c r="H6949" i="471"/>
  <c r="H6950" i="471"/>
  <c r="H6951" i="471"/>
  <c r="H6952" i="471"/>
  <c r="H6953" i="471"/>
  <c r="H6954" i="471"/>
  <c r="H6955" i="471"/>
  <c r="H6956" i="471"/>
  <c r="H6957" i="471"/>
  <c r="H6958" i="471"/>
  <c r="H6959" i="471"/>
  <c r="H6960" i="471"/>
  <c r="H6961" i="471"/>
  <c r="H6962" i="471"/>
  <c r="H6963" i="471"/>
  <c r="H6964" i="471"/>
  <c r="H6965" i="471"/>
  <c r="H6966" i="471"/>
  <c r="H6967" i="471"/>
  <c r="H6968" i="471"/>
  <c r="H6969" i="471"/>
  <c r="H6970" i="471"/>
  <c r="H6971" i="471"/>
  <c r="H6972" i="471"/>
  <c r="H6973" i="471"/>
  <c r="H6974" i="471"/>
  <c r="H6975" i="471"/>
  <c r="H6976" i="471"/>
  <c r="H6977" i="471"/>
  <c r="H6978" i="471"/>
  <c r="H6979" i="471"/>
  <c r="H6980" i="471"/>
  <c r="H6981" i="471"/>
  <c r="H6982" i="471"/>
  <c r="H6983" i="471"/>
  <c r="H6984" i="471"/>
  <c r="H6985" i="471"/>
  <c r="H6986" i="471"/>
  <c r="H6987" i="471"/>
  <c r="H6988" i="471"/>
  <c r="H6989" i="471"/>
  <c r="H6990" i="471"/>
  <c r="H6991" i="471"/>
  <c r="H6992" i="471"/>
  <c r="H6993" i="471"/>
  <c r="H6994" i="471"/>
  <c r="H6995" i="471"/>
  <c r="H6996" i="471"/>
  <c r="H6997" i="471"/>
  <c r="H6998" i="471"/>
  <c r="H6999" i="471"/>
  <c r="H7000" i="471"/>
  <c r="H7001" i="471"/>
  <c r="H7002" i="471"/>
  <c r="H7003" i="471"/>
  <c r="H7004" i="471"/>
  <c r="H7005" i="471"/>
  <c r="H7006" i="471"/>
  <c r="H7007" i="471"/>
  <c r="H7008" i="471"/>
  <c r="H7009" i="471"/>
  <c r="H7010" i="471"/>
  <c r="H7011" i="471"/>
  <c r="H7012" i="471"/>
  <c r="H7013" i="471"/>
  <c r="H7014" i="471"/>
  <c r="H7015" i="471"/>
  <c r="H7016" i="471"/>
  <c r="H7017" i="471"/>
  <c r="H7018" i="471"/>
  <c r="H7019" i="471"/>
  <c r="H7020" i="471"/>
  <c r="H7021" i="471"/>
  <c r="H7022" i="471"/>
  <c r="H7023" i="471"/>
  <c r="H7024" i="471"/>
  <c r="H7025" i="471"/>
  <c r="H7026" i="471"/>
  <c r="H7027" i="471"/>
  <c r="H7028" i="471"/>
  <c r="H7029" i="471"/>
  <c r="H7030" i="471"/>
  <c r="H7031" i="471"/>
  <c r="H7032" i="471"/>
  <c r="H7033" i="471"/>
  <c r="H7034" i="471"/>
  <c r="H7035" i="471"/>
  <c r="H7036" i="471"/>
  <c r="H7037" i="471"/>
  <c r="H7038" i="471"/>
  <c r="H7039" i="471"/>
  <c r="H7040" i="471"/>
  <c r="H7041" i="471"/>
  <c r="H7042" i="471"/>
  <c r="H7043" i="471"/>
  <c r="H7044" i="471"/>
  <c r="H7045" i="471"/>
  <c r="H7046" i="471"/>
  <c r="H7047" i="471"/>
  <c r="H7048" i="471"/>
  <c r="H7049" i="471"/>
  <c r="H7050" i="471"/>
  <c r="H7051" i="471"/>
  <c r="H7052" i="471"/>
  <c r="H7053" i="471"/>
  <c r="H7054" i="471"/>
  <c r="H7055" i="471"/>
  <c r="H7056" i="471"/>
  <c r="H7057" i="471"/>
  <c r="H7058" i="471"/>
  <c r="H7059" i="471"/>
  <c r="H7060" i="471"/>
  <c r="H7061" i="471"/>
  <c r="H7062" i="471"/>
  <c r="H7063" i="471"/>
  <c r="H7064" i="471"/>
  <c r="H7065" i="471"/>
  <c r="H7066" i="471"/>
  <c r="H7067" i="471"/>
  <c r="H7068" i="471"/>
  <c r="H7069" i="471"/>
  <c r="H7070" i="471"/>
  <c r="H7071" i="471"/>
  <c r="H7072" i="471"/>
  <c r="H7073" i="471"/>
  <c r="H7074" i="471"/>
  <c r="H7075" i="471"/>
  <c r="H7076" i="471"/>
  <c r="H7077" i="471"/>
  <c r="H7078" i="471"/>
  <c r="H7079" i="471"/>
  <c r="H7080" i="471"/>
  <c r="H7081" i="471"/>
  <c r="H7082" i="471"/>
  <c r="H7083" i="471"/>
  <c r="H7084" i="471"/>
  <c r="H7085" i="471"/>
  <c r="H7086" i="471"/>
  <c r="H7087" i="471"/>
  <c r="H7088" i="471"/>
  <c r="H7089" i="471"/>
  <c r="H7090" i="471"/>
  <c r="H7091" i="471"/>
  <c r="H7092" i="471"/>
  <c r="H7093" i="471"/>
  <c r="H7094" i="471"/>
  <c r="H7095" i="471"/>
  <c r="H7096" i="471"/>
  <c r="H7097" i="471"/>
  <c r="H7098" i="471"/>
  <c r="H7099" i="471"/>
  <c r="H7100" i="471"/>
  <c r="H7101" i="471"/>
  <c r="H7102" i="471"/>
  <c r="H7103" i="471"/>
  <c r="H7104" i="471"/>
  <c r="H7105" i="471"/>
  <c r="H7106" i="471"/>
  <c r="H7107" i="471"/>
  <c r="H7108" i="471"/>
  <c r="H7109" i="471"/>
  <c r="H7110" i="471"/>
  <c r="H7111" i="471"/>
  <c r="H7112" i="471"/>
  <c r="H7113" i="471"/>
  <c r="H7114" i="471"/>
  <c r="H7115" i="471"/>
  <c r="H7116" i="471"/>
  <c r="H7117" i="471"/>
  <c r="H7118" i="471"/>
  <c r="H7119" i="471"/>
  <c r="H7120" i="471"/>
  <c r="H7121" i="471"/>
  <c r="H7122" i="471"/>
  <c r="H7123" i="471"/>
  <c r="H7124" i="471"/>
  <c r="H7125" i="471"/>
  <c r="H7126" i="471"/>
  <c r="H7127" i="471"/>
  <c r="H7128" i="471"/>
  <c r="H7129" i="471"/>
  <c r="H7130" i="471"/>
  <c r="H7131" i="471"/>
  <c r="H7132" i="471"/>
  <c r="H7133" i="471"/>
  <c r="H7134" i="471"/>
  <c r="H7135" i="471"/>
  <c r="H7136" i="471"/>
  <c r="H7137" i="471"/>
  <c r="H7138" i="471"/>
  <c r="H7139" i="471"/>
  <c r="H7140" i="471"/>
  <c r="H7141" i="471"/>
  <c r="H7142" i="471"/>
  <c r="H7143" i="471"/>
  <c r="H7144" i="471"/>
  <c r="H7145" i="471"/>
  <c r="H7146" i="471"/>
  <c r="H7147" i="471"/>
  <c r="H7148" i="471"/>
  <c r="H7149" i="471"/>
  <c r="H7150" i="471"/>
  <c r="H7151" i="471"/>
  <c r="H7152" i="471"/>
  <c r="H7153" i="471"/>
  <c r="H7154" i="471"/>
  <c r="H7155" i="471"/>
  <c r="H7156" i="471"/>
  <c r="H7157" i="471"/>
  <c r="H7158" i="471"/>
  <c r="H7159" i="471"/>
  <c r="H7160" i="471"/>
  <c r="H7161" i="471"/>
  <c r="H7162" i="471"/>
  <c r="H7163" i="471"/>
  <c r="H7164" i="471"/>
  <c r="H7165" i="471"/>
  <c r="H7166" i="471"/>
  <c r="H7167" i="471"/>
  <c r="H7168" i="471"/>
  <c r="H7169" i="471"/>
  <c r="H7170" i="471"/>
  <c r="H7171" i="471"/>
  <c r="H7172" i="471"/>
  <c r="H7173" i="471"/>
  <c r="H7174" i="471"/>
  <c r="H7175" i="471"/>
  <c r="H7176" i="471"/>
  <c r="H7177" i="471"/>
  <c r="H7178" i="471"/>
  <c r="H7179" i="471"/>
  <c r="H7180" i="471"/>
  <c r="H7181" i="471"/>
  <c r="H7182" i="471"/>
  <c r="H7183" i="471"/>
  <c r="H7184" i="471"/>
  <c r="H7185" i="471"/>
  <c r="H7186" i="471"/>
  <c r="H7187" i="471"/>
  <c r="H7188" i="471"/>
  <c r="H7189" i="471"/>
  <c r="H7190" i="471"/>
  <c r="H7191" i="471"/>
  <c r="H7192" i="471"/>
  <c r="H7193" i="471"/>
  <c r="H7194" i="471"/>
  <c r="H7195" i="471"/>
  <c r="H7196" i="471"/>
  <c r="H7197" i="471"/>
  <c r="H7198" i="471"/>
  <c r="H7199" i="471"/>
  <c r="H7200" i="471"/>
  <c r="H7201" i="471"/>
  <c r="H7202" i="471"/>
  <c r="H7203" i="471"/>
  <c r="H7204" i="471"/>
  <c r="H7205" i="471"/>
  <c r="H7206" i="471"/>
  <c r="H7207" i="471"/>
  <c r="H7208" i="471"/>
  <c r="H7209" i="471"/>
  <c r="H7210" i="471"/>
  <c r="H7211" i="471"/>
  <c r="H7212" i="471"/>
  <c r="H7213" i="471"/>
  <c r="H7214" i="471"/>
  <c r="H7215" i="471"/>
  <c r="H7216" i="471"/>
  <c r="H7217" i="471"/>
  <c r="H7218" i="471"/>
  <c r="H7219" i="471"/>
  <c r="H7220" i="471"/>
  <c r="H7221" i="471"/>
  <c r="H7222" i="471"/>
  <c r="H7223" i="471"/>
  <c r="H7224" i="471"/>
  <c r="H7225" i="471"/>
  <c r="H7226" i="471"/>
  <c r="H7227" i="471"/>
  <c r="H7228" i="471"/>
  <c r="H7229" i="471"/>
  <c r="H7230" i="471"/>
  <c r="H7231" i="471"/>
  <c r="H7232" i="471"/>
  <c r="H7233" i="471"/>
  <c r="H7234" i="471"/>
  <c r="H7235" i="471"/>
  <c r="H7236" i="471"/>
  <c r="H7237" i="471"/>
  <c r="H7238" i="471"/>
  <c r="H7239" i="471"/>
  <c r="H7240" i="471"/>
  <c r="H7241" i="471"/>
  <c r="H7242" i="471"/>
  <c r="H7243" i="471"/>
  <c r="H7244" i="471"/>
  <c r="H7245" i="471"/>
  <c r="H7246" i="471"/>
  <c r="H7247" i="471"/>
  <c r="H7248" i="471"/>
  <c r="H7249" i="471"/>
  <c r="H7250" i="471"/>
  <c r="H7251" i="471"/>
  <c r="H7252" i="471"/>
  <c r="H7253" i="471"/>
  <c r="H7254" i="471"/>
  <c r="H7255" i="471"/>
  <c r="H7256" i="471"/>
  <c r="H7257" i="471"/>
  <c r="H7258" i="471"/>
  <c r="H7259" i="471"/>
  <c r="H7260" i="471"/>
  <c r="H7261" i="471"/>
  <c r="H7262" i="471"/>
  <c r="H7263" i="471"/>
  <c r="H7264" i="471"/>
  <c r="H7265" i="471"/>
  <c r="H7266" i="471"/>
  <c r="H7267" i="471"/>
  <c r="H7268" i="471"/>
  <c r="H7269" i="471"/>
  <c r="H7270" i="471"/>
  <c r="H7271" i="471"/>
  <c r="H7272" i="471"/>
  <c r="H7273" i="471"/>
  <c r="H7274" i="471"/>
  <c r="H7275" i="471"/>
  <c r="H7276" i="471"/>
  <c r="H7277" i="471"/>
  <c r="H7278" i="471"/>
  <c r="H7279" i="471"/>
  <c r="H7280" i="471"/>
  <c r="H7281" i="471"/>
  <c r="H7282" i="471"/>
  <c r="H7283" i="471"/>
  <c r="H7284" i="471"/>
  <c r="H7285" i="471"/>
  <c r="H7286" i="471"/>
  <c r="H7287" i="471"/>
  <c r="H7288" i="471"/>
  <c r="H7289" i="471"/>
  <c r="H7290" i="471"/>
  <c r="H7291" i="471"/>
  <c r="H7292" i="471"/>
  <c r="H7293" i="471"/>
  <c r="H7294" i="471"/>
  <c r="H7295" i="471"/>
  <c r="H7296" i="471"/>
  <c r="H7297" i="471"/>
  <c r="H7298" i="471"/>
  <c r="H7299" i="471"/>
  <c r="H7300" i="471"/>
  <c r="H7301" i="471"/>
  <c r="H7302" i="471"/>
  <c r="H7303" i="471"/>
  <c r="H7304" i="471"/>
  <c r="H7305" i="471"/>
  <c r="H7306" i="471"/>
  <c r="H7307" i="471"/>
  <c r="H7308" i="471"/>
  <c r="H7309" i="471"/>
  <c r="H7310" i="471"/>
  <c r="H7311" i="471"/>
  <c r="H7312" i="471"/>
  <c r="H7313" i="471"/>
  <c r="H7314" i="471"/>
  <c r="H7315" i="471"/>
  <c r="H7316" i="471"/>
  <c r="H7317" i="471"/>
  <c r="H7318" i="471"/>
  <c r="H7319" i="471"/>
  <c r="H7320" i="471"/>
  <c r="H7321" i="471"/>
  <c r="H7322" i="471"/>
  <c r="H7323" i="471"/>
  <c r="H7324" i="471"/>
  <c r="H7325" i="471"/>
  <c r="H7326" i="471"/>
  <c r="H7327" i="471"/>
  <c r="H7328" i="471"/>
  <c r="H7329" i="471"/>
  <c r="H7330" i="471"/>
  <c r="H7331" i="471"/>
  <c r="H7332" i="471"/>
  <c r="H7333" i="471"/>
  <c r="H7334" i="471"/>
  <c r="H7335" i="471"/>
  <c r="H7336" i="471"/>
  <c r="H7337" i="471"/>
  <c r="H7338" i="471"/>
  <c r="H7339" i="471"/>
  <c r="H7340" i="471"/>
  <c r="H7341" i="471"/>
  <c r="H7342" i="471"/>
  <c r="H7343" i="471"/>
  <c r="H7344" i="471"/>
  <c r="H7345" i="471"/>
  <c r="H7346" i="471"/>
  <c r="H7347" i="471"/>
  <c r="H7348" i="471"/>
  <c r="H7349" i="471"/>
  <c r="H7350" i="471"/>
  <c r="H7351" i="471"/>
  <c r="H7352" i="471"/>
  <c r="H7353" i="471"/>
  <c r="H7354" i="471"/>
  <c r="H7355" i="471"/>
  <c r="H7356" i="471"/>
  <c r="H7357" i="471"/>
  <c r="H7358" i="471"/>
  <c r="H7359" i="471"/>
  <c r="H7360" i="471"/>
  <c r="H7361" i="471"/>
  <c r="H7362" i="471"/>
  <c r="H7363" i="471"/>
  <c r="H7364" i="471"/>
  <c r="H7365" i="471"/>
  <c r="H7366" i="471"/>
  <c r="H7367" i="471"/>
  <c r="H7368" i="471"/>
  <c r="H7369" i="471"/>
  <c r="H7370" i="471"/>
  <c r="H7371" i="471"/>
  <c r="H7372" i="471"/>
  <c r="H7373" i="471"/>
  <c r="H7374" i="471"/>
  <c r="H7375" i="471"/>
  <c r="H7376" i="471"/>
  <c r="H7377" i="471"/>
  <c r="H7378" i="471"/>
  <c r="H7379" i="471"/>
  <c r="H7380" i="471"/>
  <c r="H7381" i="471"/>
  <c r="H7382" i="471"/>
  <c r="H7383" i="471"/>
  <c r="H7384" i="471"/>
  <c r="H7385" i="471"/>
  <c r="H7386" i="471"/>
  <c r="H7387" i="471"/>
  <c r="H7388" i="471"/>
  <c r="H7389" i="471"/>
  <c r="H7390" i="471"/>
  <c r="H7391" i="471"/>
  <c r="H7392" i="471"/>
  <c r="H7393" i="471"/>
  <c r="H7394" i="471"/>
  <c r="H7395" i="471"/>
  <c r="H7396" i="471"/>
  <c r="H7397" i="471"/>
  <c r="H7398" i="471"/>
  <c r="H7399" i="471"/>
  <c r="H7400" i="471"/>
  <c r="H7401" i="471"/>
  <c r="H7402" i="471"/>
  <c r="H7403" i="471"/>
  <c r="H7404" i="471"/>
  <c r="H7405" i="471"/>
  <c r="H7406" i="471"/>
  <c r="H7407" i="471"/>
  <c r="H7408" i="471"/>
  <c r="H7409" i="471"/>
  <c r="H7410" i="471"/>
  <c r="H7411" i="471"/>
  <c r="H7412" i="471"/>
  <c r="H7413" i="471"/>
  <c r="H7414" i="471"/>
  <c r="H7415" i="471"/>
  <c r="H7416" i="471"/>
  <c r="H7417" i="471"/>
  <c r="H7418" i="471"/>
  <c r="H7419" i="471"/>
  <c r="H7420" i="471"/>
  <c r="H7421" i="471"/>
  <c r="H7422" i="471"/>
  <c r="H7423" i="471"/>
  <c r="H7424" i="471"/>
  <c r="H7425" i="471"/>
  <c r="H7426" i="471"/>
  <c r="H7427" i="471"/>
  <c r="H7428" i="471"/>
  <c r="H7429" i="471"/>
  <c r="H7430" i="471"/>
  <c r="H7431" i="471"/>
  <c r="H7432" i="471"/>
  <c r="H7433" i="471"/>
  <c r="H7434" i="471"/>
  <c r="H7435" i="471"/>
  <c r="H7436" i="471"/>
  <c r="H7437" i="471"/>
  <c r="H7438" i="471"/>
  <c r="H7439" i="471"/>
  <c r="H7440" i="471"/>
  <c r="H7441" i="471"/>
  <c r="H7442" i="471"/>
  <c r="H7443" i="471"/>
  <c r="H7444" i="471"/>
  <c r="H7445" i="471"/>
  <c r="H7446" i="471"/>
  <c r="H7447" i="471"/>
  <c r="H7448" i="471"/>
  <c r="H7449" i="471"/>
  <c r="H7450" i="471"/>
  <c r="H7451" i="471"/>
  <c r="H7452" i="471"/>
  <c r="H7453" i="471"/>
  <c r="H7454" i="471"/>
  <c r="H7455" i="471"/>
  <c r="H7456" i="471"/>
  <c r="H7457" i="471"/>
  <c r="H7458" i="471"/>
  <c r="H7459" i="471"/>
  <c r="H7460" i="471"/>
  <c r="H7461" i="471"/>
  <c r="H7462" i="471"/>
  <c r="H7463" i="471"/>
  <c r="H7464" i="471"/>
  <c r="H7465" i="471"/>
  <c r="H7466" i="471"/>
  <c r="H7467" i="471"/>
  <c r="H7468" i="471"/>
  <c r="H7469" i="471"/>
  <c r="H7470" i="471"/>
  <c r="H7471" i="471"/>
  <c r="H7472" i="471"/>
  <c r="H7473" i="471"/>
  <c r="H7474" i="471"/>
  <c r="H7475" i="471"/>
  <c r="H7476" i="471"/>
  <c r="H7477" i="471"/>
  <c r="H7478" i="471"/>
  <c r="H7479" i="471"/>
  <c r="H7480" i="471"/>
  <c r="H7481" i="471"/>
  <c r="H7482" i="471"/>
  <c r="H7483" i="471"/>
  <c r="H7484" i="471"/>
  <c r="H7485" i="471"/>
  <c r="H7486" i="471"/>
  <c r="H7487" i="471"/>
  <c r="H7488" i="471"/>
  <c r="H7489" i="471"/>
  <c r="H7490" i="471"/>
  <c r="H7491" i="471"/>
  <c r="H7492" i="471"/>
  <c r="H7493" i="471"/>
  <c r="H7494" i="471"/>
  <c r="H7495" i="471"/>
  <c r="H7496" i="471"/>
  <c r="H7497" i="471"/>
  <c r="H7498" i="471"/>
  <c r="H7499" i="471"/>
  <c r="H7500" i="471"/>
  <c r="H7501" i="471"/>
  <c r="H7502" i="471"/>
  <c r="H7503" i="471"/>
  <c r="H7504" i="471"/>
  <c r="H7505" i="471"/>
  <c r="H7506" i="471"/>
  <c r="H7507" i="471"/>
  <c r="H7508" i="471"/>
  <c r="H7509" i="471"/>
  <c r="H7510" i="471"/>
  <c r="H7511" i="471"/>
  <c r="H7512" i="471"/>
  <c r="H7513" i="471"/>
  <c r="H7514" i="471"/>
  <c r="H7515" i="471"/>
  <c r="H7516" i="471"/>
  <c r="H7517" i="471"/>
  <c r="H7518" i="471"/>
  <c r="H7519" i="471"/>
  <c r="H7520" i="471"/>
  <c r="H7521" i="471"/>
  <c r="H7522" i="471"/>
  <c r="H7523" i="471"/>
  <c r="H7524" i="471"/>
  <c r="H7525" i="471"/>
  <c r="H7526" i="471"/>
  <c r="H7527" i="471"/>
  <c r="H7528" i="471"/>
  <c r="H7529" i="471"/>
  <c r="H7530" i="471"/>
  <c r="H7531" i="471"/>
  <c r="H7532" i="471"/>
  <c r="H7533" i="471"/>
  <c r="H7534" i="471"/>
  <c r="H7535" i="471"/>
  <c r="H7536" i="471"/>
  <c r="H7537" i="471"/>
  <c r="H7538" i="471"/>
  <c r="H7539" i="471"/>
  <c r="H7540" i="471"/>
  <c r="H7541" i="471"/>
  <c r="H7542" i="471"/>
  <c r="H7543" i="471"/>
  <c r="H7544" i="471"/>
  <c r="H7545" i="471"/>
  <c r="H7546" i="471"/>
  <c r="H7547" i="471"/>
  <c r="H7548" i="471"/>
  <c r="H7549" i="471"/>
  <c r="H7550" i="471"/>
  <c r="H7551" i="471"/>
  <c r="H7552" i="471"/>
  <c r="H7553" i="471"/>
  <c r="H7554" i="471"/>
  <c r="H7555" i="471"/>
  <c r="H7556" i="471"/>
  <c r="H7557" i="471"/>
  <c r="H7558" i="471"/>
  <c r="H7559" i="471"/>
  <c r="H7560" i="471"/>
  <c r="H7561" i="471"/>
  <c r="H7562" i="471"/>
  <c r="G7562" i="471"/>
  <c r="G7717" i="471"/>
  <c r="G7718" i="471"/>
  <c r="G7719" i="471"/>
  <c r="G7720" i="471"/>
  <c r="G7721" i="471"/>
  <c r="G7722" i="471"/>
  <c r="G7723" i="471"/>
  <c r="G7724" i="471"/>
  <c r="G7725" i="471"/>
  <c r="G7726" i="471"/>
  <c r="G7727" i="471"/>
  <c r="G7728" i="471"/>
  <c r="G7729" i="471"/>
  <c r="G7730" i="471"/>
  <c r="G7731" i="471"/>
  <c r="G7732" i="471"/>
  <c r="G7733" i="471"/>
  <c r="G7734" i="471"/>
  <c r="G7735" i="471"/>
  <c r="G7736" i="471"/>
  <c r="G7737" i="471"/>
  <c r="G7738" i="471"/>
  <c r="G7739" i="471"/>
  <c r="G7740" i="471"/>
  <c r="G7741" i="471"/>
  <c r="G7742" i="471"/>
  <c r="G7743" i="471"/>
  <c r="G7744" i="471"/>
  <c r="G7745" i="471"/>
  <c r="G7746" i="471"/>
  <c r="G7747" i="471"/>
  <c r="G7748" i="471"/>
  <c r="G7749" i="471"/>
  <c r="G7750" i="471"/>
  <c r="G7751" i="471"/>
  <c r="G7752" i="471"/>
  <c r="G7753" i="471"/>
  <c r="G7754" i="471"/>
  <c r="G7755" i="471"/>
  <c r="G7756" i="471"/>
  <c r="G7757" i="471"/>
  <c r="G7758" i="471"/>
  <c r="G7759" i="471"/>
  <c r="G7760" i="471"/>
  <c r="G7761" i="471"/>
  <c r="G7762" i="471"/>
  <c r="G7763" i="471"/>
  <c r="G7764" i="471"/>
  <c r="G7765" i="471"/>
  <c r="G7766" i="471"/>
  <c r="G7767" i="471"/>
  <c r="G7768" i="471"/>
  <c r="G7769" i="471"/>
  <c r="G7770" i="471"/>
  <c r="G7771" i="471"/>
  <c r="G7772" i="471"/>
  <c r="G7773" i="471"/>
  <c r="G7774" i="471"/>
  <c r="G7775" i="471"/>
  <c r="G7776" i="471"/>
  <c r="G7777" i="471"/>
  <c r="G7778" i="471"/>
  <c r="G7779" i="471"/>
  <c r="G7780" i="471"/>
  <c r="G7781" i="471"/>
  <c r="G7782" i="471"/>
  <c r="G7783" i="471"/>
  <c r="G7784" i="471"/>
  <c r="G7785" i="471"/>
  <c r="G7786" i="471"/>
  <c r="G7787" i="471"/>
  <c r="G7788" i="471"/>
  <c r="G7789" i="471"/>
  <c r="G7790" i="471"/>
  <c r="G7791" i="471"/>
  <c r="G7792" i="471"/>
  <c r="G7793" i="471"/>
  <c r="G7794" i="471"/>
  <c r="G7795" i="471"/>
  <c r="G7796" i="471"/>
  <c r="G7797" i="471"/>
  <c r="G7798" i="471"/>
  <c r="G7799" i="471"/>
  <c r="G7800" i="471"/>
  <c r="G7801" i="471"/>
  <c r="G7802" i="471"/>
  <c r="G7803" i="471"/>
  <c r="G7804" i="471"/>
  <c r="G7805" i="471"/>
  <c r="G7806" i="471"/>
  <c r="G7807" i="471"/>
  <c r="G7808" i="471"/>
  <c r="G7809" i="471"/>
  <c r="G7810" i="471"/>
  <c r="G7811" i="471"/>
  <c r="G7812" i="471"/>
  <c r="G7813" i="471"/>
  <c r="G7814" i="471"/>
  <c r="G7815" i="471"/>
  <c r="G7816" i="471"/>
  <c r="G7817" i="471"/>
  <c r="G7818" i="471"/>
  <c r="G7819" i="471"/>
  <c r="G7820" i="471"/>
  <c r="G7821" i="471"/>
  <c r="G7822" i="471"/>
  <c r="G7823" i="471"/>
  <c r="G7824" i="471"/>
  <c r="G7825" i="471"/>
  <c r="G7826" i="471"/>
  <c r="G7827" i="471"/>
  <c r="G7828" i="471"/>
  <c r="G7829" i="471"/>
  <c r="G7830" i="471"/>
  <c r="G7831" i="471"/>
  <c r="G7832" i="471"/>
  <c r="G7833" i="471"/>
  <c r="G7834" i="471"/>
  <c r="G7835" i="471"/>
  <c r="G7836" i="471"/>
  <c r="G7837" i="471"/>
  <c r="G7838" i="471"/>
  <c r="G7839" i="471"/>
  <c r="G7840" i="471"/>
  <c r="G7841" i="471"/>
  <c r="G7842" i="471"/>
  <c r="G7843" i="471"/>
  <c r="G7844" i="471"/>
  <c r="G7845" i="471"/>
  <c r="G7846" i="471"/>
  <c r="G7847" i="471"/>
  <c r="G7848" i="471"/>
  <c r="G7849" i="471"/>
  <c r="G7850" i="471"/>
  <c r="G7851" i="471"/>
  <c r="G7852" i="471"/>
  <c r="G7853" i="471"/>
  <c r="G2" i="471"/>
  <c r="G3" i="471"/>
  <c r="G4" i="471"/>
  <c r="G5" i="471"/>
  <c r="G6" i="471"/>
  <c r="G7" i="471"/>
  <c r="G8" i="471"/>
  <c r="G9" i="471"/>
  <c r="G10" i="471"/>
  <c r="G11" i="471"/>
  <c r="G12" i="471"/>
  <c r="G13" i="471"/>
  <c r="G14" i="471"/>
  <c r="G15" i="471"/>
  <c r="G16" i="471"/>
  <c r="G17" i="471"/>
  <c r="G18" i="471"/>
  <c r="G19" i="471"/>
  <c r="G20" i="471"/>
  <c r="G21" i="471"/>
  <c r="G22" i="471"/>
  <c r="G23" i="471"/>
  <c r="G24" i="471"/>
  <c r="G25" i="471"/>
  <c r="G26" i="471"/>
  <c r="G27" i="471"/>
  <c r="G28" i="471"/>
  <c r="G29" i="471"/>
  <c r="G30" i="471"/>
  <c r="G31" i="471"/>
  <c r="G32" i="471"/>
  <c r="G33" i="471"/>
  <c r="G34" i="471"/>
  <c r="G35" i="471"/>
  <c r="G36" i="471"/>
  <c r="G37" i="471"/>
  <c r="G38" i="471"/>
  <c r="G39" i="471"/>
  <c r="G40" i="471"/>
  <c r="G41" i="471"/>
  <c r="G42" i="471"/>
  <c r="G43" i="471"/>
  <c r="G44" i="471"/>
  <c r="G45" i="471"/>
  <c r="G46" i="471"/>
  <c r="G47" i="471"/>
  <c r="G48" i="471"/>
  <c r="G49" i="471"/>
  <c r="G50" i="471"/>
  <c r="G51" i="471"/>
  <c r="G52" i="471"/>
  <c r="G53" i="471"/>
  <c r="G54" i="471"/>
  <c r="G55" i="471"/>
  <c r="G56" i="471"/>
  <c r="G57" i="471"/>
  <c r="G58" i="471"/>
  <c r="G59" i="471"/>
  <c r="G60" i="471"/>
  <c r="G61" i="471"/>
  <c r="G62" i="471"/>
  <c r="G63" i="471"/>
  <c r="G64" i="471"/>
  <c r="G65" i="471"/>
  <c r="G66" i="471"/>
  <c r="G67" i="471"/>
  <c r="G68" i="471"/>
  <c r="G69" i="471"/>
  <c r="G70" i="471"/>
  <c r="G71" i="471"/>
  <c r="G72" i="471"/>
  <c r="G73" i="471"/>
  <c r="G74" i="471"/>
  <c r="G75" i="471"/>
  <c r="G76" i="471"/>
  <c r="G77" i="471"/>
  <c r="G78" i="471"/>
  <c r="G79" i="471"/>
  <c r="G80" i="471"/>
  <c r="G81" i="471"/>
  <c r="G82" i="471"/>
  <c r="G83" i="471"/>
  <c r="G84" i="471"/>
  <c r="G85" i="471"/>
  <c r="G86" i="471"/>
  <c r="G87" i="471"/>
  <c r="G88" i="471"/>
  <c r="G89" i="471"/>
  <c r="G90" i="471"/>
  <c r="G91" i="471"/>
  <c r="G92" i="471"/>
  <c r="G93" i="471"/>
  <c r="G94" i="471"/>
  <c r="G95" i="471"/>
  <c r="G96" i="471"/>
  <c r="G97" i="471"/>
  <c r="G98" i="471"/>
  <c r="G99" i="471"/>
  <c r="G100" i="471"/>
  <c r="G101" i="471"/>
  <c r="G102" i="471"/>
  <c r="G103" i="471"/>
  <c r="G104" i="471"/>
  <c r="G105" i="471"/>
  <c r="G106" i="471"/>
  <c r="G107" i="471"/>
  <c r="G108" i="471"/>
  <c r="G109" i="471"/>
  <c r="G110" i="471"/>
  <c r="G111" i="471"/>
  <c r="G112" i="471"/>
  <c r="G113" i="471"/>
  <c r="G114" i="471"/>
  <c r="G115" i="471"/>
  <c r="G116" i="471"/>
  <c r="G117" i="471"/>
  <c r="G118" i="471"/>
  <c r="G119" i="471"/>
  <c r="G120" i="471"/>
  <c r="G121" i="471"/>
  <c r="G122" i="471"/>
  <c r="G123" i="471"/>
  <c r="G124" i="471"/>
  <c r="G125" i="471"/>
  <c r="G126" i="471"/>
  <c r="G127" i="471"/>
  <c r="G128" i="471"/>
  <c r="G129" i="471"/>
  <c r="G130" i="471"/>
  <c r="G131" i="471"/>
  <c r="G132" i="471"/>
  <c r="G133" i="471"/>
  <c r="G134" i="471"/>
  <c r="G135" i="471"/>
  <c r="G136" i="471"/>
  <c r="G137" i="471"/>
  <c r="G138" i="471"/>
  <c r="G139" i="471"/>
  <c r="G140" i="471"/>
  <c r="G141" i="471"/>
  <c r="G142" i="471"/>
  <c r="G143" i="471"/>
  <c r="G144" i="471"/>
  <c r="G145" i="471"/>
  <c r="G146" i="471"/>
  <c r="G147" i="471"/>
  <c r="G148" i="471"/>
  <c r="G149" i="471"/>
  <c r="G150" i="471"/>
  <c r="G151" i="471"/>
  <c r="G152" i="471"/>
  <c r="G153" i="471"/>
  <c r="G154" i="471"/>
  <c r="G155" i="471"/>
  <c r="G156" i="471"/>
  <c r="G157" i="471"/>
  <c r="G158" i="471"/>
  <c r="G159" i="471"/>
  <c r="G160" i="471"/>
  <c r="G161" i="471"/>
  <c r="G162" i="471"/>
  <c r="G163" i="471"/>
  <c r="G164" i="471"/>
  <c r="G165" i="471"/>
  <c r="G166" i="471"/>
  <c r="G167" i="471"/>
  <c r="G168" i="471"/>
  <c r="G169" i="471"/>
  <c r="G170" i="471"/>
  <c r="G171" i="471"/>
  <c r="G172" i="471"/>
  <c r="G173" i="471"/>
  <c r="G174" i="471"/>
  <c r="G175" i="471"/>
  <c r="G176" i="471"/>
  <c r="G177" i="471"/>
  <c r="G178" i="471"/>
  <c r="G179" i="471"/>
  <c r="G180" i="471"/>
  <c r="G181" i="471"/>
  <c r="G182" i="471"/>
  <c r="G183" i="471"/>
  <c r="G184" i="471"/>
  <c r="G185" i="471"/>
  <c r="G186" i="471"/>
  <c r="G187" i="471"/>
  <c r="G188" i="471"/>
  <c r="G189" i="471"/>
  <c r="G190" i="471"/>
  <c r="G191" i="471"/>
  <c r="G192" i="471"/>
  <c r="G193" i="471"/>
  <c r="G194" i="471"/>
  <c r="G195" i="471"/>
  <c r="G196" i="471"/>
  <c r="G197" i="471"/>
  <c r="G198" i="471"/>
  <c r="G199" i="471"/>
  <c r="G200" i="471"/>
  <c r="G201" i="471"/>
  <c r="G202" i="471"/>
  <c r="G203" i="471"/>
  <c r="G204" i="471"/>
  <c r="G205" i="471"/>
  <c r="G206" i="471"/>
  <c r="G207" i="471"/>
  <c r="G208" i="471"/>
  <c r="G209" i="471"/>
  <c r="G210" i="471"/>
  <c r="G211" i="471"/>
  <c r="G212" i="471"/>
  <c r="G213" i="471"/>
  <c r="G214" i="471"/>
  <c r="G215" i="471"/>
  <c r="G216" i="471"/>
  <c r="G217" i="471"/>
  <c r="G218" i="471"/>
  <c r="G219" i="471"/>
  <c r="G220" i="471"/>
  <c r="G221" i="471"/>
  <c r="G222" i="471"/>
  <c r="G223" i="471"/>
  <c r="G224" i="471"/>
  <c r="G225" i="471"/>
  <c r="G226" i="471"/>
  <c r="G227" i="471"/>
  <c r="G228" i="471"/>
  <c r="G229" i="471"/>
  <c r="G230" i="471"/>
  <c r="G231" i="471"/>
  <c r="G232" i="471"/>
  <c r="G233" i="471"/>
  <c r="G234" i="471"/>
  <c r="G235" i="471"/>
  <c r="G236" i="471"/>
  <c r="G237" i="471"/>
  <c r="G238" i="471"/>
  <c r="G239" i="471"/>
  <c r="G240" i="471"/>
  <c r="G241" i="471"/>
  <c r="G242" i="471"/>
  <c r="G243" i="471"/>
  <c r="G244" i="471"/>
  <c r="G245" i="471"/>
  <c r="G246" i="471"/>
  <c r="G247" i="471"/>
  <c r="G248" i="471"/>
  <c r="G249" i="471"/>
  <c r="G250" i="471"/>
  <c r="G251" i="471"/>
  <c r="G252" i="471"/>
  <c r="G253" i="471"/>
  <c r="G254" i="471"/>
  <c r="G255" i="471"/>
  <c r="G256" i="471"/>
  <c r="G257" i="471"/>
  <c r="G258" i="471"/>
  <c r="G259" i="471"/>
  <c r="G260" i="471"/>
  <c r="G261" i="471"/>
  <c r="G262" i="471"/>
  <c r="G263" i="471"/>
  <c r="G264" i="471"/>
  <c r="G265" i="471"/>
  <c r="G266" i="471"/>
  <c r="G267" i="471"/>
  <c r="G268" i="471"/>
  <c r="G269" i="471"/>
  <c r="G270" i="471"/>
  <c r="G271" i="471"/>
  <c r="G272" i="471"/>
  <c r="G273" i="471"/>
  <c r="G274" i="471"/>
  <c r="G275" i="471"/>
  <c r="G276" i="471"/>
  <c r="G277" i="471"/>
  <c r="G278" i="471"/>
  <c r="G279" i="471"/>
  <c r="G280" i="471"/>
  <c r="G281" i="471"/>
  <c r="G282" i="471"/>
  <c r="G283" i="471"/>
  <c r="G284" i="471"/>
  <c r="G285" i="471"/>
  <c r="G286" i="471"/>
  <c r="G287" i="471"/>
  <c r="G288" i="471"/>
  <c r="G289" i="471"/>
  <c r="G290" i="471"/>
  <c r="G291" i="471"/>
  <c r="G292" i="471"/>
  <c r="G293" i="471"/>
  <c r="G294" i="471"/>
  <c r="G295" i="471"/>
  <c r="G296" i="471"/>
  <c r="G297" i="471"/>
  <c r="G298" i="471"/>
  <c r="G299" i="471"/>
  <c r="G300" i="471"/>
  <c r="G301" i="471"/>
  <c r="G302" i="471"/>
  <c r="G303" i="471"/>
  <c r="G304" i="471"/>
  <c r="G305" i="471"/>
  <c r="G306" i="471"/>
  <c r="G307" i="471"/>
  <c r="G308" i="471"/>
  <c r="G309" i="471"/>
  <c r="G310" i="471"/>
  <c r="G311" i="471"/>
  <c r="G312" i="471"/>
  <c r="G313" i="471"/>
  <c r="G314" i="471"/>
  <c r="G315" i="471"/>
  <c r="G316" i="471"/>
  <c r="G317" i="471"/>
  <c r="G318" i="471"/>
  <c r="G319" i="471"/>
  <c r="G320" i="471"/>
  <c r="G321" i="471"/>
  <c r="G322" i="471"/>
  <c r="G323" i="471"/>
  <c r="G324" i="471"/>
  <c r="G325" i="471"/>
  <c r="G326" i="471"/>
  <c r="G327" i="471"/>
  <c r="G328" i="471"/>
  <c r="G329" i="471"/>
  <c r="G330" i="471"/>
  <c r="G331" i="471"/>
  <c r="G332" i="471"/>
  <c r="G333" i="471"/>
  <c r="G334" i="471"/>
  <c r="G335" i="471"/>
  <c r="G336" i="471"/>
  <c r="G337" i="471"/>
  <c r="G338" i="471"/>
  <c r="G339" i="471"/>
  <c r="G340" i="471"/>
  <c r="G341" i="471"/>
  <c r="G342" i="471"/>
  <c r="G343" i="471"/>
  <c r="G344" i="471"/>
  <c r="G345" i="471"/>
  <c r="G346" i="471"/>
  <c r="G347" i="471"/>
  <c r="G348" i="471"/>
  <c r="G349" i="471"/>
  <c r="G350" i="471"/>
  <c r="G351" i="471"/>
  <c r="G352" i="471"/>
  <c r="G353" i="471"/>
  <c r="G354" i="471"/>
  <c r="G355" i="471"/>
  <c r="G356" i="471"/>
  <c r="G357" i="471"/>
  <c r="G358" i="471"/>
  <c r="G359" i="471"/>
  <c r="G360" i="471"/>
  <c r="G361" i="471"/>
  <c r="G362" i="471"/>
  <c r="G363" i="471"/>
  <c r="G364" i="471"/>
  <c r="G365" i="471"/>
  <c r="G366" i="471"/>
  <c r="G367" i="471"/>
  <c r="G368" i="471"/>
  <c r="G369" i="471"/>
  <c r="G370" i="471"/>
  <c r="G371" i="471"/>
  <c r="G372" i="471"/>
  <c r="G373" i="471"/>
  <c r="G374" i="471"/>
  <c r="G375" i="471"/>
  <c r="G376" i="471"/>
  <c r="G377" i="471"/>
  <c r="G378" i="471"/>
  <c r="G379" i="471"/>
  <c r="G380" i="471"/>
  <c r="G381" i="471"/>
  <c r="G382" i="471"/>
  <c r="G383" i="471"/>
  <c r="G384" i="471"/>
  <c r="G385" i="471"/>
  <c r="G386" i="471"/>
  <c r="G387" i="471"/>
  <c r="G388" i="471"/>
  <c r="G389" i="471"/>
  <c r="G390" i="471"/>
  <c r="G391" i="471"/>
  <c r="G392" i="471"/>
  <c r="G393" i="471"/>
  <c r="G394" i="471"/>
  <c r="G395" i="471"/>
  <c r="G396" i="471"/>
  <c r="G397" i="471"/>
  <c r="G398" i="471"/>
  <c r="G399" i="471"/>
  <c r="G400" i="471"/>
  <c r="G401" i="471"/>
  <c r="G402" i="471"/>
  <c r="G403" i="471"/>
  <c r="G404" i="471"/>
  <c r="G405" i="471"/>
  <c r="G406" i="471"/>
  <c r="G407" i="471"/>
  <c r="G408" i="471"/>
  <c r="G409" i="471"/>
  <c r="G410" i="471"/>
  <c r="G411" i="471"/>
  <c r="G412" i="471"/>
  <c r="G413" i="471"/>
  <c r="G414" i="471"/>
  <c r="G415" i="471"/>
  <c r="G416" i="471"/>
  <c r="G417" i="471"/>
  <c r="G418" i="471"/>
  <c r="G419" i="471"/>
  <c r="G420" i="471"/>
  <c r="G421" i="471"/>
  <c r="G422" i="471"/>
  <c r="G423" i="471"/>
  <c r="G424" i="471"/>
  <c r="G425" i="471"/>
  <c r="G426" i="471"/>
  <c r="G427" i="471"/>
  <c r="G428" i="471"/>
  <c r="G429" i="471"/>
  <c r="G430" i="471"/>
  <c r="G431" i="471"/>
  <c r="G432" i="471"/>
  <c r="G433" i="471"/>
  <c r="G434" i="471"/>
  <c r="G435" i="471"/>
  <c r="G436" i="471"/>
  <c r="G437" i="471"/>
  <c r="G438" i="471"/>
  <c r="G439" i="471"/>
  <c r="G440" i="471"/>
  <c r="G441" i="471"/>
  <c r="G442" i="471"/>
  <c r="G443" i="471"/>
  <c r="G444" i="471"/>
  <c r="G445" i="471"/>
  <c r="G446" i="471"/>
  <c r="G447" i="471"/>
  <c r="G448" i="471"/>
  <c r="G449" i="471"/>
  <c r="G450" i="471"/>
  <c r="G451" i="471"/>
  <c r="G452" i="471"/>
  <c r="G453" i="471"/>
  <c r="G454" i="471"/>
  <c r="G455" i="471"/>
  <c r="G456" i="471"/>
  <c r="G457" i="471"/>
  <c r="G458" i="471"/>
  <c r="G459" i="471"/>
  <c r="G460" i="471"/>
  <c r="G461" i="471"/>
  <c r="G462" i="471"/>
  <c r="G463" i="471"/>
  <c r="G464" i="471"/>
  <c r="G465" i="471"/>
  <c r="G466" i="471"/>
  <c r="G467" i="471"/>
  <c r="G468" i="471"/>
  <c r="G469" i="471"/>
  <c r="G470" i="471"/>
  <c r="G471" i="471"/>
  <c r="G472" i="471"/>
  <c r="G473" i="471"/>
  <c r="G474" i="471"/>
  <c r="G475" i="471"/>
  <c r="G476" i="471"/>
  <c r="G477" i="471"/>
  <c r="G478" i="471"/>
  <c r="G479" i="471"/>
  <c r="G480" i="471"/>
  <c r="G481" i="471"/>
  <c r="G482" i="471"/>
  <c r="G483" i="471"/>
  <c r="G484" i="471"/>
  <c r="G485" i="471"/>
  <c r="G486" i="471"/>
  <c r="G487" i="471"/>
  <c r="G488" i="471"/>
  <c r="G489" i="471"/>
  <c r="G490" i="471"/>
  <c r="G491" i="471"/>
  <c r="G492" i="471"/>
  <c r="G493" i="471"/>
  <c r="G494" i="471"/>
  <c r="G495" i="471"/>
  <c r="G496" i="471"/>
  <c r="G497" i="471"/>
  <c r="G498" i="471"/>
  <c r="G499" i="471"/>
  <c r="G500" i="471"/>
  <c r="G501" i="471"/>
  <c r="G502" i="471"/>
  <c r="G503" i="471"/>
  <c r="G504" i="471"/>
  <c r="G505" i="471"/>
  <c r="G506" i="471"/>
  <c r="G507" i="471"/>
  <c r="G508" i="471"/>
  <c r="G509" i="471"/>
  <c r="G510" i="471"/>
  <c r="G511" i="471"/>
  <c r="G512" i="471"/>
  <c r="G513" i="471"/>
  <c r="G514" i="471"/>
  <c r="G515" i="471"/>
  <c r="G516" i="471"/>
  <c r="G517" i="471"/>
  <c r="G518" i="471"/>
  <c r="G519" i="471"/>
  <c r="G520" i="471"/>
  <c r="G521" i="471"/>
  <c r="G522" i="471"/>
  <c r="G523" i="471"/>
  <c r="G524" i="471"/>
  <c r="G525" i="471"/>
  <c r="G526" i="471"/>
  <c r="G527" i="471"/>
  <c r="G528" i="471"/>
  <c r="G529" i="471"/>
  <c r="G530" i="471"/>
  <c r="G531" i="471"/>
  <c r="G532" i="471"/>
  <c r="G533" i="471"/>
  <c r="G534" i="471"/>
  <c r="G535" i="471"/>
  <c r="G536" i="471"/>
  <c r="G537" i="471"/>
  <c r="G538" i="471"/>
  <c r="G539" i="471"/>
  <c r="G540" i="471"/>
  <c r="G541" i="471"/>
  <c r="G542" i="471"/>
  <c r="G543" i="471"/>
  <c r="G544" i="471"/>
  <c r="G545" i="471"/>
  <c r="G546" i="471"/>
  <c r="G547" i="471"/>
  <c r="G548" i="471"/>
  <c r="G549" i="471"/>
  <c r="G550" i="471"/>
  <c r="G551" i="471"/>
  <c r="G552" i="471"/>
  <c r="G553" i="471"/>
  <c r="G554" i="471"/>
  <c r="G555" i="471"/>
  <c r="G556" i="471"/>
  <c r="G557" i="471"/>
  <c r="G558" i="471"/>
  <c r="G559" i="471"/>
  <c r="G560" i="471"/>
  <c r="G561" i="471"/>
  <c r="G562" i="471"/>
  <c r="G563" i="471"/>
  <c r="G564" i="471"/>
  <c r="G565" i="471"/>
  <c r="G566" i="471"/>
  <c r="G567" i="471"/>
  <c r="G568" i="471"/>
  <c r="G569" i="471"/>
  <c r="G570" i="471"/>
  <c r="G571" i="471"/>
  <c r="G572" i="471"/>
  <c r="G573" i="471"/>
  <c r="G574" i="471"/>
  <c r="G575" i="471"/>
  <c r="G576" i="471"/>
  <c r="G577" i="471"/>
  <c r="G578" i="471"/>
  <c r="G579" i="471"/>
  <c r="G580" i="471"/>
  <c r="G581" i="471"/>
  <c r="G582" i="471"/>
  <c r="G583" i="471"/>
  <c r="G584" i="471"/>
  <c r="G585" i="471"/>
  <c r="G586" i="471"/>
  <c r="G587" i="471"/>
  <c r="G588" i="471"/>
  <c r="G589" i="471"/>
  <c r="G590" i="471"/>
  <c r="G591" i="471"/>
  <c r="G592" i="471"/>
  <c r="G593" i="471"/>
  <c r="G594" i="471"/>
  <c r="G595" i="471"/>
  <c r="G596" i="471"/>
  <c r="G597" i="471"/>
  <c r="G598" i="471"/>
  <c r="G599" i="471"/>
  <c r="G600" i="471"/>
  <c r="G601" i="471"/>
  <c r="G602" i="471"/>
  <c r="G603" i="471"/>
  <c r="G604" i="471"/>
  <c r="G605" i="471"/>
  <c r="G606" i="471"/>
  <c r="G607" i="471"/>
  <c r="G608" i="471"/>
  <c r="G609" i="471"/>
  <c r="G610" i="471"/>
  <c r="G611" i="471"/>
  <c r="G612" i="471"/>
  <c r="G613" i="471"/>
  <c r="G614" i="471"/>
  <c r="G615" i="471"/>
  <c r="G616" i="471"/>
  <c r="G617" i="471"/>
  <c r="G618" i="471"/>
  <c r="G619" i="471"/>
  <c r="G620" i="471"/>
  <c r="G621" i="471"/>
  <c r="G622" i="471"/>
  <c r="G623" i="471"/>
  <c r="G624" i="471"/>
  <c r="G625" i="471"/>
  <c r="G626" i="471"/>
  <c r="G627" i="471"/>
  <c r="G628" i="471"/>
  <c r="G629" i="471"/>
  <c r="G630" i="471"/>
  <c r="G631" i="471"/>
  <c r="G632" i="471"/>
  <c r="G633" i="471"/>
  <c r="G634" i="471"/>
  <c r="G635" i="471"/>
  <c r="G636" i="471"/>
  <c r="G637" i="471"/>
  <c r="G638" i="471"/>
  <c r="G639" i="471"/>
  <c r="G640" i="471"/>
  <c r="G641" i="471"/>
  <c r="G642" i="471"/>
  <c r="G643" i="471"/>
  <c r="G644" i="471"/>
  <c r="G645" i="471"/>
  <c r="G646" i="471"/>
  <c r="G647" i="471"/>
  <c r="G648" i="471"/>
  <c r="G649" i="471"/>
  <c r="G650" i="471"/>
  <c r="G651" i="471"/>
  <c r="G652" i="471"/>
  <c r="G653" i="471"/>
  <c r="G654" i="471"/>
  <c r="G655" i="471"/>
  <c r="G656" i="471"/>
  <c r="G657" i="471"/>
  <c r="G658" i="471"/>
  <c r="G659" i="471"/>
  <c r="G660" i="471"/>
  <c r="G661" i="471"/>
  <c r="G662" i="471"/>
  <c r="G663" i="471"/>
  <c r="G664" i="471"/>
  <c r="G665" i="471"/>
  <c r="G666" i="471"/>
  <c r="G667" i="471"/>
  <c r="G668" i="471"/>
  <c r="G669" i="471"/>
  <c r="G670" i="471"/>
  <c r="G671" i="471"/>
  <c r="G672" i="471"/>
  <c r="G673" i="471"/>
  <c r="G674" i="471"/>
  <c r="G675" i="471"/>
  <c r="G676" i="471"/>
  <c r="G677" i="471"/>
  <c r="G678" i="471"/>
  <c r="G679" i="471"/>
  <c r="G680" i="471"/>
  <c r="G681" i="471"/>
  <c r="G682" i="471"/>
  <c r="G683" i="471"/>
  <c r="G684" i="471"/>
  <c r="G685" i="471"/>
  <c r="G686" i="471"/>
  <c r="G687" i="471"/>
  <c r="G688" i="471"/>
  <c r="G689" i="471"/>
  <c r="G690" i="471"/>
  <c r="G691" i="471"/>
  <c r="G692" i="471"/>
  <c r="G693" i="471"/>
  <c r="G694" i="471"/>
  <c r="G695" i="471"/>
  <c r="G696" i="471"/>
  <c r="G697" i="471"/>
  <c r="G698" i="471"/>
  <c r="G699" i="471"/>
  <c r="G700" i="471"/>
  <c r="G701" i="471"/>
  <c r="G702" i="471"/>
  <c r="G703" i="471"/>
  <c r="G704" i="471"/>
  <c r="G705" i="471"/>
  <c r="G706" i="471"/>
  <c r="G707" i="471"/>
  <c r="G708" i="471"/>
  <c r="G709" i="471"/>
  <c r="G710" i="471"/>
  <c r="G711" i="471"/>
  <c r="G712" i="471"/>
  <c r="G713" i="471"/>
  <c r="G714" i="471"/>
  <c r="G715" i="471"/>
  <c r="G716" i="471"/>
  <c r="G717" i="471"/>
  <c r="G718" i="471"/>
  <c r="G719" i="471"/>
  <c r="G720" i="471"/>
  <c r="G721" i="471"/>
  <c r="G722" i="471"/>
  <c r="G723" i="471"/>
  <c r="G724" i="471"/>
  <c r="G725" i="471"/>
  <c r="G726" i="471"/>
  <c r="G727" i="471"/>
  <c r="G728" i="471"/>
  <c r="G729" i="471"/>
  <c r="G730" i="471"/>
  <c r="G731" i="471"/>
  <c r="G732" i="471"/>
  <c r="G733" i="471"/>
  <c r="G734" i="471"/>
  <c r="G735" i="471"/>
  <c r="G736" i="471"/>
  <c r="G737" i="471"/>
  <c r="G738" i="471"/>
  <c r="G739" i="471"/>
  <c r="G740" i="471"/>
  <c r="G741" i="471"/>
  <c r="G742" i="471"/>
  <c r="G743" i="471"/>
  <c r="G744" i="471"/>
  <c r="G745" i="471"/>
  <c r="G746" i="471"/>
  <c r="G747" i="471"/>
  <c r="G748" i="471"/>
  <c r="G749" i="471"/>
  <c r="G750" i="471"/>
  <c r="G751" i="471"/>
  <c r="G752" i="471"/>
  <c r="G753" i="471"/>
  <c r="G754" i="471"/>
  <c r="G755" i="471"/>
  <c r="G756" i="471"/>
  <c r="G757" i="471"/>
  <c r="G758" i="471"/>
  <c r="G759" i="471"/>
  <c r="G760" i="471"/>
  <c r="G761" i="471"/>
  <c r="G762" i="471"/>
  <c r="G763" i="471"/>
  <c r="G764" i="471"/>
  <c r="G765" i="471"/>
  <c r="G766" i="471"/>
  <c r="G767" i="471"/>
  <c r="G768" i="471"/>
  <c r="G769" i="471"/>
  <c r="G770" i="471"/>
  <c r="G771" i="471"/>
  <c r="G772" i="471"/>
  <c r="G773" i="471"/>
  <c r="G774" i="471"/>
  <c r="G775" i="471"/>
  <c r="G776" i="471"/>
  <c r="G777" i="471"/>
  <c r="G778" i="471"/>
  <c r="G779" i="471"/>
  <c r="G780" i="471"/>
  <c r="G781" i="471"/>
  <c r="G782" i="471"/>
  <c r="G783" i="471"/>
  <c r="G784" i="471"/>
  <c r="G785" i="471"/>
  <c r="G786" i="471"/>
  <c r="G787" i="471"/>
  <c r="G788" i="471"/>
  <c r="G789" i="471"/>
  <c r="G790" i="471"/>
  <c r="G791" i="471"/>
  <c r="G792" i="471"/>
  <c r="G793" i="471"/>
  <c r="G794" i="471"/>
  <c r="G795" i="471"/>
  <c r="G796" i="471"/>
  <c r="G797" i="471"/>
  <c r="G798" i="471"/>
  <c r="G799" i="471"/>
  <c r="G800" i="471"/>
  <c r="G801" i="471"/>
  <c r="G802" i="471"/>
  <c r="G803" i="471"/>
  <c r="G804" i="471"/>
  <c r="G805" i="471"/>
  <c r="G806" i="471"/>
  <c r="G807" i="471"/>
  <c r="G808" i="471"/>
  <c r="G809" i="471"/>
  <c r="G810" i="471"/>
  <c r="G811" i="471"/>
  <c r="G812" i="471"/>
  <c r="G813" i="471"/>
  <c r="G814" i="471"/>
  <c r="G815" i="471"/>
  <c r="G816" i="471"/>
  <c r="G817" i="471"/>
  <c r="G818" i="471"/>
  <c r="G819" i="471"/>
  <c r="G820" i="471"/>
  <c r="G821" i="471"/>
  <c r="G822" i="471"/>
  <c r="G823" i="471"/>
  <c r="G824" i="471"/>
  <c r="G825" i="471"/>
  <c r="G826" i="471"/>
  <c r="G827" i="471"/>
  <c r="G828" i="471"/>
  <c r="G829" i="471"/>
  <c r="G830" i="471"/>
  <c r="G831" i="471"/>
  <c r="G832" i="471"/>
  <c r="G833" i="471"/>
  <c r="G834" i="471"/>
  <c r="G835" i="471"/>
  <c r="G836" i="471"/>
  <c r="G837" i="471"/>
  <c r="G838" i="471"/>
  <c r="G839" i="471"/>
  <c r="G840" i="471"/>
  <c r="G841" i="471"/>
  <c r="G842" i="471"/>
  <c r="G843" i="471"/>
  <c r="G844" i="471"/>
  <c r="G845" i="471"/>
  <c r="G846" i="471"/>
  <c r="G847" i="471"/>
  <c r="G848" i="471"/>
  <c r="G849" i="471"/>
  <c r="G850" i="471"/>
  <c r="G851" i="471"/>
  <c r="G852" i="471"/>
  <c r="G853" i="471"/>
  <c r="G854" i="471"/>
  <c r="G855" i="471"/>
  <c r="G856" i="471"/>
  <c r="G857" i="471"/>
  <c r="G858" i="471"/>
  <c r="G859" i="471"/>
  <c r="G860" i="471"/>
  <c r="G861" i="471"/>
  <c r="G862" i="471"/>
  <c r="G863" i="471"/>
  <c r="G864" i="471"/>
  <c r="G865" i="471"/>
  <c r="G866" i="471"/>
  <c r="G867" i="471"/>
  <c r="G868" i="471"/>
  <c r="G869" i="471"/>
  <c r="G870" i="471"/>
  <c r="G871" i="471"/>
  <c r="G872" i="471"/>
  <c r="G873" i="471"/>
  <c r="G874" i="471"/>
  <c r="G875" i="471"/>
  <c r="G876" i="471"/>
  <c r="G877" i="471"/>
  <c r="G878" i="471"/>
  <c r="G879" i="471"/>
  <c r="G880" i="471"/>
  <c r="G881" i="471"/>
  <c r="G882" i="471"/>
  <c r="G883" i="471"/>
  <c r="G884" i="471"/>
  <c r="G885" i="471"/>
  <c r="G886" i="471"/>
  <c r="G887" i="471"/>
  <c r="G888" i="471"/>
  <c r="G889" i="471"/>
  <c r="G890" i="471"/>
  <c r="G891" i="471"/>
  <c r="G892" i="471"/>
  <c r="G893" i="471"/>
  <c r="G894" i="471"/>
  <c r="G895" i="471"/>
  <c r="G896" i="471"/>
  <c r="G897" i="471"/>
  <c r="G898" i="471"/>
  <c r="G899" i="471"/>
  <c r="G900" i="471"/>
  <c r="G901" i="471"/>
  <c r="G902" i="471"/>
  <c r="G903" i="471"/>
  <c r="G904" i="471"/>
  <c r="G905" i="471"/>
  <c r="G906" i="471"/>
  <c r="G907" i="471"/>
  <c r="G908" i="471"/>
  <c r="G909" i="471"/>
  <c r="G910" i="471"/>
  <c r="G911" i="471"/>
  <c r="G912" i="471"/>
  <c r="G913" i="471"/>
  <c r="G914" i="471"/>
  <c r="G915" i="471"/>
  <c r="G916" i="471"/>
  <c r="G917" i="471"/>
  <c r="G918" i="471"/>
  <c r="G919" i="471"/>
  <c r="G920" i="471"/>
  <c r="G921" i="471"/>
  <c r="G922" i="471"/>
  <c r="G923" i="471"/>
  <c r="G924" i="471"/>
  <c r="G925" i="471"/>
  <c r="G926" i="471"/>
  <c r="G927" i="471"/>
  <c r="G928" i="471"/>
  <c r="G929" i="471"/>
  <c r="G930" i="471"/>
  <c r="G931" i="471"/>
  <c r="G932" i="471"/>
  <c r="G933" i="471"/>
  <c r="G934" i="471"/>
  <c r="G935" i="471"/>
  <c r="G936" i="471"/>
  <c r="G937" i="471"/>
  <c r="G938" i="471"/>
  <c r="G939" i="471"/>
  <c r="G940" i="471"/>
  <c r="G941" i="471"/>
  <c r="G942" i="471"/>
  <c r="G943" i="471"/>
  <c r="G944" i="471"/>
  <c r="G945" i="471"/>
  <c r="G946" i="471"/>
  <c r="G947" i="471"/>
  <c r="G948" i="471"/>
  <c r="G949" i="471"/>
  <c r="G950" i="471"/>
  <c r="G951" i="471"/>
  <c r="G952" i="471"/>
  <c r="G953" i="471"/>
  <c r="G954" i="471"/>
  <c r="G955" i="471"/>
  <c r="G956" i="471"/>
  <c r="G957" i="471"/>
  <c r="G958" i="471"/>
  <c r="G959" i="471"/>
  <c r="G960" i="471"/>
  <c r="G961" i="471"/>
  <c r="G962" i="471"/>
  <c r="G963" i="471"/>
  <c r="G964" i="471"/>
  <c r="G965" i="471"/>
  <c r="G966" i="471"/>
  <c r="G967" i="471"/>
  <c r="G968" i="471"/>
  <c r="G969" i="471"/>
  <c r="G970" i="471"/>
  <c r="G971" i="471"/>
  <c r="G972" i="471"/>
  <c r="G973" i="471"/>
  <c r="G974" i="471"/>
  <c r="G975" i="471"/>
  <c r="G976" i="471"/>
  <c r="G977" i="471"/>
  <c r="G978" i="471"/>
  <c r="G979" i="471"/>
  <c r="G980" i="471"/>
  <c r="G981" i="471"/>
  <c r="G982" i="471"/>
  <c r="G983" i="471"/>
  <c r="G984" i="471"/>
  <c r="G985" i="471"/>
  <c r="G986" i="471"/>
  <c r="G987" i="471"/>
  <c r="G988" i="471"/>
  <c r="G989" i="471"/>
  <c r="G990" i="471"/>
  <c r="G991" i="471"/>
  <c r="G992" i="471"/>
  <c r="G993" i="471"/>
  <c r="G994" i="471"/>
  <c r="G995" i="471"/>
  <c r="G996" i="471"/>
  <c r="G997" i="471"/>
  <c r="G998" i="471"/>
  <c r="G999" i="471"/>
  <c r="G1000" i="471"/>
  <c r="G1001" i="471"/>
  <c r="G1002" i="471"/>
  <c r="G1003" i="471"/>
  <c r="G1004" i="471"/>
  <c r="G1005" i="471"/>
  <c r="G1006" i="471"/>
  <c r="G1007" i="471"/>
  <c r="G1008" i="471"/>
  <c r="G1009" i="471"/>
  <c r="G1010" i="471"/>
  <c r="G1011" i="471"/>
  <c r="G1012" i="471"/>
  <c r="G1013" i="471"/>
  <c r="G1014" i="471"/>
  <c r="G1015" i="471"/>
  <c r="G1016" i="471"/>
  <c r="G1017" i="471"/>
  <c r="G1018" i="471"/>
  <c r="G1019" i="471"/>
  <c r="G1020" i="471"/>
  <c r="G1021" i="471"/>
  <c r="G1022" i="471"/>
  <c r="G1023" i="471"/>
  <c r="G1024" i="471"/>
  <c r="G1025" i="471"/>
  <c r="G1026" i="471"/>
  <c r="G1027" i="471"/>
  <c r="G1028" i="471"/>
  <c r="G1029" i="471"/>
  <c r="G1030" i="471"/>
  <c r="G1031" i="471"/>
  <c r="G1032" i="471"/>
  <c r="G1033" i="471"/>
  <c r="G1034" i="471"/>
  <c r="G1035" i="471"/>
  <c r="G1036" i="471"/>
  <c r="G1037" i="471"/>
  <c r="G1038" i="471"/>
  <c r="G1039" i="471"/>
  <c r="G1040" i="471"/>
  <c r="G1041" i="471"/>
  <c r="G1042" i="471"/>
  <c r="G1043" i="471"/>
  <c r="G1044" i="471"/>
  <c r="G1045" i="471"/>
  <c r="G1046" i="471"/>
  <c r="G1047" i="471"/>
  <c r="G1048" i="471"/>
  <c r="G1049" i="471"/>
  <c r="G1050" i="471"/>
  <c r="G1051" i="471"/>
  <c r="G1052" i="471"/>
  <c r="G1053" i="471"/>
  <c r="G1054" i="471"/>
  <c r="G1055" i="471"/>
  <c r="G1056" i="471"/>
  <c r="G1057" i="471"/>
  <c r="G1058" i="471"/>
  <c r="G1059" i="471"/>
  <c r="G1060" i="471"/>
  <c r="G1061" i="471"/>
  <c r="G1062" i="471"/>
  <c r="G1063" i="471"/>
  <c r="G1064" i="471"/>
  <c r="G1065" i="471"/>
  <c r="G1066" i="471"/>
  <c r="G1067" i="471"/>
  <c r="G1068" i="471"/>
  <c r="G1069" i="471"/>
  <c r="G1070" i="471"/>
  <c r="G1071" i="471"/>
  <c r="G1072" i="471"/>
  <c r="G1073" i="471"/>
  <c r="G1074" i="471"/>
  <c r="G1075" i="471"/>
  <c r="G1076" i="471"/>
  <c r="G1077" i="471"/>
  <c r="G1078" i="471"/>
  <c r="G1079" i="471"/>
  <c r="G1080" i="471"/>
  <c r="G1081" i="471"/>
  <c r="G1082" i="471"/>
  <c r="G1083" i="471"/>
  <c r="G1084" i="471"/>
  <c r="G1085" i="471"/>
  <c r="G1086" i="471"/>
  <c r="G1087" i="471"/>
  <c r="G1088" i="471"/>
  <c r="G1089" i="471"/>
  <c r="G1090" i="471"/>
  <c r="G1091" i="471"/>
  <c r="G1092" i="471"/>
  <c r="G1093" i="471"/>
  <c r="G1094" i="471"/>
  <c r="G1095" i="471"/>
  <c r="G1096" i="471"/>
  <c r="G1097" i="471"/>
  <c r="G1098" i="471"/>
  <c r="G1099" i="471"/>
  <c r="G1100" i="471"/>
  <c r="G1101" i="471"/>
  <c r="G1102" i="471"/>
  <c r="G1103" i="471"/>
  <c r="G1104" i="471"/>
  <c r="G1105" i="471"/>
  <c r="G1106" i="471"/>
  <c r="G1107" i="471"/>
  <c r="G1108" i="471"/>
  <c r="G1109" i="471"/>
  <c r="G1110" i="471"/>
  <c r="G1111" i="471"/>
  <c r="G1112" i="471"/>
  <c r="G1113" i="471"/>
  <c r="G1114" i="471"/>
  <c r="G1115" i="471"/>
  <c r="G1116" i="471"/>
  <c r="G1117" i="471"/>
  <c r="G1118" i="471"/>
  <c r="G1119" i="471"/>
  <c r="G1120" i="471"/>
  <c r="G1121" i="471"/>
  <c r="G1122" i="471"/>
  <c r="G1123" i="471"/>
  <c r="G1124" i="471"/>
  <c r="G1125" i="471"/>
  <c r="G1126" i="471"/>
  <c r="G1127" i="471"/>
  <c r="G1128" i="471"/>
  <c r="G1129" i="471"/>
  <c r="G1130" i="471"/>
  <c r="G1131" i="471"/>
  <c r="G1132" i="471"/>
  <c r="G1133" i="471"/>
  <c r="G1134" i="471"/>
  <c r="G1135" i="471"/>
  <c r="G1136" i="471"/>
  <c r="G1137" i="471"/>
  <c r="G1138" i="471"/>
  <c r="G1139" i="471"/>
  <c r="G1140" i="471"/>
  <c r="G1141" i="471"/>
  <c r="G1142" i="471"/>
  <c r="G1143" i="471"/>
  <c r="G1144" i="471"/>
  <c r="G1145" i="471"/>
  <c r="G1146" i="471"/>
  <c r="G1147" i="471"/>
  <c r="G1148" i="471"/>
  <c r="G1149" i="471"/>
  <c r="G1150" i="471"/>
  <c r="G1151" i="471"/>
  <c r="G1152" i="471"/>
  <c r="G1153" i="471"/>
  <c r="G1154" i="471"/>
  <c r="G1155" i="471"/>
  <c r="G1156" i="471"/>
  <c r="G1157" i="471"/>
  <c r="G1158" i="471"/>
  <c r="G1159" i="471"/>
  <c r="G1160" i="471"/>
  <c r="G1161" i="471"/>
  <c r="G1162" i="471"/>
  <c r="G1163" i="471"/>
  <c r="G1164" i="471"/>
  <c r="G1165" i="471"/>
  <c r="G1166" i="471"/>
  <c r="G1167" i="471"/>
  <c r="G1168" i="471"/>
  <c r="G1169" i="471"/>
  <c r="G1170" i="471"/>
  <c r="G1171" i="471"/>
  <c r="G1172" i="471"/>
  <c r="G1173" i="471"/>
  <c r="G1174" i="471"/>
  <c r="G1175" i="471"/>
  <c r="G1176" i="471"/>
  <c r="G1177" i="471"/>
  <c r="G1178" i="471"/>
  <c r="G1179" i="471"/>
  <c r="G1180" i="471"/>
  <c r="G1181" i="471"/>
  <c r="G1182" i="471"/>
  <c r="G1183" i="471"/>
  <c r="G1184" i="471"/>
  <c r="G1185" i="471"/>
  <c r="G1186" i="471"/>
  <c r="G1187" i="471"/>
  <c r="G1188" i="471"/>
  <c r="G1189" i="471"/>
  <c r="G1190" i="471"/>
  <c r="G1191" i="471"/>
  <c r="G1192" i="471"/>
  <c r="G1193" i="471"/>
  <c r="G1194" i="471"/>
  <c r="G1195" i="471"/>
  <c r="G1196" i="471"/>
  <c r="G1197" i="471"/>
  <c r="G1198" i="471"/>
  <c r="G1199" i="471"/>
  <c r="G1200" i="471"/>
  <c r="G1201" i="471"/>
  <c r="G1202" i="471"/>
  <c r="G1203" i="471"/>
  <c r="G1204" i="471"/>
  <c r="G1205" i="471"/>
  <c r="G1206" i="471"/>
  <c r="G1207" i="471"/>
  <c r="G1208" i="471"/>
  <c r="G1209" i="471"/>
  <c r="G1210" i="471"/>
  <c r="G1211" i="471"/>
  <c r="G1212" i="471"/>
  <c r="G1213" i="471"/>
  <c r="G1214" i="471"/>
  <c r="G1215" i="471"/>
  <c r="G1216" i="471"/>
  <c r="G1217" i="471"/>
  <c r="G1218" i="471"/>
  <c r="G1219" i="471"/>
  <c r="G1220" i="471"/>
  <c r="G1221" i="471"/>
  <c r="G1222" i="471"/>
  <c r="G1223" i="471"/>
  <c r="G1224" i="471"/>
  <c r="G1225" i="471"/>
  <c r="G1226" i="471"/>
  <c r="G1227" i="471"/>
  <c r="G1228" i="471"/>
  <c r="G1229" i="471"/>
  <c r="G1230" i="471"/>
  <c r="G1231" i="471"/>
  <c r="G1232" i="471"/>
  <c r="G1233" i="471"/>
  <c r="G1234" i="471"/>
  <c r="G1235" i="471"/>
  <c r="G1236" i="471"/>
  <c r="G1237" i="471"/>
  <c r="G1238" i="471"/>
  <c r="G1239" i="471"/>
  <c r="G1240" i="471"/>
  <c r="G1241" i="471"/>
  <c r="G1242" i="471"/>
  <c r="G1243" i="471"/>
  <c r="G1244" i="471"/>
  <c r="G1245" i="471"/>
  <c r="G1246" i="471"/>
  <c r="G1247" i="471"/>
  <c r="G1248" i="471"/>
  <c r="G1249" i="471"/>
  <c r="G1250" i="471"/>
  <c r="G1251" i="471"/>
  <c r="G1252" i="471"/>
  <c r="G1253" i="471"/>
  <c r="G1254" i="471"/>
  <c r="G1255" i="471"/>
  <c r="G1256" i="471"/>
  <c r="G1257" i="471"/>
  <c r="G1258" i="471"/>
  <c r="G1259" i="471"/>
  <c r="G1260" i="471"/>
  <c r="G1261" i="471"/>
  <c r="G1262" i="471"/>
  <c r="G1263" i="471"/>
  <c r="G1264" i="471"/>
  <c r="G1265" i="471"/>
  <c r="G1266" i="471"/>
  <c r="G1267" i="471"/>
  <c r="G1268" i="471"/>
  <c r="G1269" i="471"/>
  <c r="G1270" i="471"/>
  <c r="G1271" i="471"/>
  <c r="G1272" i="471"/>
  <c r="G1273" i="471"/>
  <c r="G1274" i="471"/>
  <c r="G1275" i="471"/>
  <c r="G1276" i="471"/>
  <c r="G1277" i="471"/>
  <c r="G1278" i="471"/>
  <c r="G1279" i="471"/>
  <c r="G1280" i="471"/>
  <c r="G1281" i="471"/>
  <c r="G1282" i="471"/>
  <c r="G1283" i="471"/>
  <c r="G1284" i="471"/>
  <c r="G1285" i="471"/>
  <c r="G1286" i="471"/>
  <c r="G1287" i="471"/>
  <c r="G1288" i="471"/>
  <c r="G1289" i="471"/>
  <c r="G1290" i="471"/>
  <c r="G1291" i="471"/>
  <c r="G1292" i="471"/>
  <c r="G1293" i="471"/>
  <c r="G1294" i="471"/>
  <c r="G1295" i="471"/>
  <c r="G1296" i="471"/>
  <c r="G1297" i="471"/>
  <c r="G1298" i="471"/>
  <c r="G1299" i="471"/>
  <c r="G1300" i="471"/>
  <c r="G1301" i="471"/>
  <c r="G1302" i="471"/>
  <c r="G1303" i="471"/>
  <c r="G1304" i="471"/>
  <c r="G1305" i="471"/>
  <c r="G1306" i="471"/>
  <c r="G1307" i="471"/>
  <c r="G1308" i="471"/>
  <c r="G1309" i="471"/>
  <c r="G1310" i="471"/>
  <c r="G1311" i="471"/>
  <c r="G1312" i="471"/>
  <c r="G1313" i="471"/>
  <c r="G1314" i="471"/>
  <c r="G1315" i="471"/>
  <c r="G1316" i="471"/>
  <c r="G1317" i="471"/>
  <c r="G1318" i="471"/>
  <c r="G1319" i="471"/>
  <c r="G1320" i="471"/>
  <c r="G1321" i="471"/>
  <c r="G1322" i="471"/>
  <c r="G1323" i="471"/>
  <c r="G1324" i="471"/>
  <c r="G1325" i="471"/>
  <c r="G1326" i="471"/>
  <c r="G1327" i="471"/>
  <c r="G1328" i="471"/>
  <c r="G1329" i="471"/>
  <c r="G1330" i="471"/>
  <c r="G1331" i="471"/>
  <c r="G1332" i="471"/>
  <c r="G1333" i="471"/>
  <c r="G1334" i="471"/>
  <c r="G1335" i="471"/>
  <c r="G1336" i="471"/>
  <c r="G1337" i="471"/>
  <c r="G1338" i="471"/>
  <c r="G1339" i="471"/>
  <c r="G1340" i="471"/>
  <c r="G1341" i="471"/>
  <c r="G1342" i="471"/>
  <c r="G1343" i="471"/>
  <c r="G1344" i="471"/>
  <c r="G1345" i="471"/>
  <c r="G1346" i="471"/>
  <c r="G1347" i="471"/>
  <c r="G1348" i="471"/>
  <c r="G1349" i="471"/>
  <c r="G1350" i="471"/>
  <c r="G1351" i="471"/>
  <c r="G1352" i="471"/>
  <c r="G1353" i="471"/>
  <c r="G1354" i="471"/>
  <c r="G1355" i="471"/>
  <c r="G1356" i="471"/>
  <c r="G1357" i="471"/>
  <c r="G1358" i="471"/>
  <c r="G1359" i="471"/>
  <c r="G1360" i="471"/>
  <c r="G1361" i="471"/>
  <c r="G1362" i="471"/>
  <c r="G1363" i="471"/>
  <c r="G1364" i="471"/>
  <c r="G1365" i="471"/>
  <c r="G1366" i="471"/>
  <c r="G1367" i="471"/>
  <c r="G1368" i="471"/>
  <c r="G1369" i="471"/>
  <c r="G1370" i="471"/>
  <c r="G1371" i="471"/>
  <c r="G1372" i="471"/>
  <c r="G1373" i="471"/>
  <c r="G1374" i="471"/>
  <c r="G1375" i="471"/>
  <c r="G1376" i="471"/>
  <c r="G1377" i="471"/>
  <c r="G1378" i="471"/>
  <c r="G1379" i="471"/>
  <c r="G1380" i="471"/>
  <c r="G1381" i="471"/>
  <c r="G1382" i="471"/>
  <c r="G1383" i="471"/>
  <c r="G1384" i="471"/>
  <c r="G1385" i="471"/>
  <c r="G1386" i="471"/>
  <c r="G1387" i="471"/>
  <c r="G1388" i="471"/>
  <c r="G1389" i="471"/>
  <c r="G1390" i="471"/>
  <c r="G1391" i="471"/>
  <c r="G1392" i="471"/>
  <c r="G1393" i="471"/>
  <c r="G1394" i="471"/>
  <c r="G1395" i="471"/>
  <c r="G1396" i="471"/>
  <c r="G1397" i="471"/>
  <c r="G1398" i="471"/>
  <c r="G1399" i="471"/>
  <c r="G1400" i="471"/>
  <c r="G1401" i="471"/>
  <c r="G1402" i="471"/>
  <c r="G1403" i="471"/>
  <c r="G1404" i="471"/>
  <c r="G1405" i="471"/>
  <c r="G1406" i="471"/>
  <c r="G1407" i="471"/>
  <c r="G1408" i="471"/>
  <c r="G1409" i="471"/>
  <c r="G1410" i="471"/>
  <c r="G1411" i="471"/>
  <c r="G1412" i="471"/>
  <c r="G1413" i="471"/>
  <c r="G1414" i="471"/>
  <c r="G1415" i="471"/>
  <c r="G1416" i="471"/>
  <c r="G1417" i="471"/>
  <c r="G1418" i="471"/>
  <c r="G1419" i="471"/>
  <c r="G1420" i="471"/>
  <c r="G1421" i="471"/>
  <c r="G1422" i="471"/>
  <c r="G1423" i="471"/>
  <c r="G1424" i="471"/>
  <c r="G1425" i="471"/>
  <c r="G1426" i="471"/>
  <c r="G1427" i="471"/>
  <c r="G1428" i="471"/>
  <c r="G1429" i="471"/>
  <c r="G1430" i="471"/>
  <c r="G1431" i="471"/>
  <c r="G1432" i="471"/>
  <c r="G1433" i="471"/>
  <c r="G1434" i="471"/>
  <c r="G1435" i="471"/>
  <c r="G1436" i="471"/>
  <c r="G1437" i="471"/>
  <c r="G1438" i="471"/>
  <c r="G1439" i="471"/>
  <c r="G1440" i="471"/>
  <c r="G1441" i="471"/>
  <c r="G1442" i="471"/>
  <c r="G1443" i="471"/>
  <c r="G1444" i="471"/>
  <c r="G1445" i="471"/>
  <c r="G1446" i="471"/>
  <c r="G1447" i="471"/>
  <c r="G1448" i="471"/>
  <c r="G1449" i="471"/>
  <c r="G1450" i="471"/>
  <c r="G1451" i="471"/>
  <c r="G1452" i="471"/>
  <c r="G1453" i="471"/>
  <c r="G1454" i="471"/>
  <c r="G1455" i="471"/>
  <c r="G1456" i="471"/>
  <c r="G1457" i="471"/>
  <c r="G1458" i="471"/>
  <c r="G1459" i="471"/>
  <c r="G1460" i="471"/>
  <c r="G1461" i="471"/>
  <c r="G1462" i="471"/>
  <c r="G1463" i="471"/>
  <c r="G1464" i="471"/>
  <c r="G1465" i="471"/>
  <c r="G1466" i="471"/>
  <c r="G1467" i="471"/>
  <c r="G1468" i="471"/>
  <c r="G1469" i="471"/>
  <c r="G1470" i="471"/>
  <c r="G1471" i="471"/>
  <c r="G1472" i="471"/>
  <c r="G1473" i="471"/>
  <c r="G1474" i="471"/>
  <c r="G1475" i="471"/>
  <c r="G1476" i="471"/>
  <c r="G1477" i="471"/>
  <c r="G1478" i="471"/>
  <c r="G1479" i="471"/>
  <c r="G1480" i="471"/>
  <c r="G1481" i="471"/>
  <c r="G1482" i="471"/>
  <c r="G1483" i="471"/>
  <c r="G1484" i="471"/>
  <c r="G1485" i="471"/>
  <c r="G1486" i="471"/>
  <c r="G1487" i="471"/>
  <c r="G1488" i="471"/>
  <c r="G1489" i="471"/>
  <c r="G1490" i="471"/>
  <c r="G1491" i="471"/>
  <c r="G1492" i="471"/>
  <c r="G1493" i="471"/>
  <c r="G1494" i="471"/>
  <c r="G1495" i="471"/>
  <c r="G1496" i="471"/>
  <c r="G1497" i="471"/>
  <c r="G1498" i="471"/>
  <c r="G1499" i="471"/>
  <c r="G1500" i="471"/>
  <c r="G1501" i="471"/>
  <c r="G1502" i="471"/>
  <c r="G1503" i="471"/>
  <c r="G1504" i="471"/>
  <c r="G1505" i="471"/>
  <c r="G1506" i="471"/>
  <c r="G1507" i="471"/>
  <c r="G1508" i="471"/>
  <c r="G1509" i="471"/>
  <c r="G1510" i="471"/>
  <c r="G1511" i="471"/>
  <c r="G1512" i="471"/>
  <c r="G1513" i="471"/>
  <c r="G1514" i="471"/>
  <c r="G1515" i="471"/>
  <c r="G1516" i="471"/>
  <c r="G1517" i="471"/>
  <c r="G1518" i="471"/>
  <c r="G1519" i="471"/>
  <c r="G1520" i="471"/>
  <c r="G1521" i="471"/>
  <c r="G1522" i="471"/>
  <c r="G1523" i="471"/>
  <c r="G1524" i="471"/>
  <c r="G1525" i="471"/>
  <c r="G1526" i="471"/>
  <c r="G1527" i="471"/>
  <c r="G1528" i="471"/>
  <c r="G1529" i="471"/>
  <c r="G1530" i="471"/>
  <c r="G1531" i="471"/>
  <c r="G1532" i="471"/>
  <c r="G1533" i="471"/>
  <c r="G1534" i="471"/>
  <c r="G1535" i="471"/>
  <c r="G1536" i="471"/>
  <c r="G1537" i="471"/>
  <c r="G1538" i="471"/>
  <c r="G1539" i="471"/>
  <c r="G1540" i="471"/>
  <c r="G1541" i="471"/>
  <c r="G1542" i="471"/>
  <c r="G1543" i="471"/>
  <c r="G1544" i="471"/>
  <c r="G1545" i="471"/>
  <c r="G1546" i="471"/>
  <c r="G1547" i="471"/>
  <c r="G1548" i="471"/>
  <c r="G1549" i="471"/>
  <c r="G1550" i="471"/>
  <c r="G1551" i="471"/>
  <c r="G1552" i="471"/>
  <c r="G1553" i="471"/>
  <c r="G1554" i="471"/>
  <c r="G1555" i="471"/>
  <c r="G1556" i="471"/>
  <c r="G1557" i="471"/>
  <c r="G1558" i="471"/>
  <c r="G1559" i="471"/>
  <c r="G1560" i="471"/>
  <c r="G1561" i="471"/>
  <c r="G1562" i="471"/>
  <c r="G1563" i="471"/>
  <c r="G1564" i="471"/>
  <c r="G1565" i="471"/>
  <c r="G1566" i="471"/>
  <c r="G1567" i="471"/>
  <c r="G1568" i="471"/>
  <c r="G1569" i="471"/>
  <c r="G1570" i="471"/>
  <c r="G1571" i="471"/>
  <c r="G1572" i="471"/>
  <c r="G1573" i="471"/>
  <c r="G1574" i="471"/>
  <c r="G1575" i="471"/>
  <c r="G1576" i="471"/>
  <c r="G1577" i="471"/>
  <c r="G1578" i="471"/>
  <c r="G1579" i="471"/>
  <c r="G1580" i="471"/>
  <c r="G1581" i="471"/>
  <c r="G1582" i="471"/>
  <c r="G1583" i="471"/>
  <c r="G1584" i="471"/>
  <c r="G1585" i="471"/>
  <c r="G1586" i="471"/>
  <c r="G1587" i="471"/>
  <c r="G1588" i="471"/>
  <c r="G1589" i="471"/>
  <c r="G1590" i="471"/>
  <c r="G1591" i="471"/>
  <c r="G1592" i="471"/>
  <c r="G1593" i="471"/>
  <c r="G1594" i="471"/>
  <c r="G1595" i="471"/>
  <c r="G1596" i="471"/>
  <c r="G1597" i="471"/>
  <c r="G1598" i="471"/>
  <c r="G1599" i="471"/>
  <c r="G1600" i="471"/>
  <c r="G1601" i="471"/>
  <c r="G1602" i="471"/>
  <c r="G1603" i="471"/>
  <c r="G1604" i="471"/>
  <c r="G1605" i="471"/>
  <c r="G1606" i="471"/>
  <c r="G1607" i="471"/>
  <c r="G1608" i="471"/>
  <c r="G1609" i="471"/>
  <c r="G1610" i="471"/>
  <c r="G1611" i="471"/>
  <c r="G1612" i="471"/>
  <c r="G1613" i="471"/>
  <c r="G1614" i="471"/>
  <c r="G1615" i="471"/>
  <c r="G1616" i="471"/>
  <c r="G1617" i="471"/>
  <c r="G1618" i="471"/>
  <c r="G1619" i="471"/>
  <c r="G1620" i="471"/>
  <c r="G1621" i="471"/>
  <c r="G1622" i="471"/>
  <c r="G1623" i="471"/>
  <c r="G1624" i="471"/>
  <c r="G1625" i="471"/>
  <c r="G1626" i="471"/>
  <c r="G1627" i="471"/>
  <c r="G1628" i="471"/>
  <c r="G1629" i="471"/>
  <c r="G1630" i="471"/>
  <c r="G1631" i="471"/>
  <c r="G1632" i="471"/>
  <c r="G1633" i="471"/>
  <c r="G1634" i="471"/>
  <c r="G1635" i="471"/>
  <c r="G1636" i="471"/>
  <c r="G1637" i="471"/>
  <c r="G1638" i="471"/>
  <c r="G1639" i="471"/>
  <c r="G1640" i="471"/>
  <c r="G1641" i="471"/>
  <c r="G1642" i="471"/>
  <c r="G1643" i="471"/>
  <c r="G1644" i="471"/>
  <c r="G1645" i="471"/>
  <c r="G1646" i="471"/>
  <c r="G1647" i="471"/>
  <c r="G1648" i="471"/>
  <c r="G1649" i="471"/>
  <c r="G1650" i="471"/>
  <c r="G1651" i="471"/>
  <c r="G1652" i="471"/>
  <c r="G1653" i="471"/>
  <c r="G1654" i="471"/>
  <c r="G1655" i="471"/>
  <c r="G1656" i="471"/>
  <c r="G1657" i="471"/>
  <c r="G1658" i="471"/>
  <c r="G1659" i="471"/>
  <c r="G1660" i="471"/>
  <c r="G1661" i="471"/>
  <c r="G1662" i="471"/>
  <c r="G1663" i="471"/>
  <c r="G1664" i="471"/>
  <c r="G1665" i="471"/>
  <c r="G1666" i="471"/>
  <c r="G1667" i="471"/>
  <c r="G1668" i="471"/>
  <c r="G1669" i="471"/>
  <c r="G1670" i="471"/>
  <c r="G1671" i="471"/>
  <c r="G1672" i="471"/>
  <c r="G1673" i="471"/>
  <c r="G1674" i="471"/>
  <c r="G1675" i="471"/>
  <c r="G1676" i="471"/>
  <c r="G1677" i="471"/>
  <c r="G1678" i="471"/>
  <c r="G1679" i="471"/>
  <c r="G1680" i="471"/>
  <c r="G1681" i="471"/>
  <c r="G1682" i="471"/>
  <c r="G1683" i="471"/>
  <c r="G1684" i="471"/>
  <c r="G1685" i="471"/>
  <c r="G1686" i="471"/>
  <c r="G1687" i="471"/>
  <c r="G1688" i="471"/>
  <c r="G1689" i="471"/>
  <c r="G1690" i="471"/>
  <c r="G1691" i="471"/>
  <c r="G1692" i="471"/>
  <c r="G1693" i="471"/>
  <c r="G1694" i="471"/>
  <c r="G1695" i="471"/>
  <c r="G1696" i="471"/>
  <c r="G1697" i="471"/>
  <c r="G1698" i="471"/>
  <c r="G1699" i="471"/>
  <c r="G1700" i="471"/>
  <c r="G1701" i="471"/>
  <c r="G1702" i="471"/>
  <c r="G1703" i="471"/>
  <c r="G1704" i="471"/>
  <c r="G1705" i="471"/>
  <c r="G1706" i="471"/>
  <c r="G1707" i="471"/>
  <c r="G1708" i="471"/>
  <c r="G1709" i="471"/>
  <c r="G1710" i="471"/>
  <c r="G1711" i="471"/>
  <c r="G1712" i="471"/>
  <c r="G1713" i="471"/>
  <c r="G1714" i="471"/>
  <c r="G1715" i="471"/>
  <c r="G1716" i="471"/>
  <c r="G1717" i="471"/>
  <c r="G1718" i="471"/>
  <c r="G1719" i="471"/>
  <c r="G1720" i="471"/>
  <c r="G1721" i="471"/>
  <c r="G1722" i="471"/>
  <c r="G1723" i="471"/>
  <c r="G1724" i="471"/>
  <c r="G1725" i="471"/>
  <c r="G1726" i="471"/>
  <c r="G1727" i="471"/>
  <c r="G1728" i="471"/>
  <c r="G1729" i="471"/>
  <c r="G1730" i="471"/>
  <c r="G1731" i="471"/>
  <c r="G1732" i="471"/>
  <c r="G1733" i="471"/>
  <c r="G1734" i="471"/>
  <c r="G1735" i="471"/>
  <c r="G1736" i="471"/>
  <c r="G1737" i="471"/>
  <c r="G1738" i="471"/>
  <c r="G1739" i="471"/>
  <c r="G1740" i="471"/>
  <c r="G1741" i="471"/>
  <c r="G1742" i="471"/>
  <c r="G1743" i="471"/>
  <c r="G1744" i="471"/>
  <c r="G1745" i="471"/>
  <c r="G1746" i="471"/>
  <c r="G1747" i="471"/>
  <c r="G1748" i="471"/>
  <c r="G1749" i="471"/>
  <c r="G1750" i="471"/>
  <c r="G1751" i="471"/>
  <c r="G1752" i="471"/>
  <c r="G1753" i="471"/>
  <c r="G1754" i="471"/>
  <c r="G1755" i="471"/>
  <c r="G1756" i="471"/>
  <c r="G1757" i="471"/>
  <c r="G1758" i="471"/>
  <c r="G1759" i="471"/>
  <c r="G1760" i="471"/>
  <c r="G1761" i="471"/>
  <c r="G1762" i="471"/>
  <c r="G1763" i="471"/>
  <c r="G1764" i="471"/>
  <c r="G1765" i="471"/>
  <c r="G1766" i="471"/>
  <c r="G1767" i="471"/>
  <c r="G1768" i="471"/>
  <c r="G1769" i="471"/>
  <c r="G1770" i="471"/>
  <c r="G1771" i="471"/>
  <c r="G1772" i="471"/>
  <c r="G1773" i="471"/>
  <c r="G1774" i="471"/>
  <c r="G1775" i="471"/>
  <c r="G1776" i="471"/>
  <c r="G1777" i="471"/>
  <c r="G1778" i="471"/>
  <c r="G1779" i="471"/>
  <c r="G1780" i="471"/>
  <c r="G1781" i="471"/>
  <c r="G1782" i="471"/>
  <c r="G1783" i="471"/>
  <c r="G1784" i="471"/>
  <c r="G1785" i="471"/>
  <c r="G1786" i="471"/>
  <c r="G1787" i="471"/>
  <c r="G1788" i="471"/>
  <c r="G1789" i="471"/>
  <c r="G1790" i="471"/>
  <c r="G1791" i="471"/>
  <c r="G1792" i="471"/>
  <c r="G1793" i="471"/>
  <c r="G1794" i="471"/>
  <c r="G1795" i="471"/>
  <c r="G1796" i="471"/>
  <c r="G1797" i="471"/>
  <c r="G1798" i="471"/>
  <c r="G1799" i="471"/>
  <c r="G1800" i="471"/>
  <c r="G1801" i="471"/>
  <c r="G1802" i="471"/>
  <c r="G1803" i="471"/>
  <c r="G1804" i="471"/>
  <c r="G1805" i="471"/>
  <c r="G1806" i="471"/>
  <c r="G1807" i="471"/>
  <c r="G1808" i="471"/>
  <c r="G1809" i="471"/>
  <c r="G1810" i="471"/>
  <c r="G1811" i="471"/>
  <c r="G1812" i="471"/>
  <c r="G1813" i="471"/>
  <c r="G1814" i="471"/>
  <c r="G1815" i="471"/>
  <c r="G1816" i="471"/>
  <c r="G1817" i="471"/>
  <c r="G1818" i="471"/>
  <c r="G1819" i="471"/>
  <c r="G1820" i="471"/>
  <c r="G1821" i="471"/>
  <c r="G1822" i="471"/>
  <c r="G1823" i="471"/>
  <c r="G1824" i="471"/>
  <c r="G1825" i="471"/>
  <c r="G1826" i="471"/>
  <c r="G1827" i="471"/>
  <c r="G1828" i="471"/>
  <c r="G1829" i="471"/>
  <c r="G1830" i="471"/>
  <c r="G1831" i="471"/>
  <c r="G1832" i="471"/>
  <c r="G1833" i="471"/>
  <c r="G1834" i="471"/>
  <c r="G1835" i="471"/>
  <c r="G1836" i="471"/>
  <c r="G1837" i="471"/>
  <c r="G1838" i="471"/>
  <c r="G1839" i="471"/>
  <c r="G1840" i="471"/>
  <c r="G1841" i="471"/>
  <c r="G1842" i="471"/>
  <c r="G1843" i="471"/>
  <c r="G1844" i="471"/>
  <c r="G1845" i="471"/>
  <c r="G1846" i="471"/>
  <c r="G1847" i="471"/>
  <c r="G1848" i="471"/>
  <c r="G1849" i="471"/>
  <c r="G1850" i="471"/>
  <c r="G1851" i="471"/>
  <c r="G1852" i="471"/>
  <c r="G1853" i="471"/>
  <c r="G1854" i="471"/>
  <c r="G1855" i="471"/>
  <c r="G1856" i="471"/>
  <c r="G1857" i="471"/>
  <c r="G1858" i="471"/>
  <c r="G1859" i="471"/>
  <c r="G1860" i="471"/>
  <c r="G1861" i="471"/>
  <c r="G1862" i="471"/>
  <c r="G1863" i="471"/>
  <c r="G1864" i="471"/>
  <c r="G1865" i="471"/>
  <c r="G1866" i="471"/>
  <c r="G1867" i="471"/>
  <c r="G1868" i="471"/>
  <c r="G1869" i="471"/>
  <c r="G1870" i="471"/>
  <c r="G1871" i="471"/>
  <c r="G1872" i="471"/>
  <c r="G1873" i="471"/>
  <c r="G1874" i="471"/>
  <c r="G1875" i="471"/>
  <c r="G1876" i="471"/>
  <c r="G1877" i="471"/>
  <c r="G1878" i="471"/>
  <c r="G1879" i="471"/>
  <c r="G1880" i="471"/>
  <c r="G1881" i="471"/>
  <c r="G1882" i="471"/>
  <c r="G1883" i="471"/>
  <c r="G1884" i="471"/>
  <c r="G1885" i="471"/>
  <c r="G1886" i="471"/>
  <c r="G1887" i="471"/>
  <c r="G1888" i="471"/>
  <c r="G1889" i="471"/>
  <c r="G1890" i="471"/>
  <c r="G1891" i="471"/>
  <c r="G1892" i="471"/>
  <c r="G1893" i="471"/>
  <c r="G1894" i="471"/>
  <c r="G1895" i="471"/>
  <c r="G1896" i="471"/>
  <c r="G1897" i="471"/>
  <c r="G1898" i="471"/>
  <c r="G1899" i="471"/>
  <c r="G1900" i="471"/>
  <c r="G1901" i="471"/>
  <c r="G1902" i="471"/>
  <c r="G1903" i="471"/>
  <c r="G1904" i="471"/>
  <c r="G1905" i="471"/>
  <c r="G1906" i="471"/>
  <c r="G1907" i="471"/>
  <c r="G1908" i="471"/>
  <c r="G1909" i="471"/>
  <c r="G1910" i="471"/>
  <c r="G1911" i="471"/>
  <c r="G1912" i="471"/>
  <c r="G1913" i="471"/>
  <c r="G1914" i="471"/>
  <c r="G1915" i="471"/>
  <c r="G1916" i="471"/>
  <c r="G1917" i="471"/>
  <c r="G1918" i="471"/>
  <c r="G1919" i="471"/>
  <c r="G1920" i="471"/>
  <c r="G1921" i="471"/>
  <c r="G1922" i="471"/>
  <c r="G1923" i="471"/>
  <c r="G1924" i="471"/>
  <c r="G1925" i="471"/>
  <c r="G1926" i="471"/>
  <c r="G1927" i="471"/>
  <c r="G1928" i="471"/>
  <c r="G1929" i="471"/>
  <c r="G1930" i="471"/>
  <c r="G1931" i="471"/>
  <c r="G1932" i="471"/>
  <c r="G1933" i="471"/>
  <c r="G1934" i="471"/>
  <c r="G1935" i="471"/>
  <c r="G1936" i="471"/>
  <c r="G1937" i="471"/>
  <c r="G1938" i="471"/>
  <c r="G1939" i="471"/>
  <c r="G1940" i="471"/>
  <c r="G1941" i="471"/>
  <c r="G1942" i="471"/>
  <c r="G1943" i="471"/>
  <c r="G1944" i="471"/>
  <c r="G1945" i="471"/>
  <c r="G1946" i="471"/>
  <c r="G1947" i="471"/>
  <c r="G1948" i="471"/>
  <c r="G1949" i="471"/>
  <c r="G1950" i="471"/>
  <c r="G1951" i="471"/>
  <c r="G1952" i="471"/>
  <c r="G1953" i="471"/>
  <c r="G1954" i="471"/>
  <c r="G1955" i="471"/>
  <c r="G1956" i="471"/>
  <c r="G1957" i="471"/>
  <c r="G1958" i="471"/>
  <c r="G1959" i="471"/>
  <c r="G1960" i="471"/>
  <c r="G1961" i="471"/>
  <c r="G1962" i="471"/>
  <c r="G1963" i="471"/>
  <c r="G1964" i="471"/>
  <c r="G1965" i="471"/>
  <c r="G1966" i="471"/>
  <c r="G1967" i="471"/>
  <c r="G1968" i="471"/>
  <c r="G1969" i="471"/>
  <c r="G1970" i="471"/>
  <c r="G1971" i="471"/>
  <c r="G1972" i="471"/>
  <c r="G1973" i="471"/>
  <c r="G1974" i="471"/>
  <c r="G1975" i="471"/>
  <c r="G1976" i="471"/>
  <c r="G1977" i="471"/>
  <c r="G1978" i="471"/>
  <c r="G1979" i="471"/>
  <c r="G1980" i="471"/>
  <c r="G1981" i="471"/>
  <c r="G1982" i="471"/>
  <c r="G1983" i="471"/>
  <c r="G1984" i="471"/>
  <c r="G1985" i="471"/>
  <c r="G1986" i="471"/>
  <c r="G1987" i="471"/>
  <c r="G1988" i="471"/>
  <c r="G1989" i="471"/>
  <c r="G1990" i="471"/>
  <c r="G1991" i="471"/>
  <c r="G1992" i="471"/>
  <c r="G1993" i="471"/>
  <c r="G1994" i="471"/>
  <c r="G1995" i="471"/>
  <c r="G1996" i="471"/>
  <c r="G1997" i="471"/>
  <c r="G1998" i="471"/>
  <c r="G1999" i="471"/>
  <c r="G2000" i="471"/>
  <c r="G2001" i="471"/>
  <c r="G2002" i="471"/>
  <c r="G2003" i="471"/>
  <c r="G2004" i="471"/>
  <c r="G2005" i="471"/>
  <c r="G2006" i="471"/>
  <c r="G2007" i="471"/>
  <c r="G2008" i="471"/>
  <c r="G2009" i="471"/>
  <c r="G2010" i="471"/>
  <c r="G2011" i="471"/>
  <c r="G2012" i="471"/>
  <c r="G2013" i="471"/>
  <c r="G2014" i="471"/>
  <c r="G2015" i="471"/>
  <c r="G2016" i="471"/>
  <c r="G2017" i="471"/>
  <c r="G2018" i="471"/>
  <c r="G2019" i="471"/>
  <c r="G2020" i="471"/>
  <c r="G2021" i="471"/>
  <c r="G2022" i="471"/>
  <c r="G2023" i="471"/>
  <c r="G2024" i="471"/>
  <c r="G2025" i="471"/>
  <c r="G2026" i="471"/>
  <c r="G2027" i="471"/>
  <c r="G2028" i="471"/>
  <c r="G2029" i="471"/>
  <c r="G2030" i="471"/>
  <c r="G2031" i="471"/>
  <c r="G2032" i="471"/>
  <c r="G2033" i="471"/>
  <c r="G2034" i="471"/>
  <c r="G2035" i="471"/>
  <c r="G2036" i="471"/>
  <c r="G2037" i="471"/>
  <c r="G2038" i="471"/>
  <c r="G2039" i="471"/>
  <c r="G2040" i="471"/>
  <c r="G2041" i="471"/>
  <c r="G2042" i="471"/>
  <c r="G2043" i="471"/>
  <c r="G2044" i="471"/>
  <c r="G2045" i="471"/>
  <c r="G2046" i="471"/>
  <c r="G2047" i="471"/>
  <c r="G2048" i="471"/>
  <c r="G2049" i="471"/>
  <c r="G2050" i="471"/>
  <c r="G2051" i="471"/>
  <c r="G2052" i="471"/>
  <c r="G2053" i="471"/>
  <c r="G2054" i="471"/>
  <c r="G2055" i="471"/>
  <c r="G2056" i="471"/>
  <c r="G2057" i="471"/>
  <c r="G2058" i="471"/>
  <c r="G2059" i="471"/>
  <c r="G2060" i="471"/>
  <c r="G2061" i="471"/>
  <c r="G2062" i="471"/>
  <c r="G2063" i="471"/>
  <c r="G2064" i="471"/>
  <c r="G2065" i="471"/>
  <c r="G2066" i="471"/>
  <c r="G2067" i="471"/>
  <c r="G2068" i="471"/>
  <c r="G2069" i="471"/>
  <c r="G2070" i="471"/>
  <c r="G2071" i="471"/>
  <c r="G2072" i="471"/>
  <c r="G2073" i="471"/>
  <c r="G2074" i="471"/>
  <c r="G2075" i="471"/>
  <c r="G2076" i="471"/>
  <c r="G2077" i="471"/>
  <c r="G2078" i="471"/>
  <c r="G2079" i="471"/>
  <c r="G2080" i="471"/>
  <c r="G2081" i="471"/>
  <c r="G2082" i="471"/>
  <c r="G2083" i="471"/>
  <c r="G2084" i="471"/>
  <c r="G2085" i="471"/>
  <c r="G2086" i="471"/>
  <c r="G2087" i="471"/>
  <c r="G2088" i="471"/>
  <c r="G2089" i="471"/>
  <c r="G2090" i="471"/>
  <c r="G2091" i="471"/>
  <c r="G2092" i="471"/>
  <c r="G2093" i="471"/>
  <c r="G2094" i="471"/>
  <c r="G2095" i="471"/>
  <c r="G2096" i="471"/>
  <c r="G2097" i="471"/>
  <c r="G2098" i="471"/>
  <c r="G2099" i="471"/>
  <c r="G2100" i="471"/>
  <c r="G2101" i="471"/>
  <c r="G2102" i="471"/>
  <c r="G2103" i="471"/>
  <c r="G2104" i="471"/>
  <c r="G2105" i="471"/>
  <c r="G2106" i="471"/>
  <c r="G2107" i="471"/>
  <c r="G2108" i="471"/>
  <c r="G2109" i="471"/>
  <c r="G2110" i="471"/>
  <c r="G2111" i="471"/>
  <c r="G2112" i="471"/>
  <c r="G2113" i="471"/>
  <c r="G2114" i="471"/>
  <c r="G2115" i="471"/>
  <c r="G2116" i="471"/>
  <c r="G2117" i="471"/>
  <c r="G2118" i="471"/>
  <c r="G2119" i="471"/>
  <c r="G2120" i="471"/>
  <c r="G2121" i="471"/>
  <c r="G2122" i="471"/>
  <c r="G2123" i="471"/>
  <c r="G2124" i="471"/>
  <c r="G2125" i="471"/>
  <c r="G2126" i="471"/>
  <c r="G2127" i="471"/>
  <c r="G2128" i="471"/>
  <c r="G2129" i="471"/>
  <c r="G2130" i="471"/>
  <c r="G2131" i="471"/>
  <c r="G2132" i="471"/>
  <c r="G2133" i="471"/>
  <c r="G2134" i="471"/>
  <c r="G2135" i="471"/>
  <c r="G2136" i="471"/>
  <c r="G2137" i="471"/>
  <c r="G2138" i="471"/>
  <c r="G2139" i="471"/>
  <c r="G2140" i="471"/>
  <c r="G2141" i="471"/>
  <c r="G2142" i="471"/>
  <c r="G2143" i="471"/>
  <c r="G2144" i="471"/>
  <c r="G2145" i="471"/>
  <c r="G2146" i="471"/>
  <c r="G2147" i="471"/>
  <c r="G2148" i="471"/>
  <c r="G2149" i="471"/>
  <c r="G2150" i="471"/>
  <c r="G2151" i="471"/>
  <c r="G2152" i="471"/>
  <c r="G2153" i="471"/>
  <c r="G2154" i="471"/>
  <c r="G2155" i="471"/>
  <c r="G2156" i="471"/>
  <c r="G2157" i="471"/>
  <c r="G2158" i="471"/>
  <c r="G2159" i="471"/>
  <c r="G2160" i="471"/>
  <c r="G2161" i="471"/>
  <c r="G2162" i="471"/>
  <c r="G2163" i="471"/>
  <c r="G2164" i="471"/>
  <c r="G2165" i="471"/>
  <c r="G2166" i="471"/>
  <c r="G2167" i="471"/>
  <c r="G2168" i="471"/>
  <c r="G2169" i="471"/>
  <c r="G2170" i="471"/>
  <c r="G2171" i="471"/>
  <c r="G2172" i="471"/>
  <c r="G2173" i="471"/>
  <c r="G2174" i="471"/>
  <c r="G2175" i="471"/>
  <c r="G2176" i="471"/>
  <c r="G2177" i="471"/>
  <c r="G2178" i="471"/>
  <c r="G2179" i="471"/>
  <c r="G2180" i="471"/>
  <c r="G2181" i="471"/>
  <c r="G2182" i="471"/>
  <c r="G2183" i="471"/>
  <c r="G2184" i="471"/>
  <c r="G2185" i="471"/>
  <c r="G2186" i="471"/>
  <c r="G2187" i="471"/>
  <c r="G2188" i="471"/>
  <c r="G2189" i="471"/>
  <c r="G2190" i="471"/>
  <c r="G2191" i="471"/>
  <c r="G2192" i="471"/>
  <c r="G2193" i="471"/>
  <c r="G2194" i="471"/>
  <c r="G2195" i="471"/>
  <c r="G2196" i="471"/>
  <c r="G2197" i="471"/>
  <c r="G2198" i="471"/>
  <c r="G2199" i="471"/>
  <c r="G2200" i="471"/>
  <c r="G2201" i="471"/>
  <c r="G2202" i="471"/>
  <c r="G2203" i="471"/>
  <c r="G2204" i="471"/>
  <c r="G2205" i="471"/>
  <c r="G2206" i="471"/>
  <c r="G2207" i="471"/>
  <c r="G2208" i="471"/>
  <c r="G2209" i="471"/>
  <c r="G2210" i="471"/>
  <c r="G2211" i="471"/>
  <c r="G2212" i="471"/>
  <c r="G2213" i="471"/>
  <c r="G2214" i="471"/>
  <c r="G2215" i="471"/>
  <c r="G2216" i="471"/>
  <c r="G2217" i="471"/>
  <c r="G2218" i="471"/>
  <c r="G2219" i="471"/>
  <c r="G2220" i="471"/>
  <c r="G2221" i="471"/>
  <c r="G2222" i="471"/>
  <c r="G2223" i="471"/>
  <c r="G2224" i="471"/>
  <c r="G2225" i="471"/>
  <c r="G2226" i="471"/>
  <c r="G2227" i="471"/>
  <c r="G2228" i="471"/>
  <c r="G2229" i="471"/>
  <c r="G2230" i="471"/>
  <c r="G2231" i="471"/>
  <c r="G2232" i="471"/>
  <c r="G2233" i="471"/>
  <c r="G2234" i="471"/>
  <c r="G2235" i="471"/>
  <c r="G2236" i="471"/>
  <c r="G2237" i="471"/>
  <c r="G2238" i="471"/>
  <c r="G2239" i="471"/>
  <c r="G2240" i="471"/>
  <c r="G2241" i="471"/>
  <c r="G2242" i="471"/>
  <c r="G2243" i="471"/>
  <c r="G2244" i="471"/>
  <c r="G2245" i="471"/>
  <c r="G2246" i="471"/>
  <c r="G2247" i="471"/>
  <c r="G2248" i="471"/>
  <c r="G2249" i="471"/>
  <c r="G2250" i="471"/>
  <c r="G2251" i="471"/>
  <c r="G2252" i="471"/>
  <c r="G2253" i="471"/>
  <c r="G2254" i="471"/>
  <c r="G2255" i="471"/>
  <c r="G2256" i="471"/>
  <c r="G2257" i="471"/>
  <c r="G2258" i="471"/>
  <c r="G2259" i="471"/>
  <c r="G2260" i="471"/>
  <c r="G2261" i="471"/>
  <c r="G2262" i="471"/>
  <c r="G2263" i="471"/>
  <c r="G2264" i="471"/>
  <c r="G2265" i="471"/>
  <c r="G2266" i="471"/>
  <c r="G2267" i="471"/>
  <c r="G2268" i="471"/>
  <c r="G2269" i="471"/>
  <c r="G2270" i="471"/>
  <c r="G2271" i="471"/>
  <c r="G2272" i="471"/>
  <c r="G2273" i="471"/>
  <c r="G2274" i="471"/>
  <c r="G2275" i="471"/>
  <c r="G2276" i="471"/>
  <c r="G2277" i="471"/>
  <c r="G2278" i="471"/>
  <c r="G2279" i="471"/>
  <c r="G2280" i="471"/>
  <c r="G2281" i="471"/>
  <c r="G2282" i="471"/>
  <c r="G2283" i="471"/>
  <c r="G2284" i="471"/>
  <c r="G2285" i="471"/>
  <c r="G2286" i="471"/>
  <c r="G2287" i="471"/>
  <c r="G2288" i="471"/>
  <c r="G2289" i="471"/>
  <c r="G2290" i="471"/>
  <c r="G2291" i="471"/>
  <c r="G2292" i="471"/>
  <c r="G2293" i="471"/>
  <c r="G2294" i="471"/>
  <c r="G2295" i="471"/>
  <c r="G2296" i="471"/>
  <c r="G2297" i="471"/>
  <c r="G2298" i="471"/>
  <c r="G2299" i="471"/>
  <c r="G2300" i="471"/>
  <c r="G2301" i="471"/>
  <c r="G2302" i="471"/>
  <c r="G2303" i="471"/>
  <c r="G2304" i="471"/>
  <c r="G2305" i="471"/>
  <c r="G2306" i="471"/>
  <c r="G2307" i="471"/>
  <c r="G2308" i="471"/>
  <c r="G2309" i="471"/>
  <c r="G2310" i="471"/>
  <c r="G2311" i="471"/>
  <c r="G2312" i="471"/>
  <c r="G2313" i="471"/>
  <c r="G2314" i="471"/>
  <c r="G2315" i="471"/>
  <c r="G2316" i="471"/>
  <c r="G2317" i="471"/>
  <c r="G2318" i="471"/>
  <c r="G2319" i="471"/>
  <c r="G2320" i="471"/>
  <c r="G2321" i="471"/>
  <c r="G2322" i="471"/>
  <c r="G2323" i="471"/>
  <c r="G2324" i="471"/>
  <c r="G2325" i="471"/>
  <c r="G2326" i="471"/>
  <c r="G2327" i="471"/>
  <c r="G2328" i="471"/>
  <c r="G2329" i="471"/>
  <c r="G2330" i="471"/>
  <c r="G2331" i="471"/>
  <c r="G2332" i="471"/>
  <c r="G2333" i="471"/>
  <c r="G2334" i="471"/>
  <c r="G2335" i="471"/>
  <c r="G2336" i="471"/>
  <c r="G2337" i="471"/>
  <c r="G2338" i="471"/>
  <c r="G2339" i="471"/>
  <c r="G2340" i="471"/>
  <c r="G2341" i="471"/>
  <c r="G2342" i="471"/>
  <c r="G2343" i="471"/>
  <c r="G2344" i="471"/>
  <c r="G2345" i="471"/>
  <c r="G2346" i="471"/>
  <c r="G2347" i="471"/>
  <c r="G2348" i="471"/>
  <c r="G2349" i="471"/>
  <c r="G2350" i="471"/>
  <c r="G2351" i="471"/>
  <c r="G2352" i="471"/>
  <c r="G2353" i="471"/>
  <c r="G2354" i="471"/>
  <c r="G2355" i="471"/>
  <c r="G2356" i="471"/>
  <c r="G2357" i="471"/>
  <c r="G2358" i="471"/>
  <c r="G2359" i="471"/>
  <c r="G2360" i="471"/>
  <c r="G2361" i="471"/>
  <c r="G2362" i="471"/>
  <c r="G2363" i="471"/>
  <c r="G2364" i="471"/>
  <c r="G2365" i="471"/>
  <c r="G2366" i="471"/>
  <c r="G2367" i="471"/>
  <c r="G2368" i="471"/>
  <c r="G2369" i="471"/>
  <c r="G2370" i="471"/>
  <c r="G2371" i="471"/>
  <c r="G2372" i="471"/>
  <c r="G2373" i="471"/>
  <c r="G2374" i="471"/>
  <c r="G2375" i="471"/>
  <c r="G2376" i="471"/>
  <c r="G2377" i="471"/>
  <c r="G2378" i="471"/>
  <c r="G2379" i="471"/>
  <c r="G2380" i="471"/>
  <c r="G2381" i="471"/>
  <c r="G2382" i="471"/>
  <c r="G2383" i="471"/>
  <c r="G2384" i="471"/>
  <c r="G2385" i="471"/>
  <c r="G2386" i="471"/>
  <c r="G2387" i="471"/>
  <c r="G2388" i="471"/>
  <c r="G2389" i="471"/>
  <c r="G2390" i="471"/>
  <c r="G2391" i="471"/>
  <c r="G2392" i="471"/>
  <c r="G2393" i="471"/>
  <c r="G2394" i="471"/>
  <c r="G2395" i="471"/>
  <c r="G2396" i="471"/>
  <c r="G2397" i="471"/>
  <c r="G2398" i="471"/>
  <c r="G2399" i="471"/>
  <c r="G2400" i="471"/>
  <c r="G2401" i="471"/>
  <c r="G2402" i="471"/>
  <c r="G2403" i="471"/>
  <c r="G2404" i="471"/>
  <c r="G2405" i="471"/>
  <c r="G2406" i="471"/>
  <c r="G2407" i="471"/>
  <c r="G2408" i="471"/>
  <c r="G2409" i="471"/>
  <c r="G2410" i="471"/>
  <c r="G2411" i="471"/>
  <c r="G2412" i="471"/>
  <c r="G2413" i="471"/>
  <c r="G2414" i="471"/>
  <c r="G2415" i="471"/>
  <c r="G2416" i="471"/>
  <c r="G2417" i="471"/>
  <c r="G2418" i="471"/>
  <c r="G2419" i="471"/>
  <c r="G2420" i="471"/>
  <c r="G2421" i="471"/>
  <c r="G2422" i="471"/>
  <c r="G2423" i="471"/>
  <c r="G2424" i="471"/>
  <c r="G2425" i="471"/>
  <c r="G2426" i="471"/>
  <c r="G2427" i="471"/>
  <c r="G2428" i="471"/>
  <c r="G2429" i="471"/>
  <c r="G2430" i="471"/>
  <c r="G2431" i="471"/>
  <c r="G2432" i="471"/>
  <c r="G2433" i="471"/>
  <c r="G2434" i="471"/>
  <c r="G2435" i="471"/>
  <c r="G2436" i="471"/>
  <c r="G2437" i="471"/>
  <c r="G2438" i="471"/>
  <c r="G2439" i="471"/>
  <c r="G2440" i="471"/>
  <c r="G2441" i="471"/>
  <c r="G2442" i="471"/>
  <c r="G2443" i="471"/>
  <c r="G2444" i="471"/>
  <c r="G2445" i="471"/>
  <c r="G2446" i="471"/>
  <c r="G2447" i="471"/>
  <c r="G2448" i="471"/>
  <c r="G2449" i="471"/>
  <c r="G2450" i="471"/>
  <c r="G2451" i="471"/>
  <c r="G2452" i="471"/>
  <c r="G2453" i="471"/>
  <c r="G2454" i="471"/>
  <c r="G2455" i="471"/>
  <c r="G2456" i="471"/>
  <c r="G2457" i="471"/>
  <c r="G2458" i="471"/>
  <c r="G2459" i="471"/>
  <c r="G2460" i="471"/>
  <c r="G2461" i="471"/>
  <c r="G2462" i="471"/>
  <c r="G2463" i="471"/>
  <c r="G2464" i="471"/>
  <c r="G2465" i="471"/>
  <c r="G2466" i="471"/>
  <c r="G2467" i="471"/>
  <c r="G2468" i="471"/>
  <c r="G2469" i="471"/>
  <c r="G2470" i="471"/>
  <c r="G2471" i="471"/>
  <c r="G2472" i="471"/>
  <c r="G2473" i="471"/>
  <c r="G2474" i="471"/>
  <c r="G2475" i="471"/>
  <c r="G2476" i="471"/>
  <c r="G2477" i="471"/>
  <c r="G2478" i="471"/>
  <c r="G2479" i="471"/>
  <c r="G2480" i="471"/>
  <c r="G2481" i="471"/>
  <c r="G2482" i="471"/>
  <c r="G2483" i="471"/>
  <c r="G2484" i="471"/>
  <c r="G2485" i="471"/>
  <c r="G2486" i="471"/>
  <c r="G2487" i="471"/>
  <c r="G2488" i="471"/>
  <c r="G2489" i="471"/>
  <c r="G2490" i="471"/>
  <c r="G2491" i="471"/>
  <c r="G2492" i="471"/>
  <c r="G2493" i="471"/>
  <c r="G2494" i="471"/>
  <c r="G2495" i="471"/>
  <c r="G2496" i="471"/>
  <c r="G2497" i="471"/>
  <c r="G2498" i="471"/>
  <c r="G2499" i="471"/>
  <c r="G2500" i="471"/>
  <c r="G2501" i="471"/>
  <c r="G2502" i="471"/>
  <c r="G2503" i="471"/>
  <c r="G2504" i="471"/>
  <c r="G2505" i="471"/>
  <c r="G2506" i="471"/>
  <c r="G2507" i="471"/>
  <c r="G2508" i="471"/>
  <c r="G2509" i="471"/>
  <c r="G2510" i="471"/>
  <c r="G2511" i="471"/>
  <c r="G2512" i="471"/>
  <c r="G2513" i="471"/>
  <c r="G2514" i="471"/>
  <c r="G2515" i="471"/>
  <c r="G2516" i="471"/>
  <c r="G2517" i="471"/>
  <c r="G2518" i="471"/>
  <c r="G2519" i="471"/>
  <c r="G2520" i="471"/>
  <c r="G2521" i="471"/>
  <c r="G2522" i="471"/>
  <c r="G2523" i="471"/>
  <c r="G2524" i="471"/>
  <c r="G2525" i="471"/>
  <c r="G2526" i="471"/>
  <c r="G2527" i="471"/>
  <c r="G2528" i="471"/>
  <c r="G2529" i="471"/>
  <c r="G2530" i="471"/>
  <c r="G2531" i="471"/>
  <c r="G2532" i="471"/>
  <c r="G2533" i="471"/>
  <c r="G2534" i="471"/>
  <c r="G2535" i="471"/>
  <c r="G2536" i="471"/>
  <c r="G2537" i="471"/>
  <c r="G2538" i="471"/>
  <c r="G2539" i="471"/>
  <c r="G2540" i="471"/>
  <c r="G2541" i="471"/>
  <c r="G2542" i="471"/>
  <c r="G2543" i="471"/>
  <c r="G2544" i="471"/>
  <c r="G2545" i="471"/>
  <c r="G2546" i="471"/>
  <c r="G2547" i="471"/>
  <c r="G2548" i="471"/>
  <c r="G2549" i="471"/>
  <c r="G2550" i="471"/>
  <c r="G2551" i="471"/>
  <c r="G2552" i="471"/>
  <c r="G2553" i="471"/>
  <c r="G2554" i="471"/>
  <c r="G2555" i="471"/>
  <c r="G2556" i="471"/>
  <c r="G2557" i="471"/>
  <c r="G2558" i="471"/>
  <c r="G2559" i="471"/>
  <c r="G2560" i="471"/>
  <c r="G2561" i="471"/>
  <c r="G2562" i="471"/>
  <c r="G2563" i="471"/>
  <c r="G2564" i="471"/>
  <c r="G2565" i="471"/>
  <c r="G2566" i="471"/>
  <c r="G2567" i="471"/>
  <c r="G2568" i="471"/>
  <c r="G2569" i="471"/>
  <c r="G2570" i="471"/>
  <c r="G2571" i="471"/>
  <c r="G2572" i="471"/>
  <c r="G2573" i="471"/>
  <c r="G2574" i="471"/>
  <c r="G2575" i="471"/>
  <c r="G2576" i="471"/>
  <c r="G2577" i="471"/>
  <c r="G2578" i="471"/>
  <c r="G2579" i="471"/>
  <c r="G2580" i="471"/>
  <c r="G2581" i="471"/>
  <c r="G2582" i="471"/>
  <c r="G2583" i="471"/>
  <c r="G2584" i="471"/>
  <c r="G2585" i="471"/>
  <c r="G2586" i="471"/>
  <c r="G2587" i="471"/>
  <c r="G2588" i="471"/>
  <c r="G2589" i="471"/>
  <c r="G2590" i="471"/>
  <c r="G2591" i="471"/>
  <c r="G2592" i="471"/>
  <c r="G2593" i="471"/>
  <c r="G2594" i="471"/>
  <c r="G2595" i="471"/>
  <c r="G2596" i="471"/>
  <c r="G2597" i="471"/>
  <c r="G2598" i="471"/>
  <c r="G2599" i="471"/>
  <c r="G2600" i="471"/>
  <c r="G2601" i="471"/>
  <c r="G2602" i="471"/>
  <c r="G2603" i="471"/>
  <c r="G2604" i="471"/>
  <c r="G2605" i="471"/>
  <c r="G2606" i="471"/>
  <c r="G2607" i="471"/>
  <c r="G2608" i="471"/>
  <c r="G2609" i="471"/>
  <c r="G2610" i="471"/>
  <c r="G2611" i="471"/>
  <c r="G2612" i="471"/>
  <c r="G2613" i="471"/>
  <c r="G2614" i="471"/>
  <c r="G2615" i="471"/>
  <c r="G2616" i="471"/>
  <c r="G2617" i="471"/>
  <c r="G2618" i="471"/>
  <c r="G2619" i="471"/>
  <c r="G2620" i="471"/>
  <c r="G2621" i="471"/>
  <c r="G2622" i="471"/>
  <c r="G2623" i="471"/>
  <c r="G2624" i="471"/>
  <c r="G2625" i="471"/>
  <c r="G2626" i="471"/>
  <c r="G2627" i="471"/>
  <c r="G2628" i="471"/>
  <c r="G2629" i="471"/>
  <c r="G2630" i="471"/>
  <c r="G2631" i="471"/>
  <c r="G2632" i="471"/>
  <c r="G2633" i="471"/>
  <c r="G2634" i="471"/>
  <c r="G2635" i="471"/>
  <c r="G2636" i="471"/>
  <c r="G2637" i="471"/>
  <c r="G2638" i="471"/>
  <c r="G2639" i="471"/>
  <c r="G2640" i="471"/>
  <c r="G2641" i="471"/>
  <c r="G2642" i="471"/>
  <c r="G2643" i="471"/>
  <c r="G2644" i="471"/>
  <c r="G2645" i="471"/>
  <c r="G2646" i="471"/>
  <c r="G2647" i="471"/>
  <c r="G2648" i="471"/>
  <c r="G2649" i="471"/>
  <c r="G2650" i="471"/>
  <c r="G2651" i="471"/>
  <c r="G2652" i="471"/>
  <c r="G2653" i="471"/>
  <c r="G2654" i="471"/>
  <c r="G2655" i="471"/>
  <c r="G2656" i="471"/>
  <c r="G2657" i="471"/>
  <c r="G2658" i="471"/>
  <c r="G2659" i="471"/>
  <c r="G2660" i="471"/>
  <c r="G2661" i="471"/>
  <c r="G2662" i="471"/>
  <c r="G2663" i="471"/>
  <c r="G2664" i="471"/>
  <c r="G2665" i="471"/>
  <c r="G2666" i="471"/>
  <c r="G2667" i="471"/>
  <c r="G2668" i="471"/>
  <c r="G2669" i="471"/>
  <c r="G2670" i="471"/>
  <c r="G2671" i="471"/>
  <c r="G2672" i="471"/>
  <c r="G2673" i="471"/>
  <c r="G2674" i="471"/>
  <c r="G2675" i="471"/>
  <c r="G2676" i="471"/>
  <c r="G2677" i="471"/>
  <c r="G2678" i="471"/>
  <c r="G2679" i="471"/>
  <c r="G2680" i="471"/>
  <c r="G2681" i="471"/>
  <c r="G2682" i="471"/>
  <c r="G2683" i="471"/>
  <c r="G2684" i="471"/>
  <c r="G2685" i="471"/>
  <c r="G2686" i="471"/>
  <c r="G2687" i="471"/>
  <c r="G2688" i="471"/>
  <c r="G2689" i="471"/>
  <c r="G2690" i="471"/>
  <c r="G2691" i="471"/>
  <c r="G2692" i="471"/>
  <c r="G2693" i="471"/>
  <c r="G2694" i="471"/>
  <c r="G2695" i="471"/>
  <c r="G2696" i="471"/>
  <c r="G2697" i="471"/>
  <c r="G2698" i="471"/>
  <c r="G2699" i="471"/>
  <c r="G2700" i="471"/>
  <c r="G2701" i="471"/>
  <c r="G2702" i="471"/>
  <c r="G2703" i="471"/>
  <c r="G2704" i="471"/>
  <c r="G2705" i="471"/>
  <c r="G2706" i="471"/>
  <c r="G2707" i="471"/>
  <c r="G2708" i="471"/>
  <c r="G2709" i="471"/>
  <c r="G2710" i="471"/>
  <c r="G2711" i="471"/>
  <c r="G2712" i="471"/>
  <c r="G2713" i="471"/>
  <c r="G2714" i="471"/>
  <c r="G2715" i="471"/>
  <c r="G2716" i="471"/>
  <c r="G2717" i="471"/>
  <c r="G2718" i="471"/>
  <c r="G2719" i="471"/>
  <c r="G2720" i="471"/>
  <c r="G2721" i="471"/>
  <c r="G2722" i="471"/>
  <c r="G2723" i="471"/>
  <c r="G2724" i="471"/>
  <c r="G2725" i="471"/>
  <c r="G2726" i="471"/>
  <c r="G2727" i="471"/>
  <c r="G2728" i="471"/>
  <c r="G2729" i="471"/>
  <c r="G2730" i="471"/>
  <c r="G2731" i="471"/>
  <c r="G2732" i="471"/>
  <c r="G2733" i="471"/>
  <c r="G2734" i="471"/>
  <c r="G2735" i="471"/>
  <c r="G2736" i="471"/>
  <c r="G2737" i="471"/>
  <c r="G2738" i="471"/>
  <c r="G2739" i="471"/>
  <c r="G2740" i="471"/>
  <c r="G2741" i="471"/>
  <c r="G2742" i="471"/>
  <c r="G2743" i="471"/>
  <c r="G2744" i="471"/>
  <c r="G2745" i="471"/>
  <c r="G2746" i="471"/>
  <c r="G2747" i="471"/>
  <c r="G2748" i="471"/>
  <c r="G2749" i="471"/>
  <c r="G2750" i="471"/>
  <c r="G2751" i="471"/>
  <c r="G2752" i="471"/>
  <c r="G2753" i="471"/>
  <c r="G2754" i="471"/>
  <c r="G2755" i="471"/>
  <c r="G2756" i="471"/>
  <c r="G2757" i="471"/>
  <c r="G2758" i="471"/>
  <c r="G2759" i="471"/>
  <c r="G2760" i="471"/>
  <c r="G2761" i="471"/>
  <c r="G2762" i="471"/>
  <c r="G2763" i="471"/>
  <c r="G2764" i="471"/>
  <c r="G2765" i="471"/>
  <c r="G2766" i="471"/>
  <c r="G2767" i="471"/>
  <c r="G2768" i="471"/>
  <c r="G2769" i="471"/>
  <c r="G2770" i="471"/>
  <c r="G2771" i="471"/>
  <c r="G2772" i="471"/>
  <c r="G2773" i="471"/>
  <c r="G2774" i="471"/>
  <c r="G2775" i="471"/>
  <c r="G2776" i="471"/>
  <c r="G2777" i="471"/>
  <c r="G2778" i="471"/>
  <c r="G2779" i="471"/>
  <c r="G2780" i="471"/>
  <c r="G2781" i="471"/>
  <c r="G2782" i="471"/>
  <c r="G2783" i="471"/>
  <c r="G2784" i="471"/>
  <c r="G2785" i="471"/>
  <c r="G2786" i="471"/>
  <c r="G2787" i="471"/>
  <c r="G2788" i="471"/>
  <c r="G2789" i="471"/>
  <c r="G2790" i="471"/>
  <c r="G2791" i="471"/>
  <c r="G2792" i="471"/>
  <c r="G2793" i="471"/>
  <c r="G2794" i="471"/>
  <c r="G2795" i="471"/>
  <c r="G2796" i="471"/>
  <c r="G2797" i="471"/>
  <c r="G2798" i="471"/>
  <c r="G2799" i="471"/>
  <c r="G2800" i="471"/>
  <c r="G2801" i="471"/>
  <c r="G2802" i="471"/>
  <c r="G2803" i="471"/>
  <c r="G2804" i="471"/>
  <c r="G2805" i="471"/>
  <c r="G2806" i="471"/>
  <c r="G2807" i="471"/>
  <c r="G2808" i="471"/>
  <c r="G2809" i="471"/>
  <c r="G2810" i="471"/>
  <c r="G2811" i="471"/>
  <c r="G2812" i="471"/>
  <c r="G2813" i="471"/>
  <c r="G2814" i="471"/>
  <c r="G2815" i="471"/>
  <c r="G2816" i="471"/>
  <c r="G2817" i="471"/>
  <c r="G2818" i="471"/>
  <c r="G2819" i="471"/>
  <c r="G2820" i="471"/>
  <c r="G2821" i="471"/>
  <c r="G2822" i="471"/>
  <c r="G2823" i="471"/>
  <c r="G2824" i="471"/>
  <c r="G2825" i="471"/>
  <c r="G2826" i="471"/>
  <c r="G2827" i="471"/>
  <c r="G2828" i="471"/>
  <c r="G2829" i="471"/>
  <c r="G2830" i="471"/>
  <c r="G2831" i="471"/>
  <c r="G2832" i="471"/>
  <c r="G2833" i="471"/>
  <c r="G2834" i="471"/>
  <c r="G2835" i="471"/>
  <c r="G2836" i="471"/>
  <c r="G2837" i="471"/>
  <c r="G2838" i="471"/>
  <c r="G2839" i="471"/>
  <c r="G2840" i="471"/>
  <c r="G2841" i="471"/>
  <c r="G2842" i="471"/>
  <c r="G2843" i="471"/>
  <c r="G2844" i="471"/>
  <c r="G2845" i="471"/>
  <c r="G2846" i="471"/>
  <c r="G2847" i="471"/>
  <c r="G2848" i="471"/>
  <c r="G2849" i="471"/>
  <c r="G2850" i="471"/>
  <c r="G2851" i="471"/>
  <c r="G2852" i="471"/>
  <c r="G2853" i="471"/>
  <c r="G2854" i="471"/>
  <c r="G2855" i="471"/>
  <c r="G2856" i="471"/>
  <c r="G2857" i="471"/>
  <c r="G2858" i="471"/>
  <c r="G2859" i="471"/>
  <c r="G2860" i="471"/>
  <c r="G2861" i="471"/>
  <c r="G2862" i="471"/>
  <c r="G2863" i="471"/>
  <c r="G2864" i="471"/>
  <c r="G2865" i="471"/>
  <c r="G2866" i="471"/>
  <c r="G2867" i="471"/>
  <c r="G2868" i="471"/>
  <c r="G2869" i="471"/>
  <c r="G2870" i="471"/>
  <c r="G2871" i="471"/>
  <c r="G2872" i="471"/>
  <c r="G2873" i="471"/>
  <c r="G2874" i="471"/>
  <c r="G2875" i="471"/>
  <c r="G2876" i="471"/>
  <c r="G2877" i="471"/>
  <c r="G2878" i="471"/>
  <c r="G2879" i="471"/>
  <c r="G2880" i="471"/>
  <c r="G2881" i="471"/>
  <c r="G2882" i="471"/>
  <c r="G2883" i="471"/>
  <c r="G2884" i="471"/>
  <c r="G2885" i="471"/>
  <c r="G2886" i="471"/>
  <c r="G2887" i="471"/>
  <c r="G2888" i="471"/>
  <c r="G2889" i="471"/>
  <c r="G2890" i="471"/>
  <c r="G2891" i="471"/>
  <c r="G2892" i="471"/>
  <c r="G2893" i="471"/>
  <c r="G2894" i="471"/>
  <c r="G2895" i="471"/>
  <c r="G2896" i="471"/>
  <c r="G2897" i="471"/>
  <c r="G2898" i="471"/>
  <c r="G2899" i="471"/>
  <c r="G2900" i="471"/>
  <c r="G2901" i="471"/>
  <c r="G2902" i="471"/>
  <c r="G2903" i="471"/>
  <c r="G2904" i="471"/>
  <c r="G2905" i="471"/>
  <c r="G2906" i="471"/>
  <c r="G2907" i="471"/>
  <c r="G2908" i="471"/>
  <c r="G2909" i="471"/>
  <c r="G2910" i="471"/>
  <c r="G2911" i="471"/>
  <c r="G2912" i="471"/>
  <c r="G2913" i="471"/>
  <c r="G2914" i="471"/>
  <c r="G2915" i="471"/>
  <c r="G2916" i="471"/>
  <c r="G2917" i="471"/>
  <c r="G2918" i="471"/>
  <c r="G2919" i="471"/>
  <c r="G2920" i="471"/>
  <c r="G2921" i="471"/>
  <c r="G2922" i="471"/>
  <c r="G2923" i="471"/>
  <c r="G2924" i="471"/>
  <c r="G2925" i="471"/>
  <c r="G2926" i="471"/>
  <c r="G2927" i="471"/>
  <c r="G2928" i="471"/>
  <c r="G2929" i="471"/>
  <c r="G2930" i="471"/>
  <c r="G2931" i="471"/>
  <c r="G2932" i="471"/>
  <c r="G2933" i="471"/>
  <c r="G2934" i="471"/>
  <c r="G2935" i="471"/>
  <c r="G2936" i="471"/>
  <c r="G2937" i="471"/>
  <c r="G2938" i="471"/>
  <c r="G2939" i="471"/>
  <c r="G2940" i="471"/>
  <c r="G2941" i="471"/>
  <c r="G2942" i="471"/>
  <c r="G2943" i="471"/>
  <c r="G2944" i="471"/>
  <c r="G2945" i="471"/>
  <c r="G2946" i="471"/>
  <c r="G2947" i="471"/>
  <c r="G2948" i="471"/>
  <c r="G2949" i="471"/>
  <c r="G2950" i="471"/>
  <c r="G2951" i="471"/>
  <c r="G2952" i="471"/>
  <c r="G2953" i="471"/>
  <c r="G2954" i="471"/>
  <c r="G2955" i="471"/>
  <c r="G2956" i="471"/>
  <c r="G2957" i="471"/>
  <c r="G2958" i="471"/>
  <c r="G2959" i="471"/>
  <c r="G2960" i="471"/>
  <c r="G2961" i="471"/>
  <c r="G2962" i="471"/>
  <c r="G2963" i="471"/>
  <c r="G2964" i="471"/>
  <c r="G2965" i="471"/>
  <c r="G2966" i="471"/>
  <c r="G2967" i="471"/>
  <c r="G2968" i="471"/>
  <c r="G2969" i="471"/>
  <c r="G2970" i="471"/>
  <c r="G2971" i="471"/>
  <c r="G2972" i="471"/>
  <c r="G2973" i="471"/>
  <c r="G2974" i="471"/>
  <c r="G2975" i="471"/>
  <c r="G2976" i="471"/>
  <c r="G2977" i="471"/>
  <c r="G2978" i="471"/>
  <c r="G2979" i="471"/>
  <c r="G2980" i="471"/>
  <c r="G2981" i="471"/>
  <c r="G2982" i="471"/>
  <c r="G2983" i="471"/>
  <c r="G2984" i="471"/>
  <c r="G2985" i="471"/>
  <c r="G2986" i="471"/>
  <c r="G2987" i="471"/>
  <c r="G2988" i="471"/>
  <c r="G2989" i="471"/>
  <c r="G2990" i="471"/>
  <c r="G2991" i="471"/>
  <c r="G2992" i="471"/>
  <c r="G2993" i="471"/>
  <c r="G2994" i="471"/>
  <c r="G2995" i="471"/>
  <c r="G2996" i="471"/>
  <c r="G2997" i="471"/>
  <c r="G2998" i="471"/>
  <c r="G2999" i="471"/>
  <c r="G3000" i="471"/>
  <c r="G3001" i="471"/>
  <c r="G3002" i="471"/>
  <c r="G3003" i="471"/>
  <c r="G3004" i="471"/>
  <c r="G3005" i="471"/>
  <c r="G3006" i="471"/>
  <c r="G3007" i="471"/>
  <c r="G3008" i="471"/>
  <c r="G3009" i="471"/>
  <c r="G3010" i="471"/>
  <c r="G3011" i="471"/>
  <c r="G3012" i="471"/>
  <c r="G3013" i="471"/>
  <c r="G3014" i="471"/>
  <c r="G3015" i="471"/>
  <c r="G3016" i="471"/>
  <c r="G3017" i="471"/>
  <c r="G3018" i="471"/>
  <c r="G3019" i="471"/>
  <c r="G3020" i="471"/>
  <c r="G3021" i="471"/>
  <c r="G3022" i="471"/>
  <c r="G3023" i="471"/>
  <c r="G3024" i="471"/>
  <c r="G3025" i="471"/>
  <c r="G3026" i="471"/>
  <c r="G3027" i="471"/>
  <c r="G3028" i="471"/>
  <c r="G3029" i="471"/>
  <c r="G3030" i="471"/>
  <c r="G3031" i="471"/>
  <c r="G3032" i="471"/>
  <c r="G3033" i="471"/>
  <c r="G3034" i="471"/>
  <c r="G3035" i="471"/>
  <c r="G3036" i="471"/>
  <c r="G3037" i="471"/>
  <c r="G3038" i="471"/>
  <c r="G3039" i="471"/>
  <c r="G3040" i="471"/>
  <c r="G3041" i="471"/>
  <c r="G3042" i="471"/>
  <c r="G3043" i="471"/>
  <c r="G3044" i="471"/>
  <c r="G3045" i="471"/>
  <c r="G3046" i="471"/>
  <c r="G3047" i="471"/>
  <c r="G3048" i="471"/>
  <c r="G3049" i="471"/>
  <c r="G3050" i="471"/>
  <c r="G3051" i="471"/>
  <c r="G3052" i="471"/>
  <c r="G3053" i="471"/>
  <c r="G3054" i="471"/>
  <c r="G3055" i="471"/>
  <c r="G3056" i="471"/>
  <c r="G3057" i="471"/>
  <c r="G3058" i="471"/>
  <c r="G3059" i="471"/>
  <c r="G3060" i="471"/>
  <c r="G3061" i="471"/>
  <c r="G3062" i="471"/>
  <c r="G3063" i="471"/>
  <c r="G3064" i="471"/>
  <c r="G3065" i="471"/>
  <c r="G3066" i="471"/>
  <c r="G3067" i="471"/>
  <c r="G3068" i="471"/>
  <c r="G3069" i="471"/>
  <c r="G3070" i="471"/>
  <c r="G3071" i="471"/>
  <c r="G3072" i="471"/>
  <c r="G3073" i="471"/>
  <c r="G3074" i="471"/>
  <c r="G3075" i="471"/>
  <c r="G3076" i="471"/>
  <c r="G3077" i="471"/>
  <c r="G3078" i="471"/>
  <c r="G3079" i="471"/>
  <c r="G3080" i="471"/>
  <c r="G3081" i="471"/>
  <c r="G3082" i="471"/>
  <c r="G3083" i="471"/>
  <c r="G3084" i="471"/>
  <c r="G3085" i="471"/>
  <c r="G3086" i="471"/>
  <c r="G3087" i="471"/>
  <c r="G3088" i="471"/>
  <c r="G3089" i="471"/>
  <c r="G3090" i="471"/>
  <c r="G3091" i="471"/>
  <c r="G3092" i="471"/>
  <c r="G3093" i="471"/>
  <c r="G3094" i="471"/>
  <c r="G3095" i="471"/>
  <c r="G3096" i="471"/>
  <c r="G3097" i="471"/>
  <c r="G3098" i="471"/>
  <c r="G3099" i="471"/>
  <c r="G3100" i="471"/>
  <c r="G3101" i="471"/>
  <c r="G3102" i="471"/>
  <c r="G3103" i="471"/>
  <c r="G3104" i="471"/>
  <c r="G3105" i="471"/>
  <c r="G3106" i="471"/>
  <c r="G3107" i="471"/>
  <c r="G3108" i="471"/>
  <c r="G3109" i="471"/>
  <c r="G3110" i="471"/>
  <c r="G3111" i="471"/>
  <c r="G3112" i="471"/>
  <c r="G3113" i="471"/>
  <c r="G3114" i="471"/>
  <c r="G3115" i="471"/>
  <c r="G3116" i="471"/>
  <c r="G3117" i="471"/>
  <c r="G3118" i="471"/>
  <c r="G3119" i="471"/>
  <c r="G3120" i="471"/>
  <c r="G3121" i="471"/>
  <c r="G3122" i="471"/>
  <c r="G3123" i="471"/>
  <c r="G3124" i="471"/>
  <c r="G3125" i="471"/>
  <c r="G3126" i="471"/>
  <c r="G3127" i="471"/>
  <c r="G3128" i="471"/>
  <c r="G3129" i="471"/>
  <c r="G3130" i="471"/>
  <c r="G3131" i="471"/>
  <c r="G3132" i="471"/>
  <c r="G3133" i="471"/>
  <c r="G3134" i="471"/>
  <c r="G3135" i="471"/>
  <c r="G3136" i="471"/>
  <c r="G3137" i="471"/>
  <c r="G3138" i="471"/>
  <c r="G3139" i="471"/>
  <c r="G3140" i="471"/>
  <c r="G3141" i="471"/>
  <c r="G3142" i="471"/>
  <c r="G3143" i="471"/>
  <c r="G3144" i="471"/>
  <c r="G3145" i="471"/>
  <c r="G3146" i="471"/>
  <c r="G3147" i="471"/>
  <c r="G3148" i="471"/>
  <c r="G3149" i="471"/>
  <c r="G3150" i="471"/>
  <c r="G3151" i="471"/>
  <c r="G3152" i="471"/>
  <c r="G3153" i="471"/>
  <c r="G3154" i="471"/>
  <c r="G3155" i="471"/>
  <c r="G3156" i="471"/>
  <c r="G3157" i="471"/>
  <c r="G3158" i="471"/>
  <c r="G3159" i="471"/>
  <c r="G3160" i="471"/>
  <c r="G3161" i="471"/>
  <c r="G3162" i="471"/>
  <c r="G3163" i="471"/>
  <c r="G3164" i="471"/>
  <c r="G3165" i="471"/>
  <c r="G3166" i="471"/>
  <c r="G3167" i="471"/>
  <c r="G3168" i="471"/>
  <c r="G3169" i="471"/>
  <c r="G3170" i="471"/>
  <c r="G3171" i="471"/>
  <c r="G3172" i="471"/>
  <c r="G3173" i="471"/>
  <c r="G3174" i="471"/>
  <c r="G3175" i="471"/>
  <c r="G3176" i="471"/>
  <c r="G3177" i="471"/>
  <c r="G3178" i="471"/>
  <c r="G3179" i="471"/>
  <c r="G3180" i="471"/>
  <c r="G3181" i="471"/>
  <c r="G3182" i="471"/>
  <c r="G3183" i="471"/>
  <c r="G3184" i="471"/>
  <c r="G3185" i="471"/>
  <c r="G3186" i="471"/>
  <c r="G3187" i="471"/>
  <c r="G3188" i="471"/>
  <c r="G3189" i="471"/>
  <c r="G3190" i="471"/>
  <c r="G3191" i="471"/>
  <c r="G3192" i="471"/>
  <c r="G3193" i="471"/>
  <c r="G3194" i="471"/>
  <c r="G3195" i="471"/>
  <c r="G3196" i="471"/>
  <c r="G3197" i="471"/>
  <c r="G3198" i="471"/>
  <c r="G3199" i="471"/>
  <c r="G3200" i="471"/>
  <c r="G3201" i="471"/>
  <c r="G3202" i="471"/>
  <c r="G3203" i="471"/>
  <c r="G3204" i="471"/>
  <c r="G3205" i="471"/>
  <c r="G3206" i="471"/>
  <c r="G3207" i="471"/>
  <c r="G3208" i="471"/>
  <c r="G3209" i="471"/>
  <c r="G3210" i="471"/>
  <c r="G3211" i="471"/>
  <c r="G3212" i="471"/>
  <c r="G3213" i="471"/>
  <c r="G3214" i="471"/>
  <c r="G3215" i="471"/>
  <c r="G3216" i="471"/>
  <c r="G3217" i="471"/>
  <c r="G3218" i="471"/>
  <c r="G3219" i="471"/>
  <c r="G3220" i="471"/>
  <c r="G3221" i="471"/>
  <c r="G3222" i="471"/>
  <c r="G3223" i="471"/>
  <c r="G3224" i="471"/>
  <c r="G3225" i="471"/>
  <c r="G3226" i="471"/>
  <c r="G3227" i="471"/>
  <c r="G3228" i="471"/>
  <c r="G3229" i="471"/>
  <c r="G3230" i="471"/>
  <c r="G3231" i="471"/>
  <c r="G3232" i="471"/>
  <c r="G3233" i="471"/>
  <c r="G3234" i="471"/>
  <c r="G3235" i="471"/>
  <c r="G3236" i="471"/>
  <c r="G3237" i="471"/>
  <c r="G3238" i="471"/>
  <c r="G3239" i="471"/>
  <c r="G3240" i="471"/>
  <c r="G3241" i="471"/>
  <c r="G3242" i="471"/>
  <c r="G3243" i="471"/>
  <c r="G3244" i="471"/>
  <c r="G3245" i="471"/>
  <c r="G3246" i="471"/>
  <c r="G3247" i="471"/>
  <c r="G3248" i="471"/>
  <c r="G3249" i="471"/>
  <c r="G3250" i="471"/>
  <c r="G3251" i="471"/>
  <c r="G3252" i="471"/>
  <c r="G3253" i="471"/>
  <c r="G3254" i="471"/>
  <c r="G3255" i="471"/>
  <c r="G3256" i="471"/>
  <c r="G3257" i="471"/>
  <c r="G3258" i="471"/>
  <c r="G3259" i="471"/>
  <c r="G3260" i="471"/>
  <c r="G3261" i="471"/>
  <c r="G3262" i="471"/>
  <c r="G3263" i="471"/>
  <c r="G3264" i="471"/>
  <c r="G3265" i="471"/>
  <c r="G3266" i="471"/>
  <c r="G3267" i="471"/>
  <c r="G3268" i="471"/>
  <c r="G3269" i="471"/>
  <c r="G3270" i="471"/>
  <c r="G3271" i="471"/>
  <c r="G3272" i="471"/>
  <c r="G3273" i="471"/>
  <c r="G3274" i="471"/>
  <c r="G3275" i="471"/>
  <c r="G3276" i="471"/>
  <c r="G3277" i="471"/>
  <c r="G3278" i="471"/>
  <c r="G3279" i="471"/>
  <c r="G3280" i="471"/>
  <c r="G3281" i="471"/>
  <c r="G3282" i="471"/>
  <c r="G3283" i="471"/>
  <c r="G3284" i="471"/>
  <c r="G3285" i="471"/>
  <c r="G3286" i="471"/>
  <c r="G3287" i="471"/>
  <c r="G3288" i="471"/>
  <c r="G3289" i="471"/>
  <c r="G3290" i="471"/>
  <c r="G3291" i="471"/>
  <c r="G3292" i="471"/>
  <c r="G3293" i="471"/>
  <c r="G3294" i="471"/>
  <c r="G3295" i="471"/>
  <c r="G3296" i="471"/>
  <c r="G3297" i="471"/>
  <c r="G3298" i="471"/>
  <c r="G3299" i="471"/>
  <c r="G3300" i="471"/>
  <c r="G3301" i="471"/>
  <c r="G3302" i="471"/>
  <c r="G3303" i="471"/>
  <c r="G3304" i="471"/>
  <c r="G3305" i="471"/>
  <c r="G3306" i="471"/>
  <c r="G3307" i="471"/>
  <c r="G3308" i="471"/>
  <c r="G3309" i="471"/>
  <c r="G3310" i="471"/>
  <c r="G3311" i="471"/>
  <c r="G3312" i="471"/>
  <c r="G3313" i="471"/>
  <c r="G3314" i="471"/>
  <c r="G3315" i="471"/>
  <c r="G3316" i="471"/>
  <c r="G3317" i="471"/>
  <c r="G3318" i="471"/>
  <c r="G3319" i="471"/>
  <c r="G3320" i="471"/>
  <c r="G3321" i="471"/>
  <c r="G3322" i="471"/>
  <c r="G3323" i="471"/>
  <c r="G3324" i="471"/>
  <c r="G3325" i="471"/>
  <c r="G3326" i="471"/>
  <c r="G3327" i="471"/>
  <c r="G3328" i="471"/>
  <c r="G3329" i="471"/>
  <c r="G3330" i="471"/>
  <c r="G3331" i="471"/>
  <c r="G3332" i="471"/>
  <c r="G3333" i="471"/>
  <c r="G3334" i="471"/>
  <c r="G3335" i="471"/>
  <c r="G3336" i="471"/>
  <c r="G3337" i="471"/>
  <c r="G3338" i="471"/>
  <c r="G3339" i="471"/>
  <c r="G3340" i="471"/>
  <c r="G3341" i="471"/>
  <c r="G3342" i="471"/>
  <c r="G3343" i="471"/>
  <c r="G3344" i="471"/>
  <c r="G3345" i="471"/>
  <c r="G3346" i="471"/>
  <c r="G3347" i="471"/>
  <c r="G3348" i="471"/>
  <c r="G3349" i="471"/>
  <c r="G3350" i="471"/>
  <c r="G3351" i="471"/>
  <c r="G3352" i="471"/>
  <c r="G3353" i="471"/>
  <c r="G3354" i="471"/>
  <c r="G3355" i="471"/>
  <c r="G3356" i="471"/>
  <c r="G3357" i="471"/>
  <c r="G3358" i="471"/>
  <c r="G3359" i="471"/>
  <c r="G3360" i="471"/>
  <c r="G3361" i="471"/>
  <c r="G3362" i="471"/>
  <c r="G3363" i="471"/>
  <c r="G3364" i="471"/>
  <c r="G3365" i="471"/>
  <c r="G3366" i="471"/>
  <c r="G3367" i="471"/>
  <c r="G3368" i="471"/>
  <c r="G3369" i="471"/>
  <c r="G3370" i="471"/>
  <c r="G3371" i="471"/>
  <c r="G3372" i="471"/>
  <c r="G3373" i="471"/>
  <c r="G3374" i="471"/>
  <c r="G3375" i="471"/>
  <c r="G3376" i="471"/>
  <c r="G3377" i="471"/>
  <c r="G3378" i="471"/>
  <c r="G3379" i="471"/>
  <c r="G3380" i="471"/>
  <c r="G3381" i="471"/>
  <c r="G3382" i="471"/>
  <c r="G3383" i="471"/>
  <c r="G3384" i="471"/>
  <c r="G3385" i="471"/>
  <c r="G3386" i="471"/>
  <c r="G3387" i="471"/>
  <c r="G3388" i="471"/>
  <c r="G3389" i="471"/>
  <c r="G3390" i="471"/>
  <c r="G3391" i="471"/>
  <c r="G3392" i="471"/>
  <c r="G3393" i="471"/>
  <c r="G3394" i="471"/>
  <c r="G3395" i="471"/>
  <c r="G3396" i="471"/>
  <c r="G3397" i="471"/>
  <c r="G3398" i="471"/>
  <c r="G3399" i="471"/>
  <c r="G3400" i="471"/>
  <c r="G3401" i="471"/>
  <c r="G3402" i="471"/>
  <c r="G3403" i="471"/>
  <c r="G3404" i="471"/>
  <c r="G3405" i="471"/>
  <c r="G3406" i="471"/>
  <c r="G3407" i="471"/>
  <c r="G3408" i="471"/>
  <c r="G3409" i="471"/>
  <c r="G3410" i="471"/>
  <c r="G3411" i="471"/>
  <c r="G3412" i="471"/>
  <c r="G3413" i="471"/>
  <c r="G3414" i="471"/>
  <c r="G3415" i="471"/>
  <c r="G3416" i="471"/>
  <c r="G3417" i="471"/>
  <c r="G3418" i="471"/>
  <c r="G3419" i="471"/>
  <c r="G3420" i="471"/>
  <c r="G3421" i="471"/>
  <c r="G3422" i="471"/>
  <c r="G3423" i="471"/>
  <c r="G3424" i="471"/>
  <c r="G3425" i="471"/>
  <c r="G3426" i="471"/>
  <c r="G3427" i="471"/>
  <c r="G3428" i="471"/>
  <c r="G3429" i="471"/>
  <c r="G3430" i="471"/>
  <c r="G3431" i="471"/>
  <c r="G3432" i="471"/>
  <c r="G3433" i="471"/>
  <c r="G3434" i="471"/>
  <c r="G3435" i="471"/>
  <c r="G3436" i="471"/>
  <c r="G3437" i="471"/>
  <c r="G3438" i="471"/>
  <c r="G3439" i="471"/>
  <c r="G3440" i="471"/>
  <c r="G3441" i="471"/>
  <c r="G3442" i="471"/>
  <c r="G3443" i="471"/>
  <c r="G3444" i="471"/>
  <c r="G3445" i="471"/>
  <c r="G3446" i="471"/>
  <c r="G3447" i="471"/>
  <c r="G3448" i="471"/>
  <c r="G3449" i="471"/>
  <c r="G3450" i="471"/>
  <c r="G3451" i="471"/>
  <c r="G3452" i="471"/>
  <c r="G3453" i="471"/>
  <c r="G3454" i="471"/>
  <c r="G3455" i="471"/>
  <c r="G3456" i="471"/>
  <c r="G3457" i="471"/>
  <c r="G3458" i="471"/>
  <c r="G3459" i="471"/>
  <c r="G3460" i="471"/>
  <c r="G3461" i="471"/>
  <c r="G3462" i="471"/>
  <c r="G3463" i="471"/>
  <c r="G3464" i="471"/>
  <c r="G3465" i="471"/>
  <c r="G3466" i="471"/>
  <c r="G3467" i="471"/>
  <c r="G3468" i="471"/>
  <c r="G3469" i="471"/>
  <c r="G3470" i="471"/>
  <c r="G3471" i="471"/>
  <c r="G3472" i="471"/>
  <c r="G3473" i="471"/>
  <c r="G3474" i="471"/>
  <c r="G3475" i="471"/>
  <c r="G3476" i="471"/>
  <c r="G3477" i="471"/>
  <c r="G3478" i="471"/>
  <c r="G3479" i="471"/>
  <c r="G3480" i="471"/>
  <c r="G3481" i="471"/>
  <c r="G3482" i="471"/>
  <c r="G3483" i="471"/>
  <c r="G3484" i="471"/>
  <c r="G3485" i="471"/>
  <c r="G3486" i="471"/>
  <c r="G3487" i="471"/>
  <c r="G3488" i="471"/>
  <c r="G3489" i="471"/>
  <c r="G3490" i="471"/>
  <c r="G3491" i="471"/>
  <c r="G3492" i="471"/>
  <c r="G3493" i="471"/>
  <c r="G3494" i="471"/>
  <c r="G3495" i="471"/>
  <c r="G3496" i="471"/>
  <c r="G3497" i="471"/>
  <c r="G3498" i="471"/>
  <c r="G3499" i="471"/>
  <c r="G3500" i="471"/>
  <c r="G3501" i="471"/>
  <c r="G3502" i="471"/>
  <c r="G3503" i="471"/>
  <c r="G3504" i="471"/>
  <c r="G3505" i="471"/>
  <c r="G3506" i="471"/>
  <c r="G3507" i="471"/>
  <c r="G3508" i="471"/>
  <c r="G3509" i="471"/>
  <c r="G3510" i="471"/>
  <c r="G3511" i="471"/>
  <c r="G3512" i="471"/>
  <c r="G3513" i="471"/>
  <c r="G3514" i="471"/>
  <c r="G3515" i="471"/>
  <c r="G3516" i="471"/>
  <c r="G3517" i="471"/>
  <c r="G3518" i="471"/>
  <c r="G3519" i="471"/>
  <c r="G3520" i="471"/>
  <c r="G3521" i="471"/>
  <c r="G3522" i="471"/>
  <c r="G3523" i="471"/>
  <c r="G3524" i="471"/>
  <c r="G3525" i="471"/>
  <c r="G3526" i="471"/>
  <c r="G3527" i="471"/>
  <c r="G3528" i="471"/>
  <c r="G3529" i="471"/>
  <c r="G3530" i="471"/>
  <c r="G3531" i="471"/>
  <c r="G3532" i="471"/>
  <c r="G3533" i="471"/>
  <c r="G3534" i="471"/>
  <c r="G3535" i="471"/>
  <c r="G3536" i="471"/>
  <c r="G3537" i="471"/>
  <c r="G3538" i="471"/>
  <c r="G3539" i="471"/>
  <c r="G3540" i="471"/>
  <c r="G3541" i="471"/>
  <c r="G3542" i="471"/>
  <c r="G3543" i="471"/>
  <c r="G3544" i="471"/>
  <c r="G3545" i="471"/>
  <c r="G3546" i="471"/>
  <c r="G3547" i="471"/>
  <c r="G3548" i="471"/>
  <c r="G3549" i="471"/>
  <c r="G3550" i="471"/>
  <c r="G3551" i="471"/>
  <c r="G3552" i="471"/>
  <c r="G3553" i="471"/>
  <c r="G3554" i="471"/>
  <c r="G3555" i="471"/>
  <c r="G3556" i="471"/>
  <c r="G3557" i="471"/>
  <c r="G3558" i="471"/>
  <c r="G3559" i="471"/>
  <c r="G3560" i="471"/>
  <c r="G3561" i="471"/>
  <c r="G3562" i="471"/>
  <c r="G3563" i="471"/>
  <c r="G3564" i="471"/>
  <c r="G3565" i="471"/>
  <c r="G3566" i="471"/>
  <c r="G3567" i="471"/>
  <c r="G3568" i="471"/>
  <c r="G3569" i="471"/>
  <c r="G3570" i="471"/>
  <c r="G3571" i="471"/>
  <c r="G3572" i="471"/>
  <c r="G3573" i="471"/>
  <c r="G3574" i="471"/>
  <c r="G3575" i="471"/>
  <c r="G3576" i="471"/>
  <c r="G3577" i="471"/>
  <c r="G3578" i="471"/>
  <c r="G3579" i="471"/>
  <c r="G3580" i="471"/>
  <c r="G3581" i="471"/>
  <c r="G3582" i="471"/>
  <c r="G3583" i="471"/>
  <c r="G3584" i="471"/>
  <c r="G3585" i="471"/>
  <c r="G3586" i="471"/>
  <c r="G3587" i="471"/>
  <c r="G3588" i="471"/>
  <c r="G3589" i="471"/>
  <c r="G3590" i="471"/>
  <c r="G3591" i="471"/>
  <c r="G3592" i="471"/>
  <c r="G3593" i="471"/>
  <c r="G3594" i="471"/>
  <c r="G3595" i="471"/>
  <c r="G3596" i="471"/>
  <c r="G3597" i="471"/>
  <c r="G3598" i="471"/>
  <c r="G3599" i="471"/>
  <c r="G3600" i="471"/>
  <c r="G3601" i="471"/>
  <c r="G3602" i="471"/>
  <c r="G3603" i="471"/>
  <c r="G3604" i="471"/>
  <c r="G3605" i="471"/>
  <c r="G3606" i="471"/>
  <c r="G3607" i="471"/>
  <c r="G3608" i="471"/>
  <c r="G3609" i="471"/>
  <c r="G3610" i="471"/>
  <c r="G3611" i="471"/>
  <c r="G3612" i="471"/>
  <c r="G3613" i="471"/>
  <c r="G3614" i="471"/>
  <c r="G3615" i="471"/>
  <c r="G3616" i="471"/>
  <c r="G3617" i="471"/>
  <c r="G3618" i="471"/>
  <c r="G3619" i="471"/>
  <c r="G3620" i="471"/>
  <c r="G3621" i="471"/>
  <c r="G3622" i="471"/>
  <c r="G3623" i="471"/>
  <c r="G3624" i="471"/>
  <c r="G3625" i="471"/>
  <c r="G3626" i="471"/>
  <c r="G3627" i="471"/>
  <c r="G3628" i="471"/>
  <c r="G3629" i="471"/>
  <c r="G3630" i="471"/>
  <c r="G3631" i="471"/>
  <c r="G3632" i="471"/>
  <c r="G3633" i="471"/>
  <c r="G3634" i="471"/>
  <c r="G3635" i="471"/>
  <c r="G3636" i="471"/>
  <c r="G3637" i="471"/>
  <c r="G3638" i="471"/>
  <c r="G3639" i="471"/>
  <c r="G3640" i="471"/>
  <c r="G3641" i="471"/>
  <c r="G3642" i="471"/>
  <c r="G3643" i="471"/>
  <c r="G3644" i="471"/>
  <c r="G3645" i="471"/>
  <c r="G3646" i="471"/>
  <c r="G3647" i="471"/>
  <c r="G3648" i="471"/>
  <c r="G3649" i="471"/>
  <c r="G3650" i="471"/>
  <c r="G3651" i="471"/>
  <c r="G3652" i="471"/>
  <c r="G3653" i="471"/>
  <c r="G3654" i="471"/>
  <c r="G3655" i="471"/>
  <c r="G3656" i="471"/>
  <c r="G3657" i="471"/>
  <c r="G3658" i="471"/>
  <c r="G3659" i="471"/>
  <c r="G3660" i="471"/>
  <c r="G3661" i="471"/>
  <c r="G3662" i="471"/>
  <c r="G3663" i="471"/>
  <c r="G3664" i="471"/>
  <c r="G3665" i="471"/>
  <c r="G3666" i="471"/>
  <c r="G3667" i="471"/>
  <c r="G3668" i="471"/>
  <c r="G3669" i="471"/>
  <c r="G3670" i="471"/>
  <c r="G3671" i="471"/>
  <c r="G3672" i="471"/>
  <c r="G3673" i="471"/>
  <c r="G3674" i="471"/>
  <c r="G3675" i="471"/>
  <c r="G3676" i="471"/>
  <c r="G3677" i="471"/>
  <c r="G3678" i="471"/>
  <c r="G3679" i="471"/>
  <c r="G3680" i="471"/>
  <c r="G3681" i="471"/>
  <c r="G3682" i="471"/>
  <c r="G3683" i="471"/>
  <c r="G3684" i="471"/>
  <c r="G3685" i="471"/>
  <c r="G3686" i="471"/>
  <c r="G3687" i="471"/>
  <c r="G3688" i="471"/>
  <c r="G3689" i="471"/>
  <c r="G3690" i="471"/>
  <c r="G3691" i="471"/>
  <c r="G3692" i="471"/>
  <c r="G3693" i="471"/>
  <c r="G3694" i="471"/>
  <c r="G3695" i="471"/>
  <c r="G3696" i="471"/>
  <c r="G3697" i="471"/>
  <c r="G3698" i="471"/>
  <c r="G3699" i="471"/>
  <c r="G3700" i="471"/>
  <c r="G3701" i="471"/>
  <c r="G3702" i="471"/>
  <c r="G3703" i="471"/>
  <c r="G3704" i="471"/>
  <c r="G3705" i="471"/>
  <c r="G3706" i="471"/>
  <c r="G3707" i="471"/>
  <c r="G3708" i="471"/>
  <c r="G3709" i="471"/>
  <c r="G3710" i="471"/>
  <c r="G3711" i="471"/>
  <c r="G3712" i="471"/>
  <c r="G3713" i="471"/>
  <c r="G3714" i="471"/>
  <c r="G3715" i="471"/>
  <c r="G3716" i="471"/>
  <c r="G3717" i="471"/>
  <c r="G3718" i="471"/>
  <c r="G3719" i="471"/>
  <c r="G3720" i="471"/>
  <c r="G3721" i="471"/>
  <c r="G3722" i="471"/>
  <c r="G3723" i="471"/>
  <c r="G3724" i="471"/>
  <c r="G3725" i="471"/>
  <c r="G3726" i="471"/>
  <c r="G3727" i="471"/>
  <c r="G3728" i="471"/>
  <c r="G3729" i="471"/>
  <c r="G3730" i="471"/>
  <c r="G3731" i="471"/>
  <c r="G3732" i="471"/>
  <c r="G3733" i="471"/>
  <c r="G3734" i="471"/>
  <c r="G3735" i="471"/>
  <c r="G3736" i="471"/>
  <c r="G3737" i="471"/>
  <c r="G3738" i="471"/>
  <c r="G3739" i="471"/>
  <c r="G3740" i="471"/>
  <c r="G3741" i="471"/>
  <c r="G3742" i="471"/>
  <c r="G3743" i="471"/>
  <c r="G3744" i="471"/>
  <c r="G3745" i="471"/>
  <c r="G3746" i="471"/>
  <c r="G3747" i="471"/>
  <c r="G3748" i="471"/>
  <c r="G3749" i="471"/>
  <c r="G3750" i="471"/>
  <c r="G3751" i="471"/>
  <c r="G3752" i="471"/>
  <c r="G3753" i="471"/>
  <c r="G3754" i="471"/>
  <c r="G3755" i="471"/>
  <c r="G3756" i="471"/>
  <c r="G3757" i="471"/>
  <c r="G3758" i="471"/>
  <c r="G3759" i="471"/>
  <c r="G3760" i="471"/>
  <c r="G3761" i="471"/>
  <c r="G3762" i="471"/>
  <c r="G3763" i="471"/>
  <c r="G3764" i="471"/>
  <c r="G3765" i="471"/>
  <c r="G3766" i="471"/>
  <c r="G3767" i="471"/>
  <c r="G3768" i="471"/>
  <c r="G3769" i="471"/>
  <c r="G3770" i="471"/>
  <c r="G3771" i="471"/>
  <c r="G3772" i="471"/>
  <c r="G3773" i="471"/>
  <c r="G3774" i="471"/>
  <c r="G3775" i="471"/>
  <c r="G3776" i="471"/>
  <c r="G3777" i="471"/>
  <c r="G3778" i="471"/>
  <c r="G3779" i="471"/>
  <c r="G3780" i="471"/>
  <c r="G3781" i="471"/>
  <c r="G3782" i="471"/>
  <c r="G3783" i="471"/>
  <c r="G3784" i="471"/>
  <c r="G3785" i="471"/>
  <c r="G3786" i="471"/>
  <c r="G3787" i="471"/>
  <c r="G3788" i="471"/>
  <c r="G3789" i="471"/>
  <c r="G3790" i="471"/>
  <c r="G3791" i="471"/>
  <c r="G3792" i="471"/>
  <c r="G3793" i="471"/>
  <c r="G3794" i="471"/>
  <c r="G3795" i="471"/>
  <c r="G3796" i="471"/>
  <c r="G3797" i="471"/>
  <c r="G3798" i="471"/>
  <c r="G3799" i="471"/>
  <c r="G3800" i="471"/>
  <c r="G3801" i="471"/>
  <c r="G3802" i="471"/>
  <c r="G3803" i="471"/>
  <c r="G3804" i="471"/>
  <c r="G3805" i="471"/>
  <c r="G3806" i="471"/>
  <c r="G3807" i="471"/>
  <c r="G3808" i="471"/>
  <c r="G3809" i="471"/>
  <c r="G3810" i="471"/>
  <c r="G3811" i="471"/>
  <c r="G3812" i="471"/>
  <c r="G3813" i="471"/>
  <c r="G3814" i="471"/>
  <c r="G3815" i="471"/>
  <c r="G3816" i="471"/>
  <c r="G3817" i="471"/>
  <c r="G3818" i="471"/>
  <c r="G3819" i="471"/>
  <c r="G3820" i="471"/>
  <c r="G3821" i="471"/>
  <c r="G3822" i="471"/>
  <c r="G3823" i="471"/>
  <c r="G3824" i="471"/>
  <c r="G3825" i="471"/>
  <c r="G3826" i="471"/>
  <c r="G3827" i="471"/>
  <c r="G3828" i="471"/>
  <c r="G3829" i="471"/>
  <c r="G3830" i="471"/>
  <c r="G3831" i="471"/>
  <c r="G3832" i="471"/>
  <c r="G3833" i="471"/>
  <c r="G3834" i="471"/>
  <c r="G3835" i="471"/>
  <c r="G3836" i="471"/>
  <c r="G3837" i="471"/>
  <c r="G3838" i="471"/>
  <c r="G3839" i="471"/>
  <c r="G3840" i="471"/>
  <c r="G3841" i="471"/>
  <c r="G3842" i="471"/>
  <c r="G3843" i="471"/>
  <c r="G3844" i="471"/>
  <c r="G3845" i="471"/>
  <c r="G3846" i="471"/>
  <c r="G3847" i="471"/>
  <c r="G3848" i="471"/>
  <c r="G3849" i="471"/>
  <c r="G3850" i="471"/>
  <c r="G3851" i="471"/>
  <c r="G3852" i="471"/>
  <c r="G3853" i="471"/>
  <c r="G3854" i="471"/>
  <c r="G3855" i="471"/>
  <c r="G3856" i="471"/>
  <c r="G3857" i="471"/>
  <c r="G3858" i="471"/>
  <c r="G3859" i="471"/>
  <c r="G3860" i="471"/>
  <c r="G3861" i="471"/>
  <c r="G3862" i="471"/>
  <c r="G3863" i="471"/>
  <c r="G3864" i="471"/>
  <c r="G3865" i="471"/>
  <c r="G3866" i="471"/>
  <c r="G3867" i="471"/>
  <c r="G3868" i="471"/>
  <c r="G3869" i="471"/>
  <c r="G3870" i="471"/>
  <c r="G3871" i="471"/>
  <c r="G3872" i="471"/>
  <c r="G3873" i="471"/>
  <c r="G3874" i="471"/>
  <c r="G3875" i="471"/>
  <c r="G3876" i="471"/>
  <c r="G3877" i="471"/>
  <c r="G3878" i="471"/>
  <c r="G3879" i="471"/>
  <c r="G3880" i="471"/>
  <c r="G3881" i="471"/>
  <c r="G3882" i="471"/>
  <c r="G3883" i="471"/>
  <c r="G3884" i="471"/>
  <c r="G3885" i="471"/>
  <c r="G3886" i="471"/>
  <c r="G3887" i="471"/>
  <c r="G3888" i="471"/>
  <c r="G3889" i="471"/>
  <c r="G3890" i="471"/>
  <c r="G3891" i="471"/>
  <c r="G3892" i="471"/>
  <c r="G3893" i="471"/>
  <c r="G3894" i="471"/>
  <c r="G3895" i="471"/>
  <c r="G3896" i="471"/>
  <c r="G3897" i="471"/>
  <c r="G3898" i="471"/>
  <c r="G3899" i="471"/>
  <c r="G3900" i="471"/>
  <c r="G3901" i="471"/>
  <c r="G3902" i="471"/>
  <c r="G3903" i="471"/>
  <c r="G3904" i="471"/>
  <c r="G3905" i="471"/>
  <c r="G3906" i="471"/>
  <c r="G3907" i="471"/>
  <c r="G3908" i="471"/>
  <c r="G3909" i="471"/>
  <c r="G3910" i="471"/>
  <c r="G3911" i="471"/>
  <c r="G3912" i="471"/>
  <c r="G3913" i="471"/>
  <c r="G3914" i="471"/>
  <c r="G3915" i="471"/>
  <c r="G3916" i="471"/>
  <c r="G3917" i="471"/>
  <c r="G3918" i="471"/>
  <c r="G3919" i="471"/>
  <c r="G3920" i="471"/>
  <c r="G3921" i="471"/>
  <c r="G3922" i="471"/>
  <c r="G3923" i="471"/>
  <c r="G3924" i="471"/>
  <c r="G3925" i="471"/>
  <c r="G3926" i="471"/>
  <c r="G3927" i="471"/>
  <c r="G3928" i="471"/>
  <c r="G3929" i="471"/>
  <c r="G3930" i="471"/>
  <c r="G3931" i="471"/>
  <c r="G3932" i="471"/>
  <c r="G3933" i="471"/>
  <c r="G3934" i="471"/>
  <c r="G3935" i="471"/>
  <c r="G3936" i="471"/>
  <c r="G3937" i="471"/>
  <c r="G3938" i="471"/>
  <c r="G3939" i="471"/>
  <c r="G3940" i="471"/>
  <c r="G3941" i="471"/>
  <c r="G3942" i="471"/>
  <c r="G3943" i="471"/>
  <c r="G3944" i="471"/>
  <c r="G3945" i="471"/>
  <c r="G3946" i="471"/>
  <c r="G3947" i="471"/>
  <c r="G3948" i="471"/>
  <c r="G3949" i="471"/>
  <c r="G3950" i="471"/>
  <c r="G3951" i="471"/>
  <c r="G3952" i="471"/>
  <c r="G3953" i="471"/>
  <c r="G3954" i="471"/>
  <c r="G3955" i="471"/>
  <c r="G3956" i="471"/>
  <c r="G3957" i="471"/>
  <c r="G3958" i="471"/>
  <c r="G3959" i="471"/>
  <c r="G3960" i="471"/>
  <c r="G3961" i="471"/>
  <c r="G3962" i="471"/>
  <c r="G3963" i="471"/>
  <c r="G3964" i="471"/>
  <c r="G3965" i="471"/>
  <c r="G3966" i="471"/>
  <c r="G3967" i="471"/>
  <c r="G3968" i="471"/>
  <c r="G3969" i="471"/>
  <c r="G3970" i="471"/>
  <c r="G3971" i="471"/>
  <c r="G3972" i="471"/>
  <c r="G3973" i="471"/>
  <c r="G3974" i="471"/>
  <c r="G3975" i="471"/>
  <c r="G3976" i="471"/>
  <c r="G3977" i="471"/>
  <c r="G3978" i="471"/>
  <c r="G3979" i="471"/>
  <c r="G3980" i="471"/>
  <c r="G3981" i="471"/>
  <c r="G3982" i="471"/>
  <c r="G3983" i="471"/>
  <c r="G3984" i="471"/>
  <c r="G3985" i="471"/>
  <c r="G3986" i="471"/>
  <c r="G3987" i="471"/>
  <c r="G3988" i="471"/>
  <c r="G3989" i="471"/>
  <c r="G3990" i="471"/>
  <c r="G3991" i="471"/>
  <c r="G3992" i="471"/>
  <c r="G3993" i="471"/>
  <c r="G3994" i="471"/>
  <c r="G3995" i="471"/>
  <c r="G3996" i="471"/>
  <c r="G3997" i="471"/>
  <c r="G3998" i="471"/>
  <c r="G3999" i="471"/>
  <c r="G4000" i="471"/>
  <c r="G4001" i="471"/>
  <c r="G4002" i="471"/>
  <c r="G4003" i="471"/>
  <c r="G4004" i="471"/>
  <c r="G4005" i="471"/>
  <c r="G4006" i="471"/>
  <c r="G4007" i="471"/>
  <c r="G4008" i="471"/>
  <c r="G4009" i="471"/>
  <c r="G4010" i="471"/>
  <c r="G4011" i="471"/>
  <c r="G4012" i="471"/>
  <c r="G4013" i="471"/>
  <c r="G4014" i="471"/>
  <c r="G4015" i="471"/>
  <c r="G4016" i="471"/>
  <c r="G4017" i="471"/>
  <c r="G4018" i="471"/>
  <c r="G4019" i="471"/>
  <c r="G4020" i="471"/>
  <c r="G4021" i="471"/>
  <c r="G4022" i="471"/>
  <c r="G4023" i="471"/>
  <c r="G4024" i="471"/>
  <c r="G4025" i="471"/>
  <c r="G4026" i="471"/>
  <c r="G4027" i="471"/>
  <c r="G4028" i="471"/>
  <c r="G4029" i="471"/>
  <c r="G4030" i="471"/>
  <c r="G4031" i="471"/>
  <c r="G4032" i="471"/>
  <c r="G4033" i="471"/>
  <c r="G4034" i="471"/>
  <c r="G4035" i="471"/>
  <c r="G4036" i="471"/>
  <c r="G4037" i="471"/>
  <c r="G4038" i="471"/>
  <c r="G4039" i="471"/>
  <c r="G4040" i="471"/>
  <c r="G4041" i="471"/>
  <c r="G4042" i="471"/>
  <c r="G4043" i="471"/>
  <c r="G4044" i="471"/>
  <c r="G4045" i="471"/>
  <c r="G4046" i="471"/>
  <c r="G4047" i="471"/>
  <c r="G4048" i="471"/>
  <c r="G4049" i="471"/>
  <c r="G4050" i="471"/>
  <c r="G4051" i="471"/>
  <c r="G4052" i="471"/>
  <c r="G4053" i="471"/>
  <c r="G4054" i="471"/>
  <c r="G4055" i="471"/>
  <c r="G4056" i="471"/>
  <c r="G4057" i="471"/>
  <c r="G4058" i="471"/>
  <c r="G4059" i="471"/>
  <c r="G4060" i="471"/>
  <c r="G4061" i="471"/>
  <c r="G4062" i="471"/>
  <c r="G4063" i="471"/>
  <c r="G4064" i="471"/>
  <c r="G4065" i="471"/>
  <c r="G4066" i="471"/>
  <c r="G4067" i="471"/>
  <c r="G4068" i="471"/>
  <c r="G4069" i="471"/>
  <c r="G4070" i="471"/>
  <c r="G4071" i="471"/>
  <c r="G4072" i="471"/>
  <c r="G4073" i="471"/>
  <c r="G4074" i="471"/>
  <c r="G4075" i="471"/>
  <c r="G4076" i="471"/>
  <c r="G4077" i="471"/>
  <c r="G4078" i="471"/>
  <c r="G4079" i="471"/>
  <c r="G4080" i="471"/>
  <c r="G4081" i="471"/>
  <c r="G4082" i="471"/>
  <c r="G4083" i="471"/>
  <c r="G4084" i="471"/>
  <c r="G4085" i="471"/>
  <c r="G4086" i="471"/>
  <c r="G4087" i="471"/>
  <c r="G4088" i="471"/>
  <c r="G4089" i="471"/>
  <c r="G4090" i="471"/>
  <c r="G4091" i="471"/>
  <c r="G4092" i="471"/>
  <c r="G4093" i="471"/>
  <c r="G4094" i="471"/>
  <c r="G4095" i="471"/>
  <c r="G4096" i="471"/>
  <c r="G4097" i="471"/>
  <c r="G4098" i="471"/>
  <c r="G4099" i="471"/>
  <c r="G4100" i="471"/>
  <c r="G4101" i="471"/>
  <c r="G4102" i="471"/>
  <c r="G4103" i="471"/>
  <c r="G4104" i="471"/>
  <c r="G4105" i="471"/>
  <c r="G4106" i="471"/>
  <c r="G4107" i="471"/>
  <c r="G4108" i="471"/>
  <c r="G4109" i="471"/>
  <c r="G4110" i="471"/>
  <c r="G4111" i="471"/>
  <c r="G4112" i="471"/>
  <c r="G4113" i="471"/>
  <c r="G4114" i="471"/>
  <c r="G4115" i="471"/>
  <c r="G4116" i="471"/>
  <c r="G4117" i="471"/>
  <c r="G4118" i="471"/>
  <c r="G4119" i="471"/>
  <c r="G4120" i="471"/>
  <c r="G4121" i="471"/>
  <c r="G4122" i="471"/>
  <c r="G4123" i="471"/>
  <c r="G4124" i="471"/>
  <c r="G4125" i="471"/>
  <c r="G4126" i="471"/>
  <c r="G4127" i="471"/>
  <c r="G4128" i="471"/>
  <c r="G4129" i="471"/>
  <c r="G4130" i="471"/>
  <c r="G4131" i="471"/>
  <c r="G4132" i="471"/>
  <c r="G4133" i="471"/>
  <c r="G4134" i="471"/>
  <c r="G4135" i="471"/>
  <c r="G4136" i="471"/>
  <c r="G4137" i="471"/>
  <c r="G4138" i="471"/>
  <c r="G4139" i="471"/>
  <c r="G4140" i="471"/>
  <c r="G4141" i="471"/>
  <c r="G4142" i="471"/>
  <c r="G4143" i="471"/>
  <c r="G4144" i="471"/>
  <c r="G4145" i="471"/>
  <c r="G4146" i="471"/>
  <c r="G4147" i="471"/>
  <c r="G4148" i="471"/>
  <c r="G4149" i="471"/>
  <c r="G4150" i="471"/>
  <c r="G4151" i="471"/>
  <c r="G4152" i="471"/>
  <c r="G4153" i="471"/>
  <c r="G4154" i="471"/>
  <c r="G4155" i="471"/>
  <c r="G4156" i="471"/>
  <c r="G4157" i="471"/>
  <c r="G4158" i="471"/>
  <c r="G4159" i="471"/>
  <c r="G4160" i="471"/>
  <c r="G4161" i="471"/>
  <c r="G4162" i="471"/>
  <c r="G4163" i="471"/>
  <c r="G4164" i="471"/>
  <c r="G4165" i="471"/>
  <c r="G4166" i="471"/>
  <c r="G4167" i="471"/>
  <c r="G4168" i="471"/>
  <c r="G4169" i="471"/>
  <c r="G4170" i="471"/>
  <c r="G4171" i="471"/>
  <c r="G4172" i="471"/>
  <c r="G4173" i="471"/>
  <c r="G4174" i="471"/>
  <c r="G4175" i="471"/>
  <c r="G4176" i="471"/>
  <c r="G4177" i="471"/>
  <c r="G4178" i="471"/>
  <c r="G4179" i="471"/>
  <c r="G4180" i="471"/>
  <c r="G4181" i="471"/>
  <c r="G4182" i="471"/>
  <c r="G4183" i="471"/>
  <c r="G4184" i="471"/>
  <c r="G4185" i="471"/>
  <c r="G4186" i="471"/>
  <c r="G4187" i="471"/>
  <c r="G4188" i="471"/>
  <c r="G4189" i="471"/>
  <c r="G4190" i="471"/>
  <c r="G4191" i="471"/>
  <c r="G4192" i="471"/>
  <c r="G4193" i="471"/>
  <c r="G4194" i="471"/>
  <c r="G4195" i="471"/>
  <c r="G4196" i="471"/>
  <c r="G4197" i="471"/>
  <c r="G4198" i="471"/>
  <c r="G4199" i="471"/>
  <c r="G4200" i="471"/>
  <c r="G4201" i="471"/>
  <c r="G4202" i="471"/>
  <c r="G4203" i="471"/>
  <c r="G4204" i="471"/>
  <c r="G4205" i="471"/>
  <c r="G4206" i="471"/>
  <c r="G4207" i="471"/>
  <c r="G4208" i="471"/>
  <c r="G4209" i="471"/>
  <c r="G4210" i="471"/>
  <c r="G4211" i="471"/>
  <c r="G4212" i="471"/>
  <c r="G4213" i="471"/>
  <c r="G4214" i="471"/>
  <c r="G4215" i="471"/>
  <c r="G4216" i="471"/>
  <c r="G4217" i="471"/>
  <c r="G4218" i="471"/>
  <c r="G4219" i="471"/>
  <c r="G4220" i="471"/>
  <c r="G4221" i="471"/>
  <c r="G4222" i="471"/>
  <c r="G4223" i="471"/>
  <c r="G4224" i="471"/>
  <c r="G4225" i="471"/>
  <c r="G4226" i="471"/>
  <c r="G4227" i="471"/>
  <c r="G4228" i="471"/>
  <c r="G4229" i="471"/>
  <c r="G4230" i="471"/>
  <c r="G4231" i="471"/>
  <c r="G4232" i="471"/>
  <c r="G4233" i="471"/>
  <c r="G4234" i="471"/>
  <c r="G4235" i="471"/>
  <c r="G4236" i="471"/>
  <c r="G4237" i="471"/>
  <c r="G4238" i="471"/>
  <c r="G4239" i="471"/>
  <c r="G4240" i="471"/>
  <c r="G4241" i="471"/>
  <c r="G4242" i="471"/>
  <c r="G4243" i="471"/>
  <c r="G4244" i="471"/>
  <c r="G4245" i="471"/>
  <c r="G4246" i="471"/>
  <c r="G4247" i="471"/>
  <c r="G4248" i="471"/>
  <c r="G4249" i="471"/>
  <c r="G4250" i="471"/>
  <c r="G4251" i="471"/>
  <c r="G4252" i="471"/>
  <c r="G4253" i="471"/>
  <c r="G4254" i="471"/>
  <c r="G4255" i="471"/>
  <c r="G4256" i="471"/>
  <c r="G4257" i="471"/>
  <c r="G4258" i="471"/>
  <c r="G4259" i="471"/>
  <c r="G4260" i="471"/>
  <c r="G4261" i="471"/>
  <c r="G4262" i="471"/>
  <c r="G4263" i="471"/>
  <c r="G4264" i="471"/>
  <c r="G4265" i="471"/>
  <c r="G4266" i="471"/>
  <c r="G4267" i="471"/>
  <c r="G4268" i="471"/>
  <c r="G4269" i="471"/>
  <c r="G4270" i="471"/>
  <c r="G4271" i="471"/>
  <c r="G4272" i="471"/>
  <c r="G4273" i="471"/>
  <c r="G4274" i="471"/>
  <c r="G4275" i="471"/>
  <c r="G4276" i="471"/>
  <c r="G4277" i="471"/>
  <c r="G4278" i="471"/>
  <c r="G4279" i="471"/>
  <c r="G4280" i="471"/>
  <c r="G4281" i="471"/>
  <c r="G4282" i="471"/>
  <c r="G4283" i="471"/>
  <c r="G4284" i="471"/>
  <c r="G4285" i="471"/>
  <c r="G4286" i="471"/>
  <c r="G4287" i="471"/>
  <c r="G4288" i="471"/>
  <c r="G4289" i="471"/>
  <c r="G4290" i="471"/>
  <c r="G4291" i="471"/>
  <c r="G4292" i="471"/>
  <c r="G4293" i="471"/>
  <c r="G4294" i="471"/>
  <c r="G4295" i="471"/>
  <c r="G4296" i="471"/>
  <c r="G4297" i="471"/>
  <c r="G4298" i="471"/>
  <c r="G4299" i="471"/>
  <c r="G4300" i="471"/>
  <c r="G4301" i="471"/>
  <c r="G4302" i="471"/>
  <c r="G4303" i="471"/>
  <c r="G4304" i="471"/>
  <c r="G4305" i="471"/>
  <c r="G4306" i="471"/>
  <c r="G4307" i="471"/>
  <c r="G4308" i="471"/>
  <c r="G4309" i="471"/>
  <c r="G4310" i="471"/>
  <c r="G4311" i="471"/>
  <c r="G4312" i="471"/>
  <c r="G4313" i="471"/>
  <c r="G4314" i="471"/>
  <c r="G4315" i="471"/>
  <c r="G4316" i="471"/>
  <c r="G4317" i="471"/>
  <c r="G4318" i="471"/>
  <c r="G4319" i="471"/>
  <c r="G4320" i="471"/>
  <c r="G4321" i="471"/>
  <c r="G4322" i="471"/>
  <c r="G4323" i="471"/>
  <c r="G4324" i="471"/>
  <c r="G4325" i="471"/>
  <c r="G4326" i="471"/>
  <c r="G4327" i="471"/>
  <c r="G4328" i="471"/>
  <c r="G4329" i="471"/>
  <c r="G4330" i="471"/>
  <c r="G4331" i="471"/>
  <c r="G4332" i="471"/>
  <c r="G4333" i="471"/>
  <c r="G4334" i="471"/>
  <c r="G4335" i="471"/>
  <c r="G4336" i="471"/>
  <c r="G4337" i="471"/>
  <c r="G4338" i="471"/>
  <c r="G4339" i="471"/>
  <c r="G4340" i="471"/>
  <c r="G4341" i="471"/>
  <c r="G4342" i="471"/>
  <c r="G4343" i="471"/>
  <c r="G4344" i="471"/>
  <c r="G4345" i="471"/>
  <c r="G4346" i="471"/>
  <c r="G4347" i="471"/>
  <c r="G4348" i="471"/>
  <c r="G4349" i="471"/>
  <c r="G4350" i="471"/>
  <c r="G4351" i="471"/>
  <c r="G4352" i="471"/>
  <c r="G4353" i="471"/>
  <c r="G4354" i="471"/>
  <c r="G4355" i="471"/>
  <c r="G4356" i="471"/>
  <c r="G4357" i="471"/>
  <c r="G4358" i="471"/>
  <c r="G4359" i="471"/>
  <c r="G4360" i="471"/>
  <c r="G4361" i="471"/>
  <c r="G4362" i="471"/>
  <c r="G4363" i="471"/>
  <c r="G4364" i="471"/>
  <c r="G4365" i="471"/>
  <c r="G4366" i="471"/>
  <c r="G4367" i="471"/>
  <c r="G4368" i="471"/>
  <c r="G4369" i="471"/>
  <c r="G4370" i="471"/>
  <c r="G4371" i="471"/>
  <c r="G4372" i="471"/>
  <c r="G4373" i="471"/>
  <c r="G4374" i="471"/>
  <c r="G4375" i="471"/>
  <c r="G4376" i="471"/>
  <c r="G4377" i="471"/>
  <c r="G4378" i="471"/>
  <c r="G4379" i="471"/>
  <c r="G4380" i="471"/>
  <c r="G4381" i="471"/>
  <c r="G4382" i="471"/>
  <c r="G4383" i="471"/>
  <c r="G4384" i="471"/>
  <c r="G4385" i="471"/>
  <c r="G4386" i="471"/>
  <c r="G4387" i="471"/>
  <c r="G4388" i="471"/>
  <c r="G4389" i="471"/>
  <c r="G4390" i="471"/>
  <c r="G4391" i="471"/>
  <c r="G4392" i="471"/>
  <c r="G4393" i="471"/>
  <c r="G4394" i="471"/>
  <c r="G4395" i="471"/>
  <c r="G4396" i="471"/>
  <c r="G4397" i="471"/>
  <c r="G4398" i="471"/>
  <c r="G4399" i="471"/>
  <c r="G4400" i="471"/>
  <c r="G4401" i="471"/>
  <c r="G4402" i="471"/>
  <c r="G4403" i="471"/>
  <c r="G4404" i="471"/>
  <c r="G4405" i="471"/>
  <c r="G4406" i="471"/>
  <c r="G4407" i="471"/>
  <c r="G4408" i="471"/>
  <c r="G4409" i="471"/>
  <c r="G4410" i="471"/>
  <c r="G4411" i="471"/>
  <c r="G4412" i="471"/>
  <c r="G4413" i="471"/>
  <c r="G4414" i="471"/>
  <c r="G4415" i="471"/>
  <c r="G4416" i="471"/>
  <c r="G4417" i="471"/>
  <c r="G4418" i="471"/>
  <c r="G4419" i="471"/>
  <c r="G4420" i="471"/>
  <c r="G4421" i="471"/>
  <c r="G4422" i="471"/>
  <c r="G4423" i="471"/>
  <c r="G4424" i="471"/>
  <c r="G4425" i="471"/>
  <c r="G4426" i="471"/>
  <c r="G4427" i="471"/>
  <c r="G4428" i="471"/>
  <c r="G4429" i="471"/>
  <c r="G4430" i="471"/>
  <c r="G4431" i="471"/>
  <c r="G4432" i="471"/>
  <c r="G4433" i="471"/>
  <c r="G4434" i="471"/>
  <c r="G4435" i="471"/>
  <c r="G4436" i="471"/>
  <c r="G4437" i="471"/>
  <c r="G4438" i="471"/>
  <c r="G4439" i="471"/>
  <c r="G4440" i="471"/>
  <c r="G4441" i="471"/>
  <c r="G4442" i="471"/>
  <c r="G4443" i="471"/>
  <c r="G4444" i="471"/>
  <c r="G4445" i="471"/>
  <c r="G4446" i="471"/>
  <c r="G4447" i="471"/>
  <c r="G4448" i="471"/>
  <c r="G4449" i="471"/>
  <c r="G4450" i="471"/>
  <c r="G4451" i="471"/>
  <c r="G4452" i="471"/>
  <c r="G4453" i="471"/>
  <c r="G4454" i="471"/>
  <c r="G4455" i="471"/>
  <c r="G4456" i="471"/>
  <c r="G4457" i="471"/>
  <c r="G4458" i="471"/>
  <c r="G4459" i="471"/>
  <c r="G4460" i="471"/>
  <c r="G4461" i="471"/>
  <c r="G4462" i="471"/>
  <c r="G4463" i="471"/>
  <c r="G4464" i="471"/>
  <c r="G4465" i="471"/>
  <c r="G4466" i="471"/>
  <c r="G4467" i="471"/>
  <c r="G4468" i="471"/>
  <c r="G4469" i="471"/>
  <c r="G4470" i="471"/>
  <c r="G4471" i="471"/>
  <c r="G4472" i="471"/>
  <c r="G4473" i="471"/>
  <c r="G4474" i="471"/>
  <c r="G4475" i="471"/>
  <c r="G4476" i="471"/>
  <c r="G4477" i="471"/>
  <c r="G4478" i="471"/>
  <c r="G4479" i="471"/>
  <c r="G4480" i="471"/>
  <c r="G4481" i="471"/>
  <c r="G4482" i="471"/>
  <c r="G4483" i="471"/>
  <c r="G4484" i="471"/>
  <c r="G4485" i="471"/>
  <c r="G4486" i="471"/>
  <c r="G4487" i="471"/>
  <c r="G4488" i="471"/>
  <c r="G4489" i="471"/>
  <c r="G4490" i="471"/>
  <c r="G4491" i="471"/>
  <c r="G4492" i="471"/>
  <c r="G4493" i="471"/>
  <c r="G4494" i="471"/>
  <c r="G4495" i="471"/>
  <c r="G4496" i="471"/>
  <c r="G4497" i="471"/>
  <c r="G4498" i="471"/>
  <c r="G4499" i="471"/>
  <c r="G4500" i="471"/>
  <c r="G4501" i="471"/>
  <c r="G4502" i="471"/>
  <c r="G4503" i="471"/>
  <c r="G4504" i="471"/>
  <c r="G4505" i="471"/>
  <c r="G4506" i="471"/>
  <c r="G4507" i="471"/>
  <c r="G4508" i="471"/>
  <c r="G4509" i="471"/>
  <c r="G4510" i="471"/>
  <c r="G4511" i="471"/>
  <c r="G4512" i="471"/>
  <c r="G4513" i="471"/>
  <c r="G4514" i="471"/>
  <c r="G4515" i="471"/>
  <c r="G4516" i="471"/>
  <c r="G4517" i="471"/>
  <c r="G4518" i="471"/>
  <c r="G4519" i="471"/>
  <c r="G4520" i="471"/>
  <c r="G4521" i="471"/>
  <c r="G4522" i="471"/>
  <c r="G4523" i="471"/>
  <c r="G4524" i="471"/>
  <c r="G4525" i="471"/>
  <c r="G4526" i="471"/>
  <c r="G4527" i="471"/>
  <c r="G4528" i="471"/>
  <c r="G4529" i="471"/>
  <c r="G4530" i="471"/>
  <c r="G4531" i="471"/>
  <c r="G4532" i="471"/>
  <c r="G4533" i="471"/>
  <c r="G4534" i="471"/>
  <c r="G4535" i="471"/>
  <c r="G4536" i="471"/>
  <c r="G4537" i="471"/>
  <c r="G4538" i="471"/>
  <c r="G4539" i="471"/>
  <c r="G4540" i="471"/>
  <c r="G4541" i="471"/>
  <c r="G4542" i="471"/>
  <c r="G4543" i="471"/>
  <c r="G4544" i="471"/>
  <c r="G4545" i="471"/>
  <c r="G4546" i="471"/>
  <c r="G4547" i="471"/>
  <c r="G4548" i="471"/>
  <c r="G4549" i="471"/>
  <c r="G4550" i="471"/>
  <c r="G4551" i="471"/>
  <c r="G4552" i="471"/>
  <c r="G4553" i="471"/>
  <c r="G4554" i="471"/>
  <c r="G4555" i="471"/>
  <c r="G4556" i="471"/>
  <c r="G4557" i="471"/>
  <c r="G4558" i="471"/>
  <c r="G4559" i="471"/>
  <c r="G4560" i="471"/>
  <c r="G4561" i="471"/>
  <c r="G4562" i="471"/>
  <c r="G4563" i="471"/>
  <c r="G4564" i="471"/>
  <c r="G4565" i="471"/>
  <c r="G4566" i="471"/>
  <c r="G4567" i="471"/>
  <c r="G4568" i="471"/>
  <c r="G4569" i="471"/>
  <c r="G4570" i="471"/>
  <c r="G4571" i="471"/>
  <c r="G4572" i="471"/>
  <c r="G4573" i="471"/>
  <c r="G4574" i="471"/>
  <c r="G4575" i="471"/>
  <c r="G4576" i="471"/>
  <c r="G4577" i="471"/>
  <c r="G4578" i="471"/>
  <c r="G4579" i="471"/>
  <c r="G4580" i="471"/>
  <c r="G4581" i="471"/>
  <c r="G4582" i="471"/>
  <c r="G4583" i="471"/>
  <c r="G4584" i="471"/>
  <c r="G4585" i="471"/>
  <c r="G4586" i="471"/>
  <c r="G4587" i="471"/>
  <c r="G4588" i="471"/>
  <c r="G4589" i="471"/>
  <c r="G4590" i="471"/>
  <c r="G4591" i="471"/>
  <c r="G4592" i="471"/>
  <c r="G4593" i="471"/>
  <c r="G4594" i="471"/>
  <c r="G4595" i="471"/>
  <c r="G4596" i="471"/>
  <c r="G4597" i="471"/>
  <c r="G4598" i="471"/>
  <c r="G4599" i="471"/>
  <c r="G4600" i="471"/>
  <c r="G4601" i="471"/>
  <c r="G4602" i="471"/>
  <c r="G4603" i="471"/>
  <c r="G4604" i="471"/>
  <c r="G4605" i="471"/>
  <c r="G4606" i="471"/>
  <c r="G4607" i="471"/>
  <c r="G4608" i="471"/>
  <c r="G4609" i="471"/>
  <c r="G4610" i="471"/>
  <c r="G4611" i="471"/>
  <c r="G4612" i="471"/>
  <c r="G4613" i="471"/>
  <c r="G4614" i="471"/>
  <c r="G4615" i="471"/>
  <c r="G4616" i="471"/>
  <c r="G4617" i="471"/>
  <c r="G4618" i="471"/>
  <c r="G4619" i="471"/>
  <c r="G4620" i="471"/>
  <c r="G4621" i="471"/>
  <c r="G4622" i="471"/>
  <c r="G4623" i="471"/>
  <c r="G4624" i="471"/>
  <c r="G4625" i="471"/>
  <c r="G4626" i="471"/>
  <c r="G4627" i="471"/>
  <c r="G4628" i="471"/>
  <c r="G4629" i="471"/>
  <c r="G4630" i="471"/>
  <c r="G4631" i="471"/>
  <c r="G4632" i="471"/>
  <c r="G4633" i="471"/>
  <c r="G4634" i="471"/>
  <c r="G4635" i="471"/>
  <c r="G4636" i="471"/>
  <c r="G4637" i="471"/>
  <c r="G4638" i="471"/>
  <c r="G4639" i="471"/>
  <c r="G4640" i="471"/>
  <c r="G4641" i="471"/>
  <c r="G4642" i="471"/>
  <c r="G4643" i="471"/>
  <c r="G4644" i="471"/>
  <c r="G4645" i="471"/>
  <c r="G4646" i="471"/>
  <c r="G4647" i="471"/>
  <c r="G4648" i="471"/>
  <c r="G4649" i="471"/>
  <c r="G4650" i="471"/>
  <c r="G4651" i="471"/>
  <c r="G4652" i="471"/>
  <c r="G4653" i="471"/>
  <c r="G4654" i="471"/>
  <c r="G4655" i="471"/>
  <c r="G4656" i="471"/>
  <c r="G4657" i="471"/>
  <c r="G4658" i="471"/>
  <c r="G4659" i="471"/>
  <c r="G4660" i="471"/>
  <c r="G4661" i="471"/>
  <c r="G4662" i="471"/>
  <c r="G4663" i="471"/>
  <c r="G4664" i="471"/>
  <c r="G4665" i="471"/>
  <c r="G4666" i="471"/>
  <c r="G4667" i="471"/>
  <c r="G4668" i="471"/>
  <c r="G4669" i="471"/>
  <c r="G4670" i="471"/>
  <c r="G4671" i="471"/>
  <c r="G4672" i="471"/>
  <c r="G4673" i="471"/>
  <c r="G4674" i="471"/>
  <c r="G4675" i="471"/>
  <c r="G4676" i="471"/>
  <c r="G4677" i="471"/>
  <c r="G4678" i="471"/>
  <c r="G4679" i="471"/>
  <c r="G4680" i="471"/>
  <c r="G4681" i="471"/>
  <c r="G4682" i="471"/>
  <c r="G4683" i="471"/>
  <c r="G4684" i="471"/>
  <c r="G4685" i="471"/>
  <c r="G4686" i="471"/>
  <c r="G4687" i="471"/>
  <c r="G4688" i="471"/>
  <c r="G4689" i="471"/>
  <c r="G4690" i="471"/>
  <c r="G4691" i="471"/>
  <c r="G4692" i="471"/>
  <c r="G4693" i="471"/>
  <c r="G4694" i="471"/>
  <c r="G4695" i="471"/>
  <c r="G4696" i="471"/>
  <c r="G4697" i="471"/>
  <c r="G4698" i="471"/>
  <c r="G4699" i="471"/>
  <c r="G4700" i="471"/>
  <c r="G4701" i="471"/>
  <c r="G4702" i="471"/>
  <c r="G4703" i="471"/>
  <c r="G4704" i="471"/>
  <c r="G4705" i="471"/>
  <c r="G4706" i="471"/>
  <c r="G4707" i="471"/>
  <c r="G4708" i="471"/>
  <c r="G4709" i="471"/>
  <c r="G4710" i="471"/>
  <c r="G4711" i="471"/>
  <c r="G4712" i="471"/>
  <c r="G4713" i="471"/>
  <c r="G4714" i="471"/>
  <c r="G4715" i="471"/>
  <c r="G4716" i="471"/>
  <c r="G4717" i="471"/>
  <c r="G4718" i="471"/>
  <c r="G4719" i="471"/>
  <c r="G4720" i="471"/>
  <c r="G4721" i="471"/>
  <c r="G4722" i="471"/>
  <c r="G4723" i="471"/>
  <c r="G4724" i="471"/>
  <c r="G4725" i="471"/>
  <c r="G4726" i="471"/>
  <c r="G4727" i="471"/>
  <c r="G4728" i="471"/>
  <c r="G4729" i="471"/>
  <c r="G4730" i="471"/>
  <c r="G4731" i="471"/>
  <c r="G4732" i="471"/>
  <c r="G4733" i="471"/>
  <c r="G4734" i="471"/>
  <c r="G4735" i="471"/>
  <c r="G4736" i="471"/>
  <c r="G4737" i="471"/>
  <c r="G4738" i="471"/>
  <c r="G4739" i="471"/>
  <c r="G4740" i="471"/>
  <c r="G4741" i="471"/>
  <c r="G4742" i="471"/>
  <c r="G4743" i="471"/>
  <c r="G4744" i="471"/>
  <c r="G4745" i="471"/>
  <c r="G4746" i="471"/>
  <c r="G4747" i="471"/>
  <c r="G4748" i="471"/>
  <c r="G4749" i="471"/>
  <c r="G4750" i="471"/>
  <c r="G4751" i="471"/>
  <c r="G4752" i="471"/>
  <c r="G4753" i="471"/>
  <c r="G4754" i="471"/>
  <c r="G4755" i="471"/>
  <c r="G4756" i="471"/>
  <c r="G4757" i="471"/>
  <c r="G4758" i="471"/>
  <c r="G4759" i="471"/>
  <c r="G4760" i="471"/>
  <c r="G4761" i="471"/>
  <c r="G4762" i="471"/>
  <c r="G4763" i="471"/>
  <c r="G4764" i="471"/>
  <c r="G4765" i="471"/>
  <c r="G4766" i="471"/>
  <c r="G4767" i="471"/>
  <c r="G4768" i="471"/>
  <c r="G4769" i="471"/>
  <c r="G4770" i="471"/>
  <c r="G4771" i="471"/>
  <c r="G4772" i="471"/>
  <c r="G4773" i="471"/>
  <c r="G4774" i="471"/>
  <c r="G4775" i="471"/>
  <c r="G4776" i="471"/>
  <c r="G4777" i="471"/>
  <c r="G4778" i="471"/>
  <c r="G4779" i="471"/>
  <c r="G4780" i="471"/>
  <c r="G4781" i="471"/>
  <c r="G4782" i="471"/>
  <c r="G4783" i="471"/>
  <c r="G4784" i="471"/>
  <c r="G4785" i="471"/>
  <c r="G4786" i="471"/>
  <c r="G4787" i="471"/>
  <c r="G4788" i="471"/>
  <c r="G4789" i="471"/>
  <c r="G4790" i="471"/>
  <c r="G4791" i="471"/>
  <c r="G4792" i="471"/>
  <c r="G4793" i="471"/>
  <c r="G4794" i="471"/>
  <c r="G4795" i="471"/>
  <c r="G4796" i="471"/>
  <c r="G4797" i="471"/>
  <c r="G4798" i="471"/>
  <c r="G4799" i="471"/>
  <c r="G4800" i="471"/>
  <c r="G4801" i="471"/>
  <c r="G4802" i="471"/>
  <c r="G4803" i="471"/>
  <c r="G4804" i="471"/>
  <c r="G4805" i="471"/>
  <c r="G4806" i="471"/>
  <c r="G4807" i="471"/>
  <c r="G4808" i="471"/>
  <c r="G4809" i="471"/>
  <c r="G4810" i="471"/>
  <c r="G4811" i="471"/>
  <c r="G4812" i="471"/>
  <c r="G4813" i="471"/>
  <c r="G4814" i="471"/>
  <c r="G4815" i="471"/>
  <c r="G4816" i="471"/>
  <c r="G4817" i="471"/>
  <c r="G4818" i="471"/>
  <c r="G4819" i="471"/>
  <c r="G4820" i="471"/>
  <c r="G4821" i="471"/>
  <c r="G4822" i="471"/>
  <c r="G4823" i="471"/>
  <c r="G4824" i="471"/>
  <c r="G4825" i="471"/>
  <c r="G4826" i="471"/>
  <c r="G4827" i="471"/>
  <c r="G4828" i="471"/>
  <c r="G4829" i="471"/>
  <c r="G4830" i="471"/>
  <c r="G4831" i="471"/>
  <c r="G4832" i="471"/>
  <c r="G4833" i="471"/>
  <c r="G4834" i="471"/>
  <c r="G4835" i="471"/>
  <c r="G4836" i="471"/>
  <c r="G4837" i="471"/>
  <c r="G4838" i="471"/>
  <c r="G4839" i="471"/>
  <c r="G4840" i="471"/>
  <c r="G4841" i="471"/>
  <c r="G4842" i="471"/>
  <c r="G4843" i="471"/>
  <c r="G4844" i="471"/>
  <c r="G4845" i="471"/>
  <c r="G4846" i="471"/>
  <c r="G4847" i="471"/>
  <c r="G4848" i="471"/>
  <c r="G4849" i="471"/>
  <c r="G4850" i="471"/>
  <c r="G4851" i="471"/>
  <c r="G4852" i="471"/>
  <c r="G4853" i="471"/>
  <c r="G4854" i="471"/>
  <c r="G4855" i="471"/>
  <c r="G4856" i="471"/>
  <c r="G4857" i="471"/>
  <c r="G4858" i="471"/>
  <c r="G4859" i="471"/>
  <c r="G4860" i="471"/>
  <c r="G4861" i="471"/>
  <c r="G4862" i="471"/>
  <c r="G4863" i="471"/>
  <c r="G4864" i="471"/>
  <c r="G4865" i="471"/>
  <c r="G4866" i="471"/>
  <c r="G4867" i="471"/>
  <c r="G4868" i="471"/>
  <c r="G4869" i="471"/>
  <c r="G4870" i="471"/>
  <c r="G4871" i="471"/>
  <c r="G4872" i="471"/>
  <c r="G4873" i="471"/>
  <c r="G4874" i="471"/>
  <c r="G4875" i="471"/>
  <c r="G4876" i="471"/>
  <c r="G4877" i="471"/>
  <c r="G4878" i="471"/>
  <c r="G4879" i="471"/>
  <c r="G4880" i="471"/>
  <c r="G4881" i="471"/>
  <c r="G4882" i="471"/>
  <c r="G4883" i="471"/>
  <c r="G4884" i="471"/>
  <c r="G4885" i="471"/>
  <c r="G4886" i="471"/>
  <c r="G4887" i="471"/>
  <c r="G4888" i="471"/>
  <c r="G4889" i="471"/>
  <c r="G4890" i="471"/>
  <c r="G4891" i="471"/>
  <c r="G4892" i="471"/>
  <c r="G4893" i="471"/>
  <c r="G4894" i="471"/>
  <c r="G4895" i="471"/>
  <c r="G4896" i="471"/>
  <c r="G4897" i="471"/>
  <c r="G4898" i="471"/>
  <c r="G4899" i="471"/>
  <c r="G4900" i="471"/>
  <c r="G4901" i="471"/>
  <c r="G4902" i="471"/>
  <c r="G4903" i="471"/>
  <c r="G4904" i="471"/>
  <c r="G4905" i="471"/>
  <c r="G4906" i="471"/>
  <c r="G4907" i="471"/>
  <c r="G4908" i="471"/>
  <c r="G4909" i="471"/>
  <c r="G4910" i="471"/>
  <c r="G4911" i="471"/>
  <c r="G4912" i="471"/>
  <c r="G4913" i="471"/>
  <c r="G4914" i="471"/>
  <c r="G4915" i="471"/>
  <c r="G4916" i="471"/>
  <c r="G4917" i="471"/>
  <c r="G4918" i="471"/>
  <c r="G4919" i="471"/>
  <c r="G4920" i="471"/>
  <c r="G4921" i="471"/>
  <c r="G4922" i="471"/>
  <c r="G4923" i="471"/>
  <c r="G4924" i="471"/>
  <c r="G4925" i="471"/>
  <c r="G4926" i="471"/>
  <c r="G4927" i="471"/>
  <c r="G4928" i="471"/>
  <c r="G4929" i="471"/>
  <c r="G4930" i="471"/>
  <c r="G4931" i="471"/>
  <c r="G4932" i="471"/>
  <c r="G4933" i="471"/>
  <c r="G4934" i="471"/>
  <c r="G4935" i="471"/>
  <c r="G4936" i="471"/>
  <c r="G4937" i="471"/>
  <c r="G4938" i="471"/>
  <c r="G4939" i="471"/>
  <c r="G4940" i="471"/>
  <c r="G4941" i="471"/>
  <c r="G4942" i="471"/>
  <c r="G4943" i="471"/>
  <c r="G4944" i="471"/>
  <c r="G4945" i="471"/>
  <c r="G4946" i="471"/>
  <c r="G4947" i="471"/>
  <c r="G4948" i="471"/>
  <c r="G4949" i="471"/>
  <c r="G4950" i="471"/>
  <c r="G4951" i="471"/>
  <c r="G4952" i="471"/>
  <c r="G4953" i="471"/>
  <c r="G4954" i="471"/>
  <c r="G4955" i="471"/>
  <c r="G4956" i="471"/>
  <c r="G4957" i="471"/>
  <c r="G4958" i="471"/>
  <c r="G4959" i="471"/>
  <c r="G4960" i="471"/>
  <c r="G4961" i="471"/>
  <c r="G4962" i="471"/>
  <c r="G4963" i="471"/>
  <c r="G4964" i="471"/>
  <c r="G4965" i="471"/>
  <c r="G4966" i="471"/>
  <c r="G4967" i="471"/>
  <c r="G4968" i="471"/>
  <c r="G4969" i="471"/>
  <c r="G4970" i="471"/>
  <c r="G4971" i="471"/>
  <c r="G4972" i="471"/>
  <c r="G4973" i="471"/>
  <c r="G4974" i="471"/>
  <c r="G4975" i="471"/>
  <c r="G4976" i="471"/>
  <c r="G4977" i="471"/>
  <c r="G4978" i="471"/>
  <c r="G4979" i="471"/>
  <c r="G4980" i="471"/>
  <c r="G4981" i="471"/>
  <c r="G4982" i="471"/>
  <c r="G4983" i="471"/>
  <c r="G4984" i="471"/>
  <c r="G4985" i="471"/>
  <c r="G4986" i="471"/>
  <c r="G4987" i="471"/>
  <c r="G4988" i="471"/>
  <c r="G4989" i="471"/>
  <c r="G4990" i="471"/>
  <c r="G4991" i="471"/>
  <c r="G4992" i="471"/>
  <c r="G4993" i="471"/>
  <c r="G4994" i="471"/>
  <c r="G4995" i="471"/>
  <c r="G4996" i="471"/>
  <c r="G4997" i="471"/>
  <c r="G4998" i="471"/>
  <c r="G4999" i="471"/>
  <c r="G5000" i="471"/>
  <c r="G5001" i="471"/>
  <c r="G5002" i="471"/>
  <c r="G5003" i="471"/>
  <c r="G5004" i="471"/>
  <c r="G5005" i="471"/>
  <c r="G5006" i="471"/>
  <c r="G5007" i="471"/>
  <c r="G5008" i="471"/>
  <c r="G5009" i="471"/>
  <c r="G5010" i="471"/>
  <c r="G5011" i="471"/>
  <c r="G5012" i="471"/>
  <c r="G5013" i="471"/>
  <c r="G5014" i="471"/>
  <c r="G5015" i="471"/>
  <c r="G5016" i="471"/>
  <c r="G5017" i="471"/>
  <c r="G5018" i="471"/>
  <c r="G5019" i="471"/>
  <c r="G5020" i="471"/>
  <c r="G5021" i="471"/>
  <c r="G5022" i="471"/>
  <c r="G5023" i="471"/>
  <c r="G5024" i="471"/>
  <c r="G5025" i="471"/>
  <c r="G5026" i="471"/>
  <c r="G5027" i="471"/>
  <c r="G5028" i="471"/>
  <c r="G5029" i="471"/>
  <c r="G5030" i="471"/>
  <c r="G5031" i="471"/>
  <c r="G5032" i="471"/>
  <c r="G5033" i="471"/>
  <c r="G5034" i="471"/>
  <c r="G5035" i="471"/>
  <c r="G5036" i="471"/>
  <c r="G5037" i="471"/>
  <c r="G5038" i="471"/>
  <c r="G5039" i="471"/>
  <c r="G5040" i="471"/>
  <c r="G5041" i="471"/>
  <c r="G5042" i="471"/>
  <c r="G5043" i="471"/>
  <c r="G5044" i="471"/>
  <c r="G5045" i="471"/>
  <c r="G5046" i="471"/>
  <c r="G5047" i="471"/>
  <c r="G5048" i="471"/>
  <c r="G5049" i="471"/>
  <c r="G5050" i="471"/>
  <c r="G5051" i="471"/>
  <c r="G5052" i="471"/>
  <c r="G5053" i="471"/>
  <c r="G5054" i="471"/>
  <c r="G5055" i="471"/>
  <c r="G5056" i="471"/>
  <c r="G5057" i="471"/>
  <c r="G5058" i="471"/>
  <c r="G5059" i="471"/>
  <c r="G5060" i="471"/>
  <c r="G5061" i="471"/>
  <c r="G5062" i="471"/>
  <c r="G5063" i="471"/>
  <c r="G5064" i="471"/>
  <c r="G5065" i="471"/>
  <c r="G5066" i="471"/>
  <c r="G5067" i="471"/>
  <c r="G5068" i="471"/>
  <c r="G5069" i="471"/>
  <c r="G5070" i="471"/>
  <c r="G5071" i="471"/>
  <c r="G5072" i="471"/>
  <c r="G5073" i="471"/>
  <c r="G5074" i="471"/>
  <c r="G5075" i="471"/>
  <c r="G5076" i="471"/>
  <c r="G5077" i="471"/>
  <c r="G5078" i="471"/>
  <c r="G5079" i="471"/>
  <c r="G5080" i="471"/>
  <c r="G5081" i="471"/>
  <c r="G5082" i="471"/>
  <c r="G5083" i="471"/>
  <c r="G5084" i="471"/>
  <c r="G5085" i="471"/>
  <c r="G5086" i="471"/>
  <c r="G5087" i="471"/>
  <c r="G5088" i="471"/>
  <c r="G5089" i="471"/>
  <c r="G5090" i="471"/>
  <c r="G5091" i="471"/>
  <c r="G5092" i="471"/>
  <c r="G5093" i="471"/>
  <c r="G5094" i="471"/>
  <c r="G5095" i="471"/>
  <c r="G5096" i="471"/>
  <c r="G5097" i="471"/>
  <c r="G5098" i="471"/>
  <c r="G5099" i="471"/>
  <c r="G5100" i="471"/>
  <c r="G5101" i="471"/>
  <c r="G5102" i="471"/>
  <c r="G5103" i="471"/>
  <c r="G5104" i="471"/>
  <c r="G5105" i="471"/>
  <c r="G5106" i="471"/>
  <c r="G5107" i="471"/>
  <c r="G5108" i="471"/>
  <c r="G5109" i="471"/>
  <c r="G5110" i="471"/>
  <c r="G5111" i="471"/>
  <c r="G5112" i="471"/>
  <c r="G5113" i="471"/>
  <c r="G5114" i="471"/>
  <c r="G5115" i="471"/>
  <c r="G5116" i="471"/>
  <c r="G5117" i="471"/>
  <c r="G5118" i="471"/>
  <c r="G5119" i="471"/>
  <c r="G5120" i="471"/>
  <c r="G5121" i="471"/>
  <c r="G5122" i="471"/>
  <c r="G5123" i="471"/>
  <c r="G5124" i="471"/>
  <c r="G5125" i="471"/>
  <c r="G5126" i="471"/>
  <c r="G5127" i="471"/>
  <c r="G5128" i="471"/>
  <c r="G5129" i="471"/>
  <c r="G5130" i="471"/>
  <c r="G5131" i="471"/>
  <c r="G5132" i="471"/>
  <c r="G5133" i="471"/>
  <c r="G5134" i="471"/>
  <c r="G5135" i="471"/>
  <c r="G5136" i="471"/>
  <c r="G5137" i="471"/>
  <c r="G5138" i="471"/>
  <c r="G5139" i="471"/>
  <c r="G5140" i="471"/>
  <c r="G5141" i="471"/>
  <c r="G5142" i="471"/>
  <c r="G5143" i="471"/>
  <c r="G5144" i="471"/>
  <c r="G5145" i="471"/>
  <c r="G5146" i="471"/>
  <c r="G5147" i="471"/>
  <c r="G5148" i="471"/>
  <c r="G5149" i="471"/>
  <c r="G5150" i="471"/>
  <c r="G5151" i="471"/>
  <c r="G5152" i="471"/>
  <c r="G5153" i="471"/>
  <c r="G5154" i="471"/>
  <c r="G5155" i="471"/>
  <c r="G5156" i="471"/>
  <c r="G5157" i="471"/>
  <c r="G5158" i="471"/>
  <c r="G5159" i="471"/>
  <c r="G5160" i="471"/>
  <c r="G5161" i="471"/>
  <c r="G5162" i="471"/>
  <c r="G5163" i="471"/>
  <c r="G5164" i="471"/>
  <c r="G5165" i="471"/>
  <c r="G5166" i="471"/>
  <c r="G5167" i="471"/>
  <c r="G5168" i="471"/>
  <c r="G5169" i="471"/>
  <c r="G5170" i="471"/>
  <c r="G5171" i="471"/>
  <c r="G5172" i="471"/>
  <c r="G5173" i="471"/>
  <c r="G5174" i="471"/>
  <c r="G5175" i="471"/>
  <c r="G5176" i="471"/>
  <c r="G5177" i="471"/>
  <c r="G5178" i="471"/>
  <c r="G5179" i="471"/>
  <c r="G5180" i="471"/>
  <c r="G5181" i="471"/>
  <c r="G5182" i="471"/>
  <c r="G5183" i="471"/>
  <c r="G5184" i="471"/>
  <c r="G5185" i="471"/>
  <c r="G5186" i="471"/>
  <c r="G5187" i="471"/>
  <c r="G5188" i="471"/>
  <c r="G5189" i="471"/>
  <c r="G5190" i="471"/>
  <c r="G5191" i="471"/>
  <c r="G5192" i="471"/>
  <c r="G5193" i="471"/>
  <c r="G5194" i="471"/>
  <c r="G5195" i="471"/>
  <c r="G5196" i="471"/>
  <c r="G5197" i="471"/>
  <c r="G5198" i="471"/>
  <c r="G5199" i="471"/>
  <c r="G5200" i="471"/>
  <c r="G5201" i="471"/>
  <c r="G5202" i="471"/>
  <c r="G5203" i="471"/>
  <c r="G5204" i="471"/>
  <c r="G5205" i="471"/>
  <c r="G5206" i="471"/>
  <c r="G5207" i="471"/>
  <c r="G5208" i="471"/>
  <c r="G5209" i="471"/>
  <c r="G5210" i="471"/>
  <c r="G5211" i="471"/>
  <c r="G5212" i="471"/>
  <c r="G5213" i="471"/>
  <c r="G5214" i="471"/>
  <c r="G5215" i="471"/>
  <c r="G5216" i="471"/>
  <c r="G5217" i="471"/>
  <c r="G5218" i="471"/>
  <c r="G5219" i="471"/>
  <c r="G5220" i="471"/>
  <c r="G5221" i="471"/>
  <c r="G5222" i="471"/>
  <c r="G5223" i="471"/>
  <c r="G5224" i="471"/>
  <c r="G5225" i="471"/>
  <c r="G5226" i="471"/>
  <c r="G5227" i="471"/>
  <c r="G5228" i="471"/>
  <c r="G5229" i="471"/>
  <c r="G5230" i="471"/>
  <c r="G5231" i="471"/>
  <c r="G5232" i="471"/>
  <c r="G5233" i="471"/>
  <c r="G5234" i="471"/>
  <c r="G5235" i="471"/>
  <c r="G5236" i="471"/>
  <c r="G5237" i="471"/>
  <c r="G5238" i="471"/>
  <c r="G5239" i="471"/>
  <c r="G5240" i="471"/>
  <c r="G5241" i="471"/>
  <c r="G5242" i="471"/>
  <c r="G5243" i="471"/>
  <c r="G5244" i="471"/>
  <c r="G5245" i="471"/>
  <c r="G5246" i="471"/>
  <c r="G5247" i="471"/>
  <c r="G5248" i="471"/>
  <c r="G5249" i="471"/>
  <c r="G5250" i="471"/>
  <c r="G5251" i="471"/>
  <c r="G5252" i="471"/>
  <c r="G5253" i="471"/>
  <c r="G5254" i="471"/>
  <c r="G5255" i="471"/>
  <c r="G5256" i="471"/>
  <c r="G5257" i="471"/>
  <c r="G5258" i="471"/>
  <c r="G5259" i="471"/>
  <c r="G5260" i="471"/>
  <c r="G5261" i="471"/>
  <c r="G5262" i="471"/>
  <c r="G5263" i="471"/>
  <c r="G5264" i="471"/>
  <c r="G5265" i="471"/>
  <c r="G5266" i="471"/>
  <c r="G5267" i="471"/>
  <c r="G5268" i="471"/>
  <c r="G5269" i="471"/>
  <c r="G5270" i="471"/>
  <c r="G5271" i="471"/>
  <c r="G5272" i="471"/>
  <c r="G5273" i="471"/>
  <c r="G5274" i="471"/>
  <c r="G5275" i="471"/>
  <c r="G5276" i="471"/>
  <c r="G5277" i="471"/>
  <c r="G5278" i="471"/>
  <c r="G5279" i="471"/>
  <c r="G5280" i="471"/>
  <c r="G5281" i="471"/>
  <c r="G5282" i="471"/>
  <c r="G5283" i="471"/>
  <c r="G5284" i="471"/>
  <c r="G5285" i="471"/>
  <c r="G5286" i="471"/>
  <c r="G5287" i="471"/>
  <c r="G5288" i="471"/>
  <c r="G5289" i="471"/>
  <c r="G5290" i="471"/>
  <c r="G5291" i="471"/>
  <c r="G5292" i="471"/>
  <c r="G5293" i="471"/>
  <c r="G5294" i="471"/>
  <c r="G5295" i="471"/>
  <c r="G5296" i="471"/>
  <c r="G5297" i="471"/>
  <c r="G5298" i="471"/>
  <c r="G5299" i="471"/>
  <c r="G5300" i="471"/>
  <c r="G5301" i="471"/>
  <c r="G5302" i="471"/>
  <c r="G5303" i="471"/>
  <c r="G5304" i="471"/>
  <c r="G5305" i="471"/>
  <c r="G5306" i="471"/>
  <c r="G5307" i="471"/>
  <c r="G5308" i="471"/>
  <c r="G5309" i="471"/>
  <c r="G5310" i="471"/>
  <c r="G5311" i="471"/>
  <c r="G5312" i="471"/>
  <c r="G5313" i="471"/>
  <c r="G5314" i="471"/>
  <c r="G5315" i="471"/>
  <c r="G5316" i="471"/>
  <c r="G5317" i="471"/>
  <c r="G5318" i="471"/>
  <c r="G5319" i="471"/>
  <c r="G5320" i="471"/>
  <c r="G5321" i="471"/>
  <c r="G5322" i="471"/>
  <c r="G5323" i="471"/>
  <c r="G5324" i="471"/>
  <c r="G5325" i="471"/>
  <c r="G5326" i="471"/>
  <c r="G5327" i="471"/>
  <c r="G5328" i="471"/>
  <c r="G5329" i="471"/>
  <c r="G5330" i="471"/>
  <c r="G5331" i="471"/>
  <c r="G5332" i="471"/>
  <c r="G5333" i="471"/>
  <c r="G5334" i="471"/>
  <c r="G5335" i="471"/>
  <c r="G5336" i="471"/>
  <c r="G5337" i="471"/>
  <c r="G5338" i="471"/>
  <c r="G5339" i="471"/>
  <c r="G5340" i="471"/>
  <c r="G5341" i="471"/>
  <c r="G5342" i="471"/>
  <c r="G5343" i="471"/>
  <c r="G5344" i="471"/>
  <c r="G5345" i="471"/>
  <c r="G5346" i="471"/>
  <c r="G5347" i="471"/>
  <c r="G5348" i="471"/>
  <c r="G5349" i="471"/>
  <c r="G5350" i="471"/>
  <c r="G5351" i="471"/>
  <c r="G5352" i="471"/>
  <c r="G5353" i="471"/>
  <c r="G5354" i="471"/>
  <c r="G5355" i="471"/>
  <c r="G5356" i="471"/>
  <c r="G5357" i="471"/>
  <c r="G5358" i="471"/>
  <c r="G5359" i="471"/>
  <c r="G5360" i="471"/>
  <c r="G5361" i="471"/>
  <c r="G5362" i="471"/>
  <c r="G5363" i="471"/>
  <c r="G5364" i="471"/>
  <c r="G5365" i="471"/>
  <c r="G5366" i="471"/>
  <c r="G5367" i="471"/>
  <c r="G5368" i="471"/>
  <c r="G5369" i="471"/>
  <c r="G5370" i="471"/>
  <c r="G5371" i="471"/>
  <c r="G5372" i="471"/>
  <c r="G5373" i="471"/>
  <c r="G5374" i="471"/>
  <c r="G5375" i="471"/>
  <c r="G5376" i="471"/>
  <c r="G5377" i="471"/>
  <c r="G5378" i="471"/>
  <c r="G5379" i="471"/>
  <c r="G5380" i="471"/>
  <c r="G5381" i="471"/>
  <c r="G5382" i="471"/>
  <c r="G5383" i="471"/>
  <c r="G5384" i="471"/>
  <c r="G5385" i="471"/>
  <c r="G5386" i="471"/>
  <c r="G5387" i="471"/>
  <c r="G5388" i="471"/>
  <c r="G5389" i="471"/>
  <c r="G5390" i="471"/>
  <c r="G5391" i="471"/>
  <c r="G5392" i="471"/>
  <c r="G5393" i="471"/>
  <c r="G5394" i="471"/>
  <c r="G5395" i="471"/>
  <c r="G5396" i="471"/>
  <c r="G5397" i="471"/>
  <c r="G5398" i="471"/>
  <c r="G5399" i="471"/>
  <c r="G5400" i="471"/>
  <c r="G5401" i="471"/>
  <c r="G5402" i="471"/>
  <c r="G5403" i="471"/>
  <c r="G5404" i="471"/>
  <c r="G5405" i="471"/>
  <c r="G5406" i="471"/>
  <c r="G5407" i="471"/>
  <c r="G5408" i="471"/>
  <c r="G5409" i="471"/>
  <c r="G5410" i="471"/>
  <c r="G5411" i="471"/>
  <c r="G5412" i="471"/>
  <c r="G5413" i="471"/>
  <c r="G5414" i="471"/>
  <c r="G5415" i="471"/>
  <c r="G5416" i="471"/>
  <c r="G5417" i="471"/>
  <c r="G5418" i="471"/>
  <c r="G5419" i="471"/>
  <c r="G5420" i="471"/>
  <c r="G5421" i="471"/>
  <c r="G5422" i="471"/>
  <c r="G5423" i="471"/>
  <c r="G5424" i="471"/>
  <c r="G5425" i="471"/>
  <c r="G5426" i="471"/>
  <c r="G5427" i="471"/>
  <c r="G5428" i="471"/>
  <c r="G5429" i="471"/>
  <c r="G5430" i="471"/>
  <c r="G5431" i="471"/>
  <c r="G5432" i="471"/>
  <c r="G5433" i="471"/>
  <c r="G5434" i="471"/>
  <c r="G5435" i="471"/>
  <c r="G5436" i="471"/>
  <c r="G5437" i="471"/>
  <c r="G5438" i="471"/>
  <c r="G5439" i="471"/>
  <c r="G5440" i="471"/>
  <c r="G5441" i="471"/>
  <c r="G5442" i="471"/>
  <c r="G5443" i="471"/>
  <c r="G5444" i="471"/>
  <c r="G5445" i="471"/>
  <c r="G5446" i="471"/>
  <c r="G5447" i="471"/>
  <c r="G5448" i="471"/>
  <c r="G5449" i="471"/>
  <c r="G5450" i="471"/>
  <c r="G5451" i="471"/>
  <c r="G5452" i="471"/>
  <c r="G5453" i="471"/>
  <c r="G5454" i="471"/>
  <c r="G5455" i="471"/>
  <c r="G5456" i="471"/>
  <c r="G5457" i="471"/>
  <c r="G5458" i="471"/>
  <c r="G5459" i="471"/>
  <c r="G5460" i="471"/>
  <c r="G5461" i="471"/>
  <c r="G5462" i="471"/>
  <c r="G5463" i="471"/>
  <c r="G5464" i="471"/>
  <c r="G5465" i="471"/>
  <c r="G5466" i="471"/>
  <c r="G5467" i="471"/>
  <c r="G5468" i="471"/>
  <c r="G5469" i="471"/>
  <c r="G5470" i="471"/>
  <c r="G5471" i="471"/>
  <c r="G5472" i="471"/>
  <c r="G5473" i="471"/>
  <c r="G5474" i="471"/>
  <c r="G5475" i="471"/>
  <c r="G5476" i="471"/>
  <c r="G5477" i="471"/>
  <c r="G5478" i="471"/>
  <c r="G5479" i="471"/>
  <c r="G5480" i="471"/>
  <c r="G5481" i="471"/>
  <c r="G5482" i="471"/>
  <c r="G5483" i="471"/>
  <c r="G5484" i="471"/>
  <c r="G5485" i="471"/>
  <c r="G5486" i="471"/>
  <c r="G5487" i="471"/>
  <c r="G5488" i="471"/>
  <c r="G5489" i="471"/>
  <c r="G5490" i="471"/>
  <c r="G5491" i="471"/>
  <c r="G5492" i="471"/>
  <c r="G5493" i="471"/>
  <c r="G5494" i="471"/>
  <c r="G5495" i="471"/>
  <c r="G5496" i="471"/>
  <c r="G5497" i="471"/>
  <c r="G5498" i="471"/>
  <c r="G5499" i="471"/>
  <c r="G5500" i="471"/>
  <c r="G5501" i="471"/>
  <c r="G5502" i="471"/>
  <c r="G5503" i="471"/>
  <c r="G5504" i="471"/>
  <c r="G5505" i="471"/>
  <c r="G5506" i="471"/>
  <c r="G5507" i="471"/>
  <c r="G5508" i="471"/>
  <c r="G5509" i="471"/>
  <c r="G5510" i="471"/>
  <c r="G5511" i="471"/>
  <c r="G5512" i="471"/>
  <c r="G5513" i="471"/>
  <c r="G5514" i="471"/>
  <c r="G5515" i="471"/>
  <c r="G5516" i="471"/>
  <c r="G5517" i="471"/>
  <c r="G5518" i="471"/>
  <c r="G5519" i="471"/>
  <c r="G5520" i="471"/>
  <c r="G5521" i="471"/>
  <c r="G5522" i="471"/>
  <c r="G5523" i="471"/>
  <c r="G5524" i="471"/>
  <c r="G5525" i="471"/>
  <c r="G5526" i="471"/>
  <c r="G5527" i="471"/>
  <c r="G5528" i="471"/>
  <c r="G5529" i="471"/>
  <c r="G5530" i="471"/>
  <c r="G5531" i="471"/>
  <c r="G5532" i="471"/>
  <c r="G5533" i="471"/>
  <c r="G5534" i="471"/>
  <c r="G5535" i="471"/>
  <c r="G5536" i="471"/>
  <c r="G5537" i="471"/>
  <c r="G5538" i="471"/>
  <c r="G5539" i="471"/>
  <c r="G5540" i="471"/>
  <c r="G5541" i="471"/>
  <c r="G5542" i="471"/>
  <c r="G5543" i="471"/>
  <c r="G5544" i="471"/>
  <c r="G5545" i="471"/>
  <c r="G5546" i="471"/>
  <c r="G5547" i="471"/>
  <c r="G5548" i="471"/>
  <c r="G5549" i="471"/>
  <c r="G5550" i="471"/>
  <c r="G5551" i="471"/>
  <c r="G5552" i="471"/>
  <c r="G5553" i="471"/>
  <c r="G5554" i="471"/>
  <c r="G5555" i="471"/>
  <c r="G5556" i="471"/>
  <c r="G5557" i="471"/>
  <c r="G5558" i="471"/>
  <c r="G5559" i="471"/>
  <c r="G5560" i="471"/>
  <c r="G5561" i="471"/>
  <c r="G5562" i="471"/>
  <c r="G5563" i="471"/>
  <c r="G5564" i="471"/>
  <c r="G5565" i="471"/>
  <c r="G5566" i="471"/>
  <c r="G5567" i="471"/>
  <c r="G5568" i="471"/>
  <c r="G5569" i="471"/>
  <c r="G5570" i="471"/>
  <c r="G5571" i="471"/>
  <c r="G5572" i="471"/>
  <c r="G5573" i="471"/>
  <c r="G5574" i="471"/>
  <c r="G5575" i="471"/>
  <c r="G5576" i="471"/>
  <c r="G5577" i="471"/>
  <c r="G5578" i="471"/>
  <c r="G5579" i="471"/>
  <c r="G5580" i="471"/>
  <c r="G5581" i="471"/>
  <c r="G5582" i="471"/>
  <c r="G5583" i="471"/>
  <c r="G5584" i="471"/>
  <c r="G5585" i="471"/>
  <c r="G5586" i="471"/>
  <c r="G5587" i="471"/>
  <c r="G5588" i="471"/>
  <c r="G5589" i="471"/>
  <c r="G5590" i="471"/>
  <c r="G5591" i="471"/>
  <c r="G5592" i="471"/>
  <c r="G5593" i="471"/>
  <c r="G5594" i="471"/>
  <c r="G5595" i="471"/>
  <c r="G5596" i="471"/>
  <c r="G5597" i="471"/>
  <c r="G5598" i="471"/>
  <c r="G5599" i="471"/>
  <c r="G5600" i="471"/>
  <c r="G5601" i="471"/>
  <c r="G5602" i="471"/>
  <c r="G5603" i="471"/>
  <c r="G5604" i="471"/>
  <c r="G5605" i="471"/>
  <c r="G5606" i="471"/>
  <c r="G5607" i="471"/>
  <c r="G5608" i="471"/>
  <c r="G5609" i="471"/>
  <c r="G5610" i="471"/>
  <c r="G5611" i="471"/>
  <c r="G5612" i="471"/>
  <c r="G5613" i="471"/>
  <c r="G5614" i="471"/>
  <c r="G5615" i="471"/>
  <c r="G5616" i="471"/>
  <c r="G5617" i="471"/>
  <c r="G5618" i="471"/>
  <c r="G5619" i="471"/>
  <c r="G5620" i="471"/>
  <c r="G5621" i="471"/>
  <c r="G5622" i="471"/>
  <c r="G5623" i="471"/>
  <c r="G5624" i="471"/>
  <c r="G5625" i="471"/>
  <c r="G5626" i="471"/>
  <c r="G5627" i="471"/>
  <c r="G5628" i="471"/>
  <c r="G5629" i="471"/>
  <c r="G5630" i="471"/>
  <c r="G5631" i="471"/>
  <c r="G5632" i="471"/>
  <c r="G5633" i="471"/>
  <c r="G5634" i="471"/>
  <c r="G5635" i="471"/>
  <c r="G5636" i="471"/>
  <c r="G5637" i="471"/>
  <c r="G5638" i="471"/>
  <c r="G5639" i="471"/>
  <c r="G5640" i="471"/>
  <c r="G5641" i="471"/>
  <c r="G5642" i="471"/>
  <c r="G5643" i="471"/>
  <c r="G5644" i="471"/>
  <c r="G5645" i="471"/>
  <c r="G5646" i="471"/>
  <c r="G5647" i="471"/>
  <c r="G5648" i="471"/>
  <c r="G5649" i="471"/>
  <c r="G5650" i="471"/>
  <c r="G5651" i="471"/>
  <c r="G5652" i="471"/>
  <c r="G5653" i="471"/>
  <c r="G5654" i="471"/>
  <c r="G5655" i="471"/>
  <c r="G5656" i="471"/>
  <c r="G5657" i="471"/>
  <c r="G5658" i="471"/>
  <c r="G5659" i="471"/>
  <c r="G5660" i="471"/>
  <c r="G5661" i="471"/>
  <c r="G5662" i="471"/>
  <c r="G5663" i="471"/>
  <c r="G5664" i="471"/>
  <c r="G5665" i="471"/>
  <c r="G5666" i="471"/>
  <c r="G5667" i="471"/>
  <c r="G5668" i="471"/>
  <c r="G5669" i="471"/>
  <c r="G5670" i="471"/>
  <c r="G5671" i="471"/>
  <c r="G5672" i="471"/>
  <c r="G5673" i="471"/>
  <c r="G5674" i="471"/>
  <c r="G5675" i="471"/>
  <c r="G5676" i="471"/>
  <c r="G5677" i="471"/>
  <c r="G5678" i="471"/>
  <c r="G5679" i="471"/>
  <c r="G5680" i="471"/>
  <c r="G5681" i="471"/>
  <c r="G5682" i="471"/>
  <c r="G5683" i="471"/>
  <c r="G5684" i="471"/>
  <c r="G5685" i="471"/>
  <c r="G5686" i="471"/>
  <c r="G5687" i="471"/>
  <c r="G5688" i="471"/>
  <c r="G5689" i="471"/>
  <c r="G5690" i="471"/>
  <c r="G5691" i="471"/>
  <c r="G5692" i="471"/>
  <c r="G5693" i="471"/>
  <c r="G5694" i="471"/>
  <c r="G5695" i="471"/>
  <c r="G5696" i="471"/>
  <c r="G5697" i="471"/>
  <c r="G5698" i="471"/>
  <c r="G5699" i="471"/>
  <c r="G5700" i="471"/>
  <c r="G5701" i="471"/>
  <c r="G5702" i="471"/>
  <c r="G5703" i="471"/>
  <c r="G5704" i="471"/>
  <c r="G5705" i="471"/>
  <c r="G5706" i="471"/>
  <c r="G5707" i="471"/>
  <c r="G5708" i="471"/>
  <c r="G5709" i="471"/>
  <c r="G5710" i="471"/>
  <c r="G5711" i="471"/>
  <c r="G5712" i="471"/>
  <c r="G5713" i="471"/>
  <c r="G5714" i="471"/>
  <c r="G5715" i="471"/>
  <c r="G5716" i="471"/>
  <c r="G5717" i="471"/>
  <c r="G5718" i="471"/>
  <c r="G5719" i="471"/>
  <c r="G5720" i="471"/>
  <c r="G5721" i="471"/>
  <c r="G5722" i="471"/>
  <c r="G5723" i="471"/>
  <c r="G5724" i="471"/>
  <c r="G5725" i="471"/>
  <c r="G5726" i="471"/>
  <c r="G5727" i="471"/>
  <c r="G5728" i="471"/>
  <c r="G5729" i="471"/>
  <c r="G5730" i="471"/>
  <c r="G5731" i="471"/>
  <c r="G5732" i="471"/>
  <c r="G5733" i="471"/>
  <c r="G5734" i="471"/>
  <c r="G5735" i="471"/>
  <c r="G5736" i="471"/>
  <c r="G5737" i="471"/>
  <c r="G5738" i="471"/>
  <c r="G5739" i="471"/>
  <c r="G5740" i="471"/>
  <c r="G5741" i="471"/>
  <c r="G5742" i="471"/>
  <c r="G5743" i="471"/>
  <c r="G5744" i="471"/>
  <c r="G5745" i="471"/>
  <c r="G5746" i="471"/>
  <c r="G5747" i="471"/>
  <c r="G5748" i="471"/>
  <c r="G5749" i="471"/>
  <c r="G5750" i="471"/>
  <c r="G5751" i="471"/>
  <c r="G5752" i="471"/>
  <c r="G5753" i="471"/>
  <c r="G5754" i="471"/>
  <c r="G5755" i="471"/>
  <c r="G5756" i="471"/>
  <c r="G5757" i="471"/>
  <c r="G5758" i="471"/>
  <c r="G5759" i="471"/>
  <c r="G5760" i="471"/>
  <c r="G5761" i="471"/>
  <c r="G5762" i="471"/>
  <c r="G5763" i="471"/>
  <c r="G5764" i="471"/>
  <c r="G5765" i="471"/>
  <c r="G5766" i="471"/>
  <c r="G5767" i="471"/>
  <c r="G5768" i="471"/>
  <c r="G5769" i="471"/>
  <c r="G5770" i="471"/>
  <c r="G5771" i="471"/>
  <c r="G5772" i="471"/>
  <c r="G5773" i="471"/>
  <c r="G5774" i="471"/>
  <c r="G5775" i="471"/>
  <c r="G5776" i="471"/>
  <c r="G5777" i="471"/>
  <c r="G5778" i="471"/>
  <c r="G5779" i="471"/>
  <c r="G5780" i="471"/>
  <c r="G5781" i="471"/>
  <c r="G5782" i="471"/>
  <c r="G5783" i="471"/>
  <c r="G5784" i="471"/>
  <c r="G5785" i="471"/>
  <c r="G5786" i="471"/>
  <c r="G5787" i="471"/>
  <c r="G5788" i="471"/>
  <c r="G5789" i="471"/>
  <c r="G5790" i="471"/>
  <c r="G5791" i="471"/>
  <c r="G5792" i="471"/>
  <c r="G5793" i="471"/>
  <c r="G5794" i="471"/>
  <c r="G5795" i="471"/>
  <c r="G5796" i="471"/>
  <c r="G5797" i="471"/>
  <c r="G5798" i="471"/>
  <c r="G5799" i="471"/>
  <c r="G5800" i="471"/>
  <c r="G5801" i="471"/>
  <c r="G5802" i="471"/>
  <c r="G5803" i="471"/>
  <c r="G5804" i="471"/>
  <c r="G5805" i="471"/>
  <c r="G5806" i="471"/>
  <c r="G5807" i="471"/>
  <c r="G5808" i="471"/>
  <c r="G5809" i="471"/>
  <c r="G5810" i="471"/>
  <c r="G5811" i="471"/>
  <c r="G5812" i="471"/>
  <c r="G5813" i="471"/>
  <c r="G5814" i="471"/>
  <c r="G5815" i="471"/>
  <c r="G5816" i="471"/>
  <c r="G5817" i="471"/>
  <c r="G5818" i="471"/>
  <c r="G5819" i="471"/>
  <c r="G5820" i="471"/>
  <c r="G5821" i="471"/>
  <c r="G5822" i="471"/>
  <c r="G5823" i="471"/>
  <c r="G5824" i="471"/>
  <c r="G5825" i="471"/>
  <c r="G5826" i="471"/>
  <c r="G5827" i="471"/>
  <c r="G5828" i="471"/>
  <c r="G5829" i="471"/>
  <c r="G5830" i="471"/>
  <c r="G5831" i="471"/>
  <c r="G5832" i="471"/>
  <c r="G5833" i="471"/>
  <c r="G5834" i="471"/>
  <c r="G5835" i="471"/>
  <c r="G5836" i="471"/>
  <c r="G5837" i="471"/>
  <c r="G5838" i="471"/>
  <c r="G5839" i="471"/>
  <c r="G5840" i="471"/>
  <c r="G5841" i="471"/>
  <c r="G5842" i="471"/>
  <c r="G5843" i="471"/>
  <c r="G5844" i="471"/>
  <c r="G5845" i="471"/>
  <c r="G5846" i="471"/>
  <c r="G5847" i="471"/>
  <c r="G5848" i="471"/>
  <c r="G5849" i="471"/>
  <c r="G5850" i="471"/>
  <c r="G5851" i="471"/>
  <c r="G5852" i="471"/>
  <c r="G5853" i="471"/>
  <c r="G5854" i="471"/>
  <c r="G5855" i="471"/>
  <c r="G5856" i="471"/>
  <c r="G5857" i="471"/>
  <c r="G5858" i="471"/>
  <c r="G5859" i="471"/>
  <c r="G5860" i="471"/>
  <c r="G5861" i="471"/>
  <c r="G5862" i="471"/>
  <c r="G5863" i="471"/>
  <c r="G5864" i="471"/>
  <c r="G5865" i="471"/>
  <c r="G5866" i="471"/>
  <c r="G5867" i="471"/>
  <c r="G5868" i="471"/>
  <c r="G5869" i="471"/>
  <c r="G5870" i="471"/>
  <c r="G5871" i="471"/>
  <c r="G5872" i="471"/>
  <c r="G5873" i="471"/>
  <c r="G5874" i="471"/>
  <c r="G5875" i="471"/>
  <c r="G5876" i="471"/>
  <c r="G5877" i="471"/>
  <c r="G5878" i="471"/>
  <c r="G5879" i="471"/>
  <c r="G5880" i="471"/>
  <c r="G5881" i="471"/>
  <c r="G5882" i="471"/>
  <c r="G5883" i="471"/>
  <c r="G5884" i="471"/>
  <c r="G5885" i="471"/>
  <c r="G5886" i="471"/>
  <c r="G5887" i="471"/>
  <c r="G5888" i="471"/>
  <c r="G5889" i="471"/>
  <c r="G5890" i="471"/>
  <c r="G5891" i="471"/>
  <c r="G5892" i="471"/>
  <c r="G5893" i="471"/>
  <c r="G5894" i="471"/>
  <c r="G5895" i="471"/>
  <c r="G5896" i="471"/>
  <c r="G5897" i="471"/>
  <c r="G5898" i="471"/>
  <c r="G5899" i="471"/>
  <c r="G5900" i="471"/>
  <c r="G5901" i="471"/>
  <c r="G5902" i="471"/>
  <c r="G5903" i="471"/>
  <c r="G5904" i="471"/>
  <c r="G5905" i="471"/>
  <c r="G5906" i="471"/>
  <c r="G5907" i="471"/>
  <c r="G5908" i="471"/>
  <c r="G5909" i="471"/>
  <c r="G5910" i="471"/>
  <c r="G5911" i="471"/>
  <c r="G5912" i="471"/>
  <c r="G5913" i="471"/>
  <c r="G5914" i="471"/>
  <c r="G5915" i="471"/>
  <c r="G5916" i="471"/>
  <c r="G5917" i="471"/>
  <c r="G5918" i="471"/>
  <c r="G5919" i="471"/>
  <c r="G5920" i="471"/>
  <c r="G5921" i="471"/>
  <c r="G5922" i="471"/>
  <c r="G5923" i="471"/>
  <c r="G5924" i="471"/>
  <c r="G5925" i="471"/>
  <c r="G5926" i="471"/>
  <c r="G5927" i="471"/>
  <c r="G5928" i="471"/>
  <c r="G5929" i="471"/>
  <c r="G5930" i="471"/>
  <c r="G5931" i="471"/>
  <c r="G5932" i="471"/>
  <c r="G5933" i="471"/>
  <c r="G5934" i="471"/>
  <c r="G5935" i="471"/>
  <c r="G5936" i="471"/>
  <c r="G5937" i="471"/>
  <c r="G5938" i="471"/>
  <c r="G5939" i="471"/>
  <c r="G5940" i="471"/>
  <c r="G5941" i="471"/>
  <c r="G5942" i="471"/>
  <c r="G5943" i="471"/>
  <c r="G5944" i="471"/>
  <c r="G5945" i="471"/>
  <c r="G5946" i="471"/>
  <c r="G5947" i="471"/>
  <c r="G5948" i="471"/>
  <c r="G5949" i="471"/>
  <c r="G5950" i="471"/>
  <c r="G5951" i="471"/>
  <c r="G5952" i="471"/>
  <c r="G5953" i="471"/>
  <c r="G5954" i="471"/>
  <c r="G5955" i="471"/>
  <c r="G5956" i="471"/>
  <c r="G5957" i="471"/>
  <c r="G5958" i="471"/>
  <c r="G5959" i="471"/>
  <c r="G5960" i="471"/>
  <c r="G5961" i="471"/>
  <c r="G5962" i="471"/>
  <c r="G5963" i="471"/>
  <c r="G5964" i="471"/>
  <c r="G5965" i="471"/>
  <c r="G5966" i="471"/>
  <c r="G5967" i="471"/>
  <c r="G5968" i="471"/>
  <c r="G5969" i="471"/>
  <c r="G5970" i="471"/>
  <c r="G5971" i="471"/>
  <c r="G5972" i="471"/>
  <c r="G5973" i="471"/>
  <c r="G5974" i="471"/>
  <c r="G5975" i="471"/>
  <c r="G5976" i="471"/>
  <c r="G5977" i="471"/>
  <c r="G5978" i="471"/>
  <c r="G5979" i="471"/>
  <c r="G5980" i="471"/>
  <c r="G5981" i="471"/>
  <c r="G5982" i="471"/>
  <c r="G5983" i="471"/>
  <c r="G5984" i="471"/>
  <c r="G5985" i="471"/>
  <c r="G5986" i="471"/>
  <c r="G5987" i="471"/>
  <c r="G5988" i="471"/>
  <c r="G5989" i="471"/>
  <c r="G5990" i="471"/>
  <c r="G5991" i="471"/>
  <c r="G5992" i="471"/>
  <c r="G5993" i="471"/>
  <c r="G5994" i="471"/>
  <c r="G5995" i="471"/>
  <c r="G5996" i="471"/>
  <c r="G5997" i="471"/>
  <c r="G5998" i="471"/>
  <c r="G5999" i="471"/>
  <c r="G6000" i="471"/>
  <c r="G6001" i="471"/>
  <c r="G6002" i="471"/>
  <c r="G6003" i="471"/>
  <c r="G6004" i="471"/>
  <c r="G6005" i="471"/>
  <c r="G6006" i="471"/>
  <c r="G6007" i="471"/>
  <c r="G6008" i="471"/>
  <c r="G6009" i="471"/>
  <c r="G6010" i="471"/>
  <c r="G6011" i="471"/>
  <c r="G6012" i="471"/>
  <c r="G6013" i="471"/>
  <c r="G6014" i="471"/>
  <c r="G6015" i="471"/>
  <c r="G6016" i="471"/>
  <c r="G6017" i="471"/>
  <c r="G6018" i="471"/>
  <c r="G6019" i="471"/>
  <c r="G6020" i="471"/>
  <c r="G6021" i="471"/>
  <c r="G6022" i="471"/>
  <c r="G6023" i="471"/>
  <c r="G6024" i="471"/>
  <c r="G6025" i="471"/>
  <c r="G6026" i="471"/>
  <c r="G6027" i="471"/>
  <c r="G6028" i="471"/>
  <c r="G6029" i="471"/>
  <c r="G6030" i="471"/>
  <c r="G6031" i="471"/>
  <c r="G6032" i="471"/>
  <c r="G6033" i="471"/>
  <c r="G6034" i="471"/>
  <c r="G6035" i="471"/>
  <c r="G6036" i="471"/>
  <c r="G6037" i="471"/>
  <c r="G6038" i="471"/>
  <c r="G6039" i="471"/>
  <c r="G6040" i="471"/>
  <c r="G6041" i="471"/>
  <c r="G6042" i="471"/>
  <c r="G6043" i="471"/>
  <c r="G6044" i="471"/>
  <c r="G6045" i="471"/>
  <c r="G6046" i="471"/>
  <c r="G6047" i="471"/>
  <c r="G6048" i="471"/>
  <c r="G6049" i="471"/>
  <c r="G6050" i="471"/>
  <c r="G6051" i="471"/>
  <c r="G6052" i="471"/>
  <c r="G6053" i="471"/>
  <c r="G6054" i="471"/>
  <c r="G6055" i="471"/>
  <c r="G6056" i="471"/>
  <c r="G6057" i="471"/>
  <c r="G6058" i="471"/>
  <c r="G6059" i="471"/>
  <c r="G6060" i="471"/>
  <c r="G6061" i="471"/>
  <c r="G6062" i="471"/>
  <c r="G6063" i="471"/>
  <c r="G6064" i="471"/>
  <c r="G6065" i="471"/>
  <c r="G6066" i="471"/>
  <c r="G6067" i="471"/>
  <c r="G6068" i="471"/>
  <c r="G6069" i="471"/>
  <c r="G6070" i="471"/>
  <c r="G6071" i="471"/>
  <c r="G6072" i="471"/>
  <c r="G6073" i="471"/>
  <c r="G6074" i="471"/>
  <c r="G6075" i="471"/>
  <c r="G6076" i="471"/>
  <c r="G6077" i="471"/>
  <c r="G6078" i="471"/>
  <c r="G6079" i="471"/>
  <c r="G6080" i="471"/>
  <c r="G6081" i="471"/>
  <c r="G6082" i="471"/>
  <c r="G6083" i="471"/>
  <c r="G6084" i="471"/>
  <c r="G6085" i="471"/>
  <c r="G6086" i="471"/>
  <c r="G6087" i="471"/>
  <c r="G6088" i="471"/>
  <c r="G6089" i="471"/>
  <c r="G6090" i="471"/>
  <c r="G6091" i="471"/>
  <c r="G6092" i="471"/>
  <c r="G6093" i="471"/>
  <c r="G6094" i="471"/>
  <c r="G6095" i="471"/>
  <c r="G6096" i="471"/>
  <c r="G6097" i="471"/>
  <c r="G6098" i="471"/>
  <c r="G6099" i="471"/>
  <c r="G6100" i="471"/>
  <c r="G6101" i="471"/>
  <c r="G6102" i="471"/>
  <c r="G6103" i="471"/>
  <c r="G6104" i="471"/>
  <c r="G6105" i="471"/>
  <c r="G6106" i="471"/>
  <c r="G6107" i="471"/>
  <c r="G6108" i="471"/>
  <c r="G6109" i="471"/>
  <c r="G6110" i="471"/>
  <c r="G6111" i="471"/>
  <c r="G6112" i="471"/>
  <c r="G6113" i="471"/>
  <c r="G6114" i="471"/>
  <c r="G6115" i="471"/>
  <c r="G6116" i="471"/>
  <c r="G6117" i="471"/>
  <c r="G6118" i="471"/>
  <c r="G6119" i="471"/>
  <c r="G6120" i="471"/>
  <c r="G6121" i="471"/>
  <c r="G6122" i="471"/>
  <c r="G6123" i="471"/>
  <c r="G6124" i="471"/>
  <c r="G6125" i="471"/>
  <c r="G6126" i="471"/>
  <c r="G6127" i="471"/>
  <c r="G6128" i="471"/>
  <c r="G6129" i="471"/>
  <c r="G6130" i="471"/>
  <c r="G6131" i="471"/>
  <c r="G6132" i="471"/>
  <c r="G6133" i="471"/>
  <c r="G6134" i="471"/>
  <c r="G6135" i="471"/>
  <c r="G6136" i="471"/>
  <c r="G6137" i="471"/>
  <c r="G6138" i="471"/>
  <c r="G6139" i="471"/>
  <c r="G6140" i="471"/>
  <c r="G6141" i="471"/>
  <c r="G6142" i="471"/>
  <c r="G6143" i="471"/>
  <c r="G6144" i="471"/>
  <c r="G6145" i="471"/>
  <c r="G6146" i="471"/>
  <c r="G6147" i="471"/>
  <c r="G6148" i="471"/>
  <c r="G6149" i="471"/>
  <c r="G6150" i="471"/>
  <c r="G6151" i="471"/>
  <c r="G6152" i="471"/>
  <c r="G6153" i="471"/>
  <c r="G6154" i="471"/>
  <c r="G6155" i="471"/>
  <c r="G6156" i="471"/>
  <c r="G6157" i="471"/>
  <c r="G6158" i="471"/>
  <c r="G6159" i="471"/>
  <c r="G6160" i="471"/>
  <c r="G6161" i="471"/>
  <c r="G6162" i="471"/>
  <c r="G6163" i="471"/>
  <c r="G6164" i="471"/>
  <c r="G6165" i="471"/>
  <c r="G6166" i="471"/>
  <c r="G6167" i="471"/>
  <c r="G6168" i="471"/>
  <c r="G6169" i="471"/>
  <c r="G6170" i="471"/>
  <c r="G6171" i="471"/>
  <c r="G6172" i="471"/>
  <c r="G6173" i="471"/>
  <c r="G6174" i="471"/>
  <c r="G6175" i="471"/>
  <c r="G6176" i="471"/>
  <c r="G6177" i="471"/>
  <c r="G6178" i="471"/>
  <c r="G6179" i="471"/>
  <c r="G6180" i="471"/>
  <c r="G6181" i="471"/>
  <c r="G6182" i="471"/>
  <c r="G6183" i="471"/>
  <c r="G6184" i="471"/>
  <c r="G6185" i="471"/>
  <c r="G6186" i="471"/>
  <c r="G6187" i="471"/>
  <c r="G6188" i="471"/>
  <c r="G6189" i="471"/>
  <c r="G6190" i="471"/>
  <c r="G6191" i="471"/>
  <c r="G6192" i="471"/>
  <c r="G6193" i="471"/>
  <c r="G6194" i="471"/>
  <c r="G6195" i="471"/>
  <c r="G6196" i="471"/>
  <c r="G6197" i="471"/>
  <c r="G6198" i="471"/>
  <c r="G6199" i="471"/>
  <c r="G6200" i="471"/>
  <c r="G6201" i="471"/>
  <c r="G6202" i="471"/>
  <c r="G6203" i="471"/>
  <c r="G6204" i="471"/>
  <c r="G6205" i="471"/>
  <c r="G6206" i="471"/>
  <c r="G6207" i="471"/>
  <c r="G6208" i="471"/>
  <c r="G6209" i="471"/>
  <c r="G6210" i="471"/>
  <c r="G6211" i="471"/>
  <c r="G6212" i="471"/>
  <c r="G6213" i="471"/>
  <c r="G6214" i="471"/>
  <c r="G6215" i="471"/>
  <c r="G6216" i="471"/>
  <c r="G6217" i="471"/>
  <c r="G6218" i="471"/>
  <c r="G6219" i="471"/>
  <c r="G6220" i="471"/>
  <c r="G6221" i="471"/>
  <c r="G6222" i="471"/>
  <c r="G6223" i="471"/>
  <c r="G6224" i="471"/>
  <c r="G6225" i="471"/>
  <c r="G6226" i="471"/>
  <c r="G6227" i="471"/>
  <c r="G6228" i="471"/>
  <c r="G6229" i="471"/>
  <c r="G6230" i="471"/>
  <c r="G6231" i="471"/>
  <c r="G6232" i="471"/>
  <c r="G6233" i="471"/>
  <c r="G6234" i="471"/>
  <c r="G6235" i="471"/>
  <c r="G6236" i="471"/>
  <c r="G6237" i="471"/>
  <c r="G6238" i="471"/>
  <c r="G6239" i="471"/>
  <c r="G6240" i="471"/>
  <c r="G6241" i="471"/>
  <c r="G6242" i="471"/>
  <c r="G6243" i="471"/>
  <c r="G6244" i="471"/>
  <c r="G6245" i="471"/>
  <c r="G6246" i="471"/>
  <c r="G6247" i="471"/>
  <c r="G6248" i="471"/>
  <c r="G6249" i="471"/>
  <c r="G6250" i="471"/>
  <c r="G6251" i="471"/>
  <c r="G6252" i="471"/>
  <c r="G6253" i="471"/>
  <c r="G6254" i="471"/>
  <c r="G6255" i="471"/>
  <c r="G6256" i="471"/>
  <c r="G6257" i="471"/>
  <c r="G6258" i="471"/>
  <c r="G6259" i="471"/>
  <c r="G6260" i="471"/>
  <c r="G6261" i="471"/>
  <c r="G6262" i="471"/>
  <c r="G6263" i="471"/>
  <c r="G6264" i="471"/>
  <c r="G6265" i="471"/>
  <c r="G6266" i="471"/>
  <c r="G6267" i="471"/>
  <c r="G6268" i="471"/>
  <c r="G6269" i="471"/>
  <c r="G6270" i="471"/>
  <c r="G6271" i="471"/>
  <c r="G6272" i="471"/>
  <c r="G6273" i="471"/>
  <c r="G6274" i="471"/>
  <c r="G6275" i="471"/>
  <c r="G6276" i="471"/>
  <c r="G6277" i="471"/>
  <c r="G6278" i="471"/>
  <c r="G6279" i="471"/>
  <c r="G6280" i="471"/>
  <c r="G6281" i="471"/>
  <c r="G6282" i="471"/>
  <c r="G6283" i="471"/>
  <c r="G6284" i="471"/>
  <c r="G6285" i="471"/>
  <c r="G6286" i="471"/>
  <c r="G6287" i="471"/>
  <c r="G6288" i="471"/>
  <c r="G6289" i="471"/>
  <c r="G6290" i="471"/>
  <c r="G6291" i="471"/>
  <c r="G6292" i="471"/>
  <c r="G6293" i="471"/>
  <c r="G6294" i="471"/>
  <c r="G6295" i="471"/>
  <c r="G6296" i="471"/>
  <c r="G6297" i="471"/>
  <c r="G6298" i="471"/>
  <c r="G6299" i="471"/>
  <c r="G6300" i="471"/>
  <c r="G6301" i="471"/>
  <c r="G6302" i="471"/>
  <c r="G6303" i="471"/>
  <c r="G6304" i="471"/>
  <c r="G6305" i="471"/>
  <c r="G6306" i="471"/>
  <c r="G6307" i="471"/>
  <c r="G6308" i="471"/>
  <c r="G6309" i="471"/>
  <c r="G6310" i="471"/>
  <c r="G6311" i="471"/>
  <c r="G6312" i="471"/>
  <c r="G6313" i="471"/>
  <c r="G6314" i="471"/>
  <c r="G6315" i="471"/>
  <c r="G6316" i="471"/>
  <c r="G6317" i="471"/>
  <c r="G6318" i="471"/>
  <c r="G6319" i="471"/>
  <c r="G6320" i="471"/>
  <c r="G6321" i="471"/>
  <c r="G6322" i="471"/>
  <c r="G6323" i="471"/>
  <c r="G6324" i="471"/>
  <c r="G6325" i="471"/>
  <c r="G6326" i="471"/>
  <c r="G6327" i="471"/>
  <c r="G6328" i="471"/>
  <c r="G6329" i="471"/>
  <c r="G6330" i="471"/>
  <c r="G6331" i="471"/>
  <c r="G6332" i="471"/>
  <c r="G6333" i="471"/>
  <c r="G6334" i="471"/>
  <c r="G6335" i="471"/>
  <c r="G6336" i="471"/>
  <c r="G6337" i="471"/>
  <c r="G6338" i="471"/>
  <c r="G6339" i="471"/>
  <c r="G6340" i="471"/>
  <c r="G6341" i="471"/>
  <c r="G6342" i="471"/>
  <c r="G6343" i="471"/>
  <c r="G6344" i="471"/>
  <c r="G6345" i="471"/>
  <c r="G6346" i="471"/>
  <c r="G6347" i="471"/>
  <c r="G6348" i="471"/>
  <c r="G6349" i="471"/>
  <c r="G6350" i="471"/>
  <c r="G6351" i="471"/>
  <c r="G6352" i="471"/>
  <c r="G6353" i="471"/>
  <c r="G6354" i="471"/>
  <c r="G6355" i="471"/>
  <c r="G6356" i="471"/>
  <c r="G6357" i="471"/>
  <c r="G6358" i="471"/>
  <c r="G6359" i="471"/>
  <c r="G6360" i="471"/>
  <c r="G6361" i="471"/>
  <c r="G6362" i="471"/>
  <c r="G6363" i="471"/>
  <c r="G6364" i="471"/>
  <c r="G6365" i="471"/>
  <c r="G6366" i="471"/>
  <c r="G6367" i="471"/>
  <c r="G6368" i="471"/>
  <c r="G6369" i="471"/>
  <c r="G6370" i="471"/>
  <c r="G6371" i="471"/>
  <c r="G6372" i="471"/>
  <c r="G6373" i="471"/>
  <c r="G6374" i="471"/>
  <c r="G6375" i="471"/>
  <c r="G6376" i="471"/>
  <c r="G6377" i="471"/>
  <c r="G6378" i="471"/>
  <c r="G6379" i="471"/>
  <c r="G6380" i="471"/>
  <c r="G6381" i="471"/>
  <c r="G6382" i="471"/>
  <c r="G6383" i="471"/>
  <c r="G6384" i="471"/>
  <c r="G6385" i="471"/>
  <c r="G6386" i="471"/>
  <c r="G6387" i="471"/>
  <c r="G6388" i="471"/>
  <c r="G6389" i="471"/>
  <c r="G6390" i="471"/>
  <c r="G6391" i="471"/>
  <c r="G6392" i="471"/>
  <c r="G6393" i="471"/>
  <c r="G6394" i="471"/>
  <c r="G6395" i="471"/>
  <c r="G6396" i="471"/>
  <c r="G6397" i="471"/>
  <c r="G6398" i="471"/>
  <c r="G6399" i="471"/>
  <c r="G6400" i="471"/>
  <c r="G6401" i="471"/>
  <c r="G6402" i="471"/>
  <c r="G6403" i="471"/>
  <c r="G6404" i="471"/>
  <c r="G6405" i="471"/>
  <c r="G6406" i="471"/>
  <c r="G6407" i="471"/>
  <c r="G6408" i="471"/>
  <c r="G6409" i="471"/>
  <c r="G6410" i="471"/>
  <c r="G6411" i="471"/>
  <c r="G6412" i="471"/>
  <c r="G6413" i="471"/>
  <c r="G6414" i="471"/>
  <c r="G6415" i="471"/>
  <c r="G6416" i="471"/>
  <c r="G6417" i="471"/>
  <c r="G6418" i="471"/>
  <c r="G6419" i="471"/>
  <c r="G6420" i="471"/>
  <c r="G6421" i="471"/>
  <c r="G6422" i="471"/>
  <c r="G6423" i="471"/>
  <c r="G6424" i="471"/>
  <c r="G6425" i="471"/>
  <c r="G6426" i="471"/>
  <c r="G6427" i="471"/>
  <c r="G6428" i="471"/>
  <c r="G6429" i="471"/>
  <c r="G6430" i="471"/>
  <c r="G6431" i="471"/>
  <c r="G6432" i="471"/>
  <c r="G6433" i="471"/>
  <c r="G6434" i="471"/>
  <c r="G6435" i="471"/>
  <c r="G6436" i="471"/>
  <c r="G6437" i="471"/>
  <c r="G6438" i="471"/>
  <c r="G6439" i="471"/>
  <c r="G6440" i="471"/>
  <c r="G6441" i="471"/>
  <c r="G6442" i="471"/>
  <c r="G6443" i="471"/>
  <c r="G6444" i="471"/>
  <c r="G6445" i="471"/>
  <c r="G6446" i="471"/>
  <c r="G6447" i="471"/>
  <c r="G6448" i="471"/>
  <c r="G6449" i="471"/>
  <c r="G6450" i="471"/>
  <c r="G6451" i="471"/>
  <c r="G6452" i="471"/>
  <c r="G6453" i="471"/>
  <c r="G6454" i="471"/>
  <c r="G6455" i="471"/>
  <c r="G6456" i="471"/>
  <c r="G6457" i="471"/>
  <c r="G6458" i="471"/>
  <c r="G6459" i="471"/>
  <c r="G6460" i="471"/>
  <c r="G6461" i="471"/>
  <c r="G6462" i="471"/>
  <c r="G6463" i="471"/>
  <c r="G6464" i="471"/>
  <c r="G6465" i="471"/>
  <c r="G6466" i="471"/>
  <c r="G6467" i="471"/>
  <c r="G6468" i="471"/>
  <c r="G6469" i="471"/>
  <c r="G6470" i="471"/>
  <c r="G6471" i="471"/>
  <c r="G6472" i="471"/>
  <c r="G6473" i="471"/>
  <c r="G6474" i="471"/>
  <c r="G6475" i="471"/>
  <c r="G6476" i="471"/>
  <c r="G6477" i="471"/>
  <c r="G6478" i="471"/>
  <c r="G6479" i="471"/>
  <c r="G6480" i="471"/>
  <c r="G6481" i="471"/>
  <c r="G6482" i="471"/>
  <c r="G6483" i="471"/>
  <c r="G6484" i="471"/>
  <c r="G6485" i="471"/>
  <c r="G6486" i="471"/>
  <c r="G6487" i="471"/>
  <c r="G6488" i="471"/>
  <c r="G6489" i="471"/>
  <c r="G6490" i="471"/>
  <c r="G6491" i="471"/>
  <c r="G6492" i="471"/>
  <c r="G6493" i="471"/>
  <c r="G6494" i="471"/>
  <c r="G6495" i="471"/>
  <c r="G6496" i="471"/>
  <c r="G6497" i="471"/>
  <c r="G6498" i="471"/>
  <c r="G6499" i="471"/>
  <c r="G6500" i="471"/>
  <c r="G6501" i="471"/>
  <c r="G6502" i="471"/>
  <c r="G6503" i="471"/>
  <c r="G6504" i="471"/>
  <c r="G6505" i="471"/>
  <c r="G6506" i="471"/>
  <c r="G6507" i="471"/>
  <c r="G6508" i="471"/>
  <c r="G6509" i="471"/>
  <c r="G6510" i="471"/>
  <c r="G6511" i="471"/>
  <c r="G6512" i="471"/>
  <c r="G6513" i="471"/>
  <c r="G6514" i="471"/>
  <c r="G6515" i="471"/>
  <c r="G6516" i="471"/>
  <c r="G6517" i="471"/>
  <c r="G6518" i="471"/>
  <c r="G6519" i="471"/>
  <c r="G6520" i="471"/>
  <c r="G6521" i="471"/>
  <c r="G6522" i="471"/>
  <c r="G6523" i="471"/>
  <c r="G6524" i="471"/>
  <c r="G6525" i="471"/>
  <c r="G6526" i="471"/>
  <c r="G6527" i="471"/>
  <c r="G6528" i="471"/>
  <c r="G6529" i="471"/>
  <c r="G6530" i="471"/>
  <c r="G6531" i="471"/>
  <c r="G6532" i="471"/>
  <c r="G6533" i="471"/>
  <c r="G6534" i="471"/>
  <c r="G6535" i="471"/>
  <c r="G6536" i="471"/>
  <c r="G6537" i="471"/>
  <c r="G6538" i="471"/>
  <c r="G6539" i="471"/>
  <c r="G6540" i="471"/>
  <c r="G6541" i="471"/>
  <c r="G6542" i="471"/>
  <c r="G6543" i="471"/>
  <c r="G6544" i="471"/>
  <c r="G6545" i="471"/>
  <c r="G6546" i="471"/>
  <c r="G6547" i="471"/>
  <c r="G6548" i="471"/>
  <c r="G6549" i="471"/>
  <c r="G6550" i="471"/>
  <c r="G6551" i="471"/>
  <c r="G6552" i="471"/>
  <c r="G6553" i="471"/>
  <c r="G6554" i="471"/>
  <c r="G6555" i="471"/>
  <c r="G6556" i="471"/>
  <c r="G6557" i="471"/>
  <c r="G6558" i="471"/>
  <c r="G6559" i="471"/>
  <c r="G6560" i="471"/>
  <c r="G6561" i="471"/>
  <c r="G6562" i="471"/>
  <c r="G6563" i="471"/>
  <c r="G6564" i="471"/>
  <c r="G6565" i="471"/>
  <c r="G6566" i="471"/>
  <c r="G6567" i="471"/>
  <c r="G6568" i="471"/>
  <c r="G6569" i="471"/>
  <c r="G6570" i="471"/>
  <c r="G6571" i="471"/>
  <c r="G6572" i="471"/>
  <c r="G6573" i="471"/>
  <c r="G6574" i="471"/>
  <c r="G6575" i="471"/>
  <c r="G6576" i="471"/>
  <c r="G6577" i="471"/>
  <c r="G6578" i="471"/>
  <c r="G6579" i="471"/>
  <c r="G6580" i="471"/>
  <c r="G6581" i="471"/>
  <c r="G6582" i="471"/>
  <c r="G6583" i="471"/>
  <c r="G6584" i="471"/>
  <c r="G6585" i="471"/>
  <c r="G6586" i="471"/>
  <c r="G6587" i="471"/>
  <c r="G6588" i="471"/>
  <c r="G6589" i="471"/>
  <c r="G6590" i="471"/>
  <c r="G6591" i="471"/>
  <c r="G6592" i="471"/>
  <c r="G6593" i="471"/>
  <c r="G6594" i="471"/>
  <c r="G6595" i="471"/>
  <c r="G6596" i="471"/>
  <c r="G6597" i="471"/>
  <c r="G6598" i="471"/>
  <c r="G6599" i="471"/>
  <c r="G6600" i="471"/>
  <c r="G6601" i="471"/>
  <c r="G6602" i="471"/>
  <c r="G6603" i="471"/>
  <c r="G6604" i="471"/>
  <c r="G6605" i="471"/>
  <c r="G6606" i="471"/>
  <c r="G6607" i="471"/>
  <c r="G6608" i="471"/>
  <c r="G6609" i="471"/>
  <c r="G6610" i="471"/>
  <c r="G6611" i="471"/>
  <c r="G6612" i="471"/>
  <c r="G6613" i="471"/>
  <c r="G6614" i="471"/>
  <c r="G6615" i="471"/>
  <c r="G6616" i="471"/>
  <c r="G6617" i="471"/>
  <c r="G6618" i="471"/>
  <c r="G6619" i="471"/>
  <c r="G6620" i="471"/>
  <c r="G6621" i="471"/>
  <c r="G6622" i="471"/>
  <c r="G6623" i="471"/>
  <c r="G6624" i="471"/>
  <c r="G6625" i="471"/>
  <c r="G6626" i="471"/>
  <c r="G6627" i="471"/>
  <c r="G6628" i="471"/>
  <c r="G6629" i="471"/>
  <c r="G6630" i="471"/>
  <c r="G6631" i="471"/>
  <c r="G6632" i="471"/>
  <c r="G6633" i="471"/>
  <c r="G6634" i="471"/>
  <c r="G6635" i="471"/>
  <c r="G6636" i="471"/>
  <c r="G6637" i="471"/>
  <c r="G6638" i="471"/>
  <c r="G6639" i="471"/>
  <c r="G6640" i="471"/>
  <c r="G6641" i="471"/>
  <c r="G6642" i="471"/>
  <c r="G6643" i="471"/>
  <c r="G6644" i="471"/>
  <c r="G6645" i="471"/>
  <c r="G6646" i="471"/>
  <c r="G6647" i="471"/>
  <c r="G6648" i="471"/>
  <c r="G6649" i="471"/>
  <c r="G6650" i="471"/>
  <c r="G6651" i="471"/>
  <c r="G6652" i="471"/>
  <c r="G6653" i="471"/>
  <c r="G6654" i="471"/>
  <c r="G6655" i="471"/>
  <c r="G6656" i="471"/>
  <c r="G6657" i="471"/>
  <c r="G6658" i="471"/>
  <c r="G6659" i="471"/>
  <c r="G6660" i="471"/>
  <c r="G6661" i="471"/>
  <c r="G6662" i="471"/>
  <c r="G6663" i="471"/>
  <c r="G6664" i="471"/>
  <c r="G6665" i="471"/>
  <c r="G6666" i="471"/>
  <c r="G6667" i="471"/>
  <c r="G6668" i="471"/>
  <c r="G6669" i="471"/>
  <c r="G6670" i="471"/>
  <c r="G6671" i="471"/>
  <c r="G6672" i="471"/>
  <c r="G6673" i="471"/>
  <c r="G6674" i="471"/>
  <c r="G6675" i="471"/>
  <c r="G6676" i="471"/>
  <c r="G6677" i="471"/>
  <c r="G6678" i="471"/>
  <c r="G6679" i="471"/>
  <c r="G6680" i="471"/>
  <c r="G6681" i="471"/>
  <c r="G6682" i="471"/>
  <c r="G6683" i="471"/>
  <c r="G6684" i="471"/>
  <c r="G6685" i="471"/>
  <c r="G6686" i="471"/>
  <c r="G6687" i="471"/>
  <c r="G6688" i="471"/>
  <c r="G6689" i="471"/>
  <c r="G6690" i="471"/>
  <c r="G6691" i="471"/>
  <c r="G6692" i="471"/>
  <c r="G6693" i="471"/>
  <c r="G6694" i="471"/>
  <c r="G6695" i="471"/>
  <c r="G6696" i="471"/>
  <c r="G6697" i="471"/>
  <c r="G6698" i="471"/>
  <c r="G6699" i="471"/>
  <c r="G6700" i="471"/>
  <c r="G6701" i="471"/>
  <c r="G6702" i="471"/>
  <c r="G6703" i="471"/>
  <c r="G6704" i="471"/>
  <c r="G6705" i="471"/>
  <c r="G6706" i="471"/>
  <c r="G6707" i="471"/>
  <c r="G6708" i="471"/>
  <c r="G6709" i="471"/>
  <c r="G6710" i="471"/>
  <c r="G6711" i="471"/>
  <c r="G6712" i="471"/>
  <c r="G6713" i="471"/>
  <c r="G6714" i="471"/>
  <c r="G6715" i="471"/>
  <c r="G6716" i="471"/>
  <c r="G6717" i="471"/>
  <c r="G6718" i="471"/>
  <c r="G6719" i="471"/>
  <c r="G6720" i="471"/>
  <c r="G6721" i="471"/>
  <c r="G6722" i="471"/>
  <c r="G6723" i="471"/>
  <c r="G6724" i="471"/>
  <c r="G6725" i="471"/>
  <c r="G6726" i="471"/>
  <c r="G6727" i="471"/>
  <c r="G6728" i="471"/>
  <c r="G6729" i="471"/>
  <c r="G6730" i="471"/>
  <c r="G6731" i="471"/>
  <c r="G6732" i="471"/>
  <c r="G6733" i="471"/>
  <c r="G6734" i="471"/>
  <c r="G6735" i="471"/>
  <c r="G6736" i="471"/>
  <c r="G6737" i="471"/>
  <c r="G6738" i="471"/>
  <c r="G6739" i="471"/>
  <c r="G6740" i="471"/>
  <c r="G6741" i="471"/>
  <c r="G6742" i="471"/>
  <c r="G6743" i="471"/>
  <c r="G6744" i="471"/>
  <c r="G6745" i="471"/>
  <c r="G6746" i="471"/>
  <c r="G6747" i="471"/>
  <c r="G6748" i="471"/>
  <c r="G6749" i="471"/>
  <c r="G6750" i="471"/>
  <c r="G6751" i="471"/>
  <c r="G6752" i="471"/>
  <c r="G6753" i="471"/>
  <c r="G6754" i="471"/>
  <c r="G6755" i="471"/>
  <c r="G6756" i="471"/>
  <c r="G6757" i="471"/>
  <c r="G6758" i="471"/>
  <c r="G6759" i="471"/>
  <c r="G6760" i="471"/>
  <c r="G6761" i="471"/>
  <c r="G6762" i="471"/>
  <c r="G6763" i="471"/>
  <c r="G6764" i="471"/>
  <c r="G6765" i="471"/>
  <c r="G6766" i="471"/>
  <c r="G6767" i="471"/>
  <c r="G6768" i="471"/>
  <c r="G6769" i="471"/>
  <c r="G6770" i="471"/>
  <c r="G6771" i="471"/>
  <c r="G6772" i="471"/>
  <c r="G6773" i="471"/>
  <c r="G6774" i="471"/>
  <c r="G6775" i="471"/>
  <c r="G6776" i="471"/>
  <c r="G6777" i="471"/>
  <c r="G6778" i="471"/>
  <c r="G6779" i="471"/>
  <c r="G6780" i="471"/>
  <c r="G6781" i="471"/>
  <c r="G6782" i="471"/>
  <c r="G6783" i="471"/>
  <c r="G6784" i="471"/>
  <c r="G6785" i="471"/>
  <c r="G6786" i="471"/>
  <c r="G6787" i="471"/>
  <c r="G6788" i="471"/>
  <c r="G6789" i="471"/>
  <c r="G6790" i="471"/>
  <c r="G6791" i="471"/>
  <c r="G6792" i="471"/>
  <c r="G6793" i="471"/>
  <c r="G6794" i="471"/>
  <c r="G6795" i="471"/>
  <c r="G6796" i="471"/>
  <c r="G6797" i="471"/>
  <c r="G6798" i="471"/>
  <c r="G6799" i="471"/>
  <c r="G6800" i="471"/>
  <c r="G6801" i="471"/>
  <c r="G6802" i="471"/>
  <c r="G6803" i="471"/>
  <c r="G6804" i="471"/>
  <c r="G6805" i="471"/>
  <c r="G6806" i="471"/>
  <c r="G6807" i="471"/>
  <c r="G6808" i="471"/>
  <c r="G6809" i="471"/>
  <c r="G6810" i="471"/>
  <c r="G6811" i="471"/>
  <c r="G6812" i="471"/>
  <c r="G6813" i="471"/>
  <c r="G6814" i="471"/>
  <c r="G6815" i="471"/>
  <c r="G6816" i="471"/>
  <c r="G6817" i="471"/>
  <c r="G6818" i="471"/>
  <c r="G6819" i="471"/>
  <c r="G6820" i="471"/>
  <c r="G6821" i="471"/>
  <c r="G6822" i="471"/>
  <c r="G6823" i="471"/>
  <c r="G6824" i="471"/>
  <c r="G6825" i="471"/>
  <c r="G6826" i="471"/>
  <c r="G6827" i="471"/>
  <c r="G6828" i="471"/>
  <c r="G6829" i="471"/>
  <c r="G6830" i="471"/>
  <c r="G6831" i="471"/>
  <c r="G6832" i="471"/>
  <c r="G6833" i="471"/>
  <c r="G6834" i="471"/>
  <c r="G6835" i="471"/>
  <c r="G6836" i="471"/>
  <c r="G6837" i="471"/>
  <c r="G6838" i="471"/>
  <c r="G6839" i="471"/>
  <c r="G6840" i="471"/>
  <c r="G6841" i="471"/>
  <c r="G6842" i="471"/>
  <c r="G6843" i="471"/>
  <c r="G6844" i="471"/>
  <c r="G6845" i="471"/>
  <c r="G6846" i="471"/>
  <c r="G6847" i="471"/>
  <c r="G6848" i="471"/>
  <c r="G6849" i="471"/>
  <c r="G6850" i="471"/>
  <c r="G6851" i="471"/>
  <c r="G6852" i="471"/>
  <c r="G6853" i="471"/>
  <c r="G6854" i="471"/>
  <c r="G6855" i="471"/>
  <c r="G6856" i="471"/>
  <c r="G6857" i="471"/>
  <c r="G6858" i="471"/>
  <c r="G6859" i="471"/>
  <c r="G6860" i="471"/>
  <c r="G6861" i="471"/>
  <c r="G6862" i="471"/>
  <c r="G6863" i="471"/>
  <c r="G6864" i="471"/>
  <c r="G6865" i="471"/>
  <c r="G6866" i="471"/>
  <c r="G6867" i="471"/>
  <c r="G6868" i="471"/>
  <c r="G6869" i="471"/>
  <c r="G6870" i="471"/>
  <c r="G6871" i="471"/>
  <c r="G6872" i="471"/>
  <c r="G6873" i="471"/>
  <c r="G6874" i="471"/>
  <c r="G6875" i="471"/>
  <c r="G6876" i="471"/>
  <c r="G6877" i="471"/>
  <c r="G6878" i="471"/>
  <c r="G6879" i="471"/>
  <c r="G6880" i="471"/>
  <c r="G6881" i="471"/>
  <c r="G6882" i="471"/>
  <c r="G6883" i="471"/>
  <c r="G6884" i="471"/>
  <c r="G6885" i="471"/>
  <c r="G6886" i="471"/>
  <c r="G6887" i="471"/>
  <c r="G6888" i="471"/>
  <c r="G6889" i="471"/>
  <c r="G6890" i="471"/>
  <c r="G6891" i="471"/>
  <c r="G6892" i="471"/>
  <c r="G6893" i="471"/>
  <c r="G6894" i="471"/>
  <c r="G6895" i="471"/>
  <c r="G6896" i="471"/>
  <c r="G6897" i="471"/>
  <c r="G6898" i="471"/>
  <c r="G6899" i="471"/>
  <c r="G6900" i="471"/>
  <c r="G6901" i="471"/>
  <c r="G6902" i="471"/>
  <c r="G6903" i="471"/>
  <c r="G6904" i="471"/>
  <c r="G6905" i="471"/>
  <c r="G6906" i="471"/>
  <c r="G6907" i="471"/>
  <c r="G6908" i="471"/>
  <c r="G6909" i="471"/>
  <c r="G6910" i="471"/>
  <c r="G6911" i="471"/>
  <c r="G6912" i="471"/>
  <c r="G6913" i="471"/>
  <c r="G6914" i="471"/>
  <c r="G6915" i="471"/>
  <c r="G6916" i="471"/>
  <c r="G6917" i="471"/>
  <c r="G6918" i="471"/>
  <c r="G6919" i="471"/>
  <c r="G6920" i="471"/>
  <c r="G6921" i="471"/>
  <c r="G6922" i="471"/>
  <c r="G6923" i="471"/>
  <c r="G6924" i="471"/>
  <c r="G6925" i="471"/>
  <c r="G6926" i="471"/>
  <c r="G6927" i="471"/>
  <c r="G6928" i="471"/>
  <c r="G6929" i="471"/>
  <c r="G6930" i="471"/>
  <c r="G6931" i="471"/>
  <c r="G6932" i="471"/>
  <c r="G6933" i="471"/>
  <c r="G6934" i="471"/>
  <c r="G6935" i="471"/>
  <c r="G6936" i="471"/>
  <c r="G6937" i="471"/>
  <c r="G6938" i="471"/>
  <c r="G6939" i="471"/>
  <c r="G6940" i="471"/>
  <c r="G6941" i="471"/>
  <c r="G6942" i="471"/>
  <c r="G6943" i="471"/>
  <c r="G6944" i="471"/>
  <c r="G6945" i="471"/>
  <c r="G6946" i="471"/>
  <c r="G6947" i="471"/>
  <c r="G6948" i="471"/>
  <c r="G6949" i="471"/>
  <c r="G6950" i="471"/>
  <c r="G6951" i="471"/>
  <c r="G6952" i="471"/>
  <c r="G6953" i="471"/>
  <c r="G6954" i="471"/>
  <c r="G6955" i="471"/>
  <c r="G6956" i="471"/>
  <c r="G6957" i="471"/>
  <c r="G6958" i="471"/>
  <c r="G6959" i="471"/>
  <c r="G6960" i="471"/>
  <c r="G6961" i="471"/>
  <c r="G6962" i="471"/>
  <c r="G6963" i="471"/>
  <c r="G6964" i="471"/>
  <c r="G6965" i="471"/>
  <c r="G6966" i="471"/>
  <c r="G6967" i="471"/>
  <c r="G6968" i="471"/>
  <c r="G6969" i="471"/>
  <c r="G6970" i="471"/>
  <c r="G6971" i="471"/>
  <c r="G6972" i="471"/>
  <c r="G6973" i="471"/>
  <c r="G6974" i="471"/>
  <c r="G6975" i="471"/>
  <c r="G6976" i="471"/>
  <c r="G6977" i="471"/>
  <c r="G6978" i="471"/>
  <c r="G6979" i="471"/>
  <c r="G6980" i="471"/>
  <c r="G6981" i="471"/>
  <c r="G6982" i="471"/>
  <c r="G6983" i="471"/>
  <c r="G6984" i="471"/>
  <c r="G6985" i="471"/>
  <c r="G6986" i="471"/>
  <c r="G6987" i="471"/>
  <c r="G6988" i="471"/>
  <c r="G6989" i="471"/>
  <c r="G6990" i="471"/>
  <c r="G6991" i="471"/>
  <c r="G6992" i="471"/>
  <c r="G6993" i="471"/>
  <c r="G6994" i="471"/>
  <c r="G6995" i="471"/>
  <c r="G6996" i="471"/>
  <c r="G6997" i="471"/>
  <c r="G6998" i="471"/>
  <c r="G6999" i="471"/>
  <c r="G7000" i="471"/>
  <c r="G7001" i="471"/>
  <c r="G7002" i="471"/>
  <c r="G7003" i="471"/>
  <c r="G7004" i="471"/>
  <c r="G7005" i="471"/>
  <c r="G7006" i="471"/>
  <c r="G7007" i="471"/>
  <c r="G7008" i="471"/>
  <c r="G7009" i="471"/>
  <c r="G7010" i="471"/>
  <c r="G7011" i="471"/>
  <c r="G7012" i="471"/>
  <c r="G7013" i="471"/>
  <c r="G7014" i="471"/>
  <c r="G7015" i="471"/>
  <c r="G7016" i="471"/>
  <c r="G7017" i="471"/>
  <c r="G7018" i="471"/>
  <c r="G7019" i="471"/>
  <c r="G7020" i="471"/>
  <c r="G7021" i="471"/>
  <c r="G7022" i="471"/>
  <c r="G7023" i="471"/>
  <c r="G7024" i="471"/>
  <c r="G7025" i="471"/>
  <c r="G7026" i="471"/>
  <c r="G7027" i="471"/>
  <c r="G7028" i="471"/>
  <c r="G7029" i="471"/>
  <c r="G7030" i="471"/>
  <c r="G7031" i="471"/>
  <c r="G7032" i="471"/>
  <c r="G7033" i="471"/>
  <c r="G7034" i="471"/>
  <c r="G7035" i="471"/>
  <c r="G7036" i="471"/>
  <c r="G7037" i="471"/>
  <c r="G7038" i="471"/>
  <c r="G7039" i="471"/>
  <c r="G7040" i="471"/>
  <c r="G7041" i="471"/>
  <c r="G7042" i="471"/>
  <c r="G7043" i="471"/>
  <c r="G7044" i="471"/>
  <c r="G7045" i="471"/>
  <c r="G7046" i="471"/>
  <c r="G7047" i="471"/>
  <c r="G7048" i="471"/>
  <c r="G7049" i="471"/>
  <c r="G7050" i="471"/>
  <c r="G7051" i="471"/>
  <c r="G7052" i="471"/>
  <c r="G7053" i="471"/>
  <c r="G7054" i="471"/>
  <c r="G7055" i="471"/>
  <c r="G7056" i="471"/>
  <c r="G7057" i="471"/>
  <c r="G7058" i="471"/>
  <c r="G7059" i="471"/>
  <c r="G7060" i="471"/>
  <c r="G7061" i="471"/>
  <c r="G7062" i="471"/>
  <c r="G7063" i="471"/>
  <c r="G7064" i="471"/>
  <c r="G7065" i="471"/>
  <c r="G7066" i="471"/>
  <c r="G7067" i="471"/>
  <c r="G7068" i="471"/>
  <c r="G7069" i="471"/>
  <c r="G7070" i="471"/>
  <c r="G7071" i="471"/>
  <c r="G7072" i="471"/>
  <c r="G7073" i="471"/>
  <c r="G7074" i="471"/>
  <c r="G7075" i="471"/>
  <c r="G7076" i="471"/>
  <c r="G7077" i="471"/>
  <c r="G7078" i="471"/>
  <c r="G7079" i="471"/>
  <c r="G7080" i="471"/>
  <c r="G7081" i="471"/>
  <c r="G7082" i="471"/>
  <c r="G7083" i="471"/>
  <c r="G7084" i="471"/>
  <c r="G7085" i="471"/>
  <c r="G7086" i="471"/>
  <c r="G7087" i="471"/>
  <c r="G7088" i="471"/>
  <c r="G7089" i="471"/>
  <c r="G7090" i="471"/>
  <c r="G7091" i="471"/>
  <c r="G7092" i="471"/>
  <c r="G7093" i="471"/>
  <c r="G7094" i="471"/>
  <c r="G7095" i="471"/>
  <c r="G7096" i="471"/>
  <c r="G7097" i="471"/>
  <c r="G7098" i="471"/>
  <c r="G7099" i="471"/>
  <c r="G7100" i="471"/>
  <c r="G7101" i="471"/>
  <c r="G7102" i="471"/>
  <c r="G7103" i="471"/>
  <c r="G7104" i="471"/>
  <c r="G7105" i="471"/>
  <c r="G7106" i="471"/>
  <c r="G7107" i="471"/>
  <c r="G7108" i="471"/>
  <c r="G7109" i="471"/>
  <c r="G7110" i="471"/>
  <c r="G7111" i="471"/>
  <c r="G7112" i="471"/>
  <c r="G7113" i="471"/>
  <c r="G7114" i="471"/>
  <c r="G7115" i="471"/>
  <c r="G7116" i="471"/>
  <c r="G7117" i="471"/>
  <c r="G7118" i="471"/>
  <c r="G7119" i="471"/>
  <c r="G7120" i="471"/>
  <c r="G7121" i="471"/>
  <c r="G7122" i="471"/>
  <c r="G7123" i="471"/>
  <c r="G7124" i="471"/>
  <c r="G7125" i="471"/>
  <c r="G7126" i="471"/>
  <c r="G7127" i="471"/>
  <c r="G7128" i="471"/>
  <c r="G7129" i="471"/>
  <c r="G7130" i="471"/>
  <c r="G7131" i="471"/>
  <c r="G7132" i="471"/>
  <c r="G7133" i="471"/>
  <c r="G7134" i="471"/>
  <c r="G7135" i="471"/>
  <c r="G7136" i="471"/>
  <c r="G7137" i="471"/>
  <c r="G7138" i="471"/>
  <c r="G7139" i="471"/>
  <c r="G7140" i="471"/>
  <c r="G7141" i="471"/>
  <c r="G7142" i="471"/>
  <c r="G7143" i="471"/>
  <c r="G7144" i="471"/>
  <c r="G7145" i="471"/>
  <c r="G7146" i="471"/>
  <c r="G7147" i="471"/>
  <c r="G7148" i="471"/>
  <c r="G7149" i="471"/>
  <c r="G7150" i="471"/>
  <c r="G7151" i="471"/>
  <c r="G7152" i="471"/>
  <c r="G7153" i="471"/>
  <c r="G7154" i="471"/>
  <c r="G7155" i="471"/>
  <c r="G7156" i="471"/>
  <c r="G7157" i="471"/>
  <c r="G7158" i="471"/>
  <c r="G7159" i="471"/>
  <c r="G7160" i="471"/>
  <c r="G7161" i="471"/>
  <c r="G7162" i="471"/>
  <c r="G7163" i="471"/>
  <c r="G7164" i="471"/>
  <c r="G7165" i="471"/>
  <c r="G7166" i="471"/>
  <c r="G7167" i="471"/>
  <c r="G7168" i="471"/>
  <c r="G7169" i="471"/>
  <c r="G7170" i="471"/>
  <c r="G7171" i="471"/>
  <c r="G7172" i="471"/>
  <c r="G7173" i="471"/>
  <c r="G7174" i="471"/>
  <c r="G7175" i="471"/>
  <c r="G7176" i="471"/>
  <c r="G7177" i="471"/>
  <c r="G7178" i="471"/>
  <c r="G7179" i="471"/>
  <c r="G7180" i="471"/>
  <c r="G7181" i="471"/>
  <c r="G7182" i="471"/>
  <c r="G7183" i="471"/>
  <c r="G7184" i="471"/>
  <c r="G7185" i="471"/>
  <c r="G7186" i="471"/>
  <c r="G7187" i="471"/>
  <c r="G7188" i="471"/>
  <c r="G7189" i="471"/>
  <c r="G7190" i="471"/>
  <c r="G7191" i="471"/>
  <c r="G7192" i="471"/>
  <c r="G7193" i="471"/>
  <c r="G7194" i="471"/>
  <c r="G7195" i="471"/>
  <c r="G7196" i="471"/>
  <c r="G7197" i="471"/>
  <c r="G7198" i="471"/>
  <c r="G7199" i="471"/>
  <c r="G7200" i="471"/>
  <c r="G7201" i="471"/>
  <c r="G7202" i="471"/>
  <c r="G7203" i="471"/>
  <c r="G7204" i="471"/>
  <c r="G7205" i="471"/>
  <c r="G7206" i="471"/>
  <c r="G7207" i="471"/>
  <c r="G7208" i="471"/>
  <c r="G7209" i="471"/>
  <c r="G7210" i="471"/>
  <c r="G7211" i="471"/>
  <c r="G7212" i="471"/>
  <c r="G7213" i="471"/>
  <c r="G7214" i="471"/>
  <c r="G7215" i="471"/>
  <c r="G7216" i="471"/>
  <c r="G7217" i="471"/>
  <c r="G7218" i="471"/>
  <c r="G7219" i="471"/>
  <c r="G7220" i="471"/>
  <c r="G7221" i="471"/>
  <c r="G7222" i="471"/>
  <c r="G7223" i="471"/>
  <c r="G7224" i="471"/>
  <c r="G7225" i="471"/>
  <c r="G7226" i="471"/>
  <c r="G7227" i="471"/>
  <c r="G7228" i="471"/>
  <c r="G7229" i="471"/>
  <c r="G7230" i="471"/>
  <c r="G7231" i="471"/>
  <c r="G7232" i="471"/>
  <c r="G7233" i="471"/>
  <c r="G7234" i="471"/>
  <c r="G7235" i="471"/>
  <c r="G7236" i="471"/>
  <c r="G7237" i="471"/>
  <c r="G7238" i="471"/>
  <c r="G7239" i="471"/>
  <c r="G7240" i="471"/>
  <c r="G7241" i="471"/>
  <c r="G7242" i="471"/>
  <c r="G7243" i="471"/>
  <c r="G7244" i="471"/>
  <c r="G7245" i="471"/>
  <c r="G7246" i="471"/>
  <c r="G7247" i="471"/>
  <c r="G7248" i="471"/>
  <c r="G7249" i="471"/>
  <c r="G7250" i="471"/>
  <c r="G7251" i="471"/>
  <c r="G7252" i="471"/>
  <c r="G7253" i="471"/>
  <c r="G7254" i="471"/>
  <c r="G7255" i="471"/>
  <c r="G7256" i="471"/>
  <c r="G7257" i="471"/>
  <c r="G7258" i="471"/>
  <c r="G7259" i="471"/>
  <c r="G7260" i="471"/>
  <c r="G7261" i="471"/>
  <c r="G7262" i="471"/>
  <c r="G7263" i="471"/>
  <c r="G7264" i="471"/>
  <c r="G7265" i="471"/>
  <c r="G7266" i="471"/>
  <c r="G7267" i="471"/>
  <c r="G7268" i="471"/>
  <c r="G7269" i="471"/>
  <c r="G7270" i="471"/>
  <c r="G7271" i="471"/>
  <c r="G7272" i="471"/>
  <c r="G7273" i="471"/>
  <c r="G7274" i="471"/>
  <c r="G7275" i="471"/>
  <c r="G7276" i="471"/>
  <c r="G7277" i="471"/>
  <c r="G7278" i="471"/>
  <c r="G7279" i="471"/>
  <c r="G7280" i="471"/>
  <c r="G7281" i="471"/>
  <c r="G7282" i="471"/>
  <c r="G7283" i="471"/>
  <c r="G7284" i="471"/>
  <c r="G7285" i="471"/>
  <c r="G7286" i="471"/>
  <c r="G7287" i="471"/>
  <c r="G7288" i="471"/>
  <c r="G7289" i="471"/>
  <c r="G7290" i="471"/>
  <c r="G7291" i="471"/>
  <c r="G7292" i="471"/>
  <c r="G7293" i="471"/>
  <c r="G7294" i="471"/>
  <c r="G7295" i="471"/>
  <c r="G7296" i="471"/>
  <c r="G7297" i="471"/>
  <c r="G7298" i="471"/>
  <c r="G7299" i="471"/>
  <c r="G7300" i="471"/>
  <c r="G7301" i="471"/>
  <c r="G7302" i="471"/>
  <c r="G7303" i="471"/>
  <c r="G7304" i="471"/>
  <c r="G7305" i="471"/>
  <c r="G7306" i="471"/>
  <c r="G7307" i="471"/>
  <c r="G7308" i="471"/>
  <c r="G7309" i="471"/>
  <c r="G7310" i="471"/>
  <c r="G7311" i="471"/>
  <c r="G7312" i="471"/>
  <c r="G7313" i="471"/>
  <c r="G7314" i="471"/>
  <c r="G7315" i="471"/>
  <c r="G7316" i="471"/>
  <c r="G7317" i="471"/>
  <c r="G7318" i="471"/>
  <c r="G7319" i="471"/>
  <c r="G7320" i="471"/>
  <c r="G7321" i="471"/>
  <c r="G7322" i="471"/>
  <c r="G7323" i="471"/>
  <c r="G7324" i="471"/>
  <c r="G7325" i="471"/>
  <c r="G7326" i="471"/>
  <c r="G7327" i="471"/>
  <c r="G7328" i="471"/>
  <c r="G7329" i="471"/>
  <c r="G7330" i="471"/>
  <c r="G7331" i="471"/>
  <c r="G7332" i="471"/>
  <c r="G7333" i="471"/>
  <c r="G7334" i="471"/>
  <c r="G7335" i="471"/>
  <c r="G7336" i="471"/>
  <c r="G7337" i="471"/>
  <c r="G7338" i="471"/>
  <c r="G7339" i="471"/>
  <c r="G7340" i="471"/>
  <c r="G7341" i="471"/>
  <c r="G7342" i="471"/>
  <c r="G7343" i="471"/>
  <c r="G7344" i="471"/>
  <c r="G7345" i="471"/>
  <c r="G7346" i="471"/>
  <c r="G7347" i="471"/>
  <c r="G7348" i="471"/>
  <c r="G7349" i="471"/>
  <c r="G7350" i="471"/>
  <c r="G7351" i="471"/>
  <c r="G7352" i="471"/>
  <c r="G7353" i="471"/>
  <c r="G7354" i="471"/>
  <c r="G7355" i="471"/>
  <c r="G7356" i="471"/>
  <c r="G7357" i="471"/>
  <c r="G7358" i="471"/>
  <c r="G7359" i="471"/>
  <c r="G7360" i="471"/>
  <c r="G7361" i="471"/>
  <c r="G7362" i="471"/>
  <c r="G7363" i="471"/>
  <c r="G7364" i="471"/>
  <c r="G7365" i="471"/>
  <c r="G7366" i="471"/>
  <c r="G7367" i="471"/>
  <c r="G7368" i="471"/>
  <c r="G7369" i="471"/>
  <c r="G7370" i="471"/>
  <c r="G7371" i="471"/>
  <c r="G7372" i="471"/>
  <c r="G7373" i="471"/>
  <c r="G7374" i="471"/>
  <c r="G7375" i="471"/>
  <c r="G7376" i="471"/>
  <c r="G7377" i="471"/>
  <c r="G7378" i="471"/>
  <c r="G7379" i="471"/>
  <c r="G7380" i="471"/>
  <c r="G7381" i="471"/>
  <c r="G7382" i="471"/>
  <c r="G7383" i="471"/>
  <c r="G7384" i="471"/>
  <c r="G7385" i="471"/>
  <c r="G7386" i="471"/>
  <c r="G7387" i="471"/>
  <c r="G7388" i="471"/>
  <c r="G7389" i="471"/>
  <c r="G7390" i="471"/>
  <c r="G7391" i="471"/>
  <c r="G7392" i="471"/>
  <c r="G7393" i="471"/>
  <c r="G7394" i="471"/>
  <c r="G7395" i="471"/>
  <c r="G7396" i="471"/>
  <c r="G7397" i="471"/>
  <c r="G7398" i="471"/>
  <c r="G7399" i="471"/>
  <c r="G7400" i="471"/>
  <c r="G7401" i="471"/>
  <c r="G7402" i="471"/>
  <c r="G7403" i="471"/>
  <c r="G7404" i="471"/>
  <c r="G7405" i="471"/>
  <c r="G7406" i="471"/>
  <c r="G7407" i="471"/>
  <c r="G7408" i="471"/>
  <c r="G7409" i="471"/>
  <c r="G7410" i="471"/>
  <c r="G7411" i="471"/>
  <c r="G7412" i="471"/>
  <c r="G7413" i="471"/>
  <c r="G7414" i="471"/>
  <c r="G7415" i="471"/>
  <c r="G7416" i="471"/>
  <c r="G7417" i="471"/>
  <c r="G7418" i="471"/>
  <c r="G7419" i="471"/>
  <c r="G7420" i="471"/>
  <c r="G7421" i="471"/>
  <c r="G7422" i="471"/>
  <c r="G7423" i="471"/>
  <c r="G7424" i="471"/>
  <c r="G7425" i="471"/>
  <c r="G7426" i="471"/>
  <c r="G7427" i="471"/>
  <c r="G7428" i="471"/>
  <c r="G7429" i="471"/>
  <c r="G7430" i="471"/>
  <c r="G7431" i="471"/>
  <c r="G7432" i="471"/>
  <c r="G7433" i="471"/>
  <c r="G7434" i="471"/>
  <c r="G7435" i="471"/>
  <c r="G7436" i="471"/>
  <c r="G7437" i="471"/>
  <c r="G7438" i="471"/>
  <c r="G7439" i="471"/>
  <c r="G7440" i="471"/>
  <c r="G7441" i="471"/>
  <c r="G7442" i="471"/>
  <c r="G7443" i="471"/>
  <c r="G7444" i="471"/>
  <c r="G7445" i="471"/>
  <c r="G7446" i="471"/>
  <c r="G7447" i="471"/>
  <c r="G7448" i="471"/>
  <c r="G7449" i="471"/>
  <c r="G7450" i="471"/>
  <c r="G7451" i="471"/>
  <c r="G7452" i="471"/>
  <c r="G7453" i="471"/>
  <c r="G7454" i="471"/>
  <c r="G7455" i="471"/>
  <c r="G7456" i="471"/>
  <c r="G7457" i="471"/>
  <c r="G7458" i="471"/>
  <c r="G7459" i="471"/>
  <c r="G7460" i="471"/>
  <c r="G7461" i="471"/>
  <c r="G7462" i="471"/>
  <c r="G7463" i="471"/>
  <c r="G7464" i="471"/>
  <c r="G7465" i="471"/>
  <c r="G7466" i="471"/>
  <c r="G7467" i="471"/>
  <c r="G7468" i="471"/>
  <c r="G7469" i="471"/>
  <c r="G7470" i="471"/>
  <c r="G7471" i="471"/>
  <c r="G7472" i="471"/>
  <c r="G7473" i="471"/>
  <c r="G7474" i="471"/>
  <c r="G7475" i="471"/>
  <c r="G7476" i="471"/>
  <c r="G7477" i="471"/>
  <c r="G7478" i="471"/>
  <c r="G7479" i="471"/>
  <c r="G7480" i="471"/>
  <c r="G7481" i="471"/>
  <c r="G7482" i="471"/>
  <c r="G7483" i="471"/>
  <c r="G7484" i="471"/>
  <c r="G7485" i="471"/>
  <c r="G7486" i="471"/>
  <c r="G7487" i="471"/>
  <c r="G7488" i="471"/>
  <c r="G7489" i="471"/>
  <c r="G7490" i="471"/>
  <c r="G7491" i="471"/>
  <c r="G7492" i="471"/>
  <c r="G7493" i="471"/>
  <c r="G7494" i="471"/>
  <c r="G7495" i="471"/>
  <c r="G7496" i="471"/>
  <c r="G7497" i="471"/>
  <c r="G7498" i="471"/>
  <c r="G7499" i="471"/>
  <c r="G7500" i="471"/>
  <c r="G7501" i="471"/>
  <c r="G7502" i="471"/>
  <c r="G7503" i="471"/>
  <c r="G7504" i="471"/>
  <c r="G7505" i="471"/>
  <c r="G7506" i="471"/>
  <c r="G7507" i="471"/>
  <c r="G7508" i="471"/>
  <c r="G7509" i="471"/>
  <c r="G7510" i="471"/>
  <c r="G7511" i="471"/>
  <c r="G7512" i="471"/>
  <c r="G7513" i="471"/>
  <c r="G7514" i="471"/>
  <c r="G7515" i="471"/>
  <c r="G7516" i="471"/>
  <c r="G7517" i="471"/>
  <c r="G7518" i="471"/>
  <c r="G7519" i="471"/>
  <c r="G7520" i="471"/>
  <c r="G7521" i="471"/>
  <c r="G7522" i="471"/>
  <c r="G7523" i="471"/>
  <c r="G7524" i="471"/>
  <c r="G7525" i="471"/>
  <c r="G7526" i="471"/>
  <c r="G7527" i="471"/>
  <c r="G7528" i="471"/>
  <c r="G7529" i="471"/>
  <c r="G7530" i="471"/>
  <c r="G7531" i="471"/>
  <c r="G7532" i="471"/>
  <c r="G7533" i="471"/>
  <c r="G7534" i="471"/>
  <c r="G7535" i="471"/>
  <c r="G7536" i="471"/>
  <c r="G7537" i="471"/>
  <c r="G7538" i="471"/>
  <c r="G7539" i="471"/>
  <c r="G7540" i="471"/>
  <c r="G7541" i="471"/>
  <c r="G7542" i="471"/>
  <c r="G7543" i="471"/>
  <c r="G7544" i="471"/>
  <c r="G7545" i="471"/>
  <c r="G7546" i="471"/>
  <c r="G7547" i="471"/>
  <c r="G7548" i="471"/>
  <c r="G7549" i="471"/>
  <c r="G7550" i="471"/>
  <c r="G7551" i="471"/>
  <c r="G7552" i="471"/>
  <c r="G7553" i="471"/>
  <c r="G7554" i="471"/>
  <c r="G7555" i="471"/>
  <c r="G7556" i="471"/>
  <c r="G7557" i="471"/>
  <c r="G7558" i="471"/>
  <c r="G7559" i="471"/>
  <c r="G7560" i="471"/>
  <c r="G7561" i="471"/>
  <c r="G7854" i="471"/>
  <c r="G7855" i="471"/>
  <c r="G7856" i="471"/>
  <c r="G7857" i="471"/>
  <c r="G7858" i="471"/>
  <c r="G7859" i="471"/>
  <c r="G7860" i="471"/>
  <c r="G7861" i="471"/>
  <c r="G7862" i="471"/>
  <c r="G7863" i="471"/>
  <c r="G7864" i="471"/>
  <c r="G7865" i="471"/>
  <c r="G7866" i="471"/>
  <c r="G7867" i="471"/>
  <c r="G7868" i="471"/>
  <c r="G7869" i="471"/>
  <c r="G7870" i="471"/>
  <c r="G7871" i="471"/>
  <c r="G7872" i="471"/>
  <c r="G7873" i="471"/>
  <c r="G7874" i="471"/>
  <c r="G7875" i="471"/>
  <c r="G7876" i="471"/>
  <c r="G7877" i="471"/>
  <c r="G7878" i="471"/>
  <c r="G7879" i="471"/>
  <c r="G7880" i="471"/>
  <c r="G7881" i="471"/>
  <c r="G7882" i="471"/>
  <c r="G7883" i="471"/>
  <c r="G7884" i="471"/>
  <c r="G7885" i="471"/>
  <c r="G7886" i="471"/>
  <c r="G7887" i="471"/>
  <c r="G7888" i="471"/>
  <c r="G7889" i="471"/>
  <c r="G7890" i="471"/>
  <c r="G7891" i="471"/>
  <c r="G7892" i="471"/>
  <c r="G7893" i="471"/>
  <c r="G7894" i="471"/>
  <c r="G7895" i="471"/>
  <c r="G7896" i="471"/>
  <c r="G7897" i="471"/>
  <c r="G7898" i="471"/>
  <c r="G7899" i="471"/>
  <c r="G7900" i="471"/>
  <c r="G7901" i="471"/>
  <c r="G7902" i="471"/>
  <c r="G7903" i="471"/>
  <c r="G7904" i="471"/>
  <c r="G7905" i="471"/>
  <c r="G7906" i="471"/>
  <c r="G7907" i="471"/>
  <c r="G7908" i="471"/>
  <c r="G7909" i="471"/>
  <c r="G7910" i="471"/>
  <c r="G7911" i="471"/>
  <c r="G7912" i="471"/>
  <c r="G7913" i="471"/>
  <c r="G7914" i="471"/>
  <c r="G7915" i="471"/>
  <c r="G7916" i="471"/>
  <c r="G7917" i="471"/>
  <c r="G7918" i="471"/>
  <c r="G7919" i="471"/>
  <c r="G7920" i="471"/>
  <c r="G7921" i="471"/>
  <c r="G7922" i="471"/>
  <c r="G7923" i="471"/>
  <c r="G7924" i="471"/>
  <c r="G7925" i="471"/>
  <c r="G7926" i="471"/>
  <c r="G7927" i="471"/>
  <c r="G7928" i="471"/>
  <c r="G7929" i="471"/>
  <c r="G7930" i="471"/>
  <c r="G7931" i="471"/>
  <c r="G7932" i="471"/>
  <c r="G7933" i="471"/>
  <c r="G7934" i="471"/>
  <c r="G7935" i="471"/>
  <c r="G7936" i="471"/>
  <c r="G7937" i="471"/>
  <c r="G7938" i="471"/>
  <c r="G7939" i="471"/>
  <c r="G7940" i="471"/>
  <c r="G7941" i="471"/>
  <c r="G7942" i="471"/>
  <c r="G7943" i="471"/>
  <c r="G7944" i="471"/>
  <c r="G7945" i="471"/>
  <c r="G7946" i="471"/>
  <c r="G7947" i="471"/>
  <c r="G7948" i="471"/>
  <c r="G7949" i="471"/>
  <c r="G7950" i="471"/>
  <c r="G7951" i="471"/>
  <c r="G7952" i="471"/>
  <c r="G7953" i="471"/>
  <c r="G7954" i="471"/>
  <c r="G7955" i="471"/>
  <c r="G7956" i="471"/>
  <c r="G7957" i="471"/>
  <c r="G7958" i="471"/>
  <c r="G7959" i="471"/>
  <c r="G7960" i="471"/>
  <c r="G7961" i="471"/>
  <c r="G7962" i="471"/>
  <c r="G7963" i="471"/>
  <c r="G7964" i="471"/>
  <c r="G7965" i="471"/>
  <c r="G7966" i="471"/>
  <c r="G7967" i="471"/>
  <c r="G7968" i="471"/>
  <c r="G7969" i="471"/>
  <c r="G7970" i="471"/>
  <c r="G7971" i="471"/>
  <c r="G7972" i="471"/>
  <c r="G7973" i="471"/>
  <c r="G7974" i="471"/>
  <c r="G7975" i="471"/>
  <c r="G7976" i="471"/>
  <c r="G7977" i="471"/>
  <c r="G7978" i="471"/>
  <c r="G7979" i="471"/>
  <c r="G7980" i="471"/>
  <c r="G7981" i="471"/>
  <c r="G7982" i="471"/>
  <c r="G7983" i="471"/>
  <c r="G7984" i="471"/>
  <c r="G7985" i="471"/>
  <c r="G7986" i="471"/>
  <c r="G7987" i="471"/>
  <c r="G7988" i="471"/>
  <c r="G7989" i="471"/>
  <c r="G7990" i="471"/>
  <c r="G7991" i="471"/>
  <c r="G7992" i="471"/>
  <c r="G7993" i="471"/>
  <c r="G7994" i="471"/>
  <c r="G7995" i="471"/>
  <c r="G7996" i="471"/>
  <c r="G7997" i="471"/>
  <c r="G7998" i="471"/>
  <c r="G7999" i="471"/>
  <c r="G8000" i="471"/>
  <c r="G8001" i="471"/>
  <c r="G8002" i="471"/>
  <c r="G8003" i="471"/>
  <c r="G8004" i="471"/>
  <c r="G8005" i="471"/>
  <c r="G8006" i="471"/>
  <c r="G8007" i="471"/>
  <c r="G8008" i="471"/>
  <c r="G8009" i="471"/>
  <c r="G8010" i="471"/>
  <c r="G8011" i="471"/>
  <c r="G8012" i="471"/>
  <c r="G8013" i="471"/>
  <c r="G8014" i="471"/>
  <c r="G8015" i="471"/>
  <c r="G8016" i="471"/>
  <c r="G8017" i="471"/>
  <c r="G8018" i="471"/>
  <c r="G8019" i="471"/>
  <c r="G8020" i="471"/>
  <c r="G8021" i="471"/>
  <c r="G8022" i="471"/>
  <c r="G8023" i="471"/>
  <c r="G8024" i="471"/>
  <c r="G8025" i="471"/>
  <c r="G8026" i="471"/>
  <c r="G8027" i="471"/>
  <c r="G8028" i="471"/>
  <c r="G8029" i="471"/>
  <c r="G8030" i="471"/>
  <c r="G8031" i="471"/>
  <c r="G8032" i="471"/>
  <c r="G8033" i="471"/>
  <c r="G8034" i="471"/>
  <c r="G8035" i="471"/>
  <c r="G8036" i="471"/>
  <c r="G8037" i="471"/>
  <c r="G8038" i="471"/>
  <c r="G8039" i="471"/>
  <c r="G8040" i="471"/>
  <c r="G8041" i="471"/>
  <c r="G8042" i="471"/>
  <c r="G8043" i="471"/>
  <c r="G8044" i="471"/>
  <c r="G8045" i="471"/>
  <c r="G8046" i="471"/>
  <c r="G8047" i="471"/>
  <c r="G8048" i="471"/>
  <c r="G8049" i="471"/>
  <c r="G8050" i="471"/>
  <c r="G8051" i="471"/>
  <c r="G8052" i="471"/>
  <c r="G8053" i="471"/>
  <c r="G8054" i="471"/>
  <c r="G8055" i="471"/>
  <c r="G8056" i="471"/>
  <c r="G8057" i="471"/>
  <c r="G8058" i="471"/>
  <c r="G8059" i="471"/>
  <c r="G8060" i="471"/>
  <c r="G8061" i="471"/>
  <c r="G8062" i="471"/>
  <c r="G8063" i="471"/>
  <c r="G8064" i="471"/>
  <c r="G8065" i="471"/>
  <c r="G8066" i="471"/>
  <c r="G8067" i="471"/>
  <c r="G8068" i="471"/>
  <c r="G8069" i="471"/>
  <c r="G8070" i="471"/>
  <c r="G8071" i="471"/>
  <c r="G8072" i="471"/>
  <c r="G8073" i="471"/>
  <c r="G8074" i="471"/>
  <c r="G8075" i="471"/>
  <c r="G8076" i="471"/>
  <c r="G8077" i="471"/>
  <c r="G8078" i="471"/>
  <c r="G8079" i="471"/>
  <c r="G8080" i="471"/>
  <c r="G8081" i="471"/>
  <c r="G8082" i="471"/>
  <c r="G8083" i="471"/>
  <c r="G8084" i="471"/>
  <c r="G8085" i="471"/>
  <c r="G8086" i="471"/>
  <c r="G8087" i="471"/>
  <c r="G8088" i="471"/>
  <c r="G8089" i="471"/>
  <c r="G8090" i="471"/>
  <c r="G8091" i="471"/>
  <c r="G8092" i="471"/>
  <c r="G8093" i="471"/>
  <c r="G8094" i="471"/>
  <c r="G8095" i="471"/>
  <c r="G8096" i="471"/>
  <c r="G8097" i="471"/>
  <c r="G8098" i="471"/>
  <c r="G8099" i="471"/>
  <c r="G8100" i="471"/>
  <c r="G8101" i="471"/>
  <c r="G8102" i="471"/>
  <c r="G8103" i="471"/>
  <c r="G8104" i="471"/>
  <c r="G8105" i="471"/>
  <c r="G8106" i="471"/>
  <c r="G8107" i="471"/>
  <c r="G8108" i="471"/>
  <c r="G8109" i="471"/>
  <c r="G8110" i="471"/>
  <c r="G8111" i="471"/>
  <c r="G8112" i="471"/>
  <c r="G8113" i="471"/>
  <c r="G8114" i="471"/>
  <c r="G8115" i="471"/>
  <c r="G8116" i="471"/>
  <c r="G8117" i="471"/>
  <c r="G8118" i="471"/>
  <c r="G8119" i="471"/>
  <c r="G8120" i="471"/>
  <c r="G8121" i="471"/>
  <c r="G8122" i="471"/>
  <c r="G8123" i="471"/>
  <c r="G8124" i="471"/>
  <c r="G8125" i="471"/>
  <c r="AC55" i="470"/>
  <c r="AC54" i="470"/>
  <c r="AC53" i="470"/>
  <c r="AC52" i="470"/>
  <c r="AC51" i="470"/>
  <c r="AC50" i="470"/>
  <c r="AC49" i="470"/>
  <c r="AC48" i="470"/>
  <c r="AC47" i="470"/>
  <c r="AC46" i="470"/>
  <c r="AC45" i="470"/>
  <c r="AC44" i="470"/>
  <c r="AC43" i="470"/>
  <c r="AC42" i="470"/>
  <c r="AC41" i="470"/>
  <c r="AC40" i="470"/>
  <c r="AC39" i="470"/>
  <c r="AC38" i="470"/>
  <c r="AC37" i="470"/>
  <c r="AC36" i="470"/>
  <c r="AC35" i="470"/>
  <c r="AC34" i="470"/>
  <c r="AC33" i="470"/>
  <c r="AC32" i="470"/>
  <c r="AC31" i="470"/>
  <c r="AC30" i="470"/>
  <c r="AC29" i="470"/>
  <c r="AC28" i="470"/>
  <c r="AC27" i="470"/>
  <c r="AC26" i="470"/>
  <c r="AC25" i="470"/>
  <c r="AC24" i="470"/>
  <c r="AC23" i="470"/>
  <c r="AC22" i="470"/>
  <c r="AC21" i="470"/>
  <c r="AC20" i="470"/>
  <c r="AC19" i="470"/>
  <c r="AC18" i="470"/>
  <c r="AC17" i="470"/>
  <c r="AC16" i="470"/>
  <c r="AC15" i="470"/>
  <c r="AC14" i="470"/>
  <c r="AC13" i="470"/>
  <c r="AC12" i="470"/>
  <c r="AC11" i="470"/>
  <c r="AC10" i="470"/>
  <c r="AC9" i="470"/>
  <c r="AC8" i="470"/>
  <c r="AC7" i="470"/>
  <c r="AC6" i="470"/>
  <c r="AC5" i="470"/>
  <c r="AC4" i="470"/>
  <c r="AC3" i="470"/>
  <c r="H3" i="470"/>
  <c r="N3" i="470"/>
  <c r="O3" i="470"/>
  <c r="P3" i="470"/>
  <c r="Q3" i="470"/>
  <c r="R3" i="470"/>
  <c r="S3" i="470"/>
  <c r="T3" i="470"/>
  <c r="U3" i="470"/>
  <c r="V3" i="470"/>
  <c r="W3" i="470"/>
  <c r="X3" i="470"/>
  <c r="H4" i="470"/>
  <c r="N4" i="470"/>
  <c r="O4" i="470"/>
  <c r="P4" i="470"/>
  <c r="Q4" i="470"/>
  <c r="R4" i="470"/>
  <c r="S4" i="470"/>
  <c r="T4" i="470"/>
  <c r="U4" i="470"/>
  <c r="V4" i="470"/>
  <c r="W4" i="470"/>
  <c r="X4" i="470"/>
  <c r="H5" i="470"/>
  <c r="N5" i="470"/>
  <c r="O5" i="470"/>
  <c r="P5" i="470"/>
  <c r="Q5" i="470"/>
  <c r="R5" i="470"/>
  <c r="S5" i="470"/>
  <c r="T5" i="470"/>
  <c r="U5" i="470"/>
  <c r="V5" i="470"/>
  <c r="W5" i="470"/>
  <c r="X5" i="470"/>
  <c r="H6" i="470"/>
  <c r="N6" i="470"/>
  <c r="O6" i="470"/>
  <c r="P6" i="470"/>
  <c r="Q6" i="470"/>
  <c r="R6" i="470"/>
  <c r="S6" i="470"/>
  <c r="T6" i="470"/>
  <c r="U6" i="470"/>
  <c r="V6" i="470"/>
  <c r="W6" i="470"/>
  <c r="X6" i="470"/>
  <c r="H7" i="470"/>
  <c r="N7" i="470"/>
  <c r="O7" i="470"/>
  <c r="P7" i="470"/>
  <c r="Q7" i="470"/>
  <c r="R7" i="470"/>
  <c r="S7" i="470"/>
  <c r="T7" i="470"/>
  <c r="U7" i="470"/>
  <c r="V7" i="470"/>
  <c r="W7" i="470"/>
  <c r="X7" i="470"/>
  <c r="H8" i="470"/>
  <c r="N8" i="470"/>
  <c r="O8" i="470"/>
  <c r="P8" i="470"/>
  <c r="Q8" i="470"/>
  <c r="R8" i="470"/>
  <c r="S8" i="470"/>
  <c r="T8" i="470"/>
  <c r="U8" i="470"/>
  <c r="V8" i="470"/>
  <c r="W8" i="470"/>
  <c r="X8" i="470"/>
  <c r="H9" i="470"/>
  <c r="N9" i="470"/>
  <c r="O9" i="470"/>
  <c r="P9" i="470"/>
  <c r="Q9" i="470"/>
  <c r="R9" i="470"/>
  <c r="S9" i="470"/>
  <c r="T9" i="470"/>
  <c r="U9" i="470"/>
  <c r="V9" i="470"/>
  <c r="W9" i="470"/>
  <c r="X9" i="470"/>
  <c r="H10" i="470"/>
  <c r="N10" i="470"/>
  <c r="O10" i="470"/>
  <c r="P10" i="470"/>
  <c r="Q10" i="470"/>
  <c r="R10" i="470"/>
  <c r="S10" i="470"/>
  <c r="T10" i="470"/>
  <c r="U10" i="470"/>
  <c r="V10" i="470"/>
  <c r="W10" i="470"/>
  <c r="X10" i="470"/>
  <c r="H11" i="470"/>
  <c r="N11" i="470"/>
  <c r="O11" i="470"/>
  <c r="P11" i="470"/>
  <c r="Q11" i="470"/>
  <c r="R11" i="470"/>
  <c r="S11" i="470"/>
  <c r="T11" i="470"/>
  <c r="U11" i="470"/>
  <c r="V11" i="470"/>
  <c r="W11" i="470"/>
  <c r="X11" i="470"/>
  <c r="H12" i="470"/>
  <c r="N12" i="470"/>
  <c r="O12" i="470"/>
  <c r="P12" i="470"/>
  <c r="Q12" i="470"/>
  <c r="R12" i="470"/>
  <c r="S12" i="470"/>
  <c r="T12" i="470"/>
  <c r="U12" i="470"/>
  <c r="V12" i="470"/>
  <c r="W12" i="470"/>
  <c r="X12" i="470"/>
  <c r="H13" i="470"/>
  <c r="N13" i="470"/>
  <c r="O13" i="470"/>
  <c r="P13" i="470"/>
  <c r="Q13" i="470"/>
  <c r="R13" i="470"/>
  <c r="S13" i="470"/>
  <c r="T13" i="470"/>
  <c r="U13" i="470"/>
  <c r="V13" i="470"/>
  <c r="W13" i="470"/>
  <c r="X13" i="470"/>
  <c r="H14" i="470"/>
  <c r="N14" i="470"/>
  <c r="O14" i="470"/>
  <c r="P14" i="470"/>
  <c r="Q14" i="470"/>
  <c r="R14" i="470"/>
  <c r="S14" i="470"/>
  <c r="T14" i="470"/>
  <c r="U14" i="470"/>
  <c r="V14" i="470"/>
  <c r="W14" i="470"/>
  <c r="X14" i="470"/>
  <c r="H15" i="470"/>
  <c r="N15" i="470"/>
  <c r="O15" i="470"/>
  <c r="P15" i="470"/>
  <c r="Q15" i="470"/>
  <c r="R15" i="470"/>
  <c r="S15" i="470"/>
  <c r="T15" i="470"/>
  <c r="U15" i="470"/>
  <c r="V15" i="470"/>
  <c r="W15" i="470"/>
  <c r="X15" i="470"/>
  <c r="H16" i="470"/>
  <c r="N16" i="470"/>
  <c r="O16" i="470"/>
  <c r="P16" i="470"/>
  <c r="Q16" i="470"/>
  <c r="R16" i="470"/>
  <c r="S16" i="470"/>
  <c r="T16" i="470"/>
  <c r="U16" i="470"/>
  <c r="V16" i="470"/>
  <c r="W16" i="470"/>
  <c r="X16" i="470"/>
  <c r="H17" i="470"/>
  <c r="N17" i="470"/>
  <c r="O17" i="470"/>
  <c r="P17" i="470"/>
  <c r="Q17" i="470"/>
  <c r="R17" i="470"/>
  <c r="S17" i="470"/>
  <c r="T17" i="470"/>
  <c r="U17" i="470"/>
  <c r="V17" i="470"/>
  <c r="W17" i="470"/>
  <c r="X17" i="470"/>
  <c r="H18" i="470"/>
  <c r="N18" i="470"/>
  <c r="O18" i="470"/>
  <c r="P18" i="470"/>
  <c r="Q18" i="470"/>
  <c r="R18" i="470"/>
  <c r="S18" i="470"/>
  <c r="T18" i="470"/>
  <c r="U18" i="470"/>
  <c r="V18" i="470"/>
  <c r="W18" i="470"/>
  <c r="X18" i="470"/>
  <c r="H19" i="470"/>
  <c r="N19" i="470"/>
  <c r="O19" i="470"/>
  <c r="P19" i="470"/>
  <c r="Q19" i="470"/>
  <c r="R19" i="470"/>
  <c r="S19" i="470"/>
  <c r="T19" i="470"/>
  <c r="U19" i="470"/>
  <c r="V19" i="470"/>
  <c r="W19" i="470"/>
  <c r="X19" i="470"/>
  <c r="H20" i="470"/>
  <c r="N20" i="470"/>
  <c r="O20" i="470"/>
  <c r="P20" i="470"/>
  <c r="Q20" i="470"/>
  <c r="R20" i="470"/>
  <c r="S20" i="470"/>
  <c r="T20" i="470"/>
  <c r="U20" i="470"/>
  <c r="V20" i="470"/>
  <c r="W20" i="470"/>
  <c r="X20" i="470"/>
  <c r="H21" i="470"/>
  <c r="N21" i="470"/>
  <c r="O21" i="470"/>
  <c r="P21" i="470"/>
  <c r="Q21" i="470"/>
  <c r="R21" i="470"/>
  <c r="S21" i="470"/>
  <c r="T21" i="470"/>
  <c r="U21" i="470"/>
  <c r="V21" i="470"/>
  <c r="W21" i="470"/>
  <c r="X21" i="470"/>
  <c r="H22" i="470"/>
  <c r="N22" i="470"/>
  <c r="O22" i="470"/>
  <c r="P22" i="470"/>
  <c r="Q22" i="470"/>
  <c r="R22" i="470"/>
  <c r="S22" i="470"/>
  <c r="T22" i="470"/>
  <c r="U22" i="470"/>
  <c r="V22" i="470"/>
  <c r="W22" i="470"/>
  <c r="X22" i="470"/>
  <c r="H23" i="470"/>
  <c r="N23" i="470"/>
  <c r="O23" i="470"/>
  <c r="P23" i="470"/>
  <c r="Q23" i="470"/>
  <c r="R23" i="470"/>
  <c r="S23" i="470"/>
  <c r="T23" i="470"/>
  <c r="U23" i="470"/>
  <c r="V23" i="470"/>
  <c r="W23" i="470"/>
  <c r="X23" i="470"/>
  <c r="H24" i="470"/>
  <c r="N24" i="470"/>
  <c r="O24" i="470"/>
  <c r="P24" i="470"/>
  <c r="Q24" i="470"/>
  <c r="R24" i="470"/>
  <c r="S24" i="470"/>
  <c r="T24" i="470"/>
  <c r="U24" i="470"/>
  <c r="V24" i="470"/>
  <c r="W24" i="470"/>
  <c r="X24" i="470"/>
  <c r="H25" i="470"/>
  <c r="N25" i="470"/>
  <c r="O25" i="470"/>
  <c r="P25" i="470"/>
  <c r="Q25" i="470"/>
  <c r="R25" i="470"/>
  <c r="S25" i="470"/>
  <c r="T25" i="470"/>
  <c r="U25" i="470"/>
  <c r="V25" i="470"/>
  <c r="W25" i="470"/>
  <c r="X25" i="470"/>
  <c r="H26" i="470"/>
  <c r="N26" i="470"/>
  <c r="O26" i="470"/>
  <c r="P26" i="470"/>
  <c r="Q26" i="470"/>
  <c r="R26" i="470"/>
  <c r="S26" i="470"/>
  <c r="T26" i="470"/>
  <c r="U26" i="470"/>
  <c r="V26" i="470"/>
  <c r="W26" i="470"/>
  <c r="X26" i="470"/>
  <c r="H27" i="470"/>
  <c r="N27" i="470"/>
  <c r="O27" i="470"/>
  <c r="P27" i="470"/>
  <c r="Q27" i="470"/>
  <c r="R27" i="470"/>
  <c r="S27" i="470"/>
  <c r="T27" i="470"/>
  <c r="U27" i="470"/>
  <c r="V27" i="470"/>
  <c r="W27" i="470"/>
  <c r="X27" i="470"/>
  <c r="H28" i="470"/>
  <c r="N28" i="470"/>
  <c r="O28" i="470"/>
  <c r="P28" i="470"/>
  <c r="Q28" i="470"/>
  <c r="R28" i="470"/>
  <c r="S28" i="470"/>
  <c r="T28" i="470"/>
  <c r="U28" i="470"/>
  <c r="V28" i="470"/>
  <c r="W28" i="470"/>
  <c r="X28" i="470"/>
  <c r="H29" i="470"/>
  <c r="N29" i="470"/>
  <c r="O29" i="470"/>
  <c r="P29" i="470"/>
  <c r="Q29" i="470"/>
  <c r="R29" i="470"/>
  <c r="S29" i="470"/>
  <c r="T29" i="470"/>
  <c r="U29" i="470"/>
  <c r="V29" i="470"/>
  <c r="W29" i="470"/>
  <c r="X29" i="470"/>
  <c r="H30" i="470"/>
  <c r="N30" i="470"/>
  <c r="O30" i="470"/>
  <c r="P30" i="470"/>
  <c r="Q30" i="470"/>
  <c r="R30" i="470"/>
  <c r="S30" i="470"/>
  <c r="T30" i="470"/>
  <c r="U30" i="470"/>
  <c r="V30" i="470"/>
  <c r="W30" i="470"/>
  <c r="X30" i="470"/>
  <c r="H31" i="470"/>
  <c r="N31" i="470"/>
  <c r="O31" i="470"/>
  <c r="P31" i="470"/>
  <c r="Q31" i="470"/>
  <c r="R31" i="470"/>
  <c r="S31" i="470"/>
  <c r="T31" i="470"/>
  <c r="U31" i="470"/>
  <c r="V31" i="470"/>
  <c r="W31" i="470"/>
  <c r="X31" i="470"/>
  <c r="H32" i="470"/>
  <c r="N32" i="470"/>
  <c r="O32" i="470"/>
  <c r="P32" i="470"/>
  <c r="Q32" i="470"/>
  <c r="R32" i="470"/>
  <c r="S32" i="470"/>
  <c r="T32" i="470"/>
  <c r="U32" i="470"/>
  <c r="V32" i="470"/>
  <c r="W32" i="470"/>
  <c r="X32" i="470"/>
  <c r="H33" i="470"/>
  <c r="N33" i="470"/>
  <c r="O33" i="470"/>
  <c r="P33" i="470"/>
  <c r="Q33" i="470"/>
  <c r="R33" i="470"/>
  <c r="S33" i="470"/>
  <c r="T33" i="470"/>
  <c r="U33" i="470"/>
  <c r="V33" i="470"/>
  <c r="W33" i="470"/>
  <c r="X33" i="470"/>
  <c r="H34" i="470"/>
  <c r="N34" i="470"/>
  <c r="O34" i="470"/>
  <c r="P34" i="470"/>
  <c r="Q34" i="470"/>
  <c r="R34" i="470"/>
  <c r="S34" i="470"/>
  <c r="T34" i="470"/>
  <c r="U34" i="470"/>
  <c r="V34" i="470"/>
  <c r="W34" i="470"/>
  <c r="X34" i="470"/>
  <c r="H35" i="470"/>
  <c r="N35" i="470"/>
  <c r="O35" i="470"/>
  <c r="P35" i="470"/>
  <c r="Q35" i="470"/>
  <c r="R35" i="470"/>
  <c r="S35" i="470"/>
  <c r="T35" i="470"/>
  <c r="U35" i="470"/>
  <c r="V35" i="470"/>
  <c r="W35" i="470"/>
  <c r="X35" i="470"/>
  <c r="H36" i="470"/>
  <c r="N36" i="470"/>
  <c r="O36" i="470"/>
  <c r="P36" i="470"/>
  <c r="Q36" i="470"/>
  <c r="R36" i="470"/>
  <c r="S36" i="470"/>
  <c r="T36" i="470"/>
  <c r="U36" i="470"/>
  <c r="V36" i="470"/>
  <c r="W36" i="470"/>
  <c r="X36" i="470"/>
  <c r="H37" i="470"/>
  <c r="N37" i="470"/>
  <c r="O37" i="470"/>
  <c r="P37" i="470"/>
  <c r="Q37" i="470"/>
  <c r="R37" i="470"/>
  <c r="S37" i="470"/>
  <c r="T37" i="470"/>
  <c r="U37" i="470"/>
  <c r="V37" i="470"/>
  <c r="W37" i="470"/>
  <c r="X37" i="470"/>
  <c r="H38" i="470"/>
  <c r="N38" i="470"/>
  <c r="O38" i="470"/>
  <c r="P38" i="470"/>
  <c r="Q38" i="470"/>
  <c r="R38" i="470"/>
  <c r="S38" i="470"/>
  <c r="T38" i="470"/>
  <c r="U38" i="470"/>
  <c r="V38" i="470"/>
  <c r="W38" i="470"/>
  <c r="X38" i="470"/>
  <c r="H39" i="470"/>
  <c r="N39" i="470"/>
  <c r="O39" i="470"/>
  <c r="P39" i="470"/>
  <c r="Q39" i="470"/>
  <c r="R39" i="470"/>
  <c r="S39" i="470"/>
  <c r="T39" i="470"/>
  <c r="U39" i="470"/>
  <c r="V39" i="470"/>
  <c r="W39" i="470"/>
  <c r="X39" i="470"/>
  <c r="H40" i="470"/>
  <c r="N40" i="470"/>
  <c r="O40" i="470"/>
  <c r="P40" i="470"/>
  <c r="Q40" i="470"/>
  <c r="R40" i="470"/>
  <c r="S40" i="470"/>
  <c r="T40" i="470"/>
  <c r="U40" i="470"/>
  <c r="V40" i="470"/>
  <c r="W40" i="470"/>
  <c r="X40" i="470"/>
  <c r="H41" i="470"/>
  <c r="N41" i="470"/>
  <c r="O41" i="470"/>
  <c r="P41" i="470"/>
  <c r="Q41" i="470"/>
  <c r="R41" i="470"/>
  <c r="S41" i="470"/>
  <c r="T41" i="470"/>
  <c r="U41" i="470"/>
  <c r="V41" i="470"/>
  <c r="W41" i="470"/>
  <c r="X41" i="470"/>
  <c r="H42" i="470"/>
  <c r="N42" i="470"/>
  <c r="O42" i="470"/>
  <c r="P42" i="470"/>
  <c r="Q42" i="470"/>
  <c r="R42" i="470"/>
  <c r="S42" i="470"/>
  <c r="T42" i="470"/>
  <c r="U42" i="470"/>
  <c r="V42" i="470"/>
  <c r="W42" i="470"/>
  <c r="X42" i="470"/>
  <c r="H43" i="470"/>
  <c r="N43" i="470"/>
  <c r="O43" i="470"/>
  <c r="P43" i="470"/>
  <c r="Q43" i="470"/>
  <c r="R43" i="470"/>
  <c r="S43" i="470"/>
  <c r="T43" i="470"/>
  <c r="U43" i="470"/>
  <c r="V43" i="470"/>
  <c r="W43" i="470"/>
  <c r="X43" i="470"/>
  <c r="H44" i="470"/>
  <c r="N44" i="470"/>
  <c r="O44" i="470"/>
  <c r="P44" i="470"/>
  <c r="Q44" i="470"/>
  <c r="R44" i="470"/>
  <c r="S44" i="470"/>
  <c r="T44" i="470"/>
  <c r="U44" i="470"/>
  <c r="V44" i="470"/>
  <c r="W44" i="470"/>
  <c r="X44" i="470"/>
  <c r="H45" i="470"/>
  <c r="N45" i="470"/>
  <c r="O45" i="470"/>
  <c r="P45" i="470"/>
  <c r="Q45" i="470"/>
  <c r="R45" i="470"/>
  <c r="S45" i="470"/>
  <c r="T45" i="470"/>
  <c r="U45" i="470"/>
  <c r="V45" i="470"/>
  <c r="W45" i="470"/>
  <c r="X45" i="470"/>
  <c r="H46" i="470"/>
  <c r="N46" i="470"/>
  <c r="O46" i="470"/>
  <c r="P46" i="470"/>
  <c r="Q46" i="470"/>
  <c r="R46" i="470"/>
  <c r="S46" i="470"/>
  <c r="T46" i="470"/>
  <c r="U46" i="470"/>
  <c r="V46" i="470"/>
  <c r="W46" i="470"/>
  <c r="X46" i="470"/>
  <c r="H47" i="470"/>
  <c r="N47" i="470"/>
  <c r="O47" i="470"/>
  <c r="P47" i="470"/>
  <c r="Q47" i="470"/>
  <c r="R47" i="470"/>
  <c r="S47" i="470"/>
  <c r="T47" i="470"/>
  <c r="U47" i="470"/>
  <c r="V47" i="470"/>
  <c r="W47" i="470"/>
  <c r="X47" i="470"/>
  <c r="H48" i="470"/>
  <c r="N48" i="470"/>
  <c r="O48" i="470"/>
  <c r="P48" i="470"/>
  <c r="Q48" i="470"/>
  <c r="R48" i="470"/>
  <c r="S48" i="470"/>
  <c r="T48" i="470"/>
  <c r="U48" i="470"/>
  <c r="V48" i="470"/>
  <c r="W48" i="470"/>
  <c r="X48" i="470"/>
  <c r="H49" i="470"/>
  <c r="N49" i="470"/>
  <c r="O49" i="470"/>
  <c r="P49" i="470"/>
  <c r="Q49" i="470"/>
  <c r="R49" i="470"/>
  <c r="S49" i="470"/>
  <c r="T49" i="470"/>
  <c r="U49" i="470"/>
  <c r="V49" i="470"/>
  <c r="W49" i="470"/>
  <c r="X49" i="470"/>
  <c r="H50" i="470"/>
  <c r="N50" i="470"/>
  <c r="O50" i="470"/>
  <c r="P50" i="470"/>
  <c r="Q50" i="470"/>
  <c r="R50" i="470"/>
  <c r="S50" i="470"/>
  <c r="T50" i="470"/>
  <c r="U50" i="470"/>
  <c r="V50" i="470"/>
  <c r="W50" i="470"/>
  <c r="X50" i="470"/>
  <c r="H51" i="470"/>
  <c r="N51" i="470"/>
  <c r="O51" i="470"/>
  <c r="P51" i="470"/>
  <c r="Q51" i="470"/>
  <c r="R51" i="470"/>
  <c r="S51" i="470"/>
  <c r="T51" i="470"/>
  <c r="U51" i="470"/>
  <c r="V51" i="470"/>
  <c r="W51" i="470"/>
  <c r="X51" i="470"/>
  <c r="H52" i="470"/>
  <c r="N52" i="470"/>
  <c r="O52" i="470"/>
  <c r="P52" i="470"/>
  <c r="Q52" i="470"/>
  <c r="R52" i="470"/>
  <c r="S52" i="470"/>
  <c r="T52" i="470"/>
  <c r="U52" i="470"/>
  <c r="V52" i="470"/>
  <c r="W52" i="470"/>
  <c r="X52" i="470"/>
  <c r="H53" i="470"/>
  <c r="N53" i="470"/>
  <c r="O53" i="470"/>
  <c r="P53" i="470"/>
  <c r="Q53" i="470"/>
  <c r="R53" i="470"/>
  <c r="S53" i="470"/>
  <c r="T53" i="470"/>
  <c r="U53" i="470"/>
  <c r="V53" i="470"/>
  <c r="W53" i="470"/>
  <c r="X53" i="470"/>
  <c r="H54" i="470"/>
  <c r="N54" i="470"/>
  <c r="O54" i="470"/>
  <c r="P54" i="470"/>
  <c r="Q54" i="470"/>
  <c r="R54" i="470"/>
  <c r="S54" i="470"/>
  <c r="T54" i="470"/>
  <c r="U54" i="470"/>
  <c r="V54" i="470"/>
  <c r="W54" i="470"/>
  <c r="X54" i="470"/>
  <c r="H55" i="470"/>
  <c r="N55" i="470"/>
  <c r="O55" i="470"/>
  <c r="P55" i="470"/>
  <c r="Q55" i="470"/>
  <c r="R55" i="470"/>
  <c r="S55" i="470"/>
  <c r="T55" i="470"/>
  <c r="U55" i="470"/>
  <c r="V55" i="470"/>
  <c r="W55" i="470"/>
  <c r="X55" i="470"/>
  <c r="AD2" i="470" l="1"/>
  <c r="I2" i="47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tc={F315E71C-B886-4E2B-B61F-C6FB29C3895D}</author>
  </authors>
  <commentList>
    <comment ref="Z1" authorId="0" shapeId="0" xr:uid="{F315E71C-B886-4E2B-B61F-C6FB29C3895D}">
      <text>
        <t>[Threaded comment]
Your version of Excel allows you to read this threaded comment; however, any edits to it will get removed if the file is opened in a newer version of Excel. Learn more: https://go.microsoft.com/fwlink/?linkid=870924
Comment:
    Interval of 0.1bar used for all molecules</t>
      </text>
    </comment>
  </commentList>
</comments>
</file>

<file path=xl/sharedStrings.xml><?xml version="1.0" encoding="utf-8"?>
<sst xmlns="http://schemas.openxmlformats.org/spreadsheetml/2006/main" count="25550" uniqueCount="252">
  <si>
    <t>Molecule</t>
  </si>
  <si>
    <t>CAS</t>
  </si>
  <si>
    <t>Formula</t>
  </si>
  <si>
    <t>Isomeric SMILE</t>
  </si>
  <si>
    <t>Crit Temp</t>
  </si>
  <si>
    <t>Crit Pressure</t>
  </si>
  <si>
    <t>Crit Density</t>
  </si>
  <si>
    <t>NO. of Data Points</t>
  </si>
  <si>
    <t>Total No. of data points</t>
  </si>
  <si>
    <t>Tc (K)</t>
  </si>
  <si>
    <t>K</t>
  </si>
  <si>
    <t>Bar</t>
  </si>
  <si>
    <r>
      <t>kg/m</t>
    </r>
    <r>
      <rPr>
        <vertAlign val="superscript"/>
        <sz val="11"/>
        <color theme="1"/>
        <rFont val="Aptos Narrow"/>
        <family val="2"/>
        <scheme val="minor"/>
      </rPr>
      <t>3</t>
    </r>
  </si>
  <si>
    <t>Only limited data avaliable</t>
  </si>
  <si>
    <t>Methane</t>
  </si>
  <si>
    <t>74-82-8</t>
  </si>
  <si>
    <r>
      <t>CH</t>
    </r>
    <r>
      <rPr>
        <vertAlign val="subscript"/>
        <sz val="11"/>
        <rFont val="Aptos Narrow"/>
        <family val="2"/>
        <scheme val="minor"/>
      </rPr>
      <t>4</t>
    </r>
  </si>
  <si>
    <t>C</t>
  </si>
  <si>
    <t>Outside of available range</t>
  </si>
  <si>
    <t>Methanol</t>
  </si>
  <si>
    <t>67-56-1</t>
  </si>
  <si>
    <r>
      <t>CH</t>
    </r>
    <r>
      <rPr>
        <vertAlign val="subscript"/>
        <sz val="11"/>
        <rFont val="Aptos Narrow"/>
        <family val="2"/>
        <scheme val="minor"/>
      </rPr>
      <t>4</t>
    </r>
    <r>
      <rPr>
        <sz val="11"/>
        <rFont val="Aptos Narrow"/>
        <family val="2"/>
        <scheme val="minor"/>
      </rPr>
      <t>O</t>
    </r>
    <r>
      <rPr>
        <sz val="11"/>
        <color theme="1"/>
        <rFont val="Aptos Narrow"/>
        <family val="2"/>
        <scheme val="minor"/>
      </rPr>
      <t>H</t>
    </r>
  </si>
  <si>
    <t>CO</t>
  </si>
  <si>
    <t>Ethane</t>
  </si>
  <si>
    <t>74-84-0</t>
  </si>
  <si>
    <r>
      <t>C</t>
    </r>
    <r>
      <rPr>
        <vertAlign val="subscript"/>
        <sz val="11"/>
        <rFont val="Aptos Narrow"/>
        <family val="2"/>
        <scheme val="minor"/>
      </rPr>
      <t>2</t>
    </r>
    <r>
      <rPr>
        <sz val="11"/>
        <rFont val="Aptos Narrow"/>
        <family val="2"/>
        <scheme val="minor"/>
      </rPr>
      <t>H</t>
    </r>
    <r>
      <rPr>
        <vertAlign val="subscript"/>
        <sz val="11"/>
        <rFont val="Aptos Narrow"/>
        <family val="2"/>
        <scheme val="minor"/>
      </rPr>
      <t>6</t>
    </r>
  </si>
  <si>
    <t>CC</t>
  </si>
  <si>
    <t>Ethene</t>
  </si>
  <si>
    <t>74-85-1</t>
  </si>
  <si>
    <r>
      <t>C</t>
    </r>
    <r>
      <rPr>
        <vertAlign val="subscript"/>
        <sz val="11"/>
        <rFont val="Aptos Narrow"/>
        <family val="2"/>
        <scheme val="minor"/>
      </rPr>
      <t>2</t>
    </r>
    <r>
      <rPr>
        <sz val="11"/>
        <rFont val="Aptos Narrow"/>
        <family val="2"/>
        <scheme val="minor"/>
      </rPr>
      <t>H</t>
    </r>
    <r>
      <rPr>
        <vertAlign val="subscript"/>
        <sz val="11"/>
        <rFont val="Aptos Narrow"/>
        <family val="2"/>
        <scheme val="minor"/>
      </rPr>
      <t>4</t>
    </r>
  </si>
  <si>
    <t>C=C</t>
  </si>
  <si>
    <t>Propane</t>
  </si>
  <si>
    <t>74-98-6</t>
  </si>
  <si>
    <r>
      <t>C</t>
    </r>
    <r>
      <rPr>
        <vertAlign val="subscript"/>
        <sz val="11"/>
        <rFont val="Aptos Narrow"/>
        <family val="2"/>
        <scheme val="minor"/>
      </rPr>
      <t>3</t>
    </r>
    <r>
      <rPr>
        <sz val="11"/>
        <rFont val="Aptos Narrow"/>
        <family val="2"/>
        <scheme val="minor"/>
      </rPr>
      <t>H</t>
    </r>
    <r>
      <rPr>
        <vertAlign val="subscript"/>
        <sz val="11"/>
        <rFont val="Aptos Narrow"/>
        <family val="2"/>
        <scheme val="minor"/>
      </rPr>
      <t>8</t>
    </r>
  </si>
  <si>
    <t>CCC</t>
  </si>
  <si>
    <t>Propene</t>
  </si>
  <si>
    <t>115-07-1</t>
  </si>
  <si>
    <r>
      <t>C</t>
    </r>
    <r>
      <rPr>
        <vertAlign val="subscript"/>
        <sz val="11"/>
        <rFont val="Aptos Narrow"/>
        <family val="2"/>
        <scheme val="minor"/>
      </rPr>
      <t>3</t>
    </r>
    <r>
      <rPr>
        <sz val="11"/>
        <rFont val="Aptos Narrow"/>
        <family val="2"/>
        <scheme val="minor"/>
      </rPr>
      <t>H</t>
    </r>
    <r>
      <rPr>
        <vertAlign val="subscript"/>
        <sz val="11"/>
        <rFont val="Aptos Narrow"/>
        <family val="2"/>
        <scheme val="minor"/>
      </rPr>
      <t>6</t>
    </r>
  </si>
  <si>
    <t>CC=C</t>
  </si>
  <si>
    <t>Propyne</t>
  </si>
  <si>
    <t>74-99-7</t>
  </si>
  <si>
    <r>
      <t>C</t>
    </r>
    <r>
      <rPr>
        <vertAlign val="subscript"/>
        <sz val="11"/>
        <rFont val="Aptos Narrow"/>
        <family val="2"/>
        <scheme val="minor"/>
      </rPr>
      <t>3</t>
    </r>
    <r>
      <rPr>
        <sz val="11"/>
        <rFont val="Aptos Narrow"/>
        <family val="2"/>
        <scheme val="minor"/>
      </rPr>
      <t>H</t>
    </r>
    <r>
      <rPr>
        <vertAlign val="subscript"/>
        <sz val="11"/>
        <rFont val="Aptos Narrow"/>
        <family val="2"/>
        <scheme val="minor"/>
      </rPr>
      <t>4</t>
    </r>
  </si>
  <si>
    <t>CC#C</t>
  </si>
  <si>
    <t>Cyclopropane</t>
  </si>
  <si>
    <t>75-19-4</t>
  </si>
  <si>
    <t>C1CC1</t>
  </si>
  <si>
    <t>Butane</t>
  </si>
  <si>
    <t>106-97-8</t>
  </si>
  <si>
    <r>
      <t>C</t>
    </r>
    <r>
      <rPr>
        <vertAlign val="subscript"/>
        <sz val="11"/>
        <rFont val="Aptos Narrow"/>
        <family val="2"/>
        <scheme val="minor"/>
      </rPr>
      <t>4</t>
    </r>
    <r>
      <rPr>
        <sz val="11"/>
        <rFont val="Aptos Narrow"/>
        <family val="2"/>
        <scheme val="minor"/>
      </rPr>
      <t>H</t>
    </r>
    <r>
      <rPr>
        <vertAlign val="subscript"/>
        <sz val="11"/>
        <rFont val="Aptos Narrow"/>
        <family val="2"/>
        <scheme val="minor"/>
      </rPr>
      <t>10</t>
    </r>
  </si>
  <si>
    <t>CCCC</t>
  </si>
  <si>
    <t>Isobutane</t>
  </si>
  <si>
    <t>75-28-5</t>
  </si>
  <si>
    <t>CC(C)C</t>
  </si>
  <si>
    <t>Pentane</t>
  </si>
  <si>
    <t>109-66-0</t>
  </si>
  <si>
    <r>
      <t>C</t>
    </r>
    <r>
      <rPr>
        <vertAlign val="subscript"/>
        <sz val="11"/>
        <rFont val="Aptos Narrow"/>
        <family val="2"/>
        <scheme val="minor"/>
      </rPr>
      <t>5</t>
    </r>
    <r>
      <rPr>
        <sz val="11"/>
        <rFont val="Aptos Narrow"/>
        <family val="2"/>
        <scheme val="minor"/>
      </rPr>
      <t>H</t>
    </r>
    <r>
      <rPr>
        <vertAlign val="subscript"/>
        <sz val="11"/>
        <rFont val="Aptos Narrow"/>
        <family val="2"/>
        <scheme val="minor"/>
      </rPr>
      <t>12</t>
    </r>
  </si>
  <si>
    <t>CCCCC</t>
  </si>
  <si>
    <t>2-Methylbutane</t>
  </si>
  <si>
    <t>78-78-4</t>
  </si>
  <si>
    <t>CCC(C)C</t>
  </si>
  <si>
    <t>2,2-Dimethylpropane</t>
  </si>
  <si>
    <t>463-82-1</t>
  </si>
  <si>
    <t>CC(C)(C)C</t>
  </si>
  <si>
    <t>n-Hexane</t>
  </si>
  <si>
    <t>110-54-3</t>
  </si>
  <si>
    <r>
      <t>C</t>
    </r>
    <r>
      <rPr>
        <vertAlign val="subscript"/>
        <sz val="11"/>
        <rFont val="Aptos Narrow"/>
        <family val="2"/>
        <scheme val="minor"/>
      </rPr>
      <t>6</t>
    </r>
    <r>
      <rPr>
        <sz val="11"/>
        <rFont val="Aptos Narrow"/>
        <family val="2"/>
        <scheme val="minor"/>
      </rPr>
      <t>H</t>
    </r>
    <r>
      <rPr>
        <vertAlign val="subscript"/>
        <sz val="11"/>
        <rFont val="Aptos Narrow"/>
        <family val="2"/>
        <scheme val="minor"/>
      </rPr>
      <t>14</t>
    </r>
  </si>
  <si>
    <t>CCCCCC</t>
  </si>
  <si>
    <t>2-Methylpentane</t>
  </si>
  <si>
    <t>107-83-5</t>
  </si>
  <si>
    <t>CCCC(C)C</t>
  </si>
  <si>
    <t>Cyclohexane</t>
  </si>
  <si>
    <t>110-82-7</t>
  </si>
  <si>
    <r>
      <t>C</t>
    </r>
    <r>
      <rPr>
        <vertAlign val="subscript"/>
        <sz val="11"/>
        <rFont val="Aptos Narrow"/>
        <family val="2"/>
        <scheme val="minor"/>
      </rPr>
      <t>6</t>
    </r>
    <r>
      <rPr>
        <sz val="11"/>
        <rFont val="Aptos Narrow"/>
        <family val="2"/>
        <scheme val="minor"/>
      </rPr>
      <t>H</t>
    </r>
    <r>
      <rPr>
        <vertAlign val="subscript"/>
        <sz val="11"/>
        <rFont val="Aptos Narrow"/>
        <family val="2"/>
        <scheme val="minor"/>
      </rPr>
      <t>12</t>
    </r>
  </si>
  <si>
    <t>C1CCCCC1</t>
  </si>
  <si>
    <t>n-Heptane</t>
  </si>
  <si>
    <t>142-82-5</t>
  </si>
  <si>
    <r>
      <t>C</t>
    </r>
    <r>
      <rPr>
        <vertAlign val="subscript"/>
        <sz val="11"/>
        <rFont val="Aptos Narrow"/>
        <family val="2"/>
        <scheme val="minor"/>
      </rPr>
      <t>7</t>
    </r>
    <r>
      <rPr>
        <sz val="11"/>
        <rFont val="Aptos Narrow"/>
        <family val="2"/>
        <scheme val="minor"/>
      </rPr>
      <t>H</t>
    </r>
    <r>
      <rPr>
        <vertAlign val="subscript"/>
        <sz val="11"/>
        <rFont val="Aptos Narrow"/>
        <family val="2"/>
        <scheme val="minor"/>
      </rPr>
      <t>16</t>
    </r>
  </si>
  <si>
    <t>CCCCCCC</t>
  </si>
  <si>
    <t>n-Octane</t>
  </si>
  <si>
    <t>111-65-9</t>
  </si>
  <si>
    <r>
      <t>C</t>
    </r>
    <r>
      <rPr>
        <vertAlign val="subscript"/>
        <sz val="11"/>
        <rFont val="Aptos Narrow"/>
        <family val="2"/>
        <scheme val="minor"/>
      </rPr>
      <t>8</t>
    </r>
    <r>
      <rPr>
        <sz val="11"/>
        <rFont val="Aptos Narrow"/>
        <family val="2"/>
        <scheme val="minor"/>
      </rPr>
      <t>H</t>
    </r>
    <r>
      <rPr>
        <vertAlign val="subscript"/>
        <sz val="11"/>
        <rFont val="Aptos Narrow"/>
        <family val="2"/>
        <scheme val="minor"/>
      </rPr>
      <t>18</t>
    </r>
  </si>
  <si>
    <t>CCCCCCCC</t>
  </si>
  <si>
    <t>n-Nonane</t>
  </si>
  <si>
    <t>111-84-2</t>
  </si>
  <si>
    <r>
      <t>C</t>
    </r>
    <r>
      <rPr>
        <vertAlign val="subscript"/>
        <sz val="11"/>
        <rFont val="Aptos Narrow"/>
        <family val="2"/>
        <scheme val="minor"/>
      </rPr>
      <t>9</t>
    </r>
    <r>
      <rPr>
        <sz val="11"/>
        <rFont val="Aptos Narrow"/>
        <family val="2"/>
        <scheme val="minor"/>
      </rPr>
      <t>H</t>
    </r>
    <r>
      <rPr>
        <vertAlign val="subscript"/>
        <sz val="11"/>
        <rFont val="Aptos Narrow"/>
        <family val="2"/>
        <scheme val="minor"/>
      </rPr>
      <t>20</t>
    </r>
  </si>
  <si>
    <t>CCCCCCCCC</t>
  </si>
  <si>
    <t>n-Decane</t>
  </si>
  <si>
    <t>124-18-5</t>
  </si>
  <si>
    <r>
      <t>C</t>
    </r>
    <r>
      <rPr>
        <vertAlign val="subscript"/>
        <sz val="11"/>
        <rFont val="Aptos Narrow"/>
        <family val="2"/>
        <scheme val="minor"/>
      </rPr>
      <t>10</t>
    </r>
    <r>
      <rPr>
        <sz val="11"/>
        <rFont val="Aptos Narrow"/>
        <family val="2"/>
        <scheme val="minor"/>
      </rPr>
      <t>H</t>
    </r>
    <r>
      <rPr>
        <vertAlign val="subscript"/>
        <sz val="11"/>
        <rFont val="Aptos Narrow"/>
        <family val="2"/>
        <scheme val="minor"/>
      </rPr>
      <t>22</t>
    </r>
  </si>
  <si>
    <t>CCCCCCCCCC</t>
  </si>
  <si>
    <t>n-Dodecane</t>
  </si>
  <si>
    <t>112-40-3</t>
  </si>
  <si>
    <r>
      <t>C</t>
    </r>
    <r>
      <rPr>
        <vertAlign val="subscript"/>
        <sz val="11"/>
        <rFont val="Aptos Narrow"/>
        <family val="2"/>
        <scheme val="minor"/>
      </rPr>
      <t>12</t>
    </r>
    <r>
      <rPr>
        <sz val="11"/>
        <rFont val="Aptos Narrow"/>
        <family val="2"/>
        <scheme val="minor"/>
      </rPr>
      <t>H</t>
    </r>
    <r>
      <rPr>
        <vertAlign val="subscript"/>
        <sz val="11"/>
        <rFont val="Aptos Narrow"/>
        <family val="2"/>
        <scheme val="minor"/>
      </rPr>
      <t>26</t>
    </r>
  </si>
  <si>
    <t>CCCCCCCCCCCC</t>
  </si>
  <si>
    <t>Trichlorofluoromethane (R11)</t>
  </si>
  <si>
    <t>75-69-4</t>
  </si>
  <si>
    <r>
      <t>CCl</t>
    </r>
    <r>
      <rPr>
        <vertAlign val="subscript"/>
        <sz val="11"/>
        <rFont val="Aptos Narrow"/>
        <family val="2"/>
        <scheme val="minor"/>
      </rPr>
      <t>3</t>
    </r>
    <r>
      <rPr>
        <sz val="11"/>
        <rFont val="Aptos Narrow"/>
        <family val="2"/>
        <scheme val="minor"/>
      </rPr>
      <t>F</t>
    </r>
  </si>
  <si>
    <t>C(F)(Cl)(Cl)Cl</t>
  </si>
  <si>
    <t>Dichlorodifluoromethane (R12)</t>
  </si>
  <si>
    <t>75-71-8</t>
  </si>
  <si>
    <r>
      <t>CCl</t>
    </r>
    <r>
      <rPr>
        <vertAlign val="subscript"/>
        <sz val="11"/>
        <rFont val="Aptos Narrow"/>
        <family val="2"/>
        <scheme val="minor"/>
      </rPr>
      <t>2</t>
    </r>
    <r>
      <rPr>
        <sz val="11"/>
        <rFont val="Aptos Narrow"/>
        <family val="2"/>
        <scheme val="minor"/>
      </rPr>
      <t>F</t>
    </r>
    <r>
      <rPr>
        <vertAlign val="subscript"/>
        <sz val="11"/>
        <rFont val="Aptos Narrow"/>
        <family val="2"/>
        <scheme val="minor"/>
      </rPr>
      <t>2</t>
    </r>
  </si>
  <si>
    <t>C(F)(F)(Cl)Cl</t>
  </si>
  <si>
    <t>Chlorotrifluoromethane (R13)</t>
  </si>
  <si>
    <t>75-72-9</t>
  </si>
  <si>
    <r>
      <t>CClF</t>
    </r>
    <r>
      <rPr>
        <vertAlign val="subscript"/>
        <sz val="11"/>
        <rFont val="Aptos Narrow"/>
        <family val="2"/>
        <scheme val="minor"/>
      </rPr>
      <t>3</t>
    </r>
  </si>
  <si>
    <t>C(F)(F)(F)Cl</t>
  </si>
  <si>
    <t>Tetrafluoromethane (R14)</t>
  </si>
  <si>
    <t>75-73-0</t>
  </si>
  <si>
    <r>
      <t>CF</t>
    </r>
    <r>
      <rPr>
        <vertAlign val="subscript"/>
        <sz val="11"/>
        <rFont val="Aptos Narrow"/>
        <family val="2"/>
        <scheme val="minor"/>
      </rPr>
      <t>4</t>
    </r>
  </si>
  <si>
    <t>C(F)(F)(F)F</t>
  </si>
  <si>
    <t>Dichlorofluoromethane (R21)</t>
  </si>
  <si>
    <t>75-43-4</t>
  </si>
  <si>
    <r>
      <t>CHCl</t>
    </r>
    <r>
      <rPr>
        <vertAlign val="subscript"/>
        <sz val="11"/>
        <rFont val="Aptos Narrow"/>
        <family val="2"/>
        <scheme val="minor"/>
      </rPr>
      <t>2</t>
    </r>
    <r>
      <rPr>
        <sz val="11"/>
        <rFont val="Aptos Narrow"/>
        <family val="2"/>
        <scheme val="minor"/>
      </rPr>
      <t>F</t>
    </r>
  </si>
  <si>
    <t>C(F)(Cl)Cl</t>
  </si>
  <si>
    <t>methane, chlorodifluoro- (R22)</t>
  </si>
  <si>
    <t>75-45-6</t>
  </si>
  <si>
    <r>
      <t>CHClF</t>
    </r>
    <r>
      <rPr>
        <vertAlign val="subscript"/>
        <sz val="11"/>
        <rFont val="Aptos Narrow"/>
        <family val="2"/>
        <scheme val="minor"/>
      </rPr>
      <t>2</t>
    </r>
  </si>
  <si>
    <t>C(F)(F)Cl</t>
  </si>
  <si>
    <t>Trifluoromethane (R23)</t>
  </si>
  <si>
    <t>75-46-7</t>
  </si>
  <si>
    <r>
      <t>CHF</t>
    </r>
    <r>
      <rPr>
        <vertAlign val="subscript"/>
        <sz val="11"/>
        <rFont val="Aptos Narrow"/>
        <family val="2"/>
        <scheme val="minor"/>
      </rPr>
      <t>3</t>
    </r>
  </si>
  <si>
    <t>C(F)(F)F</t>
  </si>
  <si>
    <t>Methane, difluoro- (R32)</t>
  </si>
  <si>
    <t>75-10-5</t>
  </si>
  <si>
    <r>
      <t>CH</t>
    </r>
    <r>
      <rPr>
        <vertAlign val="subscript"/>
        <sz val="11"/>
        <rFont val="Aptos Narrow"/>
        <family val="2"/>
        <scheme val="minor"/>
      </rPr>
      <t>2</t>
    </r>
    <r>
      <rPr>
        <sz val="11"/>
        <rFont val="Aptos Narrow"/>
        <family val="2"/>
        <scheme val="minor"/>
      </rPr>
      <t>F</t>
    </r>
    <r>
      <rPr>
        <vertAlign val="subscript"/>
        <sz val="11"/>
        <rFont val="Aptos Narrow"/>
        <family val="2"/>
        <scheme val="minor"/>
      </rPr>
      <t>2</t>
    </r>
  </si>
  <si>
    <t>C(F)F</t>
  </si>
  <si>
    <t>Fluoromethane (R41)</t>
  </si>
  <si>
    <t>593-53-3</t>
  </si>
  <si>
    <r>
      <t>CH</t>
    </r>
    <r>
      <rPr>
        <vertAlign val="subscript"/>
        <sz val="11"/>
        <rFont val="Aptos Narrow"/>
        <family val="2"/>
        <scheme val="minor"/>
      </rPr>
      <t>3</t>
    </r>
    <r>
      <rPr>
        <sz val="11"/>
        <rFont val="Aptos Narrow"/>
        <family val="2"/>
        <scheme val="minor"/>
      </rPr>
      <t>F</t>
    </r>
  </si>
  <si>
    <t>CF</t>
  </si>
  <si>
    <t>1,1,2-Trichloro-1,2,2trifluoroethane (R113)</t>
  </si>
  <si>
    <t>76-13-1</t>
  </si>
  <si>
    <r>
      <t>C</t>
    </r>
    <r>
      <rPr>
        <vertAlign val="subscript"/>
        <sz val="11"/>
        <rFont val="Aptos Narrow"/>
        <family val="2"/>
        <scheme val="minor"/>
      </rPr>
      <t>2</t>
    </r>
    <r>
      <rPr>
        <sz val="11"/>
        <rFont val="Aptos Narrow"/>
        <family val="2"/>
        <scheme val="minor"/>
      </rPr>
      <t>Cl</t>
    </r>
    <r>
      <rPr>
        <vertAlign val="subscript"/>
        <sz val="11"/>
        <rFont val="Aptos Narrow"/>
        <family val="2"/>
        <scheme val="minor"/>
      </rPr>
      <t>3</t>
    </r>
    <r>
      <rPr>
        <sz val="11"/>
        <rFont val="Aptos Narrow"/>
        <family val="2"/>
        <scheme val="minor"/>
      </rPr>
      <t>F</t>
    </r>
    <r>
      <rPr>
        <vertAlign val="subscript"/>
        <sz val="11"/>
        <rFont val="Aptos Narrow"/>
        <family val="2"/>
        <scheme val="minor"/>
      </rPr>
      <t>3</t>
    </r>
  </si>
  <si>
    <t>C(C(F)(Cl)Cl)(F)(F)Cl</t>
  </si>
  <si>
    <t>1,2-Dichloro-1,1,2,2-tetrafluoroethane (R114)</t>
  </si>
  <si>
    <t>76-14-2</t>
  </si>
  <si>
    <r>
      <t>C</t>
    </r>
    <r>
      <rPr>
        <vertAlign val="subscript"/>
        <sz val="11"/>
        <rFont val="Aptos Narrow"/>
        <family val="2"/>
        <scheme val="minor"/>
      </rPr>
      <t>2</t>
    </r>
    <r>
      <rPr>
        <sz val="11"/>
        <rFont val="Aptos Narrow"/>
        <family val="2"/>
        <scheme val="minor"/>
      </rPr>
      <t>Cl</t>
    </r>
    <r>
      <rPr>
        <vertAlign val="subscript"/>
        <sz val="11"/>
        <rFont val="Aptos Narrow"/>
        <family val="2"/>
        <scheme val="minor"/>
      </rPr>
      <t>2</t>
    </r>
    <r>
      <rPr>
        <sz val="11"/>
        <rFont val="Aptos Narrow"/>
        <family val="2"/>
        <scheme val="minor"/>
      </rPr>
      <t>F</t>
    </r>
    <r>
      <rPr>
        <vertAlign val="subscript"/>
        <sz val="11"/>
        <rFont val="Aptos Narrow"/>
        <family val="2"/>
        <scheme val="minor"/>
      </rPr>
      <t>4</t>
    </r>
  </si>
  <si>
    <t>C(C(F)(F)Cl)(F)(F)Cl</t>
  </si>
  <si>
    <t xml:space="preserve"> </t>
  </si>
  <si>
    <t>Chloropentafluoroehtane (R115)</t>
  </si>
  <si>
    <t>76-15-3</t>
  </si>
  <si>
    <r>
      <t>C</t>
    </r>
    <r>
      <rPr>
        <vertAlign val="subscript"/>
        <sz val="11"/>
        <rFont val="Aptos Narrow"/>
        <family val="2"/>
        <scheme val="minor"/>
      </rPr>
      <t>2</t>
    </r>
    <r>
      <rPr>
        <sz val="11"/>
        <rFont val="Aptos Narrow"/>
        <family val="2"/>
        <scheme val="minor"/>
      </rPr>
      <t>ClF</t>
    </r>
    <r>
      <rPr>
        <vertAlign val="subscript"/>
        <sz val="11"/>
        <rFont val="Aptos Narrow"/>
        <family val="2"/>
        <scheme val="minor"/>
      </rPr>
      <t>5</t>
    </r>
  </si>
  <si>
    <t>C(C(F)(F)Cl)(F)(F)F</t>
  </si>
  <si>
    <t>Hexafluoroethane (R116)</t>
  </si>
  <si>
    <t>76-16-4</t>
  </si>
  <si>
    <r>
      <t>C</t>
    </r>
    <r>
      <rPr>
        <vertAlign val="subscript"/>
        <sz val="11"/>
        <rFont val="Aptos Narrow"/>
        <family val="2"/>
        <scheme val="minor"/>
      </rPr>
      <t>2</t>
    </r>
    <r>
      <rPr>
        <sz val="11"/>
        <rFont val="Aptos Narrow"/>
        <family val="2"/>
        <scheme val="minor"/>
      </rPr>
      <t>F</t>
    </r>
    <r>
      <rPr>
        <vertAlign val="subscript"/>
        <sz val="11"/>
        <rFont val="Aptos Narrow"/>
        <family val="2"/>
        <scheme val="minor"/>
      </rPr>
      <t>6</t>
    </r>
  </si>
  <si>
    <t>C(C(F)(F)F)(F)(F)F</t>
  </si>
  <si>
    <t>Ethane, 2,2-dichloro-1,1,1-trifluoro- (R123)</t>
  </si>
  <si>
    <t>306-83-2</t>
  </si>
  <si>
    <r>
      <t>C</t>
    </r>
    <r>
      <rPr>
        <vertAlign val="subscript"/>
        <sz val="11"/>
        <rFont val="Aptos Narrow"/>
        <family val="2"/>
        <scheme val="minor"/>
      </rPr>
      <t>2</t>
    </r>
    <r>
      <rPr>
        <sz val="11"/>
        <rFont val="Aptos Narrow"/>
        <family val="2"/>
        <scheme val="minor"/>
      </rPr>
      <t>HCl</t>
    </r>
    <r>
      <rPr>
        <vertAlign val="subscript"/>
        <sz val="11"/>
        <rFont val="Aptos Narrow"/>
        <family val="2"/>
        <scheme val="minor"/>
      </rPr>
      <t>2</t>
    </r>
    <r>
      <rPr>
        <sz val="11"/>
        <rFont val="Aptos Narrow"/>
        <family val="2"/>
        <scheme val="minor"/>
      </rPr>
      <t>F</t>
    </r>
    <r>
      <rPr>
        <vertAlign val="subscript"/>
        <sz val="11"/>
        <rFont val="Aptos Narrow"/>
        <family val="2"/>
        <scheme val="minor"/>
      </rPr>
      <t>3</t>
    </r>
  </si>
  <si>
    <t>C(C(F)(F)F)(Cl)Cl</t>
  </si>
  <si>
    <t>Ethane, 1-chloro-1,2,2,2-tetrafluoro- (R124)</t>
  </si>
  <si>
    <t>2837-89-0</t>
  </si>
  <si>
    <r>
      <t>C</t>
    </r>
    <r>
      <rPr>
        <vertAlign val="subscript"/>
        <sz val="11"/>
        <rFont val="Aptos Narrow"/>
        <family val="2"/>
        <scheme val="minor"/>
      </rPr>
      <t>2</t>
    </r>
    <r>
      <rPr>
        <sz val="11"/>
        <rFont val="Aptos Narrow"/>
        <family val="2"/>
        <scheme val="minor"/>
      </rPr>
      <t>HClF</t>
    </r>
    <r>
      <rPr>
        <vertAlign val="subscript"/>
        <sz val="11"/>
        <rFont val="Aptos Narrow"/>
        <family val="2"/>
        <scheme val="minor"/>
      </rPr>
      <t>4</t>
    </r>
  </si>
  <si>
    <t>C(C(F)(F)F)(F)Cl</t>
  </si>
  <si>
    <t>Ethane, pentafluoro- (R125)</t>
  </si>
  <si>
    <t>354-33-6</t>
  </si>
  <si>
    <r>
      <t>C</t>
    </r>
    <r>
      <rPr>
        <vertAlign val="subscript"/>
        <sz val="11"/>
        <rFont val="Aptos Narrow"/>
        <family val="2"/>
        <scheme val="minor"/>
      </rPr>
      <t>2</t>
    </r>
    <r>
      <rPr>
        <sz val="11"/>
        <rFont val="Aptos Narrow"/>
        <family val="2"/>
        <scheme val="minor"/>
      </rPr>
      <t>HF</t>
    </r>
    <r>
      <rPr>
        <vertAlign val="subscript"/>
        <sz val="11"/>
        <rFont val="Aptos Narrow"/>
        <family val="2"/>
        <scheme val="minor"/>
      </rPr>
      <t>5</t>
    </r>
  </si>
  <si>
    <t>C(C(F)(F)F)(F)F</t>
  </si>
  <si>
    <t>Ethane, 1,1,1,2-tetrafluoro- (R134a)</t>
  </si>
  <si>
    <t>811-97-2</t>
  </si>
  <si>
    <r>
      <t>C</t>
    </r>
    <r>
      <rPr>
        <vertAlign val="subscript"/>
        <sz val="11"/>
        <rFont val="Aptos Narrow"/>
        <family val="2"/>
        <scheme val="minor"/>
      </rPr>
      <t>2</t>
    </r>
    <r>
      <rPr>
        <sz val="11"/>
        <rFont val="Aptos Narrow"/>
        <family val="2"/>
        <scheme val="minor"/>
      </rPr>
      <t>H</t>
    </r>
    <r>
      <rPr>
        <vertAlign val="subscript"/>
        <sz val="11"/>
        <rFont val="Aptos Narrow"/>
        <family val="2"/>
        <scheme val="minor"/>
      </rPr>
      <t>2</t>
    </r>
    <r>
      <rPr>
        <sz val="11"/>
        <rFont val="Aptos Narrow"/>
        <family val="2"/>
        <scheme val="minor"/>
      </rPr>
      <t>F</t>
    </r>
    <r>
      <rPr>
        <vertAlign val="subscript"/>
        <sz val="11"/>
        <rFont val="Aptos Narrow"/>
        <family val="2"/>
        <scheme val="minor"/>
      </rPr>
      <t>4</t>
    </r>
  </si>
  <si>
    <t>C(C(F)(F)F)F</t>
  </si>
  <si>
    <t>1,1-Dichloro-1-fluoroethane (R141b)</t>
  </si>
  <si>
    <t>1717-00-6</t>
  </si>
  <si>
    <r>
      <t>C</t>
    </r>
    <r>
      <rPr>
        <vertAlign val="subscript"/>
        <sz val="11"/>
        <rFont val="Aptos Narrow"/>
        <family val="2"/>
        <scheme val="minor"/>
      </rPr>
      <t>2</t>
    </r>
    <r>
      <rPr>
        <sz val="11"/>
        <rFont val="Aptos Narrow"/>
        <family val="2"/>
        <scheme val="minor"/>
      </rPr>
      <t>H</t>
    </r>
    <r>
      <rPr>
        <vertAlign val="subscript"/>
        <sz val="11"/>
        <rFont val="Aptos Narrow"/>
        <family val="2"/>
        <scheme val="minor"/>
      </rPr>
      <t>3</t>
    </r>
    <r>
      <rPr>
        <sz val="11"/>
        <rFont val="Aptos Narrow"/>
        <family val="2"/>
        <scheme val="minor"/>
      </rPr>
      <t>Cl</t>
    </r>
    <r>
      <rPr>
        <vertAlign val="subscript"/>
        <sz val="11"/>
        <rFont val="Aptos Narrow"/>
        <family val="2"/>
        <scheme val="minor"/>
      </rPr>
      <t>2</t>
    </r>
    <r>
      <rPr>
        <sz val="11"/>
        <rFont val="Aptos Narrow"/>
        <family val="2"/>
        <scheme val="minor"/>
      </rPr>
      <t>F</t>
    </r>
  </si>
  <si>
    <t>CC(F)(Cl)Cl</t>
  </si>
  <si>
    <t>1-Chloro-1,1-difluoroethane (R142b)</t>
  </si>
  <si>
    <t>75-68-3</t>
  </si>
  <si>
    <r>
      <t>C</t>
    </r>
    <r>
      <rPr>
        <vertAlign val="subscript"/>
        <sz val="11"/>
        <rFont val="Aptos Narrow"/>
        <family val="2"/>
        <scheme val="minor"/>
      </rPr>
      <t>2</t>
    </r>
    <r>
      <rPr>
        <sz val="11"/>
        <rFont val="Aptos Narrow"/>
        <family val="2"/>
        <scheme val="minor"/>
      </rPr>
      <t>H</t>
    </r>
    <r>
      <rPr>
        <vertAlign val="subscript"/>
        <sz val="11"/>
        <rFont val="Aptos Narrow"/>
        <family val="2"/>
        <scheme val="minor"/>
      </rPr>
      <t>3</t>
    </r>
    <r>
      <rPr>
        <sz val="11"/>
        <rFont val="Aptos Narrow"/>
        <family val="2"/>
        <scheme val="minor"/>
      </rPr>
      <t>ClF</t>
    </r>
    <r>
      <rPr>
        <vertAlign val="subscript"/>
        <sz val="11"/>
        <rFont val="Aptos Narrow"/>
        <family val="2"/>
        <scheme val="minor"/>
      </rPr>
      <t>2</t>
    </r>
  </si>
  <si>
    <t>CC(F)(F)Cl</t>
  </si>
  <si>
    <t>Ethane, 1,1,1-trifluoro- (R143a)</t>
  </si>
  <si>
    <t>420-46-2</t>
  </si>
  <si>
    <r>
      <t>C</t>
    </r>
    <r>
      <rPr>
        <vertAlign val="subscript"/>
        <sz val="11"/>
        <rFont val="Aptos Narrow"/>
        <family val="2"/>
        <scheme val="minor"/>
      </rPr>
      <t>2</t>
    </r>
    <r>
      <rPr>
        <sz val="11"/>
        <rFont val="Aptos Narrow"/>
        <family val="2"/>
        <scheme val="minor"/>
      </rPr>
      <t>H</t>
    </r>
    <r>
      <rPr>
        <vertAlign val="subscript"/>
        <sz val="11"/>
        <rFont val="Aptos Narrow"/>
        <family val="2"/>
        <scheme val="minor"/>
      </rPr>
      <t>3</t>
    </r>
    <r>
      <rPr>
        <sz val="11"/>
        <rFont val="Aptos Narrow"/>
        <family val="2"/>
        <scheme val="minor"/>
      </rPr>
      <t>F</t>
    </r>
    <r>
      <rPr>
        <vertAlign val="subscript"/>
        <sz val="11"/>
        <rFont val="Aptos Narrow"/>
        <family val="2"/>
        <scheme val="minor"/>
      </rPr>
      <t>3</t>
    </r>
  </si>
  <si>
    <t>CC(F)(F)F</t>
  </si>
  <si>
    <t>Ethane, 1,1-difluoro- (R152a)</t>
  </si>
  <si>
    <t>75-37-6</t>
  </si>
  <si>
    <r>
      <t>C</t>
    </r>
    <r>
      <rPr>
        <vertAlign val="subscript"/>
        <sz val="11"/>
        <rFont val="Aptos Narrow"/>
        <family val="2"/>
        <scheme val="minor"/>
      </rPr>
      <t>2</t>
    </r>
    <r>
      <rPr>
        <sz val="11"/>
        <rFont val="Aptos Narrow"/>
        <family val="2"/>
        <scheme val="minor"/>
      </rPr>
      <t>H</t>
    </r>
    <r>
      <rPr>
        <vertAlign val="subscript"/>
        <sz val="11"/>
        <rFont val="Aptos Narrow"/>
        <family val="2"/>
        <scheme val="minor"/>
      </rPr>
      <t>4</t>
    </r>
    <r>
      <rPr>
        <sz val="11"/>
        <rFont val="Aptos Narrow"/>
        <family val="2"/>
        <scheme val="minor"/>
      </rPr>
      <t>F</t>
    </r>
    <r>
      <rPr>
        <vertAlign val="subscript"/>
        <sz val="11"/>
        <rFont val="Aptos Narrow"/>
        <family val="2"/>
        <scheme val="minor"/>
      </rPr>
      <t>2</t>
    </r>
  </si>
  <si>
    <t>CC(F)F</t>
  </si>
  <si>
    <t>76-19-7</t>
  </si>
  <si>
    <r>
      <t>C</t>
    </r>
    <r>
      <rPr>
        <vertAlign val="subscript"/>
        <sz val="11"/>
        <rFont val="Aptos Narrow"/>
        <family val="2"/>
        <scheme val="minor"/>
      </rPr>
      <t>3</t>
    </r>
    <r>
      <rPr>
        <sz val="11"/>
        <rFont val="Aptos Narrow"/>
        <family val="2"/>
        <scheme val="minor"/>
      </rPr>
      <t>F</t>
    </r>
    <r>
      <rPr>
        <vertAlign val="subscript"/>
        <sz val="11"/>
        <rFont val="Aptos Narrow"/>
        <family val="2"/>
        <scheme val="minor"/>
      </rPr>
      <t>8</t>
    </r>
  </si>
  <si>
    <t xml:space="preserve">C(C(F)(F)F)(C(F)(F)F)(F)F </t>
  </si>
  <si>
    <t>1,1,1,2,3,3,3-Heptafluoropropane (R227ea)</t>
  </si>
  <si>
    <t>431-89-0</t>
  </si>
  <si>
    <r>
      <t>C</t>
    </r>
    <r>
      <rPr>
        <vertAlign val="subscript"/>
        <sz val="11"/>
        <rFont val="Aptos Narrow"/>
        <family val="2"/>
        <scheme val="minor"/>
      </rPr>
      <t>3</t>
    </r>
    <r>
      <rPr>
        <sz val="11"/>
        <rFont val="Aptos Narrow"/>
        <family val="2"/>
        <scheme val="minor"/>
      </rPr>
      <t>HF</t>
    </r>
    <r>
      <rPr>
        <vertAlign val="subscript"/>
        <sz val="11"/>
        <rFont val="Aptos Narrow"/>
        <family val="2"/>
        <scheme val="minor"/>
      </rPr>
      <t>7</t>
    </r>
  </si>
  <si>
    <t>C(C(F)(F)F)(C(F)(F)F)F</t>
  </si>
  <si>
    <t>1,1,1,2,3,3-Hexafluoropropane (R236ea)</t>
  </si>
  <si>
    <t>431-63-0</t>
  </si>
  <si>
    <r>
      <t>C</t>
    </r>
    <r>
      <rPr>
        <vertAlign val="subscript"/>
        <sz val="11"/>
        <rFont val="Aptos Narrow"/>
        <family val="2"/>
        <scheme val="minor"/>
      </rPr>
      <t>3</t>
    </r>
    <r>
      <rPr>
        <sz val="11"/>
        <rFont val="Aptos Narrow"/>
        <family val="2"/>
        <scheme val="minor"/>
      </rPr>
      <t>H</t>
    </r>
    <r>
      <rPr>
        <vertAlign val="subscript"/>
        <sz val="11"/>
        <rFont val="Aptos Narrow"/>
        <family val="2"/>
        <scheme val="minor"/>
      </rPr>
      <t>2</t>
    </r>
    <r>
      <rPr>
        <sz val="11"/>
        <rFont val="Aptos Narrow"/>
        <family val="2"/>
        <scheme val="minor"/>
      </rPr>
      <t>F</t>
    </r>
    <r>
      <rPr>
        <vertAlign val="subscript"/>
        <sz val="11"/>
        <rFont val="Aptos Narrow"/>
        <family val="2"/>
        <scheme val="minor"/>
      </rPr>
      <t>6</t>
    </r>
  </si>
  <si>
    <t>C(C(F)F)(C(F)(F)F)F</t>
  </si>
  <si>
    <t>1,1,1,3,3,3-Hexafluoropropane (R236fa)</t>
  </si>
  <si>
    <t>690-39-1</t>
  </si>
  <si>
    <t>C(C(F)(F)F)C(F)(F)F</t>
  </si>
  <si>
    <t>1,1,2,2,3-Pentafluoropropane (R245ca)</t>
  </si>
  <si>
    <t>679-86-7</t>
  </si>
  <si>
    <r>
      <t>C</t>
    </r>
    <r>
      <rPr>
        <vertAlign val="subscript"/>
        <sz val="11"/>
        <rFont val="Aptos Narrow"/>
        <family val="2"/>
        <scheme val="minor"/>
      </rPr>
      <t>3</t>
    </r>
    <r>
      <rPr>
        <sz val="11"/>
        <rFont val="Aptos Narrow"/>
        <family val="2"/>
        <scheme val="minor"/>
      </rPr>
      <t>H</t>
    </r>
    <r>
      <rPr>
        <vertAlign val="subscript"/>
        <sz val="11"/>
        <rFont val="Aptos Narrow"/>
        <family val="2"/>
        <scheme val="minor"/>
      </rPr>
      <t>3</t>
    </r>
    <r>
      <rPr>
        <sz val="11"/>
        <rFont val="Aptos Narrow"/>
        <family val="2"/>
        <scheme val="minor"/>
      </rPr>
      <t>F</t>
    </r>
    <r>
      <rPr>
        <vertAlign val="subscript"/>
        <sz val="11"/>
        <rFont val="Aptos Narrow"/>
        <family val="2"/>
        <scheme val="minor"/>
      </rPr>
      <t>5</t>
    </r>
  </si>
  <si>
    <t>C(C(C(F)F)(F)F)F</t>
  </si>
  <si>
    <t>1,1,1,3,3-Pentafluoropropane (R245fa)</t>
  </si>
  <si>
    <t>460-73-1</t>
  </si>
  <si>
    <t>C(C(F)F)C(F)(F)F</t>
  </si>
  <si>
    <t>Octafluorocyclobutane (RC318)</t>
  </si>
  <si>
    <t>115-25-3</t>
  </si>
  <si>
    <r>
      <t>C</t>
    </r>
    <r>
      <rPr>
        <vertAlign val="subscript"/>
        <sz val="11"/>
        <rFont val="Aptos Narrow"/>
        <family val="2"/>
        <scheme val="minor"/>
      </rPr>
      <t>4</t>
    </r>
    <r>
      <rPr>
        <sz val="11"/>
        <rFont val="Aptos Narrow"/>
        <family val="2"/>
        <scheme val="minor"/>
      </rPr>
      <t>F</t>
    </r>
    <r>
      <rPr>
        <vertAlign val="subscript"/>
        <sz val="11"/>
        <rFont val="Aptos Narrow"/>
        <family val="2"/>
        <scheme val="minor"/>
      </rPr>
      <t>8</t>
    </r>
  </si>
  <si>
    <t>C1(C(C(C1(F)F)(F)F)(F)F)(F)F</t>
  </si>
  <si>
    <t>Benzene</t>
  </si>
  <si>
    <t>71-43-2</t>
  </si>
  <si>
    <r>
      <t>C</t>
    </r>
    <r>
      <rPr>
        <vertAlign val="subscript"/>
        <sz val="11"/>
        <rFont val="Aptos Narrow"/>
        <family val="2"/>
        <scheme val="minor"/>
      </rPr>
      <t>6</t>
    </r>
    <r>
      <rPr>
        <sz val="11"/>
        <rFont val="Aptos Narrow"/>
        <family val="2"/>
        <scheme val="minor"/>
      </rPr>
      <t>H</t>
    </r>
    <r>
      <rPr>
        <vertAlign val="subscript"/>
        <sz val="11"/>
        <rFont val="Aptos Narrow"/>
        <family val="2"/>
        <scheme val="minor"/>
      </rPr>
      <t>6</t>
    </r>
  </si>
  <si>
    <t xml:space="preserve">C1=CC=CC=C1  </t>
  </si>
  <si>
    <t>Toluene</t>
  </si>
  <si>
    <t>108-88-3</t>
  </si>
  <si>
    <r>
      <t>C</t>
    </r>
    <r>
      <rPr>
        <vertAlign val="subscript"/>
        <sz val="11"/>
        <rFont val="Aptos Narrow"/>
        <family val="2"/>
        <scheme val="minor"/>
      </rPr>
      <t>7</t>
    </r>
    <r>
      <rPr>
        <sz val="11"/>
        <rFont val="Aptos Narrow"/>
        <family val="2"/>
        <scheme val="minor"/>
      </rPr>
      <t>H</t>
    </r>
    <r>
      <rPr>
        <vertAlign val="subscript"/>
        <sz val="11"/>
        <rFont val="Aptos Narrow"/>
        <family val="2"/>
        <scheme val="minor"/>
      </rPr>
      <t>8</t>
    </r>
  </si>
  <si>
    <t>CC1=CC=CC=C1</t>
  </si>
  <si>
    <t>Decafluorobutane</t>
  </si>
  <si>
    <t>355-25-9</t>
  </si>
  <si>
    <r>
      <t>C</t>
    </r>
    <r>
      <rPr>
        <vertAlign val="subscript"/>
        <sz val="11"/>
        <rFont val="Aptos Narrow"/>
        <family val="2"/>
        <scheme val="minor"/>
      </rPr>
      <t>4</t>
    </r>
    <r>
      <rPr>
        <sz val="11"/>
        <rFont val="Aptos Narrow"/>
        <family val="2"/>
        <scheme val="minor"/>
      </rPr>
      <t>F</t>
    </r>
    <r>
      <rPr>
        <vertAlign val="subscript"/>
        <sz val="11"/>
        <rFont val="Aptos Narrow"/>
        <family val="2"/>
        <scheme val="minor"/>
      </rPr>
      <t>10</t>
    </r>
  </si>
  <si>
    <t>C(C(C(F)(F)F)(F)F)(C(F)(F)F)(F)F</t>
  </si>
  <si>
    <t>Dodecafluoropentane</t>
  </si>
  <si>
    <t>678-26-2</t>
  </si>
  <si>
    <r>
      <t>C</t>
    </r>
    <r>
      <rPr>
        <vertAlign val="subscript"/>
        <sz val="11"/>
        <rFont val="Aptos Narrow"/>
        <family val="2"/>
        <scheme val="minor"/>
      </rPr>
      <t>5</t>
    </r>
    <r>
      <rPr>
        <sz val="11"/>
        <rFont val="Aptos Narrow"/>
        <family val="2"/>
        <scheme val="minor"/>
      </rPr>
      <t>F</t>
    </r>
    <r>
      <rPr>
        <vertAlign val="subscript"/>
        <sz val="11"/>
        <rFont val="Aptos Narrow"/>
        <family val="2"/>
        <scheme val="minor"/>
      </rPr>
      <t>12</t>
    </r>
  </si>
  <si>
    <t>C(C(C(F)(F)F)(F)F)(C(C(F)(F)F)(F)F)(F)F</t>
  </si>
  <si>
    <t>https://matheux.ovh/Versions/CE/Chap19EthylenePropyleneButyleneOxides.pdf</t>
  </si>
  <si>
    <t>https://pubs.acs.org/doi/epdf/10.1021/j100824a038</t>
  </si>
  <si>
    <t>Isomeric Smile</t>
  </si>
  <si>
    <t>Temperature (K)</t>
  </si>
  <si>
    <t>Pressure (bar)</t>
  </si>
  <si>
    <t>Density (kg/m3)</t>
  </si>
  <si>
    <t>Volume (m3/kg)</t>
  </si>
  <si>
    <t>Internal Energy (kJ/mol)</t>
  </si>
  <si>
    <t>Enthalpy (kJ/mol)</t>
  </si>
  <si>
    <t>Entropy (J/mol*K)</t>
  </si>
  <si>
    <t>Cv (J/mol*K)</t>
  </si>
  <si>
    <t>Cp (J/mol*K)</t>
  </si>
  <si>
    <t>Sound Spd. (m/s)</t>
  </si>
  <si>
    <t>Joule-Thomson (K/bar)</t>
  </si>
  <si>
    <t>Viscosity (Pa*s)</t>
  </si>
  <si>
    <t>Therm. Cond. (W/m*K)</t>
  </si>
  <si>
    <t>Phase</t>
  </si>
  <si>
    <t>liquid</t>
  </si>
  <si>
    <t>vapor</t>
  </si>
  <si>
    <t>undefined</t>
  </si>
  <si>
    <t>C1=CC=CC=C1</t>
  </si>
  <si>
    <t>Acceptable range</t>
  </si>
  <si>
    <t>Low (K)</t>
  </si>
  <si>
    <t>High (K)</t>
  </si>
  <si>
    <t>Octafluoropropane (R218)</t>
  </si>
  <si>
    <t>Low (bar)</t>
  </si>
  <si>
    <t>High (bar)</t>
  </si>
  <si>
    <t>Saturation Acceptable Range</t>
  </si>
  <si>
    <t>Saturation No. Points</t>
  </si>
  <si>
    <t>Total No. Saturation Points</t>
  </si>
  <si>
    <t>Tc</t>
  </si>
  <si>
    <t>Pc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</si>
</sst>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6">
    <font>
      <sz val="11"/>
      <color theme="1"/>
      <name val="Aptos Narrow"/>
      <family val="2"/>
      <scheme val="minor"/>
    </font>
    <font>
      <sz val="10"/>
      <name val="Arial Unicode MS"/>
    </font>
    <font>
      <sz val="11"/>
      <name val="Aptos Narrow"/>
      <family val="2"/>
      <scheme val="minor"/>
    </font>
    <font>
      <vertAlign val="subscript"/>
      <sz val="11"/>
      <name val="Aptos Narrow"/>
      <family val="2"/>
      <scheme val="minor"/>
    </font>
    <font>
      <vertAlign val="superscript"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/>
    <xf numFmtId="0" fontId="0" fillId="0" borderId="0" xfId="0" applyAlignment="1">
      <alignment horizontal="center"/>
    </xf>
    <xf numFmtId="164" fontId="2" fillId="0" borderId="0" xfId="0" applyNumberFormat="1" applyFont="1"/>
    <xf numFmtId="1" fontId="2" fillId="0" borderId="0" xfId="0" applyNumberFormat="1" applyFont="1"/>
    <xf numFmtId="164" fontId="0" fillId="0" borderId="0" xfId="0" applyNumberFormat="1"/>
    <xf numFmtId="164" fontId="0" fillId="2" borderId="0" xfId="0" applyNumberFormat="1" applyFill="1"/>
    <xf numFmtId="0" fontId="0" fillId="3" borderId="0" xfId="0" applyFill="1"/>
    <xf numFmtId="0" fontId="0" fillId="2" borderId="0" xfId="0" applyFill="1"/>
    <xf numFmtId="2" fontId="0" fillId="0" borderId="0" xfId="0" applyNumberFormat="1"/>
    <xf numFmtId="2" fontId="2" fillId="0" borderId="0" xfId="0" applyNumberFormat="1" applyFont="1"/>
    <xf numFmtId="0" fontId="5" fillId="0" borderId="0" xfId="1"/>
    <xf numFmtId="164" fontId="2" fillId="4" borderId="0" xfId="0" applyNumberFormat="1" applyFont="1" applyFill="1"/>
    <xf numFmtId="11" fontId="0" fillId="0" borderId="0" xfId="0" applyNumberForma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2">
    <cellStyle name="Hyperlink" xfId="1" builtinId="8"/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theme" Target="theme/theme1.xml"/><Relationship Id="rId66" Type="http://schemas.openxmlformats.org/officeDocument/2006/relationships/customXml" Target="../customXml/item4.xml"/><Relationship Id="rId5" Type="http://schemas.openxmlformats.org/officeDocument/2006/relationships/worksheet" Target="worksheets/sheet5.xml"/><Relationship Id="rId61" Type="http://schemas.microsoft.com/office/2017/10/relationships/person" Target="persons/person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ustomXml" Target="../customXml/item2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haredStrings" Target="sharedStrings.xml"/><Relationship Id="rId65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livemanchesterac-my.sharepoint.com/personal/zackary_overend_postgrad_manchester_ac_uk/Documents/NIST%20Saturation.xlsx" TargetMode="External"/><Relationship Id="rId1" Type="http://schemas.openxmlformats.org/officeDocument/2006/relationships/externalLinkPath" Target="https://livemanchesterac-my.sharepoint.com/personal/zackary_overend_postgrad_manchester_ac_uk/Documents/NIST%20Saturati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Methane"/>
      <sheetName val="Methanol"/>
      <sheetName val="Ethane"/>
      <sheetName val="Ethene"/>
      <sheetName val="Propane"/>
      <sheetName val="Propene"/>
      <sheetName val="Propyne"/>
      <sheetName val="Cyclopropane"/>
      <sheetName val="Butane"/>
      <sheetName val="Isobutane"/>
      <sheetName val="Pentane"/>
      <sheetName val="2-Methylbutane"/>
      <sheetName val="2,2-Dimethylpropane"/>
      <sheetName val="Hexane"/>
      <sheetName val="2-Methylpentane"/>
      <sheetName val="Cyclohexane"/>
      <sheetName val="Heptane"/>
      <sheetName val="Octane"/>
      <sheetName val="Nonane"/>
      <sheetName val="Decane"/>
      <sheetName val="Dodecane"/>
      <sheetName val="R11"/>
      <sheetName val="R12"/>
      <sheetName val="R13"/>
      <sheetName val="R14"/>
      <sheetName val="R21"/>
      <sheetName val="R22"/>
      <sheetName val="R23"/>
      <sheetName val="R32"/>
      <sheetName val="R41"/>
      <sheetName val="R113"/>
      <sheetName val="R114"/>
      <sheetName val="R115"/>
      <sheetName val="R116"/>
      <sheetName val="R123"/>
      <sheetName val="R124"/>
      <sheetName val="R125"/>
      <sheetName val="R134a"/>
      <sheetName val="R141b"/>
      <sheetName val="R142b"/>
      <sheetName val="R143a"/>
      <sheetName val="R152a"/>
      <sheetName val="R218"/>
      <sheetName val="R227ea"/>
      <sheetName val="R236ea"/>
      <sheetName val="R236fa"/>
      <sheetName val="R245ca"/>
      <sheetName val="R245fa"/>
      <sheetName val="RC318"/>
      <sheetName val="Benzene"/>
      <sheetName val="Toluene"/>
      <sheetName val="Decafluorobutane"/>
      <sheetName val="Dodecafluoropentane"/>
    </sheetNames>
    <sheetDataSet>
      <sheetData sheetId="0" refreshError="1"/>
      <sheetData sheetId="1">
        <row r="2">
          <cell r="A2">
            <v>90.694059999999993</v>
          </cell>
        </row>
        <row r="3">
          <cell r="A3">
            <v>95.785780000000003</v>
          </cell>
        </row>
        <row r="4">
          <cell r="A4">
            <v>99.227959999999996</v>
          </cell>
        </row>
        <row r="5">
          <cell r="A5">
            <v>101.88930000000001</v>
          </cell>
        </row>
        <row r="6">
          <cell r="A6">
            <v>104.0855</v>
          </cell>
        </row>
        <row r="7">
          <cell r="A7">
            <v>105.9697</v>
          </cell>
        </row>
        <row r="8">
          <cell r="A8">
            <v>107.6285</v>
          </cell>
        </row>
        <row r="9">
          <cell r="A9">
            <v>109.1161</v>
          </cell>
        </row>
        <row r="10">
          <cell r="A10">
            <v>110.4686</v>
          </cell>
        </row>
        <row r="11">
          <cell r="A11">
            <v>111.7116</v>
          </cell>
        </row>
        <row r="12">
          <cell r="A12">
            <v>112.8638</v>
          </cell>
        </row>
        <row r="13">
          <cell r="A13">
            <v>113.93940000000001</v>
          </cell>
        </row>
        <row r="14">
          <cell r="A14">
            <v>114.94929999999999</v>
          </cell>
        </row>
        <row r="15">
          <cell r="A15">
            <v>115.90219999999999</v>
          </cell>
        </row>
        <row r="16">
          <cell r="A16">
            <v>116.8052</v>
          </cell>
        </row>
        <row r="17">
          <cell r="A17">
            <v>117.6641</v>
          </cell>
        </row>
        <row r="18">
          <cell r="A18">
            <v>118.48350000000001</v>
          </cell>
        </row>
        <row r="19">
          <cell r="A19">
            <v>119.2675</v>
          </cell>
        </row>
        <row r="20">
          <cell r="A20">
            <v>120.0196</v>
          </cell>
        </row>
        <row r="21">
          <cell r="A21">
            <v>120.7426</v>
          </cell>
        </row>
        <row r="22">
          <cell r="A22">
            <v>121.4391</v>
          </cell>
        </row>
        <row r="23">
          <cell r="A23">
            <v>122.1113</v>
          </cell>
        </row>
        <row r="24">
          <cell r="A24">
            <v>122.7611</v>
          </cell>
        </row>
        <row r="25">
          <cell r="A25">
            <v>123.39019999999999</v>
          </cell>
        </row>
        <row r="26">
          <cell r="A26">
            <v>124</v>
          </cell>
        </row>
        <row r="27">
          <cell r="A27">
            <v>124.592</v>
          </cell>
        </row>
        <row r="28">
          <cell r="A28">
            <v>125.1674</v>
          </cell>
        </row>
        <row r="29">
          <cell r="A29">
            <v>125.72709999999999</v>
          </cell>
        </row>
        <row r="30">
          <cell r="A30">
            <v>126.2722</v>
          </cell>
        </row>
        <row r="31">
          <cell r="A31">
            <v>126.8036</v>
          </cell>
        </row>
        <row r="32">
          <cell r="A32">
            <v>127.322</v>
          </cell>
        </row>
        <row r="33">
          <cell r="A33">
            <v>127.8283</v>
          </cell>
        </row>
        <row r="34">
          <cell r="A34">
            <v>128.3229</v>
          </cell>
        </row>
        <row r="35">
          <cell r="A35">
            <v>128.80670000000001</v>
          </cell>
        </row>
        <row r="36">
          <cell r="A36">
            <v>129.28</v>
          </cell>
        </row>
        <row r="37">
          <cell r="A37">
            <v>129.74350000000001</v>
          </cell>
        </row>
        <row r="38">
          <cell r="A38">
            <v>130.19759999999999</v>
          </cell>
        </row>
        <row r="39">
          <cell r="A39">
            <v>130.64279999999999</v>
          </cell>
        </row>
        <row r="40">
          <cell r="A40">
            <v>131.07939999999999</v>
          </cell>
        </row>
        <row r="41">
          <cell r="A41">
            <v>131.50790000000001</v>
          </cell>
        </row>
        <row r="42">
          <cell r="A42">
            <v>131.92859999999999</v>
          </cell>
        </row>
        <row r="43">
          <cell r="A43">
            <v>132.34180000000001</v>
          </cell>
        </row>
        <row r="44">
          <cell r="A44">
            <v>132.74789999999999</v>
          </cell>
        </row>
        <row r="45">
          <cell r="A45">
            <v>133.14709999999999</v>
          </cell>
        </row>
        <row r="46">
          <cell r="A46">
            <v>133.53970000000001</v>
          </cell>
        </row>
        <row r="47">
          <cell r="A47">
            <v>133.92599999999999</v>
          </cell>
        </row>
        <row r="48">
          <cell r="A48">
            <v>134.30619999999999</v>
          </cell>
        </row>
        <row r="49">
          <cell r="A49">
            <v>134.6806</v>
          </cell>
        </row>
        <row r="50">
          <cell r="A50">
            <v>135.04920000000001</v>
          </cell>
        </row>
        <row r="51">
          <cell r="A51">
            <v>135.41249999999999</v>
          </cell>
        </row>
        <row r="52">
          <cell r="A52">
            <v>135.7704</v>
          </cell>
        </row>
        <row r="53">
          <cell r="A53">
            <v>136.1233</v>
          </cell>
        </row>
        <row r="54">
          <cell r="A54">
            <v>136.47130000000001</v>
          </cell>
        </row>
        <row r="55">
          <cell r="A55">
            <v>136.81450000000001</v>
          </cell>
        </row>
        <row r="56">
          <cell r="A56">
            <v>137.15309999999999</v>
          </cell>
        </row>
        <row r="57">
          <cell r="A57">
            <v>137.4872</v>
          </cell>
        </row>
        <row r="58">
          <cell r="A58">
            <v>137.81710000000001</v>
          </cell>
        </row>
        <row r="59">
          <cell r="A59">
            <v>138.14269999999999</v>
          </cell>
        </row>
        <row r="60">
          <cell r="A60">
            <v>138.46430000000001</v>
          </cell>
        </row>
        <row r="61">
          <cell r="A61">
            <v>138.78200000000001</v>
          </cell>
        </row>
        <row r="62">
          <cell r="A62">
            <v>139.0959</v>
          </cell>
        </row>
        <row r="63">
          <cell r="A63">
            <v>139.40600000000001</v>
          </cell>
        </row>
        <row r="64">
          <cell r="A64">
            <v>139.71250000000001</v>
          </cell>
        </row>
        <row r="65">
          <cell r="A65">
            <v>140.0155</v>
          </cell>
        </row>
        <row r="66">
          <cell r="A66">
            <v>140.3151</v>
          </cell>
        </row>
        <row r="67">
          <cell r="A67">
            <v>140.6114</v>
          </cell>
        </row>
        <row r="68">
          <cell r="A68">
            <v>140.90440000000001</v>
          </cell>
        </row>
        <row r="69">
          <cell r="A69">
            <v>141.1943</v>
          </cell>
        </row>
        <row r="70">
          <cell r="A70">
            <v>141.4811</v>
          </cell>
        </row>
        <row r="71">
          <cell r="A71">
            <v>141.76490000000001</v>
          </cell>
        </row>
        <row r="72">
          <cell r="A72">
            <v>142.04580000000001</v>
          </cell>
        </row>
        <row r="73">
          <cell r="A73">
            <v>142.32390000000001</v>
          </cell>
        </row>
        <row r="74">
          <cell r="A74">
            <v>142.59909999999999</v>
          </cell>
        </row>
        <row r="75">
          <cell r="A75">
            <v>142.8717</v>
          </cell>
        </row>
        <row r="76">
          <cell r="A76">
            <v>143.14160000000001</v>
          </cell>
        </row>
        <row r="77">
          <cell r="A77">
            <v>143.40889999999999</v>
          </cell>
        </row>
        <row r="78">
          <cell r="A78">
            <v>143.6737</v>
          </cell>
        </row>
        <row r="79">
          <cell r="A79">
            <v>143.93600000000001</v>
          </cell>
        </row>
        <row r="80">
          <cell r="A80">
            <v>144.19589999999999</v>
          </cell>
        </row>
        <row r="81">
          <cell r="A81">
            <v>144.45349999999999</v>
          </cell>
        </row>
        <row r="82">
          <cell r="A82">
            <v>144.70869999999999</v>
          </cell>
        </row>
        <row r="83">
          <cell r="A83">
            <v>144.96170000000001</v>
          </cell>
        </row>
        <row r="84">
          <cell r="A84">
            <v>145.2124</v>
          </cell>
        </row>
        <row r="85">
          <cell r="A85">
            <v>145.46100000000001</v>
          </cell>
        </row>
        <row r="86">
          <cell r="A86">
            <v>145.70740000000001</v>
          </cell>
        </row>
        <row r="87">
          <cell r="A87">
            <v>145.95179999999999</v>
          </cell>
        </row>
        <row r="88">
          <cell r="A88">
            <v>146.19409999999999</v>
          </cell>
        </row>
        <row r="89">
          <cell r="A89">
            <v>146.43450000000001</v>
          </cell>
        </row>
        <row r="90">
          <cell r="A90">
            <v>146.6729</v>
          </cell>
        </row>
        <row r="91">
          <cell r="A91">
            <v>146.9093</v>
          </cell>
        </row>
        <row r="92">
          <cell r="A92">
            <v>147.1439</v>
          </cell>
        </row>
        <row r="93">
          <cell r="A93">
            <v>147.3766</v>
          </cell>
        </row>
        <row r="94">
          <cell r="A94">
            <v>147.60749999999999</v>
          </cell>
        </row>
        <row r="95">
          <cell r="A95">
            <v>147.8366</v>
          </cell>
        </row>
        <row r="96">
          <cell r="A96">
            <v>148.06399999999999</v>
          </cell>
        </row>
        <row r="97">
          <cell r="A97">
            <v>148.28970000000001</v>
          </cell>
        </row>
        <row r="98">
          <cell r="A98">
            <v>148.5137</v>
          </cell>
        </row>
        <row r="99">
          <cell r="A99">
            <v>148.73599999999999</v>
          </cell>
        </row>
        <row r="100">
          <cell r="A100">
            <v>148.95670000000001</v>
          </cell>
        </row>
        <row r="101">
          <cell r="A101">
            <v>149.17580000000001</v>
          </cell>
        </row>
        <row r="102">
          <cell r="A102">
            <v>149.39340000000001</v>
          </cell>
        </row>
        <row r="103">
          <cell r="A103">
            <v>149.60939999999999</v>
          </cell>
        </row>
        <row r="104">
          <cell r="A104">
            <v>149.82380000000001</v>
          </cell>
        </row>
        <row r="105">
          <cell r="A105">
            <v>150.0368</v>
          </cell>
        </row>
        <row r="106">
          <cell r="A106">
            <v>150.2484</v>
          </cell>
        </row>
        <row r="107">
          <cell r="A107">
            <v>150.45849999999999</v>
          </cell>
        </row>
        <row r="108">
          <cell r="A108">
            <v>150.6671</v>
          </cell>
        </row>
        <row r="109">
          <cell r="A109">
            <v>150.87440000000001</v>
          </cell>
        </row>
        <row r="110">
          <cell r="A110">
            <v>151.08029999999999</v>
          </cell>
        </row>
        <row r="111">
          <cell r="A111">
            <v>151.28479999999999</v>
          </cell>
        </row>
        <row r="112">
          <cell r="A112">
            <v>151.4881</v>
          </cell>
        </row>
        <row r="113">
          <cell r="A113">
            <v>151.69</v>
          </cell>
        </row>
        <row r="114">
          <cell r="A114">
            <v>151.89060000000001</v>
          </cell>
        </row>
        <row r="115">
          <cell r="A115">
            <v>152.0899</v>
          </cell>
        </row>
        <row r="116">
          <cell r="A116">
            <v>152.28800000000001</v>
          </cell>
        </row>
        <row r="117">
          <cell r="A117">
            <v>152.48490000000001</v>
          </cell>
        </row>
        <row r="118">
          <cell r="A118">
            <v>152.6806</v>
          </cell>
        </row>
        <row r="119">
          <cell r="A119">
            <v>152.875</v>
          </cell>
        </row>
        <row r="120">
          <cell r="A120">
            <v>153.06829999999999</v>
          </cell>
        </row>
        <row r="121">
          <cell r="A121">
            <v>153.2604</v>
          </cell>
        </row>
        <row r="122">
          <cell r="A122">
            <v>153.45140000000001</v>
          </cell>
        </row>
        <row r="123">
          <cell r="A123">
            <v>153.6412</v>
          </cell>
        </row>
        <row r="124">
          <cell r="A124">
            <v>153.83000000000001</v>
          </cell>
        </row>
        <row r="125">
          <cell r="A125">
            <v>154.01759999999999</v>
          </cell>
        </row>
        <row r="126">
          <cell r="A126">
            <v>154.20419999999999</v>
          </cell>
        </row>
        <row r="127">
          <cell r="A127">
            <v>154.3897</v>
          </cell>
        </row>
        <row r="128">
          <cell r="A128">
            <v>154.57409999999999</v>
          </cell>
        </row>
        <row r="129">
          <cell r="A129">
            <v>154.75749999999999</v>
          </cell>
        </row>
        <row r="130">
          <cell r="A130">
            <v>154.93989999999999</v>
          </cell>
        </row>
        <row r="131">
          <cell r="A131">
            <v>155.12129999999999</v>
          </cell>
        </row>
        <row r="132">
          <cell r="A132">
            <v>155.30160000000001</v>
          </cell>
        </row>
        <row r="133">
          <cell r="A133">
            <v>155.48099999999999</v>
          </cell>
        </row>
        <row r="134">
          <cell r="A134">
            <v>155.65950000000001</v>
          </cell>
        </row>
        <row r="135">
          <cell r="A135">
            <v>155.83690000000001</v>
          </cell>
        </row>
        <row r="136">
          <cell r="A136">
            <v>156.01339999999999</v>
          </cell>
        </row>
        <row r="137">
          <cell r="A137">
            <v>156.18899999999999</v>
          </cell>
        </row>
        <row r="138">
          <cell r="A138">
            <v>156.36369999999999</v>
          </cell>
        </row>
        <row r="139">
          <cell r="A139">
            <v>156.53739999999999</v>
          </cell>
        </row>
        <row r="140">
          <cell r="A140">
            <v>156.71029999999999</v>
          </cell>
        </row>
        <row r="141">
          <cell r="A141">
            <v>156.88220000000001</v>
          </cell>
        </row>
        <row r="142">
          <cell r="A142">
            <v>157.05330000000001</v>
          </cell>
        </row>
        <row r="143">
          <cell r="A143">
            <v>157.2235</v>
          </cell>
        </row>
        <row r="144">
          <cell r="A144">
            <v>157.3929</v>
          </cell>
        </row>
        <row r="145">
          <cell r="A145">
            <v>157.56139999999999</v>
          </cell>
        </row>
        <row r="146">
          <cell r="A146">
            <v>157.72909999999999</v>
          </cell>
        </row>
        <row r="147">
          <cell r="A147">
            <v>157.89590000000001</v>
          </cell>
        </row>
        <row r="148">
          <cell r="A148">
            <v>158.06200000000001</v>
          </cell>
        </row>
        <row r="149">
          <cell r="A149">
            <v>158.22720000000001</v>
          </cell>
        </row>
        <row r="150">
          <cell r="A150">
            <v>158.39160000000001</v>
          </cell>
        </row>
        <row r="151">
          <cell r="A151">
            <v>158.55529999999999</v>
          </cell>
        </row>
        <row r="152">
          <cell r="A152">
            <v>158.71809999999999</v>
          </cell>
        </row>
        <row r="153">
          <cell r="A153">
            <v>158.8802</v>
          </cell>
        </row>
        <row r="154">
          <cell r="A154">
            <v>159.04159999999999</v>
          </cell>
        </row>
        <row r="155">
          <cell r="A155">
            <v>159.2021</v>
          </cell>
        </row>
        <row r="156">
          <cell r="A156">
            <v>159.36199999999999</v>
          </cell>
        </row>
        <row r="157">
          <cell r="A157">
            <v>159.52109999999999</v>
          </cell>
        </row>
        <row r="158">
          <cell r="A158">
            <v>159.67939999999999</v>
          </cell>
        </row>
        <row r="159">
          <cell r="A159">
            <v>159.83709999999999</v>
          </cell>
        </row>
        <row r="160">
          <cell r="A160">
            <v>159.994</v>
          </cell>
        </row>
        <row r="161">
          <cell r="A161">
            <v>160.15020000000001</v>
          </cell>
        </row>
        <row r="162">
          <cell r="A162">
            <v>160.3058</v>
          </cell>
        </row>
        <row r="163">
          <cell r="A163">
            <v>160.4606</v>
          </cell>
        </row>
        <row r="164">
          <cell r="A164">
            <v>160.6148</v>
          </cell>
        </row>
        <row r="165">
          <cell r="A165">
            <v>160.76830000000001</v>
          </cell>
        </row>
        <row r="166">
          <cell r="A166">
            <v>160.9211</v>
          </cell>
        </row>
        <row r="167">
          <cell r="A167">
            <v>161.07320000000001</v>
          </cell>
        </row>
        <row r="168">
          <cell r="A168">
            <v>161.22470000000001</v>
          </cell>
        </row>
        <row r="169">
          <cell r="A169">
            <v>161.37559999999999</v>
          </cell>
        </row>
        <row r="170">
          <cell r="A170">
            <v>161.5258</v>
          </cell>
        </row>
        <row r="171">
          <cell r="A171">
            <v>161.67529999999999</v>
          </cell>
        </row>
        <row r="172">
          <cell r="A172">
            <v>161.82429999999999</v>
          </cell>
        </row>
        <row r="173">
          <cell r="A173">
            <v>161.9726</v>
          </cell>
        </row>
        <row r="174">
          <cell r="A174">
            <v>162.12029999999999</v>
          </cell>
        </row>
        <row r="175">
          <cell r="A175">
            <v>162.26740000000001</v>
          </cell>
        </row>
        <row r="176">
          <cell r="A176">
            <v>162.41390000000001</v>
          </cell>
        </row>
        <row r="177">
          <cell r="A177">
            <v>162.5598</v>
          </cell>
        </row>
        <row r="178">
          <cell r="A178">
            <v>162.70500000000001</v>
          </cell>
        </row>
        <row r="179">
          <cell r="A179">
            <v>162.84970000000001</v>
          </cell>
        </row>
        <row r="180">
          <cell r="A180">
            <v>162.9939</v>
          </cell>
        </row>
        <row r="181">
          <cell r="A181">
            <v>163.13740000000001</v>
          </cell>
        </row>
        <row r="182">
          <cell r="A182">
            <v>163.28039999999999</v>
          </cell>
        </row>
        <row r="183">
          <cell r="A183">
            <v>163.4228</v>
          </cell>
        </row>
        <row r="184">
          <cell r="A184">
            <v>163.56469999999999</v>
          </cell>
        </row>
        <row r="185">
          <cell r="A185">
            <v>163.70590000000001</v>
          </cell>
        </row>
        <row r="186">
          <cell r="A186">
            <v>163.8467</v>
          </cell>
        </row>
        <row r="187">
          <cell r="A187">
            <v>163.98689999999999</v>
          </cell>
        </row>
        <row r="188">
          <cell r="A188">
            <v>164.1266</v>
          </cell>
        </row>
        <row r="189">
          <cell r="A189">
            <v>164.26570000000001</v>
          </cell>
        </row>
        <row r="190">
          <cell r="A190">
            <v>164.40430000000001</v>
          </cell>
        </row>
        <row r="191">
          <cell r="A191">
            <v>164.54230000000001</v>
          </cell>
        </row>
        <row r="192">
          <cell r="A192">
            <v>164.6799</v>
          </cell>
        </row>
        <row r="193">
          <cell r="A193">
            <v>164.8169</v>
          </cell>
        </row>
        <row r="194">
          <cell r="A194">
            <v>164.95339999999999</v>
          </cell>
        </row>
        <row r="195">
          <cell r="A195">
            <v>165.08949999999999</v>
          </cell>
        </row>
        <row r="196">
          <cell r="A196">
            <v>165.22499999999999</v>
          </cell>
        </row>
        <row r="197">
          <cell r="A197">
            <v>165.36</v>
          </cell>
        </row>
        <row r="198">
          <cell r="A198">
            <v>165.49449999999999</v>
          </cell>
        </row>
        <row r="199">
          <cell r="A199">
            <v>165.6285</v>
          </cell>
        </row>
        <row r="200">
          <cell r="A200">
            <v>165.7621</v>
          </cell>
        </row>
        <row r="201">
          <cell r="A201">
            <v>165.89510000000001</v>
          </cell>
        </row>
        <row r="202">
          <cell r="A202">
            <v>166.02770000000001</v>
          </cell>
        </row>
        <row r="203">
          <cell r="A203">
            <v>166.15979999999999</v>
          </cell>
        </row>
        <row r="204">
          <cell r="A204">
            <v>166.29150000000001</v>
          </cell>
        </row>
        <row r="205">
          <cell r="A205">
            <v>166.42259999999999</v>
          </cell>
        </row>
        <row r="206">
          <cell r="A206">
            <v>166.55330000000001</v>
          </cell>
        </row>
        <row r="207">
          <cell r="A207">
            <v>166.68360000000001</v>
          </cell>
        </row>
        <row r="208">
          <cell r="A208">
            <v>166.8134</v>
          </cell>
        </row>
        <row r="209">
          <cell r="A209">
            <v>166.9427</v>
          </cell>
        </row>
        <row r="210">
          <cell r="A210">
            <v>167.07159999999999</v>
          </cell>
        </row>
        <row r="211">
          <cell r="A211">
            <v>167.20009999999999</v>
          </cell>
        </row>
        <row r="212">
          <cell r="A212">
            <v>167.32810000000001</v>
          </cell>
        </row>
        <row r="213">
          <cell r="A213">
            <v>167.45570000000001</v>
          </cell>
        </row>
        <row r="214">
          <cell r="A214">
            <v>167.58279999999999</v>
          </cell>
        </row>
        <row r="215">
          <cell r="A215">
            <v>167.70959999999999</v>
          </cell>
        </row>
        <row r="216">
          <cell r="A216">
            <v>167.83590000000001</v>
          </cell>
        </row>
        <row r="217">
          <cell r="A217">
            <v>167.96170000000001</v>
          </cell>
        </row>
        <row r="218">
          <cell r="A218">
            <v>168.0872</v>
          </cell>
        </row>
        <row r="219">
          <cell r="A219">
            <v>168.2122</v>
          </cell>
        </row>
        <row r="220">
          <cell r="A220">
            <v>168.33680000000001</v>
          </cell>
        </row>
        <row r="221">
          <cell r="A221">
            <v>168.46100000000001</v>
          </cell>
        </row>
        <row r="222">
          <cell r="A222">
            <v>168.5848</v>
          </cell>
        </row>
        <row r="223">
          <cell r="A223">
            <v>168.70820000000001</v>
          </cell>
        </row>
        <row r="224">
          <cell r="A224">
            <v>168.8312</v>
          </cell>
        </row>
        <row r="225">
          <cell r="A225">
            <v>168.9538</v>
          </cell>
        </row>
        <row r="226">
          <cell r="A226">
            <v>169.0761</v>
          </cell>
        </row>
        <row r="227">
          <cell r="A227">
            <v>169.1979</v>
          </cell>
        </row>
        <row r="228">
          <cell r="A228">
            <v>169.3193</v>
          </cell>
        </row>
        <row r="229">
          <cell r="A229">
            <v>169.44030000000001</v>
          </cell>
        </row>
        <row r="230">
          <cell r="A230">
            <v>169.56100000000001</v>
          </cell>
        </row>
        <row r="231">
          <cell r="A231">
            <v>169.68129999999999</v>
          </cell>
        </row>
        <row r="232">
          <cell r="A232">
            <v>169.80119999999999</v>
          </cell>
        </row>
        <row r="233">
          <cell r="A233">
            <v>169.92070000000001</v>
          </cell>
        </row>
        <row r="234">
          <cell r="A234">
            <v>170.03980000000001</v>
          </cell>
        </row>
        <row r="235">
          <cell r="A235">
            <v>170.15860000000001</v>
          </cell>
        </row>
        <row r="236">
          <cell r="A236">
            <v>170.27699999999999</v>
          </cell>
        </row>
        <row r="237">
          <cell r="A237">
            <v>170.39510000000001</v>
          </cell>
        </row>
        <row r="238">
          <cell r="A238">
            <v>170.5128</v>
          </cell>
        </row>
        <row r="239">
          <cell r="A239">
            <v>170.6301</v>
          </cell>
        </row>
        <row r="240">
          <cell r="A240">
            <v>170.74709999999999</v>
          </cell>
        </row>
        <row r="241">
          <cell r="A241">
            <v>170.86369999999999</v>
          </cell>
        </row>
        <row r="242">
          <cell r="A242">
            <v>170.98</v>
          </cell>
        </row>
        <row r="243">
          <cell r="A243">
            <v>171.0959</v>
          </cell>
        </row>
        <row r="244">
          <cell r="A244">
            <v>171.2114</v>
          </cell>
        </row>
        <row r="245">
          <cell r="A245">
            <v>171.32669999999999</v>
          </cell>
        </row>
        <row r="246">
          <cell r="A246">
            <v>171.44149999999999</v>
          </cell>
        </row>
        <row r="247">
          <cell r="A247">
            <v>171.55609999999999</v>
          </cell>
        </row>
        <row r="248">
          <cell r="A248">
            <v>171.6703</v>
          </cell>
        </row>
        <row r="249">
          <cell r="A249">
            <v>171.7841</v>
          </cell>
        </row>
        <row r="250">
          <cell r="A250">
            <v>171.89769999999999</v>
          </cell>
        </row>
        <row r="251">
          <cell r="A251">
            <v>172.01089999999999</v>
          </cell>
        </row>
        <row r="252">
          <cell r="A252">
            <v>172.12379999999999</v>
          </cell>
        </row>
        <row r="253">
          <cell r="A253">
            <v>172.2363</v>
          </cell>
        </row>
        <row r="254">
          <cell r="A254">
            <v>172.3485</v>
          </cell>
        </row>
        <row r="255">
          <cell r="A255">
            <v>172.46039999999999</v>
          </cell>
        </row>
        <row r="256">
          <cell r="A256">
            <v>172.572</v>
          </cell>
        </row>
        <row r="257">
          <cell r="A257">
            <v>172.6833</v>
          </cell>
        </row>
        <row r="258">
          <cell r="A258">
            <v>172.79419999999999</v>
          </cell>
        </row>
        <row r="259">
          <cell r="A259">
            <v>172.90479999999999</v>
          </cell>
        </row>
        <row r="260">
          <cell r="A260">
            <v>173.01509999999999</v>
          </cell>
        </row>
        <row r="261">
          <cell r="A261">
            <v>173.12520000000001</v>
          </cell>
        </row>
        <row r="262">
          <cell r="A262">
            <v>173.23490000000001</v>
          </cell>
        </row>
        <row r="263">
          <cell r="A263">
            <v>173.3442</v>
          </cell>
        </row>
        <row r="264">
          <cell r="A264">
            <v>173.45330000000001</v>
          </cell>
        </row>
        <row r="265">
          <cell r="A265">
            <v>173.56209999999999</v>
          </cell>
        </row>
        <row r="266">
          <cell r="A266">
            <v>173.67060000000001</v>
          </cell>
        </row>
        <row r="267">
          <cell r="A267">
            <v>173.77879999999999</v>
          </cell>
        </row>
        <row r="268">
          <cell r="A268">
            <v>173.88669999999999</v>
          </cell>
        </row>
        <row r="269">
          <cell r="A269">
            <v>173.99430000000001</v>
          </cell>
        </row>
        <row r="270">
          <cell r="A270">
            <v>174.10159999999999</v>
          </cell>
        </row>
        <row r="271">
          <cell r="A271">
            <v>174.20859999999999</v>
          </cell>
        </row>
        <row r="272">
          <cell r="A272">
            <v>174.31530000000001</v>
          </cell>
        </row>
        <row r="273">
          <cell r="A273">
            <v>174.42169999999999</v>
          </cell>
        </row>
        <row r="274">
          <cell r="A274">
            <v>174.52780000000001</v>
          </cell>
        </row>
        <row r="275">
          <cell r="A275">
            <v>174.6337</v>
          </cell>
        </row>
        <row r="276">
          <cell r="A276">
            <v>174.73929999999999</v>
          </cell>
        </row>
        <row r="277">
          <cell r="A277">
            <v>174.84460000000001</v>
          </cell>
        </row>
        <row r="278">
          <cell r="A278">
            <v>174.9496</v>
          </cell>
        </row>
        <row r="279">
          <cell r="A279">
            <v>175.05430000000001</v>
          </cell>
        </row>
        <row r="280">
          <cell r="A280">
            <v>175.15880000000001</v>
          </cell>
        </row>
        <row r="281">
          <cell r="A281">
            <v>175.2629</v>
          </cell>
        </row>
        <row r="282">
          <cell r="A282">
            <v>175.36680000000001</v>
          </cell>
        </row>
        <row r="283">
          <cell r="A283">
            <v>175.47049999999999</v>
          </cell>
        </row>
        <row r="284">
          <cell r="A284">
            <v>175.57380000000001</v>
          </cell>
        </row>
        <row r="285">
          <cell r="A285">
            <v>175.67689999999999</v>
          </cell>
        </row>
        <row r="286">
          <cell r="A286">
            <v>175.77979999999999</v>
          </cell>
        </row>
        <row r="287">
          <cell r="A287">
            <v>175.88229999999999</v>
          </cell>
        </row>
        <row r="288">
          <cell r="A288">
            <v>175.9846</v>
          </cell>
        </row>
        <row r="289">
          <cell r="A289">
            <v>176.08670000000001</v>
          </cell>
        </row>
        <row r="290">
          <cell r="A290">
            <v>176.1884</v>
          </cell>
        </row>
        <row r="291">
          <cell r="A291">
            <v>176.29</v>
          </cell>
        </row>
        <row r="292">
          <cell r="A292">
            <v>176.3912</v>
          </cell>
        </row>
        <row r="293">
          <cell r="A293">
            <v>176.4922</v>
          </cell>
        </row>
        <row r="294">
          <cell r="A294">
            <v>176.59299999999999</v>
          </cell>
        </row>
        <row r="295">
          <cell r="A295">
            <v>176.6934</v>
          </cell>
        </row>
        <row r="296">
          <cell r="A296">
            <v>176.7937</v>
          </cell>
        </row>
        <row r="297">
          <cell r="A297">
            <v>176.8937</v>
          </cell>
        </row>
        <row r="298">
          <cell r="A298">
            <v>176.99340000000001</v>
          </cell>
        </row>
        <row r="299">
          <cell r="A299">
            <v>177.09289999999999</v>
          </cell>
        </row>
        <row r="300">
          <cell r="A300">
            <v>177.19210000000001</v>
          </cell>
        </row>
        <row r="301">
          <cell r="A301">
            <v>177.2911</v>
          </cell>
        </row>
        <row r="302">
          <cell r="A302">
            <v>177.38990000000001</v>
          </cell>
        </row>
        <row r="303">
          <cell r="A303">
            <v>177.48840000000001</v>
          </cell>
        </row>
        <row r="304">
          <cell r="A304">
            <v>177.5866</v>
          </cell>
        </row>
        <row r="305">
          <cell r="A305">
            <v>177.68459999999999</v>
          </cell>
        </row>
        <row r="306">
          <cell r="A306">
            <v>177.7824</v>
          </cell>
        </row>
        <row r="307">
          <cell r="A307">
            <v>177.88</v>
          </cell>
        </row>
        <row r="308">
          <cell r="A308">
            <v>177.97730000000001</v>
          </cell>
        </row>
        <row r="309">
          <cell r="A309">
            <v>178.07429999999999</v>
          </cell>
        </row>
        <row r="310">
          <cell r="A310">
            <v>178.1712</v>
          </cell>
        </row>
        <row r="311">
          <cell r="A311">
            <v>178.26769999999999</v>
          </cell>
        </row>
        <row r="312">
          <cell r="A312">
            <v>178.36410000000001</v>
          </cell>
        </row>
        <row r="313">
          <cell r="A313">
            <v>178.46019999999999</v>
          </cell>
        </row>
        <row r="314">
          <cell r="A314">
            <v>178.55609999999999</v>
          </cell>
        </row>
        <row r="315">
          <cell r="A315">
            <v>178.65180000000001</v>
          </cell>
        </row>
        <row r="316">
          <cell r="A316">
            <v>178.7473</v>
          </cell>
        </row>
        <row r="317">
          <cell r="A317">
            <v>178.8425</v>
          </cell>
        </row>
        <row r="318">
          <cell r="A318">
            <v>178.9375</v>
          </cell>
        </row>
        <row r="319">
          <cell r="A319">
            <v>179.03219999999999</v>
          </cell>
        </row>
        <row r="320">
          <cell r="A320">
            <v>179.1268</v>
          </cell>
        </row>
        <row r="321">
          <cell r="A321">
            <v>179.22110000000001</v>
          </cell>
        </row>
        <row r="322">
          <cell r="A322">
            <v>179.3152</v>
          </cell>
        </row>
        <row r="323">
          <cell r="A323">
            <v>179.4091</v>
          </cell>
        </row>
        <row r="324">
          <cell r="A324">
            <v>179.5027</v>
          </cell>
        </row>
        <row r="325">
          <cell r="A325">
            <v>179.59620000000001</v>
          </cell>
        </row>
        <row r="326">
          <cell r="A326">
            <v>179.68940000000001</v>
          </cell>
        </row>
        <row r="327">
          <cell r="A327">
            <v>179.7824</v>
          </cell>
        </row>
        <row r="328">
          <cell r="A328">
            <v>179.87520000000001</v>
          </cell>
        </row>
        <row r="329">
          <cell r="A329">
            <v>179.96780000000001</v>
          </cell>
        </row>
        <row r="330">
          <cell r="A330">
            <v>180.06020000000001</v>
          </cell>
        </row>
        <row r="331">
          <cell r="A331">
            <v>180.1523</v>
          </cell>
        </row>
        <row r="332">
          <cell r="A332">
            <v>180.24420000000001</v>
          </cell>
        </row>
        <row r="333">
          <cell r="A333">
            <v>180.33600000000001</v>
          </cell>
        </row>
        <row r="334">
          <cell r="A334">
            <v>180.42750000000001</v>
          </cell>
        </row>
        <row r="335">
          <cell r="A335">
            <v>180.5188</v>
          </cell>
        </row>
        <row r="336">
          <cell r="A336">
            <v>180.60990000000001</v>
          </cell>
        </row>
        <row r="337">
          <cell r="A337">
            <v>180.70079999999999</v>
          </cell>
        </row>
        <row r="338">
          <cell r="A338">
            <v>180.79150000000001</v>
          </cell>
        </row>
        <row r="339">
          <cell r="A339">
            <v>180.88200000000001</v>
          </cell>
        </row>
        <row r="340">
          <cell r="A340">
            <v>180.97229999999999</v>
          </cell>
        </row>
        <row r="341">
          <cell r="A341">
            <v>181.06229999999999</v>
          </cell>
        </row>
        <row r="342">
          <cell r="A342">
            <v>181.15219999999999</v>
          </cell>
        </row>
        <row r="343">
          <cell r="A343">
            <v>181.24189999999999</v>
          </cell>
        </row>
        <row r="344">
          <cell r="A344">
            <v>181.3314</v>
          </cell>
        </row>
        <row r="345">
          <cell r="A345">
            <v>181.42070000000001</v>
          </cell>
        </row>
        <row r="346">
          <cell r="A346">
            <v>181.50970000000001</v>
          </cell>
        </row>
        <row r="347">
          <cell r="A347">
            <v>181.5986</v>
          </cell>
        </row>
        <row r="348">
          <cell r="A348">
            <v>181.68729999999999</v>
          </cell>
        </row>
        <row r="349">
          <cell r="A349">
            <v>181.7758</v>
          </cell>
        </row>
        <row r="350">
          <cell r="A350">
            <v>181.86410000000001</v>
          </cell>
        </row>
        <row r="351">
          <cell r="A351">
            <v>181.9522</v>
          </cell>
        </row>
        <row r="352">
          <cell r="A352">
            <v>182.0401</v>
          </cell>
        </row>
        <row r="353">
          <cell r="A353">
            <v>182.12780000000001</v>
          </cell>
        </row>
        <row r="354">
          <cell r="A354">
            <v>182.21530000000001</v>
          </cell>
        </row>
        <row r="355">
          <cell r="A355">
            <v>182.30260000000001</v>
          </cell>
        </row>
        <row r="356">
          <cell r="A356">
            <v>182.3897</v>
          </cell>
        </row>
        <row r="357">
          <cell r="A357">
            <v>182.47669999999999</v>
          </cell>
        </row>
        <row r="358">
          <cell r="A358">
            <v>182.5634</v>
          </cell>
        </row>
        <row r="359">
          <cell r="A359">
            <v>182.65</v>
          </cell>
        </row>
        <row r="360">
          <cell r="A360">
            <v>182.7364</v>
          </cell>
        </row>
        <row r="361">
          <cell r="A361">
            <v>182.82259999999999</v>
          </cell>
        </row>
        <row r="362">
          <cell r="A362">
            <v>182.90860000000001</v>
          </cell>
        </row>
        <row r="363">
          <cell r="A363">
            <v>182.99440000000001</v>
          </cell>
        </row>
        <row r="364">
          <cell r="A364">
            <v>183.08</v>
          </cell>
        </row>
        <row r="365">
          <cell r="A365">
            <v>183.16550000000001</v>
          </cell>
        </row>
        <row r="366">
          <cell r="A366">
            <v>183.25069999999999</v>
          </cell>
        </row>
        <row r="367">
          <cell r="A367">
            <v>183.33580000000001</v>
          </cell>
        </row>
        <row r="368">
          <cell r="A368">
            <v>183.42070000000001</v>
          </cell>
        </row>
        <row r="369">
          <cell r="A369">
            <v>183.50540000000001</v>
          </cell>
        </row>
        <row r="370">
          <cell r="A370">
            <v>183.59</v>
          </cell>
        </row>
        <row r="371">
          <cell r="A371">
            <v>183.67429999999999</v>
          </cell>
        </row>
        <row r="372">
          <cell r="A372">
            <v>183.7585</v>
          </cell>
        </row>
        <row r="373">
          <cell r="A373">
            <v>183.8425</v>
          </cell>
        </row>
        <row r="374">
          <cell r="A374">
            <v>183.9263</v>
          </cell>
        </row>
        <row r="375">
          <cell r="A375">
            <v>184.01</v>
          </cell>
        </row>
        <row r="376">
          <cell r="A376">
            <v>184.0934</v>
          </cell>
        </row>
        <row r="377">
          <cell r="A377">
            <v>184.17670000000001</v>
          </cell>
        </row>
        <row r="378">
          <cell r="A378">
            <v>184.25980000000001</v>
          </cell>
        </row>
        <row r="379">
          <cell r="A379">
            <v>184.34280000000001</v>
          </cell>
        </row>
        <row r="380">
          <cell r="A380">
            <v>184.4255</v>
          </cell>
        </row>
        <row r="381">
          <cell r="A381">
            <v>184.50810000000001</v>
          </cell>
        </row>
        <row r="382">
          <cell r="A382">
            <v>184.59049999999999</v>
          </cell>
        </row>
        <row r="383">
          <cell r="A383">
            <v>184.6728</v>
          </cell>
        </row>
        <row r="384">
          <cell r="A384">
            <v>184.75489999999999</v>
          </cell>
        </row>
        <row r="385">
          <cell r="A385">
            <v>184.83680000000001</v>
          </cell>
        </row>
        <row r="386">
          <cell r="A386">
            <v>184.91849999999999</v>
          </cell>
        </row>
        <row r="387">
          <cell r="A387">
            <v>185</v>
          </cell>
        </row>
        <row r="388">
          <cell r="A388">
            <v>185.0814</v>
          </cell>
        </row>
        <row r="389">
          <cell r="A389">
            <v>185.1626</v>
          </cell>
        </row>
        <row r="390">
          <cell r="A390">
            <v>185.24369999999999</v>
          </cell>
        </row>
        <row r="391">
          <cell r="A391">
            <v>185.3246</v>
          </cell>
        </row>
        <row r="392">
          <cell r="A392">
            <v>185.40530000000001</v>
          </cell>
        </row>
        <row r="393">
          <cell r="A393">
            <v>185.48580000000001</v>
          </cell>
        </row>
        <row r="394">
          <cell r="A394">
            <v>185.56620000000001</v>
          </cell>
        </row>
        <row r="395">
          <cell r="A395">
            <v>185.6464</v>
          </cell>
        </row>
        <row r="396">
          <cell r="A396">
            <v>185.72640000000001</v>
          </cell>
        </row>
        <row r="397">
          <cell r="A397">
            <v>185.80629999999999</v>
          </cell>
        </row>
        <row r="398">
          <cell r="A398">
            <v>185.886</v>
          </cell>
        </row>
        <row r="399">
          <cell r="A399">
            <v>185.96549999999999</v>
          </cell>
        </row>
        <row r="400">
          <cell r="A400">
            <v>186.04490000000001</v>
          </cell>
        </row>
        <row r="401">
          <cell r="A401">
            <v>186.1241</v>
          </cell>
        </row>
        <row r="402">
          <cell r="A402">
            <v>186.20320000000001</v>
          </cell>
        </row>
        <row r="403">
          <cell r="A403">
            <v>186.28210000000001</v>
          </cell>
        </row>
        <row r="404">
          <cell r="A404">
            <v>186.36080000000001</v>
          </cell>
        </row>
        <row r="405">
          <cell r="A405">
            <v>186.43940000000001</v>
          </cell>
        </row>
        <row r="406">
          <cell r="A406">
            <v>186.51779999999999</v>
          </cell>
        </row>
        <row r="407">
          <cell r="A407">
            <v>186.596</v>
          </cell>
        </row>
        <row r="408">
          <cell r="A408">
            <v>186.67410000000001</v>
          </cell>
        </row>
        <row r="409">
          <cell r="A409">
            <v>186.75200000000001</v>
          </cell>
        </row>
        <row r="410">
          <cell r="A410">
            <v>186.8297</v>
          </cell>
        </row>
        <row r="411">
          <cell r="A411">
            <v>186.90729999999999</v>
          </cell>
        </row>
        <row r="412">
          <cell r="A412">
            <v>186.98480000000001</v>
          </cell>
        </row>
        <row r="413">
          <cell r="A413">
            <v>187.06200000000001</v>
          </cell>
        </row>
        <row r="414">
          <cell r="A414">
            <v>187.13910000000001</v>
          </cell>
        </row>
        <row r="415">
          <cell r="A415">
            <v>187.21610000000001</v>
          </cell>
        </row>
        <row r="416">
          <cell r="A416">
            <v>187.2929</v>
          </cell>
        </row>
        <row r="417">
          <cell r="A417">
            <v>187.36949999999999</v>
          </cell>
        </row>
        <row r="418">
          <cell r="A418">
            <v>187.446</v>
          </cell>
        </row>
        <row r="419">
          <cell r="A419">
            <v>187.5223</v>
          </cell>
        </row>
        <row r="420">
          <cell r="A420">
            <v>187.5984</v>
          </cell>
        </row>
        <row r="421">
          <cell r="A421">
            <v>187.67439999999999</v>
          </cell>
        </row>
        <row r="422">
          <cell r="A422">
            <v>187.75030000000001</v>
          </cell>
        </row>
        <row r="423">
          <cell r="A423">
            <v>187.82599999999999</v>
          </cell>
        </row>
        <row r="424">
          <cell r="A424">
            <v>187.9015</v>
          </cell>
        </row>
        <row r="425">
          <cell r="A425">
            <v>187.9769</v>
          </cell>
        </row>
        <row r="426">
          <cell r="A426">
            <v>188.0521</v>
          </cell>
        </row>
        <row r="427">
          <cell r="A427">
            <v>188.12710000000001</v>
          </cell>
        </row>
        <row r="428">
          <cell r="A428">
            <v>188.202</v>
          </cell>
        </row>
        <row r="429">
          <cell r="A429">
            <v>188.27670000000001</v>
          </cell>
        </row>
        <row r="430">
          <cell r="A430">
            <v>188.35130000000001</v>
          </cell>
        </row>
        <row r="431">
          <cell r="A431">
            <v>188.42570000000001</v>
          </cell>
        </row>
        <row r="432">
          <cell r="A432">
            <v>188.5</v>
          </cell>
        </row>
        <row r="433">
          <cell r="A433">
            <v>188.57409999999999</v>
          </cell>
        </row>
        <row r="434">
          <cell r="A434">
            <v>188.648</v>
          </cell>
        </row>
        <row r="435">
          <cell r="A435">
            <v>188.7218</v>
          </cell>
        </row>
        <row r="436">
          <cell r="A436">
            <v>188.7954</v>
          </cell>
        </row>
        <row r="437">
          <cell r="A437">
            <v>188.8689</v>
          </cell>
        </row>
        <row r="438">
          <cell r="A438">
            <v>188.94220000000001</v>
          </cell>
        </row>
        <row r="439">
          <cell r="A439">
            <v>189.0154</v>
          </cell>
        </row>
        <row r="440">
          <cell r="A440">
            <v>189.08840000000001</v>
          </cell>
        </row>
        <row r="441">
          <cell r="A441">
            <v>189.16120000000001</v>
          </cell>
        </row>
        <row r="442">
          <cell r="A442">
            <v>189.23390000000001</v>
          </cell>
        </row>
        <row r="443">
          <cell r="A443">
            <v>189.3064</v>
          </cell>
        </row>
        <row r="444">
          <cell r="A444">
            <v>189.37870000000001</v>
          </cell>
        </row>
        <row r="445">
          <cell r="A445">
            <v>189.45089999999999</v>
          </cell>
        </row>
        <row r="446">
          <cell r="A446">
            <v>189.52289999999999</v>
          </cell>
        </row>
        <row r="447">
          <cell r="A447">
            <v>189.59469999999999</v>
          </cell>
        </row>
        <row r="448">
          <cell r="A448">
            <v>189.66640000000001</v>
          </cell>
        </row>
        <row r="449">
          <cell r="A449">
            <v>189.7379</v>
          </cell>
        </row>
        <row r="450">
          <cell r="A450">
            <v>189.8092</v>
          </cell>
        </row>
        <row r="451">
          <cell r="A451">
            <v>189.88040000000001</v>
          </cell>
        </row>
        <row r="452">
          <cell r="A452">
            <v>189.95140000000001</v>
          </cell>
        </row>
        <row r="453">
          <cell r="A453">
            <v>190.0222</v>
          </cell>
        </row>
        <row r="454">
          <cell r="A454">
            <v>190.09280000000001</v>
          </cell>
        </row>
        <row r="455">
          <cell r="A455">
            <v>190.16319999999999</v>
          </cell>
        </row>
        <row r="456">
          <cell r="A456">
            <v>190.23349999999999</v>
          </cell>
        </row>
        <row r="457">
          <cell r="A457">
            <v>190.30350000000001</v>
          </cell>
        </row>
        <row r="458">
          <cell r="A458">
            <v>190.3733</v>
          </cell>
        </row>
        <row r="459">
          <cell r="A459">
            <v>190.44290000000001</v>
          </cell>
        </row>
        <row r="460">
          <cell r="A460">
            <v>190.51220000000001</v>
          </cell>
        </row>
        <row r="461">
          <cell r="A461">
            <v>90.694059999999993</v>
          </cell>
        </row>
        <row r="462">
          <cell r="A462">
            <v>95.785780000000003</v>
          </cell>
        </row>
        <row r="463">
          <cell r="A463">
            <v>99.227959999999996</v>
          </cell>
        </row>
        <row r="464">
          <cell r="A464">
            <v>101.88930000000001</v>
          </cell>
        </row>
        <row r="465">
          <cell r="A465">
            <v>104.0855</v>
          </cell>
        </row>
        <row r="466">
          <cell r="A466">
            <v>105.9697</v>
          </cell>
        </row>
        <row r="467">
          <cell r="A467">
            <v>107.6285</v>
          </cell>
        </row>
        <row r="468">
          <cell r="A468">
            <v>109.1161</v>
          </cell>
        </row>
        <row r="469">
          <cell r="A469">
            <v>110.4686</v>
          </cell>
        </row>
        <row r="470">
          <cell r="A470">
            <v>111.7116</v>
          </cell>
        </row>
        <row r="471">
          <cell r="A471">
            <v>112.8638</v>
          </cell>
        </row>
        <row r="472">
          <cell r="A472">
            <v>113.93940000000001</v>
          </cell>
        </row>
        <row r="473">
          <cell r="A473">
            <v>114.94929999999999</v>
          </cell>
        </row>
        <row r="474">
          <cell r="A474">
            <v>115.90219999999999</v>
          </cell>
        </row>
        <row r="475">
          <cell r="A475">
            <v>116.8052</v>
          </cell>
        </row>
        <row r="476">
          <cell r="A476">
            <v>117.6641</v>
          </cell>
        </row>
        <row r="477">
          <cell r="A477">
            <v>118.48350000000001</v>
          </cell>
        </row>
        <row r="478">
          <cell r="A478">
            <v>119.2675</v>
          </cell>
        </row>
        <row r="479">
          <cell r="A479">
            <v>120.0196</v>
          </cell>
        </row>
        <row r="480">
          <cell r="A480">
            <v>120.7426</v>
          </cell>
        </row>
        <row r="481">
          <cell r="A481">
            <v>121.4391</v>
          </cell>
        </row>
        <row r="482">
          <cell r="A482">
            <v>122.1113</v>
          </cell>
        </row>
        <row r="483">
          <cell r="A483">
            <v>122.7611</v>
          </cell>
        </row>
        <row r="484">
          <cell r="A484">
            <v>123.39019999999999</v>
          </cell>
        </row>
        <row r="485">
          <cell r="A485">
            <v>124</v>
          </cell>
        </row>
        <row r="486">
          <cell r="A486">
            <v>124.592</v>
          </cell>
        </row>
        <row r="487">
          <cell r="A487">
            <v>125.1674</v>
          </cell>
        </row>
        <row r="488">
          <cell r="A488">
            <v>125.72709999999999</v>
          </cell>
        </row>
        <row r="489">
          <cell r="A489">
            <v>126.2722</v>
          </cell>
        </row>
        <row r="490">
          <cell r="A490">
            <v>126.8036</v>
          </cell>
        </row>
        <row r="491">
          <cell r="A491">
            <v>127.322</v>
          </cell>
        </row>
        <row r="492">
          <cell r="A492">
            <v>127.8283</v>
          </cell>
        </row>
        <row r="493">
          <cell r="A493">
            <v>128.3229</v>
          </cell>
        </row>
        <row r="494">
          <cell r="A494">
            <v>128.80670000000001</v>
          </cell>
        </row>
        <row r="495">
          <cell r="A495">
            <v>129.28</v>
          </cell>
        </row>
        <row r="496">
          <cell r="A496">
            <v>129.74350000000001</v>
          </cell>
        </row>
        <row r="497">
          <cell r="A497">
            <v>130.19759999999999</v>
          </cell>
        </row>
        <row r="498">
          <cell r="A498">
            <v>130.64279999999999</v>
          </cell>
        </row>
        <row r="499">
          <cell r="A499">
            <v>131.07939999999999</v>
          </cell>
        </row>
        <row r="500">
          <cell r="A500">
            <v>131.50790000000001</v>
          </cell>
        </row>
        <row r="501">
          <cell r="A501">
            <v>131.92859999999999</v>
          </cell>
        </row>
        <row r="502">
          <cell r="A502">
            <v>132.34180000000001</v>
          </cell>
        </row>
        <row r="503">
          <cell r="A503">
            <v>132.74789999999999</v>
          </cell>
        </row>
        <row r="504">
          <cell r="A504">
            <v>133.14709999999999</v>
          </cell>
        </row>
        <row r="505">
          <cell r="A505">
            <v>133.53970000000001</v>
          </cell>
        </row>
        <row r="506">
          <cell r="A506">
            <v>133.92599999999999</v>
          </cell>
        </row>
        <row r="507">
          <cell r="A507">
            <v>134.30619999999999</v>
          </cell>
        </row>
        <row r="508">
          <cell r="A508">
            <v>134.6806</v>
          </cell>
        </row>
        <row r="509">
          <cell r="A509">
            <v>135.04920000000001</v>
          </cell>
        </row>
        <row r="510">
          <cell r="A510">
            <v>135.41249999999999</v>
          </cell>
        </row>
        <row r="511">
          <cell r="A511">
            <v>135.7704</v>
          </cell>
        </row>
        <row r="512">
          <cell r="A512">
            <v>136.1233</v>
          </cell>
        </row>
        <row r="513">
          <cell r="A513">
            <v>136.47130000000001</v>
          </cell>
        </row>
        <row r="514">
          <cell r="A514">
            <v>136.81450000000001</v>
          </cell>
        </row>
        <row r="515">
          <cell r="A515">
            <v>137.15309999999999</v>
          </cell>
        </row>
        <row r="516">
          <cell r="A516">
            <v>137.4872</v>
          </cell>
        </row>
        <row r="517">
          <cell r="A517">
            <v>137.81710000000001</v>
          </cell>
        </row>
        <row r="518">
          <cell r="A518">
            <v>138.14269999999999</v>
          </cell>
        </row>
        <row r="519">
          <cell r="A519">
            <v>138.46430000000001</v>
          </cell>
        </row>
        <row r="520">
          <cell r="A520">
            <v>138.78200000000001</v>
          </cell>
        </row>
        <row r="521">
          <cell r="A521">
            <v>139.0959</v>
          </cell>
        </row>
        <row r="522">
          <cell r="A522">
            <v>139.40600000000001</v>
          </cell>
        </row>
        <row r="523">
          <cell r="A523">
            <v>139.71250000000001</v>
          </cell>
        </row>
        <row r="524">
          <cell r="A524">
            <v>140.0155</v>
          </cell>
        </row>
        <row r="525">
          <cell r="A525">
            <v>140.3151</v>
          </cell>
        </row>
        <row r="526">
          <cell r="A526">
            <v>140.6114</v>
          </cell>
        </row>
        <row r="527">
          <cell r="A527">
            <v>140.90440000000001</v>
          </cell>
        </row>
        <row r="528">
          <cell r="A528">
            <v>141.1943</v>
          </cell>
        </row>
        <row r="529">
          <cell r="A529">
            <v>141.4811</v>
          </cell>
        </row>
        <row r="530">
          <cell r="A530">
            <v>141.76490000000001</v>
          </cell>
        </row>
        <row r="531">
          <cell r="A531">
            <v>142.04580000000001</v>
          </cell>
        </row>
        <row r="532">
          <cell r="A532">
            <v>142.32390000000001</v>
          </cell>
        </row>
        <row r="533">
          <cell r="A533">
            <v>142.59909999999999</v>
          </cell>
        </row>
        <row r="534">
          <cell r="A534">
            <v>142.8717</v>
          </cell>
        </row>
        <row r="535">
          <cell r="A535">
            <v>143.14160000000001</v>
          </cell>
        </row>
        <row r="536">
          <cell r="A536">
            <v>143.40889999999999</v>
          </cell>
        </row>
        <row r="537">
          <cell r="A537">
            <v>143.6737</v>
          </cell>
        </row>
        <row r="538">
          <cell r="A538">
            <v>143.93600000000001</v>
          </cell>
        </row>
        <row r="539">
          <cell r="A539">
            <v>144.19589999999999</v>
          </cell>
        </row>
        <row r="540">
          <cell r="A540">
            <v>144.45349999999999</v>
          </cell>
        </row>
        <row r="541">
          <cell r="A541">
            <v>144.70869999999999</v>
          </cell>
        </row>
        <row r="542">
          <cell r="A542">
            <v>144.96170000000001</v>
          </cell>
        </row>
        <row r="543">
          <cell r="A543">
            <v>145.2124</v>
          </cell>
        </row>
        <row r="544">
          <cell r="A544">
            <v>145.46100000000001</v>
          </cell>
        </row>
        <row r="545">
          <cell r="A545">
            <v>145.70740000000001</v>
          </cell>
        </row>
        <row r="546">
          <cell r="A546">
            <v>145.95179999999999</v>
          </cell>
        </row>
        <row r="547">
          <cell r="A547">
            <v>146.19409999999999</v>
          </cell>
        </row>
        <row r="548">
          <cell r="A548">
            <v>146.43450000000001</v>
          </cell>
        </row>
        <row r="549">
          <cell r="A549">
            <v>146.6729</v>
          </cell>
        </row>
        <row r="550">
          <cell r="A550">
            <v>146.9093</v>
          </cell>
        </row>
        <row r="551">
          <cell r="A551">
            <v>147.1439</v>
          </cell>
        </row>
        <row r="552">
          <cell r="A552">
            <v>147.3766</v>
          </cell>
        </row>
        <row r="553">
          <cell r="A553">
            <v>147.60749999999999</v>
          </cell>
        </row>
        <row r="554">
          <cell r="A554">
            <v>147.8366</v>
          </cell>
        </row>
        <row r="555">
          <cell r="A555">
            <v>148.06399999999999</v>
          </cell>
        </row>
        <row r="556">
          <cell r="A556">
            <v>148.28970000000001</v>
          </cell>
        </row>
        <row r="557">
          <cell r="A557">
            <v>148.5137</v>
          </cell>
        </row>
        <row r="558">
          <cell r="A558">
            <v>148.73599999999999</v>
          </cell>
        </row>
        <row r="559">
          <cell r="A559">
            <v>148.95670000000001</v>
          </cell>
        </row>
        <row r="560">
          <cell r="A560">
            <v>149.17580000000001</v>
          </cell>
        </row>
        <row r="561">
          <cell r="A561">
            <v>149.39340000000001</v>
          </cell>
        </row>
        <row r="562">
          <cell r="A562">
            <v>149.60939999999999</v>
          </cell>
        </row>
        <row r="563">
          <cell r="A563">
            <v>149.82380000000001</v>
          </cell>
        </row>
        <row r="564">
          <cell r="A564">
            <v>150.0368</v>
          </cell>
        </row>
        <row r="565">
          <cell r="A565">
            <v>150.2484</v>
          </cell>
        </row>
        <row r="566">
          <cell r="A566">
            <v>150.45849999999999</v>
          </cell>
        </row>
        <row r="567">
          <cell r="A567">
            <v>150.6671</v>
          </cell>
        </row>
        <row r="568">
          <cell r="A568">
            <v>150.87440000000001</v>
          </cell>
        </row>
        <row r="569">
          <cell r="A569">
            <v>151.08029999999999</v>
          </cell>
        </row>
        <row r="570">
          <cell r="A570">
            <v>151.28479999999999</v>
          </cell>
        </row>
        <row r="571">
          <cell r="A571">
            <v>151.4881</v>
          </cell>
        </row>
        <row r="572">
          <cell r="A572">
            <v>151.69</v>
          </cell>
        </row>
        <row r="573">
          <cell r="A573">
            <v>151.89060000000001</v>
          </cell>
        </row>
        <row r="574">
          <cell r="A574">
            <v>152.0899</v>
          </cell>
        </row>
        <row r="575">
          <cell r="A575">
            <v>152.28800000000001</v>
          </cell>
        </row>
        <row r="576">
          <cell r="A576">
            <v>152.48490000000001</v>
          </cell>
        </row>
        <row r="577">
          <cell r="A577">
            <v>152.6806</v>
          </cell>
        </row>
        <row r="578">
          <cell r="A578">
            <v>152.875</v>
          </cell>
        </row>
        <row r="579">
          <cell r="A579">
            <v>153.06829999999999</v>
          </cell>
        </row>
        <row r="580">
          <cell r="A580">
            <v>153.2604</v>
          </cell>
        </row>
        <row r="581">
          <cell r="A581">
            <v>153.45140000000001</v>
          </cell>
        </row>
        <row r="582">
          <cell r="A582">
            <v>153.6412</v>
          </cell>
        </row>
        <row r="583">
          <cell r="A583">
            <v>153.83000000000001</v>
          </cell>
        </row>
        <row r="584">
          <cell r="A584">
            <v>154.01759999999999</v>
          </cell>
        </row>
        <row r="585">
          <cell r="A585">
            <v>154.20419999999999</v>
          </cell>
        </row>
        <row r="586">
          <cell r="A586">
            <v>154.3897</v>
          </cell>
        </row>
        <row r="587">
          <cell r="A587">
            <v>154.57409999999999</v>
          </cell>
        </row>
        <row r="588">
          <cell r="A588">
            <v>154.75749999999999</v>
          </cell>
        </row>
        <row r="589">
          <cell r="A589">
            <v>154.93989999999999</v>
          </cell>
        </row>
        <row r="590">
          <cell r="A590">
            <v>155.12129999999999</v>
          </cell>
        </row>
        <row r="591">
          <cell r="A591">
            <v>155.30160000000001</v>
          </cell>
        </row>
        <row r="592">
          <cell r="A592">
            <v>155.48099999999999</v>
          </cell>
        </row>
        <row r="593">
          <cell r="A593">
            <v>155.65950000000001</v>
          </cell>
        </row>
        <row r="594">
          <cell r="A594">
            <v>155.83690000000001</v>
          </cell>
        </row>
        <row r="595">
          <cell r="A595">
            <v>156.01339999999999</v>
          </cell>
        </row>
        <row r="596">
          <cell r="A596">
            <v>156.18899999999999</v>
          </cell>
        </row>
        <row r="597">
          <cell r="A597">
            <v>156.36369999999999</v>
          </cell>
        </row>
        <row r="598">
          <cell r="A598">
            <v>156.53739999999999</v>
          </cell>
        </row>
        <row r="599">
          <cell r="A599">
            <v>156.71029999999999</v>
          </cell>
        </row>
        <row r="600">
          <cell r="A600">
            <v>156.88220000000001</v>
          </cell>
        </row>
        <row r="601">
          <cell r="A601">
            <v>157.05330000000001</v>
          </cell>
        </row>
        <row r="602">
          <cell r="A602">
            <v>157.2235</v>
          </cell>
        </row>
        <row r="603">
          <cell r="A603">
            <v>157.3929</v>
          </cell>
        </row>
        <row r="604">
          <cell r="A604">
            <v>157.56139999999999</v>
          </cell>
        </row>
        <row r="605">
          <cell r="A605">
            <v>157.72909999999999</v>
          </cell>
        </row>
        <row r="606">
          <cell r="A606">
            <v>157.89590000000001</v>
          </cell>
        </row>
        <row r="607">
          <cell r="A607">
            <v>158.06200000000001</v>
          </cell>
        </row>
        <row r="608">
          <cell r="A608">
            <v>158.22720000000001</v>
          </cell>
        </row>
        <row r="609">
          <cell r="A609">
            <v>158.39160000000001</v>
          </cell>
        </row>
        <row r="610">
          <cell r="A610">
            <v>158.55529999999999</v>
          </cell>
        </row>
        <row r="611">
          <cell r="A611">
            <v>158.71809999999999</v>
          </cell>
        </row>
        <row r="612">
          <cell r="A612">
            <v>158.8802</v>
          </cell>
        </row>
        <row r="613">
          <cell r="A613">
            <v>159.04159999999999</v>
          </cell>
        </row>
        <row r="614">
          <cell r="A614">
            <v>159.2021</v>
          </cell>
        </row>
        <row r="615">
          <cell r="A615">
            <v>159.36199999999999</v>
          </cell>
        </row>
        <row r="616">
          <cell r="A616">
            <v>159.52109999999999</v>
          </cell>
        </row>
        <row r="617">
          <cell r="A617">
            <v>159.67939999999999</v>
          </cell>
        </row>
        <row r="618">
          <cell r="A618">
            <v>159.83709999999999</v>
          </cell>
        </row>
        <row r="619">
          <cell r="A619">
            <v>159.994</v>
          </cell>
        </row>
        <row r="620">
          <cell r="A620">
            <v>160.15020000000001</v>
          </cell>
        </row>
        <row r="621">
          <cell r="A621">
            <v>160.3058</v>
          </cell>
        </row>
        <row r="622">
          <cell r="A622">
            <v>160.4606</v>
          </cell>
        </row>
        <row r="623">
          <cell r="A623">
            <v>160.6148</v>
          </cell>
        </row>
        <row r="624">
          <cell r="A624">
            <v>160.76830000000001</v>
          </cell>
        </row>
        <row r="625">
          <cell r="A625">
            <v>160.9211</v>
          </cell>
        </row>
        <row r="626">
          <cell r="A626">
            <v>161.07320000000001</v>
          </cell>
        </row>
        <row r="627">
          <cell r="A627">
            <v>161.22470000000001</v>
          </cell>
        </row>
        <row r="628">
          <cell r="A628">
            <v>161.37559999999999</v>
          </cell>
        </row>
        <row r="629">
          <cell r="A629">
            <v>161.5258</v>
          </cell>
        </row>
        <row r="630">
          <cell r="A630">
            <v>161.67529999999999</v>
          </cell>
        </row>
        <row r="631">
          <cell r="A631">
            <v>161.82429999999999</v>
          </cell>
        </row>
        <row r="632">
          <cell r="A632">
            <v>161.9726</v>
          </cell>
        </row>
        <row r="633">
          <cell r="A633">
            <v>162.12029999999999</v>
          </cell>
        </row>
        <row r="634">
          <cell r="A634">
            <v>162.26740000000001</v>
          </cell>
        </row>
        <row r="635">
          <cell r="A635">
            <v>162.41390000000001</v>
          </cell>
        </row>
        <row r="636">
          <cell r="A636">
            <v>162.5598</v>
          </cell>
        </row>
        <row r="637">
          <cell r="A637">
            <v>162.70500000000001</v>
          </cell>
        </row>
        <row r="638">
          <cell r="A638">
            <v>162.84970000000001</v>
          </cell>
        </row>
        <row r="639">
          <cell r="A639">
            <v>162.9939</v>
          </cell>
        </row>
        <row r="640">
          <cell r="A640">
            <v>163.13740000000001</v>
          </cell>
        </row>
        <row r="641">
          <cell r="A641">
            <v>163.28039999999999</v>
          </cell>
        </row>
        <row r="642">
          <cell r="A642">
            <v>163.4228</v>
          </cell>
        </row>
        <row r="643">
          <cell r="A643">
            <v>163.56469999999999</v>
          </cell>
        </row>
        <row r="644">
          <cell r="A644">
            <v>163.70590000000001</v>
          </cell>
        </row>
        <row r="645">
          <cell r="A645">
            <v>163.8467</v>
          </cell>
        </row>
        <row r="646">
          <cell r="A646">
            <v>163.98689999999999</v>
          </cell>
        </row>
        <row r="647">
          <cell r="A647">
            <v>164.1266</v>
          </cell>
        </row>
        <row r="648">
          <cell r="A648">
            <v>164.26570000000001</v>
          </cell>
        </row>
        <row r="649">
          <cell r="A649">
            <v>164.40430000000001</v>
          </cell>
        </row>
        <row r="650">
          <cell r="A650">
            <v>164.54230000000001</v>
          </cell>
        </row>
        <row r="651">
          <cell r="A651">
            <v>164.6799</v>
          </cell>
        </row>
        <row r="652">
          <cell r="A652">
            <v>164.8169</v>
          </cell>
        </row>
        <row r="653">
          <cell r="A653">
            <v>164.95339999999999</v>
          </cell>
        </row>
        <row r="654">
          <cell r="A654">
            <v>165.08949999999999</v>
          </cell>
        </row>
        <row r="655">
          <cell r="A655">
            <v>165.22499999999999</v>
          </cell>
        </row>
        <row r="656">
          <cell r="A656">
            <v>165.36</v>
          </cell>
        </row>
        <row r="657">
          <cell r="A657">
            <v>165.49449999999999</v>
          </cell>
        </row>
        <row r="658">
          <cell r="A658">
            <v>165.6285</v>
          </cell>
        </row>
        <row r="659">
          <cell r="A659">
            <v>165.7621</v>
          </cell>
        </row>
        <row r="660">
          <cell r="A660">
            <v>165.89510000000001</v>
          </cell>
        </row>
        <row r="661">
          <cell r="A661">
            <v>166.02770000000001</v>
          </cell>
        </row>
        <row r="662">
          <cell r="A662">
            <v>166.15979999999999</v>
          </cell>
        </row>
        <row r="663">
          <cell r="A663">
            <v>166.29150000000001</v>
          </cell>
        </row>
        <row r="664">
          <cell r="A664">
            <v>166.42259999999999</v>
          </cell>
        </row>
        <row r="665">
          <cell r="A665">
            <v>166.55330000000001</v>
          </cell>
        </row>
        <row r="666">
          <cell r="A666">
            <v>166.68360000000001</v>
          </cell>
        </row>
        <row r="667">
          <cell r="A667">
            <v>166.8134</v>
          </cell>
        </row>
        <row r="668">
          <cell r="A668">
            <v>166.9427</v>
          </cell>
        </row>
        <row r="669">
          <cell r="A669">
            <v>167.07159999999999</v>
          </cell>
        </row>
        <row r="670">
          <cell r="A670">
            <v>167.20009999999999</v>
          </cell>
        </row>
        <row r="671">
          <cell r="A671">
            <v>167.32810000000001</v>
          </cell>
        </row>
        <row r="672">
          <cell r="A672">
            <v>167.45570000000001</v>
          </cell>
        </row>
        <row r="673">
          <cell r="A673">
            <v>167.58279999999999</v>
          </cell>
        </row>
        <row r="674">
          <cell r="A674">
            <v>167.70959999999999</v>
          </cell>
        </row>
        <row r="675">
          <cell r="A675">
            <v>167.83590000000001</v>
          </cell>
        </row>
        <row r="676">
          <cell r="A676">
            <v>167.96170000000001</v>
          </cell>
        </row>
        <row r="677">
          <cell r="A677">
            <v>168.0872</v>
          </cell>
        </row>
        <row r="678">
          <cell r="A678">
            <v>168.2122</v>
          </cell>
        </row>
        <row r="679">
          <cell r="A679">
            <v>168.33680000000001</v>
          </cell>
        </row>
        <row r="680">
          <cell r="A680">
            <v>168.46100000000001</v>
          </cell>
        </row>
        <row r="681">
          <cell r="A681">
            <v>168.5848</v>
          </cell>
        </row>
        <row r="682">
          <cell r="A682">
            <v>168.70820000000001</v>
          </cell>
        </row>
        <row r="683">
          <cell r="A683">
            <v>168.8312</v>
          </cell>
        </row>
        <row r="684">
          <cell r="A684">
            <v>168.9538</v>
          </cell>
        </row>
        <row r="685">
          <cell r="A685">
            <v>169.0761</v>
          </cell>
        </row>
        <row r="686">
          <cell r="A686">
            <v>169.1979</v>
          </cell>
        </row>
        <row r="687">
          <cell r="A687">
            <v>169.3193</v>
          </cell>
        </row>
        <row r="688">
          <cell r="A688">
            <v>169.44030000000001</v>
          </cell>
        </row>
        <row r="689">
          <cell r="A689">
            <v>169.56100000000001</v>
          </cell>
        </row>
        <row r="690">
          <cell r="A690">
            <v>169.68129999999999</v>
          </cell>
        </row>
        <row r="691">
          <cell r="A691">
            <v>169.80119999999999</v>
          </cell>
        </row>
        <row r="692">
          <cell r="A692">
            <v>169.92070000000001</v>
          </cell>
        </row>
        <row r="693">
          <cell r="A693">
            <v>170.03980000000001</v>
          </cell>
        </row>
        <row r="694">
          <cell r="A694">
            <v>170.15860000000001</v>
          </cell>
        </row>
        <row r="695">
          <cell r="A695">
            <v>170.27699999999999</v>
          </cell>
        </row>
        <row r="696">
          <cell r="A696">
            <v>170.39510000000001</v>
          </cell>
        </row>
        <row r="697">
          <cell r="A697">
            <v>170.5128</v>
          </cell>
        </row>
        <row r="698">
          <cell r="A698">
            <v>170.6301</v>
          </cell>
        </row>
        <row r="699">
          <cell r="A699">
            <v>170.74709999999999</v>
          </cell>
        </row>
        <row r="700">
          <cell r="A700">
            <v>170.86369999999999</v>
          </cell>
        </row>
        <row r="701">
          <cell r="A701">
            <v>170.98</v>
          </cell>
        </row>
        <row r="702">
          <cell r="A702">
            <v>171.0959</v>
          </cell>
        </row>
        <row r="703">
          <cell r="A703">
            <v>171.2114</v>
          </cell>
        </row>
        <row r="704">
          <cell r="A704">
            <v>171.32669999999999</v>
          </cell>
        </row>
        <row r="705">
          <cell r="A705">
            <v>171.44149999999999</v>
          </cell>
        </row>
        <row r="706">
          <cell r="A706">
            <v>171.55609999999999</v>
          </cell>
        </row>
        <row r="707">
          <cell r="A707">
            <v>171.6703</v>
          </cell>
        </row>
        <row r="708">
          <cell r="A708">
            <v>171.7841</v>
          </cell>
        </row>
        <row r="709">
          <cell r="A709">
            <v>171.89769999999999</v>
          </cell>
        </row>
        <row r="710">
          <cell r="A710">
            <v>172.01089999999999</v>
          </cell>
        </row>
        <row r="711">
          <cell r="A711">
            <v>172.12379999999999</v>
          </cell>
        </row>
        <row r="712">
          <cell r="A712">
            <v>172.2363</v>
          </cell>
        </row>
        <row r="713">
          <cell r="A713">
            <v>172.3485</v>
          </cell>
        </row>
        <row r="714">
          <cell r="A714">
            <v>172.46039999999999</v>
          </cell>
        </row>
        <row r="715">
          <cell r="A715">
            <v>172.572</v>
          </cell>
        </row>
        <row r="716">
          <cell r="A716">
            <v>172.6833</v>
          </cell>
        </row>
        <row r="717">
          <cell r="A717">
            <v>172.79419999999999</v>
          </cell>
        </row>
        <row r="718">
          <cell r="A718">
            <v>172.90479999999999</v>
          </cell>
        </row>
        <row r="719">
          <cell r="A719">
            <v>173.01509999999999</v>
          </cell>
        </row>
        <row r="720">
          <cell r="A720">
            <v>173.12520000000001</v>
          </cell>
        </row>
        <row r="721">
          <cell r="A721">
            <v>173.23490000000001</v>
          </cell>
        </row>
        <row r="722">
          <cell r="A722">
            <v>173.3442</v>
          </cell>
        </row>
        <row r="723">
          <cell r="A723">
            <v>173.45330000000001</v>
          </cell>
        </row>
        <row r="724">
          <cell r="A724">
            <v>173.56209999999999</v>
          </cell>
        </row>
        <row r="725">
          <cell r="A725">
            <v>173.67060000000001</v>
          </cell>
        </row>
        <row r="726">
          <cell r="A726">
            <v>173.77879999999999</v>
          </cell>
        </row>
        <row r="727">
          <cell r="A727">
            <v>173.88669999999999</v>
          </cell>
        </row>
        <row r="728">
          <cell r="A728">
            <v>173.99430000000001</v>
          </cell>
        </row>
        <row r="729">
          <cell r="A729">
            <v>174.10159999999999</v>
          </cell>
        </row>
        <row r="730">
          <cell r="A730">
            <v>174.20859999999999</v>
          </cell>
        </row>
        <row r="731">
          <cell r="A731">
            <v>174.31530000000001</v>
          </cell>
        </row>
        <row r="732">
          <cell r="A732">
            <v>174.42169999999999</v>
          </cell>
        </row>
        <row r="733">
          <cell r="A733">
            <v>174.52780000000001</v>
          </cell>
        </row>
        <row r="734">
          <cell r="A734">
            <v>174.6337</v>
          </cell>
        </row>
        <row r="735">
          <cell r="A735">
            <v>174.73929999999999</v>
          </cell>
        </row>
        <row r="736">
          <cell r="A736">
            <v>174.84460000000001</v>
          </cell>
        </row>
        <row r="737">
          <cell r="A737">
            <v>174.9496</v>
          </cell>
        </row>
        <row r="738">
          <cell r="A738">
            <v>175.05430000000001</v>
          </cell>
        </row>
        <row r="739">
          <cell r="A739">
            <v>175.15880000000001</v>
          </cell>
        </row>
        <row r="740">
          <cell r="A740">
            <v>175.2629</v>
          </cell>
        </row>
        <row r="741">
          <cell r="A741">
            <v>175.36680000000001</v>
          </cell>
        </row>
        <row r="742">
          <cell r="A742">
            <v>175.47049999999999</v>
          </cell>
        </row>
        <row r="743">
          <cell r="A743">
            <v>175.57380000000001</v>
          </cell>
        </row>
        <row r="744">
          <cell r="A744">
            <v>175.67689999999999</v>
          </cell>
        </row>
        <row r="745">
          <cell r="A745">
            <v>175.77979999999999</v>
          </cell>
        </row>
        <row r="746">
          <cell r="A746">
            <v>175.88229999999999</v>
          </cell>
        </row>
        <row r="747">
          <cell r="A747">
            <v>175.9846</v>
          </cell>
        </row>
        <row r="748">
          <cell r="A748">
            <v>176.08670000000001</v>
          </cell>
        </row>
        <row r="749">
          <cell r="A749">
            <v>176.1884</v>
          </cell>
        </row>
        <row r="750">
          <cell r="A750">
            <v>176.29</v>
          </cell>
        </row>
        <row r="751">
          <cell r="A751">
            <v>176.3912</v>
          </cell>
        </row>
        <row r="752">
          <cell r="A752">
            <v>176.4922</v>
          </cell>
        </row>
        <row r="753">
          <cell r="A753">
            <v>176.59299999999999</v>
          </cell>
        </row>
        <row r="754">
          <cell r="A754">
            <v>176.6934</v>
          </cell>
        </row>
        <row r="755">
          <cell r="A755">
            <v>176.7937</v>
          </cell>
        </row>
        <row r="756">
          <cell r="A756">
            <v>176.8937</v>
          </cell>
        </row>
        <row r="757">
          <cell r="A757">
            <v>176.99340000000001</v>
          </cell>
        </row>
        <row r="758">
          <cell r="A758">
            <v>177.09289999999999</v>
          </cell>
        </row>
        <row r="759">
          <cell r="A759">
            <v>177.19210000000001</v>
          </cell>
        </row>
        <row r="760">
          <cell r="A760">
            <v>177.2911</v>
          </cell>
        </row>
        <row r="761">
          <cell r="A761">
            <v>177.38990000000001</v>
          </cell>
        </row>
        <row r="762">
          <cell r="A762">
            <v>177.48840000000001</v>
          </cell>
        </row>
        <row r="763">
          <cell r="A763">
            <v>177.5866</v>
          </cell>
        </row>
        <row r="764">
          <cell r="A764">
            <v>177.68459999999999</v>
          </cell>
        </row>
        <row r="765">
          <cell r="A765">
            <v>177.7824</v>
          </cell>
        </row>
        <row r="766">
          <cell r="A766">
            <v>177.88</v>
          </cell>
        </row>
        <row r="767">
          <cell r="A767">
            <v>177.97730000000001</v>
          </cell>
        </row>
        <row r="768">
          <cell r="A768">
            <v>178.07429999999999</v>
          </cell>
        </row>
        <row r="769">
          <cell r="A769">
            <v>178.1712</v>
          </cell>
        </row>
        <row r="770">
          <cell r="A770">
            <v>178.26769999999999</v>
          </cell>
        </row>
        <row r="771">
          <cell r="A771">
            <v>178.36410000000001</v>
          </cell>
        </row>
        <row r="772">
          <cell r="A772">
            <v>178.46019999999999</v>
          </cell>
        </row>
        <row r="773">
          <cell r="A773">
            <v>178.55609999999999</v>
          </cell>
        </row>
        <row r="774">
          <cell r="A774">
            <v>178.65180000000001</v>
          </cell>
        </row>
        <row r="775">
          <cell r="A775">
            <v>178.7473</v>
          </cell>
        </row>
        <row r="776">
          <cell r="A776">
            <v>178.8425</v>
          </cell>
        </row>
        <row r="777">
          <cell r="A777">
            <v>178.9375</v>
          </cell>
        </row>
        <row r="778">
          <cell r="A778">
            <v>179.03219999999999</v>
          </cell>
        </row>
        <row r="779">
          <cell r="A779">
            <v>179.1268</v>
          </cell>
        </row>
        <row r="780">
          <cell r="A780">
            <v>179.22110000000001</v>
          </cell>
        </row>
        <row r="781">
          <cell r="A781">
            <v>179.3152</v>
          </cell>
        </row>
        <row r="782">
          <cell r="A782">
            <v>179.4091</v>
          </cell>
        </row>
        <row r="783">
          <cell r="A783">
            <v>179.5027</v>
          </cell>
        </row>
        <row r="784">
          <cell r="A784">
            <v>179.59620000000001</v>
          </cell>
        </row>
        <row r="785">
          <cell r="A785">
            <v>179.68940000000001</v>
          </cell>
        </row>
        <row r="786">
          <cell r="A786">
            <v>179.7824</v>
          </cell>
        </row>
        <row r="787">
          <cell r="A787">
            <v>179.87520000000001</v>
          </cell>
        </row>
        <row r="788">
          <cell r="A788">
            <v>179.96780000000001</v>
          </cell>
        </row>
        <row r="789">
          <cell r="A789">
            <v>180.06020000000001</v>
          </cell>
        </row>
        <row r="790">
          <cell r="A790">
            <v>180.1523</v>
          </cell>
        </row>
        <row r="791">
          <cell r="A791">
            <v>180.24420000000001</v>
          </cell>
        </row>
        <row r="792">
          <cell r="A792">
            <v>180.33600000000001</v>
          </cell>
        </row>
        <row r="793">
          <cell r="A793">
            <v>180.42750000000001</v>
          </cell>
        </row>
        <row r="794">
          <cell r="A794">
            <v>180.5188</v>
          </cell>
        </row>
        <row r="795">
          <cell r="A795">
            <v>180.60990000000001</v>
          </cell>
        </row>
        <row r="796">
          <cell r="A796">
            <v>180.70079999999999</v>
          </cell>
        </row>
        <row r="797">
          <cell r="A797">
            <v>180.79150000000001</v>
          </cell>
        </row>
        <row r="798">
          <cell r="A798">
            <v>180.88200000000001</v>
          </cell>
        </row>
        <row r="799">
          <cell r="A799">
            <v>180.97229999999999</v>
          </cell>
        </row>
        <row r="800">
          <cell r="A800">
            <v>181.06229999999999</v>
          </cell>
        </row>
        <row r="801">
          <cell r="A801">
            <v>181.15219999999999</v>
          </cell>
        </row>
        <row r="802">
          <cell r="A802">
            <v>181.24189999999999</v>
          </cell>
        </row>
        <row r="803">
          <cell r="A803">
            <v>181.3314</v>
          </cell>
        </row>
        <row r="804">
          <cell r="A804">
            <v>181.42070000000001</v>
          </cell>
        </row>
        <row r="805">
          <cell r="A805">
            <v>181.50970000000001</v>
          </cell>
        </row>
        <row r="806">
          <cell r="A806">
            <v>181.5986</v>
          </cell>
        </row>
        <row r="807">
          <cell r="A807">
            <v>181.68729999999999</v>
          </cell>
        </row>
        <row r="808">
          <cell r="A808">
            <v>181.7758</v>
          </cell>
        </row>
        <row r="809">
          <cell r="A809">
            <v>181.86410000000001</v>
          </cell>
        </row>
        <row r="810">
          <cell r="A810">
            <v>181.9522</v>
          </cell>
        </row>
        <row r="811">
          <cell r="A811">
            <v>182.0401</v>
          </cell>
        </row>
        <row r="812">
          <cell r="A812">
            <v>182.12780000000001</v>
          </cell>
        </row>
        <row r="813">
          <cell r="A813">
            <v>182.21530000000001</v>
          </cell>
        </row>
        <row r="814">
          <cell r="A814">
            <v>182.30260000000001</v>
          </cell>
        </row>
        <row r="815">
          <cell r="A815">
            <v>182.3897</v>
          </cell>
        </row>
        <row r="816">
          <cell r="A816">
            <v>182.47669999999999</v>
          </cell>
        </row>
        <row r="817">
          <cell r="A817">
            <v>182.5634</v>
          </cell>
        </row>
        <row r="818">
          <cell r="A818">
            <v>182.65</v>
          </cell>
        </row>
        <row r="819">
          <cell r="A819">
            <v>182.7364</v>
          </cell>
        </row>
        <row r="820">
          <cell r="A820">
            <v>182.82259999999999</v>
          </cell>
        </row>
        <row r="821">
          <cell r="A821">
            <v>182.90860000000001</v>
          </cell>
        </row>
        <row r="822">
          <cell r="A822">
            <v>182.99440000000001</v>
          </cell>
        </row>
        <row r="823">
          <cell r="A823">
            <v>183.08</v>
          </cell>
        </row>
        <row r="824">
          <cell r="A824">
            <v>183.16550000000001</v>
          </cell>
        </row>
        <row r="825">
          <cell r="A825">
            <v>183.25069999999999</v>
          </cell>
        </row>
        <row r="826">
          <cell r="A826">
            <v>183.33580000000001</v>
          </cell>
        </row>
        <row r="827">
          <cell r="A827">
            <v>183.42070000000001</v>
          </cell>
        </row>
        <row r="828">
          <cell r="A828">
            <v>183.50540000000001</v>
          </cell>
        </row>
        <row r="829">
          <cell r="A829">
            <v>183.59</v>
          </cell>
        </row>
        <row r="830">
          <cell r="A830">
            <v>183.67429999999999</v>
          </cell>
        </row>
        <row r="831">
          <cell r="A831">
            <v>183.7585</v>
          </cell>
        </row>
        <row r="832">
          <cell r="A832">
            <v>183.8425</v>
          </cell>
        </row>
        <row r="833">
          <cell r="A833">
            <v>183.9263</v>
          </cell>
        </row>
        <row r="834">
          <cell r="A834">
            <v>184.01</v>
          </cell>
        </row>
        <row r="835">
          <cell r="A835">
            <v>184.0934</v>
          </cell>
        </row>
        <row r="836">
          <cell r="A836">
            <v>184.17670000000001</v>
          </cell>
        </row>
        <row r="837">
          <cell r="A837">
            <v>184.25980000000001</v>
          </cell>
        </row>
        <row r="838">
          <cell r="A838">
            <v>184.34280000000001</v>
          </cell>
        </row>
        <row r="839">
          <cell r="A839">
            <v>184.4255</v>
          </cell>
        </row>
        <row r="840">
          <cell r="A840">
            <v>184.50810000000001</v>
          </cell>
        </row>
        <row r="841">
          <cell r="A841">
            <v>184.59049999999999</v>
          </cell>
        </row>
        <row r="842">
          <cell r="A842">
            <v>184.6728</v>
          </cell>
        </row>
        <row r="843">
          <cell r="A843">
            <v>184.75489999999999</v>
          </cell>
        </row>
        <row r="844">
          <cell r="A844">
            <v>184.83680000000001</v>
          </cell>
        </row>
        <row r="845">
          <cell r="A845">
            <v>184.91849999999999</v>
          </cell>
        </row>
        <row r="846">
          <cell r="A846">
            <v>185</v>
          </cell>
        </row>
        <row r="847">
          <cell r="A847">
            <v>185.0814</v>
          </cell>
        </row>
        <row r="848">
          <cell r="A848">
            <v>185.1626</v>
          </cell>
        </row>
        <row r="849">
          <cell r="A849">
            <v>185.24369999999999</v>
          </cell>
        </row>
        <row r="850">
          <cell r="A850">
            <v>185.3246</v>
          </cell>
        </row>
        <row r="851">
          <cell r="A851">
            <v>185.40530000000001</v>
          </cell>
        </row>
        <row r="852">
          <cell r="A852">
            <v>185.48580000000001</v>
          </cell>
        </row>
        <row r="853">
          <cell r="A853">
            <v>185.56620000000001</v>
          </cell>
        </row>
        <row r="854">
          <cell r="A854">
            <v>185.6464</v>
          </cell>
        </row>
        <row r="855">
          <cell r="A855">
            <v>185.72640000000001</v>
          </cell>
        </row>
        <row r="856">
          <cell r="A856">
            <v>185.80629999999999</v>
          </cell>
        </row>
        <row r="857">
          <cell r="A857">
            <v>185.886</v>
          </cell>
        </row>
        <row r="858">
          <cell r="A858">
            <v>185.96549999999999</v>
          </cell>
        </row>
        <row r="859">
          <cell r="A859">
            <v>186.04490000000001</v>
          </cell>
        </row>
        <row r="860">
          <cell r="A860">
            <v>186.1241</v>
          </cell>
        </row>
        <row r="861">
          <cell r="A861">
            <v>186.20320000000001</v>
          </cell>
        </row>
        <row r="862">
          <cell r="A862">
            <v>186.28210000000001</v>
          </cell>
        </row>
        <row r="863">
          <cell r="A863">
            <v>186.36080000000001</v>
          </cell>
        </row>
        <row r="864">
          <cell r="A864">
            <v>186.43940000000001</v>
          </cell>
        </row>
        <row r="865">
          <cell r="A865">
            <v>186.51779999999999</v>
          </cell>
        </row>
        <row r="866">
          <cell r="A866">
            <v>186.596</v>
          </cell>
        </row>
        <row r="867">
          <cell r="A867">
            <v>186.67410000000001</v>
          </cell>
        </row>
        <row r="868">
          <cell r="A868">
            <v>186.75200000000001</v>
          </cell>
        </row>
        <row r="869">
          <cell r="A869">
            <v>186.8297</v>
          </cell>
        </row>
        <row r="870">
          <cell r="A870">
            <v>186.90729999999999</v>
          </cell>
        </row>
        <row r="871">
          <cell r="A871">
            <v>186.98480000000001</v>
          </cell>
        </row>
        <row r="872">
          <cell r="A872">
            <v>187.06200000000001</v>
          </cell>
        </row>
        <row r="873">
          <cell r="A873">
            <v>187.13910000000001</v>
          </cell>
        </row>
        <row r="874">
          <cell r="A874">
            <v>187.21610000000001</v>
          </cell>
        </row>
        <row r="875">
          <cell r="A875">
            <v>187.2929</v>
          </cell>
        </row>
        <row r="876">
          <cell r="A876">
            <v>187.36949999999999</v>
          </cell>
        </row>
        <row r="877">
          <cell r="A877">
            <v>187.446</v>
          </cell>
        </row>
        <row r="878">
          <cell r="A878">
            <v>187.5223</v>
          </cell>
        </row>
        <row r="879">
          <cell r="A879">
            <v>187.5984</v>
          </cell>
        </row>
        <row r="880">
          <cell r="A880">
            <v>187.67439999999999</v>
          </cell>
        </row>
        <row r="881">
          <cell r="A881">
            <v>187.75030000000001</v>
          </cell>
        </row>
        <row r="882">
          <cell r="A882">
            <v>187.82599999999999</v>
          </cell>
        </row>
        <row r="883">
          <cell r="A883">
            <v>187.9015</v>
          </cell>
        </row>
        <row r="884">
          <cell r="A884">
            <v>187.9769</v>
          </cell>
        </row>
        <row r="885">
          <cell r="A885">
            <v>188.0521</v>
          </cell>
        </row>
        <row r="886">
          <cell r="A886">
            <v>188.12710000000001</v>
          </cell>
        </row>
        <row r="887">
          <cell r="A887">
            <v>188.202</v>
          </cell>
        </row>
        <row r="888">
          <cell r="A888">
            <v>188.27670000000001</v>
          </cell>
        </row>
        <row r="889">
          <cell r="A889">
            <v>188.35130000000001</v>
          </cell>
        </row>
        <row r="890">
          <cell r="A890">
            <v>188.42570000000001</v>
          </cell>
        </row>
        <row r="891">
          <cell r="A891">
            <v>188.5</v>
          </cell>
        </row>
        <row r="892">
          <cell r="A892">
            <v>188.57409999999999</v>
          </cell>
        </row>
        <row r="893">
          <cell r="A893">
            <v>188.648</v>
          </cell>
        </row>
        <row r="894">
          <cell r="A894">
            <v>188.7218</v>
          </cell>
        </row>
        <row r="895">
          <cell r="A895">
            <v>188.7954</v>
          </cell>
        </row>
        <row r="896">
          <cell r="A896">
            <v>188.8689</v>
          </cell>
        </row>
        <row r="897">
          <cell r="A897">
            <v>188.94220000000001</v>
          </cell>
        </row>
        <row r="898">
          <cell r="A898">
            <v>189.0154</v>
          </cell>
        </row>
        <row r="899">
          <cell r="A899">
            <v>189.08840000000001</v>
          </cell>
        </row>
        <row r="900">
          <cell r="A900">
            <v>189.16120000000001</v>
          </cell>
        </row>
        <row r="901">
          <cell r="A901">
            <v>189.23390000000001</v>
          </cell>
        </row>
        <row r="902">
          <cell r="A902">
            <v>189.3064</v>
          </cell>
        </row>
        <row r="903">
          <cell r="A903">
            <v>189.37870000000001</v>
          </cell>
        </row>
        <row r="904">
          <cell r="A904">
            <v>189.45089999999999</v>
          </cell>
        </row>
        <row r="905">
          <cell r="A905">
            <v>189.52289999999999</v>
          </cell>
        </row>
        <row r="906">
          <cell r="A906">
            <v>189.59469999999999</v>
          </cell>
        </row>
        <row r="907">
          <cell r="A907">
            <v>189.66640000000001</v>
          </cell>
        </row>
        <row r="908">
          <cell r="A908">
            <v>189.7379</v>
          </cell>
        </row>
        <row r="909">
          <cell r="A909">
            <v>189.8092</v>
          </cell>
        </row>
        <row r="910">
          <cell r="A910">
            <v>189.88040000000001</v>
          </cell>
        </row>
        <row r="911">
          <cell r="A911">
            <v>189.95140000000001</v>
          </cell>
        </row>
        <row r="912">
          <cell r="A912">
            <v>190.0222</v>
          </cell>
        </row>
        <row r="913">
          <cell r="A913">
            <v>190.09280000000001</v>
          </cell>
        </row>
        <row r="914">
          <cell r="A914">
            <v>190.16319999999999</v>
          </cell>
        </row>
        <row r="915">
          <cell r="A915">
            <v>190.23349999999999</v>
          </cell>
        </row>
        <row r="916">
          <cell r="A916">
            <v>190.30350000000001</v>
          </cell>
        </row>
        <row r="917">
          <cell r="A917">
            <v>190.3733</v>
          </cell>
        </row>
        <row r="918">
          <cell r="A918">
            <v>190.44290000000001</v>
          </cell>
        </row>
        <row r="919">
          <cell r="A919">
            <v>190.51220000000001</v>
          </cell>
        </row>
      </sheetData>
      <sheetData sheetId="2">
        <row r="2">
          <cell r="A2">
            <v>293.8143</v>
          </cell>
        </row>
        <row r="3">
          <cell r="A3">
            <v>307.39210000000003</v>
          </cell>
        </row>
        <row r="4">
          <cell r="A4">
            <v>316.00659999999999</v>
          </cell>
        </row>
        <row r="5">
          <cell r="A5">
            <v>322.45429999999999</v>
          </cell>
        </row>
        <row r="6">
          <cell r="A6">
            <v>327.66219999999998</v>
          </cell>
        </row>
        <row r="7">
          <cell r="A7">
            <v>332.05939999999998</v>
          </cell>
        </row>
        <row r="8">
          <cell r="A8">
            <v>335.88170000000002</v>
          </cell>
        </row>
        <row r="9">
          <cell r="A9">
            <v>339.27339999999998</v>
          </cell>
        </row>
        <row r="10">
          <cell r="A10">
            <v>342.32929999999999</v>
          </cell>
        </row>
        <row r="11">
          <cell r="A11">
            <v>345.1157</v>
          </cell>
        </row>
        <row r="12">
          <cell r="A12">
            <v>347.68040000000002</v>
          </cell>
        </row>
        <row r="13">
          <cell r="A13">
            <v>350.05939999999998</v>
          </cell>
        </row>
        <row r="14">
          <cell r="A14">
            <v>352.28019999999998</v>
          </cell>
        </row>
        <row r="15">
          <cell r="A15">
            <v>354.3646</v>
          </cell>
        </row>
        <row r="16">
          <cell r="A16">
            <v>356.33010000000002</v>
          </cell>
        </row>
        <row r="17">
          <cell r="A17">
            <v>358.1909</v>
          </cell>
        </row>
        <row r="18">
          <cell r="A18">
            <v>359.95870000000002</v>
          </cell>
        </row>
        <row r="19">
          <cell r="A19">
            <v>361.64339999999999</v>
          </cell>
        </row>
        <row r="20">
          <cell r="A20">
            <v>363.25330000000002</v>
          </cell>
        </row>
        <row r="21">
          <cell r="A21">
            <v>364.79539999999997</v>
          </cell>
        </row>
        <row r="22">
          <cell r="A22">
            <v>366.27589999999998</v>
          </cell>
        </row>
        <row r="23">
          <cell r="A23">
            <v>367.7</v>
          </cell>
        </row>
        <row r="24">
          <cell r="A24">
            <v>369.07240000000002</v>
          </cell>
        </row>
        <row r="25">
          <cell r="A25">
            <v>370.39710000000002</v>
          </cell>
        </row>
        <row r="26">
          <cell r="A26">
            <v>371.67770000000002</v>
          </cell>
        </row>
        <row r="27">
          <cell r="A27">
            <v>372.91739999999999</v>
          </cell>
        </row>
        <row r="28">
          <cell r="A28">
            <v>374.11900000000003</v>
          </cell>
        </row>
        <row r="29">
          <cell r="A29">
            <v>375.2851</v>
          </cell>
        </row>
        <row r="30">
          <cell r="A30">
            <v>376.41789999999997</v>
          </cell>
        </row>
        <row r="31">
          <cell r="A31">
            <v>377.51960000000003</v>
          </cell>
        </row>
        <row r="32">
          <cell r="A32">
            <v>378.59199999999998</v>
          </cell>
        </row>
        <row r="33">
          <cell r="A33">
            <v>379.63670000000002</v>
          </cell>
        </row>
        <row r="34">
          <cell r="A34">
            <v>380.65550000000002</v>
          </cell>
        </row>
        <row r="35">
          <cell r="A35">
            <v>381.64960000000002</v>
          </cell>
        </row>
        <row r="36">
          <cell r="A36">
            <v>382.62040000000002</v>
          </cell>
        </row>
        <row r="37">
          <cell r="A37">
            <v>383.56920000000002</v>
          </cell>
        </row>
        <row r="38">
          <cell r="A38">
            <v>384.49689999999998</v>
          </cell>
        </row>
        <row r="39">
          <cell r="A39">
            <v>385.40469999999999</v>
          </cell>
        </row>
        <row r="40">
          <cell r="A40">
            <v>386.29340000000002</v>
          </cell>
        </row>
        <row r="41">
          <cell r="A41">
            <v>387.16399999999999</v>
          </cell>
        </row>
        <row r="42">
          <cell r="A42">
            <v>388.01729999999998</v>
          </cell>
        </row>
        <row r="43">
          <cell r="A43">
            <v>388.85410000000002</v>
          </cell>
        </row>
        <row r="44">
          <cell r="A44">
            <v>389.67500000000001</v>
          </cell>
        </row>
        <row r="45">
          <cell r="A45">
            <v>390.48070000000001</v>
          </cell>
        </row>
        <row r="46">
          <cell r="A46">
            <v>391.27190000000002</v>
          </cell>
        </row>
        <row r="47">
          <cell r="A47">
            <v>392.04910000000001</v>
          </cell>
        </row>
        <row r="48">
          <cell r="A48">
            <v>392.81290000000001</v>
          </cell>
        </row>
        <row r="49">
          <cell r="A49">
            <v>393.56369999999998</v>
          </cell>
        </row>
        <row r="50">
          <cell r="A50">
            <v>394.30220000000003</v>
          </cell>
        </row>
        <row r="51">
          <cell r="A51">
            <v>395.02870000000001</v>
          </cell>
        </row>
        <row r="52">
          <cell r="A52">
            <v>395.74360000000001</v>
          </cell>
        </row>
        <row r="53">
          <cell r="A53">
            <v>396.44749999999999</v>
          </cell>
        </row>
        <row r="54">
          <cell r="A54">
            <v>397.14060000000001</v>
          </cell>
        </row>
        <row r="55">
          <cell r="A55">
            <v>397.82330000000002</v>
          </cell>
        </row>
        <row r="56">
          <cell r="A56">
            <v>398.49599999999998</v>
          </cell>
        </row>
        <row r="57">
          <cell r="A57">
            <v>399.15899999999999</v>
          </cell>
        </row>
        <row r="58">
          <cell r="A58">
            <v>399.81259999999997</v>
          </cell>
        </row>
        <row r="59">
          <cell r="A59">
            <v>400.45710000000003</v>
          </cell>
        </row>
        <row r="60">
          <cell r="A60">
            <v>401.09289999999999</v>
          </cell>
        </row>
        <row r="61">
          <cell r="A61">
            <v>401.7201</v>
          </cell>
        </row>
        <row r="62">
          <cell r="A62">
            <v>402.339</v>
          </cell>
        </row>
        <row r="63">
          <cell r="A63">
            <v>402.94979999999998</v>
          </cell>
        </row>
        <row r="64">
          <cell r="A64">
            <v>403.55290000000002</v>
          </cell>
        </row>
        <row r="65">
          <cell r="A65">
            <v>404.14839999999998</v>
          </cell>
        </row>
        <row r="66">
          <cell r="A66">
            <v>404.73660000000001</v>
          </cell>
        </row>
        <row r="67">
          <cell r="A67">
            <v>405.3175</v>
          </cell>
        </row>
        <row r="68">
          <cell r="A68">
            <v>405.89159999999998</v>
          </cell>
        </row>
        <row r="69">
          <cell r="A69">
            <v>406.4588</v>
          </cell>
        </row>
        <row r="70">
          <cell r="A70">
            <v>407.01940000000002</v>
          </cell>
        </row>
        <row r="71">
          <cell r="A71">
            <v>407.5736</v>
          </cell>
        </row>
        <row r="72">
          <cell r="A72">
            <v>408.1216</v>
          </cell>
        </row>
        <row r="73">
          <cell r="A73">
            <v>408.6635</v>
          </cell>
        </row>
        <row r="74">
          <cell r="A74">
            <v>409.19940000000003</v>
          </cell>
        </row>
        <row r="75">
          <cell r="A75">
            <v>409.72949999999997</v>
          </cell>
        </row>
        <row r="76">
          <cell r="A76">
            <v>410.25389999999999</v>
          </cell>
        </row>
        <row r="77">
          <cell r="A77">
            <v>410.77280000000002</v>
          </cell>
        </row>
        <row r="78">
          <cell r="A78">
            <v>411.28640000000001</v>
          </cell>
        </row>
        <row r="79">
          <cell r="A79">
            <v>411.7946</v>
          </cell>
        </row>
        <row r="80">
          <cell r="A80">
            <v>412.29770000000002</v>
          </cell>
        </row>
        <row r="81">
          <cell r="A81">
            <v>412.79579999999999</v>
          </cell>
        </row>
        <row r="82">
          <cell r="A82">
            <v>413.28899999999999</v>
          </cell>
        </row>
        <row r="83">
          <cell r="A83">
            <v>413.7774</v>
          </cell>
        </row>
        <row r="84">
          <cell r="A84">
            <v>414.26100000000002</v>
          </cell>
        </row>
        <row r="85">
          <cell r="A85">
            <v>414.74009999999998</v>
          </cell>
        </row>
        <row r="86">
          <cell r="A86">
            <v>415.21469999999999</v>
          </cell>
        </row>
        <row r="87">
          <cell r="A87">
            <v>415.6848</v>
          </cell>
        </row>
        <row r="88">
          <cell r="A88">
            <v>416.15069999999997</v>
          </cell>
        </row>
        <row r="89">
          <cell r="A89">
            <v>416.6123</v>
          </cell>
        </row>
        <row r="90">
          <cell r="A90">
            <v>417.06979999999999</v>
          </cell>
        </row>
        <row r="91">
          <cell r="A91">
            <v>417.52319999999997</v>
          </cell>
        </row>
        <row r="92">
          <cell r="A92">
            <v>417.97269999999997</v>
          </cell>
        </row>
        <row r="93">
          <cell r="A93">
            <v>418.41829999999999</v>
          </cell>
        </row>
        <row r="94">
          <cell r="A94">
            <v>418.86</v>
          </cell>
        </row>
        <row r="95">
          <cell r="A95">
            <v>419.298</v>
          </cell>
        </row>
        <row r="96">
          <cell r="A96">
            <v>419.73239999999998</v>
          </cell>
        </row>
        <row r="97">
          <cell r="A97">
            <v>420.16309999999999</v>
          </cell>
        </row>
        <row r="98">
          <cell r="A98">
            <v>420.59030000000001</v>
          </cell>
        </row>
        <row r="99">
          <cell r="A99">
            <v>421.01409999999998</v>
          </cell>
        </row>
        <row r="100">
          <cell r="A100">
            <v>421.43439999999998</v>
          </cell>
        </row>
        <row r="101">
          <cell r="A101">
            <v>421.85140000000001</v>
          </cell>
        </row>
        <row r="102">
          <cell r="A102">
            <v>422.26510000000002</v>
          </cell>
        </row>
        <row r="103">
          <cell r="A103">
            <v>422.67559999999997</v>
          </cell>
        </row>
        <row r="104">
          <cell r="A104">
            <v>423.0829</v>
          </cell>
        </row>
        <row r="105">
          <cell r="A105">
            <v>423.4871</v>
          </cell>
        </row>
        <row r="106">
          <cell r="A106">
            <v>423.88819999999998</v>
          </cell>
        </row>
        <row r="107">
          <cell r="A107">
            <v>424.28629999999998</v>
          </cell>
        </row>
        <row r="108">
          <cell r="A108">
            <v>424.68150000000003</v>
          </cell>
        </row>
        <row r="109">
          <cell r="A109">
            <v>425.07380000000001</v>
          </cell>
        </row>
        <row r="110">
          <cell r="A110">
            <v>425.46319999999997</v>
          </cell>
        </row>
        <row r="111">
          <cell r="A111">
            <v>425.84980000000002</v>
          </cell>
        </row>
        <row r="112">
          <cell r="A112">
            <v>426.2337</v>
          </cell>
        </row>
        <row r="113">
          <cell r="A113">
            <v>426.6148</v>
          </cell>
        </row>
        <row r="114">
          <cell r="A114">
            <v>426.9932</v>
          </cell>
        </row>
        <row r="115">
          <cell r="A115">
            <v>427.3691</v>
          </cell>
        </row>
        <row r="116">
          <cell r="A116">
            <v>427.7423</v>
          </cell>
        </row>
        <row r="117">
          <cell r="A117">
            <v>428.113</v>
          </cell>
        </row>
        <row r="118">
          <cell r="A118">
            <v>428.48110000000003</v>
          </cell>
        </row>
        <row r="119">
          <cell r="A119">
            <v>428.84679999999997</v>
          </cell>
        </row>
        <row r="120">
          <cell r="A120">
            <v>429.21010000000001</v>
          </cell>
        </row>
        <row r="121">
          <cell r="A121">
            <v>429.57089999999999</v>
          </cell>
        </row>
        <row r="122">
          <cell r="A122">
            <v>429.92939999999999</v>
          </cell>
        </row>
        <row r="123">
          <cell r="A123">
            <v>430.28559999999999</v>
          </cell>
        </row>
        <row r="124">
          <cell r="A124">
            <v>430.6395</v>
          </cell>
        </row>
        <row r="125">
          <cell r="A125">
            <v>430.99110000000002</v>
          </cell>
        </row>
        <row r="126">
          <cell r="A126">
            <v>431.34050000000002</v>
          </cell>
        </row>
        <row r="127">
          <cell r="A127">
            <v>431.68770000000001</v>
          </cell>
        </row>
        <row r="128">
          <cell r="A128">
            <v>432.03280000000001</v>
          </cell>
        </row>
        <row r="129">
          <cell r="A129">
            <v>432.37569999999999</v>
          </cell>
        </row>
        <row r="130">
          <cell r="A130">
            <v>432.7165</v>
          </cell>
        </row>
        <row r="131">
          <cell r="A131">
            <v>433.05529999999999</v>
          </cell>
        </row>
        <row r="132">
          <cell r="A132">
            <v>433.392</v>
          </cell>
        </row>
        <row r="133">
          <cell r="A133">
            <v>433.72669999999999</v>
          </cell>
        </row>
        <row r="134">
          <cell r="A134">
            <v>434.05939999999998</v>
          </cell>
        </row>
        <row r="135">
          <cell r="A135">
            <v>434.39010000000002</v>
          </cell>
        </row>
        <row r="136">
          <cell r="A136">
            <v>434.71890000000002</v>
          </cell>
        </row>
        <row r="137">
          <cell r="A137">
            <v>435.04579999999999</v>
          </cell>
        </row>
        <row r="138">
          <cell r="A138">
            <v>435.37090000000001</v>
          </cell>
        </row>
        <row r="139">
          <cell r="A139">
            <v>435.69400000000002</v>
          </cell>
        </row>
        <row r="140">
          <cell r="A140">
            <v>436.0154</v>
          </cell>
        </row>
        <row r="141">
          <cell r="A141">
            <v>436.3349</v>
          </cell>
        </row>
        <row r="142">
          <cell r="A142">
            <v>436.65260000000001</v>
          </cell>
        </row>
        <row r="143">
          <cell r="A143">
            <v>436.96859999999998</v>
          </cell>
        </row>
        <row r="144">
          <cell r="A144">
            <v>437.28289999999998</v>
          </cell>
        </row>
        <row r="145">
          <cell r="A145">
            <v>437.59539999999998</v>
          </cell>
        </row>
        <row r="146">
          <cell r="A146">
            <v>437.90620000000001</v>
          </cell>
        </row>
        <row r="147">
          <cell r="A147">
            <v>438.21539999999999</v>
          </cell>
        </row>
        <row r="148">
          <cell r="A148">
            <v>438.52289999999999</v>
          </cell>
        </row>
        <row r="149">
          <cell r="A149">
            <v>438.82870000000003</v>
          </cell>
        </row>
        <row r="150">
          <cell r="A150">
            <v>439.13299999999998</v>
          </cell>
        </row>
        <row r="151">
          <cell r="A151">
            <v>439.4357</v>
          </cell>
        </row>
        <row r="152">
          <cell r="A152">
            <v>439.73680000000002</v>
          </cell>
        </row>
        <row r="153">
          <cell r="A153">
            <v>440.03629999999998</v>
          </cell>
        </row>
        <row r="154">
          <cell r="A154">
            <v>440.33429999999998</v>
          </cell>
        </row>
        <row r="155">
          <cell r="A155">
            <v>440.63080000000002</v>
          </cell>
        </row>
        <row r="156">
          <cell r="A156">
            <v>440.92579999999998</v>
          </cell>
        </row>
        <row r="157">
          <cell r="A157">
            <v>441.21929999999998</v>
          </cell>
        </row>
        <row r="158">
          <cell r="A158">
            <v>441.51130000000001</v>
          </cell>
        </row>
        <row r="159">
          <cell r="A159">
            <v>441.80189999999999</v>
          </cell>
        </row>
        <row r="160">
          <cell r="A160">
            <v>442.09109999999998</v>
          </cell>
        </row>
        <row r="161">
          <cell r="A161">
            <v>442.37880000000001</v>
          </cell>
        </row>
        <row r="162">
          <cell r="A162">
            <v>442.66520000000003</v>
          </cell>
        </row>
        <row r="163">
          <cell r="A163">
            <v>442.95010000000002</v>
          </cell>
        </row>
        <row r="164">
          <cell r="A164">
            <v>443.2337</v>
          </cell>
        </row>
        <row r="165">
          <cell r="A165">
            <v>443.51600000000002</v>
          </cell>
        </row>
        <row r="166">
          <cell r="A166">
            <v>443.79689999999999</v>
          </cell>
        </row>
        <row r="167">
          <cell r="A167">
            <v>444.07650000000001</v>
          </cell>
        </row>
        <row r="168">
          <cell r="A168">
            <v>444.35480000000001</v>
          </cell>
        </row>
        <row r="169">
          <cell r="A169">
            <v>444.6318</v>
          </cell>
        </row>
        <row r="170">
          <cell r="A170">
            <v>444.90750000000003</v>
          </cell>
        </row>
        <row r="171">
          <cell r="A171">
            <v>445.18189999999998</v>
          </cell>
        </row>
        <row r="172">
          <cell r="A172">
            <v>445.45510000000002</v>
          </cell>
        </row>
        <row r="173">
          <cell r="A173">
            <v>445.72710000000001</v>
          </cell>
        </row>
        <row r="174">
          <cell r="A174">
            <v>445.99790000000002</v>
          </cell>
        </row>
        <row r="175">
          <cell r="A175">
            <v>446.26740000000001</v>
          </cell>
        </row>
        <row r="176">
          <cell r="A176">
            <v>446.53570000000002</v>
          </cell>
        </row>
        <row r="177">
          <cell r="A177">
            <v>446.80290000000002</v>
          </cell>
        </row>
        <row r="178">
          <cell r="A178">
            <v>447.06889999999999</v>
          </cell>
        </row>
        <row r="179">
          <cell r="A179">
            <v>447.33370000000002</v>
          </cell>
        </row>
        <row r="180">
          <cell r="A180">
            <v>447.59739999999999</v>
          </cell>
        </row>
        <row r="181">
          <cell r="A181">
            <v>447.85989999999998</v>
          </cell>
        </row>
        <row r="182">
          <cell r="A182">
            <v>448.12130000000002</v>
          </cell>
        </row>
        <row r="183">
          <cell r="A183">
            <v>448.38159999999999</v>
          </cell>
        </row>
        <row r="184">
          <cell r="A184">
            <v>448.64080000000001</v>
          </cell>
        </row>
        <row r="185">
          <cell r="A185">
            <v>448.89890000000003</v>
          </cell>
        </row>
        <row r="186">
          <cell r="A186">
            <v>449.15589999999997</v>
          </cell>
        </row>
        <row r="187">
          <cell r="A187">
            <v>449.4119</v>
          </cell>
        </row>
        <row r="188">
          <cell r="A188">
            <v>449.66680000000002</v>
          </cell>
        </row>
        <row r="189">
          <cell r="A189">
            <v>449.92059999999998</v>
          </cell>
        </row>
        <row r="190">
          <cell r="A190">
            <v>450.17340000000002</v>
          </cell>
        </row>
        <row r="191">
          <cell r="A191">
            <v>450.42520000000002</v>
          </cell>
        </row>
        <row r="192">
          <cell r="A192">
            <v>450.67599999999999</v>
          </cell>
        </row>
        <row r="193">
          <cell r="A193">
            <v>450.92570000000001</v>
          </cell>
        </row>
        <row r="194">
          <cell r="A194">
            <v>451.17450000000002</v>
          </cell>
        </row>
        <row r="195">
          <cell r="A195">
            <v>451.42230000000001</v>
          </cell>
        </row>
        <row r="196">
          <cell r="A196">
            <v>451.66910000000001</v>
          </cell>
        </row>
        <row r="197">
          <cell r="A197">
            <v>451.91489999999999</v>
          </cell>
        </row>
        <row r="198">
          <cell r="A198">
            <v>452.15980000000002</v>
          </cell>
        </row>
        <row r="199">
          <cell r="A199">
            <v>452.40370000000001</v>
          </cell>
        </row>
        <row r="200">
          <cell r="A200">
            <v>452.64670000000001</v>
          </cell>
        </row>
        <row r="201">
          <cell r="A201">
            <v>452.88869999999997</v>
          </cell>
        </row>
        <row r="202">
          <cell r="A202">
            <v>453.12979999999999</v>
          </cell>
        </row>
        <row r="203">
          <cell r="A203">
            <v>453.37</v>
          </cell>
        </row>
        <row r="204">
          <cell r="A204">
            <v>453.60930000000002</v>
          </cell>
        </row>
        <row r="205">
          <cell r="A205">
            <v>453.84769999999997</v>
          </cell>
        </row>
        <row r="206">
          <cell r="A206">
            <v>454.08519999999999</v>
          </cell>
        </row>
        <row r="207">
          <cell r="A207">
            <v>454.3218</v>
          </cell>
        </row>
        <row r="208">
          <cell r="A208">
            <v>454.55759999999998</v>
          </cell>
        </row>
        <row r="209">
          <cell r="A209">
            <v>454.79250000000002</v>
          </cell>
        </row>
        <row r="210">
          <cell r="A210">
            <v>455.0265</v>
          </cell>
        </row>
        <row r="211">
          <cell r="A211">
            <v>455.25970000000001</v>
          </cell>
        </row>
        <row r="212">
          <cell r="A212">
            <v>455.49200000000002</v>
          </cell>
        </row>
        <row r="213">
          <cell r="A213">
            <v>455.7235</v>
          </cell>
        </row>
        <row r="214">
          <cell r="A214">
            <v>455.95409999999998</v>
          </cell>
        </row>
        <row r="215">
          <cell r="A215">
            <v>456.18400000000003</v>
          </cell>
        </row>
        <row r="216">
          <cell r="A216">
            <v>456.41300000000001</v>
          </cell>
        </row>
        <row r="217">
          <cell r="A217">
            <v>456.64120000000003</v>
          </cell>
        </row>
        <row r="218">
          <cell r="A218">
            <v>456.86860000000001</v>
          </cell>
        </row>
        <row r="219">
          <cell r="A219">
            <v>457.09519999999998</v>
          </cell>
        </row>
        <row r="220">
          <cell r="A220">
            <v>457.32100000000003</v>
          </cell>
        </row>
        <row r="221">
          <cell r="A221">
            <v>457.54610000000002</v>
          </cell>
        </row>
        <row r="222">
          <cell r="A222">
            <v>457.7704</v>
          </cell>
        </row>
        <row r="223">
          <cell r="A223">
            <v>457.9939</v>
          </cell>
        </row>
        <row r="224">
          <cell r="A224">
            <v>458.21660000000003</v>
          </cell>
        </row>
        <row r="225">
          <cell r="A225">
            <v>458.43860000000001</v>
          </cell>
        </row>
        <row r="226">
          <cell r="A226">
            <v>458.65980000000002</v>
          </cell>
        </row>
        <row r="227">
          <cell r="A227">
            <v>458.88029999999998</v>
          </cell>
        </row>
        <row r="228">
          <cell r="A228">
            <v>459.1001</v>
          </cell>
        </row>
        <row r="229">
          <cell r="A229">
            <v>459.31909999999999</v>
          </cell>
        </row>
        <row r="230">
          <cell r="A230">
            <v>459.53739999999999</v>
          </cell>
        </row>
        <row r="231">
          <cell r="A231">
            <v>459.755</v>
          </cell>
        </row>
        <row r="232">
          <cell r="A232">
            <v>459.97190000000001</v>
          </cell>
        </row>
        <row r="233">
          <cell r="A233">
            <v>460.18810000000002</v>
          </cell>
        </row>
        <row r="234">
          <cell r="A234">
            <v>460.40350000000001</v>
          </cell>
        </row>
        <row r="235">
          <cell r="A235">
            <v>460.61829999999998</v>
          </cell>
        </row>
        <row r="236">
          <cell r="A236">
            <v>460.83240000000001</v>
          </cell>
        </row>
        <row r="237">
          <cell r="A237">
            <v>461.04579999999999</v>
          </cell>
        </row>
        <row r="238">
          <cell r="A238">
            <v>461.25850000000003</v>
          </cell>
        </row>
        <row r="239">
          <cell r="A239">
            <v>461.47050000000002</v>
          </cell>
        </row>
        <row r="240">
          <cell r="A240">
            <v>461.68189999999998</v>
          </cell>
        </row>
        <row r="241">
          <cell r="A241">
            <v>461.89260000000002</v>
          </cell>
        </row>
        <row r="242">
          <cell r="A242">
            <v>462.1026</v>
          </cell>
        </row>
        <row r="243">
          <cell r="A243">
            <v>462.31200000000001</v>
          </cell>
        </row>
        <row r="244">
          <cell r="A244">
            <v>462.52069999999998</v>
          </cell>
        </row>
        <row r="245">
          <cell r="A245">
            <v>462.72879999999998</v>
          </cell>
        </row>
        <row r="246">
          <cell r="A246">
            <v>462.93630000000002</v>
          </cell>
        </row>
        <row r="247">
          <cell r="A247">
            <v>463.1431</v>
          </cell>
        </row>
        <row r="248">
          <cell r="A248">
            <v>463.34930000000003</v>
          </cell>
        </row>
        <row r="249">
          <cell r="A249">
            <v>463.5548</v>
          </cell>
        </row>
        <row r="250">
          <cell r="A250">
            <v>463.75979999999998</v>
          </cell>
        </row>
        <row r="251">
          <cell r="A251">
            <v>463.96409999999997</v>
          </cell>
        </row>
        <row r="252">
          <cell r="A252">
            <v>464.1678</v>
          </cell>
        </row>
        <row r="253">
          <cell r="A253">
            <v>464.37090000000001</v>
          </cell>
        </row>
        <row r="254">
          <cell r="A254">
            <v>464.57339999999999</v>
          </cell>
        </row>
        <row r="255">
          <cell r="A255">
            <v>464.77530000000002</v>
          </cell>
        </row>
        <row r="256">
          <cell r="A256">
            <v>464.97660000000002</v>
          </cell>
        </row>
        <row r="257">
          <cell r="A257">
            <v>465.1773</v>
          </cell>
        </row>
        <row r="258">
          <cell r="A258">
            <v>465.37740000000002</v>
          </cell>
        </row>
        <row r="259">
          <cell r="A259">
            <v>465.57690000000002</v>
          </cell>
        </row>
        <row r="260">
          <cell r="A260">
            <v>465.77589999999998</v>
          </cell>
        </row>
        <row r="261">
          <cell r="A261">
            <v>465.9742</v>
          </cell>
        </row>
        <row r="262">
          <cell r="A262">
            <v>466.1721</v>
          </cell>
        </row>
        <row r="263">
          <cell r="A263">
            <v>466.36930000000001</v>
          </cell>
        </row>
        <row r="264">
          <cell r="A264">
            <v>466.56599999999997</v>
          </cell>
        </row>
        <row r="265">
          <cell r="A265">
            <v>466.76209999999998</v>
          </cell>
        </row>
        <row r="266">
          <cell r="A266">
            <v>466.95760000000001</v>
          </cell>
        </row>
        <row r="267">
          <cell r="A267">
            <v>467.15260000000001</v>
          </cell>
        </row>
        <row r="268">
          <cell r="A268">
            <v>467.34710000000001</v>
          </cell>
        </row>
        <row r="269">
          <cell r="A269">
            <v>467.541</v>
          </cell>
        </row>
        <row r="270">
          <cell r="A270">
            <v>467.73430000000002</v>
          </cell>
        </row>
        <row r="271">
          <cell r="A271">
            <v>467.92720000000003</v>
          </cell>
        </row>
        <row r="272">
          <cell r="A272">
            <v>468.11950000000002</v>
          </cell>
        </row>
        <row r="273">
          <cell r="A273">
            <v>468.31119999999999</v>
          </cell>
        </row>
        <row r="274">
          <cell r="A274">
            <v>468.50240000000002</v>
          </cell>
        </row>
        <row r="275">
          <cell r="A275">
            <v>468.69310000000002</v>
          </cell>
        </row>
        <row r="276">
          <cell r="A276">
            <v>468.88330000000002</v>
          </cell>
        </row>
        <row r="277">
          <cell r="A277">
            <v>469.07299999999998</v>
          </cell>
        </row>
        <row r="278">
          <cell r="A278">
            <v>469.26209999999998</v>
          </cell>
        </row>
        <row r="279">
          <cell r="A279">
            <v>469.45069999999998</v>
          </cell>
        </row>
        <row r="280">
          <cell r="A280">
            <v>469.63889999999998</v>
          </cell>
        </row>
        <row r="281">
          <cell r="A281">
            <v>469.82650000000001</v>
          </cell>
        </row>
        <row r="282">
          <cell r="A282">
            <v>470.0136</v>
          </cell>
        </row>
        <row r="283">
          <cell r="A283">
            <v>470.2002</v>
          </cell>
        </row>
        <row r="284">
          <cell r="A284">
            <v>470.38630000000001</v>
          </cell>
        </row>
        <row r="285">
          <cell r="A285">
            <v>470.57190000000003</v>
          </cell>
        </row>
        <row r="286">
          <cell r="A286">
            <v>470.75700000000001</v>
          </cell>
        </row>
        <row r="287">
          <cell r="A287">
            <v>470.94159999999999</v>
          </cell>
        </row>
        <row r="288">
          <cell r="A288">
            <v>471.12580000000003</v>
          </cell>
        </row>
        <row r="289">
          <cell r="A289">
            <v>471.30939999999998</v>
          </cell>
        </row>
        <row r="290">
          <cell r="A290">
            <v>471.49259999999998</v>
          </cell>
        </row>
        <row r="291">
          <cell r="A291">
            <v>471.67529999999999</v>
          </cell>
        </row>
        <row r="292">
          <cell r="A292">
            <v>471.85750000000002</v>
          </cell>
        </row>
        <row r="293">
          <cell r="A293">
            <v>472.03930000000003</v>
          </cell>
        </row>
        <row r="294">
          <cell r="A294">
            <v>472.22050000000002</v>
          </cell>
        </row>
        <row r="295">
          <cell r="A295">
            <v>472.40140000000002</v>
          </cell>
        </row>
        <row r="296">
          <cell r="A296">
            <v>472.58170000000001</v>
          </cell>
        </row>
        <row r="297">
          <cell r="A297">
            <v>472.76159999999999</v>
          </cell>
        </row>
        <row r="298">
          <cell r="A298">
            <v>472.94099999999997</v>
          </cell>
        </row>
        <row r="299">
          <cell r="A299">
            <v>473.11989999999997</v>
          </cell>
        </row>
        <row r="300">
          <cell r="A300">
            <v>473.29840000000002</v>
          </cell>
        </row>
        <row r="301">
          <cell r="A301">
            <v>473.47649999999999</v>
          </cell>
        </row>
        <row r="302">
          <cell r="A302">
            <v>473.654</v>
          </cell>
        </row>
        <row r="303">
          <cell r="A303">
            <v>473.83120000000002</v>
          </cell>
        </row>
        <row r="304">
          <cell r="A304">
            <v>474.00790000000001</v>
          </cell>
        </row>
        <row r="305">
          <cell r="A305">
            <v>474.1841</v>
          </cell>
        </row>
        <row r="306">
          <cell r="A306">
            <v>474.35989999999998</v>
          </cell>
        </row>
        <row r="307">
          <cell r="A307">
            <v>474.53530000000001</v>
          </cell>
        </row>
        <row r="308">
          <cell r="A308">
            <v>474.71019999999999</v>
          </cell>
        </row>
        <row r="309">
          <cell r="A309">
            <v>474.88470000000001</v>
          </cell>
        </row>
        <row r="310">
          <cell r="A310">
            <v>475.05869999999999</v>
          </cell>
        </row>
        <row r="311">
          <cell r="A311">
            <v>475.23230000000001</v>
          </cell>
        </row>
        <row r="312">
          <cell r="A312">
            <v>475.40550000000002</v>
          </cell>
        </row>
        <row r="313">
          <cell r="A313">
            <v>475.57830000000001</v>
          </cell>
        </row>
        <row r="314">
          <cell r="A314">
            <v>475.75060000000002</v>
          </cell>
        </row>
        <row r="315">
          <cell r="A315">
            <v>475.92250000000001</v>
          </cell>
        </row>
        <row r="316">
          <cell r="A316">
            <v>476.09399999999999</v>
          </cell>
        </row>
        <row r="317">
          <cell r="A317">
            <v>476.26499999999999</v>
          </cell>
        </row>
        <row r="318">
          <cell r="A318">
            <v>476.43560000000002</v>
          </cell>
        </row>
        <row r="319">
          <cell r="A319">
            <v>476.60579999999999</v>
          </cell>
        </row>
        <row r="320">
          <cell r="A320">
            <v>476.7756</v>
          </cell>
        </row>
        <row r="321">
          <cell r="A321">
            <v>476.94499999999999</v>
          </cell>
        </row>
        <row r="322">
          <cell r="A322">
            <v>477.11399999999998</v>
          </cell>
        </row>
        <row r="323">
          <cell r="A323">
            <v>477.28250000000003</v>
          </cell>
        </row>
        <row r="324">
          <cell r="A324">
            <v>477.45069999999998</v>
          </cell>
        </row>
        <row r="325">
          <cell r="A325">
            <v>477.61840000000001</v>
          </cell>
        </row>
        <row r="326">
          <cell r="A326">
            <v>477.78570000000002</v>
          </cell>
        </row>
        <row r="327">
          <cell r="A327">
            <v>477.95269999999999</v>
          </cell>
        </row>
        <row r="328">
          <cell r="A328">
            <v>478.11919999999998</v>
          </cell>
        </row>
        <row r="329">
          <cell r="A329">
            <v>478.28530000000001</v>
          </cell>
        </row>
        <row r="330">
          <cell r="A330">
            <v>478.45100000000002</v>
          </cell>
        </row>
        <row r="331">
          <cell r="A331">
            <v>478.61630000000002</v>
          </cell>
        </row>
        <row r="332">
          <cell r="A332">
            <v>478.78120000000001</v>
          </cell>
        </row>
        <row r="333">
          <cell r="A333">
            <v>478.94580000000002</v>
          </cell>
        </row>
        <row r="334">
          <cell r="A334">
            <v>479.10989999999998</v>
          </cell>
        </row>
        <row r="335">
          <cell r="A335">
            <v>479.27359999999999</v>
          </cell>
        </row>
        <row r="336">
          <cell r="A336">
            <v>479.43700000000001</v>
          </cell>
        </row>
        <row r="337">
          <cell r="A337">
            <v>479.59989999999999</v>
          </cell>
        </row>
        <row r="338">
          <cell r="A338">
            <v>479.76249999999999</v>
          </cell>
        </row>
        <row r="339">
          <cell r="A339">
            <v>479.9246</v>
          </cell>
        </row>
        <row r="340">
          <cell r="A340">
            <v>480.08640000000003</v>
          </cell>
        </row>
        <row r="341">
          <cell r="A341">
            <v>480.24779999999998</v>
          </cell>
        </row>
        <row r="342">
          <cell r="A342">
            <v>480.40879999999999</v>
          </cell>
        </row>
        <row r="343">
          <cell r="A343">
            <v>480.56950000000001</v>
          </cell>
        </row>
        <row r="344">
          <cell r="A344">
            <v>480.72969999999998</v>
          </cell>
        </row>
        <row r="345">
          <cell r="A345">
            <v>480.88959999999997</v>
          </cell>
        </row>
        <row r="346">
          <cell r="A346">
            <v>481.04910000000001</v>
          </cell>
        </row>
        <row r="347">
          <cell r="A347">
            <v>481.20819999999998</v>
          </cell>
        </row>
        <row r="348">
          <cell r="A348">
            <v>481.36689999999999</v>
          </cell>
        </row>
        <row r="349">
          <cell r="A349">
            <v>481.52519999999998</v>
          </cell>
        </row>
        <row r="350">
          <cell r="A350">
            <v>481.6832</v>
          </cell>
        </row>
        <row r="351">
          <cell r="A351">
            <v>481.8408</v>
          </cell>
        </row>
        <row r="352">
          <cell r="A352">
            <v>481.99810000000002</v>
          </cell>
        </row>
        <row r="353">
          <cell r="A353">
            <v>482.1549</v>
          </cell>
        </row>
        <row r="354">
          <cell r="A354">
            <v>482.31139999999999</v>
          </cell>
        </row>
        <row r="355">
          <cell r="A355">
            <v>482.46749999999997</v>
          </cell>
        </row>
        <row r="356">
          <cell r="A356">
            <v>482.62329999999997</v>
          </cell>
        </row>
        <row r="357">
          <cell r="A357">
            <v>482.77859999999998</v>
          </cell>
        </row>
        <row r="358">
          <cell r="A358">
            <v>482.93369999999999</v>
          </cell>
        </row>
        <row r="359">
          <cell r="A359">
            <v>483.0883</v>
          </cell>
        </row>
        <row r="360">
          <cell r="A360">
            <v>483.24259999999998</v>
          </cell>
        </row>
        <row r="361">
          <cell r="A361">
            <v>483.3965</v>
          </cell>
        </row>
        <row r="362">
          <cell r="A362">
            <v>483.55009999999999</v>
          </cell>
        </row>
        <row r="363">
          <cell r="A363">
            <v>483.70330000000001</v>
          </cell>
        </row>
        <row r="364">
          <cell r="A364">
            <v>483.85610000000003</v>
          </cell>
        </row>
        <row r="365">
          <cell r="A365">
            <v>484.0086</v>
          </cell>
        </row>
        <row r="366">
          <cell r="A366">
            <v>484.16070000000002</v>
          </cell>
        </row>
        <row r="367">
          <cell r="A367">
            <v>484.3125</v>
          </cell>
        </row>
        <row r="368">
          <cell r="A368">
            <v>484.46390000000002</v>
          </cell>
        </row>
        <row r="369">
          <cell r="A369">
            <v>484.61489999999998</v>
          </cell>
        </row>
        <row r="370">
          <cell r="A370">
            <v>484.76560000000001</v>
          </cell>
        </row>
        <row r="371">
          <cell r="A371">
            <v>484.916</v>
          </cell>
        </row>
        <row r="372">
          <cell r="A372">
            <v>485.06599999999997</v>
          </cell>
        </row>
        <row r="373">
          <cell r="A373">
            <v>485.21559999999999</v>
          </cell>
        </row>
        <row r="374">
          <cell r="A374">
            <v>485.36489999999998</v>
          </cell>
        </row>
        <row r="375">
          <cell r="A375">
            <v>485.51389999999998</v>
          </cell>
        </row>
        <row r="376">
          <cell r="A376">
            <v>485.66250000000002</v>
          </cell>
        </row>
        <row r="377">
          <cell r="A377">
            <v>485.8107</v>
          </cell>
        </row>
        <row r="378">
          <cell r="A378">
            <v>485.95859999999999</v>
          </cell>
        </row>
        <row r="379">
          <cell r="A379">
            <v>486.1062</v>
          </cell>
        </row>
        <row r="380">
          <cell r="A380">
            <v>486.2534</v>
          </cell>
        </row>
        <row r="381">
          <cell r="A381">
            <v>486.40030000000002</v>
          </cell>
        </row>
        <row r="382">
          <cell r="A382">
            <v>486.54680000000002</v>
          </cell>
        </row>
        <row r="383">
          <cell r="A383">
            <v>486.69299999999998</v>
          </cell>
        </row>
        <row r="384">
          <cell r="A384">
            <v>486.83890000000002</v>
          </cell>
        </row>
        <row r="385">
          <cell r="A385">
            <v>486.98439999999999</v>
          </cell>
        </row>
        <row r="386">
          <cell r="A386">
            <v>487.12959999999998</v>
          </cell>
        </row>
        <row r="387">
          <cell r="A387">
            <v>487.27449999999999</v>
          </cell>
        </row>
        <row r="388">
          <cell r="A388">
            <v>487.41899999999998</v>
          </cell>
        </row>
        <row r="389">
          <cell r="A389">
            <v>487.56319999999999</v>
          </cell>
        </row>
        <row r="390">
          <cell r="A390">
            <v>487.70710000000003</v>
          </cell>
        </row>
        <row r="391">
          <cell r="A391">
            <v>487.85059999999999</v>
          </cell>
        </row>
        <row r="392">
          <cell r="A392">
            <v>487.99380000000002</v>
          </cell>
        </row>
        <row r="393">
          <cell r="A393">
            <v>488.13670000000002</v>
          </cell>
        </row>
        <row r="394">
          <cell r="A394">
            <v>488.27929999999998</v>
          </cell>
        </row>
        <row r="395">
          <cell r="A395">
            <v>488.42149999999998</v>
          </cell>
        </row>
        <row r="396">
          <cell r="A396">
            <v>488.5634</v>
          </cell>
        </row>
        <row r="397">
          <cell r="A397">
            <v>488.70510000000002</v>
          </cell>
        </row>
        <row r="398">
          <cell r="A398">
            <v>488.84629999999999</v>
          </cell>
        </row>
        <row r="399">
          <cell r="A399">
            <v>488.9873</v>
          </cell>
        </row>
        <row r="400">
          <cell r="A400">
            <v>489.12799999999999</v>
          </cell>
        </row>
        <row r="401">
          <cell r="A401">
            <v>489.26839999999999</v>
          </cell>
        </row>
        <row r="402">
          <cell r="A402">
            <v>489.40839999999997</v>
          </cell>
        </row>
        <row r="403">
          <cell r="A403">
            <v>489.54809999999998</v>
          </cell>
        </row>
        <row r="404">
          <cell r="A404">
            <v>489.68759999999997</v>
          </cell>
        </row>
        <row r="405">
          <cell r="A405">
            <v>489.82670000000002</v>
          </cell>
        </row>
        <row r="406">
          <cell r="A406">
            <v>489.96550000000002</v>
          </cell>
        </row>
        <row r="407">
          <cell r="A407">
            <v>490.10410000000002</v>
          </cell>
        </row>
        <row r="408">
          <cell r="A408">
            <v>490.2423</v>
          </cell>
        </row>
        <row r="409">
          <cell r="A409">
            <v>490.3802</v>
          </cell>
        </row>
        <row r="410">
          <cell r="A410">
            <v>490.5179</v>
          </cell>
        </row>
        <row r="411">
          <cell r="A411">
            <v>490.65519999999998</v>
          </cell>
        </row>
        <row r="412">
          <cell r="A412">
            <v>490.79230000000001</v>
          </cell>
        </row>
        <row r="413">
          <cell r="A413">
            <v>490.92910000000001</v>
          </cell>
        </row>
        <row r="414">
          <cell r="A414">
            <v>491.06549999999999</v>
          </cell>
        </row>
        <row r="415">
          <cell r="A415">
            <v>491.20170000000002</v>
          </cell>
        </row>
        <row r="416">
          <cell r="A416">
            <v>491.33769999999998</v>
          </cell>
        </row>
        <row r="417">
          <cell r="A417">
            <v>491.47329999999999</v>
          </cell>
        </row>
        <row r="418">
          <cell r="A418">
            <v>491.6087</v>
          </cell>
        </row>
        <row r="419">
          <cell r="A419">
            <v>491.74369999999999</v>
          </cell>
        </row>
        <row r="420">
          <cell r="A420">
            <v>491.87849999999997</v>
          </cell>
        </row>
        <row r="421">
          <cell r="A421">
            <v>492.01310000000001</v>
          </cell>
        </row>
        <row r="422">
          <cell r="A422">
            <v>492.14729999999997</v>
          </cell>
        </row>
        <row r="423">
          <cell r="A423">
            <v>492.28129999999999</v>
          </cell>
        </row>
        <row r="424">
          <cell r="A424">
            <v>492.41500000000002</v>
          </cell>
        </row>
        <row r="425">
          <cell r="A425">
            <v>492.54849999999999</v>
          </cell>
        </row>
        <row r="426">
          <cell r="A426">
            <v>492.68169999999998</v>
          </cell>
        </row>
        <row r="427">
          <cell r="A427">
            <v>492.81459999999998</v>
          </cell>
        </row>
        <row r="428">
          <cell r="A428">
            <v>492.94729999999998</v>
          </cell>
        </row>
        <row r="429">
          <cell r="A429">
            <v>493.0797</v>
          </cell>
        </row>
        <row r="430">
          <cell r="A430">
            <v>493.21179999999998</v>
          </cell>
        </row>
        <row r="431">
          <cell r="A431">
            <v>493.34370000000001</v>
          </cell>
        </row>
        <row r="432">
          <cell r="A432">
            <v>493.4753</v>
          </cell>
        </row>
        <row r="433">
          <cell r="A433">
            <v>493.60669999999999</v>
          </cell>
        </row>
        <row r="434">
          <cell r="A434">
            <v>493.73779999999999</v>
          </cell>
        </row>
        <row r="435">
          <cell r="A435">
            <v>493.86869999999999</v>
          </cell>
        </row>
        <row r="436">
          <cell r="A436">
            <v>493.99930000000001</v>
          </cell>
        </row>
        <row r="437">
          <cell r="A437">
            <v>494.12970000000001</v>
          </cell>
        </row>
        <row r="438">
          <cell r="A438">
            <v>494.25979999999998</v>
          </cell>
        </row>
        <row r="439">
          <cell r="A439">
            <v>494.3897</v>
          </cell>
        </row>
        <row r="440">
          <cell r="A440">
            <v>494.51929999999999</v>
          </cell>
        </row>
        <row r="441">
          <cell r="A441">
            <v>494.64870000000002</v>
          </cell>
        </row>
        <row r="442">
          <cell r="A442">
            <v>494.77780000000001</v>
          </cell>
        </row>
        <row r="443">
          <cell r="A443">
            <v>494.9067</v>
          </cell>
        </row>
        <row r="444">
          <cell r="A444">
            <v>495.03539999999998</v>
          </cell>
        </row>
        <row r="445">
          <cell r="A445">
            <v>495.16379999999998</v>
          </cell>
        </row>
        <row r="446">
          <cell r="A446">
            <v>495.2919</v>
          </cell>
        </row>
        <row r="447">
          <cell r="A447">
            <v>495.41989999999998</v>
          </cell>
        </row>
        <row r="448">
          <cell r="A448">
            <v>495.54750000000001</v>
          </cell>
        </row>
        <row r="449">
          <cell r="A449">
            <v>495.67500000000001</v>
          </cell>
        </row>
        <row r="450">
          <cell r="A450">
            <v>495.80220000000003</v>
          </cell>
        </row>
        <row r="451">
          <cell r="A451">
            <v>495.92910000000001</v>
          </cell>
        </row>
        <row r="452">
          <cell r="A452">
            <v>496.05590000000001</v>
          </cell>
        </row>
        <row r="453">
          <cell r="A453">
            <v>496.18239999999997</v>
          </cell>
        </row>
        <row r="454">
          <cell r="A454">
            <v>496.30860000000001</v>
          </cell>
        </row>
        <row r="455">
          <cell r="A455">
            <v>496.43459999999999</v>
          </cell>
        </row>
        <row r="456">
          <cell r="A456">
            <v>496.56040000000002</v>
          </cell>
        </row>
        <row r="457">
          <cell r="A457">
            <v>496.6859</v>
          </cell>
        </row>
        <row r="458">
          <cell r="A458">
            <v>496.81119999999999</v>
          </cell>
        </row>
        <row r="459">
          <cell r="A459">
            <v>496.93630000000002</v>
          </cell>
        </row>
        <row r="460">
          <cell r="A460">
            <v>497.06110000000001</v>
          </cell>
        </row>
        <row r="461">
          <cell r="A461">
            <v>497.1857</v>
          </cell>
        </row>
        <row r="462">
          <cell r="A462">
            <v>497.31009999999998</v>
          </cell>
        </row>
        <row r="463">
          <cell r="A463">
            <v>497.43419999999998</v>
          </cell>
        </row>
        <row r="464">
          <cell r="A464">
            <v>497.55810000000002</v>
          </cell>
        </row>
        <row r="465">
          <cell r="A465">
            <v>497.68169999999998</v>
          </cell>
        </row>
        <row r="466">
          <cell r="A466">
            <v>497.80509999999998</v>
          </cell>
        </row>
        <row r="467">
          <cell r="A467">
            <v>497.92829999999998</v>
          </cell>
        </row>
        <row r="468">
          <cell r="A468">
            <v>498.05119999999999</v>
          </cell>
        </row>
        <row r="469">
          <cell r="A469">
            <v>498.1739</v>
          </cell>
        </row>
        <row r="470">
          <cell r="A470">
            <v>498.29629999999997</v>
          </cell>
        </row>
        <row r="471">
          <cell r="A471">
            <v>498.41849999999999</v>
          </cell>
        </row>
        <row r="472">
          <cell r="A472">
            <v>498.54050000000001</v>
          </cell>
        </row>
        <row r="473">
          <cell r="A473">
            <v>498.66219999999998</v>
          </cell>
        </row>
        <row r="474">
          <cell r="A474">
            <v>498.78370000000001</v>
          </cell>
        </row>
        <row r="475">
          <cell r="A475">
            <v>498.9049</v>
          </cell>
        </row>
        <row r="476">
          <cell r="A476">
            <v>499.02589999999998</v>
          </cell>
        </row>
        <row r="477">
          <cell r="A477">
            <v>499.14659999999998</v>
          </cell>
        </row>
        <row r="478">
          <cell r="A478">
            <v>499.2672</v>
          </cell>
        </row>
        <row r="479">
          <cell r="A479">
            <v>499.38740000000001</v>
          </cell>
        </row>
        <row r="480">
          <cell r="A480">
            <v>499.50749999999999</v>
          </cell>
        </row>
        <row r="481">
          <cell r="A481">
            <v>499.62720000000002</v>
          </cell>
        </row>
        <row r="482">
          <cell r="A482">
            <v>499.74680000000001</v>
          </cell>
        </row>
        <row r="483">
          <cell r="A483">
            <v>499.86610000000002</v>
          </cell>
        </row>
        <row r="484">
          <cell r="A484">
            <v>499.98520000000002</v>
          </cell>
        </row>
        <row r="485">
          <cell r="A485">
            <v>500.10399999999998</v>
          </cell>
        </row>
        <row r="486">
          <cell r="A486">
            <v>500.22250000000003</v>
          </cell>
        </row>
        <row r="487">
          <cell r="A487">
            <v>500.34089999999998</v>
          </cell>
        </row>
        <row r="488">
          <cell r="A488">
            <v>500.459</v>
          </cell>
        </row>
        <row r="489">
          <cell r="A489">
            <v>500.57679999999999</v>
          </cell>
        </row>
        <row r="490">
          <cell r="A490">
            <v>500.69450000000001</v>
          </cell>
        </row>
        <row r="491">
          <cell r="A491">
            <v>500.81189999999998</v>
          </cell>
        </row>
        <row r="492">
          <cell r="A492">
            <v>500.92899999999997</v>
          </cell>
        </row>
        <row r="493">
          <cell r="A493">
            <v>501.04590000000002</v>
          </cell>
        </row>
        <row r="494">
          <cell r="A494">
            <v>501.1626</v>
          </cell>
        </row>
        <row r="495">
          <cell r="A495">
            <v>501.27910000000003</v>
          </cell>
        </row>
        <row r="496">
          <cell r="A496">
            <v>501.39530000000002</v>
          </cell>
        </row>
        <row r="497">
          <cell r="A497">
            <v>501.51130000000001</v>
          </cell>
        </row>
        <row r="498">
          <cell r="A498">
            <v>501.62709999999998</v>
          </cell>
        </row>
        <row r="499">
          <cell r="A499">
            <v>501.74270000000001</v>
          </cell>
        </row>
        <row r="500">
          <cell r="A500">
            <v>501.858</v>
          </cell>
        </row>
        <row r="501">
          <cell r="A501">
            <v>501.97309999999999</v>
          </cell>
        </row>
        <row r="502">
          <cell r="A502">
            <v>502.0881</v>
          </cell>
        </row>
        <row r="503">
          <cell r="A503">
            <v>502.20280000000002</v>
          </cell>
        </row>
        <row r="504">
          <cell r="A504">
            <v>502.31729999999999</v>
          </cell>
        </row>
        <row r="505">
          <cell r="A505">
            <v>502.43150000000003</v>
          </cell>
        </row>
        <row r="506">
          <cell r="A506">
            <v>502.54559999999998</v>
          </cell>
        </row>
        <row r="507">
          <cell r="A507">
            <v>502.65949999999998</v>
          </cell>
        </row>
        <row r="508">
          <cell r="A508">
            <v>502.77319999999997</v>
          </cell>
        </row>
        <row r="509">
          <cell r="A509">
            <v>502.88670000000002</v>
          </cell>
        </row>
        <row r="510">
          <cell r="A510">
            <v>503</v>
          </cell>
        </row>
        <row r="511">
          <cell r="A511">
            <v>503.11309999999997</v>
          </cell>
        </row>
        <row r="512">
          <cell r="A512">
            <v>503.22609999999997</v>
          </cell>
        </row>
        <row r="513">
          <cell r="A513">
            <v>503.33879999999999</v>
          </cell>
        </row>
        <row r="514">
          <cell r="A514">
            <v>503.45139999999998</v>
          </cell>
        </row>
        <row r="515">
          <cell r="A515">
            <v>503.56380000000001</v>
          </cell>
        </row>
        <row r="516">
          <cell r="A516">
            <v>503.67599999999999</v>
          </cell>
        </row>
        <row r="517">
          <cell r="A517">
            <v>503.78800000000001</v>
          </cell>
        </row>
        <row r="518">
          <cell r="A518">
            <v>503.8999</v>
          </cell>
        </row>
        <row r="519">
          <cell r="A519">
            <v>504.01159999999999</v>
          </cell>
        </row>
        <row r="520">
          <cell r="A520">
            <v>504.12310000000002</v>
          </cell>
        </row>
        <row r="521">
          <cell r="A521">
            <v>504.23450000000003</v>
          </cell>
        </row>
        <row r="522">
          <cell r="A522">
            <v>504.34559999999999</v>
          </cell>
        </row>
        <row r="523">
          <cell r="A523">
            <v>504.45670000000001</v>
          </cell>
        </row>
        <row r="524">
          <cell r="A524">
            <v>504.5675</v>
          </cell>
        </row>
        <row r="525">
          <cell r="A525">
            <v>504.67829999999998</v>
          </cell>
        </row>
        <row r="526">
          <cell r="A526">
            <v>504.78879999999998</v>
          </cell>
        </row>
        <row r="527">
          <cell r="A527">
            <v>504.89920000000001</v>
          </cell>
        </row>
        <row r="528">
          <cell r="A528">
            <v>505.0095</v>
          </cell>
        </row>
        <row r="529">
          <cell r="A529">
            <v>505.11950000000002</v>
          </cell>
        </row>
        <row r="530">
          <cell r="A530">
            <v>505.22949999999997</v>
          </cell>
        </row>
        <row r="531">
          <cell r="A531">
            <v>505.33929999999998</v>
          </cell>
        </row>
        <row r="532">
          <cell r="A532">
            <v>505.44889999999998</v>
          </cell>
        </row>
        <row r="533">
          <cell r="A533">
            <v>505.55840000000001</v>
          </cell>
        </row>
        <row r="534">
          <cell r="A534">
            <v>505.66770000000002</v>
          </cell>
        </row>
        <row r="535">
          <cell r="A535">
            <v>505.77690000000001</v>
          </cell>
        </row>
        <row r="536">
          <cell r="A536">
            <v>505.88589999999999</v>
          </cell>
        </row>
        <row r="537">
          <cell r="A537">
            <v>505.9948</v>
          </cell>
        </row>
        <row r="538">
          <cell r="A538">
            <v>506.10359999999997</v>
          </cell>
        </row>
        <row r="539">
          <cell r="A539">
            <v>506.2122</v>
          </cell>
        </row>
        <row r="540">
          <cell r="A540">
            <v>506.32060000000001</v>
          </cell>
        </row>
        <row r="541">
          <cell r="A541">
            <v>506.4289</v>
          </cell>
        </row>
        <row r="542">
          <cell r="A542">
            <v>506.53710000000001</v>
          </cell>
        </row>
        <row r="543">
          <cell r="A543">
            <v>506.64510000000001</v>
          </cell>
        </row>
        <row r="544">
          <cell r="A544">
            <v>506.75299999999999</v>
          </cell>
        </row>
        <row r="545">
          <cell r="A545">
            <v>506.86070000000001</v>
          </cell>
        </row>
        <row r="546">
          <cell r="A546">
            <v>506.9683</v>
          </cell>
        </row>
        <row r="547">
          <cell r="A547">
            <v>507.07569999999998</v>
          </cell>
        </row>
        <row r="548">
          <cell r="A548">
            <v>507.18299999999999</v>
          </cell>
        </row>
        <row r="549">
          <cell r="A549">
            <v>507.29020000000003</v>
          </cell>
        </row>
        <row r="550">
          <cell r="A550">
            <v>507.3972</v>
          </cell>
        </row>
        <row r="551">
          <cell r="A551">
            <v>507.50400000000002</v>
          </cell>
        </row>
        <row r="552">
          <cell r="A552">
            <v>507.61070000000001</v>
          </cell>
        </row>
        <row r="553">
          <cell r="A553">
            <v>507.71730000000002</v>
          </cell>
        </row>
        <row r="554">
          <cell r="A554">
            <v>507.82369999999997</v>
          </cell>
        </row>
        <row r="555">
          <cell r="A555">
            <v>507.93</v>
          </cell>
        </row>
        <row r="556">
          <cell r="A556">
            <v>508.03609999999998</v>
          </cell>
        </row>
        <row r="557">
          <cell r="A557">
            <v>508.142</v>
          </cell>
        </row>
        <row r="558">
          <cell r="A558">
            <v>508.24779999999998</v>
          </cell>
        </row>
        <row r="559">
          <cell r="A559">
            <v>508.3535</v>
          </cell>
        </row>
        <row r="560">
          <cell r="A560">
            <v>508.45890000000003</v>
          </cell>
        </row>
        <row r="561">
          <cell r="A561">
            <v>508.5643</v>
          </cell>
        </row>
        <row r="562">
          <cell r="A562">
            <v>508.6694</v>
          </cell>
        </row>
        <row r="563">
          <cell r="A563">
            <v>508.77449999999999</v>
          </cell>
        </row>
        <row r="564">
          <cell r="A564">
            <v>508.8793</v>
          </cell>
        </row>
        <row r="565">
          <cell r="A565">
            <v>508.98399999999998</v>
          </cell>
        </row>
        <row r="566">
          <cell r="A566">
            <v>509.08850000000001</v>
          </cell>
        </row>
        <row r="567">
          <cell r="A567">
            <v>509.19290000000001</v>
          </cell>
        </row>
        <row r="568">
          <cell r="A568">
            <v>509.29700000000003</v>
          </cell>
        </row>
        <row r="569">
          <cell r="A569">
            <v>509.40100000000001</v>
          </cell>
        </row>
        <row r="570">
          <cell r="A570">
            <v>509.50490000000002</v>
          </cell>
        </row>
        <row r="571">
          <cell r="A571">
            <v>509.60849999999999</v>
          </cell>
        </row>
        <row r="572">
          <cell r="A572">
            <v>509.71190000000001</v>
          </cell>
        </row>
        <row r="573">
          <cell r="A573">
            <v>509.8152</v>
          </cell>
        </row>
        <row r="574">
          <cell r="A574">
            <v>509.91829999999999</v>
          </cell>
        </row>
        <row r="575">
          <cell r="A575">
            <v>510.02109999999999</v>
          </cell>
        </row>
        <row r="576">
          <cell r="A576">
            <v>510.12380000000002</v>
          </cell>
        </row>
        <row r="577">
          <cell r="A577">
            <v>510.22620000000001</v>
          </cell>
        </row>
        <row r="578">
          <cell r="A578">
            <v>510.32850000000002</v>
          </cell>
        </row>
        <row r="579">
          <cell r="A579">
            <v>510.43040000000002</v>
          </cell>
        </row>
        <row r="580">
          <cell r="A580">
            <v>510.53219999999999</v>
          </cell>
        </row>
        <row r="581">
          <cell r="A581">
            <v>510.63369999999998</v>
          </cell>
        </row>
        <row r="582">
          <cell r="A582">
            <v>510.73489999999998</v>
          </cell>
        </row>
        <row r="583">
          <cell r="A583">
            <v>510.83589999999998</v>
          </cell>
        </row>
        <row r="584">
          <cell r="A584">
            <v>510.93650000000002</v>
          </cell>
        </row>
        <row r="585">
          <cell r="A585">
            <v>511.0369</v>
          </cell>
        </row>
        <row r="586">
          <cell r="A586">
            <v>511.13690000000003</v>
          </cell>
        </row>
        <row r="587">
          <cell r="A587">
            <v>511.23660000000001</v>
          </cell>
        </row>
        <row r="588">
          <cell r="A588">
            <v>511.33589999999998</v>
          </cell>
        </row>
        <row r="589">
          <cell r="A589">
            <v>511.4348</v>
          </cell>
        </row>
        <row r="590">
          <cell r="A590">
            <v>511.53339999999997</v>
          </cell>
        </row>
        <row r="591">
          <cell r="A591">
            <v>511.63170000000002</v>
          </cell>
        </row>
        <row r="592">
          <cell r="A592">
            <v>511.72949999999997</v>
          </cell>
        </row>
        <row r="593">
          <cell r="A593">
            <v>511.82709999999997</v>
          </cell>
        </row>
        <row r="594">
          <cell r="A594">
            <v>511.92430000000002</v>
          </cell>
        </row>
        <row r="595">
          <cell r="A595">
            <v>512.02110000000005</v>
          </cell>
        </row>
        <row r="596">
          <cell r="A596">
            <v>512.11770000000001</v>
          </cell>
        </row>
        <row r="597">
          <cell r="A597">
            <v>512.21400000000006</v>
          </cell>
        </row>
        <row r="598">
          <cell r="A598">
            <v>512.31010000000003</v>
          </cell>
        </row>
        <row r="599">
          <cell r="A599">
            <v>512.4058</v>
          </cell>
        </row>
        <row r="600">
          <cell r="A600">
            <v>512.50139999999999</v>
          </cell>
        </row>
        <row r="601">
          <cell r="A601">
            <v>512.59670000000006</v>
          </cell>
        </row>
        <row r="602">
          <cell r="A602">
            <v>293.8143</v>
          </cell>
        </row>
        <row r="603">
          <cell r="A603">
            <v>307.39210000000003</v>
          </cell>
        </row>
        <row r="604">
          <cell r="A604">
            <v>316.00659999999999</v>
          </cell>
        </row>
        <row r="605">
          <cell r="A605">
            <v>322.45429999999999</v>
          </cell>
        </row>
        <row r="606">
          <cell r="A606">
            <v>327.66219999999998</v>
          </cell>
        </row>
        <row r="607">
          <cell r="A607">
            <v>332.05939999999998</v>
          </cell>
        </row>
        <row r="608">
          <cell r="A608">
            <v>335.88170000000002</v>
          </cell>
        </row>
        <row r="609">
          <cell r="A609">
            <v>339.27339999999998</v>
          </cell>
        </row>
        <row r="610">
          <cell r="A610">
            <v>342.32929999999999</v>
          </cell>
        </row>
        <row r="611">
          <cell r="A611">
            <v>345.1157</v>
          </cell>
        </row>
        <row r="612">
          <cell r="A612">
            <v>347.68040000000002</v>
          </cell>
        </row>
        <row r="613">
          <cell r="A613">
            <v>350.05939999999998</v>
          </cell>
        </row>
        <row r="614">
          <cell r="A614">
            <v>352.28019999999998</v>
          </cell>
        </row>
        <row r="615">
          <cell r="A615">
            <v>354.3646</v>
          </cell>
        </row>
        <row r="616">
          <cell r="A616">
            <v>356.33010000000002</v>
          </cell>
        </row>
        <row r="617">
          <cell r="A617">
            <v>358.1909</v>
          </cell>
        </row>
        <row r="618">
          <cell r="A618">
            <v>359.95870000000002</v>
          </cell>
        </row>
        <row r="619">
          <cell r="A619">
            <v>361.64339999999999</v>
          </cell>
        </row>
        <row r="620">
          <cell r="A620">
            <v>363.25330000000002</v>
          </cell>
        </row>
        <row r="621">
          <cell r="A621">
            <v>364.79539999999997</v>
          </cell>
        </row>
        <row r="622">
          <cell r="A622">
            <v>366.27589999999998</v>
          </cell>
        </row>
        <row r="623">
          <cell r="A623">
            <v>367.7</v>
          </cell>
        </row>
        <row r="624">
          <cell r="A624">
            <v>369.07240000000002</v>
          </cell>
        </row>
        <row r="625">
          <cell r="A625">
            <v>370.39710000000002</v>
          </cell>
        </row>
        <row r="626">
          <cell r="A626">
            <v>371.67770000000002</v>
          </cell>
        </row>
        <row r="627">
          <cell r="A627">
            <v>372.91739999999999</v>
          </cell>
        </row>
        <row r="628">
          <cell r="A628">
            <v>374.11900000000003</v>
          </cell>
        </row>
        <row r="629">
          <cell r="A629">
            <v>375.2851</v>
          </cell>
        </row>
        <row r="630">
          <cell r="A630">
            <v>376.41789999999997</v>
          </cell>
        </row>
        <row r="631">
          <cell r="A631">
            <v>377.51960000000003</v>
          </cell>
        </row>
        <row r="632">
          <cell r="A632">
            <v>378.59199999999998</v>
          </cell>
        </row>
        <row r="633">
          <cell r="A633">
            <v>379.63670000000002</v>
          </cell>
        </row>
        <row r="634">
          <cell r="A634">
            <v>380.65550000000002</v>
          </cell>
        </row>
        <row r="635">
          <cell r="A635">
            <v>381.64960000000002</v>
          </cell>
        </row>
        <row r="636">
          <cell r="A636">
            <v>382.62040000000002</v>
          </cell>
        </row>
        <row r="637">
          <cell r="A637">
            <v>383.56920000000002</v>
          </cell>
        </row>
        <row r="638">
          <cell r="A638">
            <v>384.49689999999998</v>
          </cell>
        </row>
        <row r="639">
          <cell r="A639">
            <v>385.40469999999999</v>
          </cell>
        </row>
        <row r="640">
          <cell r="A640">
            <v>386.29340000000002</v>
          </cell>
        </row>
        <row r="641">
          <cell r="A641">
            <v>387.16399999999999</v>
          </cell>
        </row>
        <row r="642">
          <cell r="A642">
            <v>388.01729999999998</v>
          </cell>
        </row>
        <row r="643">
          <cell r="A643">
            <v>388.85410000000002</v>
          </cell>
        </row>
        <row r="644">
          <cell r="A644">
            <v>389.67500000000001</v>
          </cell>
        </row>
        <row r="645">
          <cell r="A645">
            <v>390.48070000000001</v>
          </cell>
        </row>
        <row r="646">
          <cell r="A646">
            <v>391.27190000000002</v>
          </cell>
        </row>
        <row r="647">
          <cell r="A647">
            <v>392.04910000000001</v>
          </cell>
        </row>
        <row r="648">
          <cell r="A648">
            <v>392.81290000000001</v>
          </cell>
        </row>
        <row r="649">
          <cell r="A649">
            <v>393.56369999999998</v>
          </cell>
        </row>
        <row r="650">
          <cell r="A650">
            <v>394.30220000000003</v>
          </cell>
        </row>
        <row r="651">
          <cell r="A651">
            <v>395.02870000000001</v>
          </cell>
        </row>
        <row r="652">
          <cell r="A652">
            <v>395.74360000000001</v>
          </cell>
        </row>
        <row r="653">
          <cell r="A653">
            <v>396.44749999999999</v>
          </cell>
        </row>
        <row r="654">
          <cell r="A654">
            <v>397.14060000000001</v>
          </cell>
        </row>
        <row r="655">
          <cell r="A655">
            <v>397.82330000000002</v>
          </cell>
        </row>
        <row r="656">
          <cell r="A656">
            <v>398.49599999999998</v>
          </cell>
        </row>
        <row r="657">
          <cell r="A657">
            <v>399.15899999999999</v>
          </cell>
        </row>
        <row r="658">
          <cell r="A658">
            <v>399.81259999999997</v>
          </cell>
        </row>
        <row r="659">
          <cell r="A659">
            <v>400.45710000000003</v>
          </cell>
        </row>
        <row r="660">
          <cell r="A660">
            <v>401.09289999999999</v>
          </cell>
        </row>
        <row r="661">
          <cell r="A661">
            <v>401.7201</v>
          </cell>
        </row>
        <row r="662">
          <cell r="A662">
            <v>402.339</v>
          </cell>
        </row>
        <row r="663">
          <cell r="A663">
            <v>402.94979999999998</v>
          </cell>
        </row>
        <row r="664">
          <cell r="A664">
            <v>403.55290000000002</v>
          </cell>
        </row>
        <row r="665">
          <cell r="A665">
            <v>404.14839999999998</v>
          </cell>
        </row>
        <row r="666">
          <cell r="A666">
            <v>404.73660000000001</v>
          </cell>
        </row>
        <row r="667">
          <cell r="A667">
            <v>405.3175</v>
          </cell>
        </row>
        <row r="668">
          <cell r="A668">
            <v>405.89159999999998</v>
          </cell>
        </row>
        <row r="669">
          <cell r="A669">
            <v>406.4588</v>
          </cell>
        </row>
        <row r="670">
          <cell r="A670">
            <v>407.01940000000002</v>
          </cell>
        </row>
        <row r="671">
          <cell r="A671">
            <v>407.5736</v>
          </cell>
        </row>
        <row r="672">
          <cell r="A672">
            <v>408.1216</v>
          </cell>
        </row>
        <row r="673">
          <cell r="A673">
            <v>408.6635</v>
          </cell>
        </row>
        <row r="674">
          <cell r="A674">
            <v>409.19940000000003</v>
          </cell>
        </row>
        <row r="675">
          <cell r="A675">
            <v>409.72949999999997</v>
          </cell>
        </row>
        <row r="676">
          <cell r="A676">
            <v>410.25389999999999</v>
          </cell>
        </row>
        <row r="677">
          <cell r="A677">
            <v>410.77280000000002</v>
          </cell>
        </row>
        <row r="678">
          <cell r="A678">
            <v>411.28640000000001</v>
          </cell>
        </row>
        <row r="679">
          <cell r="A679">
            <v>411.7946</v>
          </cell>
        </row>
        <row r="680">
          <cell r="A680">
            <v>412.29770000000002</v>
          </cell>
        </row>
        <row r="681">
          <cell r="A681">
            <v>412.79579999999999</v>
          </cell>
        </row>
        <row r="682">
          <cell r="A682">
            <v>413.28899999999999</v>
          </cell>
        </row>
        <row r="683">
          <cell r="A683">
            <v>413.7774</v>
          </cell>
        </row>
        <row r="684">
          <cell r="A684">
            <v>414.26100000000002</v>
          </cell>
        </row>
        <row r="685">
          <cell r="A685">
            <v>414.74009999999998</v>
          </cell>
        </row>
        <row r="686">
          <cell r="A686">
            <v>415.21469999999999</v>
          </cell>
        </row>
        <row r="687">
          <cell r="A687">
            <v>415.6848</v>
          </cell>
        </row>
        <row r="688">
          <cell r="A688">
            <v>416.15069999999997</v>
          </cell>
        </row>
        <row r="689">
          <cell r="A689">
            <v>416.6123</v>
          </cell>
        </row>
        <row r="690">
          <cell r="A690">
            <v>417.06979999999999</v>
          </cell>
        </row>
        <row r="691">
          <cell r="A691">
            <v>417.52319999999997</v>
          </cell>
        </row>
        <row r="692">
          <cell r="A692">
            <v>417.97269999999997</v>
          </cell>
        </row>
        <row r="693">
          <cell r="A693">
            <v>418.41829999999999</v>
          </cell>
        </row>
        <row r="694">
          <cell r="A694">
            <v>418.86</v>
          </cell>
        </row>
        <row r="695">
          <cell r="A695">
            <v>419.298</v>
          </cell>
        </row>
        <row r="696">
          <cell r="A696">
            <v>419.73239999999998</v>
          </cell>
        </row>
        <row r="697">
          <cell r="A697">
            <v>420.16309999999999</v>
          </cell>
        </row>
        <row r="698">
          <cell r="A698">
            <v>420.59030000000001</v>
          </cell>
        </row>
        <row r="699">
          <cell r="A699">
            <v>421.01409999999998</v>
          </cell>
        </row>
        <row r="700">
          <cell r="A700">
            <v>421.43439999999998</v>
          </cell>
        </row>
        <row r="701">
          <cell r="A701">
            <v>421.85140000000001</v>
          </cell>
        </row>
        <row r="702">
          <cell r="A702">
            <v>422.26510000000002</v>
          </cell>
        </row>
        <row r="703">
          <cell r="A703">
            <v>422.67559999999997</v>
          </cell>
        </row>
        <row r="704">
          <cell r="A704">
            <v>423.0829</v>
          </cell>
        </row>
        <row r="705">
          <cell r="A705">
            <v>423.4871</v>
          </cell>
        </row>
        <row r="706">
          <cell r="A706">
            <v>423.88819999999998</v>
          </cell>
        </row>
        <row r="707">
          <cell r="A707">
            <v>424.28629999999998</v>
          </cell>
        </row>
        <row r="708">
          <cell r="A708">
            <v>424.68150000000003</v>
          </cell>
        </row>
        <row r="709">
          <cell r="A709">
            <v>425.07380000000001</v>
          </cell>
        </row>
        <row r="710">
          <cell r="A710">
            <v>425.46319999999997</v>
          </cell>
        </row>
        <row r="711">
          <cell r="A711">
            <v>425.84980000000002</v>
          </cell>
        </row>
        <row r="712">
          <cell r="A712">
            <v>426.2337</v>
          </cell>
        </row>
        <row r="713">
          <cell r="A713">
            <v>426.6148</v>
          </cell>
        </row>
        <row r="714">
          <cell r="A714">
            <v>426.9932</v>
          </cell>
        </row>
        <row r="715">
          <cell r="A715">
            <v>427.3691</v>
          </cell>
        </row>
        <row r="716">
          <cell r="A716">
            <v>427.7423</v>
          </cell>
        </row>
        <row r="717">
          <cell r="A717">
            <v>428.113</v>
          </cell>
        </row>
        <row r="718">
          <cell r="A718">
            <v>428.48110000000003</v>
          </cell>
        </row>
        <row r="719">
          <cell r="A719">
            <v>428.84679999999997</v>
          </cell>
        </row>
        <row r="720">
          <cell r="A720">
            <v>429.21010000000001</v>
          </cell>
        </row>
        <row r="721">
          <cell r="A721">
            <v>429.57089999999999</v>
          </cell>
        </row>
        <row r="722">
          <cell r="A722">
            <v>429.92939999999999</v>
          </cell>
        </row>
        <row r="723">
          <cell r="A723">
            <v>430.28559999999999</v>
          </cell>
        </row>
        <row r="724">
          <cell r="A724">
            <v>430.6395</v>
          </cell>
        </row>
        <row r="725">
          <cell r="A725">
            <v>430.99110000000002</v>
          </cell>
        </row>
        <row r="726">
          <cell r="A726">
            <v>431.34050000000002</v>
          </cell>
        </row>
        <row r="727">
          <cell r="A727">
            <v>431.68770000000001</v>
          </cell>
        </row>
        <row r="728">
          <cell r="A728">
            <v>432.03280000000001</v>
          </cell>
        </row>
        <row r="729">
          <cell r="A729">
            <v>432.37569999999999</v>
          </cell>
        </row>
        <row r="730">
          <cell r="A730">
            <v>432.7165</v>
          </cell>
        </row>
        <row r="731">
          <cell r="A731">
            <v>433.05529999999999</v>
          </cell>
        </row>
        <row r="732">
          <cell r="A732">
            <v>433.392</v>
          </cell>
        </row>
        <row r="733">
          <cell r="A733">
            <v>433.72669999999999</v>
          </cell>
        </row>
        <row r="734">
          <cell r="A734">
            <v>434.05939999999998</v>
          </cell>
        </row>
        <row r="735">
          <cell r="A735">
            <v>434.39010000000002</v>
          </cell>
        </row>
        <row r="736">
          <cell r="A736">
            <v>434.71890000000002</v>
          </cell>
        </row>
        <row r="737">
          <cell r="A737">
            <v>435.04579999999999</v>
          </cell>
        </row>
        <row r="738">
          <cell r="A738">
            <v>435.37090000000001</v>
          </cell>
        </row>
        <row r="739">
          <cell r="A739">
            <v>435.69400000000002</v>
          </cell>
        </row>
        <row r="740">
          <cell r="A740">
            <v>436.0154</v>
          </cell>
        </row>
        <row r="741">
          <cell r="A741">
            <v>436.3349</v>
          </cell>
        </row>
        <row r="742">
          <cell r="A742">
            <v>436.65260000000001</v>
          </cell>
        </row>
        <row r="743">
          <cell r="A743">
            <v>436.96859999999998</v>
          </cell>
        </row>
        <row r="744">
          <cell r="A744">
            <v>437.28289999999998</v>
          </cell>
        </row>
        <row r="745">
          <cell r="A745">
            <v>437.59539999999998</v>
          </cell>
        </row>
        <row r="746">
          <cell r="A746">
            <v>437.90620000000001</v>
          </cell>
        </row>
        <row r="747">
          <cell r="A747">
            <v>438.21539999999999</v>
          </cell>
        </row>
        <row r="748">
          <cell r="A748">
            <v>438.52289999999999</v>
          </cell>
        </row>
        <row r="749">
          <cell r="A749">
            <v>438.82870000000003</v>
          </cell>
        </row>
        <row r="750">
          <cell r="A750">
            <v>439.13299999999998</v>
          </cell>
        </row>
        <row r="751">
          <cell r="A751">
            <v>439.4357</v>
          </cell>
        </row>
        <row r="752">
          <cell r="A752">
            <v>439.73680000000002</v>
          </cell>
        </row>
        <row r="753">
          <cell r="A753">
            <v>440.03629999999998</v>
          </cell>
        </row>
        <row r="754">
          <cell r="A754">
            <v>440.33429999999998</v>
          </cell>
        </row>
        <row r="755">
          <cell r="A755">
            <v>440.63080000000002</v>
          </cell>
        </row>
        <row r="756">
          <cell r="A756">
            <v>440.92579999999998</v>
          </cell>
        </row>
        <row r="757">
          <cell r="A757">
            <v>441.21929999999998</v>
          </cell>
        </row>
        <row r="758">
          <cell r="A758">
            <v>441.51130000000001</v>
          </cell>
        </row>
        <row r="759">
          <cell r="A759">
            <v>441.80189999999999</v>
          </cell>
        </row>
        <row r="760">
          <cell r="A760">
            <v>442.09109999999998</v>
          </cell>
        </row>
        <row r="761">
          <cell r="A761">
            <v>442.37880000000001</v>
          </cell>
        </row>
        <row r="762">
          <cell r="A762">
            <v>442.66520000000003</v>
          </cell>
        </row>
        <row r="763">
          <cell r="A763">
            <v>442.95010000000002</v>
          </cell>
        </row>
        <row r="764">
          <cell r="A764">
            <v>443.2337</v>
          </cell>
        </row>
        <row r="765">
          <cell r="A765">
            <v>443.51600000000002</v>
          </cell>
        </row>
        <row r="766">
          <cell r="A766">
            <v>443.79689999999999</v>
          </cell>
        </row>
        <row r="767">
          <cell r="A767">
            <v>444.07650000000001</v>
          </cell>
        </row>
        <row r="768">
          <cell r="A768">
            <v>444.35480000000001</v>
          </cell>
        </row>
        <row r="769">
          <cell r="A769">
            <v>444.6318</v>
          </cell>
        </row>
        <row r="770">
          <cell r="A770">
            <v>444.90750000000003</v>
          </cell>
        </row>
        <row r="771">
          <cell r="A771">
            <v>445.18189999999998</v>
          </cell>
        </row>
        <row r="772">
          <cell r="A772">
            <v>445.45510000000002</v>
          </cell>
        </row>
        <row r="773">
          <cell r="A773">
            <v>445.72710000000001</v>
          </cell>
        </row>
        <row r="774">
          <cell r="A774">
            <v>445.99790000000002</v>
          </cell>
        </row>
        <row r="775">
          <cell r="A775">
            <v>446.26740000000001</v>
          </cell>
        </row>
        <row r="776">
          <cell r="A776">
            <v>446.53570000000002</v>
          </cell>
        </row>
        <row r="777">
          <cell r="A777">
            <v>446.80290000000002</v>
          </cell>
        </row>
        <row r="778">
          <cell r="A778">
            <v>447.06889999999999</v>
          </cell>
        </row>
        <row r="779">
          <cell r="A779">
            <v>447.33370000000002</v>
          </cell>
        </row>
        <row r="780">
          <cell r="A780">
            <v>447.59739999999999</v>
          </cell>
        </row>
        <row r="781">
          <cell r="A781">
            <v>447.85989999999998</v>
          </cell>
        </row>
        <row r="782">
          <cell r="A782">
            <v>448.12130000000002</v>
          </cell>
        </row>
        <row r="783">
          <cell r="A783">
            <v>448.38159999999999</v>
          </cell>
        </row>
        <row r="784">
          <cell r="A784">
            <v>448.64080000000001</v>
          </cell>
        </row>
        <row r="785">
          <cell r="A785">
            <v>448.89890000000003</v>
          </cell>
        </row>
        <row r="786">
          <cell r="A786">
            <v>449.15589999999997</v>
          </cell>
        </row>
        <row r="787">
          <cell r="A787">
            <v>449.4119</v>
          </cell>
        </row>
        <row r="788">
          <cell r="A788">
            <v>449.66680000000002</v>
          </cell>
        </row>
        <row r="789">
          <cell r="A789">
            <v>449.92059999999998</v>
          </cell>
        </row>
        <row r="790">
          <cell r="A790">
            <v>450.17340000000002</v>
          </cell>
        </row>
        <row r="791">
          <cell r="A791">
            <v>450.42520000000002</v>
          </cell>
        </row>
        <row r="792">
          <cell r="A792">
            <v>450.67599999999999</v>
          </cell>
        </row>
        <row r="793">
          <cell r="A793">
            <v>450.92570000000001</v>
          </cell>
        </row>
        <row r="794">
          <cell r="A794">
            <v>451.17450000000002</v>
          </cell>
        </row>
        <row r="795">
          <cell r="A795">
            <v>451.42230000000001</v>
          </cell>
        </row>
        <row r="796">
          <cell r="A796">
            <v>451.66910000000001</v>
          </cell>
        </row>
        <row r="797">
          <cell r="A797">
            <v>451.91489999999999</v>
          </cell>
        </row>
        <row r="798">
          <cell r="A798">
            <v>452.15980000000002</v>
          </cell>
        </row>
        <row r="799">
          <cell r="A799">
            <v>452.40370000000001</v>
          </cell>
        </row>
        <row r="800">
          <cell r="A800">
            <v>452.64670000000001</v>
          </cell>
        </row>
        <row r="801">
          <cell r="A801">
            <v>452.88869999999997</v>
          </cell>
        </row>
        <row r="802">
          <cell r="A802">
            <v>453.12979999999999</v>
          </cell>
        </row>
        <row r="803">
          <cell r="A803">
            <v>453.37</v>
          </cell>
        </row>
        <row r="804">
          <cell r="A804">
            <v>453.60930000000002</v>
          </cell>
        </row>
        <row r="805">
          <cell r="A805">
            <v>453.84769999999997</v>
          </cell>
        </row>
        <row r="806">
          <cell r="A806">
            <v>454.08519999999999</v>
          </cell>
        </row>
        <row r="807">
          <cell r="A807">
            <v>454.3218</v>
          </cell>
        </row>
        <row r="808">
          <cell r="A808">
            <v>454.55759999999998</v>
          </cell>
        </row>
        <row r="809">
          <cell r="A809">
            <v>454.79250000000002</v>
          </cell>
        </row>
        <row r="810">
          <cell r="A810">
            <v>455.0265</v>
          </cell>
        </row>
        <row r="811">
          <cell r="A811">
            <v>455.25970000000001</v>
          </cell>
        </row>
        <row r="812">
          <cell r="A812">
            <v>455.49200000000002</v>
          </cell>
        </row>
        <row r="813">
          <cell r="A813">
            <v>455.7235</v>
          </cell>
        </row>
        <row r="814">
          <cell r="A814">
            <v>455.95409999999998</v>
          </cell>
        </row>
        <row r="815">
          <cell r="A815">
            <v>456.18400000000003</v>
          </cell>
        </row>
        <row r="816">
          <cell r="A816">
            <v>456.41300000000001</v>
          </cell>
        </row>
        <row r="817">
          <cell r="A817">
            <v>456.64120000000003</v>
          </cell>
        </row>
        <row r="818">
          <cell r="A818">
            <v>456.86860000000001</v>
          </cell>
        </row>
        <row r="819">
          <cell r="A819">
            <v>457.09519999999998</v>
          </cell>
        </row>
        <row r="820">
          <cell r="A820">
            <v>457.32100000000003</v>
          </cell>
        </row>
        <row r="821">
          <cell r="A821">
            <v>457.54610000000002</v>
          </cell>
        </row>
        <row r="822">
          <cell r="A822">
            <v>457.7704</v>
          </cell>
        </row>
        <row r="823">
          <cell r="A823">
            <v>457.9939</v>
          </cell>
        </row>
        <row r="824">
          <cell r="A824">
            <v>458.21660000000003</v>
          </cell>
        </row>
        <row r="825">
          <cell r="A825">
            <v>458.43860000000001</v>
          </cell>
        </row>
        <row r="826">
          <cell r="A826">
            <v>458.65980000000002</v>
          </cell>
        </row>
        <row r="827">
          <cell r="A827">
            <v>458.88029999999998</v>
          </cell>
        </row>
        <row r="828">
          <cell r="A828">
            <v>459.1001</v>
          </cell>
        </row>
        <row r="829">
          <cell r="A829">
            <v>459.31909999999999</v>
          </cell>
        </row>
        <row r="830">
          <cell r="A830">
            <v>459.53739999999999</v>
          </cell>
        </row>
        <row r="831">
          <cell r="A831">
            <v>459.755</v>
          </cell>
        </row>
        <row r="832">
          <cell r="A832">
            <v>459.97190000000001</v>
          </cell>
        </row>
        <row r="833">
          <cell r="A833">
            <v>460.18810000000002</v>
          </cell>
        </row>
        <row r="834">
          <cell r="A834">
            <v>460.40350000000001</v>
          </cell>
        </row>
        <row r="835">
          <cell r="A835">
            <v>460.61829999999998</v>
          </cell>
        </row>
        <row r="836">
          <cell r="A836">
            <v>460.83240000000001</v>
          </cell>
        </row>
        <row r="837">
          <cell r="A837">
            <v>461.04579999999999</v>
          </cell>
        </row>
        <row r="838">
          <cell r="A838">
            <v>461.25850000000003</v>
          </cell>
        </row>
        <row r="839">
          <cell r="A839">
            <v>461.47050000000002</v>
          </cell>
        </row>
        <row r="840">
          <cell r="A840">
            <v>461.68189999999998</v>
          </cell>
        </row>
        <row r="841">
          <cell r="A841">
            <v>461.89260000000002</v>
          </cell>
        </row>
        <row r="842">
          <cell r="A842">
            <v>462.1026</v>
          </cell>
        </row>
        <row r="843">
          <cell r="A843">
            <v>462.31200000000001</v>
          </cell>
        </row>
        <row r="844">
          <cell r="A844">
            <v>462.52069999999998</v>
          </cell>
        </row>
        <row r="845">
          <cell r="A845">
            <v>462.72879999999998</v>
          </cell>
        </row>
        <row r="846">
          <cell r="A846">
            <v>462.93630000000002</v>
          </cell>
        </row>
        <row r="847">
          <cell r="A847">
            <v>463.1431</v>
          </cell>
        </row>
        <row r="848">
          <cell r="A848">
            <v>463.34930000000003</v>
          </cell>
        </row>
        <row r="849">
          <cell r="A849">
            <v>463.5548</v>
          </cell>
        </row>
        <row r="850">
          <cell r="A850">
            <v>463.75979999999998</v>
          </cell>
        </row>
        <row r="851">
          <cell r="A851">
            <v>463.96409999999997</v>
          </cell>
        </row>
        <row r="852">
          <cell r="A852">
            <v>464.1678</v>
          </cell>
        </row>
        <row r="853">
          <cell r="A853">
            <v>464.37090000000001</v>
          </cell>
        </row>
        <row r="854">
          <cell r="A854">
            <v>464.57339999999999</v>
          </cell>
        </row>
        <row r="855">
          <cell r="A855">
            <v>464.77530000000002</v>
          </cell>
        </row>
        <row r="856">
          <cell r="A856">
            <v>464.97660000000002</v>
          </cell>
        </row>
        <row r="857">
          <cell r="A857">
            <v>465.1773</v>
          </cell>
        </row>
        <row r="858">
          <cell r="A858">
            <v>465.37740000000002</v>
          </cell>
        </row>
        <row r="859">
          <cell r="A859">
            <v>465.57690000000002</v>
          </cell>
        </row>
        <row r="860">
          <cell r="A860">
            <v>465.77589999999998</v>
          </cell>
        </row>
        <row r="861">
          <cell r="A861">
            <v>465.9742</v>
          </cell>
        </row>
        <row r="862">
          <cell r="A862">
            <v>466.1721</v>
          </cell>
        </row>
        <row r="863">
          <cell r="A863">
            <v>466.36930000000001</v>
          </cell>
        </row>
        <row r="864">
          <cell r="A864">
            <v>466.56599999999997</v>
          </cell>
        </row>
        <row r="865">
          <cell r="A865">
            <v>466.76209999999998</v>
          </cell>
        </row>
        <row r="866">
          <cell r="A866">
            <v>466.95760000000001</v>
          </cell>
        </row>
        <row r="867">
          <cell r="A867">
            <v>467.15260000000001</v>
          </cell>
        </row>
        <row r="868">
          <cell r="A868">
            <v>467.34710000000001</v>
          </cell>
        </row>
        <row r="869">
          <cell r="A869">
            <v>467.541</v>
          </cell>
        </row>
        <row r="870">
          <cell r="A870">
            <v>467.73430000000002</v>
          </cell>
        </row>
        <row r="871">
          <cell r="A871">
            <v>467.92720000000003</v>
          </cell>
        </row>
        <row r="872">
          <cell r="A872">
            <v>468.11950000000002</v>
          </cell>
        </row>
        <row r="873">
          <cell r="A873">
            <v>468.31119999999999</v>
          </cell>
        </row>
        <row r="874">
          <cell r="A874">
            <v>468.50240000000002</v>
          </cell>
        </row>
        <row r="875">
          <cell r="A875">
            <v>468.69310000000002</v>
          </cell>
        </row>
        <row r="876">
          <cell r="A876">
            <v>468.88330000000002</v>
          </cell>
        </row>
        <row r="877">
          <cell r="A877">
            <v>469.07299999999998</v>
          </cell>
        </row>
        <row r="878">
          <cell r="A878">
            <v>469.26209999999998</v>
          </cell>
        </row>
        <row r="879">
          <cell r="A879">
            <v>469.45069999999998</v>
          </cell>
        </row>
        <row r="880">
          <cell r="A880">
            <v>469.63889999999998</v>
          </cell>
        </row>
        <row r="881">
          <cell r="A881">
            <v>469.82650000000001</v>
          </cell>
        </row>
        <row r="882">
          <cell r="A882">
            <v>470.0136</v>
          </cell>
        </row>
        <row r="883">
          <cell r="A883">
            <v>470.2002</v>
          </cell>
        </row>
        <row r="884">
          <cell r="A884">
            <v>470.38630000000001</v>
          </cell>
        </row>
        <row r="885">
          <cell r="A885">
            <v>470.57190000000003</v>
          </cell>
        </row>
        <row r="886">
          <cell r="A886">
            <v>470.75700000000001</v>
          </cell>
        </row>
        <row r="887">
          <cell r="A887">
            <v>470.94159999999999</v>
          </cell>
        </row>
        <row r="888">
          <cell r="A888">
            <v>471.12580000000003</v>
          </cell>
        </row>
        <row r="889">
          <cell r="A889">
            <v>471.30939999999998</v>
          </cell>
        </row>
        <row r="890">
          <cell r="A890">
            <v>471.49259999999998</v>
          </cell>
        </row>
        <row r="891">
          <cell r="A891">
            <v>471.67529999999999</v>
          </cell>
        </row>
        <row r="892">
          <cell r="A892">
            <v>471.85750000000002</v>
          </cell>
        </row>
        <row r="893">
          <cell r="A893">
            <v>472.03930000000003</v>
          </cell>
        </row>
        <row r="894">
          <cell r="A894">
            <v>472.22050000000002</v>
          </cell>
        </row>
        <row r="895">
          <cell r="A895">
            <v>472.40140000000002</v>
          </cell>
        </row>
        <row r="896">
          <cell r="A896">
            <v>472.58170000000001</v>
          </cell>
        </row>
        <row r="897">
          <cell r="A897">
            <v>472.76159999999999</v>
          </cell>
        </row>
        <row r="898">
          <cell r="A898">
            <v>472.94099999999997</v>
          </cell>
        </row>
        <row r="899">
          <cell r="A899">
            <v>473.11989999999997</v>
          </cell>
        </row>
        <row r="900">
          <cell r="A900">
            <v>473.29840000000002</v>
          </cell>
        </row>
        <row r="901">
          <cell r="A901">
            <v>473.47649999999999</v>
          </cell>
        </row>
        <row r="902">
          <cell r="A902">
            <v>473.654</v>
          </cell>
        </row>
        <row r="903">
          <cell r="A903">
            <v>473.83120000000002</v>
          </cell>
        </row>
        <row r="904">
          <cell r="A904">
            <v>474.00790000000001</v>
          </cell>
        </row>
        <row r="905">
          <cell r="A905">
            <v>474.1841</v>
          </cell>
        </row>
        <row r="906">
          <cell r="A906">
            <v>474.35989999999998</v>
          </cell>
        </row>
        <row r="907">
          <cell r="A907">
            <v>474.53530000000001</v>
          </cell>
        </row>
        <row r="908">
          <cell r="A908">
            <v>474.71019999999999</v>
          </cell>
        </row>
        <row r="909">
          <cell r="A909">
            <v>474.88470000000001</v>
          </cell>
        </row>
        <row r="910">
          <cell r="A910">
            <v>475.05869999999999</v>
          </cell>
        </row>
        <row r="911">
          <cell r="A911">
            <v>475.23230000000001</v>
          </cell>
        </row>
        <row r="912">
          <cell r="A912">
            <v>475.40550000000002</v>
          </cell>
        </row>
        <row r="913">
          <cell r="A913">
            <v>475.57830000000001</v>
          </cell>
        </row>
        <row r="914">
          <cell r="A914">
            <v>475.75060000000002</v>
          </cell>
        </row>
        <row r="915">
          <cell r="A915">
            <v>475.92250000000001</v>
          </cell>
        </row>
        <row r="916">
          <cell r="A916">
            <v>476.09399999999999</v>
          </cell>
        </row>
        <row r="917">
          <cell r="A917">
            <v>476.26499999999999</v>
          </cell>
        </row>
        <row r="918">
          <cell r="A918">
            <v>476.43560000000002</v>
          </cell>
        </row>
        <row r="919">
          <cell r="A919">
            <v>476.60579999999999</v>
          </cell>
        </row>
        <row r="920">
          <cell r="A920">
            <v>476.7756</v>
          </cell>
        </row>
        <row r="921">
          <cell r="A921">
            <v>476.94499999999999</v>
          </cell>
        </row>
        <row r="922">
          <cell r="A922">
            <v>477.11399999999998</v>
          </cell>
        </row>
        <row r="923">
          <cell r="A923">
            <v>477.28250000000003</v>
          </cell>
        </row>
        <row r="924">
          <cell r="A924">
            <v>477.45069999999998</v>
          </cell>
        </row>
        <row r="925">
          <cell r="A925">
            <v>477.61840000000001</v>
          </cell>
        </row>
        <row r="926">
          <cell r="A926">
            <v>477.78570000000002</v>
          </cell>
        </row>
        <row r="927">
          <cell r="A927">
            <v>477.95269999999999</v>
          </cell>
        </row>
        <row r="928">
          <cell r="A928">
            <v>478.11919999999998</v>
          </cell>
        </row>
        <row r="929">
          <cell r="A929">
            <v>478.28530000000001</v>
          </cell>
        </row>
        <row r="930">
          <cell r="A930">
            <v>478.45100000000002</v>
          </cell>
        </row>
        <row r="931">
          <cell r="A931">
            <v>478.61630000000002</v>
          </cell>
        </row>
        <row r="932">
          <cell r="A932">
            <v>478.78120000000001</v>
          </cell>
        </row>
        <row r="933">
          <cell r="A933">
            <v>478.94580000000002</v>
          </cell>
        </row>
        <row r="934">
          <cell r="A934">
            <v>479.10989999999998</v>
          </cell>
        </row>
        <row r="935">
          <cell r="A935">
            <v>479.27359999999999</v>
          </cell>
        </row>
        <row r="936">
          <cell r="A936">
            <v>479.43700000000001</v>
          </cell>
        </row>
        <row r="937">
          <cell r="A937">
            <v>479.59989999999999</v>
          </cell>
        </row>
        <row r="938">
          <cell r="A938">
            <v>479.76249999999999</v>
          </cell>
        </row>
        <row r="939">
          <cell r="A939">
            <v>479.9246</v>
          </cell>
        </row>
        <row r="940">
          <cell r="A940">
            <v>480.08640000000003</v>
          </cell>
        </row>
        <row r="941">
          <cell r="A941">
            <v>480.24779999999998</v>
          </cell>
        </row>
        <row r="942">
          <cell r="A942">
            <v>480.40879999999999</v>
          </cell>
        </row>
        <row r="943">
          <cell r="A943">
            <v>480.56950000000001</v>
          </cell>
        </row>
        <row r="944">
          <cell r="A944">
            <v>480.72969999999998</v>
          </cell>
        </row>
        <row r="945">
          <cell r="A945">
            <v>480.88959999999997</v>
          </cell>
        </row>
        <row r="946">
          <cell r="A946">
            <v>481.04910000000001</v>
          </cell>
        </row>
        <row r="947">
          <cell r="A947">
            <v>481.20819999999998</v>
          </cell>
        </row>
        <row r="948">
          <cell r="A948">
            <v>481.36689999999999</v>
          </cell>
        </row>
        <row r="949">
          <cell r="A949">
            <v>481.52519999999998</v>
          </cell>
        </row>
        <row r="950">
          <cell r="A950">
            <v>481.6832</v>
          </cell>
        </row>
        <row r="951">
          <cell r="A951">
            <v>481.8408</v>
          </cell>
        </row>
        <row r="952">
          <cell r="A952">
            <v>481.99810000000002</v>
          </cell>
        </row>
        <row r="953">
          <cell r="A953">
            <v>482.1549</v>
          </cell>
        </row>
        <row r="954">
          <cell r="A954">
            <v>482.31139999999999</v>
          </cell>
        </row>
        <row r="955">
          <cell r="A955">
            <v>482.46749999999997</v>
          </cell>
        </row>
        <row r="956">
          <cell r="A956">
            <v>482.62329999999997</v>
          </cell>
        </row>
        <row r="957">
          <cell r="A957">
            <v>482.77859999999998</v>
          </cell>
        </row>
        <row r="958">
          <cell r="A958">
            <v>482.93369999999999</v>
          </cell>
        </row>
        <row r="959">
          <cell r="A959">
            <v>483.0883</v>
          </cell>
        </row>
        <row r="960">
          <cell r="A960">
            <v>483.24259999999998</v>
          </cell>
        </row>
        <row r="961">
          <cell r="A961">
            <v>483.3965</v>
          </cell>
        </row>
        <row r="962">
          <cell r="A962">
            <v>483.55009999999999</v>
          </cell>
        </row>
        <row r="963">
          <cell r="A963">
            <v>483.70330000000001</v>
          </cell>
        </row>
        <row r="964">
          <cell r="A964">
            <v>483.85610000000003</v>
          </cell>
        </row>
        <row r="965">
          <cell r="A965">
            <v>484.0086</v>
          </cell>
        </row>
        <row r="966">
          <cell r="A966">
            <v>484.16070000000002</v>
          </cell>
        </row>
        <row r="967">
          <cell r="A967">
            <v>484.3125</v>
          </cell>
        </row>
        <row r="968">
          <cell r="A968">
            <v>484.46390000000002</v>
          </cell>
        </row>
        <row r="969">
          <cell r="A969">
            <v>484.61489999999998</v>
          </cell>
        </row>
        <row r="970">
          <cell r="A970">
            <v>484.76560000000001</v>
          </cell>
        </row>
        <row r="971">
          <cell r="A971">
            <v>484.916</v>
          </cell>
        </row>
        <row r="972">
          <cell r="A972">
            <v>485.06599999999997</v>
          </cell>
        </row>
        <row r="973">
          <cell r="A973">
            <v>485.21559999999999</v>
          </cell>
        </row>
        <row r="974">
          <cell r="A974">
            <v>485.36489999999998</v>
          </cell>
        </row>
        <row r="975">
          <cell r="A975">
            <v>485.51389999999998</v>
          </cell>
        </row>
        <row r="976">
          <cell r="A976">
            <v>485.66250000000002</v>
          </cell>
        </row>
        <row r="977">
          <cell r="A977">
            <v>485.8107</v>
          </cell>
        </row>
        <row r="978">
          <cell r="A978">
            <v>485.95859999999999</v>
          </cell>
        </row>
        <row r="979">
          <cell r="A979">
            <v>486.1062</v>
          </cell>
        </row>
        <row r="980">
          <cell r="A980">
            <v>486.2534</v>
          </cell>
        </row>
        <row r="981">
          <cell r="A981">
            <v>486.40030000000002</v>
          </cell>
        </row>
        <row r="982">
          <cell r="A982">
            <v>486.54680000000002</v>
          </cell>
        </row>
        <row r="983">
          <cell r="A983">
            <v>486.69299999999998</v>
          </cell>
        </row>
        <row r="984">
          <cell r="A984">
            <v>486.83890000000002</v>
          </cell>
        </row>
        <row r="985">
          <cell r="A985">
            <v>486.98439999999999</v>
          </cell>
        </row>
        <row r="986">
          <cell r="A986">
            <v>487.12959999999998</v>
          </cell>
        </row>
        <row r="987">
          <cell r="A987">
            <v>487.27449999999999</v>
          </cell>
        </row>
        <row r="988">
          <cell r="A988">
            <v>487.41899999999998</v>
          </cell>
        </row>
        <row r="989">
          <cell r="A989">
            <v>487.56319999999999</v>
          </cell>
        </row>
        <row r="990">
          <cell r="A990">
            <v>487.70710000000003</v>
          </cell>
        </row>
        <row r="991">
          <cell r="A991">
            <v>487.85059999999999</v>
          </cell>
        </row>
        <row r="992">
          <cell r="A992">
            <v>487.99380000000002</v>
          </cell>
        </row>
        <row r="993">
          <cell r="A993">
            <v>488.13670000000002</v>
          </cell>
        </row>
        <row r="994">
          <cell r="A994">
            <v>488.27929999999998</v>
          </cell>
        </row>
        <row r="995">
          <cell r="A995">
            <v>488.42149999999998</v>
          </cell>
        </row>
        <row r="996">
          <cell r="A996">
            <v>488.5634</v>
          </cell>
        </row>
        <row r="997">
          <cell r="A997">
            <v>488.70510000000002</v>
          </cell>
        </row>
        <row r="998">
          <cell r="A998">
            <v>488.84629999999999</v>
          </cell>
        </row>
        <row r="999">
          <cell r="A999">
            <v>488.9873</v>
          </cell>
        </row>
        <row r="1000">
          <cell r="A1000">
            <v>489.12799999999999</v>
          </cell>
        </row>
        <row r="1001">
          <cell r="A1001">
            <v>489.26839999999999</v>
          </cell>
        </row>
        <row r="1002">
          <cell r="A1002">
            <v>489.40839999999997</v>
          </cell>
        </row>
        <row r="1003">
          <cell r="A1003">
            <v>489.54809999999998</v>
          </cell>
        </row>
        <row r="1004">
          <cell r="A1004">
            <v>489.68759999999997</v>
          </cell>
        </row>
        <row r="1005">
          <cell r="A1005">
            <v>489.82670000000002</v>
          </cell>
        </row>
        <row r="1006">
          <cell r="A1006">
            <v>489.96550000000002</v>
          </cell>
        </row>
        <row r="1007">
          <cell r="A1007">
            <v>490.10410000000002</v>
          </cell>
        </row>
        <row r="1008">
          <cell r="A1008">
            <v>490.2423</v>
          </cell>
        </row>
        <row r="1009">
          <cell r="A1009">
            <v>490.3802</v>
          </cell>
        </row>
        <row r="1010">
          <cell r="A1010">
            <v>490.5179</v>
          </cell>
        </row>
        <row r="1011">
          <cell r="A1011">
            <v>490.65519999999998</v>
          </cell>
        </row>
        <row r="1012">
          <cell r="A1012">
            <v>490.79230000000001</v>
          </cell>
        </row>
        <row r="1013">
          <cell r="A1013">
            <v>490.92910000000001</v>
          </cell>
        </row>
        <row r="1014">
          <cell r="A1014">
            <v>491.06549999999999</v>
          </cell>
        </row>
        <row r="1015">
          <cell r="A1015">
            <v>491.20170000000002</v>
          </cell>
        </row>
        <row r="1016">
          <cell r="A1016">
            <v>491.33769999999998</v>
          </cell>
        </row>
        <row r="1017">
          <cell r="A1017">
            <v>491.47329999999999</v>
          </cell>
        </row>
        <row r="1018">
          <cell r="A1018">
            <v>491.6087</v>
          </cell>
        </row>
        <row r="1019">
          <cell r="A1019">
            <v>491.74369999999999</v>
          </cell>
        </row>
        <row r="1020">
          <cell r="A1020">
            <v>491.87849999999997</v>
          </cell>
        </row>
        <row r="1021">
          <cell r="A1021">
            <v>492.01310000000001</v>
          </cell>
        </row>
        <row r="1022">
          <cell r="A1022">
            <v>492.14729999999997</v>
          </cell>
        </row>
        <row r="1023">
          <cell r="A1023">
            <v>492.28129999999999</v>
          </cell>
        </row>
        <row r="1024">
          <cell r="A1024">
            <v>492.41500000000002</v>
          </cell>
        </row>
        <row r="1025">
          <cell r="A1025">
            <v>492.54849999999999</v>
          </cell>
        </row>
        <row r="1026">
          <cell r="A1026">
            <v>492.68169999999998</v>
          </cell>
        </row>
        <row r="1027">
          <cell r="A1027">
            <v>492.81459999999998</v>
          </cell>
        </row>
        <row r="1028">
          <cell r="A1028">
            <v>492.94729999999998</v>
          </cell>
        </row>
        <row r="1029">
          <cell r="A1029">
            <v>493.0797</v>
          </cell>
        </row>
        <row r="1030">
          <cell r="A1030">
            <v>493.21179999999998</v>
          </cell>
        </row>
        <row r="1031">
          <cell r="A1031">
            <v>493.34370000000001</v>
          </cell>
        </row>
        <row r="1032">
          <cell r="A1032">
            <v>493.4753</v>
          </cell>
        </row>
        <row r="1033">
          <cell r="A1033">
            <v>493.60669999999999</v>
          </cell>
        </row>
        <row r="1034">
          <cell r="A1034">
            <v>493.73779999999999</v>
          </cell>
        </row>
        <row r="1035">
          <cell r="A1035">
            <v>493.86869999999999</v>
          </cell>
        </row>
        <row r="1036">
          <cell r="A1036">
            <v>493.99930000000001</v>
          </cell>
        </row>
        <row r="1037">
          <cell r="A1037">
            <v>494.12970000000001</v>
          </cell>
        </row>
        <row r="1038">
          <cell r="A1038">
            <v>494.25979999999998</v>
          </cell>
        </row>
        <row r="1039">
          <cell r="A1039">
            <v>494.3897</v>
          </cell>
        </row>
        <row r="1040">
          <cell r="A1040">
            <v>494.51929999999999</v>
          </cell>
        </row>
        <row r="1041">
          <cell r="A1041">
            <v>494.64870000000002</v>
          </cell>
        </row>
        <row r="1042">
          <cell r="A1042">
            <v>494.77780000000001</v>
          </cell>
        </row>
        <row r="1043">
          <cell r="A1043">
            <v>494.9067</v>
          </cell>
        </row>
        <row r="1044">
          <cell r="A1044">
            <v>495.03539999999998</v>
          </cell>
        </row>
        <row r="1045">
          <cell r="A1045">
            <v>495.16379999999998</v>
          </cell>
        </row>
        <row r="1046">
          <cell r="A1046">
            <v>495.2919</v>
          </cell>
        </row>
        <row r="1047">
          <cell r="A1047">
            <v>495.41989999999998</v>
          </cell>
        </row>
        <row r="1048">
          <cell r="A1048">
            <v>495.54750000000001</v>
          </cell>
        </row>
        <row r="1049">
          <cell r="A1049">
            <v>495.67500000000001</v>
          </cell>
        </row>
        <row r="1050">
          <cell r="A1050">
            <v>495.80220000000003</v>
          </cell>
        </row>
        <row r="1051">
          <cell r="A1051">
            <v>495.92910000000001</v>
          </cell>
        </row>
        <row r="1052">
          <cell r="A1052">
            <v>496.05590000000001</v>
          </cell>
        </row>
        <row r="1053">
          <cell r="A1053">
            <v>496.18239999999997</v>
          </cell>
        </row>
        <row r="1054">
          <cell r="A1054">
            <v>496.30860000000001</v>
          </cell>
        </row>
        <row r="1055">
          <cell r="A1055">
            <v>496.43459999999999</v>
          </cell>
        </row>
        <row r="1056">
          <cell r="A1056">
            <v>496.56040000000002</v>
          </cell>
        </row>
        <row r="1057">
          <cell r="A1057">
            <v>496.6859</v>
          </cell>
        </row>
        <row r="1058">
          <cell r="A1058">
            <v>496.81119999999999</v>
          </cell>
        </row>
        <row r="1059">
          <cell r="A1059">
            <v>496.93630000000002</v>
          </cell>
        </row>
        <row r="1060">
          <cell r="A1060">
            <v>497.06110000000001</v>
          </cell>
        </row>
        <row r="1061">
          <cell r="A1061">
            <v>497.1857</v>
          </cell>
        </row>
        <row r="1062">
          <cell r="A1062">
            <v>497.31009999999998</v>
          </cell>
        </row>
        <row r="1063">
          <cell r="A1063">
            <v>497.43419999999998</v>
          </cell>
        </row>
        <row r="1064">
          <cell r="A1064">
            <v>497.55810000000002</v>
          </cell>
        </row>
        <row r="1065">
          <cell r="A1065">
            <v>497.68169999999998</v>
          </cell>
        </row>
        <row r="1066">
          <cell r="A1066">
            <v>497.80509999999998</v>
          </cell>
        </row>
        <row r="1067">
          <cell r="A1067">
            <v>497.92829999999998</v>
          </cell>
        </row>
        <row r="1068">
          <cell r="A1068">
            <v>498.05119999999999</v>
          </cell>
        </row>
        <row r="1069">
          <cell r="A1069">
            <v>498.1739</v>
          </cell>
        </row>
        <row r="1070">
          <cell r="A1070">
            <v>498.29629999999997</v>
          </cell>
        </row>
        <row r="1071">
          <cell r="A1071">
            <v>498.41849999999999</v>
          </cell>
        </row>
        <row r="1072">
          <cell r="A1072">
            <v>498.54050000000001</v>
          </cell>
        </row>
        <row r="1073">
          <cell r="A1073">
            <v>498.66219999999998</v>
          </cell>
        </row>
        <row r="1074">
          <cell r="A1074">
            <v>498.78370000000001</v>
          </cell>
        </row>
        <row r="1075">
          <cell r="A1075">
            <v>498.9049</v>
          </cell>
        </row>
        <row r="1076">
          <cell r="A1076">
            <v>499.02589999999998</v>
          </cell>
        </row>
        <row r="1077">
          <cell r="A1077">
            <v>499.14659999999998</v>
          </cell>
        </row>
        <row r="1078">
          <cell r="A1078">
            <v>499.2672</v>
          </cell>
        </row>
        <row r="1079">
          <cell r="A1079">
            <v>499.38740000000001</v>
          </cell>
        </row>
        <row r="1080">
          <cell r="A1080">
            <v>499.50749999999999</v>
          </cell>
        </row>
        <row r="1081">
          <cell r="A1081">
            <v>499.62720000000002</v>
          </cell>
        </row>
        <row r="1082">
          <cell r="A1082">
            <v>499.74680000000001</v>
          </cell>
        </row>
        <row r="1083">
          <cell r="A1083">
            <v>499.86610000000002</v>
          </cell>
        </row>
        <row r="1084">
          <cell r="A1084">
            <v>499.98520000000002</v>
          </cell>
        </row>
        <row r="1085">
          <cell r="A1085">
            <v>500.10399999999998</v>
          </cell>
        </row>
        <row r="1086">
          <cell r="A1086">
            <v>500.22250000000003</v>
          </cell>
        </row>
        <row r="1087">
          <cell r="A1087">
            <v>500.34089999999998</v>
          </cell>
        </row>
        <row r="1088">
          <cell r="A1088">
            <v>500.459</v>
          </cell>
        </row>
        <row r="1089">
          <cell r="A1089">
            <v>500.57679999999999</v>
          </cell>
        </row>
        <row r="1090">
          <cell r="A1090">
            <v>500.69450000000001</v>
          </cell>
        </row>
        <row r="1091">
          <cell r="A1091">
            <v>500.81189999999998</v>
          </cell>
        </row>
        <row r="1092">
          <cell r="A1092">
            <v>500.92899999999997</v>
          </cell>
        </row>
        <row r="1093">
          <cell r="A1093">
            <v>501.04590000000002</v>
          </cell>
        </row>
        <row r="1094">
          <cell r="A1094">
            <v>501.1626</v>
          </cell>
        </row>
        <row r="1095">
          <cell r="A1095">
            <v>501.27910000000003</v>
          </cell>
        </row>
        <row r="1096">
          <cell r="A1096">
            <v>501.39530000000002</v>
          </cell>
        </row>
        <row r="1097">
          <cell r="A1097">
            <v>501.51130000000001</v>
          </cell>
        </row>
        <row r="1098">
          <cell r="A1098">
            <v>501.62709999999998</v>
          </cell>
        </row>
        <row r="1099">
          <cell r="A1099">
            <v>501.74270000000001</v>
          </cell>
        </row>
        <row r="1100">
          <cell r="A1100">
            <v>501.858</v>
          </cell>
        </row>
        <row r="1101">
          <cell r="A1101">
            <v>501.97309999999999</v>
          </cell>
        </row>
        <row r="1102">
          <cell r="A1102">
            <v>502.0881</v>
          </cell>
        </row>
        <row r="1103">
          <cell r="A1103">
            <v>502.20280000000002</v>
          </cell>
        </row>
        <row r="1104">
          <cell r="A1104">
            <v>502.31729999999999</v>
          </cell>
        </row>
        <row r="1105">
          <cell r="A1105">
            <v>502.43150000000003</v>
          </cell>
        </row>
        <row r="1106">
          <cell r="A1106">
            <v>502.54559999999998</v>
          </cell>
        </row>
        <row r="1107">
          <cell r="A1107">
            <v>502.65949999999998</v>
          </cell>
        </row>
        <row r="1108">
          <cell r="A1108">
            <v>502.77319999999997</v>
          </cell>
        </row>
        <row r="1109">
          <cell r="A1109">
            <v>502.88670000000002</v>
          </cell>
        </row>
        <row r="1110">
          <cell r="A1110">
            <v>503</v>
          </cell>
        </row>
        <row r="1111">
          <cell r="A1111">
            <v>503.11309999999997</v>
          </cell>
        </row>
        <row r="1112">
          <cell r="A1112">
            <v>503.22609999999997</v>
          </cell>
        </row>
        <row r="1113">
          <cell r="A1113">
            <v>503.33879999999999</v>
          </cell>
        </row>
        <row r="1114">
          <cell r="A1114">
            <v>503.45139999999998</v>
          </cell>
        </row>
        <row r="1115">
          <cell r="A1115">
            <v>503.56380000000001</v>
          </cell>
        </row>
        <row r="1116">
          <cell r="A1116">
            <v>503.67599999999999</v>
          </cell>
        </row>
        <row r="1117">
          <cell r="A1117">
            <v>503.78800000000001</v>
          </cell>
        </row>
        <row r="1118">
          <cell r="A1118">
            <v>503.8999</v>
          </cell>
        </row>
        <row r="1119">
          <cell r="A1119">
            <v>504.01159999999999</v>
          </cell>
        </row>
        <row r="1120">
          <cell r="A1120">
            <v>504.12310000000002</v>
          </cell>
        </row>
        <row r="1121">
          <cell r="A1121">
            <v>504.23450000000003</v>
          </cell>
        </row>
        <row r="1122">
          <cell r="A1122">
            <v>504.34559999999999</v>
          </cell>
        </row>
        <row r="1123">
          <cell r="A1123">
            <v>504.45670000000001</v>
          </cell>
        </row>
        <row r="1124">
          <cell r="A1124">
            <v>504.5675</v>
          </cell>
        </row>
        <row r="1125">
          <cell r="A1125">
            <v>504.67829999999998</v>
          </cell>
        </row>
        <row r="1126">
          <cell r="A1126">
            <v>504.78879999999998</v>
          </cell>
        </row>
        <row r="1127">
          <cell r="A1127">
            <v>504.89920000000001</v>
          </cell>
        </row>
        <row r="1128">
          <cell r="A1128">
            <v>505.0095</v>
          </cell>
        </row>
        <row r="1129">
          <cell r="A1129">
            <v>505.11950000000002</v>
          </cell>
        </row>
        <row r="1130">
          <cell r="A1130">
            <v>505.22949999999997</v>
          </cell>
        </row>
        <row r="1131">
          <cell r="A1131">
            <v>505.33929999999998</v>
          </cell>
        </row>
        <row r="1132">
          <cell r="A1132">
            <v>505.44889999999998</v>
          </cell>
        </row>
        <row r="1133">
          <cell r="A1133">
            <v>505.55840000000001</v>
          </cell>
        </row>
        <row r="1134">
          <cell r="A1134">
            <v>505.66770000000002</v>
          </cell>
        </row>
        <row r="1135">
          <cell r="A1135">
            <v>505.77690000000001</v>
          </cell>
        </row>
        <row r="1136">
          <cell r="A1136">
            <v>505.88589999999999</v>
          </cell>
        </row>
        <row r="1137">
          <cell r="A1137">
            <v>505.9948</v>
          </cell>
        </row>
        <row r="1138">
          <cell r="A1138">
            <v>506.10359999999997</v>
          </cell>
        </row>
        <row r="1139">
          <cell r="A1139">
            <v>506.2122</v>
          </cell>
        </row>
        <row r="1140">
          <cell r="A1140">
            <v>506.32060000000001</v>
          </cell>
        </row>
        <row r="1141">
          <cell r="A1141">
            <v>506.4289</v>
          </cell>
        </row>
        <row r="1142">
          <cell r="A1142">
            <v>506.53710000000001</v>
          </cell>
        </row>
        <row r="1143">
          <cell r="A1143">
            <v>506.64510000000001</v>
          </cell>
        </row>
        <row r="1144">
          <cell r="A1144">
            <v>506.75299999999999</v>
          </cell>
        </row>
        <row r="1145">
          <cell r="A1145">
            <v>506.86070000000001</v>
          </cell>
        </row>
        <row r="1146">
          <cell r="A1146">
            <v>506.9683</v>
          </cell>
        </row>
        <row r="1147">
          <cell r="A1147">
            <v>507.07569999999998</v>
          </cell>
        </row>
        <row r="1148">
          <cell r="A1148">
            <v>507.18299999999999</v>
          </cell>
        </row>
        <row r="1149">
          <cell r="A1149">
            <v>507.29020000000003</v>
          </cell>
        </row>
        <row r="1150">
          <cell r="A1150">
            <v>507.3972</v>
          </cell>
        </row>
        <row r="1151">
          <cell r="A1151">
            <v>507.50400000000002</v>
          </cell>
        </row>
        <row r="1152">
          <cell r="A1152">
            <v>507.61070000000001</v>
          </cell>
        </row>
        <row r="1153">
          <cell r="A1153">
            <v>507.71730000000002</v>
          </cell>
        </row>
        <row r="1154">
          <cell r="A1154">
            <v>507.82369999999997</v>
          </cell>
        </row>
        <row r="1155">
          <cell r="A1155">
            <v>507.93</v>
          </cell>
        </row>
        <row r="1156">
          <cell r="A1156">
            <v>508.03609999999998</v>
          </cell>
        </row>
        <row r="1157">
          <cell r="A1157">
            <v>508.142</v>
          </cell>
        </row>
        <row r="1158">
          <cell r="A1158">
            <v>508.24779999999998</v>
          </cell>
        </row>
        <row r="1159">
          <cell r="A1159">
            <v>508.3535</v>
          </cell>
        </row>
        <row r="1160">
          <cell r="A1160">
            <v>508.45890000000003</v>
          </cell>
        </row>
        <row r="1161">
          <cell r="A1161">
            <v>508.5643</v>
          </cell>
        </row>
        <row r="1162">
          <cell r="A1162">
            <v>508.6694</v>
          </cell>
        </row>
        <row r="1163">
          <cell r="A1163">
            <v>508.77449999999999</v>
          </cell>
        </row>
        <row r="1164">
          <cell r="A1164">
            <v>508.8793</v>
          </cell>
        </row>
        <row r="1165">
          <cell r="A1165">
            <v>508.98399999999998</v>
          </cell>
        </row>
        <row r="1166">
          <cell r="A1166">
            <v>509.08850000000001</v>
          </cell>
        </row>
        <row r="1167">
          <cell r="A1167">
            <v>509.19290000000001</v>
          </cell>
        </row>
        <row r="1168">
          <cell r="A1168">
            <v>509.29700000000003</v>
          </cell>
        </row>
        <row r="1169">
          <cell r="A1169">
            <v>509.40100000000001</v>
          </cell>
        </row>
        <row r="1170">
          <cell r="A1170">
            <v>509.50490000000002</v>
          </cell>
        </row>
        <row r="1171">
          <cell r="A1171">
            <v>509.60849999999999</v>
          </cell>
        </row>
        <row r="1172">
          <cell r="A1172">
            <v>509.71190000000001</v>
          </cell>
        </row>
        <row r="1173">
          <cell r="A1173">
            <v>509.8152</v>
          </cell>
        </row>
        <row r="1174">
          <cell r="A1174">
            <v>509.91829999999999</v>
          </cell>
        </row>
        <row r="1175">
          <cell r="A1175">
            <v>510.02109999999999</v>
          </cell>
        </row>
        <row r="1176">
          <cell r="A1176">
            <v>510.12380000000002</v>
          </cell>
        </row>
        <row r="1177">
          <cell r="A1177">
            <v>510.22620000000001</v>
          </cell>
        </row>
        <row r="1178">
          <cell r="A1178">
            <v>510.32850000000002</v>
          </cell>
        </row>
        <row r="1179">
          <cell r="A1179">
            <v>510.43040000000002</v>
          </cell>
        </row>
        <row r="1180">
          <cell r="A1180">
            <v>510.53219999999999</v>
          </cell>
        </row>
        <row r="1181">
          <cell r="A1181">
            <v>510.63369999999998</v>
          </cell>
        </row>
        <row r="1182">
          <cell r="A1182">
            <v>510.73489999999998</v>
          </cell>
        </row>
        <row r="1183">
          <cell r="A1183">
            <v>510.83589999999998</v>
          </cell>
        </row>
        <row r="1184">
          <cell r="A1184">
            <v>510.93650000000002</v>
          </cell>
        </row>
        <row r="1185">
          <cell r="A1185">
            <v>511.0369</v>
          </cell>
        </row>
        <row r="1186">
          <cell r="A1186">
            <v>511.13690000000003</v>
          </cell>
        </row>
        <row r="1187">
          <cell r="A1187">
            <v>511.23660000000001</v>
          </cell>
        </row>
        <row r="1188">
          <cell r="A1188">
            <v>511.33589999999998</v>
          </cell>
        </row>
        <row r="1189">
          <cell r="A1189">
            <v>511.4348</v>
          </cell>
        </row>
        <row r="1190">
          <cell r="A1190">
            <v>511.53339999999997</v>
          </cell>
        </row>
        <row r="1191">
          <cell r="A1191">
            <v>511.63170000000002</v>
          </cell>
        </row>
        <row r="1192">
          <cell r="A1192">
            <v>511.72949999999997</v>
          </cell>
        </row>
        <row r="1193">
          <cell r="A1193">
            <v>511.82709999999997</v>
          </cell>
        </row>
        <row r="1194">
          <cell r="A1194">
            <v>511.92430000000002</v>
          </cell>
        </row>
        <row r="1195">
          <cell r="A1195">
            <v>512.02110000000005</v>
          </cell>
        </row>
        <row r="1196">
          <cell r="A1196">
            <v>512.11770000000001</v>
          </cell>
        </row>
        <row r="1197">
          <cell r="A1197">
            <v>512.21400000000006</v>
          </cell>
        </row>
        <row r="1198">
          <cell r="A1198">
            <v>512.31010000000003</v>
          </cell>
        </row>
        <row r="1199">
          <cell r="A1199">
            <v>512.4058</v>
          </cell>
        </row>
        <row r="1200">
          <cell r="A1200">
            <v>512.50139999999999</v>
          </cell>
        </row>
        <row r="1201">
          <cell r="A1201">
            <v>512.59670000000006</v>
          </cell>
        </row>
      </sheetData>
      <sheetData sheetId="3">
        <row r="2">
          <cell r="A2">
            <v>90.367639999999994</v>
          </cell>
        </row>
        <row r="3">
          <cell r="A3">
            <v>150.4325</v>
          </cell>
        </row>
        <row r="4">
          <cell r="A4">
            <v>159.0915</v>
          </cell>
        </row>
        <row r="5">
          <cell r="A5">
            <v>164.69970000000001</v>
          </cell>
        </row>
        <row r="6">
          <cell r="A6">
            <v>168.9564</v>
          </cell>
        </row>
        <row r="7">
          <cell r="A7">
            <v>172.43190000000001</v>
          </cell>
        </row>
        <row r="8">
          <cell r="A8">
            <v>175.39259999999999</v>
          </cell>
        </row>
        <row r="9">
          <cell r="A9">
            <v>177.98570000000001</v>
          </cell>
        </row>
        <row r="10">
          <cell r="A10">
            <v>180.30179999999999</v>
          </cell>
        </row>
        <row r="11">
          <cell r="A11">
            <v>182.40100000000001</v>
          </cell>
        </row>
        <row r="12">
          <cell r="A12">
            <v>184.3252</v>
          </cell>
        </row>
        <row r="13">
          <cell r="A13">
            <v>186.10499999999999</v>
          </cell>
        </row>
        <row r="14">
          <cell r="A14">
            <v>187.76310000000001</v>
          </cell>
        </row>
        <row r="15">
          <cell r="A15">
            <v>189.3175</v>
          </cell>
        </row>
        <row r="16">
          <cell r="A16">
            <v>190.78200000000001</v>
          </cell>
        </row>
        <row r="17">
          <cell r="A17">
            <v>192.1679</v>
          </cell>
        </row>
        <row r="18">
          <cell r="A18">
            <v>193.4845</v>
          </cell>
        </row>
        <row r="19">
          <cell r="A19">
            <v>194.73929999999999</v>
          </cell>
        </row>
        <row r="20">
          <cell r="A20">
            <v>195.93870000000001</v>
          </cell>
        </row>
        <row r="21">
          <cell r="A21">
            <v>197.0882</v>
          </cell>
        </row>
        <row r="22">
          <cell r="A22">
            <v>198.19239999999999</v>
          </cell>
        </row>
        <row r="23">
          <cell r="A23">
            <v>199.2552</v>
          </cell>
        </row>
        <row r="24">
          <cell r="A24">
            <v>200.2801</v>
          </cell>
        </row>
        <row r="25">
          <cell r="A25">
            <v>201.27019999999999</v>
          </cell>
        </row>
        <row r="26">
          <cell r="A26">
            <v>202.22810000000001</v>
          </cell>
        </row>
        <row r="27">
          <cell r="A27">
            <v>203.15620000000001</v>
          </cell>
        </row>
        <row r="28">
          <cell r="A28">
            <v>204.0566</v>
          </cell>
        </row>
        <row r="29">
          <cell r="A29">
            <v>204.93119999999999</v>
          </cell>
        </row>
        <row r="30">
          <cell r="A30">
            <v>205.7816</v>
          </cell>
        </row>
        <row r="31">
          <cell r="A31">
            <v>206.60939999999999</v>
          </cell>
        </row>
        <row r="32">
          <cell r="A32">
            <v>207.41589999999999</v>
          </cell>
        </row>
        <row r="33">
          <cell r="A33">
            <v>208.20240000000001</v>
          </cell>
        </row>
        <row r="34">
          <cell r="A34">
            <v>208.9701</v>
          </cell>
        </row>
        <row r="35">
          <cell r="A35">
            <v>209.7199</v>
          </cell>
        </row>
        <row r="36">
          <cell r="A36">
            <v>210.4528</v>
          </cell>
        </row>
        <row r="37">
          <cell r="A37">
            <v>211.16980000000001</v>
          </cell>
        </row>
        <row r="38">
          <cell r="A38">
            <v>211.8715</v>
          </cell>
        </row>
        <row r="39">
          <cell r="A39">
            <v>212.55879999999999</v>
          </cell>
        </row>
        <row r="40">
          <cell r="A40">
            <v>213.23230000000001</v>
          </cell>
        </row>
        <row r="41">
          <cell r="A41">
            <v>213.89269999999999</v>
          </cell>
        </row>
        <row r="42">
          <cell r="A42">
            <v>214.54060000000001</v>
          </cell>
        </row>
        <row r="43">
          <cell r="A43">
            <v>215.1765</v>
          </cell>
        </row>
        <row r="44">
          <cell r="A44">
            <v>215.80090000000001</v>
          </cell>
        </row>
        <row r="45">
          <cell r="A45">
            <v>216.4143</v>
          </cell>
        </row>
        <row r="46">
          <cell r="A46">
            <v>217.0172</v>
          </cell>
        </row>
        <row r="47">
          <cell r="A47">
            <v>217.60990000000001</v>
          </cell>
        </row>
        <row r="48">
          <cell r="A48">
            <v>218.19300000000001</v>
          </cell>
        </row>
        <row r="49">
          <cell r="A49">
            <v>218.76660000000001</v>
          </cell>
        </row>
        <row r="50">
          <cell r="A50">
            <v>219.3313</v>
          </cell>
        </row>
        <row r="51">
          <cell r="A51">
            <v>219.88730000000001</v>
          </cell>
        </row>
        <row r="52">
          <cell r="A52">
            <v>220.435</v>
          </cell>
        </row>
        <row r="53">
          <cell r="A53">
            <v>220.97450000000001</v>
          </cell>
        </row>
        <row r="54">
          <cell r="A54">
            <v>221.50630000000001</v>
          </cell>
        </row>
        <row r="55">
          <cell r="A55">
            <v>222.03059999999999</v>
          </cell>
        </row>
        <row r="56">
          <cell r="A56">
            <v>222.54759999999999</v>
          </cell>
        </row>
        <row r="57">
          <cell r="A57">
            <v>223.0575</v>
          </cell>
        </row>
        <row r="58">
          <cell r="A58">
            <v>223.5607</v>
          </cell>
        </row>
        <row r="59">
          <cell r="A59">
            <v>224.05719999999999</v>
          </cell>
        </row>
        <row r="60">
          <cell r="A60">
            <v>224.54730000000001</v>
          </cell>
        </row>
        <row r="61">
          <cell r="A61">
            <v>225.03129999999999</v>
          </cell>
        </row>
        <row r="62">
          <cell r="A62">
            <v>225.50919999999999</v>
          </cell>
        </row>
        <row r="63">
          <cell r="A63">
            <v>225.9813</v>
          </cell>
        </row>
        <row r="64">
          <cell r="A64">
            <v>226.44759999999999</v>
          </cell>
        </row>
        <row r="65">
          <cell r="A65">
            <v>226.9085</v>
          </cell>
        </row>
        <row r="66">
          <cell r="A66">
            <v>227.364</v>
          </cell>
        </row>
        <row r="67">
          <cell r="A67">
            <v>227.8143</v>
          </cell>
        </row>
        <row r="68">
          <cell r="A68">
            <v>228.25960000000001</v>
          </cell>
        </row>
        <row r="69">
          <cell r="A69">
            <v>228.69980000000001</v>
          </cell>
        </row>
        <row r="70">
          <cell r="A70">
            <v>229.1353</v>
          </cell>
        </row>
        <row r="71">
          <cell r="A71">
            <v>229.56610000000001</v>
          </cell>
        </row>
        <row r="72">
          <cell r="A72">
            <v>229.9923</v>
          </cell>
        </row>
        <row r="73">
          <cell r="A73">
            <v>230.41409999999999</v>
          </cell>
        </row>
        <row r="74">
          <cell r="A74">
            <v>230.83150000000001</v>
          </cell>
        </row>
        <row r="75">
          <cell r="A75">
            <v>231.24469999999999</v>
          </cell>
        </row>
        <row r="76">
          <cell r="A76">
            <v>231.65369999999999</v>
          </cell>
        </row>
        <row r="77">
          <cell r="A77">
            <v>232.05869999999999</v>
          </cell>
        </row>
        <row r="78">
          <cell r="A78">
            <v>232.4598</v>
          </cell>
        </row>
        <row r="79">
          <cell r="A79">
            <v>232.857</v>
          </cell>
        </row>
        <row r="80">
          <cell r="A80">
            <v>233.25049999999999</v>
          </cell>
        </row>
        <row r="81">
          <cell r="A81">
            <v>233.64019999999999</v>
          </cell>
        </row>
        <row r="82">
          <cell r="A82">
            <v>234.0264</v>
          </cell>
        </row>
        <row r="83">
          <cell r="A83">
            <v>234.40899999999999</v>
          </cell>
        </row>
        <row r="84">
          <cell r="A84">
            <v>234.78819999999999</v>
          </cell>
        </row>
        <row r="85">
          <cell r="A85">
            <v>235.16409999999999</v>
          </cell>
        </row>
        <row r="86">
          <cell r="A86">
            <v>235.53659999999999</v>
          </cell>
        </row>
        <row r="87">
          <cell r="A87">
            <v>235.9059</v>
          </cell>
        </row>
        <row r="88">
          <cell r="A88">
            <v>236.27199999999999</v>
          </cell>
        </row>
        <row r="89">
          <cell r="A89">
            <v>236.63499999999999</v>
          </cell>
        </row>
        <row r="90">
          <cell r="A90">
            <v>236.995</v>
          </cell>
        </row>
        <row r="91">
          <cell r="A91">
            <v>237.352</v>
          </cell>
        </row>
        <row r="92">
          <cell r="A92">
            <v>237.70609999999999</v>
          </cell>
        </row>
        <row r="93">
          <cell r="A93">
            <v>238.0573</v>
          </cell>
        </row>
        <row r="94">
          <cell r="A94">
            <v>238.4057</v>
          </cell>
        </row>
        <row r="95">
          <cell r="A95">
            <v>238.75139999999999</v>
          </cell>
        </row>
        <row r="96">
          <cell r="A96">
            <v>239.0943</v>
          </cell>
        </row>
        <row r="97">
          <cell r="A97">
            <v>239.43459999999999</v>
          </cell>
        </row>
        <row r="98">
          <cell r="A98">
            <v>239.7723</v>
          </cell>
        </row>
        <row r="99">
          <cell r="A99">
            <v>240.10740000000001</v>
          </cell>
        </row>
        <row r="100">
          <cell r="A100">
            <v>240.44</v>
          </cell>
        </row>
        <row r="101">
          <cell r="A101">
            <v>240.77019999999999</v>
          </cell>
        </row>
        <row r="102">
          <cell r="A102">
            <v>241.09790000000001</v>
          </cell>
        </row>
        <row r="103">
          <cell r="A103">
            <v>241.42320000000001</v>
          </cell>
        </row>
        <row r="104">
          <cell r="A104">
            <v>241.74619999999999</v>
          </cell>
        </row>
        <row r="105">
          <cell r="A105">
            <v>242.0669</v>
          </cell>
        </row>
        <row r="106">
          <cell r="A106">
            <v>242.3854</v>
          </cell>
        </row>
        <row r="107">
          <cell r="A107">
            <v>242.70160000000001</v>
          </cell>
        </row>
        <row r="108">
          <cell r="A108">
            <v>243.01560000000001</v>
          </cell>
        </row>
        <row r="109">
          <cell r="A109">
            <v>243.32749999999999</v>
          </cell>
        </row>
        <row r="110">
          <cell r="A110">
            <v>243.63720000000001</v>
          </cell>
        </row>
        <row r="111">
          <cell r="A111">
            <v>243.94489999999999</v>
          </cell>
        </row>
        <row r="112">
          <cell r="A112">
            <v>244.25049999999999</v>
          </cell>
        </row>
        <row r="113">
          <cell r="A113">
            <v>244.55420000000001</v>
          </cell>
        </row>
        <row r="114">
          <cell r="A114">
            <v>244.85579999999999</v>
          </cell>
        </row>
        <row r="115">
          <cell r="A115">
            <v>245.15539999999999</v>
          </cell>
        </row>
        <row r="116">
          <cell r="A116">
            <v>245.45320000000001</v>
          </cell>
        </row>
        <row r="117">
          <cell r="A117">
            <v>245.749</v>
          </cell>
        </row>
        <row r="118">
          <cell r="A118">
            <v>246.04300000000001</v>
          </cell>
        </row>
        <row r="119">
          <cell r="A119">
            <v>246.33519999999999</v>
          </cell>
        </row>
        <row r="120">
          <cell r="A120">
            <v>246.62549999999999</v>
          </cell>
        </row>
        <row r="121">
          <cell r="A121">
            <v>246.91399999999999</v>
          </cell>
        </row>
        <row r="122">
          <cell r="A122">
            <v>247.20079999999999</v>
          </cell>
        </row>
        <row r="123">
          <cell r="A123">
            <v>247.48589999999999</v>
          </cell>
        </row>
        <row r="124">
          <cell r="A124">
            <v>247.76920000000001</v>
          </cell>
        </row>
        <row r="125">
          <cell r="A125">
            <v>248.05090000000001</v>
          </cell>
        </row>
        <row r="126">
          <cell r="A126">
            <v>248.33090000000001</v>
          </cell>
        </row>
        <row r="127">
          <cell r="A127">
            <v>248.60919999999999</v>
          </cell>
        </row>
        <row r="128">
          <cell r="A128">
            <v>248.886</v>
          </cell>
        </row>
        <row r="129">
          <cell r="A129">
            <v>249.1611</v>
          </cell>
        </row>
        <row r="130">
          <cell r="A130">
            <v>249.43469999999999</v>
          </cell>
        </row>
        <row r="131">
          <cell r="A131">
            <v>249.70670000000001</v>
          </cell>
        </row>
        <row r="132">
          <cell r="A132">
            <v>249.97720000000001</v>
          </cell>
        </row>
        <row r="133">
          <cell r="A133">
            <v>250.24619999999999</v>
          </cell>
        </row>
        <row r="134">
          <cell r="A134">
            <v>250.5137</v>
          </cell>
        </row>
        <row r="135">
          <cell r="A135">
            <v>250.77979999999999</v>
          </cell>
        </row>
        <row r="136">
          <cell r="A136">
            <v>251.0444</v>
          </cell>
        </row>
        <row r="137">
          <cell r="A137">
            <v>251.3075</v>
          </cell>
        </row>
        <row r="138">
          <cell r="A138">
            <v>251.5693</v>
          </cell>
        </row>
        <row r="139">
          <cell r="A139">
            <v>251.8296</v>
          </cell>
        </row>
        <row r="140">
          <cell r="A140">
            <v>252.08860000000001</v>
          </cell>
        </row>
        <row r="141">
          <cell r="A141">
            <v>252.34620000000001</v>
          </cell>
        </row>
        <row r="142">
          <cell r="A142">
            <v>252.60249999999999</v>
          </cell>
        </row>
        <row r="143">
          <cell r="A143">
            <v>252.85740000000001</v>
          </cell>
        </row>
        <row r="144">
          <cell r="A144">
            <v>253.11109999999999</v>
          </cell>
        </row>
        <row r="145">
          <cell r="A145">
            <v>253.36340000000001</v>
          </cell>
        </row>
        <row r="146">
          <cell r="A146">
            <v>253.61439999999999</v>
          </cell>
        </row>
        <row r="147">
          <cell r="A147">
            <v>253.86420000000001</v>
          </cell>
        </row>
        <row r="148">
          <cell r="A148">
            <v>254.11279999999999</v>
          </cell>
        </row>
        <row r="149">
          <cell r="A149">
            <v>254.36009999999999</v>
          </cell>
        </row>
        <row r="150">
          <cell r="A150">
            <v>254.6062</v>
          </cell>
        </row>
        <row r="151">
          <cell r="A151">
            <v>254.8511</v>
          </cell>
        </row>
        <row r="152">
          <cell r="A152">
            <v>255.09479999999999</v>
          </cell>
        </row>
        <row r="153">
          <cell r="A153">
            <v>255.3373</v>
          </cell>
        </row>
        <row r="154">
          <cell r="A154">
            <v>255.5787</v>
          </cell>
        </row>
        <row r="155">
          <cell r="A155">
            <v>255.81890000000001</v>
          </cell>
        </row>
        <row r="156">
          <cell r="A156">
            <v>256.05790000000002</v>
          </cell>
        </row>
        <row r="157">
          <cell r="A157">
            <v>256.29590000000002</v>
          </cell>
        </row>
        <row r="158">
          <cell r="A158">
            <v>256.53269999999998</v>
          </cell>
        </row>
        <row r="159">
          <cell r="A159">
            <v>256.76839999999999</v>
          </cell>
        </row>
        <row r="160">
          <cell r="A160">
            <v>257.00310000000002</v>
          </cell>
        </row>
        <row r="161">
          <cell r="A161">
            <v>257.23660000000001</v>
          </cell>
        </row>
        <row r="162">
          <cell r="A162">
            <v>257.46910000000003</v>
          </cell>
        </row>
        <row r="163">
          <cell r="A163">
            <v>257.70060000000001</v>
          </cell>
        </row>
        <row r="164">
          <cell r="A164">
            <v>257.93099999999998</v>
          </cell>
        </row>
        <row r="165">
          <cell r="A165">
            <v>258.16030000000001</v>
          </cell>
        </row>
        <row r="166">
          <cell r="A166">
            <v>258.38869999999997</v>
          </cell>
        </row>
        <row r="167">
          <cell r="A167">
            <v>258.61599999999999</v>
          </cell>
        </row>
        <row r="168">
          <cell r="A168">
            <v>258.8424</v>
          </cell>
        </row>
        <row r="169">
          <cell r="A169">
            <v>259.0677</v>
          </cell>
        </row>
        <row r="170">
          <cell r="A170">
            <v>259.2921</v>
          </cell>
        </row>
        <row r="171">
          <cell r="A171">
            <v>259.51549999999997</v>
          </cell>
        </row>
        <row r="172">
          <cell r="A172">
            <v>259.738</v>
          </cell>
        </row>
        <row r="173">
          <cell r="A173">
            <v>259.95949999999999</v>
          </cell>
        </row>
        <row r="174">
          <cell r="A174">
            <v>260.18</v>
          </cell>
        </row>
        <row r="175">
          <cell r="A175">
            <v>260.3997</v>
          </cell>
        </row>
        <row r="176">
          <cell r="A176">
            <v>260.61840000000001</v>
          </cell>
        </row>
        <row r="177">
          <cell r="A177">
            <v>260.83620000000002</v>
          </cell>
        </row>
        <row r="178">
          <cell r="A178">
            <v>261.05309999999997</v>
          </cell>
        </row>
        <row r="179">
          <cell r="A179">
            <v>261.26909999999998</v>
          </cell>
        </row>
        <row r="180">
          <cell r="A180">
            <v>261.48419999999999</v>
          </cell>
        </row>
        <row r="181">
          <cell r="A181">
            <v>261.69839999999999</v>
          </cell>
        </row>
        <row r="182">
          <cell r="A182">
            <v>261.91180000000003</v>
          </cell>
        </row>
        <row r="183">
          <cell r="A183">
            <v>262.12430000000001</v>
          </cell>
        </row>
        <row r="184">
          <cell r="A184">
            <v>262.33589999999998</v>
          </cell>
        </row>
        <row r="185">
          <cell r="A185">
            <v>262.54680000000002</v>
          </cell>
        </row>
        <row r="186">
          <cell r="A186">
            <v>262.75670000000002</v>
          </cell>
        </row>
        <row r="187">
          <cell r="A187">
            <v>262.96589999999998</v>
          </cell>
        </row>
        <row r="188">
          <cell r="A188">
            <v>263.17419999999998</v>
          </cell>
        </row>
        <row r="189">
          <cell r="A189">
            <v>263.38170000000002</v>
          </cell>
        </row>
        <row r="190">
          <cell r="A190">
            <v>263.58839999999998</v>
          </cell>
        </row>
        <row r="191">
          <cell r="A191">
            <v>263.79430000000002</v>
          </cell>
        </row>
        <row r="192">
          <cell r="A192">
            <v>263.99939999999998</v>
          </cell>
        </row>
        <row r="193">
          <cell r="A193">
            <v>264.2038</v>
          </cell>
        </row>
        <row r="194">
          <cell r="A194">
            <v>264.40730000000002</v>
          </cell>
        </row>
        <row r="195">
          <cell r="A195">
            <v>264.61009999999999</v>
          </cell>
        </row>
        <row r="196">
          <cell r="A196">
            <v>264.81209999999999</v>
          </cell>
        </row>
        <row r="197">
          <cell r="A197">
            <v>265.01339999999999</v>
          </cell>
        </row>
        <row r="198">
          <cell r="A198">
            <v>265.21390000000002</v>
          </cell>
        </row>
        <row r="199">
          <cell r="A199">
            <v>265.41370000000001</v>
          </cell>
        </row>
        <row r="200">
          <cell r="A200">
            <v>265.61270000000002</v>
          </cell>
        </row>
        <row r="201">
          <cell r="A201">
            <v>265.81099999999998</v>
          </cell>
        </row>
        <row r="202">
          <cell r="A202">
            <v>266.0086</v>
          </cell>
        </row>
        <row r="203">
          <cell r="A203">
            <v>266.2054</v>
          </cell>
        </row>
        <row r="204">
          <cell r="A204">
            <v>266.40159999999997</v>
          </cell>
        </row>
        <row r="205">
          <cell r="A205">
            <v>266.59699999999998</v>
          </cell>
        </row>
        <row r="206">
          <cell r="A206">
            <v>266.79169999999999</v>
          </cell>
        </row>
        <row r="207">
          <cell r="A207">
            <v>266.98579999999998</v>
          </cell>
        </row>
        <row r="208">
          <cell r="A208">
            <v>267.17910000000001</v>
          </cell>
        </row>
        <row r="209">
          <cell r="A209">
            <v>267.37180000000001</v>
          </cell>
        </row>
        <row r="210">
          <cell r="A210">
            <v>267.56380000000001</v>
          </cell>
        </row>
        <row r="211">
          <cell r="A211">
            <v>267.75510000000003</v>
          </cell>
        </row>
        <row r="212">
          <cell r="A212">
            <v>267.94580000000002</v>
          </cell>
        </row>
        <row r="213">
          <cell r="A213">
            <v>268.13569999999999</v>
          </cell>
        </row>
        <row r="214">
          <cell r="A214">
            <v>268.32510000000002</v>
          </cell>
        </row>
        <row r="215">
          <cell r="A215">
            <v>268.5138</v>
          </cell>
        </row>
        <row r="216">
          <cell r="A216">
            <v>268.70179999999999</v>
          </cell>
        </row>
        <row r="217">
          <cell r="A217">
            <v>268.88920000000002</v>
          </cell>
        </row>
        <row r="218">
          <cell r="A218">
            <v>269.07600000000002</v>
          </cell>
        </row>
        <row r="219">
          <cell r="A219">
            <v>269.26209999999998</v>
          </cell>
        </row>
        <row r="220">
          <cell r="A220">
            <v>269.44760000000002</v>
          </cell>
        </row>
        <row r="221">
          <cell r="A221">
            <v>269.63249999999999</v>
          </cell>
        </row>
        <row r="222">
          <cell r="A222">
            <v>269.81670000000003</v>
          </cell>
        </row>
        <row r="223">
          <cell r="A223">
            <v>270.00040000000001</v>
          </cell>
        </row>
        <row r="224">
          <cell r="A224">
            <v>270.18340000000001</v>
          </cell>
        </row>
        <row r="225">
          <cell r="A225">
            <v>270.36590000000001</v>
          </cell>
        </row>
        <row r="226">
          <cell r="A226">
            <v>270.54770000000002</v>
          </cell>
        </row>
        <row r="227">
          <cell r="A227">
            <v>270.72899999999998</v>
          </cell>
        </row>
        <row r="228">
          <cell r="A228">
            <v>270.90969999999999</v>
          </cell>
        </row>
        <row r="229">
          <cell r="A229">
            <v>271.08969999999999</v>
          </cell>
        </row>
        <row r="230">
          <cell r="A230">
            <v>271.26920000000001</v>
          </cell>
        </row>
        <row r="231">
          <cell r="A231">
            <v>271.44819999999999</v>
          </cell>
        </row>
        <row r="232">
          <cell r="A232">
            <v>271.62650000000002</v>
          </cell>
        </row>
        <row r="233">
          <cell r="A233">
            <v>271.80430000000001</v>
          </cell>
        </row>
        <row r="234">
          <cell r="A234">
            <v>271.98149999999998</v>
          </cell>
        </row>
        <row r="235">
          <cell r="A235">
            <v>272.15820000000002</v>
          </cell>
        </row>
        <row r="236">
          <cell r="A236">
            <v>272.33429999999998</v>
          </cell>
        </row>
        <row r="237">
          <cell r="A237">
            <v>272.50990000000002</v>
          </cell>
        </row>
        <row r="238">
          <cell r="A238">
            <v>272.68490000000003</v>
          </cell>
        </row>
        <row r="239">
          <cell r="A239">
            <v>272.85939999999999</v>
          </cell>
        </row>
        <row r="240">
          <cell r="A240">
            <v>273.0333</v>
          </cell>
        </row>
        <row r="241">
          <cell r="A241">
            <v>273.20670000000001</v>
          </cell>
        </row>
        <row r="242">
          <cell r="A242">
            <v>273.37959999999998</v>
          </cell>
        </row>
        <row r="243">
          <cell r="A243">
            <v>273.55189999999999</v>
          </cell>
        </row>
        <row r="244">
          <cell r="A244">
            <v>273.72370000000001</v>
          </cell>
        </row>
        <row r="245">
          <cell r="A245">
            <v>273.89499999999998</v>
          </cell>
        </row>
        <row r="246">
          <cell r="A246">
            <v>274.06580000000002</v>
          </cell>
        </row>
        <row r="247">
          <cell r="A247">
            <v>274.23599999999999</v>
          </cell>
        </row>
        <row r="248">
          <cell r="A248">
            <v>274.4058</v>
          </cell>
        </row>
        <row r="249">
          <cell r="A249">
            <v>274.57499999999999</v>
          </cell>
        </row>
        <row r="250">
          <cell r="A250">
            <v>274.74380000000002</v>
          </cell>
        </row>
        <row r="251">
          <cell r="A251">
            <v>274.91199999999998</v>
          </cell>
        </row>
        <row r="252">
          <cell r="A252">
            <v>275.0797</v>
          </cell>
        </row>
        <row r="253">
          <cell r="A253">
            <v>275.24700000000001</v>
          </cell>
        </row>
        <row r="254">
          <cell r="A254">
            <v>275.41379999999998</v>
          </cell>
        </row>
        <row r="255">
          <cell r="A255">
            <v>275.58</v>
          </cell>
        </row>
        <row r="256">
          <cell r="A256">
            <v>275.74579999999997</v>
          </cell>
        </row>
        <row r="257">
          <cell r="A257">
            <v>275.91109999999998</v>
          </cell>
        </row>
        <row r="258">
          <cell r="A258">
            <v>276.07600000000002</v>
          </cell>
        </row>
        <row r="259">
          <cell r="A259">
            <v>276.24029999999999</v>
          </cell>
        </row>
        <row r="260">
          <cell r="A260">
            <v>276.4042</v>
          </cell>
        </row>
        <row r="261">
          <cell r="A261">
            <v>276.56760000000003</v>
          </cell>
        </row>
        <row r="262">
          <cell r="A262">
            <v>276.73059999999998</v>
          </cell>
        </row>
        <row r="263">
          <cell r="A263">
            <v>276.8931</v>
          </cell>
        </row>
        <row r="264">
          <cell r="A264">
            <v>277.05509999999998</v>
          </cell>
        </row>
        <row r="265">
          <cell r="A265">
            <v>277.2167</v>
          </cell>
        </row>
        <row r="266">
          <cell r="A266">
            <v>277.37779999999998</v>
          </cell>
        </row>
        <row r="267">
          <cell r="A267">
            <v>277.5385</v>
          </cell>
        </row>
        <row r="268">
          <cell r="A268">
            <v>277.69869999999997</v>
          </cell>
        </row>
        <row r="269">
          <cell r="A269">
            <v>277.85849999999999</v>
          </cell>
        </row>
        <row r="270">
          <cell r="A270">
            <v>278.01780000000002</v>
          </cell>
        </row>
        <row r="271">
          <cell r="A271">
            <v>278.17669999999998</v>
          </cell>
        </row>
        <row r="272">
          <cell r="A272">
            <v>278.33519999999999</v>
          </cell>
        </row>
        <row r="273">
          <cell r="A273">
            <v>278.4932</v>
          </cell>
        </row>
        <row r="274">
          <cell r="A274">
            <v>278.6508</v>
          </cell>
        </row>
        <row r="275">
          <cell r="A275">
            <v>278.80799999999999</v>
          </cell>
        </row>
        <row r="276">
          <cell r="A276">
            <v>278.96469999999999</v>
          </cell>
        </row>
        <row r="277">
          <cell r="A277">
            <v>279.12099999999998</v>
          </cell>
        </row>
        <row r="278">
          <cell r="A278">
            <v>279.27690000000001</v>
          </cell>
        </row>
        <row r="279">
          <cell r="A279">
            <v>279.43239999999997</v>
          </cell>
        </row>
        <row r="280">
          <cell r="A280">
            <v>279.58749999999998</v>
          </cell>
        </row>
        <row r="281">
          <cell r="A281">
            <v>279.74209999999999</v>
          </cell>
        </row>
        <row r="282">
          <cell r="A282">
            <v>279.89640000000003</v>
          </cell>
        </row>
        <row r="283">
          <cell r="A283">
            <v>280.05020000000002</v>
          </cell>
        </row>
        <row r="284">
          <cell r="A284">
            <v>280.20359999999999</v>
          </cell>
        </row>
        <row r="285">
          <cell r="A285">
            <v>280.35660000000001</v>
          </cell>
        </row>
        <row r="286">
          <cell r="A286">
            <v>280.50920000000002</v>
          </cell>
        </row>
        <row r="287">
          <cell r="A287">
            <v>280.66149999999999</v>
          </cell>
        </row>
        <row r="288">
          <cell r="A288">
            <v>280.81330000000003</v>
          </cell>
        </row>
        <row r="289">
          <cell r="A289">
            <v>280.96469999999999</v>
          </cell>
        </row>
        <row r="290">
          <cell r="A290">
            <v>281.1157</v>
          </cell>
        </row>
        <row r="291">
          <cell r="A291">
            <v>281.26639999999998</v>
          </cell>
        </row>
        <row r="292">
          <cell r="A292">
            <v>281.41660000000002</v>
          </cell>
        </row>
        <row r="293">
          <cell r="A293">
            <v>281.56650000000002</v>
          </cell>
        </row>
        <row r="294">
          <cell r="A294">
            <v>281.71600000000001</v>
          </cell>
        </row>
        <row r="295">
          <cell r="A295">
            <v>281.86509999999998</v>
          </cell>
        </row>
        <row r="296">
          <cell r="A296">
            <v>282.0138</v>
          </cell>
        </row>
        <row r="297">
          <cell r="A297">
            <v>282.16210000000001</v>
          </cell>
        </row>
        <row r="298">
          <cell r="A298">
            <v>282.31009999999998</v>
          </cell>
        </row>
        <row r="299">
          <cell r="A299">
            <v>282.45769999999999</v>
          </cell>
        </row>
        <row r="300">
          <cell r="A300">
            <v>282.60489999999999</v>
          </cell>
        </row>
        <row r="301">
          <cell r="A301">
            <v>282.7518</v>
          </cell>
        </row>
        <row r="302">
          <cell r="A302">
            <v>282.89830000000001</v>
          </cell>
        </row>
        <row r="303">
          <cell r="A303">
            <v>283.0444</v>
          </cell>
        </row>
        <row r="304">
          <cell r="A304">
            <v>283.19009999999997</v>
          </cell>
        </row>
        <row r="305">
          <cell r="A305">
            <v>283.33550000000002</v>
          </cell>
        </row>
        <row r="306">
          <cell r="A306">
            <v>283.48059999999998</v>
          </cell>
        </row>
        <row r="307">
          <cell r="A307">
            <v>283.62520000000001</v>
          </cell>
        </row>
        <row r="308">
          <cell r="A308">
            <v>283.76960000000003</v>
          </cell>
        </row>
        <row r="309">
          <cell r="A309">
            <v>283.9135</v>
          </cell>
        </row>
        <row r="310">
          <cell r="A310">
            <v>284.05709999999999</v>
          </cell>
        </row>
        <row r="311">
          <cell r="A311">
            <v>284.2004</v>
          </cell>
        </row>
        <row r="312">
          <cell r="A312">
            <v>284.3433</v>
          </cell>
        </row>
        <row r="313">
          <cell r="A313">
            <v>284.48590000000002</v>
          </cell>
        </row>
        <row r="314">
          <cell r="A314">
            <v>284.62810000000002</v>
          </cell>
        </row>
        <row r="315">
          <cell r="A315">
            <v>284.77</v>
          </cell>
        </row>
        <row r="316">
          <cell r="A316">
            <v>284.91149999999999</v>
          </cell>
        </row>
        <row r="317">
          <cell r="A317">
            <v>285.05270000000002</v>
          </cell>
        </row>
        <row r="318">
          <cell r="A318">
            <v>285.1936</v>
          </cell>
        </row>
        <row r="319">
          <cell r="A319">
            <v>285.33409999999998</v>
          </cell>
        </row>
        <row r="320">
          <cell r="A320">
            <v>285.47430000000003</v>
          </cell>
        </row>
        <row r="321">
          <cell r="A321">
            <v>285.61419999999998</v>
          </cell>
        </row>
        <row r="322">
          <cell r="A322">
            <v>285.75369999999998</v>
          </cell>
        </row>
        <row r="323">
          <cell r="A323">
            <v>285.8929</v>
          </cell>
        </row>
        <row r="324">
          <cell r="A324">
            <v>286.03179999999998</v>
          </cell>
        </row>
        <row r="325">
          <cell r="A325">
            <v>286.1703</v>
          </cell>
        </row>
        <row r="326">
          <cell r="A326">
            <v>286.30849999999998</v>
          </cell>
        </row>
        <row r="327">
          <cell r="A327">
            <v>286.44639999999998</v>
          </cell>
        </row>
        <row r="328">
          <cell r="A328">
            <v>286.584</v>
          </cell>
        </row>
        <row r="329">
          <cell r="A329">
            <v>286.72120000000001</v>
          </cell>
        </row>
        <row r="330">
          <cell r="A330">
            <v>286.85820000000001</v>
          </cell>
        </row>
        <row r="331">
          <cell r="A331">
            <v>286.9948</v>
          </cell>
        </row>
        <row r="332">
          <cell r="A332">
            <v>287.1311</v>
          </cell>
        </row>
        <row r="333">
          <cell r="A333">
            <v>287.26710000000003</v>
          </cell>
        </row>
        <row r="334">
          <cell r="A334">
            <v>287.40269999999998</v>
          </cell>
        </row>
        <row r="335">
          <cell r="A335">
            <v>287.53809999999999</v>
          </cell>
        </row>
        <row r="336">
          <cell r="A336">
            <v>287.67309999999998</v>
          </cell>
        </row>
        <row r="337">
          <cell r="A337">
            <v>287.80790000000002</v>
          </cell>
        </row>
        <row r="338">
          <cell r="A338">
            <v>287.94229999999999</v>
          </cell>
        </row>
        <row r="339">
          <cell r="A339">
            <v>288.07639999999998</v>
          </cell>
        </row>
        <row r="340">
          <cell r="A340">
            <v>288.21030000000002</v>
          </cell>
        </row>
        <row r="341">
          <cell r="A341">
            <v>288.34379999999999</v>
          </cell>
        </row>
        <row r="342">
          <cell r="A342">
            <v>288.47699999999998</v>
          </cell>
        </row>
        <row r="343">
          <cell r="A343">
            <v>288.60989999999998</v>
          </cell>
        </row>
        <row r="344">
          <cell r="A344">
            <v>288.74250000000001</v>
          </cell>
        </row>
        <row r="345">
          <cell r="A345">
            <v>288.87490000000003</v>
          </cell>
        </row>
        <row r="346">
          <cell r="A346">
            <v>289.00689999999997</v>
          </cell>
        </row>
        <row r="347">
          <cell r="A347">
            <v>289.1386</v>
          </cell>
        </row>
        <row r="348">
          <cell r="A348">
            <v>289.27010000000001</v>
          </cell>
        </row>
        <row r="349">
          <cell r="A349">
            <v>289.40120000000002</v>
          </cell>
        </row>
        <row r="350">
          <cell r="A350">
            <v>289.53210000000001</v>
          </cell>
        </row>
        <row r="351">
          <cell r="A351">
            <v>289.6626</v>
          </cell>
        </row>
        <row r="352">
          <cell r="A352">
            <v>289.79289999999997</v>
          </cell>
        </row>
        <row r="353">
          <cell r="A353">
            <v>289.92290000000003</v>
          </cell>
        </row>
        <row r="354">
          <cell r="A354">
            <v>290.05259999999998</v>
          </cell>
        </row>
        <row r="355">
          <cell r="A355">
            <v>290.18200000000002</v>
          </cell>
        </row>
        <row r="356">
          <cell r="A356">
            <v>290.31119999999999</v>
          </cell>
        </row>
        <row r="357">
          <cell r="A357">
            <v>290.44</v>
          </cell>
        </row>
        <row r="358">
          <cell r="A358">
            <v>290.5686</v>
          </cell>
        </row>
        <row r="359">
          <cell r="A359">
            <v>290.69690000000003</v>
          </cell>
        </row>
        <row r="360">
          <cell r="A360">
            <v>290.82490000000001</v>
          </cell>
        </row>
        <row r="361">
          <cell r="A361">
            <v>290.95260000000002</v>
          </cell>
        </row>
        <row r="362">
          <cell r="A362">
            <v>291.08010000000002</v>
          </cell>
        </row>
        <row r="363">
          <cell r="A363">
            <v>291.20729999999998</v>
          </cell>
        </row>
        <row r="364">
          <cell r="A364">
            <v>291.33420000000001</v>
          </cell>
        </row>
        <row r="365">
          <cell r="A365">
            <v>291.46080000000001</v>
          </cell>
        </row>
        <row r="366">
          <cell r="A366">
            <v>291.5872</v>
          </cell>
        </row>
        <row r="367">
          <cell r="A367">
            <v>291.7133</v>
          </cell>
        </row>
        <row r="368">
          <cell r="A368">
            <v>291.83909999999997</v>
          </cell>
        </row>
        <row r="369">
          <cell r="A369">
            <v>291.96469999999999</v>
          </cell>
        </row>
        <row r="370">
          <cell r="A370">
            <v>292.08999999999997</v>
          </cell>
        </row>
        <row r="371">
          <cell r="A371">
            <v>292.21499999999997</v>
          </cell>
        </row>
        <row r="372">
          <cell r="A372">
            <v>292.33969999999999</v>
          </cell>
        </row>
        <row r="373">
          <cell r="A373">
            <v>292.46420000000001</v>
          </cell>
        </row>
        <row r="374">
          <cell r="A374">
            <v>292.58850000000001</v>
          </cell>
        </row>
        <row r="375">
          <cell r="A375">
            <v>292.7124</v>
          </cell>
        </row>
        <row r="376">
          <cell r="A376">
            <v>292.83609999999999</v>
          </cell>
        </row>
        <row r="377">
          <cell r="A377">
            <v>292.95960000000002</v>
          </cell>
        </row>
        <row r="378">
          <cell r="A378">
            <v>293.08269999999999</v>
          </cell>
        </row>
        <row r="379">
          <cell r="A379">
            <v>293.20569999999998</v>
          </cell>
        </row>
        <row r="380">
          <cell r="A380">
            <v>293.32830000000001</v>
          </cell>
        </row>
        <row r="381">
          <cell r="A381">
            <v>293.45069999999998</v>
          </cell>
        </row>
        <row r="382">
          <cell r="A382">
            <v>293.5729</v>
          </cell>
        </row>
        <row r="383">
          <cell r="A383">
            <v>293.69479999999999</v>
          </cell>
        </row>
        <row r="384">
          <cell r="A384">
            <v>293.81639999999999</v>
          </cell>
        </row>
        <row r="385">
          <cell r="A385">
            <v>293.93779999999998</v>
          </cell>
        </row>
        <row r="386">
          <cell r="A386">
            <v>294.05900000000003</v>
          </cell>
        </row>
        <row r="387">
          <cell r="A387">
            <v>294.17989999999998</v>
          </cell>
        </row>
        <row r="388">
          <cell r="A388">
            <v>294.3005</v>
          </cell>
        </row>
        <row r="389">
          <cell r="A389">
            <v>294.42090000000002</v>
          </cell>
        </row>
        <row r="390">
          <cell r="A390">
            <v>294.541</v>
          </cell>
        </row>
        <row r="391">
          <cell r="A391">
            <v>294.66090000000003</v>
          </cell>
        </row>
        <row r="392">
          <cell r="A392">
            <v>294.78059999999999</v>
          </cell>
        </row>
        <row r="393">
          <cell r="A393">
            <v>294.8999</v>
          </cell>
        </row>
        <row r="394">
          <cell r="A394">
            <v>295.01909999999998</v>
          </cell>
        </row>
        <row r="395">
          <cell r="A395">
            <v>295.13799999999998</v>
          </cell>
        </row>
        <row r="396">
          <cell r="A396">
            <v>295.25670000000002</v>
          </cell>
        </row>
        <row r="397">
          <cell r="A397">
            <v>295.37509999999997</v>
          </cell>
        </row>
        <row r="398">
          <cell r="A398">
            <v>295.49329999999998</v>
          </cell>
        </row>
        <row r="399">
          <cell r="A399">
            <v>295.6112</v>
          </cell>
        </row>
        <row r="400">
          <cell r="A400">
            <v>295.72890000000001</v>
          </cell>
        </row>
        <row r="401">
          <cell r="A401">
            <v>295.84640000000002</v>
          </cell>
        </row>
        <row r="402">
          <cell r="A402">
            <v>295.96359999999999</v>
          </cell>
        </row>
        <row r="403">
          <cell r="A403">
            <v>296.0806</v>
          </cell>
        </row>
        <row r="404">
          <cell r="A404">
            <v>296.19729999999998</v>
          </cell>
        </row>
        <row r="405">
          <cell r="A405">
            <v>296.31380000000001</v>
          </cell>
        </row>
        <row r="406">
          <cell r="A406">
            <v>296.43009999999998</v>
          </cell>
        </row>
        <row r="407">
          <cell r="A407">
            <v>296.54610000000002</v>
          </cell>
        </row>
        <row r="408">
          <cell r="A408">
            <v>296.6619</v>
          </cell>
        </row>
        <row r="409">
          <cell r="A409">
            <v>296.77749999999997</v>
          </cell>
        </row>
        <row r="410">
          <cell r="A410">
            <v>296.89280000000002</v>
          </cell>
        </row>
        <row r="411">
          <cell r="A411">
            <v>297.00790000000001</v>
          </cell>
        </row>
        <row r="412">
          <cell r="A412">
            <v>297.12279999999998</v>
          </cell>
        </row>
        <row r="413">
          <cell r="A413">
            <v>297.23739999999998</v>
          </cell>
        </row>
        <row r="414">
          <cell r="A414">
            <v>297.35180000000003</v>
          </cell>
        </row>
        <row r="415">
          <cell r="A415">
            <v>297.46600000000001</v>
          </cell>
        </row>
        <row r="416">
          <cell r="A416">
            <v>297.58</v>
          </cell>
        </row>
        <row r="417">
          <cell r="A417">
            <v>297.69369999999998</v>
          </cell>
        </row>
        <row r="418">
          <cell r="A418">
            <v>297.80720000000002</v>
          </cell>
        </row>
        <row r="419">
          <cell r="A419">
            <v>297.92039999999997</v>
          </cell>
        </row>
        <row r="420">
          <cell r="A420">
            <v>298.0335</v>
          </cell>
        </row>
        <row r="421">
          <cell r="A421">
            <v>298.1463</v>
          </cell>
        </row>
        <row r="422">
          <cell r="A422">
            <v>298.25889999999998</v>
          </cell>
        </row>
        <row r="423">
          <cell r="A423">
            <v>298.37119999999999</v>
          </cell>
        </row>
        <row r="424">
          <cell r="A424">
            <v>298.48340000000002</v>
          </cell>
        </row>
        <row r="425">
          <cell r="A425">
            <v>298.59530000000001</v>
          </cell>
        </row>
        <row r="426">
          <cell r="A426">
            <v>298.70699999999999</v>
          </cell>
        </row>
        <row r="427">
          <cell r="A427">
            <v>298.8184</v>
          </cell>
        </row>
        <row r="428">
          <cell r="A428">
            <v>298.92970000000003</v>
          </cell>
        </row>
        <row r="429">
          <cell r="A429">
            <v>299.04070000000002</v>
          </cell>
        </row>
        <row r="430">
          <cell r="A430">
            <v>299.1515</v>
          </cell>
        </row>
        <row r="431">
          <cell r="A431">
            <v>299.262</v>
          </cell>
        </row>
        <row r="432">
          <cell r="A432">
            <v>299.37240000000003</v>
          </cell>
        </row>
        <row r="433">
          <cell r="A433">
            <v>299.48250000000002</v>
          </cell>
        </row>
        <row r="434">
          <cell r="A434">
            <v>299.59249999999997</v>
          </cell>
        </row>
        <row r="435">
          <cell r="A435">
            <v>299.70209999999997</v>
          </cell>
        </row>
        <row r="436">
          <cell r="A436">
            <v>299.8116</v>
          </cell>
        </row>
        <row r="437">
          <cell r="A437">
            <v>299.92090000000002</v>
          </cell>
        </row>
        <row r="438">
          <cell r="A438">
            <v>300.0299</v>
          </cell>
        </row>
        <row r="439">
          <cell r="A439">
            <v>300.13869999999997</v>
          </cell>
        </row>
        <row r="440">
          <cell r="A440">
            <v>300.2473</v>
          </cell>
        </row>
        <row r="441">
          <cell r="A441">
            <v>300.35570000000001</v>
          </cell>
        </row>
        <row r="442">
          <cell r="A442">
            <v>300.46390000000002</v>
          </cell>
        </row>
        <row r="443">
          <cell r="A443">
            <v>300.57190000000003</v>
          </cell>
        </row>
        <row r="444">
          <cell r="A444">
            <v>300.67959999999999</v>
          </cell>
        </row>
        <row r="445">
          <cell r="A445">
            <v>300.78710000000001</v>
          </cell>
        </row>
        <row r="446">
          <cell r="A446">
            <v>300.89440000000002</v>
          </cell>
        </row>
        <row r="447">
          <cell r="A447">
            <v>301.00150000000002</v>
          </cell>
        </row>
        <row r="448">
          <cell r="A448">
            <v>301.10840000000002</v>
          </cell>
        </row>
        <row r="449">
          <cell r="A449">
            <v>301.21499999999997</v>
          </cell>
        </row>
        <row r="450">
          <cell r="A450">
            <v>301.32150000000001</v>
          </cell>
        </row>
        <row r="451">
          <cell r="A451">
            <v>301.42770000000002</v>
          </cell>
        </row>
        <row r="452">
          <cell r="A452">
            <v>301.53370000000001</v>
          </cell>
        </row>
        <row r="453">
          <cell r="A453">
            <v>301.6395</v>
          </cell>
        </row>
        <row r="454">
          <cell r="A454">
            <v>301.74509999999998</v>
          </cell>
        </row>
        <row r="455">
          <cell r="A455">
            <v>301.85039999999998</v>
          </cell>
        </row>
        <row r="456">
          <cell r="A456">
            <v>301.9556</v>
          </cell>
        </row>
        <row r="457">
          <cell r="A457">
            <v>302.06049999999999</v>
          </cell>
        </row>
        <row r="458">
          <cell r="A458">
            <v>302.1653</v>
          </cell>
        </row>
        <row r="459">
          <cell r="A459">
            <v>302.26979999999998</v>
          </cell>
        </row>
        <row r="460">
          <cell r="A460">
            <v>302.3741</v>
          </cell>
        </row>
        <row r="461">
          <cell r="A461">
            <v>302.47809999999998</v>
          </cell>
        </row>
        <row r="462">
          <cell r="A462">
            <v>302.58199999999999</v>
          </cell>
        </row>
        <row r="463">
          <cell r="A463">
            <v>302.68560000000002</v>
          </cell>
        </row>
        <row r="464">
          <cell r="A464">
            <v>302.78910000000002</v>
          </cell>
        </row>
        <row r="465">
          <cell r="A465">
            <v>302.89229999999998</v>
          </cell>
        </row>
        <row r="466">
          <cell r="A466">
            <v>302.99529999999999</v>
          </cell>
        </row>
        <row r="467">
          <cell r="A467">
            <v>303.09800000000001</v>
          </cell>
        </row>
        <row r="468">
          <cell r="A468">
            <v>303.20060000000001</v>
          </cell>
        </row>
        <row r="469">
          <cell r="A469">
            <v>303.30290000000002</v>
          </cell>
        </row>
        <row r="470">
          <cell r="A470">
            <v>303.40499999999997</v>
          </cell>
        </row>
        <row r="471">
          <cell r="A471">
            <v>303.50689999999997</v>
          </cell>
        </row>
        <row r="472">
          <cell r="A472">
            <v>303.60860000000002</v>
          </cell>
        </row>
        <row r="473">
          <cell r="A473">
            <v>303.70999999999998</v>
          </cell>
        </row>
        <row r="474">
          <cell r="A474">
            <v>303.81130000000002</v>
          </cell>
        </row>
        <row r="475">
          <cell r="A475">
            <v>303.91230000000002</v>
          </cell>
        </row>
        <row r="476">
          <cell r="A476">
            <v>304.01299999999998</v>
          </cell>
        </row>
        <row r="477">
          <cell r="A477">
            <v>304.11360000000002</v>
          </cell>
        </row>
        <row r="478">
          <cell r="A478">
            <v>304.21390000000002</v>
          </cell>
        </row>
        <row r="479">
          <cell r="A479">
            <v>304.31400000000002</v>
          </cell>
        </row>
        <row r="480">
          <cell r="A480">
            <v>304.41379999999998</v>
          </cell>
        </row>
        <row r="481">
          <cell r="A481">
            <v>304.51339999999999</v>
          </cell>
        </row>
        <row r="482">
          <cell r="A482">
            <v>304.61279999999999</v>
          </cell>
        </row>
        <row r="483">
          <cell r="A483">
            <v>304.71190000000001</v>
          </cell>
        </row>
        <row r="484">
          <cell r="A484">
            <v>304.8107</v>
          </cell>
        </row>
        <row r="485">
          <cell r="A485">
            <v>304.90929999999997</v>
          </cell>
        </row>
        <row r="486">
          <cell r="A486">
            <v>305.00760000000002</v>
          </cell>
        </row>
        <row r="487">
          <cell r="A487">
            <v>305.10559999999998</v>
          </cell>
        </row>
        <row r="488">
          <cell r="A488">
            <v>305.20330000000001</v>
          </cell>
        </row>
        <row r="489">
          <cell r="A489">
            <v>305.30070000000001</v>
          </cell>
        </row>
        <row r="490">
          <cell r="A490">
            <v>90.367639999999994</v>
          </cell>
        </row>
        <row r="491">
          <cell r="A491">
            <v>150.4325</v>
          </cell>
        </row>
        <row r="492">
          <cell r="A492">
            <v>159.0915</v>
          </cell>
        </row>
        <row r="493">
          <cell r="A493">
            <v>164.69970000000001</v>
          </cell>
        </row>
        <row r="494">
          <cell r="A494">
            <v>168.9564</v>
          </cell>
        </row>
        <row r="495">
          <cell r="A495">
            <v>172.43190000000001</v>
          </cell>
        </row>
        <row r="496">
          <cell r="A496">
            <v>175.39259999999999</v>
          </cell>
        </row>
        <row r="497">
          <cell r="A497">
            <v>177.98570000000001</v>
          </cell>
        </row>
        <row r="498">
          <cell r="A498">
            <v>180.30179999999999</v>
          </cell>
        </row>
        <row r="499">
          <cell r="A499">
            <v>182.40100000000001</v>
          </cell>
        </row>
        <row r="500">
          <cell r="A500">
            <v>184.3252</v>
          </cell>
        </row>
        <row r="501">
          <cell r="A501">
            <v>186.10499999999999</v>
          </cell>
        </row>
        <row r="502">
          <cell r="A502">
            <v>187.76310000000001</v>
          </cell>
        </row>
        <row r="503">
          <cell r="A503">
            <v>189.3175</v>
          </cell>
        </row>
        <row r="504">
          <cell r="A504">
            <v>190.78200000000001</v>
          </cell>
        </row>
        <row r="505">
          <cell r="A505">
            <v>192.1679</v>
          </cell>
        </row>
        <row r="506">
          <cell r="A506">
            <v>193.4845</v>
          </cell>
        </row>
        <row r="507">
          <cell r="A507">
            <v>194.73929999999999</v>
          </cell>
        </row>
        <row r="508">
          <cell r="A508">
            <v>195.93870000000001</v>
          </cell>
        </row>
        <row r="509">
          <cell r="A509">
            <v>197.0882</v>
          </cell>
        </row>
        <row r="510">
          <cell r="A510">
            <v>198.19239999999999</v>
          </cell>
        </row>
        <row r="511">
          <cell r="A511">
            <v>199.2552</v>
          </cell>
        </row>
        <row r="512">
          <cell r="A512">
            <v>200.2801</v>
          </cell>
        </row>
        <row r="513">
          <cell r="A513">
            <v>201.27019999999999</v>
          </cell>
        </row>
        <row r="514">
          <cell r="A514">
            <v>202.22810000000001</v>
          </cell>
        </row>
        <row r="515">
          <cell r="A515">
            <v>203.15620000000001</v>
          </cell>
        </row>
        <row r="516">
          <cell r="A516">
            <v>204.0566</v>
          </cell>
        </row>
        <row r="517">
          <cell r="A517">
            <v>204.93119999999999</v>
          </cell>
        </row>
        <row r="518">
          <cell r="A518">
            <v>205.7816</v>
          </cell>
        </row>
        <row r="519">
          <cell r="A519">
            <v>206.60939999999999</v>
          </cell>
        </row>
        <row r="520">
          <cell r="A520">
            <v>207.41589999999999</v>
          </cell>
        </row>
        <row r="521">
          <cell r="A521">
            <v>208.20240000000001</v>
          </cell>
        </row>
        <row r="522">
          <cell r="A522">
            <v>208.9701</v>
          </cell>
        </row>
        <row r="523">
          <cell r="A523">
            <v>209.7199</v>
          </cell>
        </row>
        <row r="524">
          <cell r="A524">
            <v>210.4528</v>
          </cell>
        </row>
        <row r="525">
          <cell r="A525">
            <v>211.16980000000001</v>
          </cell>
        </row>
        <row r="526">
          <cell r="A526">
            <v>211.8715</v>
          </cell>
        </row>
        <row r="527">
          <cell r="A527">
            <v>212.55879999999999</v>
          </cell>
        </row>
        <row r="528">
          <cell r="A528">
            <v>213.23230000000001</v>
          </cell>
        </row>
        <row r="529">
          <cell r="A529">
            <v>213.89269999999999</v>
          </cell>
        </row>
        <row r="530">
          <cell r="A530">
            <v>214.54060000000001</v>
          </cell>
        </row>
        <row r="531">
          <cell r="A531">
            <v>215.1765</v>
          </cell>
        </row>
        <row r="532">
          <cell r="A532">
            <v>215.80090000000001</v>
          </cell>
        </row>
        <row r="533">
          <cell r="A533">
            <v>216.4143</v>
          </cell>
        </row>
        <row r="534">
          <cell r="A534">
            <v>217.0172</v>
          </cell>
        </row>
        <row r="535">
          <cell r="A535">
            <v>217.60990000000001</v>
          </cell>
        </row>
        <row r="536">
          <cell r="A536">
            <v>218.19300000000001</v>
          </cell>
        </row>
        <row r="537">
          <cell r="A537">
            <v>218.76660000000001</v>
          </cell>
        </row>
        <row r="538">
          <cell r="A538">
            <v>219.3313</v>
          </cell>
        </row>
        <row r="539">
          <cell r="A539">
            <v>219.88730000000001</v>
          </cell>
        </row>
        <row r="540">
          <cell r="A540">
            <v>220.435</v>
          </cell>
        </row>
        <row r="541">
          <cell r="A541">
            <v>220.97450000000001</v>
          </cell>
        </row>
        <row r="542">
          <cell r="A542">
            <v>221.50630000000001</v>
          </cell>
        </row>
        <row r="543">
          <cell r="A543">
            <v>222.03059999999999</v>
          </cell>
        </row>
        <row r="544">
          <cell r="A544">
            <v>222.54759999999999</v>
          </cell>
        </row>
        <row r="545">
          <cell r="A545">
            <v>223.0575</v>
          </cell>
        </row>
        <row r="546">
          <cell r="A546">
            <v>223.5607</v>
          </cell>
        </row>
        <row r="547">
          <cell r="A547">
            <v>224.05719999999999</v>
          </cell>
        </row>
        <row r="548">
          <cell r="A548">
            <v>224.54730000000001</v>
          </cell>
        </row>
        <row r="549">
          <cell r="A549">
            <v>225.03129999999999</v>
          </cell>
        </row>
        <row r="550">
          <cell r="A550">
            <v>225.50919999999999</v>
          </cell>
        </row>
        <row r="551">
          <cell r="A551">
            <v>225.9813</v>
          </cell>
        </row>
        <row r="552">
          <cell r="A552">
            <v>226.44759999999999</v>
          </cell>
        </row>
        <row r="553">
          <cell r="A553">
            <v>226.9085</v>
          </cell>
        </row>
        <row r="554">
          <cell r="A554">
            <v>227.364</v>
          </cell>
        </row>
        <row r="555">
          <cell r="A555">
            <v>227.8143</v>
          </cell>
        </row>
        <row r="556">
          <cell r="A556">
            <v>228.25960000000001</v>
          </cell>
        </row>
        <row r="557">
          <cell r="A557">
            <v>228.69980000000001</v>
          </cell>
        </row>
        <row r="558">
          <cell r="A558">
            <v>229.1353</v>
          </cell>
        </row>
        <row r="559">
          <cell r="A559">
            <v>229.56610000000001</v>
          </cell>
        </row>
        <row r="560">
          <cell r="A560">
            <v>229.9923</v>
          </cell>
        </row>
        <row r="561">
          <cell r="A561">
            <v>230.41409999999999</v>
          </cell>
        </row>
        <row r="562">
          <cell r="A562">
            <v>230.83150000000001</v>
          </cell>
        </row>
        <row r="563">
          <cell r="A563">
            <v>231.24469999999999</v>
          </cell>
        </row>
        <row r="564">
          <cell r="A564">
            <v>231.65369999999999</v>
          </cell>
        </row>
        <row r="565">
          <cell r="A565">
            <v>232.05869999999999</v>
          </cell>
        </row>
        <row r="566">
          <cell r="A566">
            <v>232.4598</v>
          </cell>
        </row>
        <row r="567">
          <cell r="A567">
            <v>232.857</v>
          </cell>
        </row>
        <row r="568">
          <cell r="A568">
            <v>233.25049999999999</v>
          </cell>
        </row>
        <row r="569">
          <cell r="A569">
            <v>233.64019999999999</v>
          </cell>
        </row>
        <row r="570">
          <cell r="A570">
            <v>234.0264</v>
          </cell>
        </row>
        <row r="571">
          <cell r="A571">
            <v>234.40899999999999</v>
          </cell>
        </row>
        <row r="572">
          <cell r="A572">
            <v>234.78819999999999</v>
          </cell>
        </row>
        <row r="573">
          <cell r="A573">
            <v>235.16409999999999</v>
          </cell>
        </row>
        <row r="574">
          <cell r="A574">
            <v>235.53659999999999</v>
          </cell>
        </row>
        <row r="575">
          <cell r="A575">
            <v>235.9059</v>
          </cell>
        </row>
        <row r="576">
          <cell r="A576">
            <v>236.27199999999999</v>
          </cell>
        </row>
        <row r="577">
          <cell r="A577">
            <v>236.63499999999999</v>
          </cell>
        </row>
        <row r="578">
          <cell r="A578">
            <v>236.995</v>
          </cell>
        </row>
        <row r="579">
          <cell r="A579">
            <v>237.352</v>
          </cell>
        </row>
        <row r="580">
          <cell r="A580">
            <v>237.70609999999999</v>
          </cell>
        </row>
        <row r="581">
          <cell r="A581">
            <v>238.0573</v>
          </cell>
        </row>
        <row r="582">
          <cell r="A582">
            <v>238.4057</v>
          </cell>
        </row>
        <row r="583">
          <cell r="A583">
            <v>238.75139999999999</v>
          </cell>
        </row>
        <row r="584">
          <cell r="A584">
            <v>239.0943</v>
          </cell>
        </row>
        <row r="585">
          <cell r="A585">
            <v>239.43459999999999</v>
          </cell>
        </row>
        <row r="586">
          <cell r="A586">
            <v>239.7723</v>
          </cell>
        </row>
        <row r="587">
          <cell r="A587">
            <v>240.10740000000001</v>
          </cell>
        </row>
        <row r="588">
          <cell r="A588">
            <v>240.44</v>
          </cell>
        </row>
        <row r="589">
          <cell r="A589">
            <v>240.77019999999999</v>
          </cell>
        </row>
        <row r="590">
          <cell r="A590">
            <v>241.09790000000001</v>
          </cell>
        </row>
        <row r="591">
          <cell r="A591">
            <v>241.42320000000001</v>
          </cell>
        </row>
        <row r="592">
          <cell r="A592">
            <v>241.74619999999999</v>
          </cell>
        </row>
        <row r="593">
          <cell r="A593">
            <v>242.0669</v>
          </cell>
        </row>
        <row r="594">
          <cell r="A594">
            <v>242.3854</v>
          </cell>
        </row>
        <row r="595">
          <cell r="A595">
            <v>242.70160000000001</v>
          </cell>
        </row>
        <row r="596">
          <cell r="A596">
            <v>243.01560000000001</v>
          </cell>
        </row>
        <row r="597">
          <cell r="A597">
            <v>243.32749999999999</v>
          </cell>
        </row>
        <row r="598">
          <cell r="A598">
            <v>243.63720000000001</v>
          </cell>
        </row>
        <row r="599">
          <cell r="A599">
            <v>243.94489999999999</v>
          </cell>
        </row>
        <row r="600">
          <cell r="A600">
            <v>244.25049999999999</v>
          </cell>
        </row>
        <row r="601">
          <cell r="A601">
            <v>244.55420000000001</v>
          </cell>
        </row>
        <row r="602">
          <cell r="A602">
            <v>244.85579999999999</v>
          </cell>
        </row>
        <row r="603">
          <cell r="A603">
            <v>245.15539999999999</v>
          </cell>
        </row>
        <row r="604">
          <cell r="A604">
            <v>245.45320000000001</v>
          </cell>
        </row>
        <row r="605">
          <cell r="A605">
            <v>245.749</v>
          </cell>
        </row>
        <row r="606">
          <cell r="A606">
            <v>246.04300000000001</v>
          </cell>
        </row>
        <row r="607">
          <cell r="A607">
            <v>246.33519999999999</v>
          </cell>
        </row>
        <row r="608">
          <cell r="A608">
            <v>246.62549999999999</v>
          </cell>
        </row>
        <row r="609">
          <cell r="A609">
            <v>246.91399999999999</v>
          </cell>
        </row>
        <row r="610">
          <cell r="A610">
            <v>247.20079999999999</v>
          </cell>
        </row>
        <row r="611">
          <cell r="A611">
            <v>247.48589999999999</v>
          </cell>
        </row>
        <row r="612">
          <cell r="A612">
            <v>247.76920000000001</v>
          </cell>
        </row>
        <row r="613">
          <cell r="A613">
            <v>248.05090000000001</v>
          </cell>
        </row>
        <row r="614">
          <cell r="A614">
            <v>248.33090000000001</v>
          </cell>
        </row>
        <row r="615">
          <cell r="A615">
            <v>248.60919999999999</v>
          </cell>
        </row>
        <row r="616">
          <cell r="A616">
            <v>248.886</v>
          </cell>
        </row>
        <row r="617">
          <cell r="A617">
            <v>249.1611</v>
          </cell>
        </row>
        <row r="618">
          <cell r="A618">
            <v>249.43469999999999</v>
          </cell>
        </row>
        <row r="619">
          <cell r="A619">
            <v>249.70670000000001</v>
          </cell>
        </row>
        <row r="620">
          <cell r="A620">
            <v>249.97720000000001</v>
          </cell>
        </row>
        <row r="621">
          <cell r="A621">
            <v>250.24619999999999</v>
          </cell>
        </row>
        <row r="622">
          <cell r="A622">
            <v>250.5137</v>
          </cell>
        </row>
        <row r="623">
          <cell r="A623">
            <v>250.77979999999999</v>
          </cell>
        </row>
        <row r="624">
          <cell r="A624">
            <v>251.0444</v>
          </cell>
        </row>
        <row r="625">
          <cell r="A625">
            <v>251.3075</v>
          </cell>
        </row>
        <row r="626">
          <cell r="A626">
            <v>251.5693</v>
          </cell>
        </row>
        <row r="627">
          <cell r="A627">
            <v>251.8296</v>
          </cell>
        </row>
        <row r="628">
          <cell r="A628">
            <v>252.08860000000001</v>
          </cell>
        </row>
        <row r="629">
          <cell r="A629">
            <v>252.34620000000001</v>
          </cell>
        </row>
        <row r="630">
          <cell r="A630">
            <v>252.60249999999999</v>
          </cell>
        </row>
        <row r="631">
          <cell r="A631">
            <v>252.85740000000001</v>
          </cell>
        </row>
        <row r="632">
          <cell r="A632">
            <v>253.11109999999999</v>
          </cell>
        </row>
        <row r="633">
          <cell r="A633">
            <v>253.36340000000001</v>
          </cell>
        </row>
        <row r="634">
          <cell r="A634">
            <v>253.61439999999999</v>
          </cell>
        </row>
        <row r="635">
          <cell r="A635">
            <v>253.86420000000001</v>
          </cell>
        </row>
        <row r="636">
          <cell r="A636">
            <v>254.11279999999999</v>
          </cell>
        </row>
        <row r="637">
          <cell r="A637">
            <v>254.36009999999999</v>
          </cell>
        </row>
        <row r="638">
          <cell r="A638">
            <v>254.6062</v>
          </cell>
        </row>
        <row r="639">
          <cell r="A639">
            <v>254.8511</v>
          </cell>
        </row>
        <row r="640">
          <cell r="A640">
            <v>255.09479999999999</v>
          </cell>
        </row>
        <row r="641">
          <cell r="A641">
            <v>255.3373</v>
          </cell>
        </row>
        <row r="642">
          <cell r="A642">
            <v>255.5787</v>
          </cell>
        </row>
        <row r="643">
          <cell r="A643">
            <v>255.81890000000001</v>
          </cell>
        </row>
        <row r="644">
          <cell r="A644">
            <v>256.05790000000002</v>
          </cell>
        </row>
        <row r="645">
          <cell r="A645">
            <v>256.29590000000002</v>
          </cell>
        </row>
        <row r="646">
          <cell r="A646">
            <v>256.53269999999998</v>
          </cell>
        </row>
        <row r="647">
          <cell r="A647">
            <v>256.76839999999999</v>
          </cell>
        </row>
        <row r="648">
          <cell r="A648">
            <v>257.00310000000002</v>
          </cell>
        </row>
        <row r="649">
          <cell r="A649">
            <v>257.23660000000001</v>
          </cell>
        </row>
        <row r="650">
          <cell r="A650">
            <v>257.46910000000003</v>
          </cell>
        </row>
        <row r="651">
          <cell r="A651">
            <v>257.70060000000001</v>
          </cell>
        </row>
        <row r="652">
          <cell r="A652">
            <v>257.93099999999998</v>
          </cell>
        </row>
        <row r="653">
          <cell r="A653">
            <v>258.16030000000001</v>
          </cell>
        </row>
        <row r="654">
          <cell r="A654">
            <v>258.38869999999997</v>
          </cell>
        </row>
        <row r="655">
          <cell r="A655">
            <v>258.61599999999999</v>
          </cell>
        </row>
        <row r="656">
          <cell r="A656">
            <v>258.8424</v>
          </cell>
        </row>
        <row r="657">
          <cell r="A657">
            <v>259.0677</v>
          </cell>
        </row>
        <row r="658">
          <cell r="A658">
            <v>259.2921</v>
          </cell>
        </row>
        <row r="659">
          <cell r="A659">
            <v>259.51549999999997</v>
          </cell>
        </row>
        <row r="660">
          <cell r="A660">
            <v>259.738</v>
          </cell>
        </row>
        <row r="661">
          <cell r="A661">
            <v>259.95949999999999</v>
          </cell>
        </row>
        <row r="662">
          <cell r="A662">
            <v>260.18</v>
          </cell>
        </row>
        <row r="663">
          <cell r="A663">
            <v>260.3997</v>
          </cell>
        </row>
        <row r="664">
          <cell r="A664">
            <v>260.61840000000001</v>
          </cell>
        </row>
        <row r="665">
          <cell r="A665">
            <v>260.83620000000002</v>
          </cell>
        </row>
        <row r="666">
          <cell r="A666">
            <v>261.05309999999997</v>
          </cell>
        </row>
        <row r="667">
          <cell r="A667">
            <v>261.26909999999998</v>
          </cell>
        </row>
        <row r="668">
          <cell r="A668">
            <v>261.48419999999999</v>
          </cell>
        </row>
        <row r="669">
          <cell r="A669">
            <v>261.69839999999999</v>
          </cell>
        </row>
        <row r="670">
          <cell r="A670">
            <v>261.91180000000003</v>
          </cell>
        </row>
        <row r="671">
          <cell r="A671">
            <v>262.12430000000001</v>
          </cell>
        </row>
        <row r="672">
          <cell r="A672">
            <v>262.33589999999998</v>
          </cell>
        </row>
        <row r="673">
          <cell r="A673">
            <v>262.54680000000002</v>
          </cell>
        </row>
        <row r="674">
          <cell r="A674">
            <v>262.75670000000002</v>
          </cell>
        </row>
        <row r="675">
          <cell r="A675">
            <v>262.96589999999998</v>
          </cell>
        </row>
        <row r="676">
          <cell r="A676">
            <v>263.17419999999998</v>
          </cell>
        </row>
        <row r="677">
          <cell r="A677">
            <v>263.38170000000002</v>
          </cell>
        </row>
        <row r="678">
          <cell r="A678">
            <v>263.58839999999998</v>
          </cell>
        </row>
        <row r="679">
          <cell r="A679">
            <v>263.79430000000002</v>
          </cell>
        </row>
        <row r="680">
          <cell r="A680">
            <v>263.99939999999998</v>
          </cell>
        </row>
        <row r="681">
          <cell r="A681">
            <v>264.2038</v>
          </cell>
        </row>
        <row r="682">
          <cell r="A682">
            <v>264.40730000000002</v>
          </cell>
        </row>
        <row r="683">
          <cell r="A683">
            <v>264.61009999999999</v>
          </cell>
        </row>
        <row r="684">
          <cell r="A684">
            <v>264.81209999999999</v>
          </cell>
        </row>
        <row r="685">
          <cell r="A685">
            <v>265.01339999999999</v>
          </cell>
        </row>
        <row r="686">
          <cell r="A686">
            <v>265.21390000000002</v>
          </cell>
        </row>
        <row r="687">
          <cell r="A687">
            <v>265.41370000000001</v>
          </cell>
        </row>
        <row r="688">
          <cell r="A688">
            <v>265.61270000000002</v>
          </cell>
        </row>
        <row r="689">
          <cell r="A689">
            <v>265.81099999999998</v>
          </cell>
        </row>
        <row r="690">
          <cell r="A690">
            <v>266.0086</v>
          </cell>
        </row>
        <row r="691">
          <cell r="A691">
            <v>266.2054</v>
          </cell>
        </row>
        <row r="692">
          <cell r="A692">
            <v>266.40159999999997</v>
          </cell>
        </row>
        <row r="693">
          <cell r="A693">
            <v>266.59699999999998</v>
          </cell>
        </row>
        <row r="694">
          <cell r="A694">
            <v>266.79169999999999</v>
          </cell>
        </row>
        <row r="695">
          <cell r="A695">
            <v>266.98579999999998</v>
          </cell>
        </row>
        <row r="696">
          <cell r="A696">
            <v>267.17910000000001</v>
          </cell>
        </row>
        <row r="697">
          <cell r="A697">
            <v>267.37180000000001</v>
          </cell>
        </row>
        <row r="698">
          <cell r="A698">
            <v>267.56380000000001</v>
          </cell>
        </row>
        <row r="699">
          <cell r="A699">
            <v>267.75510000000003</v>
          </cell>
        </row>
        <row r="700">
          <cell r="A700">
            <v>267.94580000000002</v>
          </cell>
        </row>
        <row r="701">
          <cell r="A701">
            <v>268.13569999999999</v>
          </cell>
        </row>
        <row r="702">
          <cell r="A702">
            <v>268.32510000000002</v>
          </cell>
        </row>
        <row r="703">
          <cell r="A703">
            <v>268.5138</v>
          </cell>
        </row>
        <row r="704">
          <cell r="A704">
            <v>268.70179999999999</v>
          </cell>
        </row>
        <row r="705">
          <cell r="A705">
            <v>268.88920000000002</v>
          </cell>
        </row>
        <row r="706">
          <cell r="A706">
            <v>269.07600000000002</v>
          </cell>
        </row>
        <row r="707">
          <cell r="A707">
            <v>269.26209999999998</v>
          </cell>
        </row>
        <row r="708">
          <cell r="A708">
            <v>269.44760000000002</v>
          </cell>
        </row>
        <row r="709">
          <cell r="A709">
            <v>269.63249999999999</v>
          </cell>
        </row>
        <row r="710">
          <cell r="A710">
            <v>269.81670000000003</v>
          </cell>
        </row>
        <row r="711">
          <cell r="A711">
            <v>270.00040000000001</v>
          </cell>
        </row>
        <row r="712">
          <cell r="A712">
            <v>270.18340000000001</v>
          </cell>
        </row>
        <row r="713">
          <cell r="A713">
            <v>270.36590000000001</v>
          </cell>
        </row>
        <row r="714">
          <cell r="A714">
            <v>270.54770000000002</v>
          </cell>
        </row>
        <row r="715">
          <cell r="A715">
            <v>270.72899999999998</v>
          </cell>
        </row>
        <row r="716">
          <cell r="A716">
            <v>270.90969999999999</v>
          </cell>
        </row>
        <row r="717">
          <cell r="A717">
            <v>271.08969999999999</v>
          </cell>
        </row>
        <row r="718">
          <cell r="A718">
            <v>271.26920000000001</v>
          </cell>
        </row>
        <row r="719">
          <cell r="A719">
            <v>271.44819999999999</v>
          </cell>
        </row>
        <row r="720">
          <cell r="A720">
            <v>271.62650000000002</v>
          </cell>
        </row>
        <row r="721">
          <cell r="A721">
            <v>271.80430000000001</v>
          </cell>
        </row>
        <row r="722">
          <cell r="A722">
            <v>271.98149999999998</v>
          </cell>
        </row>
        <row r="723">
          <cell r="A723">
            <v>272.15820000000002</v>
          </cell>
        </row>
        <row r="724">
          <cell r="A724">
            <v>272.33429999999998</v>
          </cell>
        </row>
        <row r="725">
          <cell r="A725">
            <v>272.50990000000002</v>
          </cell>
        </row>
        <row r="726">
          <cell r="A726">
            <v>272.68490000000003</v>
          </cell>
        </row>
        <row r="727">
          <cell r="A727">
            <v>272.85939999999999</v>
          </cell>
        </row>
        <row r="728">
          <cell r="A728">
            <v>273.0333</v>
          </cell>
        </row>
        <row r="729">
          <cell r="A729">
            <v>273.20670000000001</v>
          </cell>
        </row>
        <row r="730">
          <cell r="A730">
            <v>273.37959999999998</v>
          </cell>
        </row>
        <row r="731">
          <cell r="A731">
            <v>273.55189999999999</v>
          </cell>
        </row>
        <row r="732">
          <cell r="A732">
            <v>273.72370000000001</v>
          </cell>
        </row>
        <row r="733">
          <cell r="A733">
            <v>273.89499999999998</v>
          </cell>
        </row>
        <row r="734">
          <cell r="A734">
            <v>274.06580000000002</v>
          </cell>
        </row>
        <row r="735">
          <cell r="A735">
            <v>274.23599999999999</v>
          </cell>
        </row>
        <row r="736">
          <cell r="A736">
            <v>274.4058</v>
          </cell>
        </row>
        <row r="737">
          <cell r="A737">
            <v>274.57499999999999</v>
          </cell>
        </row>
        <row r="738">
          <cell r="A738">
            <v>274.74380000000002</v>
          </cell>
        </row>
        <row r="739">
          <cell r="A739">
            <v>274.91199999999998</v>
          </cell>
        </row>
        <row r="740">
          <cell r="A740">
            <v>275.0797</v>
          </cell>
        </row>
        <row r="741">
          <cell r="A741">
            <v>275.24700000000001</v>
          </cell>
        </row>
        <row r="742">
          <cell r="A742">
            <v>275.41379999999998</v>
          </cell>
        </row>
        <row r="743">
          <cell r="A743">
            <v>275.58</v>
          </cell>
        </row>
        <row r="744">
          <cell r="A744">
            <v>275.74579999999997</v>
          </cell>
        </row>
        <row r="745">
          <cell r="A745">
            <v>275.91109999999998</v>
          </cell>
        </row>
        <row r="746">
          <cell r="A746">
            <v>276.07600000000002</v>
          </cell>
        </row>
        <row r="747">
          <cell r="A747">
            <v>276.24029999999999</v>
          </cell>
        </row>
        <row r="748">
          <cell r="A748">
            <v>276.4042</v>
          </cell>
        </row>
        <row r="749">
          <cell r="A749">
            <v>276.56760000000003</v>
          </cell>
        </row>
        <row r="750">
          <cell r="A750">
            <v>276.73059999999998</v>
          </cell>
        </row>
        <row r="751">
          <cell r="A751">
            <v>276.8931</v>
          </cell>
        </row>
        <row r="752">
          <cell r="A752">
            <v>277.05509999999998</v>
          </cell>
        </row>
        <row r="753">
          <cell r="A753">
            <v>277.2167</v>
          </cell>
        </row>
        <row r="754">
          <cell r="A754">
            <v>277.37779999999998</v>
          </cell>
        </row>
        <row r="755">
          <cell r="A755">
            <v>277.5385</v>
          </cell>
        </row>
        <row r="756">
          <cell r="A756">
            <v>277.69869999999997</v>
          </cell>
        </row>
        <row r="757">
          <cell r="A757">
            <v>277.85849999999999</v>
          </cell>
        </row>
        <row r="758">
          <cell r="A758">
            <v>278.01780000000002</v>
          </cell>
        </row>
        <row r="759">
          <cell r="A759">
            <v>278.17669999999998</v>
          </cell>
        </row>
        <row r="760">
          <cell r="A760">
            <v>278.33519999999999</v>
          </cell>
        </row>
        <row r="761">
          <cell r="A761">
            <v>278.4932</v>
          </cell>
        </row>
        <row r="762">
          <cell r="A762">
            <v>278.6508</v>
          </cell>
        </row>
        <row r="763">
          <cell r="A763">
            <v>278.80799999999999</v>
          </cell>
        </row>
        <row r="764">
          <cell r="A764">
            <v>278.96469999999999</v>
          </cell>
        </row>
        <row r="765">
          <cell r="A765">
            <v>279.12099999999998</v>
          </cell>
        </row>
        <row r="766">
          <cell r="A766">
            <v>279.27690000000001</v>
          </cell>
        </row>
        <row r="767">
          <cell r="A767">
            <v>279.43239999999997</v>
          </cell>
        </row>
        <row r="768">
          <cell r="A768">
            <v>279.58749999999998</v>
          </cell>
        </row>
        <row r="769">
          <cell r="A769">
            <v>279.74209999999999</v>
          </cell>
        </row>
        <row r="770">
          <cell r="A770">
            <v>279.89640000000003</v>
          </cell>
        </row>
        <row r="771">
          <cell r="A771">
            <v>280.05020000000002</v>
          </cell>
        </row>
        <row r="772">
          <cell r="A772">
            <v>280.20359999999999</v>
          </cell>
        </row>
        <row r="773">
          <cell r="A773">
            <v>280.35660000000001</v>
          </cell>
        </row>
        <row r="774">
          <cell r="A774">
            <v>280.50920000000002</v>
          </cell>
        </row>
        <row r="775">
          <cell r="A775">
            <v>280.66149999999999</v>
          </cell>
        </row>
        <row r="776">
          <cell r="A776">
            <v>280.81330000000003</v>
          </cell>
        </row>
        <row r="777">
          <cell r="A777">
            <v>280.96469999999999</v>
          </cell>
        </row>
        <row r="778">
          <cell r="A778">
            <v>281.1157</v>
          </cell>
        </row>
        <row r="779">
          <cell r="A779">
            <v>281.26639999999998</v>
          </cell>
        </row>
        <row r="780">
          <cell r="A780">
            <v>281.41660000000002</v>
          </cell>
        </row>
        <row r="781">
          <cell r="A781">
            <v>281.56650000000002</v>
          </cell>
        </row>
        <row r="782">
          <cell r="A782">
            <v>281.71600000000001</v>
          </cell>
        </row>
        <row r="783">
          <cell r="A783">
            <v>281.86509999999998</v>
          </cell>
        </row>
        <row r="784">
          <cell r="A784">
            <v>282.0138</v>
          </cell>
        </row>
        <row r="785">
          <cell r="A785">
            <v>282.16210000000001</v>
          </cell>
        </row>
        <row r="786">
          <cell r="A786">
            <v>282.31009999999998</v>
          </cell>
        </row>
        <row r="787">
          <cell r="A787">
            <v>282.45769999999999</v>
          </cell>
        </row>
        <row r="788">
          <cell r="A788">
            <v>282.60489999999999</v>
          </cell>
        </row>
        <row r="789">
          <cell r="A789">
            <v>282.7518</v>
          </cell>
        </row>
        <row r="790">
          <cell r="A790">
            <v>282.89830000000001</v>
          </cell>
        </row>
        <row r="791">
          <cell r="A791">
            <v>283.0444</v>
          </cell>
        </row>
        <row r="792">
          <cell r="A792">
            <v>283.19009999999997</v>
          </cell>
        </row>
        <row r="793">
          <cell r="A793">
            <v>283.33550000000002</v>
          </cell>
        </row>
        <row r="794">
          <cell r="A794">
            <v>283.48059999999998</v>
          </cell>
        </row>
        <row r="795">
          <cell r="A795">
            <v>283.62520000000001</v>
          </cell>
        </row>
        <row r="796">
          <cell r="A796">
            <v>283.76960000000003</v>
          </cell>
        </row>
        <row r="797">
          <cell r="A797">
            <v>283.9135</v>
          </cell>
        </row>
        <row r="798">
          <cell r="A798">
            <v>284.05709999999999</v>
          </cell>
        </row>
        <row r="799">
          <cell r="A799">
            <v>284.2004</v>
          </cell>
        </row>
        <row r="800">
          <cell r="A800">
            <v>284.3433</v>
          </cell>
        </row>
        <row r="801">
          <cell r="A801">
            <v>284.48590000000002</v>
          </cell>
        </row>
        <row r="802">
          <cell r="A802">
            <v>284.62810000000002</v>
          </cell>
        </row>
        <row r="803">
          <cell r="A803">
            <v>284.77</v>
          </cell>
        </row>
        <row r="804">
          <cell r="A804">
            <v>284.91149999999999</v>
          </cell>
        </row>
        <row r="805">
          <cell r="A805">
            <v>285.05270000000002</v>
          </cell>
        </row>
        <row r="806">
          <cell r="A806">
            <v>285.1936</v>
          </cell>
        </row>
        <row r="807">
          <cell r="A807">
            <v>285.33409999999998</v>
          </cell>
        </row>
        <row r="808">
          <cell r="A808">
            <v>285.47430000000003</v>
          </cell>
        </row>
        <row r="809">
          <cell r="A809">
            <v>285.61419999999998</v>
          </cell>
        </row>
        <row r="810">
          <cell r="A810">
            <v>285.75369999999998</v>
          </cell>
        </row>
        <row r="811">
          <cell r="A811">
            <v>285.8929</v>
          </cell>
        </row>
        <row r="812">
          <cell r="A812">
            <v>286.03179999999998</v>
          </cell>
        </row>
        <row r="813">
          <cell r="A813">
            <v>286.1703</v>
          </cell>
        </row>
        <row r="814">
          <cell r="A814">
            <v>286.30849999999998</v>
          </cell>
        </row>
        <row r="815">
          <cell r="A815">
            <v>286.44639999999998</v>
          </cell>
        </row>
        <row r="816">
          <cell r="A816">
            <v>286.584</v>
          </cell>
        </row>
        <row r="817">
          <cell r="A817">
            <v>286.72120000000001</v>
          </cell>
        </row>
        <row r="818">
          <cell r="A818">
            <v>286.85820000000001</v>
          </cell>
        </row>
        <row r="819">
          <cell r="A819">
            <v>286.9948</v>
          </cell>
        </row>
        <row r="820">
          <cell r="A820">
            <v>287.1311</v>
          </cell>
        </row>
        <row r="821">
          <cell r="A821">
            <v>287.26710000000003</v>
          </cell>
        </row>
        <row r="822">
          <cell r="A822">
            <v>287.40269999999998</v>
          </cell>
        </row>
        <row r="823">
          <cell r="A823">
            <v>287.53809999999999</v>
          </cell>
        </row>
        <row r="824">
          <cell r="A824">
            <v>287.67309999999998</v>
          </cell>
        </row>
        <row r="825">
          <cell r="A825">
            <v>287.80790000000002</v>
          </cell>
        </row>
        <row r="826">
          <cell r="A826">
            <v>287.94229999999999</v>
          </cell>
        </row>
        <row r="827">
          <cell r="A827">
            <v>288.07639999999998</v>
          </cell>
        </row>
        <row r="828">
          <cell r="A828">
            <v>288.21030000000002</v>
          </cell>
        </row>
        <row r="829">
          <cell r="A829">
            <v>288.34379999999999</v>
          </cell>
        </row>
        <row r="830">
          <cell r="A830">
            <v>288.47699999999998</v>
          </cell>
        </row>
        <row r="831">
          <cell r="A831">
            <v>288.60989999999998</v>
          </cell>
        </row>
        <row r="832">
          <cell r="A832">
            <v>288.74250000000001</v>
          </cell>
        </row>
        <row r="833">
          <cell r="A833">
            <v>288.87490000000003</v>
          </cell>
        </row>
        <row r="834">
          <cell r="A834">
            <v>289.00689999999997</v>
          </cell>
        </row>
        <row r="835">
          <cell r="A835">
            <v>289.1386</v>
          </cell>
        </row>
        <row r="836">
          <cell r="A836">
            <v>289.27010000000001</v>
          </cell>
        </row>
        <row r="837">
          <cell r="A837">
            <v>289.40120000000002</v>
          </cell>
        </row>
        <row r="838">
          <cell r="A838">
            <v>289.53210000000001</v>
          </cell>
        </row>
        <row r="839">
          <cell r="A839">
            <v>289.6626</v>
          </cell>
        </row>
        <row r="840">
          <cell r="A840">
            <v>289.79289999999997</v>
          </cell>
        </row>
        <row r="841">
          <cell r="A841">
            <v>289.92290000000003</v>
          </cell>
        </row>
        <row r="842">
          <cell r="A842">
            <v>290.05259999999998</v>
          </cell>
        </row>
        <row r="843">
          <cell r="A843">
            <v>290.18200000000002</v>
          </cell>
        </row>
        <row r="844">
          <cell r="A844">
            <v>290.31119999999999</v>
          </cell>
        </row>
        <row r="845">
          <cell r="A845">
            <v>290.44</v>
          </cell>
        </row>
        <row r="846">
          <cell r="A846">
            <v>290.5686</v>
          </cell>
        </row>
        <row r="847">
          <cell r="A847">
            <v>290.69690000000003</v>
          </cell>
        </row>
        <row r="848">
          <cell r="A848">
            <v>290.82490000000001</v>
          </cell>
        </row>
        <row r="849">
          <cell r="A849">
            <v>290.95260000000002</v>
          </cell>
        </row>
        <row r="850">
          <cell r="A850">
            <v>291.08010000000002</v>
          </cell>
        </row>
        <row r="851">
          <cell r="A851">
            <v>291.20729999999998</v>
          </cell>
        </row>
        <row r="852">
          <cell r="A852">
            <v>291.33420000000001</v>
          </cell>
        </row>
        <row r="853">
          <cell r="A853">
            <v>291.46080000000001</v>
          </cell>
        </row>
        <row r="854">
          <cell r="A854">
            <v>291.5872</v>
          </cell>
        </row>
        <row r="855">
          <cell r="A855">
            <v>291.7133</v>
          </cell>
        </row>
        <row r="856">
          <cell r="A856">
            <v>291.83909999999997</v>
          </cell>
        </row>
        <row r="857">
          <cell r="A857">
            <v>291.96469999999999</v>
          </cell>
        </row>
        <row r="858">
          <cell r="A858">
            <v>292.08999999999997</v>
          </cell>
        </row>
        <row r="859">
          <cell r="A859">
            <v>292.21499999999997</v>
          </cell>
        </row>
        <row r="860">
          <cell r="A860">
            <v>292.33969999999999</v>
          </cell>
        </row>
        <row r="861">
          <cell r="A861">
            <v>292.46420000000001</v>
          </cell>
        </row>
        <row r="862">
          <cell r="A862">
            <v>292.58850000000001</v>
          </cell>
        </row>
        <row r="863">
          <cell r="A863">
            <v>292.7124</v>
          </cell>
        </row>
        <row r="864">
          <cell r="A864">
            <v>292.83609999999999</v>
          </cell>
        </row>
        <row r="865">
          <cell r="A865">
            <v>292.95960000000002</v>
          </cell>
        </row>
        <row r="866">
          <cell r="A866">
            <v>293.08269999999999</v>
          </cell>
        </row>
        <row r="867">
          <cell r="A867">
            <v>293.20569999999998</v>
          </cell>
        </row>
        <row r="868">
          <cell r="A868">
            <v>293.32830000000001</v>
          </cell>
        </row>
        <row r="869">
          <cell r="A869">
            <v>293.45069999999998</v>
          </cell>
        </row>
        <row r="870">
          <cell r="A870">
            <v>293.5729</v>
          </cell>
        </row>
        <row r="871">
          <cell r="A871">
            <v>293.69479999999999</v>
          </cell>
        </row>
        <row r="872">
          <cell r="A872">
            <v>293.81639999999999</v>
          </cell>
        </row>
        <row r="873">
          <cell r="A873">
            <v>293.93779999999998</v>
          </cell>
        </row>
        <row r="874">
          <cell r="A874">
            <v>294.05900000000003</v>
          </cell>
        </row>
        <row r="875">
          <cell r="A875">
            <v>294.17989999999998</v>
          </cell>
        </row>
        <row r="876">
          <cell r="A876">
            <v>294.3005</v>
          </cell>
        </row>
        <row r="877">
          <cell r="A877">
            <v>294.42090000000002</v>
          </cell>
        </row>
        <row r="878">
          <cell r="A878">
            <v>294.541</v>
          </cell>
        </row>
        <row r="879">
          <cell r="A879">
            <v>294.66090000000003</v>
          </cell>
        </row>
        <row r="880">
          <cell r="A880">
            <v>294.78059999999999</v>
          </cell>
        </row>
        <row r="881">
          <cell r="A881">
            <v>294.8999</v>
          </cell>
        </row>
        <row r="882">
          <cell r="A882">
            <v>295.01909999999998</v>
          </cell>
        </row>
        <row r="883">
          <cell r="A883">
            <v>295.13799999999998</v>
          </cell>
        </row>
        <row r="884">
          <cell r="A884">
            <v>295.25670000000002</v>
          </cell>
        </row>
        <row r="885">
          <cell r="A885">
            <v>295.37509999999997</v>
          </cell>
        </row>
        <row r="886">
          <cell r="A886">
            <v>295.49329999999998</v>
          </cell>
        </row>
        <row r="887">
          <cell r="A887">
            <v>295.6112</v>
          </cell>
        </row>
        <row r="888">
          <cell r="A888">
            <v>295.72890000000001</v>
          </cell>
        </row>
        <row r="889">
          <cell r="A889">
            <v>295.84640000000002</v>
          </cell>
        </row>
        <row r="890">
          <cell r="A890">
            <v>295.96359999999999</v>
          </cell>
        </row>
        <row r="891">
          <cell r="A891">
            <v>296.0806</v>
          </cell>
        </row>
        <row r="892">
          <cell r="A892">
            <v>296.19729999999998</v>
          </cell>
        </row>
        <row r="893">
          <cell r="A893">
            <v>296.31380000000001</v>
          </cell>
        </row>
        <row r="894">
          <cell r="A894">
            <v>296.43009999999998</v>
          </cell>
        </row>
        <row r="895">
          <cell r="A895">
            <v>296.54610000000002</v>
          </cell>
        </row>
        <row r="896">
          <cell r="A896">
            <v>296.6619</v>
          </cell>
        </row>
        <row r="897">
          <cell r="A897">
            <v>296.77749999999997</v>
          </cell>
        </row>
        <row r="898">
          <cell r="A898">
            <v>296.89280000000002</v>
          </cell>
        </row>
        <row r="899">
          <cell r="A899">
            <v>297.00790000000001</v>
          </cell>
        </row>
        <row r="900">
          <cell r="A900">
            <v>297.12279999999998</v>
          </cell>
        </row>
        <row r="901">
          <cell r="A901">
            <v>297.23739999999998</v>
          </cell>
        </row>
        <row r="902">
          <cell r="A902">
            <v>297.35180000000003</v>
          </cell>
        </row>
        <row r="903">
          <cell r="A903">
            <v>297.46600000000001</v>
          </cell>
        </row>
        <row r="904">
          <cell r="A904">
            <v>297.58</v>
          </cell>
        </row>
        <row r="905">
          <cell r="A905">
            <v>297.69369999999998</v>
          </cell>
        </row>
        <row r="906">
          <cell r="A906">
            <v>297.80720000000002</v>
          </cell>
        </row>
        <row r="907">
          <cell r="A907">
            <v>297.92039999999997</v>
          </cell>
        </row>
        <row r="908">
          <cell r="A908">
            <v>298.0335</v>
          </cell>
        </row>
        <row r="909">
          <cell r="A909">
            <v>298.1463</v>
          </cell>
        </row>
        <row r="910">
          <cell r="A910">
            <v>298.25889999999998</v>
          </cell>
        </row>
        <row r="911">
          <cell r="A911">
            <v>298.37119999999999</v>
          </cell>
        </row>
        <row r="912">
          <cell r="A912">
            <v>298.48340000000002</v>
          </cell>
        </row>
        <row r="913">
          <cell r="A913">
            <v>298.59530000000001</v>
          </cell>
        </row>
        <row r="914">
          <cell r="A914">
            <v>298.70699999999999</v>
          </cell>
        </row>
        <row r="915">
          <cell r="A915">
            <v>298.8184</v>
          </cell>
        </row>
        <row r="916">
          <cell r="A916">
            <v>298.92970000000003</v>
          </cell>
        </row>
        <row r="917">
          <cell r="A917">
            <v>299.04070000000002</v>
          </cell>
        </row>
        <row r="918">
          <cell r="A918">
            <v>299.1515</v>
          </cell>
        </row>
        <row r="919">
          <cell r="A919">
            <v>299.262</v>
          </cell>
        </row>
        <row r="920">
          <cell r="A920">
            <v>299.37240000000003</v>
          </cell>
        </row>
        <row r="921">
          <cell r="A921">
            <v>299.48250000000002</v>
          </cell>
        </row>
        <row r="922">
          <cell r="A922">
            <v>299.59249999999997</v>
          </cell>
        </row>
        <row r="923">
          <cell r="A923">
            <v>299.70209999999997</v>
          </cell>
        </row>
        <row r="924">
          <cell r="A924">
            <v>299.8116</v>
          </cell>
        </row>
        <row r="925">
          <cell r="A925">
            <v>299.92090000000002</v>
          </cell>
        </row>
        <row r="926">
          <cell r="A926">
            <v>300.0299</v>
          </cell>
        </row>
        <row r="927">
          <cell r="A927">
            <v>300.13869999999997</v>
          </cell>
        </row>
        <row r="928">
          <cell r="A928">
            <v>300.2473</v>
          </cell>
        </row>
        <row r="929">
          <cell r="A929">
            <v>300.35570000000001</v>
          </cell>
        </row>
        <row r="930">
          <cell r="A930">
            <v>300.46390000000002</v>
          </cell>
        </row>
        <row r="931">
          <cell r="A931">
            <v>300.57190000000003</v>
          </cell>
        </row>
        <row r="932">
          <cell r="A932">
            <v>300.67959999999999</v>
          </cell>
        </row>
        <row r="933">
          <cell r="A933">
            <v>300.78710000000001</v>
          </cell>
        </row>
        <row r="934">
          <cell r="A934">
            <v>300.89440000000002</v>
          </cell>
        </row>
        <row r="935">
          <cell r="A935">
            <v>301.00150000000002</v>
          </cell>
        </row>
        <row r="936">
          <cell r="A936">
            <v>301.10840000000002</v>
          </cell>
        </row>
        <row r="937">
          <cell r="A937">
            <v>301.21499999999997</v>
          </cell>
        </row>
        <row r="938">
          <cell r="A938">
            <v>301.32150000000001</v>
          </cell>
        </row>
        <row r="939">
          <cell r="A939">
            <v>301.42770000000002</v>
          </cell>
        </row>
        <row r="940">
          <cell r="A940">
            <v>301.53370000000001</v>
          </cell>
        </row>
        <row r="941">
          <cell r="A941">
            <v>301.6395</v>
          </cell>
        </row>
        <row r="942">
          <cell r="A942">
            <v>301.74509999999998</v>
          </cell>
        </row>
        <row r="943">
          <cell r="A943">
            <v>301.85039999999998</v>
          </cell>
        </row>
        <row r="944">
          <cell r="A944">
            <v>301.9556</v>
          </cell>
        </row>
        <row r="945">
          <cell r="A945">
            <v>302.06049999999999</v>
          </cell>
        </row>
        <row r="946">
          <cell r="A946">
            <v>302.1653</v>
          </cell>
        </row>
        <row r="947">
          <cell r="A947">
            <v>302.26979999999998</v>
          </cell>
        </row>
        <row r="948">
          <cell r="A948">
            <v>302.3741</v>
          </cell>
        </row>
        <row r="949">
          <cell r="A949">
            <v>302.47809999999998</v>
          </cell>
        </row>
        <row r="950">
          <cell r="A950">
            <v>302.58199999999999</v>
          </cell>
        </row>
        <row r="951">
          <cell r="A951">
            <v>302.68560000000002</v>
          </cell>
        </row>
        <row r="952">
          <cell r="A952">
            <v>302.78910000000002</v>
          </cell>
        </row>
        <row r="953">
          <cell r="A953">
            <v>302.89229999999998</v>
          </cell>
        </row>
        <row r="954">
          <cell r="A954">
            <v>302.99529999999999</v>
          </cell>
        </row>
        <row r="955">
          <cell r="A955">
            <v>303.09800000000001</v>
          </cell>
        </row>
        <row r="956">
          <cell r="A956">
            <v>303.20060000000001</v>
          </cell>
        </row>
        <row r="957">
          <cell r="A957">
            <v>303.30290000000002</v>
          </cell>
        </row>
        <row r="958">
          <cell r="A958">
            <v>303.40499999999997</v>
          </cell>
        </row>
        <row r="959">
          <cell r="A959">
            <v>303.50689999999997</v>
          </cell>
        </row>
        <row r="960">
          <cell r="A960">
            <v>303.60860000000002</v>
          </cell>
        </row>
        <row r="961">
          <cell r="A961">
            <v>303.70999999999998</v>
          </cell>
        </row>
        <row r="962">
          <cell r="A962">
            <v>303.81130000000002</v>
          </cell>
        </row>
        <row r="963">
          <cell r="A963">
            <v>303.91230000000002</v>
          </cell>
        </row>
        <row r="964">
          <cell r="A964">
            <v>304.01299999999998</v>
          </cell>
        </row>
        <row r="965">
          <cell r="A965">
            <v>304.11360000000002</v>
          </cell>
        </row>
        <row r="966">
          <cell r="A966">
            <v>304.21390000000002</v>
          </cell>
        </row>
        <row r="967">
          <cell r="A967">
            <v>304.31400000000002</v>
          </cell>
        </row>
        <row r="968">
          <cell r="A968">
            <v>304.41379999999998</v>
          </cell>
        </row>
        <row r="969">
          <cell r="A969">
            <v>304.51339999999999</v>
          </cell>
        </row>
        <row r="970">
          <cell r="A970">
            <v>304.61279999999999</v>
          </cell>
        </row>
        <row r="971">
          <cell r="A971">
            <v>304.71190000000001</v>
          </cell>
        </row>
        <row r="972">
          <cell r="A972">
            <v>304.8107</v>
          </cell>
        </row>
        <row r="973">
          <cell r="A973">
            <v>304.90929999999997</v>
          </cell>
        </row>
        <row r="974">
          <cell r="A974">
            <v>305.00760000000002</v>
          </cell>
        </row>
        <row r="975">
          <cell r="A975">
            <v>305.10559999999998</v>
          </cell>
        </row>
        <row r="976">
          <cell r="A976">
            <v>305.20330000000001</v>
          </cell>
        </row>
        <row r="977">
          <cell r="A977">
            <v>305.30070000000001</v>
          </cell>
        </row>
      </sheetData>
      <sheetData sheetId="4">
        <row r="2">
          <cell r="A2">
            <v>103.9859</v>
          </cell>
        </row>
        <row r="3">
          <cell r="A3">
            <v>138.28399999999999</v>
          </cell>
        </row>
        <row r="4">
          <cell r="A4">
            <v>146.13939999999999</v>
          </cell>
        </row>
        <row r="5">
          <cell r="A5">
            <v>151.2458</v>
          </cell>
        </row>
        <row r="6">
          <cell r="A6">
            <v>155.12799999999999</v>
          </cell>
        </row>
        <row r="7">
          <cell r="A7">
            <v>158.30099999999999</v>
          </cell>
        </row>
        <row r="8">
          <cell r="A8">
            <v>161.0059</v>
          </cell>
        </row>
        <row r="9">
          <cell r="A9">
            <v>163.37629999999999</v>
          </cell>
        </row>
        <row r="10">
          <cell r="A10">
            <v>165.49449999999999</v>
          </cell>
        </row>
        <row r="11">
          <cell r="A11">
            <v>167.4151</v>
          </cell>
        </row>
        <row r="12">
          <cell r="A12">
            <v>169.17609999999999</v>
          </cell>
        </row>
        <row r="13">
          <cell r="A13">
            <v>170.80539999999999</v>
          </cell>
        </row>
        <row r="14">
          <cell r="A14">
            <v>172.32380000000001</v>
          </cell>
        </row>
        <row r="15">
          <cell r="A15">
            <v>173.7475</v>
          </cell>
        </row>
        <row r="16">
          <cell r="A16">
            <v>175.08920000000001</v>
          </cell>
        </row>
        <row r="17">
          <cell r="A17">
            <v>176.35910000000001</v>
          </cell>
        </row>
        <row r="18">
          <cell r="A18">
            <v>177.5658</v>
          </cell>
        </row>
        <row r="19">
          <cell r="A19">
            <v>178.71600000000001</v>
          </cell>
        </row>
        <row r="20">
          <cell r="A20">
            <v>179.81559999999999</v>
          </cell>
        </row>
        <row r="21">
          <cell r="A21">
            <v>180.86959999999999</v>
          </cell>
        </row>
        <row r="22">
          <cell r="A22">
            <v>181.88220000000001</v>
          </cell>
        </row>
        <row r="23">
          <cell r="A23">
            <v>182.857</v>
          </cell>
        </row>
        <row r="24">
          <cell r="A24">
            <v>183.7972</v>
          </cell>
        </row>
        <row r="25">
          <cell r="A25">
            <v>184.7056</v>
          </cell>
        </row>
        <row r="26">
          <cell r="A26">
            <v>185.58449999999999</v>
          </cell>
        </row>
        <row r="27">
          <cell r="A27">
            <v>186.43620000000001</v>
          </cell>
        </row>
        <row r="28">
          <cell r="A28">
            <v>187.26249999999999</v>
          </cell>
        </row>
        <row r="29">
          <cell r="A29">
            <v>188.0652</v>
          </cell>
        </row>
        <row r="30">
          <cell r="A30">
            <v>188.8459</v>
          </cell>
        </row>
        <row r="31">
          <cell r="A31">
            <v>189.60579999999999</v>
          </cell>
        </row>
        <row r="32">
          <cell r="A32">
            <v>190.34630000000001</v>
          </cell>
        </row>
        <row r="33">
          <cell r="A33">
            <v>191.0685</v>
          </cell>
        </row>
        <row r="34">
          <cell r="A34">
            <v>191.77340000000001</v>
          </cell>
        </row>
        <row r="35">
          <cell r="A35">
            <v>192.46209999999999</v>
          </cell>
        </row>
        <row r="36">
          <cell r="A36">
            <v>193.1352</v>
          </cell>
        </row>
        <row r="37">
          <cell r="A37">
            <v>193.7938</v>
          </cell>
        </row>
        <row r="38">
          <cell r="A38">
            <v>194.4384</v>
          </cell>
        </row>
        <row r="39">
          <cell r="A39">
            <v>195.06979999999999</v>
          </cell>
        </row>
        <row r="40">
          <cell r="A40">
            <v>195.68860000000001</v>
          </cell>
        </row>
        <row r="41">
          <cell r="A41">
            <v>196.2954</v>
          </cell>
        </row>
        <row r="42">
          <cell r="A42">
            <v>196.89070000000001</v>
          </cell>
        </row>
        <row r="43">
          <cell r="A43">
            <v>197.47499999999999</v>
          </cell>
        </row>
        <row r="44">
          <cell r="A44">
            <v>198.0489</v>
          </cell>
        </row>
        <row r="45">
          <cell r="A45">
            <v>198.61259999999999</v>
          </cell>
        </row>
        <row r="46">
          <cell r="A46">
            <v>199.16679999999999</v>
          </cell>
        </row>
        <row r="47">
          <cell r="A47">
            <v>199.7116</v>
          </cell>
        </row>
        <row r="48">
          <cell r="A48">
            <v>200.24760000000001</v>
          </cell>
        </row>
        <row r="49">
          <cell r="A49">
            <v>200.77500000000001</v>
          </cell>
        </row>
        <row r="50">
          <cell r="A50">
            <v>201.29409999999999</v>
          </cell>
        </row>
        <row r="51">
          <cell r="A51">
            <v>201.80529999999999</v>
          </cell>
        </row>
        <row r="52">
          <cell r="A52">
            <v>202.30889999999999</v>
          </cell>
        </row>
        <row r="53">
          <cell r="A53">
            <v>202.80510000000001</v>
          </cell>
        </row>
        <row r="54">
          <cell r="A54">
            <v>203.29409999999999</v>
          </cell>
        </row>
        <row r="55">
          <cell r="A55">
            <v>203.77619999999999</v>
          </cell>
        </row>
        <row r="56">
          <cell r="A56">
            <v>204.2517</v>
          </cell>
        </row>
        <row r="57">
          <cell r="A57">
            <v>204.72069999999999</v>
          </cell>
        </row>
        <row r="58">
          <cell r="A58">
            <v>205.18350000000001</v>
          </cell>
        </row>
        <row r="59">
          <cell r="A59">
            <v>205.6403</v>
          </cell>
        </row>
        <row r="60">
          <cell r="A60">
            <v>206.09119999999999</v>
          </cell>
        </row>
        <row r="61">
          <cell r="A61">
            <v>206.53639999999999</v>
          </cell>
        </row>
        <row r="62">
          <cell r="A62">
            <v>206.976</v>
          </cell>
        </row>
        <row r="63">
          <cell r="A63">
            <v>207.41040000000001</v>
          </cell>
        </row>
        <row r="64">
          <cell r="A64">
            <v>207.83949999999999</v>
          </cell>
        </row>
        <row r="65">
          <cell r="A65">
            <v>208.2636</v>
          </cell>
        </row>
        <row r="66">
          <cell r="A66">
            <v>208.68270000000001</v>
          </cell>
        </row>
        <row r="67">
          <cell r="A67">
            <v>209.09710000000001</v>
          </cell>
        </row>
        <row r="68">
          <cell r="A68">
            <v>209.5068</v>
          </cell>
        </row>
        <row r="69">
          <cell r="A69">
            <v>209.91200000000001</v>
          </cell>
        </row>
        <row r="70">
          <cell r="A70">
            <v>210.31280000000001</v>
          </cell>
        </row>
        <row r="71">
          <cell r="A71">
            <v>210.70930000000001</v>
          </cell>
        </row>
        <row r="72">
          <cell r="A72">
            <v>211.10169999999999</v>
          </cell>
        </row>
        <row r="73">
          <cell r="A73">
            <v>211.48990000000001</v>
          </cell>
        </row>
        <row r="74">
          <cell r="A74">
            <v>211.8741</v>
          </cell>
        </row>
        <row r="75">
          <cell r="A75">
            <v>212.25450000000001</v>
          </cell>
        </row>
        <row r="76">
          <cell r="A76">
            <v>212.6311</v>
          </cell>
        </row>
        <row r="77">
          <cell r="A77">
            <v>213.00399999999999</v>
          </cell>
        </row>
        <row r="78">
          <cell r="A78">
            <v>213.3732</v>
          </cell>
        </row>
        <row r="79">
          <cell r="A79">
            <v>213.739</v>
          </cell>
        </row>
        <row r="80">
          <cell r="A80">
            <v>214.10130000000001</v>
          </cell>
        </row>
        <row r="81">
          <cell r="A81">
            <v>214.46019999999999</v>
          </cell>
        </row>
        <row r="82">
          <cell r="A82">
            <v>214.8158</v>
          </cell>
        </row>
        <row r="83">
          <cell r="A83">
            <v>215.16810000000001</v>
          </cell>
        </row>
        <row r="84">
          <cell r="A84">
            <v>215.51740000000001</v>
          </cell>
        </row>
        <row r="85">
          <cell r="A85">
            <v>215.86349999999999</v>
          </cell>
        </row>
        <row r="86">
          <cell r="A86">
            <v>216.20660000000001</v>
          </cell>
        </row>
        <row r="87">
          <cell r="A87">
            <v>216.54669999999999</v>
          </cell>
        </row>
        <row r="88">
          <cell r="A88">
            <v>216.88399999999999</v>
          </cell>
        </row>
        <row r="89">
          <cell r="A89">
            <v>217.2184</v>
          </cell>
        </row>
        <row r="90">
          <cell r="A90">
            <v>217.55</v>
          </cell>
        </row>
        <row r="91">
          <cell r="A91">
            <v>217.87880000000001</v>
          </cell>
        </row>
        <row r="92">
          <cell r="A92">
            <v>218.20500000000001</v>
          </cell>
        </row>
        <row r="93">
          <cell r="A93">
            <v>218.52860000000001</v>
          </cell>
        </row>
        <row r="94">
          <cell r="A94">
            <v>218.84960000000001</v>
          </cell>
        </row>
        <row r="95">
          <cell r="A95">
            <v>219.16810000000001</v>
          </cell>
        </row>
        <row r="96">
          <cell r="A96">
            <v>219.48410000000001</v>
          </cell>
        </row>
        <row r="97">
          <cell r="A97">
            <v>219.79759999999999</v>
          </cell>
        </row>
        <row r="98">
          <cell r="A98">
            <v>220.1088</v>
          </cell>
        </row>
        <row r="99">
          <cell r="A99">
            <v>220.41759999999999</v>
          </cell>
        </row>
        <row r="100">
          <cell r="A100">
            <v>220.72409999999999</v>
          </cell>
        </row>
        <row r="101">
          <cell r="A101">
            <v>221.0284</v>
          </cell>
        </row>
        <row r="102">
          <cell r="A102">
            <v>221.3304</v>
          </cell>
        </row>
        <row r="103">
          <cell r="A103">
            <v>221.6302</v>
          </cell>
        </row>
        <row r="104">
          <cell r="A104">
            <v>221.92789999999999</v>
          </cell>
        </row>
        <row r="105">
          <cell r="A105">
            <v>222.2235</v>
          </cell>
        </row>
        <row r="106">
          <cell r="A106">
            <v>222.517</v>
          </cell>
        </row>
        <row r="107">
          <cell r="A107">
            <v>222.80850000000001</v>
          </cell>
        </row>
        <row r="108">
          <cell r="A108">
            <v>223.09800000000001</v>
          </cell>
        </row>
        <row r="109">
          <cell r="A109">
            <v>223.38550000000001</v>
          </cell>
        </row>
        <row r="110">
          <cell r="A110">
            <v>223.67099999999999</v>
          </cell>
        </row>
        <row r="111">
          <cell r="A111">
            <v>223.9547</v>
          </cell>
        </row>
        <row r="112">
          <cell r="A112">
            <v>224.2364</v>
          </cell>
        </row>
        <row r="113">
          <cell r="A113">
            <v>224.5164</v>
          </cell>
        </row>
        <row r="114">
          <cell r="A114">
            <v>224.7945</v>
          </cell>
        </row>
        <row r="115">
          <cell r="A115">
            <v>225.07079999999999</v>
          </cell>
        </row>
        <row r="116">
          <cell r="A116">
            <v>225.34530000000001</v>
          </cell>
        </row>
        <row r="117">
          <cell r="A117">
            <v>225.6181</v>
          </cell>
        </row>
        <row r="118">
          <cell r="A118">
            <v>225.88919999999999</v>
          </cell>
        </row>
        <row r="119">
          <cell r="A119">
            <v>226.15860000000001</v>
          </cell>
        </row>
        <row r="120">
          <cell r="A120">
            <v>226.4263</v>
          </cell>
        </row>
        <row r="121">
          <cell r="A121">
            <v>226.69239999999999</v>
          </cell>
        </row>
        <row r="122">
          <cell r="A122">
            <v>226.95689999999999</v>
          </cell>
        </row>
        <row r="123">
          <cell r="A123">
            <v>227.21979999999999</v>
          </cell>
        </row>
        <row r="124">
          <cell r="A124">
            <v>227.4811</v>
          </cell>
        </row>
        <row r="125">
          <cell r="A125">
            <v>227.74090000000001</v>
          </cell>
        </row>
        <row r="126">
          <cell r="A126">
            <v>227.9992</v>
          </cell>
        </row>
        <row r="127">
          <cell r="A127">
            <v>228.2559</v>
          </cell>
        </row>
        <row r="128">
          <cell r="A128">
            <v>228.5112</v>
          </cell>
        </row>
        <row r="129">
          <cell r="A129">
            <v>228.76499999999999</v>
          </cell>
        </row>
        <row r="130">
          <cell r="A130">
            <v>229.01740000000001</v>
          </cell>
        </row>
        <row r="131">
          <cell r="A131">
            <v>229.26840000000001</v>
          </cell>
        </row>
        <row r="132">
          <cell r="A132">
            <v>229.5179</v>
          </cell>
        </row>
        <row r="133">
          <cell r="A133">
            <v>229.76609999999999</v>
          </cell>
        </row>
        <row r="134">
          <cell r="A134">
            <v>230.0129</v>
          </cell>
        </row>
        <row r="135">
          <cell r="A135">
            <v>230.25829999999999</v>
          </cell>
        </row>
        <row r="136">
          <cell r="A136">
            <v>230.5025</v>
          </cell>
        </row>
        <row r="137">
          <cell r="A137">
            <v>230.74529999999999</v>
          </cell>
        </row>
        <row r="138">
          <cell r="A138">
            <v>230.98679999999999</v>
          </cell>
        </row>
        <row r="139">
          <cell r="A139">
            <v>231.227</v>
          </cell>
        </row>
        <row r="140">
          <cell r="A140">
            <v>231.46600000000001</v>
          </cell>
        </row>
        <row r="141">
          <cell r="A141">
            <v>231.7037</v>
          </cell>
        </row>
        <row r="142">
          <cell r="A142">
            <v>231.9402</v>
          </cell>
        </row>
        <row r="143">
          <cell r="A143">
            <v>232.1755</v>
          </cell>
        </row>
        <row r="144">
          <cell r="A144">
            <v>232.40960000000001</v>
          </cell>
        </row>
        <row r="145">
          <cell r="A145">
            <v>232.64250000000001</v>
          </cell>
        </row>
        <row r="146">
          <cell r="A146">
            <v>232.8742</v>
          </cell>
        </row>
        <row r="147">
          <cell r="A147">
            <v>233.10470000000001</v>
          </cell>
        </row>
        <row r="148">
          <cell r="A148">
            <v>233.33410000000001</v>
          </cell>
        </row>
        <row r="149">
          <cell r="A149">
            <v>233.5624</v>
          </cell>
        </row>
        <row r="150">
          <cell r="A150">
            <v>233.78960000000001</v>
          </cell>
        </row>
        <row r="151">
          <cell r="A151">
            <v>234.01560000000001</v>
          </cell>
        </row>
        <row r="152">
          <cell r="A152">
            <v>234.2406</v>
          </cell>
        </row>
        <row r="153">
          <cell r="A153">
            <v>234.46449999999999</v>
          </cell>
        </row>
        <row r="154">
          <cell r="A154">
            <v>234.68729999999999</v>
          </cell>
        </row>
        <row r="155">
          <cell r="A155">
            <v>234.90899999999999</v>
          </cell>
        </row>
        <row r="156">
          <cell r="A156">
            <v>235.12970000000001</v>
          </cell>
        </row>
        <row r="157">
          <cell r="A157">
            <v>235.3494</v>
          </cell>
        </row>
        <row r="158">
          <cell r="A158">
            <v>235.56809999999999</v>
          </cell>
        </row>
        <row r="159">
          <cell r="A159">
            <v>235.78569999999999</v>
          </cell>
        </row>
        <row r="160">
          <cell r="A160">
            <v>236.00239999999999</v>
          </cell>
        </row>
        <row r="161">
          <cell r="A161">
            <v>236.21799999999999</v>
          </cell>
        </row>
        <row r="162">
          <cell r="A162">
            <v>236.43270000000001</v>
          </cell>
        </row>
        <row r="163">
          <cell r="A163">
            <v>236.6464</v>
          </cell>
        </row>
        <row r="164">
          <cell r="A164">
            <v>236.85919999999999</v>
          </cell>
        </row>
        <row r="165">
          <cell r="A165">
            <v>237.071</v>
          </cell>
        </row>
        <row r="166">
          <cell r="A166">
            <v>237.28190000000001</v>
          </cell>
        </row>
        <row r="167">
          <cell r="A167">
            <v>237.49180000000001</v>
          </cell>
        </row>
        <row r="168">
          <cell r="A168">
            <v>237.70089999999999</v>
          </cell>
        </row>
        <row r="169">
          <cell r="A169">
            <v>237.90899999999999</v>
          </cell>
        </row>
        <row r="170">
          <cell r="A170">
            <v>238.11619999999999</v>
          </cell>
        </row>
        <row r="171">
          <cell r="A171">
            <v>238.32259999999999</v>
          </cell>
        </row>
        <row r="172">
          <cell r="A172">
            <v>238.52799999999999</v>
          </cell>
        </row>
        <row r="173">
          <cell r="A173">
            <v>238.73259999999999</v>
          </cell>
        </row>
        <row r="174">
          <cell r="A174">
            <v>238.93639999999999</v>
          </cell>
        </row>
        <row r="175">
          <cell r="A175">
            <v>239.13919999999999</v>
          </cell>
        </row>
        <row r="176">
          <cell r="A176">
            <v>239.34129999999999</v>
          </cell>
        </row>
        <row r="177">
          <cell r="A177">
            <v>239.54249999999999</v>
          </cell>
        </row>
        <row r="178">
          <cell r="A178">
            <v>239.74279999999999</v>
          </cell>
        </row>
        <row r="179">
          <cell r="A179">
            <v>239.94239999999999</v>
          </cell>
        </row>
        <row r="180">
          <cell r="A180">
            <v>240.14109999999999</v>
          </cell>
        </row>
        <row r="181">
          <cell r="A181">
            <v>240.339</v>
          </cell>
        </row>
        <row r="182">
          <cell r="A182">
            <v>240.53620000000001</v>
          </cell>
        </row>
        <row r="183">
          <cell r="A183">
            <v>240.73249999999999</v>
          </cell>
        </row>
        <row r="184">
          <cell r="A184">
            <v>240.9281</v>
          </cell>
        </row>
        <row r="185">
          <cell r="A185">
            <v>241.12280000000001</v>
          </cell>
        </row>
        <row r="186">
          <cell r="A186">
            <v>241.3169</v>
          </cell>
        </row>
        <row r="187">
          <cell r="A187">
            <v>241.51009999999999</v>
          </cell>
        </row>
        <row r="188">
          <cell r="A188">
            <v>241.70259999999999</v>
          </cell>
        </row>
        <row r="189">
          <cell r="A189">
            <v>241.89439999999999</v>
          </cell>
        </row>
        <row r="190">
          <cell r="A190">
            <v>242.08539999999999</v>
          </cell>
        </row>
        <row r="191">
          <cell r="A191">
            <v>242.2757</v>
          </cell>
        </row>
        <row r="192">
          <cell r="A192">
            <v>242.46520000000001</v>
          </cell>
        </row>
        <row r="193">
          <cell r="A193">
            <v>242.6541</v>
          </cell>
        </row>
        <row r="194">
          <cell r="A194">
            <v>242.84219999999999</v>
          </cell>
        </row>
        <row r="195">
          <cell r="A195">
            <v>243.02959999999999</v>
          </cell>
        </row>
        <row r="196">
          <cell r="A196">
            <v>243.21629999999999</v>
          </cell>
        </row>
        <row r="197">
          <cell r="A197">
            <v>243.4023</v>
          </cell>
        </row>
        <row r="198">
          <cell r="A198">
            <v>243.58770000000001</v>
          </cell>
        </row>
        <row r="199">
          <cell r="A199">
            <v>243.7723</v>
          </cell>
        </row>
        <row r="200">
          <cell r="A200">
            <v>243.9563</v>
          </cell>
        </row>
        <row r="201">
          <cell r="A201">
            <v>244.1396</v>
          </cell>
        </row>
        <row r="202">
          <cell r="A202">
            <v>244.32220000000001</v>
          </cell>
        </row>
        <row r="203">
          <cell r="A203">
            <v>244.5042</v>
          </cell>
        </row>
        <row r="204">
          <cell r="A204">
            <v>244.68549999999999</v>
          </cell>
        </row>
        <row r="205">
          <cell r="A205">
            <v>244.86619999999999</v>
          </cell>
        </row>
        <row r="206">
          <cell r="A206">
            <v>245.0462</v>
          </cell>
        </row>
        <row r="207">
          <cell r="A207">
            <v>245.22559999999999</v>
          </cell>
        </row>
        <row r="208">
          <cell r="A208">
            <v>245.40440000000001</v>
          </cell>
        </row>
        <row r="209">
          <cell r="A209">
            <v>245.58250000000001</v>
          </cell>
        </row>
        <row r="210">
          <cell r="A210">
            <v>245.76</v>
          </cell>
        </row>
        <row r="211">
          <cell r="A211">
            <v>245.93690000000001</v>
          </cell>
        </row>
        <row r="212">
          <cell r="A212">
            <v>246.11320000000001</v>
          </cell>
        </row>
        <row r="213">
          <cell r="A213">
            <v>246.28890000000001</v>
          </cell>
        </row>
        <row r="214">
          <cell r="A214">
            <v>246.4639</v>
          </cell>
        </row>
        <row r="215">
          <cell r="A215">
            <v>246.63839999999999</v>
          </cell>
        </row>
        <row r="216">
          <cell r="A216">
            <v>246.81229999999999</v>
          </cell>
        </row>
        <row r="217">
          <cell r="A217">
            <v>246.98560000000001</v>
          </cell>
        </row>
        <row r="218">
          <cell r="A218">
            <v>247.1583</v>
          </cell>
        </row>
        <row r="219">
          <cell r="A219">
            <v>247.3304</v>
          </cell>
        </row>
        <row r="220">
          <cell r="A220">
            <v>247.50200000000001</v>
          </cell>
        </row>
        <row r="221">
          <cell r="A221">
            <v>247.673</v>
          </cell>
        </row>
        <row r="222">
          <cell r="A222">
            <v>247.8434</v>
          </cell>
        </row>
        <row r="223">
          <cell r="A223">
            <v>248.01329999999999</v>
          </cell>
        </row>
        <row r="224">
          <cell r="A224">
            <v>248.18260000000001</v>
          </cell>
        </row>
        <row r="225">
          <cell r="A225">
            <v>248.35130000000001</v>
          </cell>
        </row>
        <row r="226">
          <cell r="A226">
            <v>248.51949999999999</v>
          </cell>
        </row>
        <row r="227">
          <cell r="A227">
            <v>248.68719999999999</v>
          </cell>
        </row>
        <row r="228">
          <cell r="A228">
            <v>248.85429999999999</v>
          </cell>
        </row>
        <row r="229">
          <cell r="A229">
            <v>249.02090000000001</v>
          </cell>
        </row>
        <row r="230">
          <cell r="A230">
            <v>249.18700000000001</v>
          </cell>
        </row>
        <row r="231">
          <cell r="A231">
            <v>249.35249999999999</v>
          </cell>
        </row>
        <row r="232">
          <cell r="A232">
            <v>249.51750000000001</v>
          </cell>
        </row>
        <row r="233">
          <cell r="A233">
            <v>249.68199999999999</v>
          </cell>
        </row>
        <row r="234">
          <cell r="A234">
            <v>249.8459</v>
          </cell>
        </row>
        <row r="235">
          <cell r="A235">
            <v>250.0094</v>
          </cell>
        </row>
        <row r="236">
          <cell r="A236">
            <v>250.17230000000001</v>
          </cell>
        </row>
        <row r="237">
          <cell r="A237">
            <v>250.3347</v>
          </cell>
        </row>
        <row r="238">
          <cell r="A238">
            <v>250.4967</v>
          </cell>
        </row>
        <row r="239">
          <cell r="A239">
            <v>250.65809999999999</v>
          </cell>
        </row>
        <row r="240">
          <cell r="A240">
            <v>250.81899999999999</v>
          </cell>
        </row>
        <row r="241">
          <cell r="A241">
            <v>250.9795</v>
          </cell>
        </row>
        <row r="242">
          <cell r="A242">
            <v>251.13939999999999</v>
          </cell>
        </row>
        <row r="243">
          <cell r="A243">
            <v>251.2989</v>
          </cell>
        </row>
        <row r="244">
          <cell r="A244">
            <v>251.4579</v>
          </cell>
        </row>
        <row r="245">
          <cell r="A245">
            <v>251.6164</v>
          </cell>
        </row>
        <row r="246">
          <cell r="A246">
            <v>251.77449999999999</v>
          </cell>
        </row>
        <row r="247">
          <cell r="A247">
            <v>251.93199999999999</v>
          </cell>
        </row>
        <row r="248">
          <cell r="A248">
            <v>252.0891</v>
          </cell>
        </row>
        <row r="249">
          <cell r="A249">
            <v>252.2458</v>
          </cell>
        </row>
        <row r="250">
          <cell r="A250">
            <v>252.40199999999999</v>
          </cell>
        </row>
        <row r="251">
          <cell r="A251">
            <v>252.55770000000001</v>
          </cell>
        </row>
        <row r="252">
          <cell r="A252">
            <v>252.71289999999999</v>
          </cell>
        </row>
        <row r="253">
          <cell r="A253">
            <v>252.86770000000001</v>
          </cell>
        </row>
        <row r="254">
          <cell r="A254">
            <v>253.02209999999999</v>
          </cell>
        </row>
        <row r="255">
          <cell r="A255">
            <v>253.17599999999999</v>
          </cell>
        </row>
        <row r="256">
          <cell r="A256">
            <v>253.3295</v>
          </cell>
        </row>
        <row r="257">
          <cell r="A257">
            <v>253.48249999999999</v>
          </cell>
        </row>
        <row r="258">
          <cell r="A258">
            <v>253.63509999999999</v>
          </cell>
        </row>
        <row r="259">
          <cell r="A259">
            <v>253.78729999999999</v>
          </cell>
        </row>
        <row r="260">
          <cell r="A260">
            <v>253.93899999999999</v>
          </cell>
        </row>
        <row r="261">
          <cell r="A261">
            <v>254.09030000000001</v>
          </cell>
        </row>
        <row r="262">
          <cell r="A262">
            <v>254.24109999999999</v>
          </cell>
        </row>
        <row r="263">
          <cell r="A263">
            <v>254.39160000000001</v>
          </cell>
        </row>
        <row r="264">
          <cell r="A264">
            <v>254.54159999999999</v>
          </cell>
        </row>
        <row r="265">
          <cell r="A265">
            <v>254.69120000000001</v>
          </cell>
        </row>
        <row r="266">
          <cell r="A266">
            <v>254.84039999999999</v>
          </cell>
        </row>
        <row r="267">
          <cell r="A267">
            <v>254.98920000000001</v>
          </cell>
        </row>
        <row r="268">
          <cell r="A268">
            <v>255.13749999999999</v>
          </cell>
        </row>
        <row r="269">
          <cell r="A269">
            <v>255.28550000000001</v>
          </cell>
        </row>
        <row r="270">
          <cell r="A270">
            <v>255.43299999999999</v>
          </cell>
        </row>
        <row r="271">
          <cell r="A271">
            <v>255.58019999999999</v>
          </cell>
        </row>
        <row r="272">
          <cell r="A272">
            <v>255.7269</v>
          </cell>
        </row>
        <row r="273">
          <cell r="A273">
            <v>255.8733</v>
          </cell>
        </row>
        <row r="274">
          <cell r="A274">
            <v>256.01920000000001</v>
          </cell>
        </row>
        <row r="275">
          <cell r="A275">
            <v>256.16480000000001</v>
          </cell>
        </row>
        <row r="276">
          <cell r="A276">
            <v>256.31</v>
          </cell>
        </row>
        <row r="277">
          <cell r="A277">
            <v>256.45479999999998</v>
          </cell>
        </row>
        <row r="278">
          <cell r="A278">
            <v>256.59910000000002</v>
          </cell>
        </row>
        <row r="279">
          <cell r="A279">
            <v>256.7432</v>
          </cell>
        </row>
        <row r="280">
          <cell r="A280">
            <v>256.88679999999999</v>
          </cell>
        </row>
        <row r="281">
          <cell r="A281">
            <v>257.02999999999997</v>
          </cell>
        </row>
        <row r="282">
          <cell r="A282">
            <v>257.17290000000003</v>
          </cell>
        </row>
        <row r="283">
          <cell r="A283">
            <v>257.31540000000001</v>
          </cell>
        </row>
        <row r="284">
          <cell r="A284">
            <v>257.45749999999998</v>
          </cell>
        </row>
        <row r="285">
          <cell r="A285">
            <v>257.59930000000003</v>
          </cell>
        </row>
        <row r="286">
          <cell r="A286">
            <v>257.7407</v>
          </cell>
        </row>
        <row r="287">
          <cell r="A287">
            <v>257.88170000000002</v>
          </cell>
        </row>
        <row r="288">
          <cell r="A288">
            <v>258.02229999999997</v>
          </cell>
        </row>
        <row r="289">
          <cell r="A289">
            <v>258.1626</v>
          </cell>
        </row>
        <row r="290">
          <cell r="A290">
            <v>258.30259999999998</v>
          </cell>
        </row>
        <row r="291">
          <cell r="A291">
            <v>258.44209999999998</v>
          </cell>
        </row>
        <row r="292">
          <cell r="A292">
            <v>258.58139999999997</v>
          </cell>
        </row>
        <row r="293">
          <cell r="A293">
            <v>258.72019999999998</v>
          </cell>
        </row>
        <row r="294">
          <cell r="A294">
            <v>258.8587</v>
          </cell>
        </row>
        <row r="295">
          <cell r="A295">
            <v>258.99689999999998</v>
          </cell>
        </row>
        <row r="296">
          <cell r="A296">
            <v>259.13470000000001</v>
          </cell>
        </row>
        <row r="297">
          <cell r="A297">
            <v>259.2722</v>
          </cell>
        </row>
        <row r="298">
          <cell r="A298">
            <v>259.40929999999997</v>
          </cell>
        </row>
        <row r="299">
          <cell r="A299">
            <v>259.54610000000002</v>
          </cell>
        </row>
        <row r="300">
          <cell r="A300">
            <v>259.6825</v>
          </cell>
        </row>
        <row r="301">
          <cell r="A301">
            <v>259.8186</v>
          </cell>
        </row>
        <row r="302">
          <cell r="A302">
            <v>259.95440000000002</v>
          </cell>
        </row>
        <row r="303">
          <cell r="A303">
            <v>260.08980000000003</v>
          </cell>
        </row>
        <row r="304">
          <cell r="A304">
            <v>260.22489999999999</v>
          </cell>
        </row>
        <row r="305">
          <cell r="A305">
            <v>260.35969999999998</v>
          </cell>
        </row>
        <row r="306">
          <cell r="A306">
            <v>260.4941</v>
          </cell>
        </row>
        <row r="307">
          <cell r="A307">
            <v>260.62819999999999</v>
          </cell>
        </row>
        <row r="308">
          <cell r="A308">
            <v>260.762</v>
          </cell>
        </row>
        <row r="309">
          <cell r="A309">
            <v>260.89550000000003</v>
          </cell>
        </row>
        <row r="310">
          <cell r="A310">
            <v>261.02859999999998</v>
          </cell>
        </row>
        <row r="311">
          <cell r="A311">
            <v>261.16140000000001</v>
          </cell>
        </row>
        <row r="312">
          <cell r="A312">
            <v>261.29390000000001</v>
          </cell>
        </row>
        <row r="313">
          <cell r="A313">
            <v>261.42610000000002</v>
          </cell>
        </row>
        <row r="314">
          <cell r="A314">
            <v>261.55790000000002</v>
          </cell>
        </row>
        <row r="315">
          <cell r="A315">
            <v>261.68950000000001</v>
          </cell>
        </row>
        <row r="316">
          <cell r="A316">
            <v>261.82069999999999</v>
          </cell>
        </row>
        <row r="317">
          <cell r="A317">
            <v>261.95170000000002</v>
          </cell>
        </row>
        <row r="318">
          <cell r="A318">
            <v>262.08229999999998</v>
          </cell>
        </row>
        <row r="319">
          <cell r="A319">
            <v>262.21260000000001</v>
          </cell>
        </row>
        <row r="320">
          <cell r="A320">
            <v>262.3426</v>
          </cell>
        </row>
        <row r="321">
          <cell r="A321">
            <v>262.47230000000002</v>
          </cell>
        </row>
        <row r="322">
          <cell r="A322">
            <v>262.60169999999999</v>
          </cell>
        </row>
        <row r="323">
          <cell r="A323">
            <v>262.73070000000001</v>
          </cell>
        </row>
        <row r="324">
          <cell r="A324">
            <v>262.85950000000003</v>
          </cell>
        </row>
        <row r="325">
          <cell r="A325">
            <v>262.988</v>
          </cell>
        </row>
        <row r="326">
          <cell r="A326">
            <v>263.11619999999999</v>
          </cell>
        </row>
        <row r="327">
          <cell r="A327">
            <v>263.2441</v>
          </cell>
        </row>
        <row r="328">
          <cell r="A328">
            <v>263.37169999999998</v>
          </cell>
        </row>
        <row r="329">
          <cell r="A329">
            <v>263.49900000000002</v>
          </cell>
        </row>
        <row r="330">
          <cell r="A330">
            <v>263.62599999999998</v>
          </cell>
        </row>
        <row r="331">
          <cell r="A331">
            <v>263.75279999999998</v>
          </cell>
        </row>
        <row r="332">
          <cell r="A332">
            <v>263.87920000000003</v>
          </cell>
        </row>
        <row r="333">
          <cell r="A333">
            <v>264.00529999999998</v>
          </cell>
        </row>
        <row r="334">
          <cell r="A334">
            <v>264.13119999999998</v>
          </cell>
        </row>
        <row r="335">
          <cell r="A335">
            <v>264.2568</v>
          </cell>
        </row>
        <row r="336">
          <cell r="A336">
            <v>264.38209999999998</v>
          </cell>
        </row>
        <row r="337">
          <cell r="A337">
            <v>264.50709999999998</v>
          </cell>
        </row>
        <row r="338">
          <cell r="A338">
            <v>264.6318</v>
          </cell>
        </row>
        <row r="339">
          <cell r="A339">
            <v>264.75630000000001</v>
          </cell>
        </row>
        <row r="340">
          <cell r="A340">
            <v>264.88049999999998</v>
          </cell>
        </row>
        <row r="341">
          <cell r="A341">
            <v>265.00439999999998</v>
          </cell>
        </row>
        <row r="342">
          <cell r="A342">
            <v>265.12799999999999</v>
          </cell>
        </row>
        <row r="343">
          <cell r="A343">
            <v>265.25130000000001</v>
          </cell>
        </row>
        <row r="344">
          <cell r="A344">
            <v>265.37439999999998</v>
          </cell>
        </row>
        <row r="345">
          <cell r="A345">
            <v>265.49720000000002</v>
          </cell>
        </row>
        <row r="346">
          <cell r="A346">
            <v>265.61970000000002</v>
          </cell>
        </row>
        <row r="347">
          <cell r="A347">
            <v>265.74200000000002</v>
          </cell>
        </row>
        <row r="348">
          <cell r="A348">
            <v>265.86399999999998</v>
          </cell>
        </row>
        <row r="349">
          <cell r="A349">
            <v>265.98570000000001</v>
          </cell>
        </row>
        <row r="350">
          <cell r="A350">
            <v>266.10719999999998</v>
          </cell>
        </row>
        <row r="351">
          <cell r="A351">
            <v>266.22840000000002</v>
          </cell>
        </row>
        <row r="352">
          <cell r="A352">
            <v>266.34930000000003</v>
          </cell>
        </row>
        <row r="353">
          <cell r="A353">
            <v>266.47000000000003</v>
          </cell>
        </row>
        <row r="354">
          <cell r="A354">
            <v>266.59039999999999</v>
          </cell>
        </row>
        <row r="355">
          <cell r="A355">
            <v>266.7106</v>
          </cell>
        </row>
        <row r="356">
          <cell r="A356">
            <v>266.8304</v>
          </cell>
        </row>
        <row r="357">
          <cell r="A357">
            <v>266.95010000000002</v>
          </cell>
        </row>
        <row r="358">
          <cell r="A358">
            <v>267.06950000000001</v>
          </cell>
        </row>
        <row r="359">
          <cell r="A359">
            <v>267.18860000000001</v>
          </cell>
        </row>
        <row r="360">
          <cell r="A360">
            <v>267.30739999999997</v>
          </cell>
        </row>
        <row r="361">
          <cell r="A361">
            <v>267.42610000000002</v>
          </cell>
        </row>
        <row r="362">
          <cell r="A362">
            <v>267.5444</v>
          </cell>
        </row>
        <row r="363">
          <cell r="A363">
            <v>267.66250000000002</v>
          </cell>
        </row>
        <row r="364">
          <cell r="A364">
            <v>267.78039999999999</v>
          </cell>
        </row>
        <row r="365">
          <cell r="A365">
            <v>267.89800000000002</v>
          </cell>
        </row>
        <row r="366">
          <cell r="A366">
            <v>268.0154</v>
          </cell>
        </row>
        <row r="367">
          <cell r="A367">
            <v>268.13249999999999</v>
          </cell>
        </row>
        <row r="368">
          <cell r="A368">
            <v>268.24939999999998</v>
          </cell>
        </row>
        <row r="369">
          <cell r="A369">
            <v>268.36599999999999</v>
          </cell>
        </row>
        <row r="370">
          <cell r="A370">
            <v>268.48239999999998</v>
          </cell>
        </row>
        <row r="371">
          <cell r="A371">
            <v>268.5985</v>
          </cell>
        </row>
        <row r="372">
          <cell r="A372">
            <v>268.71440000000001</v>
          </cell>
        </row>
        <row r="373">
          <cell r="A373">
            <v>268.83</v>
          </cell>
        </row>
        <row r="374">
          <cell r="A374">
            <v>268.94549999999998</v>
          </cell>
        </row>
        <row r="375">
          <cell r="A375">
            <v>269.06060000000002</v>
          </cell>
        </row>
        <row r="376">
          <cell r="A376">
            <v>269.17559999999997</v>
          </cell>
        </row>
        <row r="377">
          <cell r="A377">
            <v>269.2903</v>
          </cell>
        </row>
        <row r="378">
          <cell r="A378">
            <v>269.40469999999999</v>
          </cell>
        </row>
        <row r="379">
          <cell r="A379">
            <v>269.51900000000001</v>
          </cell>
        </row>
        <row r="380">
          <cell r="A380">
            <v>269.63290000000001</v>
          </cell>
        </row>
        <row r="381">
          <cell r="A381">
            <v>269.74669999999998</v>
          </cell>
        </row>
        <row r="382">
          <cell r="A382">
            <v>269.86020000000002</v>
          </cell>
        </row>
        <row r="383">
          <cell r="A383">
            <v>269.9735</v>
          </cell>
        </row>
        <row r="384">
          <cell r="A384">
            <v>270.08659999999998</v>
          </cell>
        </row>
        <row r="385">
          <cell r="A385">
            <v>270.19940000000003</v>
          </cell>
        </row>
        <row r="386">
          <cell r="A386">
            <v>270.31200000000001</v>
          </cell>
        </row>
        <row r="387">
          <cell r="A387">
            <v>270.42439999999999</v>
          </cell>
        </row>
        <row r="388">
          <cell r="A388">
            <v>270.53649999999999</v>
          </cell>
        </row>
        <row r="389">
          <cell r="A389">
            <v>270.64850000000001</v>
          </cell>
        </row>
        <row r="390">
          <cell r="A390">
            <v>270.7602</v>
          </cell>
        </row>
        <row r="391">
          <cell r="A391">
            <v>270.8716</v>
          </cell>
        </row>
        <row r="392">
          <cell r="A392">
            <v>270.98289999999997</v>
          </cell>
        </row>
        <row r="393">
          <cell r="A393">
            <v>271.09390000000002</v>
          </cell>
        </row>
        <row r="394">
          <cell r="A394">
            <v>271.2047</v>
          </cell>
        </row>
        <row r="395">
          <cell r="A395">
            <v>271.31529999999998</v>
          </cell>
        </row>
        <row r="396">
          <cell r="A396">
            <v>271.42559999999997</v>
          </cell>
        </row>
        <row r="397">
          <cell r="A397">
            <v>271.53570000000002</v>
          </cell>
        </row>
        <row r="398">
          <cell r="A398">
            <v>271.64569999999998</v>
          </cell>
        </row>
        <row r="399">
          <cell r="A399">
            <v>271.75540000000001</v>
          </cell>
        </row>
        <row r="400">
          <cell r="A400">
            <v>271.8648</v>
          </cell>
        </row>
        <row r="401">
          <cell r="A401">
            <v>271.97410000000002</v>
          </cell>
        </row>
        <row r="402">
          <cell r="A402">
            <v>272.0831</v>
          </cell>
        </row>
        <row r="403">
          <cell r="A403">
            <v>272.19200000000001</v>
          </cell>
        </row>
        <row r="404">
          <cell r="A404">
            <v>272.30059999999997</v>
          </cell>
        </row>
        <row r="405">
          <cell r="A405">
            <v>272.40899999999999</v>
          </cell>
        </row>
        <row r="406">
          <cell r="A406">
            <v>272.5172</v>
          </cell>
        </row>
        <row r="407">
          <cell r="A407">
            <v>272.62509999999997</v>
          </cell>
        </row>
        <row r="408">
          <cell r="A408">
            <v>272.73289999999997</v>
          </cell>
        </row>
        <row r="409">
          <cell r="A409">
            <v>272.84039999999999</v>
          </cell>
        </row>
        <row r="410">
          <cell r="A410">
            <v>272.94779999999997</v>
          </cell>
        </row>
        <row r="411">
          <cell r="A411">
            <v>273.05489999999998</v>
          </cell>
        </row>
        <row r="412">
          <cell r="A412">
            <v>273.16180000000003</v>
          </cell>
        </row>
        <row r="413">
          <cell r="A413">
            <v>273.26850000000002</v>
          </cell>
        </row>
        <row r="414">
          <cell r="A414">
            <v>273.375</v>
          </cell>
        </row>
        <row r="415">
          <cell r="A415">
            <v>273.48129999999998</v>
          </cell>
        </row>
        <row r="416">
          <cell r="A416">
            <v>273.5874</v>
          </cell>
        </row>
        <row r="417">
          <cell r="A417">
            <v>273.69330000000002</v>
          </cell>
        </row>
        <row r="418">
          <cell r="A418">
            <v>273.7989</v>
          </cell>
        </row>
        <row r="419">
          <cell r="A419">
            <v>273.90440000000001</v>
          </cell>
        </row>
        <row r="420">
          <cell r="A420">
            <v>274.00970000000001</v>
          </cell>
        </row>
        <row r="421">
          <cell r="A421">
            <v>274.11470000000003</v>
          </cell>
        </row>
        <row r="422">
          <cell r="A422">
            <v>274.21960000000001</v>
          </cell>
        </row>
        <row r="423">
          <cell r="A423">
            <v>274.32420000000002</v>
          </cell>
        </row>
        <row r="424">
          <cell r="A424">
            <v>274.42869999999999</v>
          </cell>
        </row>
        <row r="425">
          <cell r="A425">
            <v>274.53289999999998</v>
          </cell>
        </row>
        <row r="426">
          <cell r="A426">
            <v>274.63690000000003</v>
          </cell>
        </row>
        <row r="427">
          <cell r="A427">
            <v>274.74079999999998</v>
          </cell>
        </row>
        <row r="428">
          <cell r="A428">
            <v>274.84440000000001</v>
          </cell>
        </row>
        <row r="429">
          <cell r="A429">
            <v>274.9479</v>
          </cell>
        </row>
        <row r="430">
          <cell r="A430">
            <v>275.05110000000002</v>
          </cell>
        </row>
        <row r="431">
          <cell r="A431">
            <v>275.1542</v>
          </cell>
        </row>
        <row r="432">
          <cell r="A432">
            <v>275.25700000000001</v>
          </cell>
        </row>
        <row r="433">
          <cell r="A433">
            <v>275.35969999999998</v>
          </cell>
        </row>
        <row r="434">
          <cell r="A434">
            <v>275.46210000000002</v>
          </cell>
        </row>
        <row r="435">
          <cell r="A435">
            <v>275.56439999999998</v>
          </cell>
        </row>
        <row r="436">
          <cell r="A436">
            <v>275.66640000000001</v>
          </cell>
        </row>
        <row r="437">
          <cell r="A437">
            <v>275.76830000000001</v>
          </cell>
        </row>
        <row r="438">
          <cell r="A438">
            <v>275.87</v>
          </cell>
        </row>
        <row r="439">
          <cell r="A439">
            <v>275.97140000000002</v>
          </cell>
        </row>
        <row r="440">
          <cell r="A440">
            <v>276.0727</v>
          </cell>
        </row>
        <row r="441">
          <cell r="A441">
            <v>276.17380000000003</v>
          </cell>
        </row>
        <row r="442">
          <cell r="A442">
            <v>276.2747</v>
          </cell>
        </row>
        <row r="443">
          <cell r="A443">
            <v>276.37540000000001</v>
          </cell>
        </row>
        <row r="444">
          <cell r="A444">
            <v>276.47590000000002</v>
          </cell>
        </row>
        <row r="445">
          <cell r="A445">
            <v>276.57619999999997</v>
          </cell>
        </row>
        <row r="446">
          <cell r="A446">
            <v>276.67630000000003</v>
          </cell>
        </row>
        <row r="447">
          <cell r="A447">
            <v>276.77629999999999</v>
          </cell>
        </row>
        <row r="448">
          <cell r="A448">
            <v>276.87599999999998</v>
          </cell>
        </row>
        <row r="449">
          <cell r="A449">
            <v>276.97559999999999</v>
          </cell>
        </row>
        <row r="450">
          <cell r="A450">
            <v>277.07490000000001</v>
          </cell>
        </row>
        <row r="451">
          <cell r="A451">
            <v>277.17410000000001</v>
          </cell>
        </row>
        <row r="452">
          <cell r="A452">
            <v>277.2731</v>
          </cell>
        </row>
        <row r="453">
          <cell r="A453">
            <v>277.37180000000001</v>
          </cell>
        </row>
        <row r="454">
          <cell r="A454">
            <v>277.47039999999998</v>
          </cell>
        </row>
        <row r="455">
          <cell r="A455">
            <v>277.56889999999999</v>
          </cell>
        </row>
        <row r="456">
          <cell r="A456">
            <v>277.6671</v>
          </cell>
        </row>
        <row r="457">
          <cell r="A457">
            <v>277.76510000000002</v>
          </cell>
        </row>
        <row r="458">
          <cell r="A458">
            <v>277.86290000000002</v>
          </cell>
        </row>
        <row r="459">
          <cell r="A459">
            <v>277.9606</v>
          </cell>
        </row>
        <row r="460">
          <cell r="A460">
            <v>278.05810000000002</v>
          </cell>
        </row>
        <row r="461">
          <cell r="A461">
            <v>278.15539999999999</v>
          </cell>
        </row>
        <row r="462">
          <cell r="A462">
            <v>278.25240000000002</v>
          </cell>
        </row>
        <row r="463">
          <cell r="A463">
            <v>278.34930000000003</v>
          </cell>
        </row>
        <row r="464">
          <cell r="A464">
            <v>278.4461</v>
          </cell>
        </row>
        <row r="465">
          <cell r="A465">
            <v>278.54259999999999</v>
          </cell>
        </row>
        <row r="466">
          <cell r="A466">
            <v>278.63889999999998</v>
          </cell>
        </row>
        <row r="467">
          <cell r="A467">
            <v>278.73509999999999</v>
          </cell>
        </row>
        <row r="468">
          <cell r="A468">
            <v>278.83109999999999</v>
          </cell>
        </row>
        <row r="469">
          <cell r="A469">
            <v>278.92689999999999</v>
          </cell>
        </row>
        <row r="470">
          <cell r="A470">
            <v>279.02249999999998</v>
          </cell>
        </row>
        <row r="471">
          <cell r="A471">
            <v>279.11790000000002</v>
          </cell>
        </row>
        <row r="472">
          <cell r="A472">
            <v>279.2131</v>
          </cell>
        </row>
        <row r="473">
          <cell r="A473">
            <v>279.30810000000002</v>
          </cell>
        </row>
        <row r="474">
          <cell r="A474">
            <v>279.40300000000002</v>
          </cell>
        </row>
        <row r="475">
          <cell r="A475">
            <v>279.49759999999998</v>
          </cell>
        </row>
        <row r="476">
          <cell r="A476">
            <v>279.59210000000002</v>
          </cell>
        </row>
        <row r="477">
          <cell r="A477">
            <v>279.68639999999999</v>
          </cell>
        </row>
        <row r="478">
          <cell r="A478">
            <v>279.78050000000002</v>
          </cell>
        </row>
        <row r="479">
          <cell r="A479">
            <v>279.87439999999998</v>
          </cell>
        </row>
        <row r="480">
          <cell r="A480">
            <v>279.96820000000002</v>
          </cell>
        </row>
        <row r="481">
          <cell r="A481">
            <v>280.06169999999997</v>
          </cell>
        </row>
        <row r="482">
          <cell r="A482">
            <v>280.15499999999997</v>
          </cell>
        </row>
        <row r="483">
          <cell r="A483">
            <v>280.2482</v>
          </cell>
        </row>
        <row r="484">
          <cell r="A484">
            <v>280.34120000000001</v>
          </cell>
        </row>
        <row r="485">
          <cell r="A485">
            <v>280.43400000000003</v>
          </cell>
        </row>
        <row r="486">
          <cell r="A486">
            <v>280.52659999999997</v>
          </cell>
        </row>
        <row r="487">
          <cell r="A487">
            <v>280.61900000000003</v>
          </cell>
        </row>
        <row r="488">
          <cell r="A488">
            <v>280.71120000000002</v>
          </cell>
        </row>
        <row r="489">
          <cell r="A489">
            <v>280.8032</v>
          </cell>
        </row>
        <row r="490">
          <cell r="A490">
            <v>280.89499999999998</v>
          </cell>
        </row>
        <row r="491">
          <cell r="A491">
            <v>280.98669999999998</v>
          </cell>
        </row>
        <row r="492">
          <cell r="A492">
            <v>281.07810000000001</v>
          </cell>
        </row>
        <row r="493">
          <cell r="A493">
            <v>281.16930000000002</v>
          </cell>
        </row>
        <row r="494">
          <cell r="A494">
            <v>281.2604</v>
          </cell>
        </row>
        <row r="495">
          <cell r="A495">
            <v>281.35120000000001</v>
          </cell>
        </row>
        <row r="496">
          <cell r="A496">
            <v>281.44189999999998</v>
          </cell>
        </row>
        <row r="497">
          <cell r="A497">
            <v>281.53230000000002</v>
          </cell>
        </row>
        <row r="498">
          <cell r="A498">
            <v>281.6225</v>
          </cell>
        </row>
        <row r="499">
          <cell r="A499">
            <v>281.71260000000001</v>
          </cell>
        </row>
        <row r="500">
          <cell r="A500">
            <v>281.80239999999998</v>
          </cell>
        </row>
        <row r="501">
          <cell r="A501">
            <v>281.89190000000002</v>
          </cell>
        </row>
        <row r="502">
          <cell r="A502">
            <v>281.98129999999998</v>
          </cell>
        </row>
        <row r="503">
          <cell r="A503">
            <v>282.07040000000001</v>
          </cell>
        </row>
        <row r="504">
          <cell r="A504">
            <v>282.15929999999997</v>
          </cell>
        </row>
        <row r="505">
          <cell r="A505">
            <v>282.24790000000002</v>
          </cell>
        </row>
        <row r="506">
          <cell r="A506">
            <v>282.33620000000002</v>
          </cell>
        </row>
        <row r="507">
          <cell r="A507">
            <v>103.9859</v>
          </cell>
        </row>
        <row r="508">
          <cell r="A508">
            <v>138.28399999999999</v>
          </cell>
        </row>
        <row r="509">
          <cell r="A509">
            <v>146.13939999999999</v>
          </cell>
        </row>
        <row r="510">
          <cell r="A510">
            <v>151.2458</v>
          </cell>
        </row>
        <row r="511">
          <cell r="A511">
            <v>155.12799999999999</v>
          </cell>
        </row>
        <row r="512">
          <cell r="A512">
            <v>158.30099999999999</v>
          </cell>
        </row>
        <row r="513">
          <cell r="A513">
            <v>161.0059</v>
          </cell>
        </row>
        <row r="514">
          <cell r="A514">
            <v>163.37629999999999</v>
          </cell>
        </row>
        <row r="515">
          <cell r="A515">
            <v>165.49449999999999</v>
          </cell>
        </row>
        <row r="516">
          <cell r="A516">
            <v>167.4151</v>
          </cell>
        </row>
        <row r="517">
          <cell r="A517">
            <v>169.17609999999999</v>
          </cell>
        </row>
        <row r="518">
          <cell r="A518">
            <v>170.80539999999999</v>
          </cell>
        </row>
        <row r="519">
          <cell r="A519">
            <v>172.32380000000001</v>
          </cell>
        </row>
        <row r="520">
          <cell r="A520">
            <v>173.7475</v>
          </cell>
        </row>
        <row r="521">
          <cell r="A521">
            <v>175.08920000000001</v>
          </cell>
        </row>
        <row r="522">
          <cell r="A522">
            <v>176.35910000000001</v>
          </cell>
        </row>
        <row r="523">
          <cell r="A523">
            <v>177.5658</v>
          </cell>
        </row>
        <row r="524">
          <cell r="A524">
            <v>178.71600000000001</v>
          </cell>
        </row>
        <row r="525">
          <cell r="A525">
            <v>179.81559999999999</v>
          </cell>
        </row>
        <row r="526">
          <cell r="A526">
            <v>180.86959999999999</v>
          </cell>
        </row>
        <row r="527">
          <cell r="A527">
            <v>181.88220000000001</v>
          </cell>
        </row>
        <row r="528">
          <cell r="A528">
            <v>182.857</v>
          </cell>
        </row>
        <row r="529">
          <cell r="A529">
            <v>183.7972</v>
          </cell>
        </row>
        <row r="530">
          <cell r="A530">
            <v>184.7056</v>
          </cell>
        </row>
        <row r="531">
          <cell r="A531">
            <v>185.58449999999999</v>
          </cell>
        </row>
        <row r="532">
          <cell r="A532">
            <v>186.43620000000001</v>
          </cell>
        </row>
        <row r="533">
          <cell r="A533">
            <v>187.26249999999999</v>
          </cell>
        </row>
        <row r="534">
          <cell r="A534">
            <v>188.0652</v>
          </cell>
        </row>
        <row r="535">
          <cell r="A535">
            <v>188.8459</v>
          </cell>
        </row>
        <row r="536">
          <cell r="A536">
            <v>189.60579999999999</v>
          </cell>
        </row>
        <row r="537">
          <cell r="A537">
            <v>190.34630000000001</v>
          </cell>
        </row>
        <row r="538">
          <cell r="A538">
            <v>191.0685</v>
          </cell>
        </row>
        <row r="539">
          <cell r="A539">
            <v>191.77340000000001</v>
          </cell>
        </row>
        <row r="540">
          <cell r="A540">
            <v>192.46209999999999</v>
          </cell>
        </row>
        <row r="541">
          <cell r="A541">
            <v>193.1352</v>
          </cell>
        </row>
        <row r="542">
          <cell r="A542">
            <v>193.7938</v>
          </cell>
        </row>
        <row r="543">
          <cell r="A543">
            <v>194.4384</v>
          </cell>
        </row>
        <row r="544">
          <cell r="A544">
            <v>195.06979999999999</v>
          </cell>
        </row>
        <row r="545">
          <cell r="A545">
            <v>195.68860000000001</v>
          </cell>
        </row>
        <row r="546">
          <cell r="A546">
            <v>196.2954</v>
          </cell>
        </row>
        <row r="547">
          <cell r="A547">
            <v>196.89070000000001</v>
          </cell>
        </row>
        <row r="548">
          <cell r="A548">
            <v>197.47499999999999</v>
          </cell>
        </row>
        <row r="549">
          <cell r="A549">
            <v>198.0489</v>
          </cell>
        </row>
        <row r="550">
          <cell r="A550">
            <v>198.61259999999999</v>
          </cell>
        </row>
        <row r="551">
          <cell r="A551">
            <v>199.16679999999999</v>
          </cell>
        </row>
        <row r="552">
          <cell r="A552">
            <v>199.7116</v>
          </cell>
        </row>
        <row r="553">
          <cell r="A553">
            <v>200.24760000000001</v>
          </cell>
        </row>
        <row r="554">
          <cell r="A554">
            <v>200.77500000000001</v>
          </cell>
        </row>
        <row r="555">
          <cell r="A555">
            <v>201.29409999999999</v>
          </cell>
        </row>
        <row r="556">
          <cell r="A556">
            <v>201.80529999999999</v>
          </cell>
        </row>
        <row r="557">
          <cell r="A557">
            <v>202.30889999999999</v>
          </cell>
        </row>
        <row r="558">
          <cell r="A558">
            <v>202.80510000000001</v>
          </cell>
        </row>
        <row r="559">
          <cell r="A559">
            <v>203.29409999999999</v>
          </cell>
        </row>
        <row r="560">
          <cell r="A560">
            <v>203.77619999999999</v>
          </cell>
        </row>
        <row r="561">
          <cell r="A561">
            <v>204.2517</v>
          </cell>
        </row>
        <row r="562">
          <cell r="A562">
            <v>204.72069999999999</v>
          </cell>
        </row>
        <row r="563">
          <cell r="A563">
            <v>205.18350000000001</v>
          </cell>
        </row>
        <row r="564">
          <cell r="A564">
            <v>205.6403</v>
          </cell>
        </row>
        <row r="565">
          <cell r="A565">
            <v>206.09119999999999</v>
          </cell>
        </row>
        <row r="566">
          <cell r="A566">
            <v>206.53639999999999</v>
          </cell>
        </row>
        <row r="567">
          <cell r="A567">
            <v>206.976</v>
          </cell>
        </row>
        <row r="568">
          <cell r="A568">
            <v>207.41040000000001</v>
          </cell>
        </row>
        <row r="569">
          <cell r="A569">
            <v>207.83949999999999</v>
          </cell>
        </row>
        <row r="570">
          <cell r="A570">
            <v>208.2636</v>
          </cell>
        </row>
        <row r="571">
          <cell r="A571">
            <v>208.68270000000001</v>
          </cell>
        </row>
        <row r="572">
          <cell r="A572">
            <v>209.09710000000001</v>
          </cell>
        </row>
        <row r="573">
          <cell r="A573">
            <v>209.5068</v>
          </cell>
        </row>
        <row r="574">
          <cell r="A574">
            <v>209.91200000000001</v>
          </cell>
        </row>
        <row r="575">
          <cell r="A575">
            <v>210.31280000000001</v>
          </cell>
        </row>
        <row r="576">
          <cell r="A576">
            <v>210.70930000000001</v>
          </cell>
        </row>
        <row r="577">
          <cell r="A577">
            <v>211.10169999999999</v>
          </cell>
        </row>
        <row r="578">
          <cell r="A578">
            <v>211.48990000000001</v>
          </cell>
        </row>
        <row r="579">
          <cell r="A579">
            <v>211.8741</v>
          </cell>
        </row>
        <row r="580">
          <cell r="A580">
            <v>212.25450000000001</v>
          </cell>
        </row>
        <row r="581">
          <cell r="A581">
            <v>212.6311</v>
          </cell>
        </row>
        <row r="582">
          <cell r="A582">
            <v>213.00399999999999</v>
          </cell>
        </row>
        <row r="583">
          <cell r="A583">
            <v>213.3732</v>
          </cell>
        </row>
        <row r="584">
          <cell r="A584">
            <v>213.739</v>
          </cell>
        </row>
        <row r="585">
          <cell r="A585">
            <v>214.10130000000001</v>
          </cell>
        </row>
        <row r="586">
          <cell r="A586">
            <v>214.46019999999999</v>
          </cell>
        </row>
        <row r="587">
          <cell r="A587">
            <v>214.8158</v>
          </cell>
        </row>
        <row r="588">
          <cell r="A588">
            <v>215.16810000000001</v>
          </cell>
        </row>
        <row r="589">
          <cell r="A589">
            <v>215.51740000000001</v>
          </cell>
        </row>
        <row r="590">
          <cell r="A590">
            <v>215.86349999999999</v>
          </cell>
        </row>
        <row r="591">
          <cell r="A591">
            <v>216.20660000000001</v>
          </cell>
        </row>
        <row r="592">
          <cell r="A592">
            <v>216.54669999999999</v>
          </cell>
        </row>
        <row r="593">
          <cell r="A593">
            <v>216.88399999999999</v>
          </cell>
        </row>
        <row r="594">
          <cell r="A594">
            <v>217.2184</v>
          </cell>
        </row>
        <row r="595">
          <cell r="A595">
            <v>217.55</v>
          </cell>
        </row>
        <row r="596">
          <cell r="A596">
            <v>217.87880000000001</v>
          </cell>
        </row>
        <row r="597">
          <cell r="A597">
            <v>218.20500000000001</v>
          </cell>
        </row>
        <row r="598">
          <cell r="A598">
            <v>218.52860000000001</v>
          </cell>
        </row>
        <row r="599">
          <cell r="A599">
            <v>218.84960000000001</v>
          </cell>
        </row>
        <row r="600">
          <cell r="A600">
            <v>219.16810000000001</v>
          </cell>
        </row>
        <row r="601">
          <cell r="A601">
            <v>219.48410000000001</v>
          </cell>
        </row>
        <row r="602">
          <cell r="A602">
            <v>219.79759999999999</v>
          </cell>
        </row>
        <row r="603">
          <cell r="A603">
            <v>220.1088</v>
          </cell>
        </row>
        <row r="604">
          <cell r="A604">
            <v>220.41759999999999</v>
          </cell>
        </row>
        <row r="605">
          <cell r="A605">
            <v>220.72409999999999</v>
          </cell>
        </row>
        <row r="606">
          <cell r="A606">
            <v>221.0284</v>
          </cell>
        </row>
        <row r="607">
          <cell r="A607">
            <v>221.3304</v>
          </cell>
        </row>
        <row r="608">
          <cell r="A608">
            <v>221.6302</v>
          </cell>
        </row>
        <row r="609">
          <cell r="A609">
            <v>221.92789999999999</v>
          </cell>
        </row>
        <row r="610">
          <cell r="A610">
            <v>222.2235</v>
          </cell>
        </row>
        <row r="611">
          <cell r="A611">
            <v>222.517</v>
          </cell>
        </row>
        <row r="612">
          <cell r="A612">
            <v>222.80850000000001</v>
          </cell>
        </row>
        <row r="613">
          <cell r="A613">
            <v>223.09800000000001</v>
          </cell>
        </row>
        <row r="614">
          <cell r="A614">
            <v>223.38550000000001</v>
          </cell>
        </row>
        <row r="615">
          <cell r="A615">
            <v>223.67099999999999</v>
          </cell>
        </row>
        <row r="616">
          <cell r="A616">
            <v>223.9547</v>
          </cell>
        </row>
        <row r="617">
          <cell r="A617">
            <v>224.2364</v>
          </cell>
        </row>
        <row r="618">
          <cell r="A618">
            <v>224.5164</v>
          </cell>
        </row>
        <row r="619">
          <cell r="A619">
            <v>224.7945</v>
          </cell>
        </row>
        <row r="620">
          <cell r="A620">
            <v>225.07079999999999</v>
          </cell>
        </row>
        <row r="621">
          <cell r="A621">
            <v>225.34530000000001</v>
          </cell>
        </row>
        <row r="622">
          <cell r="A622">
            <v>225.6181</v>
          </cell>
        </row>
        <row r="623">
          <cell r="A623">
            <v>225.88919999999999</v>
          </cell>
        </row>
        <row r="624">
          <cell r="A624">
            <v>226.15860000000001</v>
          </cell>
        </row>
        <row r="625">
          <cell r="A625">
            <v>226.4263</v>
          </cell>
        </row>
        <row r="626">
          <cell r="A626">
            <v>226.69239999999999</v>
          </cell>
        </row>
        <row r="627">
          <cell r="A627">
            <v>226.95689999999999</v>
          </cell>
        </row>
        <row r="628">
          <cell r="A628">
            <v>227.21979999999999</v>
          </cell>
        </row>
        <row r="629">
          <cell r="A629">
            <v>227.4811</v>
          </cell>
        </row>
        <row r="630">
          <cell r="A630">
            <v>227.74090000000001</v>
          </cell>
        </row>
        <row r="631">
          <cell r="A631">
            <v>227.9992</v>
          </cell>
        </row>
        <row r="632">
          <cell r="A632">
            <v>228.2559</v>
          </cell>
        </row>
        <row r="633">
          <cell r="A633">
            <v>228.5112</v>
          </cell>
        </row>
        <row r="634">
          <cell r="A634">
            <v>228.76499999999999</v>
          </cell>
        </row>
        <row r="635">
          <cell r="A635">
            <v>229.01740000000001</v>
          </cell>
        </row>
        <row r="636">
          <cell r="A636">
            <v>229.26840000000001</v>
          </cell>
        </row>
        <row r="637">
          <cell r="A637">
            <v>229.5179</v>
          </cell>
        </row>
        <row r="638">
          <cell r="A638">
            <v>229.76609999999999</v>
          </cell>
        </row>
        <row r="639">
          <cell r="A639">
            <v>230.0129</v>
          </cell>
        </row>
        <row r="640">
          <cell r="A640">
            <v>230.25829999999999</v>
          </cell>
        </row>
        <row r="641">
          <cell r="A641">
            <v>230.5025</v>
          </cell>
        </row>
        <row r="642">
          <cell r="A642">
            <v>230.74529999999999</v>
          </cell>
        </row>
        <row r="643">
          <cell r="A643">
            <v>230.98679999999999</v>
          </cell>
        </row>
        <row r="644">
          <cell r="A644">
            <v>231.227</v>
          </cell>
        </row>
        <row r="645">
          <cell r="A645">
            <v>231.46600000000001</v>
          </cell>
        </row>
        <row r="646">
          <cell r="A646">
            <v>231.7037</v>
          </cell>
        </row>
        <row r="647">
          <cell r="A647">
            <v>231.9402</v>
          </cell>
        </row>
        <row r="648">
          <cell r="A648">
            <v>232.1755</v>
          </cell>
        </row>
        <row r="649">
          <cell r="A649">
            <v>232.40960000000001</v>
          </cell>
        </row>
        <row r="650">
          <cell r="A650">
            <v>232.64250000000001</v>
          </cell>
        </row>
        <row r="651">
          <cell r="A651">
            <v>232.8742</v>
          </cell>
        </row>
        <row r="652">
          <cell r="A652">
            <v>233.10470000000001</v>
          </cell>
        </row>
        <row r="653">
          <cell r="A653">
            <v>233.33410000000001</v>
          </cell>
        </row>
        <row r="654">
          <cell r="A654">
            <v>233.5624</v>
          </cell>
        </row>
        <row r="655">
          <cell r="A655">
            <v>233.78960000000001</v>
          </cell>
        </row>
        <row r="656">
          <cell r="A656">
            <v>234.01560000000001</v>
          </cell>
        </row>
        <row r="657">
          <cell r="A657">
            <v>234.2406</v>
          </cell>
        </row>
        <row r="658">
          <cell r="A658">
            <v>234.46449999999999</v>
          </cell>
        </row>
        <row r="659">
          <cell r="A659">
            <v>234.68729999999999</v>
          </cell>
        </row>
        <row r="660">
          <cell r="A660">
            <v>234.90899999999999</v>
          </cell>
        </row>
        <row r="661">
          <cell r="A661">
            <v>235.12970000000001</v>
          </cell>
        </row>
        <row r="662">
          <cell r="A662">
            <v>235.3494</v>
          </cell>
        </row>
        <row r="663">
          <cell r="A663">
            <v>235.56809999999999</v>
          </cell>
        </row>
        <row r="664">
          <cell r="A664">
            <v>235.78569999999999</v>
          </cell>
        </row>
        <row r="665">
          <cell r="A665">
            <v>236.00239999999999</v>
          </cell>
        </row>
        <row r="666">
          <cell r="A666">
            <v>236.21799999999999</v>
          </cell>
        </row>
        <row r="667">
          <cell r="A667">
            <v>236.43270000000001</v>
          </cell>
        </row>
        <row r="668">
          <cell r="A668">
            <v>236.6464</v>
          </cell>
        </row>
        <row r="669">
          <cell r="A669">
            <v>236.85919999999999</v>
          </cell>
        </row>
        <row r="670">
          <cell r="A670">
            <v>237.071</v>
          </cell>
        </row>
        <row r="671">
          <cell r="A671">
            <v>237.28190000000001</v>
          </cell>
        </row>
        <row r="672">
          <cell r="A672">
            <v>237.49180000000001</v>
          </cell>
        </row>
        <row r="673">
          <cell r="A673">
            <v>237.70089999999999</v>
          </cell>
        </row>
        <row r="674">
          <cell r="A674">
            <v>237.90899999999999</v>
          </cell>
        </row>
        <row r="675">
          <cell r="A675">
            <v>238.11619999999999</v>
          </cell>
        </row>
        <row r="676">
          <cell r="A676">
            <v>238.32259999999999</v>
          </cell>
        </row>
        <row r="677">
          <cell r="A677">
            <v>238.52799999999999</v>
          </cell>
        </row>
        <row r="678">
          <cell r="A678">
            <v>238.73259999999999</v>
          </cell>
        </row>
        <row r="679">
          <cell r="A679">
            <v>238.93639999999999</v>
          </cell>
        </row>
        <row r="680">
          <cell r="A680">
            <v>239.13919999999999</v>
          </cell>
        </row>
        <row r="681">
          <cell r="A681">
            <v>239.34129999999999</v>
          </cell>
        </row>
        <row r="682">
          <cell r="A682">
            <v>239.54249999999999</v>
          </cell>
        </row>
        <row r="683">
          <cell r="A683">
            <v>239.74279999999999</v>
          </cell>
        </row>
        <row r="684">
          <cell r="A684">
            <v>239.94239999999999</v>
          </cell>
        </row>
        <row r="685">
          <cell r="A685">
            <v>240.14109999999999</v>
          </cell>
        </row>
        <row r="686">
          <cell r="A686">
            <v>240.339</v>
          </cell>
        </row>
        <row r="687">
          <cell r="A687">
            <v>240.53620000000001</v>
          </cell>
        </row>
        <row r="688">
          <cell r="A688">
            <v>240.73249999999999</v>
          </cell>
        </row>
        <row r="689">
          <cell r="A689">
            <v>240.9281</v>
          </cell>
        </row>
        <row r="690">
          <cell r="A690">
            <v>241.12280000000001</v>
          </cell>
        </row>
        <row r="691">
          <cell r="A691">
            <v>241.3169</v>
          </cell>
        </row>
        <row r="692">
          <cell r="A692">
            <v>241.51009999999999</v>
          </cell>
        </row>
        <row r="693">
          <cell r="A693">
            <v>241.70259999999999</v>
          </cell>
        </row>
        <row r="694">
          <cell r="A694">
            <v>241.89439999999999</v>
          </cell>
        </row>
        <row r="695">
          <cell r="A695">
            <v>242.08539999999999</v>
          </cell>
        </row>
        <row r="696">
          <cell r="A696">
            <v>242.2757</v>
          </cell>
        </row>
        <row r="697">
          <cell r="A697">
            <v>242.46520000000001</v>
          </cell>
        </row>
        <row r="698">
          <cell r="A698">
            <v>242.6541</v>
          </cell>
        </row>
        <row r="699">
          <cell r="A699">
            <v>242.84219999999999</v>
          </cell>
        </row>
        <row r="700">
          <cell r="A700">
            <v>243.02959999999999</v>
          </cell>
        </row>
        <row r="701">
          <cell r="A701">
            <v>243.21629999999999</v>
          </cell>
        </row>
        <row r="702">
          <cell r="A702">
            <v>243.4023</v>
          </cell>
        </row>
        <row r="703">
          <cell r="A703">
            <v>243.58770000000001</v>
          </cell>
        </row>
        <row r="704">
          <cell r="A704">
            <v>243.7723</v>
          </cell>
        </row>
        <row r="705">
          <cell r="A705">
            <v>243.9563</v>
          </cell>
        </row>
        <row r="706">
          <cell r="A706">
            <v>244.1396</v>
          </cell>
        </row>
        <row r="707">
          <cell r="A707">
            <v>244.32220000000001</v>
          </cell>
        </row>
        <row r="708">
          <cell r="A708">
            <v>244.5042</v>
          </cell>
        </row>
        <row r="709">
          <cell r="A709">
            <v>244.68549999999999</v>
          </cell>
        </row>
        <row r="710">
          <cell r="A710">
            <v>244.86619999999999</v>
          </cell>
        </row>
        <row r="711">
          <cell r="A711">
            <v>245.0462</v>
          </cell>
        </row>
        <row r="712">
          <cell r="A712">
            <v>245.22559999999999</v>
          </cell>
        </row>
        <row r="713">
          <cell r="A713">
            <v>245.40440000000001</v>
          </cell>
        </row>
        <row r="714">
          <cell r="A714">
            <v>245.58250000000001</v>
          </cell>
        </row>
        <row r="715">
          <cell r="A715">
            <v>245.76</v>
          </cell>
        </row>
        <row r="716">
          <cell r="A716">
            <v>245.93690000000001</v>
          </cell>
        </row>
        <row r="717">
          <cell r="A717">
            <v>246.11320000000001</v>
          </cell>
        </row>
        <row r="718">
          <cell r="A718">
            <v>246.28890000000001</v>
          </cell>
        </row>
        <row r="719">
          <cell r="A719">
            <v>246.4639</v>
          </cell>
        </row>
        <row r="720">
          <cell r="A720">
            <v>246.63839999999999</v>
          </cell>
        </row>
        <row r="721">
          <cell r="A721">
            <v>246.81229999999999</v>
          </cell>
        </row>
        <row r="722">
          <cell r="A722">
            <v>246.98560000000001</v>
          </cell>
        </row>
        <row r="723">
          <cell r="A723">
            <v>247.1583</v>
          </cell>
        </row>
        <row r="724">
          <cell r="A724">
            <v>247.3304</v>
          </cell>
        </row>
        <row r="725">
          <cell r="A725">
            <v>247.50200000000001</v>
          </cell>
        </row>
        <row r="726">
          <cell r="A726">
            <v>247.673</v>
          </cell>
        </row>
        <row r="727">
          <cell r="A727">
            <v>247.8434</v>
          </cell>
        </row>
        <row r="728">
          <cell r="A728">
            <v>248.01329999999999</v>
          </cell>
        </row>
        <row r="729">
          <cell r="A729">
            <v>248.18260000000001</v>
          </cell>
        </row>
        <row r="730">
          <cell r="A730">
            <v>248.35130000000001</v>
          </cell>
        </row>
        <row r="731">
          <cell r="A731">
            <v>248.51949999999999</v>
          </cell>
        </row>
        <row r="732">
          <cell r="A732">
            <v>248.68719999999999</v>
          </cell>
        </row>
        <row r="733">
          <cell r="A733">
            <v>248.85429999999999</v>
          </cell>
        </row>
        <row r="734">
          <cell r="A734">
            <v>249.02090000000001</v>
          </cell>
        </row>
        <row r="735">
          <cell r="A735">
            <v>249.18700000000001</v>
          </cell>
        </row>
        <row r="736">
          <cell r="A736">
            <v>249.35249999999999</v>
          </cell>
        </row>
        <row r="737">
          <cell r="A737">
            <v>249.51750000000001</v>
          </cell>
        </row>
        <row r="738">
          <cell r="A738">
            <v>249.68199999999999</v>
          </cell>
        </row>
        <row r="739">
          <cell r="A739">
            <v>249.8459</v>
          </cell>
        </row>
        <row r="740">
          <cell r="A740">
            <v>250.0094</v>
          </cell>
        </row>
        <row r="741">
          <cell r="A741">
            <v>250.17230000000001</v>
          </cell>
        </row>
        <row r="742">
          <cell r="A742">
            <v>250.3347</v>
          </cell>
        </row>
        <row r="743">
          <cell r="A743">
            <v>250.4967</v>
          </cell>
        </row>
        <row r="744">
          <cell r="A744">
            <v>250.65809999999999</v>
          </cell>
        </row>
        <row r="745">
          <cell r="A745">
            <v>250.81899999999999</v>
          </cell>
        </row>
        <row r="746">
          <cell r="A746">
            <v>250.9795</v>
          </cell>
        </row>
        <row r="747">
          <cell r="A747">
            <v>251.13939999999999</v>
          </cell>
        </row>
        <row r="748">
          <cell r="A748">
            <v>251.2989</v>
          </cell>
        </row>
        <row r="749">
          <cell r="A749">
            <v>251.4579</v>
          </cell>
        </row>
        <row r="750">
          <cell r="A750">
            <v>251.6164</v>
          </cell>
        </row>
        <row r="751">
          <cell r="A751">
            <v>251.77449999999999</v>
          </cell>
        </row>
        <row r="752">
          <cell r="A752">
            <v>251.93199999999999</v>
          </cell>
        </row>
        <row r="753">
          <cell r="A753">
            <v>252.0891</v>
          </cell>
        </row>
        <row r="754">
          <cell r="A754">
            <v>252.2458</v>
          </cell>
        </row>
        <row r="755">
          <cell r="A755">
            <v>252.40199999999999</v>
          </cell>
        </row>
        <row r="756">
          <cell r="A756">
            <v>252.55770000000001</v>
          </cell>
        </row>
        <row r="757">
          <cell r="A757">
            <v>252.71289999999999</v>
          </cell>
        </row>
        <row r="758">
          <cell r="A758">
            <v>252.86770000000001</v>
          </cell>
        </row>
        <row r="759">
          <cell r="A759">
            <v>253.02209999999999</v>
          </cell>
        </row>
        <row r="760">
          <cell r="A760">
            <v>253.17599999999999</v>
          </cell>
        </row>
        <row r="761">
          <cell r="A761">
            <v>253.3295</v>
          </cell>
        </row>
        <row r="762">
          <cell r="A762">
            <v>253.48249999999999</v>
          </cell>
        </row>
        <row r="763">
          <cell r="A763">
            <v>253.63509999999999</v>
          </cell>
        </row>
        <row r="764">
          <cell r="A764">
            <v>253.78729999999999</v>
          </cell>
        </row>
        <row r="765">
          <cell r="A765">
            <v>253.93899999999999</v>
          </cell>
        </row>
        <row r="766">
          <cell r="A766">
            <v>254.09030000000001</v>
          </cell>
        </row>
        <row r="767">
          <cell r="A767">
            <v>254.24109999999999</v>
          </cell>
        </row>
        <row r="768">
          <cell r="A768">
            <v>254.39160000000001</v>
          </cell>
        </row>
        <row r="769">
          <cell r="A769">
            <v>254.54159999999999</v>
          </cell>
        </row>
        <row r="770">
          <cell r="A770">
            <v>254.69120000000001</v>
          </cell>
        </row>
        <row r="771">
          <cell r="A771">
            <v>254.84039999999999</v>
          </cell>
        </row>
        <row r="772">
          <cell r="A772">
            <v>254.98920000000001</v>
          </cell>
        </row>
        <row r="773">
          <cell r="A773">
            <v>255.13749999999999</v>
          </cell>
        </row>
        <row r="774">
          <cell r="A774">
            <v>255.28550000000001</v>
          </cell>
        </row>
        <row r="775">
          <cell r="A775">
            <v>255.43299999999999</v>
          </cell>
        </row>
        <row r="776">
          <cell r="A776">
            <v>255.58019999999999</v>
          </cell>
        </row>
        <row r="777">
          <cell r="A777">
            <v>255.7269</v>
          </cell>
        </row>
        <row r="778">
          <cell r="A778">
            <v>255.8733</v>
          </cell>
        </row>
        <row r="779">
          <cell r="A779">
            <v>256.01920000000001</v>
          </cell>
        </row>
        <row r="780">
          <cell r="A780">
            <v>256.16480000000001</v>
          </cell>
        </row>
        <row r="781">
          <cell r="A781">
            <v>256.31</v>
          </cell>
        </row>
        <row r="782">
          <cell r="A782">
            <v>256.45479999999998</v>
          </cell>
        </row>
        <row r="783">
          <cell r="A783">
            <v>256.59910000000002</v>
          </cell>
        </row>
        <row r="784">
          <cell r="A784">
            <v>256.7432</v>
          </cell>
        </row>
        <row r="785">
          <cell r="A785">
            <v>256.88679999999999</v>
          </cell>
        </row>
        <row r="786">
          <cell r="A786">
            <v>257.02999999999997</v>
          </cell>
        </row>
        <row r="787">
          <cell r="A787">
            <v>257.17290000000003</v>
          </cell>
        </row>
        <row r="788">
          <cell r="A788">
            <v>257.31540000000001</v>
          </cell>
        </row>
        <row r="789">
          <cell r="A789">
            <v>257.45749999999998</v>
          </cell>
        </row>
        <row r="790">
          <cell r="A790">
            <v>257.59930000000003</v>
          </cell>
        </row>
        <row r="791">
          <cell r="A791">
            <v>257.7407</v>
          </cell>
        </row>
        <row r="792">
          <cell r="A792">
            <v>257.88170000000002</v>
          </cell>
        </row>
        <row r="793">
          <cell r="A793">
            <v>258.02229999999997</v>
          </cell>
        </row>
        <row r="794">
          <cell r="A794">
            <v>258.1626</v>
          </cell>
        </row>
        <row r="795">
          <cell r="A795">
            <v>258.30259999999998</v>
          </cell>
        </row>
        <row r="796">
          <cell r="A796">
            <v>258.44209999999998</v>
          </cell>
        </row>
        <row r="797">
          <cell r="A797">
            <v>258.58139999999997</v>
          </cell>
        </row>
        <row r="798">
          <cell r="A798">
            <v>258.72019999999998</v>
          </cell>
        </row>
        <row r="799">
          <cell r="A799">
            <v>258.8587</v>
          </cell>
        </row>
        <row r="800">
          <cell r="A800">
            <v>258.99689999999998</v>
          </cell>
        </row>
        <row r="801">
          <cell r="A801">
            <v>259.13470000000001</v>
          </cell>
        </row>
        <row r="802">
          <cell r="A802">
            <v>259.2722</v>
          </cell>
        </row>
        <row r="803">
          <cell r="A803">
            <v>259.40929999999997</v>
          </cell>
        </row>
        <row r="804">
          <cell r="A804">
            <v>259.54610000000002</v>
          </cell>
        </row>
        <row r="805">
          <cell r="A805">
            <v>259.6825</v>
          </cell>
        </row>
        <row r="806">
          <cell r="A806">
            <v>259.8186</v>
          </cell>
        </row>
        <row r="807">
          <cell r="A807">
            <v>259.95440000000002</v>
          </cell>
        </row>
        <row r="808">
          <cell r="A808">
            <v>260.08980000000003</v>
          </cell>
        </row>
        <row r="809">
          <cell r="A809">
            <v>260.22489999999999</v>
          </cell>
        </row>
        <row r="810">
          <cell r="A810">
            <v>260.35969999999998</v>
          </cell>
        </row>
        <row r="811">
          <cell r="A811">
            <v>260.4941</v>
          </cell>
        </row>
        <row r="812">
          <cell r="A812">
            <v>260.62819999999999</v>
          </cell>
        </row>
        <row r="813">
          <cell r="A813">
            <v>260.762</v>
          </cell>
        </row>
        <row r="814">
          <cell r="A814">
            <v>260.89550000000003</v>
          </cell>
        </row>
        <row r="815">
          <cell r="A815">
            <v>261.02859999999998</v>
          </cell>
        </row>
        <row r="816">
          <cell r="A816">
            <v>261.16140000000001</v>
          </cell>
        </row>
        <row r="817">
          <cell r="A817">
            <v>261.29390000000001</v>
          </cell>
        </row>
        <row r="818">
          <cell r="A818">
            <v>261.42610000000002</v>
          </cell>
        </row>
        <row r="819">
          <cell r="A819">
            <v>261.55790000000002</v>
          </cell>
        </row>
        <row r="820">
          <cell r="A820">
            <v>261.68950000000001</v>
          </cell>
        </row>
        <row r="821">
          <cell r="A821">
            <v>261.82069999999999</v>
          </cell>
        </row>
        <row r="822">
          <cell r="A822">
            <v>261.95170000000002</v>
          </cell>
        </row>
        <row r="823">
          <cell r="A823">
            <v>262.08229999999998</v>
          </cell>
        </row>
        <row r="824">
          <cell r="A824">
            <v>262.21260000000001</v>
          </cell>
        </row>
        <row r="825">
          <cell r="A825">
            <v>262.3426</v>
          </cell>
        </row>
        <row r="826">
          <cell r="A826">
            <v>262.47230000000002</v>
          </cell>
        </row>
        <row r="827">
          <cell r="A827">
            <v>262.60169999999999</v>
          </cell>
        </row>
        <row r="828">
          <cell r="A828">
            <v>262.73070000000001</v>
          </cell>
        </row>
        <row r="829">
          <cell r="A829">
            <v>262.85950000000003</v>
          </cell>
        </row>
        <row r="830">
          <cell r="A830">
            <v>262.988</v>
          </cell>
        </row>
        <row r="831">
          <cell r="A831">
            <v>263.11619999999999</v>
          </cell>
        </row>
        <row r="832">
          <cell r="A832">
            <v>263.2441</v>
          </cell>
        </row>
        <row r="833">
          <cell r="A833">
            <v>263.37169999999998</v>
          </cell>
        </row>
        <row r="834">
          <cell r="A834">
            <v>263.49900000000002</v>
          </cell>
        </row>
        <row r="835">
          <cell r="A835">
            <v>263.62599999999998</v>
          </cell>
        </row>
        <row r="836">
          <cell r="A836">
            <v>263.75279999999998</v>
          </cell>
        </row>
        <row r="837">
          <cell r="A837">
            <v>263.87920000000003</v>
          </cell>
        </row>
        <row r="838">
          <cell r="A838">
            <v>264.00529999999998</v>
          </cell>
        </row>
        <row r="839">
          <cell r="A839">
            <v>264.13119999999998</v>
          </cell>
        </row>
        <row r="840">
          <cell r="A840">
            <v>264.2568</v>
          </cell>
        </row>
        <row r="841">
          <cell r="A841">
            <v>264.38209999999998</v>
          </cell>
        </row>
        <row r="842">
          <cell r="A842">
            <v>264.50709999999998</v>
          </cell>
        </row>
        <row r="843">
          <cell r="A843">
            <v>264.6318</v>
          </cell>
        </row>
        <row r="844">
          <cell r="A844">
            <v>264.75630000000001</v>
          </cell>
        </row>
        <row r="845">
          <cell r="A845">
            <v>264.88049999999998</v>
          </cell>
        </row>
        <row r="846">
          <cell r="A846">
            <v>265.00439999999998</v>
          </cell>
        </row>
        <row r="847">
          <cell r="A847">
            <v>265.12799999999999</v>
          </cell>
        </row>
        <row r="848">
          <cell r="A848">
            <v>265.25130000000001</v>
          </cell>
        </row>
        <row r="849">
          <cell r="A849">
            <v>265.37439999999998</v>
          </cell>
        </row>
        <row r="850">
          <cell r="A850">
            <v>265.49720000000002</v>
          </cell>
        </row>
        <row r="851">
          <cell r="A851">
            <v>265.61970000000002</v>
          </cell>
        </row>
        <row r="852">
          <cell r="A852">
            <v>265.74200000000002</v>
          </cell>
        </row>
        <row r="853">
          <cell r="A853">
            <v>265.86399999999998</v>
          </cell>
        </row>
        <row r="854">
          <cell r="A854">
            <v>265.98570000000001</v>
          </cell>
        </row>
        <row r="855">
          <cell r="A855">
            <v>266.10719999999998</v>
          </cell>
        </row>
        <row r="856">
          <cell r="A856">
            <v>266.22840000000002</v>
          </cell>
        </row>
        <row r="857">
          <cell r="A857">
            <v>266.34930000000003</v>
          </cell>
        </row>
        <row r="858">
          <cell r="A858">
            <v>266.47000000000003</v>
          </cell>
        </row>
        <row r="859">
          <cell r="A859">
            <v>266.59039999999999</v>
          </cell>
        </row>
        <row r="860">
          <cell r="A860">
            <v>266.7106</v>
          </cell>
        </row>
        <row r="861">
          <cell r="A861">
            <v>266.8304</v>
          </cell>
        </row>
        <row r="862">
          <cell r="A862">
            <v>266.95010000000002</v>
          </cell>
        </row>
        <row r="863">
          <cell r="A863">
            <v>267.06950000000001</v>
          </cell>
        </row>
        <row r="864">
          <cell r="A864">
            <v>267.18860000000001</v>
          </cell>
        </row>
        <row r="865">
          <cell r="A865">
            <v>267.30739999999997</v>
          </cell>
        </row>
        <row r="866">
          <cell r="A866">
            <v>267.42610000000002</v>
          </cell>
        </row>
        <row r="867">
          <cell r="A867">
            <v>267.5444</v>
          </cell>
        </row>
        <row r="868">
          <cell r="A868">
            <v>267.66250000000002</v>
          </cell>
        </row>
        <row r="869">
          <cell r="A869">
            <v>267.78039999999999</v>
          </cell>
        </row>
        <row r="870">
          <cell r="A870">
            <v>267.89800000000002</v>
          </cell>
        </row>
        <row r="871">
          <cell r="A871">
            <v>268.0154</v>
          </cell>
        </row>
        <row r="872">
          <cell r="A872">
            <v>268.13249999999999</v>
          </cell>
        </row>
        <row r="873">
          <cell r="A873">
            <v>268.24939999999998</v>
          </cell>
        </row>
        <row r="874">
          <cell r="A874">
            <v>268.36599999999999</v>
          </cell>
        </row>
        <row r="875">
          <cell r="A875">
            <v>268.48239999999998</v>
          </cell>
        </row>
        <row r="876">
          <cell r="A876">
            <v>268.5985</v>
          </cell>
        </row>
        <row r="877">
          <cell r="A877">
            <v>268.71440000000001</v>
          </cell>
        </row>
        <row r="878">
          <cell r="A878">
            <v>268.83</v>
          </cell>
        </row>
        <row r="879">
          <cell r="A879">
            <v>268.94549999999998</v>
          </cell>
        </row>
        <row r="880">
          <cell r="A880">
            <v>269.06060000000002</v>
          </cell>
        </row>
        <row r="881">
          <cell r="A881">
            <v>269.17559999999997</v>
          </cell>
        </row>
        <row r="882">
          <cell r="A882">
            <v>269.2903</v>
          </cell>
        </row>
        <row r="883">
          <cell r="A883">
            <v>269.40469999999999</v>
          </cell>
        </row>
        <row r="884">
          <cell r="A884">
            <v>269.51900000000001</v>
          </cell>
        </row>
        <row r="885">
          <cell r="A885">
            <v>269.63290000000001</v>
          </cell>
        </row>
        <row r="886">
          <cell r="A886">
            <v>269.74669999999998</v>
          </cell>
        </row>
        <row r="887">
          <cell r="A887">
            <v>269.86020000000002</v>
          </cell>
        </row>
        <row r="888">
          <cell r="A888">
            <v>269.9735</v>
          </cell>
        </row>
        <row r="889">
          <cell r="A889">
            <v>270.08659999999998</v>
          </cell>
        </row>
        <row r="890">
          <cell r="A890">
            <v>270.19940000000003</v>
          </cell>
        </row>
        <row r="891">
          <cell r="A891">
            <v>270.31200000000001</v>
          </cell>
        </row>
        <row r="892">
          <cell r="A892">
            <v>270.42439999999999</v>
          </cell>
        </row>
        <row r="893">
          <cell r="A893">
            <v>270.53649999999999</v>
          </cell>
        </row>
        <row r="894">
          <cell r="A894">
            <v>270.64850000000001</v>
          </cell>
        </row>
        <row r="895">
          <cell r="A895">
            <v>270.7602</v>
          </cell>
        </row>
        <row r="896">
          <cell r="A896">
            <v>270.8716</v>
          </cell>
        </row>
        <row r="897">
          <cell r="A897">
            <v>270.98289999999997</v>
          </cell>
        </row>
        <row r="898">
          <cell r="A898">
            <v>271.09390000000002</v>
          </cell>
        </row>
        <row r="899">
          <cell r="A899">
            <v>271.2047</v>
          </cell>
        </row>
        <row r="900">
          <cell r="A900">
            <v>271.31529999999998</v>
          </cell>
        </row>
        <row r="901">
          <cell r="A901">
            <v>271.42559999999997</v>
          </cell>
        </row>
        <row r="902">
          <cell r="A902">
            <v>271.53570000000002</v>
          </cell>
        </row>
        <row r="903">
          <cell r="A903">
            <v>271.64569999999998</v>
          </cell>
        </row>
        <row r="904">
          <cell r="A904">
            <v>271.75540000000001</v>
          </cell>
        </row>
        <row r="905">
          <cell r="A905">
            <v>271.8648</v>
          </cell>
        </row>
        <row r="906">
          <cell r="A906">
            <v>271.97410000000002</v>
          </cell>
        </row>
        <row r="907">
          <cell r="A907">
            <v>272.0831</v>
          </cell>
        </row>
        <row r="908">
          <cell r="A908">
            <v>272.19200000000001</v>
          </cell>
        </row>
        <row r="909">
          <cell r="A909">
            <v>272.30059999999997</v>
          </cell>
        </row>
        <row r="910">
          <cell r="A910">
            <v>272.40899999999999</v>
          </cell>
        </row>
        <row r="911">
          <cell r="A911">
            <v>272.5172</v>
          </cell>
        </row>
        <row r="912">
          <cell r="A912">
            <v>272.62509999999997</v>
          </cell>
        </row>
        <row r="913">
          <cell r="A913">
            <v>272.73289999999997</v>
          </cell>
        </row>
        <row r="914">
          <cell r="A914">
            <v>272.84039999999999</v>
          </cell>
        </row>
        <row r="915">
          <cell r="A915">
            <v>272.94779999999997</v>
          </cell>
        </row>
        <row r="916">
          <cell r="A916">
            <v>273.05489999999998</v>
          </cell>
        </row>
        <row r="917">
          <cell r="A917">
            <v>273.16180000000003</v>
          </cell>
        </row>
        <row r="918">
          <cell r="A918">
            <v>273.26850000000002</v>
          </cell>
        </row>
        <row r="919">
          <cell r="A919">
            <v>273.375</v>
          </cell>
        </row>
        <row r="920">
          <cell r="A920">
            <v>273.48129999999998</v>
          </cell>
        </row>
        <row r="921">
          <cell r="A921">
            <v>273.5874</v>
          </cell>
        </row>
        <row r="922">
          <cell r="A922">
            <v>273.69330000000002</v>
          </cell>
        </row>
        <row r="923">
          <cell r="A923">
            <v>273.7989</v>
          </cell>
        </row>
        <row r="924">
          <cell r="A924">
            <v>273.90440000000001</v>
          </cell>
        </row>
        <row r="925">
          <cell r="A925">
            <v>274.00970000000001</v>
          </cell>
        </row>
        <row r="926">
          <cell r="A926">
            <v>274.11470000000003</v>
          </cell>
        </row>
        <row r="927">
          <cell r="A927">
            <v>274.21960000000001</v>
          </cell>
        </row>
        <row r="928">
          <cell r="A928">
            <v>274.32420000000002</v>
          </cell>
        </row>
        <row r="929">
          <cell r="A929">
            <v>274.42869999999999</v>
          </cell>
        </row>
        <row r="930">
          <cell r="A930">
            <v>274.53289999999998</v>
          </cell>
        </row>
        <row r="931">
          <cell r="A931">
            <v>274.63690000000003</v>
          </cell>
        </row>
        <row r="932">
          <cell r="A932">
            <v>274.74079999999998</v>
          </cell>
        </row>
        <row r="933">
          <cell r="A933">
            <v>274.84440000000001</v>
          </cell>
        </row>
        <row r="934">
          <cell r="A934">
            <v>274.9479</v>
          </cell>
        </row>
        <row r="935">
          <cell r="A935">
            <v>275.05110000000002</v>
          </cell>
        </row>
        <row r="936">
          <cell r="A936">
            <v>275.1542</v>
          </cell>
        </row>
        <row r="937">
          <cell r="A937">
            <v>275.25700000000001</v>
          </cell>
        </row>
        <row r="938">
          <cell r="A938">
            <v>275.35969999999998</v>
          </cell>
        </row>
        <row r="939">
          <cell r="A939">
            <v>275.46210000000002</v>
          </cell>
        </row>
        <row r="940">
          <cell r="A940">
            <v>275.56439999999998</v>
          </cell>
        </row>
        <row r="941">
          <cell r="A941">
            <v>275.66640000000001</v>
          </cell>
        </row>
        <row r="942">
          <cell r="A942">
            <v>275.76830000000001</v>
          </cell>
        </row>
        <row r="943">
          <cell r="A943">
            <v>275.87</v>
          </cell>
        </row>
        <row r="944">
          <cell r="A944">
            <v>275.97140000000002</v>
          </cell>
        </row>
        <row r="945">
          <cell r="A945">
            <v>276.0727</v>
          </cell>
        </row>
        <row r="946">
          <cell r="A946">
            <v>276.17380000000003</v>
          </cell>
        </row>
        <row r="947">
          <cell r="A947">
            <v>276.2747</v>
          </cell>
        </row>
        <row r="948">
          <cell r="A948">
            <v>276.37540000000001</v>
          </cell>
        </row>
        <row r="949">
          <cell r="A949">
            <v>276.47590000000002</v>
          </cell>
        </row>
        <row r="950">
          <cell r="A950">
            <v>276.57619999999997</v>
          </cell>
        </row>
        <row r="951">
          <cell r="A951">
            <v>276.67630000000003</v>
          </cell>
        </row>
        <row r="952">
          <cell r="A952">
            <v>276.77629999999999</v>
          </cell>
        </row>
        <row r="953">
          <cell r="A953">
            <v>276.87599999999998</v>
          </cell>
        </row>
        <row r="954">
          <cell r="A954">
            <v>276.97559999999999</v>
          </cell>
        </row>
        <row r="955">
          <cell r="A955">
            <v>277.07490000000001</v>
          </cell>
        </row>
        <row r="956">
          <cell r="A956">
            <v>277.17410000000001</v>
          </cell>
        </row>
        <row r="957">
          <cell r="A957">
            <v>277.2731</v>
          </cell>
        </row>
        <row r="958">
          <cell r="A958">
            <v>277.37180000000001</v>
          </cell>
        </row>
        <row r="959">
          <cell r="A959">
            <v>277.47039999999998</v>
          </cell>
        </row>
        <row r="960">
          <cell r="A960">
            <v>277.56889999999999</v>
          </cell>
        </row>
        <row r="961">
          <cell r="A961">
            <v>277.6671</v>
          </cell>
        </row>
        <row r="962">
          <cell r="A962">
            <v>277.76510000000002</v>
          </cell>
        </row>
        <row r="963">
          <cell r="A963">
            <v>277.86290000000002</v>
          </cell>
        </row>
        <row r="964">
          <cell r="A964">
            <v>277.9606</v>
          </cell>
        </row>
        <row r="965">
          <cell r="A965">
            <v>278.05810000000002</v>
          </cell>
        </row>
        <row r="966">
          <cell r="A966">
            <v>278.15539999999999</v>
          </cell>
        </row>
        <row r="967">
          <cell r="A967">
            <v>278.25240000000002</v>
          </cell>
        </row>
        <row r="968">
          <cell r="A968">
            <v>278.34930000000003</v>
          </cell>
        </row>
        <row r="969">
          <cell r="A969">
            <v>278.4461</v>
          </cell>
        </row>
        <row r="970">
          <cell r="A970">
            <v>278.54259999999999</v>
          </cell>
        </row>
        <row r="971">
          <cell r="A971">
            <v>278.63889999999998</v>
          </cell>
        </row>
        <row r="972">
          <cell r="A972">
            <v>278.73509999999999</v>
          </cell>
        </row>
        <row r="973">
          <cell r="A973">
            <v>278.83109999999999</v>
          </cell>
        </row>
        <row r="974">
          <cell r="A974">
            <v>278.92689999999999</v>
          </cell>
        </row>
        <row r="975">
          <cell r="A975">
            <v>279.02249999999998</v>
          </cell>
        </row>
        <row r="976">
          <cell r="A976">
            <v>279.11790000000002</v>
          </cell>
        </row>
        <row r="977">
          <cell r="A977">
            <v>279.2131</v>
          </cell>
        </row>
        <row r="978">
          <cell r="A978">
            <v>279.30810000000002</v>
          </cell>
        </row>
        <row r="979">
          <cell r="A979">
            <v>279.40300000000002</v>
          </cell>
        </row>
        <row r="980">
          <cell r="A980">
            <v>279.49759999999998</v>
          </cell>
        </row>
        <row r="981">
          <cell r="A981">
            <v>279.59210000000002</v>
          </cell>
        </row>
        <row r="982">
          <cell r="A982">
            <v>279.68639999999999</v>
          </cell>
        </row>
        <row r="983">
          <cell r="A983">
            <v>279.78050000000002</v>
          </cell>
        </row>
        <row r="984">
          <cell r="A984">
            <v>279.87439999999998</v>
          </cell>
        </row>
        <row r="985">
          <cell r="A985">
            <v>279.96820000000002</v>
          </cell>
        </row>
        <row r="986">
          <cell r="A986">
            <v>280.06169999999997</v>
          </cell>
        </row>
        <row r="987">
          <cell r="A987">
            <v>280.15499999999997</v>
          </cell>
        </row>
        <row r="988">
          <cell r="A988">
            <v>280.2482</v>
          </cell>
        </row>
        <row r="989">
          <cell r="A989">
            <v>280.34120000000001</v>
          </cell>
        </row>
        <row r="990">
          <cell r="A990">
            <v>280.43400000000003</v>
          </cell>
        </row>
        <row r="991">
          <cell r="A991">
            <v>280.52659999999997</v>
          </cell>
        </row>
        <row r="992">
          <cell r="A992">
            <v>280.61900000000003</v>
          </cell>
        </row>
        <row r="993">
          <cell r="A993">
            <v>280.71120000000002</v>
          </cell>
        </row>
        <row r="994">
          <cell r="A994">
            <v>280.8032</v>
          </cell>
        </row>
        <row r="995">
          <cell r="A995">
            <v>280.89499999999998</v>
          </cell>
        </row>
        <row r="996">
          <cell r="A996">
            <v>280.98669999999998</v>
          </cell>
        </row>
        <row r="997">
          <cell r="A997">
            <v>281.07810000000001</v>
          </cell>
        </row>
        <row r="998">
          <cell r="A998">
            <v>281.16930000000002</v>
          </cell>
        </row>
        <row r="999">
          <cell r="A999">
            <v>281.2604</v>
          </cell>
        </row>
        <row r="1000">
          <cell r="A1000">
            <v>281.35120000000001</v>
          </cell>
        </row>
        <row r="1001">
          <cell r="A1001">
            <v>281.44189999999998</v>
          </cell>
        </row>
        <row r="1002">
          <cell r="A1002">
            <v>281.53230000000002</v>
          </cell>
        </row>
        <row r="1003">
          <cell r="A1003">
            <v>281.6225</v>
          </cell>
        </row>
        <row r="1004">
          <cell r="A1004">
            <v>281.71260000000001</v>
          </cell>
        </row>
        <row r="1005">
          <cell r="A1005">
            <v>281.80239999999998</v>
          </cell>
        </row>
        <row r="1006">
          <cell r="A1006">
            <v>281.89190000000002</v>
          </cell>
        </row>
        <row r="1007">
          <cell r="A1007">
            <v>281.98129999999998</v>
          </cell>
        </row>
        <row r="1008">
          <cell r="A1008">
            <v>282.07040000000001</v>
          </cell>
        </row>
        <row r="1009">
          <cell r="A1009">
            <v>282.15929999999997</v>
          </cell>
        </row>
        <row r="1010">
          <cell r="A1010">
            <v>282.24790000000002</v>
          </cell>
        </row>
        <row r="1011">
          <cell r="A1011">
            <v>282.33620000000002</v>
          </cell>
        </row>
      </sheetData>
      <sheetData sheetId="5">
        <row r="2">
          <cell r="A2">
            <v>189.23070000000001</v>
          </cell>
        </row>
        <row r="3">
          <cell r="A3">
            <v>199.8441</v>
          </cell>
        </row>
        <row r="4">
          <cell r="A4">
            <v>206.71440000000001</v>
          </cell>
        </row>
        <row r="5">
          <cell r="A5">
            <v>211.9273</v>
          </cell>
        </row>
        <row r="6">
          <cell r="A6">
            <v>216.18260000000001</v>
          </cell>
        </row>
        <row r="7">
          <cell r="A7">
            <v>219.80680000000001</v>
          </cell>
        </row>
        <row r="8">
          <cell r="A8">
            <v>222.98060000000001</v>
          </cell>
        </row>
        <row r="9">
          <cell r="A9">
            <v>225.8151</v>
          </cell>
        </row>
        <row r="10">
          <cell r="A10">
            <v>228.38390000000001</v>
          </cell>
        </row>
        <row r="11">
          <cell r="A11">
            <v>230.73830000000001</v>
          </cell>
        </row>
        <row r="12">
          <cell r="A12">
            <v>232.91560000000001</v>
          </cell>
        </row>
        <row r="13">
          <cell r="A13">
            <v>234.9442</v>
          </cell>
        </row>
        <row r="14">
          <cell r="A14">
            <v>236.84549999999999</v>
          </cell>
        </row>
        <row r="15">
          <cell r="A15">
            <v>238.6369</v>
          </cell>
        </row>
        <row r="16">
          <cell r="A16">
            <v>240.33199999999999</v>
          </cell>
        </row>
        <row r="17">
          <cell r="A17">
            <v>241.94220000000001</v>
          </cell>
        </row>
        <row r="18">
          <cell r="A18">
            <v>243.47669999999999</v>
          </cell>
        </row>
        <row r="19">
          <cell r="A19">
            <v>244.9434</v>
          </cell>
        </row>
        <row r="20">
          <cell r="A20">
            <v>246.34899999999999</v>
          </cell>
        </row>
        <row r="21">
          <cell r="A21">
            <v>247.69909999999999</v>
          </cell>
        </row>
        <row r="22">
          <cell r="A22">
            <v>248.99850000000001</v>
          </cell>
        </row>
        <row r="23">
          <cell r="A23">
            <v>250.2516</v>
          </cell>
        </row>
        <row r="24">
          <cell r="A24">
            <v>251.46199999999999</v>
          </cell>
        </row>
        <row r="25">
          <cell r="A25">
            <v>252.63310000000001</v>
          </cell>
        </row>
        <row r="26">
          <cell r="A26">
            <v>253.76759999999999</v>
          </cell>
        </row>
        <row r="27">
          <cell r="A27">
            <v>254.8682</v>
          </cell>
        </row>
        <row r="28">
          <cell r="A28">
            <v>255.93719999999999</v>
          </cell>
        </row>
        <row r="29">
          <cell r="A29">
            <v>256.97660000000002</v>
          </cell>
        </row>
        <row r="30">
          <cell r="A30">
            <v>257.98829999999998</v>
          </cell>
        </row>
        <row r="31">
          <cell r="A31">
            <v>258.97399999999999</v>
          </cell>
        </row>
        <row r="32">
          <cell r="A32">
            <v>259.93520000000001</v>
          </cell>
        </row>
        <row r="33">
          <cell r="A33">
            <v>260.87329999999997</v>
          </cell>
        </row>
        <row r="34">
          <cell r="A34">
            <v>261.78949999999998</v>
          </cell>
        </row>
        <row r="35">
          <cell r="A35">
            <v>262.68509999999998</v>
          </cell>
        </row>
        <row r="36">
          <cell r="A36">
            <v>263.56119999999999</v>
          </cell>
        </row>
        <row r="37">
          <cell r="A37">
            <v>264.41860000000003</v>
          </cell>
        </row>
        <row r="38">
          <cell r="A38">
            <v>265.25830000000002</v>
          </cell>
        </row>
        <row r="39">
          <cell r="A39">
            <v>266.08109999999999</v>
          </cell>
        </row>
        <row r="40">
          <cell r="A40">
            <v>266.8879</v>
          </cell>
        </row>
        <row r="41">
          <cell r="A41">
            <v>267.67939999999999</v>
          </cell>
        </row>
        <row r="42">
          <cell r="A42">
            <v>268.45620000000002</v>
          </cell>
        </row>
        <row r="43">
          <cell r="A43">
            <v>269.21890000000002</v>
          </cell>
        </row>
        <row r="44">
          <cell r="A44">
            <v>269.96820000000002</v>
          </cell>
        </row>
        <row r="45">
          <cell r="A45">
            <v>270.70460000000003</v>
          </cell>
        </row>
        <row r="46">
          <cell r="A46">
            <v>271.42860000000002</v>
          </cell>
        </row>
        <row r="47">
          <cell r="A47">
            <v>272.14069999999998</v>
          </cell>
        </row>
        <row r="48">
          <cell r="A48">
            <v>272.84129999999999</v>
          </cell>
        </row>
        <row r="49">
          <cell r="A49">
            <v>273.53089999999997</v>
          </cell>
        </row>
        <row r="50">
          <cell r="A50">
            <v>274.2099</v>
          </cell>
        </row>
        <row r="51">
          <cell r="A51">
            <v>274.87869999999998</v>
          </cell>
        </row>
        <row r="52">
          <cell r="A52">
            <v>275.5376</v>
          </cell>
        </row>
        <row r="53">
          <cell r="A53">
            <v>276.18700000000001</v>
          </cell>
        </row>
        <row r="54">
          <cell r="A54">
            <v>276.8272</v>
          </cell>
        </row>
        <row r="55">
          <cell r="A55">
            <v>277.45839999999998</v>
          </cell>
        </row>
        <row r="56">
          <cell r="A56">
            <v>278.08100000000002</v>
          </cell>
        </row>
        <row r="57">
          <cell r="A57">
            <v>278.69529999999997</v>
          </cell>
        </row>
        <row r="58">
          <cell r="A58">
            <v>279.30160000000001</v>
          </cell>
        </row>
        <row r="59">
          <cell r="A59">
            <v>279.8999</v>
          </cell>
        </row>
        <row r="60">
          <cell r="A60">
            <v>280.4907</v>
          </cell>
        </row>
        <row r="61">
          <cell r="A61">
            <v>281.07409999999999</v>
          </cell>
        </row>
        <row r="62">
          <cell r="A62">
            <v>281.65039999999999</v>
          </cell>
        </row>
        <row r="63">
          <cell r="A63">
            <v>282.21969999999999</v>
          </cell>
        </row>
        <row r="64">
          <cell r="A64">
            <v>282.78230000000002</v>
          </cell>
        </row>
        <row r="65">
          <cell r="A65">
            <v>283.3383</v>
          </cell>
        </row>
        <row r="66">
          <cell r="A66">
            <v>283.8879</v>
          </cell>
        </row>
        <row r="67">
          <cell r="A67">
            <v>284.43130000000002</v>
          </cell>
        </row>
        <row r="68">
          <cell r="A68">
            <v>284.96870000000001</v>
          </cell>
        </row>
        <row r="69">
          <cell r="A69">
            <v>285.50009999999997</v>
          </cell>
        </row>
        <row r="70">
          <cell r="A70">
            <v>286.02589999999998</v>
          </cell>
        </row>
        <row r="71">
          <cell r="A71">
            <v>286.54599999999999</v>
          </cell>
        </row>
        <row r="72">
          <cell r="A72">
            <v>287.0607</v>
          </cell>
        </row>
        <row r="73">
          <cell r="A73">
            <v>287.57010000000002</v>
          </cell>
        </row>
        <row r="74">
          <cell r="A74">
            <v>288.07429999999999</v>
          </cell>
        </row>
        <row r="75">
          <cell r="A75">
            <v>288.57339999999999</v>
          </cell>
        </row>
        <row r="76">
          <cell r="A76">
            <v>289.06760000000003</v>
          </cell>
        </row>
        <row r="77">
          <cell r="A77">
            <v>289.55689999999998</v>
          </cell>
        </row>
        <row r="78">
          <cell r="A78">
            <v>290.04149999999998</v>
          </cell>
        </row>
        <row r="79">
          <cell r="A79">
            <v>290.52159999999998</v>
          </cell>
        </row>
        <row r="80">
          <cell r="A80">
            <v>290.99709999999999</v>
          </cell>
        </row>
        <row r="81">
          <cell r="A81">
            <v>291.46820000000002</v>
          </cell>
        </row>
        <row r="82">
          <cell r="A82">
            <v>291.935</v>
          </cell>
        </row>
        <row r="83">
          <cell r="A83">
            <v>292.39760000000001</v>
          </cell>
        </row>
        <row r="84">
          <cell r="A84">
            <v>292.85599999999999</v>
          </cell>
        </row>
        <row r="85">
          <cell r="A85">
            <v>293.31040000000002</v>
          </cell>
        </row>
        <row r="86">
          <cell r="A86">
            <v>293.76089999999999</v>
          </cell>
        </row>
        <row r="87">
          <cell r="A87">
            <v>294.20740000000001</v>
          </cell>
        </row>
        <row r="88">
          <cell r="A88">
            <v>294.65019999999998</v>
          </cell>
        </row>
        <row r="89">
          <cell r="A89">
            <v>295.08929999999998</v>
          </cell>
        </row>
        <row r="90">
          <cell r="A90">
            <v>295.5247</v>
          </cell>
        </row>
        <row r="91">
          <cell r="A91">
            <v>295.95650000000001</v>
          </cell>
        </row>
        <row r="92">
          <cell r="A92">
            <v>296.38479999999998</v>
          </cell>
        </row>
        <row r="93">
          <cell r="A93">
            <v>296.80970000000002</v>
          </cell>
        </row>
        <row r="94">
          <cell r="A94">
            <v>297.2312</v>
          </cell>
        </row>
        <row r="95">
          <cell r="A95">
            <v>297.64940000000001</v>
          </cell>
        </row>
        <row r="96">
          <cell r="A96">
            <v>298.06439999999998</v>
          </cell>
        </row>
        <row r="97">
          <cell r="A97">
            <v>298.47609999999997</v>
          </cell>
        </row>
        <row r="98">
          <cell r="A98">
            <v>298.88479999999998</v>
          </cell>
        </row>
        <row r="99">
          <cell r="A99">
            <v>299.2903</v>
          </cell>
        </row>
        <row r="100">
          <cell r="A100">
            <v>299.69279999999998</v>
          </cell>
        </row>
        <row r="101">
          <cell r="A101">
            <v>300.0924</v>
          </cell>
        </row>
        <row r="102">
          <cell r="A102">
            <v>300.48899999999998</v>
          </cell>
        </row>
        <row r="103">
          <cell r="A103">
            <v>300.88279999999997</v>
          </cell>
        </row>
        <row r="104">
          <cell r="A104">
            <v>301.27379999999999</v>
          </cell>
        </row>
        <row r="105">
          <cell r="A105">
            <v>301.6619</v>
          </cell>
        </row>
        <row r="106">
          <cell r="A106">
            <v>302.04739999999998</v>
          </cell>
        </row>
        <row r="107">
          <cell r="A107">
            <v>302.43020000000001</v>
          </cell>
        </row>
        <row r="108">
          <cell r="A108">
            <v>302.81029999999998</v>
          </cell>
        </row>
        <row r="109">
          <cell r="A109">
            <v>303.18790000000001</v>
          </cell>
        </row>
        <row r="110">
          <cell r="A110">
            <v>303.56290000000001</v>
          </cell>
        </row>
        <row r="111">
          <cell r="A111">
            <v>303.93540000000002</v>
          </cell>
        </row>
        <row r="112">
          <cell r="A112">
            <v>304.30540000000002</v>
          </cell>
        </row>
        <row r="113">
          <cell r="A113">
            <v>304.673</v>
          </cell>
        </row>
        <row r="114">
          <cell r="A114">
            <v>305.03820000000002</v>
          </cell>
        </row>
        <row r="115">
          <cell r="A115">
            <v>305.40100000000001</v>
          </cell>
        </row>
        <row r="116">
          <cell r="A116">
            <v>305.76150000000001</v>
          </cell>
        </row>
        <row r="117">
          <cell r="A117">
            <v>306.1198</v>
          </cell>
        </row>
        <row r="118">
          <cell r="A118">
            <v>306.47570000000002</v>
          </cell>
        </row>
        <row r="119">
          <cell r="A119">
            <v>306.8295</v>
          </cell>
        </row>
        <row r="120">
          <cell r="A120">
            <v>307.18110000000001</v>
          </cell>
        </row>
        <row r="121">
          <cell r="A121">
            <v>307.53050000000002</v>
          </cell>
        </row>
        <row r="122">
          <cell r="A122">
            <v>307.87779999999998</v>
          </cell>
        </row>
        <row r="123">
          <cell r="A123">
            <v>308.22300000000001</v>
          </cell>
        </row>
        <row r="124">
          <cell r="A124">
            <v>308.56610000000001</v>
          </cell>
        </row>
        <row r="125">
          <cell r="A125">
            <v>308.90719999999999</v>
          </cell>
        </row>
        <row r="126">
          <cell r="A126">
            <v>309.24630000000002</v>
          </cell>
        </row>
        <row r="127">
          <cell r="A127">
            <v>309.58339999999998</v>
          </cell>
        </row>
        <row r="128">
          <cell r="A128">
            <v>309.91860000000003</v>
          </cell>
        </row>
        <row r="129">
          <cell r="A129">
            <v>310.2518</v>
          </cell>
        </row>
        <row r="130">
          <cell r="A130">
            <v>310.5831</v>
          </cell>
        </row>
        <row r="131">
          <cell r="A131">
            <v>310.9126</v>
          </cell>
        </row>
        <row r="132">
          <cell r="A132">
            <v>311.24020000000002</v>
          </cell>
        </row>
        <row r="133">
          <cell r="A133">
            <v>311.56599999999997</v>
          </cell>
        </row>
        <row r="134">
          <cell r="A134">
            <v>311.89</v>
          </cell>
        </row>
        <row r="135">
          <cell r="A135">
            <v>312.2122</v>
          </cell>
        </row>
        <row r="136">
          <cell r="A136">
            <v>312.53269999999998</v>
          </cell>
        </row>
        <row r="137">
          <cell r="A137">
            <v>312.85140000000001</v>
          </cell>
        </row>
        <row r="138">
          <cell r="A138">
            <v>313.16840000000002</v>
          </cell>
        </row>
        <row r="139">
          <cell r="A139">
            <v>313.4837</v>
          </cell>
        </row>
        <row r="140">
          <cell r="A140">
            <v>313.79739999999998</v>
          </cell>
        </row>
        <row r="141">
          <cell r="A141">
            <v>314.10939999999999</v>
          </cell>
        </row>
        <row r="142">
          <cell r="A142">
            <v>314.41980000000001</v>
          </cell>
        </row>
        <row r="143">
          <cell r="A143">
            <v>314.72859999999997</v>
          </cell>
        </row>
        <row r="144">
          <cell r="A144">
            <v>315.03570000000002</v>
          </cell>
        </row>
        <row r="145">
          <cell r="A145">
            <v>315.34140000000002</v>
          </cell>
        </row>
        <row r="146">
          <cell r="A146">
            <v>315.6454</v>
          </cell>
        </row>
        <row r="147">
          <cell r="A147">
            <v>315.94799999999998</v>
          </cell>
        </row>
        <row r="148">
          <cell r="A148">
            <v>316.24900000000002</v>
          </cell>
        </row>
        <row r="149">
          <cell r="A149">
            <v>316.54860000000002</v>
          </cell>
        </row>
        <row r="150">
          <cell r="A150">
            <v>316.84660000000002</v>
          </cell>
        </row>
        <row r="151">
          <cell r="A151">
            <v>317.14319999999998</v>
          </cell>
        </row>
        <row r="152">
          <cell r="A152">
            <v>317.4384</v>
          </cell>
        </row>
        <row r="153">
          <cell r="A153">
            <v>317.7321</v>
          </cell>
        </row>
        <row r="154">
          <cell r="A154">
            <v>318.02440000000001</v>
          </cell>
        </row>
        <row r="155">
          <cell r="A155">
            <v>318.31529999999998</v>
          </cell>
        </row>
        <row r="156">
          <cell r="A156">
            <v>318.60480000000001</v>
          </cell>
        </row>
        <row r="157">
          <cell r="A157">
            <v>318.89299999999997</v>
          </cell>
        </row>
        <row r="158">
          <cell r="A158">
            <v>319.1798</v>
          </cell>
        </row>
        <row r="159">
          <cell r="A159">
            <v>319.46530000000001</v>
          </cell>
        </row>
        <row r="160">
          <cell r="A160">
            <v>319.74950000000001</v>
          </cell>
        </row>
        <row r="161">
          <cell r="A161">
            <v>320.03230000000002</v>
          </cell>
        </row>
        <row r="162">
          <cell r="A162">
            <v>320.31389999999999</v>
          </cell>
        </row>
        <row r="163">
          <cell r="A163">
            <v>320.5942</v>
          </cell>
        </row>
        <row r="164">
          <cell r="A164">
            <v>320.8732</v>
          </cell>
        </row>
        <row r="165">
          <cell r="A165">
            <v>321.15100000000001</v>
          </cell>
        </row>
        <row r="166">
          <cell r="A166">
            <v>321.42750000000001</v>
          </cell>
        </row>
        <row r="167">
          <cell r="A167">
            <v>321.70280000000002</v>
          </cell>
        </row>
        <row r="168">
          <cell r="A168">
            <v>321.9769</v>
          </cell>
        </row>
        <row r="169">
          <cell r="A169">
            <v>322.24979999999999</v>
          </cell>
        </row>
        <row r="170">
          <cell r="A170">
            <v>322.5215</v>
          </cell>
        </row>
        <row r="171">
          <cell r="A171">
            <v>322.79199999999997</v>
          </cell>
        </row>
        <row r="172">
          <cell r="A172">
            <v>323.06130000000002</v>
          </cell>
        </row>
        <row r="173">
          <cell r="A173">
            <v>323.3295</v>
          </cell>
        </row>
        <row r="174">
          <cell r="A174">
            <v>323.59660000000002</v>
          </cell>
        </row>
        <row r="175">
          <cell r="A175">
            <v>323.86250000000001</v>
          </cell>
        </row>
        <row r="176">
          <cell r="A176">
            <v>324.12729999999999</v>
          </cell>
        </row>
        <row r="177">
          <cell r="A177">
            <v>324.39100000000002</v>
          </cell>
        </row>
        <row r="178">
          <cell r="A178">
            <v>324.65359999999998</v>
          </cell>
        </row>
        <row r="179">
          <cell r="A179">
            <v>324.9151</v>
          </cell>
        </row>
        <row r="180">
          <cell r="A180">
            <v>325.1755</v>
          </cell>
        </row>
        <row r="181">
          <cell r="A181">
            <v>325.43490000000003</v>
          </cell>
        </row>
        <row r="182">
          <cell r="A182">
            <v>325.69319999999999</v>
          </cell>
        </row>
        <row r="183">
          <cell r="A183">
            <v>325.9504</v>
          </cell>
        </row>
        <row r="184">
          <cell r="A184">
            <v>326.20670000000001</v>
          </cell>
        </row>
        <row r="185">
          <cell r="A185">
            <v>326.46190000000001</v>
          </cell>
        </row>
        <row r="186">
          <cell r="A186">
            <v>326.71600000000001</v>
          </cell>
        </row>
        <row r="187">
          <cell r="A187">
            <v>326.9692</v>
          </cell>
        </row>
        <row r="188">
          <cell r="A188">
            <v>327.22129999999999</v>
          </cell>
        </row>
        <row r="189">
          <cell r="A189">
            <v>327.47250000000003</v>
          </cell>
        </row>
        <row r="190">
          <cell r="A190">
            <v>327.72269999999997</v>
          </cell>
        </row>
        <row r="191">
          <cell r="A191">
            <v>327.97190000000001</v>
          </cell>
        </row>
        <row r="192">
          <cell r="A192">
            <v>328.22019999999998</v>
          </cell>
        </row>
        <row r="193">
          <cell r="A193">
            <v>328.46749999999997</v>
          </cell>
        </row>
        <row r="194">
          <cell r="A194">
            <v>328.71379999999999</v>
          </cell>
        </row>
        <row r="195">
          <cell r="A195">
            <v>328.95920000000001</v>
          </cell>
        </row>
        <row r="196">
          <cell r="A196">
            <v>329.20370000000003</v>
          </cell>
        </row>
        <row r="197">
          <cell r="A197">
            <v>329.44720000000001</v>
          </cell>
        </row>
        <row r="198">
          <cell r="A198">
            <v>329.68990000000002</v>
          </cell>
        </row>
        <row r="199">
          <cell r="A199">
            <v>329.9316</v>
          </cell>
        </row>
        <row r="200">
          <cell r="A200">
            <v>330.17239999999998</v>
          </cell>
        </row>
        <row r="201">
          <cell r="A201">
            <v>330.41239999999999</v>
          </cell>
        </row>
        <row r="202">
          <cell r="A202">
            <v>330.65140000000002</v>
          </cell>
        </row>
        <row r="203">
          <cell r="A203">
            <v>330.88959999999997</v>
          </cell>
        </row>
        <row r="204">
          <cell r="A204">
            <v>331.12689999999998</v>
          </cell>
        </row>
        <row r="205">
          <cell r="A205">
            <v>331.36329999999998</v>
          </cell>
        </row>
        <row r="206">
          <cell r="A206">
            <v>331.59890000000001</v>
          </cell>
        </row>
        <row r="207">
          <cell r="A207">
            <v>331.83359999999999</v>
          </cell>
        </row>
        <row r="208">
          <cell r="A208">
            <v>332.0675</v>
          </cell>
        </row>
        <row r="209">
          <cell r="A209">
            <v>332.30059999999997</v>
          </cell>
        </row>
        <row r="210">
          <cell r="A210">
            <v>332.53280000000001</v>
          </cell>
        </row>
        <row r="211">
          <cell r="A211">
            <v>332.76420000000002</v>
          </cell>
        </row>
        <row r="212">
          <cell r="A212">
            <v>332.9948</v>
          </cell>
        </row>
        <row r="213">
          <cell r="A213">
            <v>333.22460000000001</v>
          </cell>
        </row>
        <row r="214">
          <cell r="A214">
            <v>333.45359999999999</v>
          </cell>
        </row>
        <row r="215">
          <cell r="A215">
            <v>333.68180000000001</v>
          </cell>
        </row>
        <row r="216">
          <cell r="A216">
            <v>333.9092</v>
          </cell>
        </row>
        <row r="217">
          <cell r="A217">
            <v>334.13580000000002</v>
          </cell>
        </row>
        <row r="218">
          <cell r="A218">
            <v>334.36160000000001</v>
          </cell>
        </row>
        <row r="219">
          <cell r="A219">
            <v>334.58659999999998</v>
          </cell>
        </row>
        <row r="220">
          <cell r="A220">
            <v>334.8109</v>
          </cell>
        </row>
        <row r="221">
          <cell r="A221">
            <v>335.03449999999998</v>
          </cell>
        </row>
        <row r="222">
          <cell r="A222">
            <v>335.25729999999999</v>
          </cell>
        </row>
        <row r="223">
          <cell r="A223">
            <v>335.47930000000002</v>
          </cell>
        </row>
        <row r="224">
          <cell r="A224">
            <v>335.70060000000001</v>
          </cell>
        </row>
        <row r="225">
          <cell r="A225">
            <v>335.92110000000002</v>
          </cell>
        </row>
        <row r="226">
          <cell r="A226">
            <v>336.14089999999999</v>
          </cell>
        </row>
        <row r="227">
          <cell r="A227">
            <v>336.36</v>
          </cell>
        </row>
        <row r="228">
          <cell r="A228">
            <v>336.57839999999999</v>
          </cell>
        </row>
        <row r="229">
          <cell r="A229">
            <v>336.79599999999999</v>
          </cell>
        </row>
        <row r="230">
          <cell r="A230">
            <v>337.01299999999998</v>
          </cell>
        </row>
        <row r="231">
          <cell r="A231">
            <v>337.22919999999999</v>
          </cell>
        </row>
        <row r="232">
          <cell r="A232">
            <v>337.44479999999999</v>
          </cell>
        </row>
        <row r="233">
          <cell r="A233">
            <v>337.65960000000001</v>
          </cell>
        </row>
        <row r="234">
          <cell r="A234">
            <v>337.87369999999999</v>
          </cell>
        </row>
        <row r="235">
          <cell r="A235">
            <v>338.0872</v>
          </cell>
        </row>
        <row r="236">
          <cell r="A236">
            <v>338.3</v>
          </cell>
        </row>
        <row r="237">
          <cell r="A237">
            <v>338.51209999999998</v>
          </cell>
        </row>
        <row r="238">
          <cell r="A238">
            <v>338.7235</v>
          </cell>
        </row>
        <row r="239">
          <cell r="A239">
            <v>338.93430000000001</v>
          </cell>
        </row>
        <row r="240">
          <cell r="A240">
            <v>339.14440000000002</v>
          </cell>
        </row>
        <row r="241">
          <cell r="A241">
            <v>339.35379999999998</v>
          </cell>
        </row>
        <row r="242">
          <cell r="A242">
            <v>339.56259999999997</v>
          </cell>
        </row>
        <row r="243">
          <cell r="A243">
            <v>339.77080000000001</v>
          </cell>
        </row>
        <row r="244">
          <cell r="A244">
            <v>339.97829999999999</v>
          </cell>
        </row>
        <row r="245">
          <cell r="A245">
            <v>340.18509999999998</v>
          </cell>
        </row>
        <row r="246">
          <cell r="A246">
            <v>340.39139999999998</v>
          </cell>
        </row>
        <row r="247">
          <cell r="A247">
            <v>340.59699999999998</v>
          </cell>
        </row>
        <row r="248">
          <cell r="A248">
            <v>340.80189999999999</v>
          </cell>
        </row>
        <row r="249">
          <cell r="A249">
            <v>341.00630000000001</v>
          </cell>
        </row>
        <row r="250">
          <cell r="A250">
            <v>341.21</v>
          </cell>
        </row>
        <row r="251">
          <cell r="A251">
            <v>341.41309999999999</v>
          </cell>
        </row>
        <row r="252">
          <cell r="A252">
            <v>341.61559999999997</v>
          </cell>
        </row>
        <row r="253">
          <cell r="A253">
            <v>341.8175</v>
          </cell>
        </row>
        <row r="254">
          <cell r="A254">
            <v>342.0188</v>
          </cell>
        </row>
        <row r="255">
          <cell r="A255">
            <v>342.21949999999998</v>
          </cell>
        </row>
        <row r="256">
          <cell r="A256">
            <v>342.4196</v>
          </cell>
        </row>
        <row r="257">
          <cell r="A257">
            <v>342.6191</v>
          </cell>
        </row>
        <row r="258">
          <cell r="A258">
            <v>342.81799999999998</v>
          </cell>
        </row>
        <row r="259">
          <cell r="A259">
            <v>343.0163</v>
          </cell>
        </row>
        <row r="260">
          <cell r="A260">
            <v>343.214</v>
          </cell>
        </row>
        <row r="261">
          <cell r="A261">
            <v>343.41120000000001</v>
          </cell>
        </row>
        <row r="262">
          <cell r="A262">
            <v>343.6078</v>
          </cell>
        </row>
        <row r="263">
          <cell r="A263">
            <v>343.80380000000002</v>
          </cell>
        </row>
        <row r="264">
          <cell r="A264">
            <v>343.99930000000001</v>
          </cell>
        </row>
        <row r="265">
          <cell r="A265">
            <v>344.19420000000002</v>
          </cell>
        </row>
        <row r="266">
          <cell r="A266">
            <v>344.38850000000002</v>
          </cell>
        </row>
        <row r="267">
          <cell r="A267">
            <v>344.58229999999998</v>
          </cell>
        </row>
        <row r="268">
          <cell r="A268">
            <v>344.7756</v>
          </cell>
        </row>
        <row r="269">
          <cell r="A269">
            <v>344.96820000000002</v>
          </cell>
        </row>
        <row r="270">
          <cell r="A270">
            <v>345.16039999999998</v>
          </cell>
        </row>
        <row r="271">
          <cell r="A271">
            <v>345.35199999999998</v>
          </cell>
        </row>
        <row r="272">
          <cell r="A272">
            <v>345.54300000000001</v>
          </cell>
        </row>
        <row r="273">
          <cell r="A273">
            <v>345.73349999999999</v>
          </cell>
        </row>
        <row r="274">
          <cell r="A274">
            <v>345.92349999999999</v>
          </cell>
        </row>
        <row r="275">
          <cell r="A275">
            <v>346.113</v>
          </cell>
        </row>
        <row r="276">
          <cell r="A276">
            <v>346.30189999999999</v>
          </cell>
        </row>
        <row r="277">
          <cell r="A277">
            <v>346.49029999999999</v>
          </cell>
        </row>
        <row r="278">
          <cell r="A278">
            <v>346.6782</v>
          </cell>
        </row>
        <row r="279">
          <cell r="A279">
            <v>346.8655</v>
          </cell>
        </row>
        <row r="280">
          <cell r="A280">
            <v>347.05239999999998</v>
          </cell>
        </row>
        <row r="281">
          <cell r="A281">
            <v>347.23869999999999</v>
          </cell>
        </row>
        <row r="282">
          <cell r="A282">
            <v>347.4246</v>
          </cell>
        </row>
        <row r="283">
          <cell r="A283">
            <v>347.60989999999998</v>
          </cell>
        </row>
        <row r="284">
          <cell r="A284">
            <v>347.79469999999998</v>
          </cell>
        </row>
        <row r="285">
          <cell r="A285">
            <v>347.97899999999998</v>
          </cell>
        </row>
        <row r="286">
          <cell r="A286">
            <v>348.1628</v>
          </cell>
        </row>
        <row r="287">
          <cell r="A287">
            <v>348.34620000000001</v>
          </cell>
        </row>
        <row r="288">
          <cell r="A288">
            <v>348.529</v>
          </cell>
        </row>
        <row r="289">
          <cell r="A289">
            <v>348.71129999999999</v>
          </cell>
        </row>
        <row r="290">
          <cell r="A290">
            <v>348.89319999999998</v>
          </cell>
        </row>
        <row r="291">
          <cell r="A291">
            <v>349.0745</v>
          </cell>
        </row>
        <row r="292">
          <cell r="A292">
            <v>349.25540000000001</v>
          </cell>
        </row>
        <row r="293">
          <cell r="A293">
            <v>349.43579999999997</v>
          </cell>
        </row>
        <row r="294">
          <cell r="A294">
            <v>349.61579999999998</v>
          </cell>
        </row>
        <row r="295">
          <cell r="A295">
            <v>349.79520000000002</v>
          </cell>
        </row>
        <row r="296">
          <cell r="A296">
            <v>349.9742</v>
          </cell>
        </row>
        <row r="297">
          <cell r="A297">
            <v>350.15269999999998</v>
          </cell>
        </row>
        <row r="298">
          <cell r="A298">
            <v>350.33080000000001</v>
          </cell>
        </row>
        <row r="299">
          <cell r="A299">
            <v>350.50839999999999</v>
          </cell>
        </row>
        <row r="300">
          <cell r="A300">
            <v>350.68549999999999</v>
          </cell>
        </row>
        <row r="301">
          <cell r="A301">
            <v>350.8621</v>
          </cell>
        </row>
        <row r="302">
          <cell r="A302">
            <v>351.03829999999999</v>
          </cell>
        </row>
        <row r="303">
          <cell r="A303">
            <v>351.21409999999997</v>
          </cell>
        </row>
        <row r="304">
          <cell r="A304">
            <v>351.38940000000002</v>
          </cell>
        </row>
        <row r="305">
          <cell r="A305">
            <v>351.56420000000003</v>
          </cell>
        </row>
        <row r="306">
          <cell r="A306">
            <v>351.73860000000002</v>
          </cell>
        </row>
        <row r="307">
          <cell r="A307">
            <v>351.9126</v>
          </cell>
        </row>
        <row r="308">
          <cell r="A308">
            <v>352.08609999999999</v>
          </cell>
        </row>
        <row r="309">
          <cell r="A309">
            <v>352.25920000000002</v>
          </cell>
        </row>
        <row r="310">
          <cell r="A310">
            <v>352.43180000000001</v>
          </cell>
        </row>
        <row r="311">
          <cell r="A311">
            <v>352.60399999999998</v>
          </cell>
        </row>
        <row r="312">
          <cell r="A312">
            <v>352.77569999999997</v>
          </cell>
        </row>
        <row r="313">
          <cell r="A313">
            <v>352.947</v>
          </cell>
        </row>
        <row r="314">
          <cell r="A314">
            <v>353.11790000000002</v>
          </cell>
        </row>
        <row r="315">
          <cell r="A315">
            <v>353.28840000000002</v>
          </cell>
        </row>
        <row r="316">
          <cell r="A316">
            <v>353.45839999999998</v>
          </cell>
        </row>
        <row r="317">
          <cell r="A317">
            <v>353.62799999999999</v>
          </cell>
        </row>
        <row r="318">
          <cell r="A318">
            <v>353.79719999999998</v>
          </cell>
        </row>
        <row r="319">
          <cell r="A319">
            <v>353.96600000000001</v>
          </cell>
        </row>
        <row r="320">
          <cell r="A320">
            <v>354.1343</v>
          </cell>
        </row>
        <row r="321">
          <cell r="A321">
            <v>354.30220000000003</v>
          </cell>
        </row>
        <row r="322">
          <cell r="A322">
            <v>354.46980000000002</v>
          </cell>
        </row>
        <row r="323">
          <cell r="A323">
            <v>354.63690000000003</v>
          </cell>
        </row>
        <row r="324">
          <cell r="A324">
            <v>354.80349999999999</v>
          </cell>
        </row>
        <row r="325">
          <cell r="A325">
            <v>354.96980000000002</v>
          </cell>
        </row>
        <row r="326">
          <cell r="A326">
            <v>355.13569999999999</v>
          </cell>
        </row>
        <row r="327">
          <cell r="A327">
            <v>355.30110000000002</v>
          </cell>
        </row>
        <row r="328">
          <cell r="A328">
            <v>355.46620000000001</v>
          </cell>
        </row>
        <row r="329">
          <cell r="A329">
            <v>355.6309</v>
          </cell>
        </row>
        <row r="330">
          <cell r="A330">
            <v>355.79509999999999</v>
          </cell>
        </row>
        <row r="331">
          <cell r="A331">
            <v>355.959</v>
          </cell>
        </row>
        <row r="332">
          <cell r="A332">
            <v>356.12240000000003</v>
          </cell>
        </row>
        <row r="333">
          <cell r="A333">
            <v>356.28550000000001</v>
          </cell>
        </row>
        <row r="334">
          <cell r="A334">
            <v>356.44810000000001</v>
          </cell>
        </row>
        <row r="335">
          <cell r="A335">
            <v>356.61040000000003</v>
          </cell>
        </row>
        <row r="336">
          <cell r="A336">
            <v>356.77229999999997</v>
          </cell>
        </row>
        <row r="337">
          <cell r="A337">
            <v>356.93380000000002</v>
          </cell>
        </row>
        <row r="338">
          <cell r="A338">
            <v>357.0949</v>
          </cell>
        </row>
        <row r="339">
          <cell r="A339">
            <v>357.25560000000002</v>
          </cell>
        </row>
        <row r="340">
          <cell r="A340">
            <v>357.41590000000002</v>
          </cell>
        </row>
        <row r="341">
          <cell r="A341">
            <v>357.57589999999999</v>
          </cell>
        </row>
        <row r="342">
          <cell r="A342">
            <v>357.73540000000003</v>
          </cell>
        </row>
        <row r="343">
          <cell r="A343">
            <v>357.89460000000003</v>
          </cell>
        </row>
        <row r="344">
          <cell r="A344">
            <v>358.05340000000001</v>
          </cell>
        </row>
        <row r="345">
          <cell r="A345">
            <v>358.21190000000001</v>
          </cell>
        </row>
        <row r="346">
          <cell r="A346">
            <v>358.36989999999997</v>
          </cell>
        </row>
        <row r="347">
          <cell r="A347">
            <v>358.52760000000001</v>
          </cell>
        </row>
        <row r="348">
          <cell r="A348">
            <v>358.68490000000003</v>
          </cell>
        </row>
        <row r="349">
          <cell r="A349">
            <v>358.84179999999998</v>
          </cell>
        </row>
        <row r="350">
          <cell r="A350">
            <v>358.9984</v>
          </cell>
        </row>
        <row r="351">
          <cell r="A351">
            <v>359.15460000000002</v>
          </cell>
        </row>
        <row r="352">
          <cell r="A352">
            <v>359.31040000000002</v>
          </cell>
        </row>
        <row r="353">
          <cell r="A353">
            <v>359.46589999999998</v>
          </cell>
        </row>
        <row r="354">
          <cell r="A354">
            <v>359.62099999999998</v>
          </cell>
        </row>
        <row r="355">
          <cell r="A355">
            <v>359.77569999999997</v>
          </cell>
        </row>
        <row r="356">
          <cell r="A356">
            <v>359.93009999999998</v>
          </cell>
        </row>
        <row r="357">
          <cell r="A357">
            <v>360.08409999999998</v>
          </cell>
        </row>
        <row r="358">
          <cell r="A358">
            <v>360.23770000000002</v>
          </cell>
        </row>
        <row r="359">
          <cell r="A359">
            <v>360.39100000000002</v>
          </cell>
        </row>
        <row r="360">
          <cell r="A360">
            <v>360.54390000000001</v>
          </cell>
        </row>
        <row r="361">
          <cell r="A361">
            <v>360.69650000000001</v>
          </cell>
        </row>
        <row r="362">
          <cell r="A362">
            <v>360.84870000000001</v>
          </cell>
        </row>
        <row r="363">
          <cell r="A363">
            <v>361.00060000000002</v>
          </cell>
        </row>
        <row r="364">
          <cell r="A364">
            <v>361.15210000000002</v>
          </cell>
        </row>
        <row r="365">
          <cell r="A365">
            <v>361.3032</v>
          </cell>
        </row>
        <row r="366">
          <cell r="A366">
            <v>361.45400000000001</v>
          </cell>
        </row>
        <row r="367">
          <cell r="A367">
            <v>361.60449999999997</v>
          </cell>
        </row>
        <row r="368">
          <cell r="A368">
            <v>361.75459999999998</v>
          </cell>
        </row>
        <row r="369">
          <cell r="A369">
            <v>361.90429999999998</v>
          </cell>
        </row>
        <row r="370">
          <cell r="A370">
            <v>362.05369999999999</v>
          </cell>
        </row>
        <row r="371">
          <cell r="A371">
            <v>362.20280000000002</v>
          </cell>
        </row>
        <row r="372">
          <cell r="A372">
            <v>362.35149999999999</v>
          </cell>
        </row>
        <row r="373">
          <cell r="A373">
            <v>362.49990000000003</v>
          </cell>
        </row>
        <row r="374">
          <cell r="A374">
            <v>362.64789999999999</v>
          </cell>
        </row>
        <row r="375">
          <cell r="A375">
            <v>362.79559999999998</v>
          </cell>
        </row>
        <row r="376">
          <cell r="A376">
            <v>362.94290000000001</v>
          </cell>
        </row>
        <row r="377">
          <cell r="A377">
            <v>363.0899</v>
          </cell>
        </row>
        <row r="378">
          <cell r="A378">
            <v>363.23649999999998</v>
          </cell>
        </row>
        <row r="379">
          <cell r="A379">
            <v>363.38279999999997</v>
          </cell>
        </row>
        <row r="380">
          <cell r="A380">
            <v>363.52879999999999</v>
          </cell>
        </row>
        <row r="381">
          <cell r="A381">
            <v>363.67439999999999</v>
          </cell>
        </row>
        <row r="382">
          <cell r="A382">
            <v>363.81970000000001</v>
          </cell>
        </row>
        <row r="383">
          <cell r="A383">
            <v>363.96469999999999</v>
          </cell>
        </row>
        <row r="384">
          <cell r="A384">
            <v>364.10930000000002</v>
          </cell>
        </row>
        <row r="385">
          <cell r="A385">
            <v>364.25360000000001</v>
          </cell>
        </row>
        <row r="386">
          <cell r="A386">
            <v>364.39749999999998</v>
          </cell>
        </row>
        <row r="387">
          <cell r="A387">
            <v>364.5412</v>
          </cell>
        </row>
        <row r="388">
          <cell r="A388">
            <v>364.68439999999998</v>
          </cell>
        </row>
        <row r="389">
          <cell r="A389">
            <v>364.82740000000001</v>
          </cell>
        </row>
        <row r="390">
          <cell r="A390">
            <v>364.97</v>
          </cell>
        </row>
        <row r="391">
          <cell r="A391">
            <v>365.11219999999997</v>
          </cell>
        </row>
        <row r="392">
          <cell r="A392">
            <v>365.25420000000003</v>
          </cell>
        </row>
        <row r="393">
          <cell r="A393">
            <v>365.39580000000001</v>
          </cell>
        </row>
        <row r="394">
          <cell r="A394">
            <v>365.53699999999998</v>
          </cell>
        </row>
        <row r="395">
          <cell r="A395">
            <v>365.678</v>
          </cell>
        </row>
        <row r="396">
          <cell r="A396">
            <v>365.8186</v>
          </cell>
        </row>
        <row r="397">
          <cell r="A397">
            <v>365.9588</v>
          </cell>
        </row>
        <row r="398">
          <cell r="A398">
            <v>366.09879999999998</v>
          </cell>
        </row>
        <row r="399">
          <cell r="A399">
            <v>366.23840000000001</v>
          </cell>
        </row>
        <row r="400">
          <cell r="A400">
            <v>366.37759999999997</v>
          </cell>
        </row>
        <row r="401">
          <cell r="A401">
            <v>366.51650000000001</v>
          </cell>
        </row>
        <row r="402">
          <cell r="A402">
            <v>366.6551</v>
          </cell>
        </row>
        <row r="403">
          <cell r="A403">
            <v>366.79340000000002</v>
          </cell>
        </row>
        <row r="404">
          <cell r="A404">
            <v>366.93130000000002</v>
          </cell>
        </row>
        <row r="405">
          <cell r="A405">
            <v>367.06889999999999</v>
          </cell>
        </row>
        <row r="406">
          <cell r="A406">
            <v>367.20609999999999</v>
          </cell>
        </row>
        <row r="407">
          <cell r="A407">
            <v>367.34300000000002</v>
          </cell>
        </row>
        <row r="408">
          <cell r="A408">
            <v>367.4796</v>
          </cell>
        </row>
        <row r="409">
          <cell r="A409">
            <v>367.61579999999998</v>
          </cell>
        </row>
        <row r="410">
          <cell r="A410">
            <v>367.75170000000003</v>
          </cell>
        </row>
        <row r="411">
          <cell r="A411">
            <v>367.88720000000001</v>
          </cell>
        </row>
        <row r="412">
          <cell r="A412">
            <v>368.0224</v>
          </cell>
        </row>
        <row r="413">
          <cell r="A413">
            <v>368.15719999999999</v>
          </cell>
        </row>
        <row r="414">
          <cell r="A414">
            <v>368.29169999999999</v>
          </cell>
        </row>
        <row r="415">
          <cell r="A415">
            <v>368.42579999999998</v>
          </cell>
        </row>
        <row r="416">
          <cell r="A416">
            <v>368.55950000000001</v>
          </cell>
        </row>
        <row r="417">
          <cell r="A417">
            <v>368.69290000000001</v>
          </cell>
        </row>
        <row r="418">
          <cell r="A418">
            <v>368.82589999999999</v>
          </cell>
        </row>
        <row r="419">
          <cell r="A419">
            <v>368.95850000000002</v>
          </cell>
        </row>
        <row r="420">
          <cell r="A420">
            <v>369.0908</v>
          </cell>
        </row>
        <row r="421">
          <cell r="A421">
            <v>369.2226</v>
          </cell>
        </row>
        <row r="422">
          <cell r="A422">
            <v>369.35399999999998</v>
          </cell>
        </row>
        <row r="423">
          <cell r="A423">
            <v>369.48500000000001</v>
          </cell>
        </row>
        <row r="424">
          <cell r="A424">
            <v>369.61559999999997</v>
          </cell>
        </row>
        <row r="425">
          <cell r="A425">
            <v>369.74560000000002</v>
          </cell>
        </row>
        <row r="426">
          <cell r="A426">
            <v>369.87509999999997</v>
          </cell>
        </row>
        <row r="427">
          <cell r="A427">
            <v>189.23070000000001</v>
          </cell>
        </row>
        <row r="428">
          <cell r="A428">
            <v>199.8441</v>
          </cell>
        </row>
        <row r="429">
          <cell r="A429">
            <v>206.71440000000001</v>
          </cell>
        </row>
        <row r="430">
          <cell r="A430">
            <v>211.9273</v>
          </cell>
        </row>
        <row r="431">
          <cell r="A431">
            <v>216.18260000000001</v>
          </cell>
        </row>
        <row r="432">
          <cell r="A432">
            <v>219.80680000000001</v>
          </cell>
        </row>
        <row r="433">
          <cell r="A433">
            <v>222.98060000000001</v>
          </cell>
        </row>
        <row r="434">
          <cell r="A434">
            <v>225.8151</v>
          </cell>
        </row>
        <row r="435">
          <cell r="A435">
            <v>228.38390000000001</v>
          </cell>
        </row>
        <row r="436">
          <cell r="A436">
            <v>230.73830000000001</v>
          </cell>
        </row>
        <row r="437">
          <cell r="A437">
            <v>232.91560000000001</v>
          </cell>
        </row>
        <row r="438">
          <cell r="A438">
            <v>234.9442</v>
          </cell>
        </row>
        <row r="439">
          <cell r="A439">
            <v>236.84549999999999</v>
          </cell>
        </row>
        <row r="440">
          <cell r="A440">
            <v>238.6369</v>
          </cell>
        </row>
        <row r="441">
          <cell r="A441">
            <v>240.33199999999999</v>
          </cell>
        </row>
        <row r="442">
          <cell r="A442">
            <v>241.94220000000001</v>
          </cell>
        </row>
        <row r="443">
          <cell r="A443">
            <v>243.47669999999999</v>
          </cell>
        </row>
        <row r="444">
          <cell r="A444">
            <v>244.9434</v>
          </cell>
        </row>
        <row r="445">
          <cell r="A445">
            <v>246.34899999999999</v>
          </cell>
        </row>
        <row r="446">
          <cell r="A446">
            <v>247.69909999999999</v>
          </cell>
        </row>
        <row r="447">
          <cell r="A447">
            <v>248.99850000000001</v>
          </cell>
        </row>
        <row r="448">
          <cell r="A448">
            <v>250.2516</v>
          </cell>
        </row>
        <row r="449">
          <cell r="A449">
            <v>251.46199999999999</v>
          </cell>
        </row>
        <row r="450">
          <cell r="A450">
            <v>252.63310000000001</v>
          </cell>
        </row>
        <row r="451">
          <cell r="A451">
            <v>253.76759999999999</v>
          </cell>
        </row>
        <row r="452">
          <cell r="A452">
            <v>254.8682</v>
          </cell>
        </row>
        <row r="453">
          <cell r="A453">
            <v>255.93719999999999</v>
          </cell>
        </row>
        <row r="454">
          <cell r="A454">
            <v>256.97660000000002</v>
          </cell>
        </row>
        <row r="455">
          <cell r="A455">
            <v>257.98829999999998</v>
          </cell>
        </row>
        <row r="456">
          <cell r="A456">
            <v>258.97399999999999</v>
          </cell>
        </row>
        <row r="457">
          <cell r="A457">
            <v>259.93520000000001</v>
          </cell>
        </row>
        <row r="458">
          <cell r="A458">
            <v>260.87329999999997</v>
          </cell>
        </row>
        <row r="459">
          <cell r="A459">
            <v>261.78949999999998</v>
          </cell>
        </row>
        <row r="460">
          <cell r="A460">
            <v>262.68509999999998</v>
          </cell>
        </row>
        <row r="461">
          <cell r="A461">
            <v>263.56119999999999</v>
          </cell>
        </row>
        <row r="462">
          <cell r="A462">
            <v>264.41860000000003</v>
          </cell>
        </row>
        <row r="463">
          <cell r="A463">
            <v>265.25830000000002</v>
          </cell>
        </row>
        <row r="464">
          <cell r="A464">
            <v>266.08109999999999</v>
          </cell>
        </row>
        <row r="465">
          <cell r="A465">
            <v>266.8879</v>
          </cell>
        </row>
        <row r="466">
          <cell r="A466">
            <v>267.67939999999999</v>
          </cell>
        </row>
        <row r="467">
          <cell r="A467">
            <v>268.45620000000002</v>
          </cell>
        </row>
        <row r="468">
          <cell r="A468">
            <v>269.21890000000002</v>
          </cell>
        </row>
        <row r="469">
          <cell r="A469">
            <v>269.96820000000002</v>
          </cell>
        </row>
        <row r="470">
          <cell r="A470">
            <v>270.70460000000003</v>
          </cell>
        </row>
        <row r="471">
          <cell r="A471">
            <v>271.42860000000002</v>
          </cell>
        </row>
        <row r="472">
          <cell r="A472">
            <v>272.14069999999998</v>
          </cell>
        </row>
        <row r="473">
          <cell r="A473">
            <v>272.84129999999999</v>
          </cell>
        </row>
        <row r="474">
          <cell r="A474">
            <v>273.53089999999997</v>
          </cell>
        </row>
        <row r="475">
          <cell r="A475">
            <v>274.2099</v>
          </cell>
        </row>
        <row r="476">
          <cell r="A476">
            <v>274.87869999999998</v>
          </cell>
        </row>
        <row r="477">
          <cell r="A477">
            <v>275.5376</v>
          </cell>
        </row>
        <row r="478">
          <cell r="A478">
            <v>276.18700000000001</v>
          </cell>
        </row>
        <row r="479">
          <cell r="A479">
            <v>276.8272</v>
          </cell>
        </row>
        <row r="480">
          <cell r="A480">
            <v>277.45839999999998</v>
          </cell>
        </row>
        <row r="481">
          <cell r="A481">
            <v>278.08100000000002</v>
          </cell>
        </row>
        <row r="482">
          <cell r="A482">
            <v>278.69529999999997</v>
          </cell>
        </row>
        <row r="483">
          <cell r="A483">
            <v>279.30160000000001</v>
          </cell>
        </row>
        <row r="484">
          <cell r="A484">
            <v>279.8999</v>
          </cell>
        </row>
        <row r="485">
          <cell r="A485">
            <v>280.4907</v>
          </cell>
        </row>
        <row r="486">
          <cell r="A486">
            <v>281.07409999999999</v>
          </cell>
        </row>
        <row r="487">
          <cell r="A487">
            <v>281.65039999999999</v>
          </cell>
        </row>
        <row r="488">
          <cell r="A488">
            <v>282.21969999999999</v>
          </cell>
        </row>
        <row r="489">
          <cell r="A489">
            <v>282.78230000000002</v>
          </cell>
        </row>
        <row r="490">
          <cell r="A490">
            <v>283.3383</v>
          </cell>
        </row>
        <row r="491">
          <cell r="A491">
            <v>283.8879</v>
          </cell>
        </row>
        <row r="492">
          <cell r="A492">
            <v>284.43130000000002</v>
          </cell>
        </row>
        <row r="493">
          <cell r="A493">
            <v>284.96870000000001</v>
          </cell>
        </row>
        <row r="494">
          <cell r="A494">
            <v>285.50009999999997</v>
          </cell>
        </row>
        <row r="495">
          <cell r="A495">
            <v>286.02589999999998</v>
          </cell>
        </row>
        <row r="496">
          <cell r="A496">
            <v>286.54599999999999</v>
          </cell>
        </row>
        <row r="497">
          <cell r="A497">
            <v>287.0607</v>
          </cell>
        </row>
        <row r="498">
          <cell r="A498">
            <v>287.57010000000002</v>
          </cell>
        </row>
        <row r="499">
          <cell r="A499">
            <v>288.07429999999999</v>
          </cell>
        </row>
        <row r="500">
          <cell r="A500">
            <v>288.57339999999999</v>
          </cell>
        </row>
        <row r="501">
          <cell r="A501">
            <v>289.06760000000003</v>
          </cell>
        </row>
        <row r="502">
          <cell r="A502">
            <v>289.55689999999998</v>
          </cell>
        </row>
        <row r="503">
          <cell r="A503">
            <v>290.04149999999998</v>
          </cell>
        </row>
        <row r="504">
          <cell r="A504">
            <v>290.52159999999998</v>
          </cell>
        </row>
        <row r="505">
          <cell r="A505">
            <v>290.99709999999999</v>
          </cell>
        </row>
        <row r="506">
          <cell r="A506">
            <v>291.46820000000002</v>
          </cell>
        </row>
        <row r="507">
          <cell r="A507">
            <v>291.935</v>
          </cell>
        </row>
        <row r="508">
          <cell r="A508">
            <v>292.39760000000001</v>
          </cell>
        </row>
        <row r="509">
          <cell r="A509">
            <v>292.85599999999999</v>
          </cell>
        </row>
        <row r="510">
          <cell r="A510">
            <v>293.31040000000002</v>
          </cell>
        </row>
        <row r="511">
          <cell r="A511">
            <v>293.76089999999999</v>
          </cell>
        </row>
        <row r="512">
          <cell r="A512">
            <v>294.20740000000001</v>
          </cell>
        </row>
        <row r="513">
          <cell r="A513">
            <v>294.65019999999998</v>
          </cell>
        </row>
        <row r="514">
          <cell r="A514">
            <v>295.08929999999998</v>
          </cell>
        </row>
        <row r="515">
          <cell r="A515">
            <v>295.5247</v>
          </cell>
        </row>
        <row r="516">
          <cell r="A516">
            <v>295.95650000000001</v>
          </cell>
        </row>
        <row r="517">
          <cell r="A517">
            <v>296.38479999999998</v>
          </cell>
        </row>
        <row r="518">
          <cell r="A518">
            <v>296.80970000000002</v>
          </cell>
        </row>
        <row r="519">
          <cell r="A519">
            <v>297.2312</v>
          </cell>
        </row>
        <row r="520">
          <cell r="A520">
            <v>297.64940000000001</v>
          </cell>
        </row>
        <row r="521">
          <cell r="A521">
            <v>298.06439999999998</v>
          </cell>
        </row>
        <row r="522">
          <cell r="A522">
            <v>298.47609999999997</v>
          </cell>
        </row>
        <row r="523">
          <cell r="A523">
            <v>298.88479999999998</v>
          </cell>
        </row>
        <row r="524">
          <cell r="A524">
            <v>299.2903</v>
          </cell>
        </row>
        <row r="525">
          <cell r="A525">
            <v>299.69279999999998</v>
          </cell>
        </row>
        <row r="526">
          <cell r="A526">
            <v>300.0924</v>
          </cell>
        </row>
        <row r="527">
          <cell r="A527">
            <v>300.48899999999998</v>
          </cell>
        </row>
        <row r="528">
          <cell r="A528">
            <v>300.88279999999997</v>
          </cell>
        </row>
        <row r="529">
          <cell r="A529">
            <v>301.27379999999999</v>
          </cell>
        </row>
        <row r="530">
          <cell r="A530">
            <v>301.6619</v>
          </cell>
        </row>
        <row r="531">
          <cell r="A531">
            <v>302.04739999999998</v>
          </cell>
        </row>
        <row r="532">
          <cell r="A532">
            <v>302.43020000000001</v>
          </cell>
        </row>
        <row r="533">
          <cell r="A533">
            <v>302.81029999999998</v>
          </cell>
        </row>
        <row r="534">
          <cell r="A534">
            <v>303.18790000000001</v>
          </cell>
        </row>
        <row r="535">
          <cell r="A535">
            <v>303.56290000000001</v>
          </cell>
        </row>
        <row r="536">
          <cell r="A536">
            <v>303.93540000000002</v>
          </cell>
        </row>
        <row r="537">
          <cell r="A537">
            <v>304.30540000000002</v>
          </cell>
        </row>
        <row r="538">
          <cell r="A538">
            <v>304.673</v>
          </cell>
        </row>
        <row r="539">
          <cell r="A539">
            <v>305.03820000000002</v>
          </cell>
        </row>
        <row r="540">
          <cell r="A540">
            <v>305.40100000000001</v>
          </cell>
        </row>
        <row r="541">
          <cell r="A541">
            <v>305.76150000000001</v>
          </cell>
        </row>
        <row r="542">
          <cell r="A542">
            <v>306.1198</v>
          </cell>
        </row>
        <row r="543">
          <cell r="A543">
            <v>306.47570000000002</v>
          </cell>
        </row>
        <row r="544">
          <cell r="A544">
            <v>306.8295</v>
          </cell>
        </row>
        <row r="545">
          <cell r="A545">
            <v>307.18110000000001</v>
          </cell>
        </row>
        <row r="546">
          <cell r="A546">
            <v>307.53050000000002</v>
          </cell>
        </row>
        <row r="547">
          <cell r="A547">
            <v>307.87779999999998</v>
          </cell>
        </row>
        <row r="548">
          <cell r="A548">
            <v>308.22300000000001</v>
          </cell>
        </row>
        <row r="549">
          <cell r="A549">
            <v>308.56610000000001</v>
          </cell>
        </row>
        <row r="550">
          <cell r="A550">
            <v>308.90719999999999</v>
          </cell>
        </row>
        <row r="551">
          <cell r="A551">
            <v>309.24630000000002</v>
          </cell>
        </row>
        <row r="552">
          <cell r="A552">
            <v>309.58339999999998</v>
          </cell>
        </row>
        <row r="553">
          <cell r="A553">
            <v>309.91860000000003</v>
          </cell>
        </row>
        <row r="554">
          <cell r="A554">
            <v>310.2518</v>
          </cell>
        </row>
        <row r="555">
          <cell r="A555">
            <v>310.5831</v>
          </cell>
        </row>
        <row r="556">
          <cell r="A556">
            <v>310.9126</v>
          </cell>
        </row>
        <row r="557">
          <cell r="A557">
            <v>311.24020000000002</v>
          </cell>
        </row>
        <row r="558">
          <cell r="A558">
            <v>311.56599999999997</v>
          </cell>
        </row>
        <row r="559">
          <cell r="A559">
            <v>311.89</v>
          </cell>
        </row>
        <row r="560">
          <cell r="A560">
            <v>312.2122</v>
          </cell>
        </row>
        <row r="561">
          <cell r="A561">
            <v>312.53269999999998</v>
          </cell>
        </row>
        <row r="562">
          <cell r="A562">
            <v>312.85140000000001</v>
          </cell>
        </row>
        <row r="563">
          <cell r="A563">
            <v>313.16840000000002</v>
          </cell>
        </row>
        <row r="564">
          <cell r="A564">
            <v>313.4837</v>
          </cell>
        </row>
        <row r="565">
          <cell r="A565">
            <v>313.79739999999998</v>
          </cell>
        </row>
        <row r="566">
          <cell r="A566">
            <v>314.10939999999999</v>
          </cell>
        </row>
        <row r="567">
          <cell r="A567">
            <v>314.41980000000001</v>
          </cell>
        </row>
        <row r="568">
          <cell r="A568">
            <v>314.72859999999997</v>
          </cell>
        </row>
        <row r="569">
          <cell r="A569">
            <v>315.03570000000002</v>
          </cell>
        </row>
        <row r="570">
          <cell r="A570">
            <v>315.34140000000002</v>
          </cell>
        </row>
        <row r="571">
          <cell r="A571">
            <v>315.6454</v>
          </cell>
        </row>
        <row r="572">
          <cell r="A572">
            <v>315.94799999999998</v>
          </cell>
        </row>
        <row r="573">
          <cell r="A573">
            <v>316.24900000000002</v>
          </cell>
        </row>
        <row r="574">
          <cell r="A574">
            <v>316.54860000000002</v>
          </cell>
        </row>
        <row r="575">
          <cell r="A575">
            <v>316.84660000000002</v>
          </cell>
        </row>
        <row r="576">
          <cell r="A576">
            <v>317.14319999999998</v>
          </cell>
        </row>
        <row r="577">
          <cell r="A577">
            <v>317.4384</v>
          </cell>
        </row>
        <row r="578">
          <cell r="A578">
            <v>317.7321</v>
          </cell>
        </row>
        <row r="579">
          <cell r="A579">
            <v>318.02440000000001</v>
          </cell>
        </row>
        <row r="580">
          <cell r="A580">
            <v>318.31529999999998</v>
          </cell>
        </row>
        <row r="581">
          <cell r="A581">
            <v>318.60480000000001</v>
          </cell>
        </row>
        <row r="582">
          <cell r="A582">
            <v>318.89299999999997</v>
          </cell>
        </row>
        <row r="583">
          <cell r="A583">
            <v>319.1798</v>
          </cell>
        </row>
        <row r="584">
          <cell r="A584">
            <v>319.46530000000001</v>
          </cell>
        </row>
        <row r="585">
          <cell r="A585">
            <v>319.74950000000001</v>
          </cell>
        </row>
        <row r="586">
          <cell r="A586">
            <v>320.03230000000002</v>
          </cell>
        </row>
        <row r="587">
          <cell r="A587">
            <v>320.31389999999999</v>
          </cell>
        </row>
        <row r="588">
          <cell r="A588">
            <v>320.5942</v>
          </cell>
        </row>
        <row r="589">
          <cell r="A589">
            <v>320.8732</v>
          </cell>
        </row>
        <row r="590">
          <cell r="A590">
            <v>321.15100000000001</v>
          </cell>
        </row>
        <row r="591">
          <cell r="A591">
            <v>321.42750000000001</v>
          </cell>
        </row>
        <row r="592">
          <cell r="A592">
            <v>321.70280000000002</v>
          </cell>
        </row>
        <row r="593">
          <cell r="A593">
            <v>321.9769</v>
          </cell>
        </row>
        <row r="594">
          <cell r="A594">
            <v>322.24979999999999</v>
          </cell>
        </row>
        <row r="595">
          <cell r="A595">
            <v>322.5215</v>
          </cell>
        </row>
        <row r="596">
          <cell r="A596">
            <v>322.79199999999997</v>
          </cell>
        </row>
        <row r="597">
          <cell r="A597">
            <v>323.06130000000002</v>
          </cell>
        </row>
        <row r="598">
          <cell r="A598">
            <v>323.3295</v>
          </cell>
        </row>
        <row r="599">
          <cell r="A599">
            <v>323.59660000000002</v>
          </cell>
        </row>
        <row r="600">
          <cell r="A600">
            <v>323.86250000000001</v>
          </cell>
        </row>
        <row r="601">
          <cell r="A601">
            <v>324.12729999999999</v>
          </cell>
        </row>
        <row r="602">
          <cell r="A602">
            <v>324.39100000000002</v>
          </cell>
        </row>
        <row r="603">
          <cell r="A603">
            <v>324.65359999999998</v>
          </cell>
        </row>
        <row r="604">
          <cell r="A604">
            <v>324.9151</v>
          </cell>
        </row>
        <row r="605">
          <cell r="A605">
            <v>325.1755</v>
          </cell>
        </row>
        <row r="606">
          <cell r="A606">
            <v>325.43490000000003</v>
          </cell>
        </row>
        <row r="607">
          <cell r="A607">
            <v>325.69319999999999</v>
          </cell>
        </row>
        <row r="608">
          <cell r="A608">
            <v>325.9504</v>
          </cell>
        </row>
        <row r="609">
          <cell r="A609">
            <v>326.20670000000001</v>
          </cell>
        </row>
        <row r="610">
          <cell r="A610">
            <v>326.46190000000001</v>
          </cell>
        </row>
        <row r="611">
          <cell r="A611">
            <v>326.71600000000001</v>
          </cell>
        </row>
        <row r="612">
          <cell r="A612">
            <v>326.9692</v>
          </cell>
        </row>
        <row r="613">
          <cell r="A613">
            <v>327.22129999999999</v>
          </cell>
        </row>
        <row r="614">
          <cell r="A614">
            <v>327.47250000000003</v>
          </cell>
        </row>
        <row r="615">
          <cell r="A615">
            <v>327.72269999999997</v>
          </cell>
        </row>
        <row r="616">
          <cell r="A616">
            <v>327.97190000000001</v>
          </cell>
        </row>
        <row r="617">
          <cell r="A617">
            <v>328.22019999999998</v>
          </cell>
        </row>
        <row r="618">
          <cell r="A618">
            <v>328.46749999999997</v>
          </cell>
        </row>
        <row r="619">
          <cell r="A619">
            <v>328.71379999999999</v>
          </cell>
        </row>
        <row r="620">
          <cell r="A620">
            <v>328.95920000000001</v>
          </cell>
        </row>
        <row r="621">
          <cell r="A621">
            <v>329.20370000000003</v>
          </cell>
        </row>
        <row r="622">
          <cell r="A622">
            <v>329.44720000000001</v>
          </cell>
        </row>
        <row r="623">
          <cell r="A623">
            <v>329.68990000000002</v>
          </cell>
        </row>
        <row r="624">
          <cell r="A624">
            <v>329.9316</v>
          </cell>
        </row>
        <row r="625">
          <cell r="A625">
            <v>330.17239999999998</v>
          </cell>
        </row>
        <row r="626">
          <cell r="A626">
            <v>330.41239999999999</v>
          </cell>
        </row>
        <row r="627">
          <cell r="A627">
            <v>330.65140000000002</v>
          </cell>
        </row>
        <row r="628">
          <cell r="A628">
            <v>330.88959999999997</v>
          </cell>
        </row>
        <row r="629">
          <cell r="A629">
            <v>331.12689999999998</v>
          </cell>
        </row>
        <row r="630">
          <cell r="A630">
            <v>331.36329999999998</v>
          </cell>
        </row>
        <row r="631">
          <cell r="A631">
            <v>331.59890000000001</v>
          </cell>
        </row>
        <row r="632">
          <cell r="A632">
            <v>331.83359999999999</v>
          </cell>
        </row>
        <row r="633">
          <cell r="A633">
            <v>332.0675</v>
          </cell>
        </row>
        <row r="634">
          <cell r="A634">
            <v>332.30059999999997</v>
          </cell>
        </row>
        <row r="635">
          <cell r="A635">
            <v>332.53280000000001</v>
          </cell>
        </row>
        <row r="636">
          <cell r="A636">
            <v>332.76420000000002</v>
          </cell>
        </row>
        <row r="637">
          <cell r="A637">
            <v>332.9948</v>
          </cell>
        </row>
        <row r="638">
          <cell r="A638">
            <v>333.22460000000001</v>
          </cell>
        </row>
        <row r="639">
          <cell r="A639">
            <v>333.45359999999999</v>
          </cell>
        </row>
        <row r="640">
          <cell r="A640">
            <v>333.68180000000001</v>
          </cell>
        </row>
        <row r="641">
          <cell r="A641">
            <v>333.9092</v>
          </cell>
        </row>
        <row r="642">
          <cell r="A642">
            <v>334.13580000000002</v>
          </cell>
        </row>
        <row r="643">
          <cell r="A643">
            <v>334.36160000000001</v>
          </cell>
        </row>
        <row r="644">
          <cell r="A644">
            <v>334.58659999999998</v>
          </cell>
        </row>
        <row r="645">
          <cell r="A645">
            <v>334.8109</v>
          </cell>
        </row>
        <row r="646">
          <cell r="A646">
            <v>335.03449999999998</v>
          </cell>
        </row>
        <row r="647">
          <cell r="A647">
            <v>335.25729999999999</v>
          </cell>
        </row>
        <row r="648">
          <cell r="A648">
            <v>335.47930000000002</v>
          </cell>
        </row>
        <row r="649">
          <cell r="A649">
            <v>335.70060000000001</v>
          </cell>
        </row>
        <row r="650">
          <cell r="A650">
            <v>335.92110000000002</v>
          </cell>
        </row>
        <row r="651">
          <cell r="A651">
            <v>336.14089999999999</v>
          </cell>
        </row>
        <row r="652">
          <cell r="A652">
            <v>336.36</v>
          </cell>
        </row>
        <row r="653">
          <cell r="A653">
            <v>336.57839999999999</v>
          </cell>
        </row>
        <row r="654">
          <cell r="A654">
            <v>336.79599999999999</v>
          </cell>
        </row>
        <row r="655">
          <cell r="A655">
            <v>337.01299999999998</v>
          </cell>
        </row>
        <row r="656">
          <cell r="A656">
            <v>337.22919999999999</v>
          </cell>
        </row>
        <row r="657">
          <cell r="A657">
            <v>337.44479999999999</v>
          </cell>
        </row>
        <row r="658">
          <cell r="A658">
            <v>337.65960000000001</v>
          </cell>
        </row>
        <row r="659">
          <cell r="A659">
            <v>337.87369999999999</v>
          </cell>
        </row>
        <row r="660">
          <cell r="A660">
            <v>338.0872</v>
          </cell>
        </row>
        <row r="661">
          <cell r="A661">
            <v>338.3</v>
          </cell>
        </row>
        <row r="662">
          <cell r="A662">
            <v>338.51209999999998</v>
          </cell>
        </row>
        <row r="663">
          <cell r="A663">
            <v>338.7235</v>
          </cell>
        </row>
        <row r="664">
          <cell r="A664">
            <v>338.93430000000001</v>
          </cell>
        </row>
        <row r="665">
          <cell r="A665">
            <v>339.14440000000002</v>
          </cell>
        </row>
        <row r="666">
          <cell r="A666">
            <v>339.35379999999998</v>
          </cell>
        </row>
        <row r="667">
          <cell r="A667">
            <v>339.56259999999997</v>
          </cell>
        </row>
        <row r="668">
          <cell r="A668">
            <v>339.77080000000001</v>
          </cell>
        </row>
        <row r="669">
          <cell r="A669">
            <v>339.97829999999999</v>
          </cell>
        </row>
        <row r="670">
          <cell r="A670">
            <v>340.18509999999998</v>
          </cell>
        </row>
        <row r="671">
          <cell r="A671">
            <v>340.39139999999998</v>
          </cell>
        </row>
        <row r="672">
          <cell r="A672">
            <v>340.59699999999998</v>
          </cell>
        </row>
        <row r="673">
          <cell r="A673">
            <v>340.80189999999999</v>
          </cell>
        </row>
        <row r="674">
          <cell r="A674">
            <v>341.00630000000001</v>
          </cell>
        </row>
        <row r="675">
          <cell r="A675">
            <v>341.21</v>
          </cell>
        </row>
        <row r="676">
          <cell r="A676">
            <v>341.41309999999999</v>
          </cell>
        </row>
        <row r="677">
          <cell r="A677">
            <v>341.61559999999997</v>
          </cell>
        </row>
        <row r="678">
          <cell r="A678">
            <v>341.8175</v>
          </cell>
        </row>
        <row r="679">
          <cell r="A679">
            <v>342.0188</v>
          </cell>
        </row>
        <row r="680">
          <cell r="A680">
            <v>342.21949999999998</v>
          </cell>
        </row>
        <row r="681">
          <cell r="A681">
            <v>342.4196</v>
          </cell>
        </row>
        <row r="682">
          <cell r="A682">
            <v>342.6191</v>
          </cell>
        </row>
        <row r="683">
          <cell r="A683">
            <v>342.81799999999998</v>
          </cell>
        </row>
        <row r="684">
          <cell r="A684">
            <v>343.0163</v>
          </cell>
        </row>
        <row r="685">
          <cell r="A685">
            <v>343.214</v>
          </cell>
        </row>
        <row r="686">
          <cell r="A686">
            <v>343.41120000000001</v>
          </cell>
        </row>
        <row r="687">
          <cell r="A687">
            <v>343.6078</v>
          </cell>
        </row>
        <row r="688">
          <cell r="A688">
            <v>343.80380000000002</v>
          </cell>
        </row>
        <row r="689">
          <cell r="A689">
            <v>343.99930000000001</v>
          </cell>
        </row>
        <row r="690">
          <cell r="A690">
            <v>344.19420000000002</v>
          </cell>
        </row>
        <row r="691">
          <cell r="A691">
            <v>344.38850000000002</v>
          </cell>
        </row>
        <row r="692">
          <cell r="A692">
            <v>344.58229999999998</v>
          </cell>
        </row>
        <row r="693">
          <cell r="A693">
            <v>344.7756</v>
          </cell>
        </row>
        <row r="694">
          <cell r="A694">
            <v>344.96820000000002</v>
          </cell>
        </row>
        <row r="695">
          <cell r="A695">
            <v>345.16039999999998</v>
          </cell>
        </row>
        <row r="696">
          <cell r="A696">
            <v>345.35199999999998</v>
          </cell>
        </row>
        <row r="697">
          <cell r="A697">
            <v>345.54300000000001</v>
          </cell>
        </row>
        <row r="698">
          <cell r="A698">
            <v>345.73349999999999</v>
          </cell>
        </row>
        <row r="699">
          <cell r="A699">
            <v>345.92349999999999</v>
          </cell>
        </row>
        <row r="700">
          <cell r="A700">
            <v>346.113</v>
          </cell>
        </row>
        <row r="701">
          <cell r="A701">
            <v>346.30189999999999</v>
          </cell>
        </row>
        <row r="702">
          <cell r="A702">
            <v>346.49029999999999</v>
          </cell>
        </row>
        <row r="703">
          <cell r="A703">
            <v>346.6782</v>
          </cell>
        </row>
        <row r="704">
          <cell r="A704">
            <v>346.8655</v>
          </cell>
        </row>
        <row r="705">
          <cell r="A705">
            <v>347.05239999999998</v>
          </cell>
        </row>
        <row r="706">
          <cell r="A706">
            <v>347.23869999999999</v>
          </cell>
        </row>
        <row r="707">
          <cell r="A707">
            <v>347.4246</v>
          </cell>
        </row>
        <row r="708">
          <cell r="A708">
            <v>347.60989999999998</v>
          </cell>
        </row>
        <row r="709">
          <cell r="A709">
            <v>347.79469999999998</v>
          </cell>
        </row>
        <row r="710">
          <cell r="A710">
            <v>347.97899999999998</v>
          </cell>
        </row>
        <row r="711">
          <cell r="A711">
            <v>348.1628</v>
          </cell>
        </row>
        <row r="712">
          <cell r="A712">
            <v>348.34620000000001</v>
          </cell>
        </row>
        <row r="713">
          <cell r="A713">
            <v>348.529</v>
          </cell>
        </row>
        <row r="714">
          <cell r="A714">
            <v>348.71129999999999</v>
          </cell>
        </row>
        <row r="715">
          <cell r="A715">
            <v>348.89319999999998</v>
          </cell>
        </row>
        <row r="716">
          <cell r="A716">
            <v>349.0745</v>
          </cell>
        </row>
        <row r="717">
          <cell r="A717">
            <v>349.25540000000001</v>
          </cell>
        </row>
        <row r="718">
          <cell r="A718">
            <v>349.43579999999997</v>
          </cell>
        </row>
        <row r="719">
          <cell r="A719">
            <v>349.61579999999998</v>
          </cell>
        </row>
        <row r="720">
          <cell r="A720">
            <v>349.79520000000002</v>
          </cell>
        </row>
        <row r="721">
          <cell r="A721">
            <v>349.9742</v>
          </cell>
        </row>
        <row r="722">
          <cell r="A722">
            <v>350.15269999999998</v>
          </cell>
        </row>
        <row r="723">
          <cell r="A723">
            <v>350.33080000000001</v>
          </cell>
        </row>
        <row r="724">
          <cell r="A724">
            <v>350.50839999999999</v>
          </cell>
        </row>
        <row r="725">
          <cell r="A725">
            <v>350.68549999999999</v>
          </cell>
        </row>
        <row r="726">
          <cell r="A726">
            <v>350.8621</v>
          </cell>
        </row>
        <row r="727">
          <cell r="A727">
            <v>351.03829999999999</v>
          </cell>
        </row>
        <row r="728">
          <cell r="A728">
            <v>351.21409999999997</v>
          </cell>
        </row>
        <row r="729">
          <cell r="A729">
            <v>351.38940000000002</v>
          </cell>
        </row>
        <row r="730">
          <cell r="A730">
            <v>351.56420000000003</v>
          </cell>
        </row>
        <row r="731">
          <cell r="A731">
            <v>351.73860000000002</v>
          </cell>
        </row>
        <row r="732">
          <cell r="A732">
            <v>351.9126</v>
          </cell>
        </row>
        <row r="733">
          <cell r="A733">
            <v>352.08609999999999</v>
          </cell>
        </row>
        <row r="734">
          <cell r="A734">
            <v>352.25920000000002</v>
          </cell>
        </row>
        <row r="735">
          <cell r="A735">
            <v>352.43180000000001</v>
          </cell>
        </row>
        <row r="736">
          <cell r="A736">
            <v>352.60399999999998</v>
          </cell>
        </row>
        <row r="737">
          <cell r="A737">
            <v>352.77569999999997</v>
          </cell>
        </row>
        <row r="738">
          <cell r="A738">
            <v>352.947</v>
          </cell>
        </row>
        <row r="739">
          <cell r="A739">
            <v>353.11790000000002</v>
          </cell>
        </row>
        <row r="740">
          <cell r="A740">
            <v>353.28840000000002</v>
          </cell>
        </row>
        <row r="741">
          <cell r="A741">
            <v>353.45839999999998</v>
          </cell>
        </row>
        <row r="742">
          <cell r="A742">
            <v>353.62799999999999</v>
          </cell>
        </row>
        <row r="743">
          <cell r="A743">
            <v>353.79719999999998</v>
          </cell>
        </row>
        <row r="744">
          <cell r="A744">
            <v>353.96600000000001</v>
          </cell>
        </row>
        <row r="745">
          <cell r="A745">
            <v>354.1343</v>
          </cell>
        </row>
        <row r="746">
          <cell r="A746">
            <v>354.30220000000003</v>
          </cell>
        </row>
        <row r="747">
          <cell r="A747">
            <v>354.46980000000002</v>
          </cell>
        </row>
        <row r="748">
          <cell r="A748">
            <v>354.63690000000003</v>
          </cell>
        </row>
        <row r="749">
          <cell r="A749">
            <v>354.80349999999999</v>
          </cell>
        </row>
        <row r="750">
          <cell r="A750">
            <v>354.96980000000002</v>
          </cell>
        </row>
        <row r="751">
          <cell r="A751">
            <v>355.13569999999999</v>
          </cell>
        </row>
        <row r="752">
          <cell r="A752">
            <v>355.30110000000002</v>
          </cell>
        </row>
        <row r="753">
          <cell r="A753">
            <v>355.46620000000001</v>
          </cell>
        </row>
        <row r="754">
          <cell r="A754">
            <v>355.6309</v>
          </cell>
        </row>
        <row r="755">
          <cell r="A755">
            <v>355.79509999999999</v>
          </cell>
        </row>
        <row r="756">
          <cell r="A756">
            <v>355.959</v>
          </cell>
        </row>
        <row r="757">
          <cell r="A757">
            <v>356.12240000000003</v>
          </cell>
        </row>
        <row r="758">
          <cell r="A758">
            <v>356.28550000000001</v>
          </cell>
        </row>
        <row r="759">
          <cell r="A759">
            <v>356.44810000000001</v>
          </cell>
        </row>
        <row r="760">
          <cell r="A760">
            <v>356.61040000000003</v>
          </cell>
        </row>
        <row r="761">
          <cell r="A761">
            <v>356.77229999999997</v>
          </cell>
        </row>
        <row r="762">
          <cell r="A762">
            <v>356.93380000000002</v>
          </cell>
        </row>
        <row r="763">
          <cell r="A763">
            <v>357.0949</v>
          </cell>
        </row>
        <row r="764">
          <cell r="A764">
            <v>357.25560000000002</v>
          </cell>
        </row>
        <row r="765">
          <cell r="A765">
            <v>357.41590000000002</v>
          </cell>
        </row>
        <row r="766">
          <cell r="A766">
            <v>357.57589999999999</v>
          </cell>
        </row>
        <row r="767">
          <cell r="A767">
            <v>357.73540000000003</v>
          </cell>
        </row>
        <row r="768">
          <cell r="A768">
            <v>357.89460000000003</v>
          </cell>
        </row>
        <row r="769">
          <cell r="A769">
            <v>358.05340000000001</v>
          </cell>
        </row>
        <row r="770">
          <cell r="A770">
            <v>358.21190000000001</v>
          </cell>
        </row>
        <row r="771">
          <cell r="A771">
            <v>358.36989999999997</v>
          </cell>
        </row>
        <row r="772">
          <cell r="A772">
            <v>358.52760000000001</v>
          </cell>
        </row>
        <row r="773">
          <cell r="A773">
            <v>358.68490000000003</v>
          </cell>
        </row>
        <row r="774">
          <cell r="A774">
            <v>358.84179999999998</v>
          </cell>
        </row>
        <row r="775">
          <cell r="A775">
            <v>358.9984</v>
          </cell>
        </row>
        <row r="776">
          <cell r="A776">
            <v>359.15460000000002</v>
          </cell>
        </row>
        <row r="777">
          <cell r="A777">
            <v>359.31040000000002</v>
          </cell>
        </row>
        <row r="778">
          <cell r="A778">
            <v>359.46589999999998</v>
          </cell>
        </row>
        <row r="779">
          <cell r="A779">
            <v>359.62099999999998</v>
          </cell>
        </row>
        <row r="780">
          <cell r="A780">
            <v>359.77569999999997</v>
          </cell>
        </row>
        <row r="781">
          <cell r="A781">
            <v>359.93009999999998</v>
          </cell>
        </row>
        <row r="782">
          <cell r="A782">
            <v>360.08409999999998</v>
          </cell>
        </row>
        <row r="783">
          <cell r="A783">
            <v>360.23770000000002</v>
          </cell>
        </row>
        <row r="784">
          <cell r="A784">
            <v>360.39100000000002</v>
          </cell>
        </row>
        <row r="785">
          <cell r="A785">
            <v>360.54390000000001</v>
          </cell>
        </row>
        <row r="786">
          <cell r="A786">
            <v>360.69650000000001</v>
          </cell>
        </row>
        <row r="787">
          <cell r="A787">
            <v>360.84870000000001</v>
          </cell>
        </row>
        <row r="788">
          <cell r="A788">
            <v>361.00060000000002</v>
          </cell>
        </row>
        <row r="789">
          <cell r="A789">
            <v>361.15210000000002</v>
          </cell>
        </row>
        <row r="790">
          <cell r="A790">
            <v>361.3032</v>
          </cell>
        </row>
        <row r="791">
          <cell r="A791">
            <v>361.45400000000001</v>
          </cell>
        </row>
        <row r="792">
          <cell r="A792">
            <v>361.60449999999997</v>
          </cell>
        </row>
        <row r="793">
          <cell r="A793">
            <v>361.75459999999998</v>
          </cell>
        </row>
        <row r="794">
          <cell r="A794">
            <v>361.90429999999998</v>
          </cell>
        </row>
        <row r="795">
          <cell r="A795">
            <v>362.05369999999999</v>
          </cell>
        </row>
        <row r="796">
          <cell r="A796">
            <v>362.20280000000002</v>
          </cell>
        </row>
        <row r="797">
          <cell r="A797">
            <v>362.35149999999999</v>
          </cell>
        </row>
        <row r="798">
          <cell r="A798">
            <v>362.49990000000003</v>
          </cell>
        </row>
        <row r="799">
          <cell r="A799">
            <v>362.64789999999999</v>
          </cell>
        </row>
        <row r="800">
          <cell r="A800">
            <v>362.79559999999998</v>
          </cell>
        </row>
        <row r="801">
          <cell r="A801">
            <v>362.94290000000001</v>
          </cell>
        </row>
        <row r="802">
          <cell r="A802">
            <v>363.0899</v>
          </cell>
        </row>
        <row r="803">
          <cell r="A803">
            <v>363.23649999999998</v>
          </cell>
        </row>
        <row r="804">
          <cell r="A804">
            <v>363.38279999999997</v>
          </cell>
        </row>
        <row r="805">
          <cell r="A805">
            <v>363.52879999999999</v>
          </cell>
        </row>
        <row r="806">
          <cell r="A806">
            <v>363.67439999999999</v>
          </cell>
        </row>
        <row r="807">
          <cell r="A807">
            <v>363.81970000000001</v>
          </cell>
        </row>
        <row r="808">
          <cell r="A808">
            <v>363.96469999999999</v>
          </cell>
        </row>
        <row r="809">
          <cell r="A809">
            <v>364.10930000000002</v>
          </cell>
        </row>
        <row r="810">
          <cell r="A810">
            <v>364.25360000000001</v>
          </cell>
        </row>
        <row r="811">
          <cell r="A811">
            <v>364.39749999999998</v>
          </cell>
        </row>
        <row r="812">
          <cell r="A812">
            <v>364.5412</v>
          </cell>
        </row>
        <row r="813">
          <cell r="A813">
            <v>364.68439999999998</v>
          </cell>
        </row>
        <row r="814">
          <cell r="A814">
            <v>364.82740000000001</v>
          </cell>
        </row>
        <row r="815">
          <cell r="A815">
            <v>364.97</v>
          </cell>
        </row>
        <row r="816">
          <cell r="A816">
            <v>365.11219999999997</v>
          </cell>
        </row>
        <row r="817">
          <cell r="A817">
            <v>365.25420000000003</v>
          </cell>
        </row>
        <row r="818">
          <cell r="A818">
            <v>365.39580000000001</v>
          </cell>
        </row>
        <row r="819">
          <cell r="A819">
            <v>365.53699999999998</v>
          </cell>
        </row>
        <row r="820">
          <cell r="A820">
            <v>365.678</v>
          </cell>
        </row>
        <row r="821">
          <cell r="A821">
            <v>365.8186</v>
          </cell>
        </row>
        <row r="822">
          <cell r="A822">
            <v>365.9588</v>
          </cell>
        </row>
        <row r="823">
          <cell r="A823">
            <v>366.09879999999998</v>
          </cell>
        </row>
        <row r="824">
          <cell r="A824">
            <v>366.23840000000001</v>
          </cell>
        </row>
        <row r="825">
          <cell r="A825">
            <v>366.37759999999997</v>
          </cell>
        </row>
        <row r="826">
          <cell r="A826">
            <v>366.51650000000001</v>
          </cell>
        </row>
        <row r="827">
          <cell r="A827">
            <v>366.6551</v>
          </cell>
        </row>
        <row r="828">
          <cell r="A828">
            <v>366.79340000000002</v>
          </cell>
        </row>
        <row r="829">
          <cell r="A829">
            <v>366.93130000000002</v>
          </cell>
        </row>
        <row r="830">
          <cell r="A830">
            <v>367.06889999999999</v>
          </cell>
        </row>
        <row r="831">
          <cell r="A831">
            <v>367.20609999999999</v>
          </cell>
        </row>
        <row r="832">
          <cell r="A832">
            <v>367.34300000000002</v>
          </cell>
        </row>
        <row r="833">
          <cell r="A833">
            <v>367.4796</v>
          </cell>
        </row>
        <row r="834">
          <cell r="A834">
            <v>367.61579999999998</v>
          </cell>
        </row>
        <row r="835">
          <cell r="A835">
            <v>367.75170000000003</v>
          </cell>
        </row>
        <row r="836">
          <cell r="A836">
            <v>367.88720000000001</v>
          </cell>
        </row>
        <row r="837">
          <cell r="A837">
            <v>368.0224</v>
          </cell>
        </row>
        <row r="838">
          <cell r="A838">
            <v>368.15719999999999</v>
          </cell>
        </row>
        <row r="839">
          <cell r="A839">
            <v>368.29169999999999</v>
          </cell>
        </row>
        <row r="840">
          <cell r="A840">
            <v>368.42579999999998</v>
          </cell>
        </row>
        <row r="841">
          <cell r="A841">
            <v>368.55950000000001</v>
          </cell>
        </row>
        <row r="842">
          <cell r="A842">
            <v>368.69290000000001</v>
          </cell>
        </row>
        <row r="843">
          <cell r="A843">
            <v>368.82589999999999</v>
          </cell>
        </row>
        <row r="844">
          <cell r="A844">
            <v>368.95850000000002</v>
          </cell>
        </row>
        <row r="845">
          <cell r="A845">
            <v>369.0908</v>
          </cell>
        </row>
        <row r="846">
          <cell r="A846">
            <v>369.2226</v>
          </cell>
        </row>
        <row r="847">
          <cell r="A847">
            <v>369.35399999999998</v>
          </cell>
        </row>
        <row r="848">
          <cell r="A848">
            <v>369.48500000000001</v>
          </cell>
        </row>
        <row r="849">
          <cell r="A849">
            <v>369.61559999999997</v>
          </cell>
        </row>
        <row r="850">
          <cell r="A850">
            <v>369.74560000000002</v>
          </cell>
        </row>
        <row r="851">
          <cell r="A851">
            <v>369.87509999999997</v>
          </cell>
        </row>
      </sheetData>
      <sheetData sheetId="6">
        <row r="2">
          <cell r="A2">
            <v>184.96600000000001</v>
          </cell>
        </row>
        <row r="3">
          <cell r="A3">
            <v>195.26830000000001</v>
          </cell>
        </row>
        <row r="4">
          <cell r="A4">
            <v>201.9357</v>
          </cell>
        </row>
        <row r="5">
          <cell r="A5">
            <v>206.994</v>
          </cell>
        </row>
        <row r="6">
          <cell r="A6">
            <v>211.12260000000001</v>
          </cell>
        </row>
        <row r="7">
          <cell r="A7">
            <v>214.63849999999999</v>
          </cell>
        </row>
        <row r="8">
          <cell r="A8">
            <v>217.71729999999999</v>
          </cell>
        </row>
        <row r="9">
          <cell r="A9">
            <v>220.46680000000001</v>
          </cell>
        </row>
        <row r="10">
          <cell r="A10">
            <v>222.95830000000001</v>
          </cell>
        </row>
        <row r="11">
          <cell r="A11">
            <v>225.24189999999999</v>
          </cell>
        </row>
        <row r="12">
          <cell r="A12">
            <v>227.3536</v>
          </cell>
        </row>
        <row r="13">
          <cell r="A13">
            <v>229.321</v>
          </cell>
        </row>
        <row r="14">
          <cell r="A14">
            <v>231.16489999999999</v>
          </cell>
        </row>
        <row r="15">
          <cell r="A15">
            <v>232.90209999999999</v>
          </cell>
        </row>
        <row r="16">
          <cell r="A16">
            <v>234.54599999999999</v>
          </cell>
        </row>
        <row r="17">
          <cell r="A17">
            <v>236.10749999999999</v>
          </cell>
        </row>
        <row r="18">
          <cell r="A18">
            <v>237.59559999999999</v>
          </cell>
        </row>
        <row r="19">
          <cell r="A19">
            <v>239.018</v>
          </cell>
        </row>
        <row r="20">
          <cell r="A20">
            <v>240.381</v>
          </cell>
        </row>
        <row r="21">
          <cell r="A21">
            <v>241.6902</v>
          </cell>
        </row>
        <row r="22">
          <cell r="A22">
            <v>242.9502</v>
          </cell>
        </row>
        <row r="23">
          <cell r="A23">
            <v>244.16540000000001</v>
          </cell>
        </row>
        <row r="24">
          <cell r="A24">
            <v>245.3391</v>
          </cell>
        </row>
        <row r="25">
          <cell r="A25">
            <v>246.47460000000001</v>
          </cell>
        </row>
        <row r="26">
          <cell r="A26">
            <v>247.57480000000001</v>
          </cell>
        </row>
        <row r="27">
          <cell r="A27">
            <v>248.642</v>
          </cell>
        </row>
        <row r="28">
          <cell r="A28">
            <v>249.67850000000001</v>
          </cell>
        </row>
        <row r="29">
          <cell r="A29">
            <v>250.68639999999999</v>
          </cell>
        </row>
        <row r="30">
          <cell r="A30">
            <v>251.66749999999999</v>
          </cell>
        </row>
        <row r="31">
          <cell r="A31">
            <v>252.6232</v>
          </cell>
        </row>
        <row r="32">
          <cell r="A32">
            <v>253.55529999999999</v>
          </cell>
        </row>
        <row r="33">
          <cell r="A33">
            <v>254.4649</v>
          </cell>
        </row>
        <row r="34">
          <cell r="A34">
            <v>255.35339999999999</v>
          </cell>
        </row>
        <row r="35">
          <cell r="A35">
            <v>256.22190000000001</v>
          </cell>
        </row>
        <row r="36">
          <cell r="A36">
            <v>257.07130000000001</v>
          </cell>
        </row>
        <row r="37">
          <cell r="A37">
            <v>257.90269999999998</v>
          </cell>
        </row>
        <row r="38">
          <cell r="A38">
            <v>258.71699999999998</v>
          </cell>
        </row>
        <row r="39">
          <cell r="A39">
            <v>259.51490000000001</v>
          </cell>
        </row>
        <row r="40">
          <cell r="A40">
            <v>260.29719999999998</v>
          </cell>
        </row>
        <row r="41">
          <cell r="A41">
            <v>261.06470000000002</v>
          </cell>
        </row>
        <row r="42">
          <cell r="A42">
            <v>261.81790000000001</v>
          </cell>
        </row>
        <row r="43">
          <cell r="A43">
            <v>262.5575</v>
          </cell>
        </row>
        <row r="44">
          <cell r="A44">
            <v>263.28410000000002</v>
          </cell>
        </row>
        <row r="45">
          <cell r="A45">
            <v>263.99810000000002</v>
          </cell>
        </row>
        <row r="46">
          <cell r="A46">
            <v>264.7002</v>
          </cell>
        </row>
        <row r="47">
          <cell r="A47">
            <v>265.39069999999998</v>
          </cell>
        </row>
        <row r="48">
          <cell r="A48">
            <v>266.07010000000002</v>
          </cell>
        </row>
        <row r="49">
          <cell r="A49">
            <v>266.73880000000003</v>
          </cell>
        </row>
        <row r="50">
          <cell r="A50">
            <v>267.3972</v>
          </cell>
        </row>
        <row r="51">
          <cell r="A51">
            <v>268.04579999999999</v>
          </cell>
        </row>
        <row r="52">
          <cell r="A52">
            <v>268.68470000000002</v>
          </cell>
        </row>
        <row r="53">
          <cell r="A53">
            <v>269.31439999999998</v>
          </cell>
        </row>
        <row r="54">
          <cell r="A54">
            <v>269.93509999999998</v>
          </cell>
        </row>
        <row r="55">
          <cell r="A55">
            <v>270.54730000000001</v>
          </cell>
        </row>
        <row r="56">
          <cell r="A56">
            <v>271.15100000000001</v>
          </cell>
        </row>
        <row r="57">
          <cell r="A57">
            <v>271.74669999999998</v>
          </cell>
        </row>
        <row r="58">
          <cell r="A58">
            <v>272.33460000000002</v>
          </cell>
        </row>
        <row r="59">
          <cell r="A59">
            <v>272.91480000000001</v>
          </cell>
        </row>
        <row r="60">
          <cell r="A60">
            <v>273.48770000000002</v>
          </cell>
        </row>
        <row r="61">
          <cell r="A61">
            <v>274.05349999999999</v>
          </cell>
        </row>
        <row r="62">
          <cell r="A62">
            <v>274.6123</v>
          </cell>
        </row>
        <row r="63">
          <cell r="A63">
            <v>275.1644</v>
          </cell>
        </row>
        <row r="64">
          <cell r="A64">
            <v>275.7099</v>
          </cell>
        </row>
        <row r="65">
          <cell r="A65">
            <v>276.2491</v>
          </cell>
        </row>
        <row r="66">
          <cell r="A66">
            <v>276.78199999999998</v>
          </cell>
        </row>
        <row r="67">
          <cell r="A67">
            <v>277.30900000000003</v>
          </cell>
        </row>
        <row r="68">
          <cell r="A68">
            <v>277.83010000000002</v>
          </cell>
        </row>
        <row r="69">
          <cell r="A69">
            <v>278.34550000000002</v>
          </cell>
        </row>
        <row r="70">
          <cell r="A70">
            <v>278.8553</v>
          </cell>
        </row>
        <row r="71">
          <cell r="A71">
            <v>279.35969999999998</v>
          </cell>
        </row>
        <row r="72">
          <cell r="A72">
            <v>279.85879999999997</v>
          </cell>
        </row>
        <row r="73">
          <cell r="A73">
            <v>280.3528</v>
          </cell>
        </row>
        <row r="74">
          <cell r="A74">
            <v>280.8417</v>
          </cell>
        </row>
        <row r="75">
          <cell r="A75">
            <v>281.32569999999998</v>
          </cell>
        </row>
        <row r="76">
          <cell r="A76">
            <v>281.80500000000001</v>
          </cell>
        </row>
        <row r="77">
          <cell r="A77">
            <v>282.27949999999998</v>
          </cell>
        </row>
        <row r="78">
          <cell r="A78">
            <v>282.74950000000001</v>
          </cell>
        </row>
        <row r="79">
          <cell r="A79">
            <v>283.21499999999997</v>
          </cell>
        </row>
        <row r="80">
          <cell r="A80">
            <v>283.67619999999999</v>
          </cell>
        </row>
        <row r="81">
          <cell r="A81">
            <v>284.13299999999998</v>
          </cell>
        </row>
        <row r="82">
          <cell r="A82">
            <v>284.58569999999997</v>
          </cell>
        </row>
        <row r="83">
          <cell r="A83">
            <v>285.03429999999997</v>
          </cell>
        </row>
        <row r="84">
          <cell r="A84">
            <v>285.47890000000001</v>
          </cell>
        </row>
        <row r="85">
          <cell r="A85">
            <v>285.9196</v>
          </cell>
        </row>
        <row r="86">
          <cell r="A86">
            <v>286.35640000000001</v>
          </cell>
        </row>
        <row r="87">
          <cell r="A87">
            <v>286.78949999999998</v>
          </cell>
        </row>
        <row r="88">
          <cell r="A88">
            <v>287.21890000000002</v>
          </cell>
        </row>
        <row r="89">
          <cell r="A89">
            <v>287.6447</v>
          </cell>
        </row>
        <row r="90">
          <cell r="A90">
            <v>288.06700000000001</v>
          </cell>
        </row>
        <row r="91">
          <cell r="A91">
            <v>288.48579999999998</v>
          </cell>
        </row>
        <row r="92">
          <cell r="A92">
            <v>288.90109999999999</v>
          </cell>
        </row>
        <row r="93">
          <cell r="A93">
            <v>289.31319999999999</v>
          </cell>
        </row>
        <row r="94">
          <cell r="A94">
            <v>289.72199999999998</v>
          </cell>
        </row>
        <row r="95">
          <cell r="A95">
            <v>290.12759999999997</v>
          </cell>
        </row>
        <row r="96">
          <cell r="A96">
            <v>290.52999999999997</v>
          </cell>
        </row>
        <row r="97">
          <cell r="A97">
            <v>290.92930000000001</v>
          </cell>
        </row>
        <row r="98">
          <cell r="A98">
            <v>291.32560000000001</v>
          </cell>
        </row>
        <row r="99">
          <cell r="A99">
            <v>291.71890000000002</v>
          </cell>
        </row>
        <row r="100">
          <cell r="A100">
            <v>292.10930000000002</v>
          </cell>
        </row>
        <row r="101">
          <cell r="A101">
            <v>292.49680000000001</v>
          </cell>
        </row>
        <row r="102">
          <cell r="A102">
            <v>292.88150000000002</v>
          </cell>
        </row>
        <row r="103">
          <cell r="A103">
            <v>293.26339999999999</v>
          </cell>
        </row>
        <row r="104">
          <cell r="A104">
            <v>293.64260000000002</v>
          </cell>
        </row>
        <row r="105">
          <cell r="A105">
            <v>294.01909999999998</v>
          </cell>
        </row>
        <row r="106">
          <cell r="A106">
            <v>294.3929</v>
          </cell>
        </row>
        <row r="107">
          <cell r="A107">
            <v>294.76420000000002</v>
          </cell>
        </row>
        <row r="108">
          <cell r="A108">
            <v>295.13279999999997</v>
          </cell>
        </row>
        <row r="109">
          <cell r="A109">
            <v>295.49900000000002</v>
          </cell>
        </row>
        <row r="110">
          <cell r="A110">
            <v>295.86270000000002</v>
          </cell>
        </row>
        <row r="111">
          <cell r="A111">
            <v>296.22399999999999</v>
          </cell>
        </row>
        <row r="112">
          <cell r="A112">
            <v>296.5829</v>
          </cell>
        </row>
        <row r="113">
          <cell r="A113">
            <v>296.93939999999998</v>
          </cell>
        </row>
        <row r="114">
          <cell r="A114">
            <v>297.29360000000003</v>
          </cell>
        </row>
        <row r="115">
          <cell r="A115">
            <v>297.64550000000003</v>
          </cell>
        </row>
        <row r="116">
          <cell r="A116">
            <v>297.99520000000001</v>
          </cell>
        </row>
        <row r="117">
          <cell r="A117">
            <v>298.3426</v>
          </cell>
        </row>
        <row r="118">
          <cell r="A118">
            <v>298.68790000000001</v>
          </cell>
        </row>
        <row r="119">
          <cell r="A119">
            <v>299.03100000000001</v>
          </cell>
        </row>
        <row r="120">
          <cell r="A120">
            <v>299.37200000000001</v>
          </cell>
        </row>
        <row r="121">
          <cell r="A121">
            <v>299.71089999999998</v>
          </cell>
        </row>
        <row r="122">
          <cell r="A122">
            <v>300.0478</v>
          </cell>
        </row>
        <row r="123">
          <cell r="A123">
            <v>300.38260000000002</v>
          </cell>
        </row>
        <row r="124">
          <cell r="A124">
            <v>300.71539999999999</v>
          </cell>
        </row>
        <row r="125">
          <cell r="A125">
            <v>301.04629999999997</v>
          </cell>
        </row>
        <row r="126">
          <cell r="A126">
            <v>301.37520000000001</v>
          </cell>
        </row>
        <row r="127">
          <cell r="A127">
            <v>301.7022</v>
          </cell>
        </row>
        <row r="128">
          <cell r="A128">
            <v>302.02730000000003</v>
          </cell>
        </row>
        <row r="129">
          <cell r="A129">
            <v>302.35050000000001</v>
          </cell>
        </row>
        <row r="130">
          <cell r="A130">
            <v>302.67189999999999</v>
          </cell>
        </row>
        <row r="131">
          <cell r="A131">
            <v>302.9914</v>
          </cell>
        </row>
        <row r="132">
          <cell r="A132">
            <v>303.30919999999998</v>
          </cell>
        </row>
        <row r="133">
          <cell r="A133">
            <v>303.62520000000001</v>
          </cell>
        </row>
        <row r="134">
          <cell r="A134">
            <v>303.93950000000001</v>
          </cell>
        </row>
        <row r="135">
          <cell r="A135">
            <v>304.25209999999998</v>
          </cell>
        </row>
        <row r="136">
          <cell r="A136">
            <v>304.56290000000001</v>
          </cell>
        </row>
        <row r="137">
          <cell r="A137">
            <v>304.87209999999999</v>
          </cell>
        </row>
        <row r="138">
          <cell r="A138">
            <v>305.17959999999999</v>
          </cell>
        </row>
        <row r="139">
          <cell r="A139">
            <v>305.4855</v>
          </cell>
        </row>
        <row r="140">
          <cell r="A140">
            <v>305.78969999999998</v>
          </cell>
        </row>
        <row r="141">
          <cell r="A141">
            <v>306.0924</v>
          </cell>
        </row>
        <row r="142">
          <cell r="A142">
            <v>306.39350000000002</v>
          </cell>
        </row>
        <row r="143">
          <cell r="A143">
            <v>306.69299999999998</v>
          </cell>
        </row>
        <row r="144">
          <cell r="A144">
            <v>306.99099999999999</v>
          </cell>
        </row>
        <row r="145">
          <cell r="A145">
            <v>307.28750000000002</v>
          </cell>
        </row>
        <row r="146">
          <cell r="A146">
            <v>307.58249999999998</v>
          </cell>
        </row>
        <row r="147">
          <cell r="A147">
            <v>307.87599999999998</v>
          </cell>
        </row>
        <row r="148">
          <cell r="A148">
            <v>308.16800000000001</v>
          </cell>
        </row>
        <row r="149">
          <cell r="A149">
            <v>308.45859999999999</v>
          </cell>
        </row>
        <row r="150">
          <cell r="A150">
            <v>308.74770000000001</v>
          </cell>
        </row>
        <row r="151">
          <cell r="A151">
            <v>309.03550000000001</v>
          </cell>
        </row>
        <row r="152">
          <cell r="A152">
            <v>309.3218</v>
          </cell>
        </row>
        <row r="153">
          <cell r="A153">
            <v>309.60680000000002</v>
          </cell>
        </row>
        <row r="154">
          <cell r="A154">
            <v>309.89030000000002</v>
          </cell>
        </row>
        <row r="155">
          <cell r="A155">
            <v>310.17259999999999</v>
          </cell>
        </row>
        <row r="156">
          <cell r="A156">
            <v>310.45350000000002</v>
          </cell>
        </row>
        <row r="157">
          <cell r="A157">
            <v>310.733</v>
          </cell>
        </row>
        <row r="158">
          <cell r="A158">
            <v>311.01130000000001</v>
          </cell>
        </row>
        <row r="159">
          <cell r="A159">
            <v>311.28829999999999</v>
          </cell>
        </row>
        <row r="160">
          <cell r="A160">
            <v>311.56400000000002</v>
          </cell>
        </row>
        <row r="161">
          <cell r="A161">
            <v>311.83839999999998</v>
          </cell>
        </row>
        <row r="162">
          <cell r="A162">
            <v>312.11160000000001</v>
          </cell>
        </row>
        <row r="163">
          <cell r="A163">
            <v>312.38350000000003</v>
          </cell>
        </row>
        <row r="164">
          <cell r="A164">
            <v>312.6542</v>
          </cell>
        </row>
        <row r="165">
          <cell r="A165">
            <v>312.9237</v>
          </cell>
        </row>
        <row r="166">
          <cell r="A166">
            <v>313.19200000000001</v>
          </cell>
        </row>
        <row r="167">
          <cell r="A167">
            <v>313.45909999999998</v>
          </cell>
        </row>
        <row r="168">
          <cell r="A168">
            <v>313.7251</v>
          </cell>
        </row>
        <row r="169">
          <cell r="A169">
            <v>313.9898</v>
          </cell>
        </row>
        <row r="170">
          <cell r="A170">
            <v>314.25349999999997</v>
          </cell>
        </row>
        <row r="171">
          <cell r="A171">
            <v>314.51589999999999</v>
          </cell>
        </row>
        <row r="172">
          <cell r="A172">
            <v>314.77730000000003</v>
          </cell>
        </row>
        <row r="173">
          <cell r="A173">
            <v>315.03750000000002</v>
          </cell>
        </row>
        <row r="174">
          <cell r="A174">
            <v>315.29669999999999</v>
          </cell>
        </row>
        <row r="175">
          <cell r="A175">
            <v>315.55470000000003</v>
          </cell>
        </row>
        <row r="176">
          <cell r="A176">
            <v>315.81169999999997</v>
          </cell>
        </row>
        <row r="177">
          <cell r="A177">
            <v>316.0675</v>
          </cell>
        </row>
        <row r="178">
          <cell r="A178">
            <v>316.32229999999998</v>
          </cell>
        </row>
        <row r="179">
          <cell r="A179">
            <v>316.5761</v>
          </cell>
        </row>
        <row r="180">
          <cell r="A180">
            <v>316.8288</v>
          </cell>
        </row>
        <row r="181">
          <cell r="A181">
            <v>317.08049999999997</v>
          </cell>
        </row>
        <row r="182">
          <cell r="A182">
            <v>317.33120000000002</v>
          </cell>
        </row>
        <row r="183">
          <cell r="A183">
            <v>317.58080000000001</v>
          </cell>
        </row>
        <row r="184">
          <cell r="A184">
            <v>317.8295</v>
          </cell>
        </row>
        <row r="185">
          <cell r="A185">
            <v>318.07709999999997</v>
          </cell>
        </row>
        <row r="186">
          <cell r="A186">
            <v>318.32380000000001</v>
          </cell>
        </row>
        <row r="187">
          <cell r="A187">
            <v>318.56950000000001</v>
          </cell>
        </row>
        <row r="188">
          <cell r="A188">
            <v>318.81420000000003</v>
          </cell>
        </row>
        <row r="189">
          <cell r="A189">
            <v>319.05799999999999</v>
          </cell>
        </row>
        <row r="190">
          <cell r="A190">
            <v>319.30079999999998</v>
          </cell>
        </row>
        <row r="191">
          <cell r="A191">
            <v>319.54259999999999</v>
          </cell>
        </row>
        <row r="192">
          <cell r="A192">
            <v>319.78359999999998</v>
          </cell>
        </row>
        <row r="193">
          <cell r="A193">
            <v>320.02359999999999</v>
          </cell>
        </row>
        <row r="194">
          <cell r="A194">
            <v>320.2627</v>
          </cell>
        </row>
        <row r="195">
          <cell r="A195">
            <v>320.5009</v>
          </cell>
        </row>
        <row r="196">
          <cell r="A196">
            <v>320.73820000000001</v>
          </cell>
        </row>
        <row r="197">
          <cell r="A197">
            <v>320.97460000000001</v>
          </cell>
        </row>
        <row r="198">
          <cell r="A198">
            <v>321.21010000000001</v>
          </cell>
        </row>
        <row r="199">
          <cell r="A199">
            <v>321.44470000000001</v>
          </cell>
        </row>
        <row r="200">
          <cell r="A200">
            <v>321.67849999999999</v>
          </cell>
        </row>
        <row r="201">
          <cell r="A201">
            <v>321.91140000000001</v>
          </cell>
        </row>
        <row r="202">
          <cell r="A202">
            <v>322.14339999999999</v>
          </cell>
        </row>
        <row r="203">
          <cell r="A203">
            <v>322.37459999999999</v>
          </cell>
        </row>
        <row r="204">
          <cell r="A204">
            <v>322.60500000000002</v>
          </cell>
        </row>
        <row r="205">
          <cell r="A205">
            <v>322.83449999999999</v>
          </cell>
        </row>
        <row r="206">
          <cell r="A206">
            <v>323.06319999999999</v>
          </cell>
        </row>
        <row r="207">
          <cell r="A207">
            <v>323.29109999999997</v>
          </cell>
        </row>
        <row r="208">
          <cell r="A208">
            <v>323.5181</v>
          </cell>
        </row>
        <row r="209">
          <cell r="A209">
            <v>323.74439999999998</v>
          </cell>
        </row>
        <row r="210">
          <cell r="A210">
            <v>323.9699</v>
          </cell>
        </row>
        <row r="211">
          <cell r="A211">
            <v>324.19450000000001</v>
          </cell>
        </row>
        <row r="212">
          <cell r="A212">
            <v>324.41840000000002</v>
          </cell>
        </row>
        <row r="213">
          <cell r="A213">
            <v>324.64150000000001</v>
          </cell>
        </row>
        <row r="214">
          <cell r="A214">
            <v>324.86380000000003</v>
          </cell>
        </row>
        <row r="215">
          <cell r="A215">
            <v>325.08539999999999</v>
          </cell>
        </row>
        <row r="216">
          <cell r="A216">
            <v>325.30610000000001</v>
          </cell>
        </row>
        <row r="217">
          <cell r="A217">
            <v>325.52620000000002</v>
          </cell>
        </row>
        <row r="218">
          <cell r="A218">
            <v>325.74549999999999</v>
          </cell>
        </row>
        <row r="219">
          <cell r="A219">
            <v>325.964</v>
          </cell>
        </row>
        <row r="220">
          <cell r="A220">
            <v>326.18180000000001</v>
          </cell>
        </row>
        <row r="221">
          <cell r="A221">
            <v>326.39879999999999</v>
          </cell>
        </row>
        <row r="222">
          <cell r="A222">
            <v>326.61520000000002</v>
          </cell>
        </row>
        <row r="223">
          <cell r="A223">
            <v>326.83080000000001</v>
          </cell>
        </row>
        <row r="224">
          <cell r="A224">
            <v>327.04570000000001</v>
          </cell>
        </row>
        <row r="225">
          <cell r="A225">
            <v>327.25990000000002</v>
          </cell>
        </row>
        <row r="226">
          <cell r="A226">
            <v>327.47340000000003</v>
          </cell>
        </row>
        <row r="227">
          <cell r="A227">
            <v>327.68610000000001</v>
          </cell>
        </row>
        <row r="228">
          <cell r="A228">
            <v>327.89819999999997</v>
          </cell>
        </row>
        <row r="229">
          <cell r="A229">
            <v>328.1096</v>
          </cell>
        </row>
        <row r="230">
          <cell r="A230">
            <v>328.32029999999997</v>
          </cell>
        </row>
        <row r="231">
          <cell r="A231">
            <v>328.53030000000001</v>
          </cell>
        </row>
        <row r="232">
          <cell r="A232">
            <v>328.73970000000003</v>
          </cell>
        </row>
        <row r="233">
          <cell r="A233">
            <v>328.94830000000002</v>
          </cell>
        </row>
        <row r="234">
          <cell r="A234">
            <v>329.15640000000002</v>
          </cell>
        </row>
        <row r="235">
          <cell r="A235">
            <v>329.36369999999999</v>
          </cell>
        </row>
        <row r="236">
          <cell r="A236">
            <v>329.57040000000001</v>
          </cell>
        </row>
        <row r="237">
          <cell r="A237">
            <v>329.77640000000002</v>
          </cell>
        </row>
        <row r="238">
          <cell r="A238">
            <v>329.98180000000002</v>
          </cell>
        </row>
        <row r="239">
          <cell r="A239">
            <v>330.1866</v>
          </cell>
        </row>
        <row r="240">
          <cell r="A240">
            <v>330.39069999999998</v>
          </cell>
        </row>
        <row r="241">
          <cell r="A241">
            <v>330.5942</v>
          </cell>
        </row>
        <row r="242">
          <cell r="A242">
            <v>330.79700000000003</v>
          </cell>
        </row>
        <row r="243">
          <cell r="A243">
            <v>330.99930000000001</v>
          </cell>
        </row>
        <row r="244">
          <cell r="A244">
            <v>331.20089999999999</v>
          </cell>
        </row>
        <row r="245">
          <cell r="A245">
            <v>331.40190000000001</v>
          </cell>
        </row>
        <row r="246">
          <cell r="A246">
            <v>331.60219999999998</v>
          </cell>
        </row>
        <row r="247">
          <cell r="A247">
            <v>331.80200000000002</v>
          </cell>
        </row>
        <row r="248">
          <cell r="A248">
            <v>332.00119999999998</v>
          </cell>
        </row>
        <row r="249">
          <cell r="A249">
            <v>332.19970000000001</v>
          </cell>
        </row>
        <row r="250">
          <cell r="A250">
            <v>332.39769999999999</v>
          </cell>
        </row>
        <row r="251">
          <cell r="A251">
            <v>332.5951</v>
          </cell>
        </row>
        <row r="252">
          <cell r="A252">
            <v>332.7919</v>
          </cell>
        </row>
        <row r="253">
          <cell r="A253">
            <v>332.98809999999997</v>
          </cell>
        </row>
        <row r="254">
          <cell r="A254">
            <v>333.18369999999999</v>
          </cell>
        </row>
        <row r="255">
          <cell r="A255">
            <v>333.37869999999998</v>
          </cell>
        </row>
        <row r="256">
          <cell r="A256">
            <v>333.57319999999999</v>
          </cell>
        </row>
        <row r="257">
          <cell r="A257">
            <v>333.76710000000003</v>
          </cell>
        </row>
        <row r="258">
          <cell r="A258">
            <v>333.96050000000002</v>
          </cell>
        </row>
        <row r="259">
          <cell r="A259">
            <v>334.1533</v>
          </cell>
        </row>
        <row r="260">
          <cell r="A260">
            <v>334.34550000000002</v>
          </cell>
        </row>
        <row r="261">
          <cell r="A261">
            <v>334.53710000000001</v>
          </cell>
        </row>
        <row r="262">
          <cell r="A262">
            <v>334.72829999999999</v>
          </cell>
        </row>
        <row r="263">
          <cell r="A263">
            <v>334.91879999999998</v>
          </cell>
        </row>
        <row r="264">
          <cell r="A264">
            <v>335.10879999999997</v>
          </cell>
        </row>
        <row r="265">
          <cell r="A265">
            <v>335.29829999999998</v>
          </cell>
        </row>
        <row r="266">
          <cell r="A266">
            <v>335.4873</v>
          </cell>
        </row>
        <row r="267">
          <cell r="A267">
            <v>335.67570000000001</v>
          </cell>
        </row>
        <row r="268">
          <cell r="A268">
            <v>335.86360000000002</v>
          </cell>
        </row>
        <row r="269">
          <cell r="A269">
            <v>336.05090000000001</v>
          </cell>
        </row>
        <row r="270">
          <cell r="A270">
            <v>336.23770000000002</v>
          </cell>
        </row>
        <row r="271">
          <cell r="A271">
            <v>336.42410000000001</v>
          </cell>
        </row>
        <row r="272">
          <cell r="A272">
            <v>336.60980000000001</v>
          </cell>
        </row>
        <row r="273">
          <cell r="A273">
            <v>336.79509999999999</v>
          </cell>
        </row>
        <row r="274">
          <cell r="A274">
            <v>336.97989999999999</v>
          </cell>
        </row>
        <row r="275">
          <cell r="A275">
            <v>337.16410000000002</v>
          </cell>
        </row>
        <row r="276">
          <cell r="A276">
            <v>337.34789999999998</v>
          </cell>
        </row>
        <row r="277">
          <cell r="A277">
            <v>337.53109999999998</v>
          </cell>
        </row>
        <row r="278">
          <cell r="A278">
            <v>337.71390000000002</v>
          </cell>
        </row>
        <row r="279">
          <cell r="A279">
            <v>337.89609999999999</v>
          </cell>
        </row>
        <row r="280">
          <cell r="A280">
            <v>338.0779</v>
          </cell>
        </row>
        <row r="281">
          <cell r="A281">
            <v>338.25909999999999</v>
          </cell>
        </row>
        <row r="282">
          <cell r="A282">
            <v>338.43990000000002</v>
          </cell>
        </row>
        <row r="283">
          <cell r="A283">
            <v>338.62020000000001</v>
          </cell>
        </row>
        <row r="284">
          <cell r="A284">
            <v>338.8</v>
          </cell>
        </row>
        <row r="285">
          <cell r="A285">
            <v>338.97930000000002</v>
          </cell>
        </row>
        <row r="286">
          <cell r="A286">
            <v>339.15820000000002</v>
          </cell>
        </row>
        <row r="287">
          <cell r="A287">
            <v>339.33659999999998</v>
          </cell>
        </row>
        <row r="288">
          <cell r="A288">
            <v>339.5145</v>
          </cell>
        </row>
        <row r="289">
          <cell r="A289">
            <v>339.69189999999998</v>
          </cell>
        </row>
        <row r="290">
          <cell r="A290">
            <v>339.8689</v>
          </cell>
        </row>
        <row r="291">
          <cell r="A291">
            <v>340.04539999999997</v>
          </cell>
        </row>
        <row r="292">
          <cell r="A292">
            <v>340.22140000000002</v>
          </cell>
        </row>
        <row r="293">
          <cell r="A293">
            <v>340.39699999999999</v>
          </cell>
        </row>
        <row r="294">
          <cell r="A294">
            <v>340.57209999999998</v>
          </cell>
        </row>
        <row r="295">
          <cell r="A295">
            <v>340.74680000000001</v>
          </cell>
        </row>
        <row r="296">
          <cell r="A296">
            <v>340.92099999999999</v>
          </cell>
        </row>
        <row r="297">
          <cell r="A297">
            <v>341.09480000000002</v>
          </cell>
        </row>
        <row r="298">
          <cell r="A298">
            <v>341.2681</v>
          </cell>
        </row>
        <row r="299">
          <cell r="A299">
            <v>341.44099999999997</v>
          </cell>
        </row>
        <row r="300">
          <cell r="A300">
            <v>341.61340000000001</v>
          </cell>
        </row>
        <row r="301">
          <cell r="A301">
            <v>341.78539999999998</v>
          </cell>
        </row>
        <row r="302">
          <cell r="A302">
            <v>341.95699999999999</v>
          </cell>
        </row>
        <row r="303">
          <cell r="A303">
            <v>342.12810000000002</v>
          </cell>
        </row>
        <row r="304">
          <cell r="A304">
            <v>342.29880000000003</v>
          </cell>
        </row>
        <row r="305">
          <cell r="A305">
            <v>342.46910000000003</v>
          </cell>
        </row>
        <row r="306">
          <cell r="A306">
            <v>342.63889999999998</v>
          </cell>
        </row>
        <row r="307">
          <cell r="A307">
            <v>342.80829999999997</v>
          </cell>
        </row>
        <row r="308">
          <cell r="A308">
            <v>342.97730000000001</v>
          </cell>
        </row>
        <row r="309">
          <cell r="A309">
            <v>343.14589999999998</v>
          </cell>
        </row>
        <row r="310">
          <cell r="A310">
            <v>343.31400000000002</v>
          </cell>
        </row>
        <row r="311">
          <cell r="A311">
            <v>343.48180000000002</v>
          </cell>
        </row>
        <row r="312">
          <cell r="A312">
            <v>343.64909999999998</v>
          </cell>
        </row>
        <row r="313">
          <cell r="A313">
            <v>343.81599999999997</v>
          </cell>
        </row>
        <row r="314">
          <cell r="A314">
            <v>343.98250000000002</v>
          </cell>
        </row>
        <row r="315">
          <cell r="A315">
            <v>344.14859999999999</v>
          </cell>
        </row>
        <row r="316">
          <cell r="A316">
            <v>344.31420000000003</v>
          </cell>
        </row>
        <row r="317">
          <cell r="A317">
            <v>344.47949999999997</v>
          </cell>
        </row>
        <row r="318">
          <cell r="A318">
            <v>344.64440000000002</v>
          </cell>
        </row>
        <row r="319">
          <cell r="A319">
            <v>344.80880000000002</v>
          </cell>
        </row>
        <row r="320">
          <cell r="A320">
            <v>344.97289999999998</v>
          </cell>
        </row>
        <row r="321">
          <cell r="A321">
            <v>345.13659999999999</v>
          </cell>
        </row>
        <row r="322">
          <cell r="A322">
            <v>345.2998</v>
          </cell>
        </row>
        <row r="323">
          <cell r="A323">
            <v>345.46269999999998</v>
          </cell>
        </row>
        <row r="324">
          <cell r="A324">
            <v>345.62520000000001</v>
          </cell>
        </row>
        <row r="325">
          <cell r="A325">
            <v>345.78730000000002</v>
          </cell>
        </row>
        <row r="326">
          <cell r="A326">
            <v>345.94900000000001</v>
          </cell>
        </row>
        <row r="327">
          <cell r="A327">
            <v>346.11040000000003</v>
          </cell>
        </row>
        <row r="328">
          <cell r="A328">
            <v>346.2713</v>
          </cell>
        </row>
        <row r="329">
          <cell r="A329">
            <v>346.43189999999998</v>
          </cell>
        </row>
        <row r="330">
          <cell r="A330">
            <v>346.59199999999998</v>
          </cell>
        </row>
        <row r="331">
          <cell r="A331">
            <v>346.7518</v>
          </cell>
        </row>
        <row r="332">
          <cell r="A332">
            <v>346.91129999999998</v>
          </cell>
        </row>
        <row r="333">
          <cell r="A333">
            <v>347.07029999999997</v>
          </cell>
        </row>
        <row r="334">
          <cell r="A334">
            <v>347.22899999999998</v>
          </cell>
        </row>
        <row r="335">
          <cell r="A335">
            <v>347.38729999999998</v>
          </cell>
        </row>
        <row r="336">
          <cell r="A336">
            <v>347.54520000000002</v>
          </cell>
        </row>
        <row r="337">
          <cell r="A337">
            <v>347.70280000000002</v>
          </cell>
        </row>
        <row r="338">
          <cell r="A338">
            <v>347.86</v>
          </cell>
        </row>
        <row r="339">
          <cell r="A339">
            <v>348.01679999999999</v>
          </cell>
        </row>
        <row r="340">
          <cell r="A340">
            <v>348.17329999999998</v>
          </cell>
        </row>
        <row r="341">
          <cell r="A341">
            <v>348.32940000000002</v>
          </cell>
        </row>
        <row r="342">
          <cell r="A342">
            <v>348.48509999999999</v>
          </cell>
        </row>
        <row r="343">
          <cell r="A343">
            <v>348.64049999999997</v>
          </cell>
        </row>
        <row r="344">
          <cell r="A344">
            <v>348.79559999999998</v>
          </cell>
        </row>
        <row r="345">
          <cell r="A345">
            <v>348.9502</v>
          </cell>
        </row>
        <row r="346">
          <cell r="A346">
            <v>349.10449999999997</v>
          </cell>
        </row>
        <row r="347">
          <cell r="A347">
            <v>349.25850000000003</v>
          </cell>
        </row>
        <row r="348">
          <cell r="A348">
            <v>349.41210000000001</v>
          </cell>
        </row>
        <row r="349">
          <cell r="A349">
            <v>349.56540000000001</v>
          </cell>
        </row>
        <row r="350">
          <cell r="A350">
            <v>349.7183</v>
          </cell>
        </row>
        <row r="351">
          <cell r="A351">
            <v>349.87090000000001</v>
          </cell>
        </row>
        <row r="352">
          <cell r="A352">
            <v>350.0231</v>
          </cell>
        </row>
        <row r="353">
          <cell r="A353">
            <v>350.17500000000001</v>
          </cell>
        </row>
        <row r="354">
          <cell r="A354">
            <v>350.32650000000001</v>
          </cell>
        </row>
        <row r="355">
          <cell r="A355">
            <v>350.47770000000003</v>
          </cell>
        </row>
        <row r="356">
          <cell r="A356">
            <v>350.62849999999997</v>
          </cell>
        </row>
        <row r="357">
          <cell r="A357">
            <v>350.779</v>
          </cell>
        </row>
        <row r="358">
          <cell r="A358">
            <v>350.92919999999998</v>
          </cell>
        </row>
        <row r="359">
          <cell r="A359">
            <v>351.07900000000001</v>
          </cell>
        </row>
        <row r="360">
          <cell r="A360">
            <v>351.22859999999997</v>
          </cell>
        </row>
        <row r="361">
          <cell r="A361">
            <v>351.3777</v>
          </cell>
        </row>
        <row r="362">
          <cell r="A362">
            <v>351.52659999999997</v>
          </cell>
        </row>
        <row r="363">
          <cell r="A363">
            <v>351.67509999999999</v>
          </cell>
        </row>
        <row r="364">
          <cell r="A364">
            <v>351.82319999999999</v>
          </cell>
        </row>
        <row r="365">
          <cell r="A365">
            <v>351.97109999999998</v>
          </cell>
        </row>
        <row r="366">
          <cell r="A366">
            <v>352.11860000000001</v>
          </cell>
        </row>
        <row r="367">
          <cell r="A367">
            <v>352.26580000000001</v>
          </cell>
        </row>
        <row r="368">
          <cell r="A368">
            <v>352.41269999999997</v>
          </cell>
        </row>
        <row r="369">
          <cell r="A369">
            <v>352.55919999999998</v>
          </cell>
        </row>
        <row r="370">
          <cell r="A370">
            <v>352.7054</v>
          </cell>
        </row>
        <row r="371">
          <cell r="A371">
            <v>352.85129999999998</v>
          </cell>
        </row>
        <row r="372">
          <cell r="A372">
            <v>352.99689999999998</v>
          </cell>
        </row>
        <row r="373">
          <cell r="A373">
            <v>353.14210000000003</v>
          </cell>
        </row>
        <row r="374">
          <cell r="A374">
            <v>353.28710000000001</v>
          </cell>
        </row>
        <row r="375">
          <cell r="A375">
            <v>353.43169999999998</v>
          </cell>
        </row>
        <row r="376">
          <cell r="A376">
            <v>353.57600000000002</v>
          </cell>
        </row>
        <row r="377">
          <cell r="A377">
            <v>353.72</v>
          </cell>
        </row>
        <row r="378">
          <cell r="A378">
            <v>353.86369999999999</v>
          </cell>
        </row>
        <row r="379">
          <cell r="A379">
            <v>354.00700000000001</v>
          </cell>
        </row>
        <row r="380">
          <cell r="A380">
            <v>354.15010000000001</v>
          </cell>
        </row>
        <row r="381">
          <cell r="A381">
            <v>354.2928</v>
          </cell>
        </row>
        <row r="382">
          <cell r="A382">
            <v>354.43520000000001</v>
          </cell>
        </row>
        <row r="383">
          <cell r="A383">
            <v>354.57740000000001</v>
          </cell>
        </row>
        <row r="384">
          <cell r="A384">
            <v>354.7192</v>
          </cell>
        </row>
        <row r="385">
          <cell r="A385">
            <v>354.86070000000001</v>
          </cell>
        </row>
        <row r="386">
          <cell r="A386">
            <v>355.00189999999998</v>
          </cell>
        </row>
        <row r="387">
          <cell r="A387">
            <v>355.14280000000002</v>
          </cell>
        </row>
        <row r="388">
          <cell r="A388">
            <v>355.2833</v>
          </cell>
        </row>
        <row r="389">
          <cell r="A389">
            <v>355.42360000000002</v>
          </cell>
        </row>
        <row r="390">
          <cell r="A390">
            <v>355.56360000000001</v>
          </cell>
        </row>
        <row r="391">
          <cell r="A391">
            <v>355.70330000000001</v>
          </cell>
        </row>
        <row r="392">
          <cell r="A392">
            <v>355.84269999999998</v>
          </cell>
        </row>
        <row r="393">
          <cell r="A393">
            <v>355.98169999999999</v>
          </cell>
        </row>
        <row r="394">
          <cell r="A394">
            <v>356.12049999999999</v>
          </cell>
        </row>
        <row r="395">
          <cell r="A395">
            <v>356.25900000000001</v>
          </cell>
        </row>
        <row r="396">
          <cell r="A396">
            <v>356.3972</v>
          </cell>
        </row>
        <row r="397">
          <cell r="A397">
            <v>356.53500000000003</v>
          </cell>
        </row>
        <row r="398">
          <cell r="A398">
            <v>356.67259999999999</v>
          </cell>
        </row>
        <row r="399">
          <cell r="A399">
            <v>356.80990000000003</v>
          </cell>
        </row>
        <row r="400">
          <cell r="A400">
            <v>356.94690000000003</v>
          </cell>
        </row>
        <row r="401">
          <cell r="A401">
            <v>357.08359999999999</v>
          </cell>
        </row>
        <row r="402">
          <cell r="A402">
            <v>357.22</v>
          </cell>
        </row>
        <row r="403">
          <cell r="A403">
            <v>357.35610000000003</v>
          </cell>
        </row>
        <row r="404">
          <cell r="A404">
            <v>357.49189999999999</v>
          </cell>
        </row>
        <row r="405">
          <cell r="A405">
            <v>357.62740000000002</v>
          </cell>
        </row>
        <row r="406">
          <cell r="A406">
            <v>357.7627</v>
          </cell>
        </row>
        <row r="407">
          <cell r="A407">
            <v>357.89760000000001</v>
          </cell>
        </row>
        <row r="408">
          <cell r="A408">
            <v>358.03230000000002</v>
          </cell>
        </row>
        <row r="409">
          <cell r="A409">
            <v>358.16660000000002</v>
          </cell>
        </row>
        <row r="410">
          <cell r="A410">
            <v>358.30070000000001</v>
          </cell>
        </row>
        <row r="411">
          <cell r="A411">
            <v>358.43450000000001</v>
          </cell>
        </row>
        <row r="412">
          <cell r="A412">
            <v>358.56799999999998</v>
          </cell>
        </row>
        <row r="413">
          <cell r="A413">
            <v>358.70119999999997</v>
          </cell>
        </row>
        <row r="414">
          <cell r="A414">
            <v>358.83409999999998</v>
          </cell>
        </row>
        <row r="415">
          <cell r="A415">
            <v>358.9667</v>
          </cell>
        </row>
        <row r="416">
          <cell r="A416">
            <v>359.09899999999999</v>
          </cell>
        </row>
        <row r="417">
          <cell r="A417">
            <v>359.23110000000003</v>
          </cell>
        </row>
        <row r="418">
          <cell r="A418">
            <v>359.36290000000002</v>
          </cell>
        </row>
        <row r="419">
          <cell r="A419">
            <v>359.49430000000001</v>
          </cell>
        </row>
        <row r="420">
          <cell r="A420">
            <v>359.62549999999999</v>
          </cell>
        </row>
        <row r="421">
          <cell r="A421">
            <v>359.75639999999999</v>
          </cell>
        </row>
        <row r="422">
          <cell r="A422">
            <v>359.887</v>
          </cell>
        </row>
        <row r="423">
          <cell r="A423">
            <v>360.01740000000001</v>
          </cell>
        </row>
        <row r="424">
          <cell r="A424">
            <v>360.1474</v>
          </cell>
        </row>
        <row r="425">
          <cell r="A425">
            <v>360.27719999999999</v>
          </cell>
        </row>
        <row r="426">
          <cell r="A426">
            <v>360.40660000000003</v>
          </cell>
        </row>
        <row r="427">
          <cell r="A427">
            <v>360.53579999999999</v>
          </cell>
        </row>
        <row r="428">
          <cell r="A428">
            <v>360.66469999999998</v>
          </cell>
        </row>
        <row r="429">
          <cell r="A429">
            <v>360.79329999999999</v>
          </cell>
        </row>
        <row r="430">
          <cell r="A430">
            <v>360.92169999999999</v>
          </cell>
        </row>
        <row r="431">
          <cell r="A431">
            <v>361.04969999999997</v>
          </cell>
        </row>
        <row r="432">
          <cell r="A432">
            <v>361.17739999999998</v>
          </cell>
        </row>
        <row r="433">
          <cell r="A433">
            <v>361.30489999999998</v>
          </cell>
        </row>
        <row r="434">
          <cell r="A434">
            <v>361.43209999999999</v>
          </cell>
        </row>
        <row r="435">
          <cell r="A435">
            <v>361.55889999999999</v>
          </cell>
        </row>
        <row r="436">
          <cell r="A436">
            <v>361.68549999999999</v>
          </cell>
        </row>
        <row r="437">
          <cell r="A437">
            <v>361.81180000000001</v>
          </cell>
        </row>
        <row r="438">
          <cell r="A438">
            <v>361.93779999999998</v>
          </cell>
        </row>
        <row r="439">
          <cell r="A439">
            <v>362.06349999999998</v>
          </cell>
        </row>
        <row r="440">
          <cell r="A440">
            <v>362.18889999999999</v>
          </cell>
        </row>
        <row r="441">
          <cell r="A441">
            <v>362.31400000000002</v>
          </cell>
        </row>
        <row r="442">
          <cell r="A442">
            <v>362.43880000000001</v>
          </cell>
        </row>
        <row r="443">
          <cell r="A443">
            <v>362.56330000000003</v>
          </cell>
        </row>
        <row r="444">
          <cell r="A444">
            <v>362.6875</v>
          </cell>
        </row>
        <row r="445">
          <cell r="A445">
            <v>362.81130000000002</v>
          </cell>
        </row>
        <row r="446">
          <cell r="A446">
            <v>362.93490000000003</v>
          </cell>
        </row>
        <row r="447">
          <cell r="A447">
            <v>363.0582</v>
          </cell>
        </row>
        <row r="448">
          <cell r="A448">
            <v>363.18110000000001</v>
          </cell>
        </row>
        <row r="449">
          <cell r="A449">
            <v>363.30369999999999</v>
          </cell>
        </row>
        <row r="450">
          <cell r="A450">
            <v>363.42590000000001</v>
          </cell>
        </row>
        <row r="451">
          <cell r="A451">
            <v>363.5478</v>
          </cell>
        </row>
        <row r="452">
          <cell r="A452">
            <v>363.6694</v>
          </cell>
        </row>
        <row r="453">
          <cell r="A453">
            <v>363.79059999999998</v>
          </cell>
        </row>
        <row r="454">
          <cell r="A454">
            <v>363.91129999999998</v>
          </cell>
        </row>
        <row r="455">
          <cell r="A455">
            <v>364.0317</v>
          </cell>
        </row>
        <row r="456">
          <cell r="A456">
            <v>364.1515</v>
          </cell>
        </row>
        <row r="457">
          <cell r="A457">
            <v>184.96600000000001</v>
          </cell>
        </row>
        <row r="458">
          <cell r="A458">
            <v>195.26830000000001</v>
          </cell>
        </row>
        <row r="459">
          <cell r="A459">
            <v>201.9357</v>
          </cell>
        </row>
        <row r="460">
          <cell r="A460">
            <v>206.994</v>
          </cell>
        </row>
        <row r="461">
          <cell r="A461">
            <v>211.12260000000001</v>
          </cell>
        </row>
        <row r="462">
          <cell r="A462">
            <v>214.63849999999999</v>
          </cell>
        </row>
        <row r="463">
          <cell r="A463">
            <v>217.71729999999999</v>
          </cell>
        </row>
        <row r="464">
          <cell r="A464">
            <v>220.46680000000001</v>
          </cell>
        </row>
        <row r="465">
          <cell r="A465">
            <v>222.95830000000001</v>
          </cell>
        </row>
        <row r="466">
          <cell r="A466">
            <v>225.24189999999999</v>
          </cell>
        </row>
        <row r="467">
          <cell r="A467">
            <v>227.3536</v>
          </cell>
        </row>
        <row r="468">
          <cell r="A468">
            <v>229.321</v>
          </cell>
        </row>
        <row r="469">
          <cell r="A469">
            <v>231.16489999999999</v>
          </cell>
        </row>
        <row r="470">
          <cell r="A470">
            <v>232.90209999999999</v>
          </cell>
        </row>
        <row r="471">
          <cell r="A471">
            <v>234.54599999999999</v>
          </cell>
        </row>
        <row r="472">
          <cell r="A472">
            <v>236.10749999999999</v>
          </cell>
        </row>
        <row r="473">
          <cell r="A473">
            <v>237.59559999999999</v>
          </cell>
        </row>
        <row r="474">
          <cell r="A474">
            <v>239.018</v>
          </cell>
        </row>
        <row r="475">
          <cell r="A475">
            <v>240.381</v>
          </cell>
        </row>
        <row r="476">
          <cell r="A476">
            <v>241.6902</v>
          </cell>
        </row>
        <row r="477">
          <cell r="A477">
            <v>242.9502</v>
          </cell>
        </row>
        <row r="478">
          <cell r="A478">
            <v>244.16540000000001</v>
          </cell>
        </row>
        <row r="479">
          <cell r="A479">
            <v>245.3391</v>
          </cell>
        </row>
        <row r="480">
          <cell r="A480">
            <v>246.47460000000001</v>
          </cell>
        </row>
        <row r="481">
          <cell r="A481">
            <v>247.57480000000001</v>
          </cell>
        </row>
        <row r="482">
          <cell r="A482">
            <v>248.642</v>
          </cell>
        </row>
        <row r="483">
          <cell r="A483">
            <v>249.67850000000001</v>
          </cell>
        </row>
        <row r="484">
          <cell r="A484">
            <v>250.68639999999999</v>
          </cell>
        </row>
        <row r="485">
          <cell r="A485">
            <v>251.66749999999999</v>
          </cell>
        </row>
        <row r="486">
          <cell r="A486">
            <v>252.6232</v>
          </cell>
        </row>
        <row r="487">
          <cell r="A487">
            <v>253.55529999999999</v>
          </cell>
        </row>
        <row r="488">
          <cell r="A488">
            <v>254.4649</v>
          </cell>
        </row>
        <row r="489">
          <cell r="A489">
            <v>255.35339999999999</v>
          </cell>
        </row>
        <row r="490">
          <cell r="A490">
            <v>256.22190000000001</v>
          </cell>
        </row>
        <row r="491">
          <cell r="A491">
            <v>257.07130000000001</v>
          </cell>
        </row>
        <row r="492">
          <cell r="A492">
            <v>257.90269999999998</v>
          </cell>
        </row>
        <row r="493">
          <cell r="A493">
            <v>258.71699999999998</v>
          </cell>
        </row>
        <row r="494">
          <cell r="A494">
            <v>259.51490000000001</v>
          </cell>
        </row>
        <row r="495">
          <cell r="A495">
            <v>260.29719999999998</v>
          </cell>
        </row>
        <row r="496">
          <cell r="A496">
            <v>261.06470000000002</v>
          </cell>
        </row>
        <row r="497">
          <cell r="A497">
            <v>261.81790000000001</v>
          </cell>
        </row>
        <row r="498">
          <cell r="A498">
            <v>262.5575</v>
          </cell>
        </row>
        <row r="499">
          <cell r="A499">
            <v>263.28410000000002</v>
          </cell>
        </row>
        <row r="500">
          <cell r="A500">
            <v>263.99810000000002</v>
          </cell>
        </row>
        <row r="501">
          <cell r="A501">
            <v>264.7002</v>
          </cell>
        </row>
        <row r="502">
          <cell r="A502">
            <v>265.39069999999998</v>
          </cell>
        </row>
        <row r="503">
          <cell r="A503">
            <v>266.07010000000002</v>
          </cell>
        </row>
        <row r="504">
          <cell r="A504">
            <v>266.73880000000003</v>
          </cell>
        </row>
        <row r="505">
          <cell r="A505">
            <v>267.3972</v>
          </cell>
        </row>
        <row r="506">
          <cell r="A506">
            <v>268.04579999999999</v>
          </cell>
        </row>
        <row r="507">
          <cell r="A507">
            <v>268.68470000000002</v>
          </cell>
        </row>
        <row r="508">
          <cell r="A508">
            <v>269.31439999999998</v>
          </cell>
        </row>
        <row r="509">
          <cell r="A509">
            <v>269.93509999999998</v>
          </cell>
        </row>
        <row r="510">
          <cell r="A510">
            <v>270.54730000000001</v>
          </cell>
        </row>
        <row r="511">
          <cell r="A511">
            <v>271.15100000000001</v>
          </cell>
        </row>
        <row r="512">
          <cell r="A512">
            <v>271.74669999999998</v>
          </cell>
        </row>
        <row r="513">
          <cell r="A513">
            <v>272.33460000000002</v>
          </cell>
        </row>
        <row r="514">
          <cell r="A514">
            <v>272.91480000000001</v>
          </cell>
        </row>
        <row r="515">
          <cell r="A515">
            <v>273.48770000000002</v>
          </cell>
        </row>
        <row r="516">
          <cell r="A516">
            <v>274.05349999999999</v>
          </cell>
        </row>
        <row r="517">
          <cell r="A517">
            <v>274.6123</v>
          </cell>
        </row>
        <row r="518">
          <cell r="A518">
            <v>275.1644</v>
          </cell>
        </row>
        <row r="519">
          <cell r="A519">
            <v>275.7099</v>
          </cell>
        </row>
        <row r="520">
          <cell r="A520">
            <v>276.2491</v>
          </cell>
        </row>
        <row r="521">
          <cell r="A521">
            <v>276.78199999999998</v>
          </cell>
        </row>
        <row r="522">
          <cell r="A522">
            <v>277.30900000000003</v>
          </cell>
        </row>
        <row r="523">
          <cell r="A523">
            <v>277.83010000000002</v>
          </cell>
        </row>
        <row r="524">
          <cell r="A524">
            <v>278.34550000000002</v>
          </cell>
        </row>
        <row r="525">
          <cell r="A525">
            <v>278.8553</v>
          </cell>
        </row>
        <row r="526">
          <cell r="A526">
            <v>279.35969999999998</v>
          </cell>
        </row>
        <row r="527">
          <cell r="A527">
            <v>279.85879999999997</v>
          </cell>
        </row>
        <row r="528">
          <cell r="A528">
            <v>280.3528</v>
          </cell>
        </row>
        <row r="529">
          <cell r="A529">
            <v>280.8417</v>
          </cell>
        </row>
        <row r="530">
          <cell r="A530">
            <v>281.32569999999998</v>
          </cell>
        </row>
        <row r="531">
          <cell r="A531">
            <v>281.80500000000001</v>
          </cell>
        </row>
        <row r="532">
          <cell r="A532">
            <v>282.27949999999998</v>
          </cell>
        </row>
        <row r="533">
          <cell r="A533">
            <v>282.74950000000001</v>
          </cell>
        </row>
        <row r="534">
          <cell r="A534">
            <v>283.21499999999997</v>
          </cell>
        </row>
        <row r="535">
          <cell r="A535">
            <v>283.67619999999999</v>
          </cell>
        </row>
        <row r="536">
          <cell r="A536">
            <v>284.13299999999998</v>
          </cell>
        </row>
        <row r="537">
          <cell r="A537">
            <v>284.58569999999997</v>
          </cell>
        </row>
        <row r="538">
          <cell r="A538">
            <v>285.03429999999997</v>
          </cell>
        </row>
        <row r="539">
          <cell r="A539">
            <v>285.47890000000001</v>
          </cell>
        </row>
        <row r="540">
          <cell r="A540">
            <v>285.9196</v>
          </cell>
        </row>
        <row r="541">
          <cell r="A541">
            <v>286.35640000000001</v>
          </cell>
        </row>
        <row r="542">
          <cell r="A542">
            <v>286.78949999999998</v>
          </cell>
        </row>
        <row r="543">
          <cell r="A543">
            <v>287.21890000000002</v>
          </cell>
        </row>
        <row r="544">
          <cell r="A544">
            <v>287.6447</v>
          </cell>
        </row>
        <row r="545">
          <cell r="A545">
            <v>288.06700000000001</v>
          </cell>
        </row>
        <row r="546">
          <cell r="A546">
            <v>288.48579999999998</v>
          </cell>
        </row>
        <row r="547">
          <cell r="A547">
            <v>288.90109999999999</v>
          </cell>
        </row>
        <row r="548">
          <cell r="A548">
            <v>289.31319999999999</v>
          </cell>
        </row>
        <row r="549">
          <cell r="A549">
            <v>289.72199999999998</v>
          </cell>
        </row>
        <row r="550">
          <cell r="A550">
            <v>290.12759999999997</v>
          </cell>
        </row>
        <row r="551">
          <cell r="A551">
            <v>290.52999999999997</v>
          </cell>
        </row>
        <row r="552">
          <cell r="A552">
            <v>290.92930000000001</v>
          </cell>
        </row>
        <row r="553">
          <cell r="A553">
            <v>291.32560000000001</v>
          </cell>
        </row>
        <row r="554">
          <cell r="A554">
            <v>291.71890000000002</v>
          </cell>
        </row>
        <row r="555">
          <cell r="A555">
            <v>292.10930000000002</v>
          </cell>
        </row>
        <row r="556">
          <cell r="A556">
            <v>292.49680000000001</v>
          </cell>
        </row>
        <row r="557">
          <cell r="A557">
            <v>292.88150000000002</v>
          </cell>
        </row>
        <row r="558">
          <cell r="A558">
            <v>293.26339999999999</v>
          </cell>
        </row>
        <row r="559">
          <cell r="A559">
            <v>293.64260000000002</v>
          </cell>
        </row>
        <row r="560">
          <cell r="A560">
            <v>294.01909999999998</v>
          </cell>
        </row>
        <row r="561">
          <cell r="A561">
            <v>294.3929</v>
          </cell>
        </row>
        <row r="562">
          <cell r="A562">
            <v>294.76420000000002</v>
          </cell>
        </row>
        <row r="563">
          <cell r="A563">
            <v>295.13279999999997</v>
          </cell>
        </row>
        <row r="564">
          <cell r="A564">
            <v>295.49900000000002</v>
          </cell>
        </row>
        <row r="565">
          <cell r="A565">
            <v>295.86270000000002</v>
          </cell>
        </row>
        <row r="566">
          <cell r="A566">
            <v>296.22399999999999</v>
          </cell>
        </row>
        <row r="567">
          <cell r="A567">
            <v>296.5829</v>
          </cell>
        </row>
        <row r="568">
          <cell r="A568">
            <v>296.93939999999998</v>
          </cell>
        </row>
        <row r="569">
          <cell r="A569">
            <v>297.29360000000003</v>
          </cell>
        </row>
        <row r="570">
          <cell r="A570">
            <v>297.64550000000003</v>
          </cell>
        </row>
        <row r="571">
          <cell r="A571">
            <v>297.99520000000001</v>
          </cell>
        </row>
        <row r="572">
          <cell r="A572">
            <v>298.3426</v>
          </cell>
        </row>
        <row r="573">
          <cell r="A573">
            <v>298.68790000000001</v>
          </cell>
        </row>
        <row r="574">
          <cell r="A574">
            <v>299.03100000000001</v>
          </cell>
        </row>
        <row r="575">
          <cell r="A575">
            <v>299.37200000000001</v>
          </cell>
        </row>
        <row r="576">
          <cell r="A576">
            <v>299.71089999999998</v>
          </cell>
        </row>
        <row r="577">
          <cell r="A577">
            <v>300.0478</v>
          </cell>
        </row>
        <row r="578">
          <cell r="A578">
            <v>300.38260000000002</v>
          </cell>
        </row>
        <row r="579">
          <cell r="A579">
            <v>300.71539999999999</v>
          </cell>
        </row>
        <row r="580">
          <cell r="A580">
            <v>301.04629999999997</v>
          </cell>
        </row>
        <row r="581">
          <cell r="A581">
            <v>301.37520000000001</v>
          </cell>
        </row>
        <row r="582">
          <cell r="A582">
            <v>301.7022</v>
          </cell>
        </row>
        <row r="583">
          <cell r="A583">
            <v>302.02730000000003</v>
          </cell>
        </row>
        <row r="584">
          <cell r="A584">
            <v>302.35050000000001</v>
          </cell>
        </row>
        <row r="585">
          <cell r="A585">
            <v>302.67189999999999</v>
          </cell>
        </row>
        <row r="586">
          <cell r="A586">
            <v>302.9914</v>
          </cell>
        </row>
        <row r="587">
          <cell r="A587">
            <v>303.30919999999998</v>
          </cell>
        </row>
        <row r="588">
          <cell r="A588">
            <v>303.62520000000001</v>
          </cell>
        </row>
        <row r="589">
          <cell r="A589">
            <v>303.93950000000001</v>
          </cell>
        </row>
        <row r="590">
          <cell r="A590">
            <v>304.25209999999998</v>
          </cell>
        </row>
        <row r="591">
          <cell r="A591">
            <v>304.56290000000001</v>
          </cell>
        </row>
        <row r="592">
          <cell r="A592">
            <v>304.87209999999999</v>
          </cell>
        </row>
        <row r="593">
          <cell r="A593">
            <v>305.17959999999999</v>
          </cell>
        </row>
        <row r="594">
          <cell r="A594">
            <v>305.4855</v>
          </cell>
        </row>
        <row r="595">
          <cell r="A595">
            <v>305.78969999999998</v>
          </cell>
        </row>
        <row r="596">
          <cell r="A596">
            <v>306.0924</v>
          </cell>
        </row>
        <row r="597">
          <cell r="A597">
            <v>306.39350000000002</v>
          </cell>
        </row>
        <row r="598">
          <cell r="A598">
            <v>306.69299999999998</v>
          </cell>
        </row>
        <row r="599">
          <cell r="A599">
            <v>306.99099999999999</v>
          </cell>
        </row>
        <row r="600">
          <cell r="A600">
            <v>307.28750000000002</v>
          </cell>
        </row>
        <row r="601">
          <cell r="A601">
            <v>307.58249999999998</v>
          </cell>
        </row>
        <row r="602">
          <cell r="A602">
            <v>307.87599999999998</v>
          </cell>
        </row>
        <row r="603">
          <cell r="A603">
            <v>308.16800000000001</v>
          </cell>
        </row>
        <row r="604">
          <cell r="A604">
            <v>308.45859999999999</v>
          </cell>
        </row>
        <row r="605">
          <cell r="A605">
            <v>308.74770000000001</v>
          </cell>
        </row>
        <row r="606">
          <cell r="A606">
            <v>309.03550000000001</v>
          </cell>
        </row>
        <row r="607">
          <cell r="A607">
            <v>309.3218</v>
          </cell>
        </row>
        <row r="608">
          <cell r="A608">
            <v>309.60680000000002</v>
          </cell>
        </row>
        <row r="609">
          <cell r="A609">
            <v>309.89030000000002</v>
          </cell>
        </row>
        <row r="610">
          <cell r="A610">
            <v>310.17259999999999</v>
          </cell>
        </row>
        <row r="611">
          <cell r="A611">
            <v>310.45350000000002</v>
          </cell>
        </row>
        <row r="612">
          <cell r="A612">
            <v>310.733</v>
          </cell>
        </row>
        <row r="613">
          <cell r="A613">
            <v>311.01130000000001</v>
          </cell>
        </row>
        <row r="614">
          <cell r="A614">
            <v>311.28829999999999</v>
          </cell>
        </row>
        <row r="615">
          <cell r="A615">
            <v>311.56400000000002</v>
          </cell>
        </row>
        <row r="616">
          <cell r="A616">
            <v>311.83839999999998</v>
          </cell>
        </row>
        <row r="617">
          <cell r="A617">
            <v>312.11160000000001</v>
          </cell>
        </row>
        <row r="618">
          <cell r="A618">
            <v>312.38350000000003</v>
          </cell>
        </row>
        <row r="619">
          <cell r="A619">
            <v>312.6542</v>
          </cell>
        </row>
        <row r="620">
          <cell r="A620">
            <v>312.9237</v>
          </cell>
        </row>
        <row r="621">
          <cell r="A621">
            <v>313.19200000000001</v>
          </cell>
        </row>
        <row r="622">
          <cell r="A622">
            <v>313.45909999999998</v>
          </cell>
        </row>
        <row r="623">
          <cell r="A623">
            <v>313.7251</v>
          </cell>
        </row>
        <row r="624">
          <cell r="A624">
            <v>313.9898</v>
          </cell>
        </row>
        <row r="625">
          <cell r="A625">
            <v>314.25349999999997</v>
          </cell>
        </row>
        <row r="626">
          <cell r="A626">
            <v>314.51589999999999</v>
          </cell>
        </row>
        <row r="627">
          <cell r="A627">
            <v>314.77730000000003</v>
          </cell>
        </row>
        <row r="628">
          <cell r="A628">
            <v>315.03750000000002</v>
          </cell>
        </row>
        <row r="629">
          <cell r="A629">
            <v>315.29669999999999</v>
          </cell>
        </row>
        <row r="630">
          <cell r="A630">
            <v>315.55470000000003</v>
          </cell>
        </row>
        <row r="631">
          <cell r="A631">
            <v>315.81169999999997</v>
          </cell>
        </row>
        <row r="632">
          <cell r="A632">
            <v>316.0675</v>
          </cell>
        </row>
        <row r="633">
          <cell r="A633">
            <v>316.32229999999998</v>
          </cell>
        </row>
        <row r="634">
          <cell r="A634">
            <v>316.5761</v>
          </cell>
        </row>
        <row r="635">
          <cell r="A635">
            <v>316.8288</v>
          </cell>
        </row>
        <row r="636">
          <cell r="A636">
            <v>317.08049999999997</v>
          </cell>
        </row>
        <row r="637">
          <cell r="A637">
            <v>317.33120000000002</v>
          </cell>
        </row>
        <row r="638">
          <cell r="A638">
            <v>317.58080000000001</v>
          </cell>
        </row>
        <row r="639">
          <cell r="A639">
            <v>317.8295</v>
          </cell>
        </row>
        <row r="640">
          <cell r="A640">
            <v>318.07709999999997</v>
          </cell>
        </row>
        <row r="641">
          <cell r="A641">
            <v>318.32380000000001</v>
          </cell>
        </row>
        <row r="642">
          <cell r="A642">
            <v>318.56950000000001</v>
          </cell>
        </row>
        <row r="643">
          <cell r="A643">
            <v>318.81420000000003</v>
          </cell>
        </row>
        <row r="644">
          <cell r="A644">
            <v>319.05799999999999</v>
          </cell>
        </row>
        <row r="645">
          <cell r="A645">
            <v>319.30079999999998</v>
          </cell>
        </row>
        <row r="646">
          <cell r="A646">
            <v>319.54259999999999</v>
          </cell>
        </row>
        <row r="647">
          <cell r="A647">
            <v>319.78359999999998</v>
          </cell>
        </row>
        <row r="648">
          <cell r="A648">
            <v>320.02359999999999</v>
          </cell>
        </row>
        <row r="649">
          <cell r="A649">
            <v>320.2627</v>
          </cell>
        </row>
        <row r="650">
          <cell r="A650">
            <v>320.5009</v>
          </cell>
        </row>
        <row r="651">
          <cell r="A651">
            <v>320.73820000000001</v>
          </cell>
        </row>
        <row r="652">
          <cell r="A652">
            <v>320.97460000000001</v>
          </cell>
        </row>
        <row r="653">
          <cell r="A653">
            <v>321.21010000000001</v>
          </cell>
        </row>
        <row r="654">
          <cell r="A654">
            <v>321.44470000000001</v>
          </cell>
        </row>
        <row r="655">
          <cell r="A655">
            <v>321.67849999999999</v>
          </cell>
        </row>
        <row r="656">
          <cell r="A656">
            <v>321.91140000000001</v>
          </cell>
        </row>
        <row r="657">
          <cell r="A657">
            <v>322.14339999999999</v>
          </cell>
        </row>
        <row r="658">
          <cell r="A658">
            <v>322.37459999999999</v>
          </cell>
        </row>
        <row r="659">
          <cell r="A659">
            <v>322.60500000000002</v>
          </cell>
        </row>
        <row r="660">
          <cell r="A660">
            <v>322.83449999999999</v>
          </cell>
        </row>
        <row r="661">
          <cell r="A661">
            <v>323.06319999999999</v>
          </cell>
        </row>
        <row r="662">
          <cell r="A662">
            <v>323.29109999999997</v>
          </cell>
        </row>
        <row r="663">
          <cell r="A663">
            <v>323.5181</v>
          </cell>
        </row>
        <row r="664">
          <cell r="A664">
            <v>323.74439999999998</v>
          </cell>
        </row>
        <row r="665">
          <cell r="A665">
            <v>323.9699</v>
          </cell>
        </row>
        <row r="666">
          <cell r="A666">
            <v>324.19450000000001</v>
          </cell>
        </row>
        <row r="667">
          <cell r="A667">
            <v>324.41840000000002</v>
          </cell>
        </row>
        <row r="668">
          <cell r="A668">
            <v>324.64150000000001</v>
          </cell>
        </row>
        <row r="669">
          <cell r="A669">
            <v>324.86380000000003</v>
          </cell>
        </row>
        <row r="670">
          <cell r="A670">
            <v>325.08539999999999</v>
          </cell>
        </row>
        <row r="671">
          <cell r="A671">
            <v>325.30610000000001</v>
          </cell>
        </row>
        <row r="672">
          <cell r="A672">
            <v>325.52620000000002</v>
          </cell>
        </row>
        <row r="673">
          <cell r="A673">
            <v>325.74549999999999</v>
          </cell>
        </row>
        <row r="674">
          <cell r="A674">
            <v>325.964</v>
          </cell>
        </row>
        <row r="675">
          <cell r="A675">
            <v>326.18180000000001</v>
          </cell>
        </row>
        <row r="676">
          <cell r="A676">
            <v>326.39879999999999</v>
          </cell>
        </row>
        <row r="677">
          <cell r="A677">
            <v>326.61520000000002</v>
          </cell>
        </row>
        <row r="678">
          <cell r="A678">
            <v>326.83080000000001</v>
          </cell>
        </row>
        <row r="679">
          <cell r="A679">
            <v>327.04570000000001</v>
          </cell>
        </row>
        <row r="680">
          <cell r="A680">
            <v>327.25990000000002</v>
          </cell>
        </row>
        <row r="681">
          <cell r="A681">
            <v>327.47340000000003</v>
          </cell>
        </row>
        <row r="682">
          <cell r="A682">
            <v>327.68610000000001</v>
          </cell>
        </row>
        <row r="683">
          <cell r="A683">
            <v>327.89819999999997</v>
          </cell>
        </row>
        <row r="684">
          <cell r="A684">
            <v>328.1096</v>
          </cell>
        </row>
        <row r="685">
          <cell r="A685">
            <v>328.32029999999997</v>
          </cell>
        </row>
        <row r="686">
          <cell r="A686">
            <v>328.53030000000001</v>
          </cell>
        </row>
        <row r="687">
          <cell r="A687">
            <v>328.73970000000003</v>
          </cell>
        </row>
        <row r="688">
          <cell r="A688">
            <v>328.94830000000002</v>
          </cell>
        </row>
        <row r="689">
          <cell r="A689">
            <v>329.15640000000002</v>
          </cell>
        </row>
        <row r="690">
          <cell r="A690">
            <v>329.36369999999999</v>
          </cell>
        </row>
        <row r="691">
          <cell r="A691">
            <v>329.57040000000001</v>
          </cell>
        </row>
        <row r="692">
          <cell r="A692">
            <v>329.77640000000002</v>
          </cell>
        </row>
        <row r="693">
          <cell r="A693">
            <v>329.98180000000002</v>
          </cell>
        </row>
        <row r="694">
          <cell r="A694">
            <v>330.1866</v>
          </cell>
        </row>
        <row r="695">
          <cell r="A695">
            <v>330.39069999999998</v>
          </cell>
        </row>
        <row r="696">
          <cell r="A696">
            <v>330.5942</v>
          </cell>
        </row>
        <row r="697">
          <cell r="A697">
            <v>330.79700000000003</v>
          </cell>
        </row>
        <row r="698">
          <cell r="A698">
            <v>330.99930000000001</v>
          </cell>
        </row>
        <row r="699">
          <cell r="A699">
            <v>331.20089999999999</v>
          </cell>
        </row>
        <row r="700">
          <cell r="A700">
            <v>331.40190000000001</v>
          </cell>
        </row>
        <row r="701">
          <cell r="A701">
            <v>331.60219999999998</v>
          </cell>
        </row>
        <row r="702">
          <cell r="A702">
            <v>331.80200000000002</v>
          </cell>
        </row>
        <row r="703">
          <cell r="A703">
            <v>332.00119999999998</v>
          </cell>
        </row>
        <row r="704">
          <cell r="A704">
            <v>332.19970000000001</v>
          </cell>
        </row>
        <row r="705">
          <cell r="A705">
            <v>332.39769999999999</v>
          </cell>
        </row>
        <row r="706">
          <cell r="A706">
            <v>332.5951</v>
          </cell>
        </row>
        <row r="707">
          <cell r="A707">
            <v>332.7919</v>
          </cell>
        </row>
        <row r="708">
          <cell r="A708">
            <v>332.98809999999997</v>
          </cell>
        </row>
        <row r="709">
          <cell r="A709">
            <v>333.18369999999999</v>
          </cell>
        </row>
        <row r="710">
          <cell r="A710">
            <v>333.37869999999998</v>
          </cell>
        </row>
        <row r="711">
          <cell r="A711">
            <v>333.57319999999999</v>
          </cell>
        </row>
        <row r="712">
          <cell r="A712">
            <v>333.76710000000003</v>
          </cell>
        </row>
        <row r="713">
          <cell r="A713">
            <v>333.96050000000002</v>
          </cell>
        </row>
        <row r="714">
          <cell r="A714">
            <v>334.1533</v>
          </cell>
        </row>
        <row r="715">
          <cell r="A715">
            <v>334.34550000000002</v>
          </cell>
        </row>
        <row r="716">
          <cell r="A716">
            <v>334.53710000000001</v>
          </cell>
        </row>
        <row r="717">
          <cell r="A717">
            <v>334.72829999999999</v>
          </cell>
        </row>
        <row r="718">
          <cell r="A718">
            <v>334.91879999999998</v>
          </cell>
        </row>
        <row r="719">
          <cell r="A719">
            <v>335.10879999999997</v>
          </cell>
        </row>
        <row r="720">
          <cell r="A720">
            <v>335.29829999999998</v>
          </cell>
        </row>
        <row r="721">
          <cell r="A721">
            <v>335.4873</v>
          </cell>
        </row>
        <row r="722">
          <cell r="A722">
            <v>335.67570000000001</v>
          </cell>
        </row>
        <row r="723">
          <cell r="A723">
            <v>335.86360000000002</v>
          </cell>
        </row>
        <row r="724">
          <cell r="A724">
            <v>336.05090000000001</v>
          </cell>
        </row>
        <row r="725">
          <cell r="A725">
            <v>336.23770000000002</v>
          </cell>
        </row>
        <row r="726">
          <cell r="A726">
            <v>336.42410000000001</v>
          </cell>
        </row>
        <row r="727">
          <cell r="A727">
            <v>336.60980000000001</v>
          </cell>
        </row>
        <row r="728">
          <cell r="A728">
            <v>336.79509999999999</v>
          </cell>
        </row>
        <row r="729">
          <cell r="A729">
            <v>336.97989999999999</v>
          </cell>
        </row>
        <row r="730">
          <cell r="A730">
            <v>337.16410000000002</v>
          </cell>
        </row>
        <row r="731">
          <cell r="A731">
            <v>337.34789999999998</v>
          </cell>
        </row>
        <row r="732">
          <cell r="A732">
            <v>337.53109999999998</v>
          </cell>
        </row>
        <row r="733">
          <cell r="A733">
            <v>337.71390000000002</v>
          </cell>
        </row>
        <row r="734">
          <cell r="A734">
            <v>337.89609999999999</v>
          </cell>
        </row>
        <row r="735">
          <cell r="A735">
            <v>338.0779</v>
          </cell>
        </row>
        <row r="736">
          <cell r="A736">
            <v>338.25909999999999</v>
          </cell>
        </row>
        <row r="737">
          <cell r="A737">
            <v>338.43990000000002</v>
          </cell>
        </row>
        <row r="738">
          <cell r="A738">
            <v>338.62020000000001</v>
          </cell>
        </row>
        <row r="739">
          <cell r="A739">
            <v>338.8</v>
          </cell>
        </row>
        <row r="740">
          <cell r="A740">
            <v>338.97930000000002</v>
          </cell>
        </row>
        <row r="741">
          <cell r="A741">
            <v>339.15820000000002</v>
          </cell>
        </row>
        <row r="742">
          <cell r="A742">
            <v>339.33659999999998</v>
          </cell>
        </row>
        <row r="743">
          <cell r="A743">
            <v>339.5145</v>
          </cell>
        </row>
        <row r="744">
          <cell r="A744">
            <v>339.69189999999998</v>
          </cell>
        </row>
        <row r="745">
          <cell r="A745">
            <v>339.8689</v>
          </cell>
        </row>
        <row r="746">
          <cell r="A746">
            <v>340.04539999999997</v>
          </cell>
        </row>
        <row r="747">
          <cell r="A747">
            <v>340.22140000000002</v>
          </cell>
        </row>
        <row r="748">
          <cell r="A748">
            <v>340.39699999999999</v>
          </cell>
        </row>
        <row r="749">
          <cell r="A749">
            <v>340.57209999999998</v>
          </cell>
        </row>
        <row r="750">
          <cell r="A750">
            <v>340.74680000000001</v>
          </cell>
        </row>
        <row r="751">
          <cell r="A751">
            <v>340.92099999999999</v>
          </cell>
        </row>
        <row r="752">
          <cell r="A752">
            <v>341.09480000000002</v>
          </cell>
        </row>
        <row r="753">
          <cell r="A753">
            <v>341.2681</v>
          </cell>
        </row>
        <row r="754">
          <cell r="A754">
            <v>341.44099999999997</v>
          </cell>
        </row>
        <row r="755">
          <cell r="A755">
            <v>341.61340000000001</v>
          </cell>
        </row>
        <row r="756">
          <cell r="A756">
            <v>341.78539999999998</v>
          </cell>
        </row>
        <row r="757">
          <cell r="A757">
            <v>341.95699999999999</v>
          </cell>
        </row>
        <row r="758">
          <cell r="A758">
            <v>342.12810000000002</v>
          </cell>
        </row>
        <row r="759">
          <cell r="A759">
            <v>342.29880000000003</v>
          </cell>
        </row>
        <row r="760">
          <cell r="A760">
            <v>342.46910000000003</v>
          </cell>
        </row>
        <row r="761">
          <cell r="A761">
            <v>342.63889999999998</v>
          </cell>
        </row>
        <row r="762">
          <cell r="A762">
            <v>342.80829999999997</v>
          </cell>
        </row>
        <row r="763">
          <cell r="A763">
            <v>342.97730000000001</v>
          </cell>
        </row>
        <row r="764">
          <cell r="A764">
            <v>343.14589999999998</v>
          </cell>
        </row>
        <row r="765">
          <cell r="A765">
            <v>343.31400000000002</v>
          </cell>
        </row>
        <row r="766">
          <cell r="A766">
            <v>343.48180000000002</v>
          </cell>
        </row>
        <row r="767">
          <cell r="A767">
            <v>343.64909999999998</v>
          </cell>
        </row>
        <row r="768">
          <cell r="A768">
            <v>343.81599999999997</v>
          </cell>
        </row>
        <row r="769">
          <cell r="A769">
            <v>343.98250000000002</v>
          </cell>
        </row>
        <row r="770">
          <cell r="A770">
            <v>344.14859999999999</v>
          </cell>
        </row>
        <row r="771">
          <cell r="A771">
            <v>344.31420000000003</v>
          </cell>
        </row>
        <row r="772">
          <cell r="A772">
            <v>344.47949999999997</v>
          </cell>
        </row>
        <row r="773">
          <cell r="A773">
            <v>344.64440000000002</v>
          </cell>
        </row>
        <row r="774">
          <cell r="A774">
            <v>344.80880000000002</v>
          </cell>
        </row>
        <row r="775">
          <cell r="A775">
            <v>344.97289999999998</v>
          </cell>
        </row>
        <row r="776">
          <cell r="A776">
            <v>345.13659999999999</v>
          </cell>
        </row>
        <row r="777">
          <cell r="A777">
            <v>345.2998</v>
          </cell>
        </row>
        <row r="778">
          <cell r="A778">
            <v>345.46269999999998</v>
          </cell>
        </row>
        <row r="779">
          <cell r="A779">
            <v>345.62520000000001</v>
          </cell>
        </row>
        <row r="780">
          <cell r="A780">
            <v>345.78730000000002</v>
          </cell>
        </row>
        <row r="781">
          <cell r="A781">
            <v>345.94900000000001</v>
          </cell>
        </row>
        <row r="782">
          <cell r="A782">
            <v>346.11040000000003</v>
          </cell>
        </row>
        <row r="783">
          <cell r="A783">
            <v>346.2713</v>
          </cell>
        </row>
        <row r="784">
          <cell r="A784">
            <v>346.43189999999998</v>
          </cell>
        </row>
        <row r="785">
          <cell r="A785">
            <v>346.59199999999998</v>
          </cell>
        </row>
        <row r="786">
          <cell r="A786">
            <v>346.7518</v>
          </cell>
        </row>
        <row r="787">
          <cell r="A787">
            <v>346.91129999999998</v>
          </cell>
        </row>
        <row r="788">
          <cell r="A788">
            <v>347.07029999999997</v>
          </cell>
        </row>
        <row r="789">
          <cell r="A789">
            <v>347.22899999999998</v>
          </cell>
        </row>
        <row r="790">
          <cell r="A790">
            <v>347.38729999999998</v>
          </cell>
        </row>
        <row r="791">
          <cell r="A791">
            <v>347.54520000000002</v>
          </cell>
        </row>
        <row r="792">
          <cell r="A792">
            <v>347.70280000000002</v>
          </cell>
        </row>
        <row r="793">
          <cell r="A793">
            <v>347.86</v>
          </cell>
        </row>
        <row r="794">
          <cell r="A794">
            <v>348.01679999999999</v>
          </cell>
        </row>
        <row r="795">
          <cell r="A795">
            <v>348.17329999999998</v>
          </cell>
        </row>
        <row r="796">
          <cell r="A796">
            <v>348.32940000000002</v>
          </cell>
        </row>
        <row r="797">
          <cell r="A797">
            <v>348.48509999999999</v>
          </cell>
        </row>
        <row r="798">
          <cell r="A798">
            <v>348.64049999999997</v>
          </cell>
        </row>
        <row r="799">
          <cell r="A799">
            <v>348.79559999999998</v>
          </cell>
        </row>
        <row r="800">
          <cell r="A800">
            <v>348.9502</v>
          </cell>
        </row>
        <row r="801">
          <cell r="A801">
            <v>349.10449999999997</v>
          </cell>
        </row>
        <row r="802">
          <cell r="A802">
            <v>349.25850000000003</v>
          </cell>
        </row>
        <row r="803">
          <cell r="A803">
            <v>349.41210000000001</v>
          </cell>
        </row>
        <row r="804">
          <cell r="A804">
            <v>349.56540000000001</v>
          </cell>
        </row>
        <row r="805">
          <cell r="A805">
            <v>349.7183</v>
          </cell>
        </row>
        <row r="806">
          <cell r="A806">
            <v>349.87090000000001</v>
          </cell>
        </row>
        <row r="807">
          <cell r="A807">
            <v>350.0231</v>
          </cell>
        </row>
        <row r="808">
          <cell r="A808">
            <v>350.17500000000001</v>
          </cell>
        </row>
        <row r="809">
          <cell r="A809">
            <v>350.32650000000001</v>
          </cell>
        </row>
        <row r="810">
          <cell r="A810">
            <v>350.47770000000003</v>
          </cell>
        </row>
        <row r="811">
          <cell r="A811">
            <v>350.62849999999997</v>
          </cell>
        </row>
        <row r="812">
          <cell r="A812">
            <v>350.779</v>
          </cell>
        </row>
        <row r="813">
          <cell r="A813">
            <v>350.92919999999998</v>
          </cell>
        </row>
        <row r="814">
          <cell r="A814">
            <v>351.07900000000001</v>
          </cell>
        </row>
        <row r="815">
          <cell r="A815">
            <v>351.22859999999997</v>
          </cell>
        </row>
        <row r="816">
          <cell r="A816">
            <v>351.3777</v>
          </cell>
        </row>
        <row r="817">
          <cell r="A817">
            <v>351.52659999999997</v>
          </cell>
        </row>
        <row r="818">
          <cell r="A818">
            <v>351.67509999999999</v>
          </cell>
        </row>
        <row r="819">
          <cell r="A819">
            <v>351.82319999999999</v>
          </cell>
        </row>
        <row r="820">
          <cell r="A820">
            <v>351.97109999999998</v>
          </cell>
        </row>
        <row r="821">
          <cell r="A821">
            <v>352.11860000000001</v>
          </cell>
        </row>
        <row r="822">
          <cell r="A822">
            <v>352.26580000000001</v>
          </cell>
        </row>
        <row r="823">
          <cell r="A823">
            <v>352.41269999999997</v>
          </cell>
        </row>
        <row r="824">
          <cell r="A824">
            <v>352.55919999999998</v>
          </cell>
        </row>
        <row r="825">
          <cell r="A825">
            <v>352.7054</v>
          </cell>
        </row>
        <row r="826">
          <cell r="A826">
            <v>352.85129999999998</v>
          </cell>
        </row>
        <row r="827">
          <cell r="A827">
            <v>352.99689999999998</v>
          </cell>
        </row>
        <row r="828">
          <cell r="A828">
            <v>353.14210000000003</v>
          </cell>
        </row>
        <row r="829">
          <cell r="A829">
            <v>353.28710000000001</v>
          </cell>
        </row>
        <row r="830">
          <cell r="A830">
            <v>353.43169999999998</v>
          </cell>
        </row>
        <row r="831">
          <cell r="A831">
            <v>353.57600000000002</v>
          </cell>
        </row>
        <row r="832">
          <cell r="A832">
            <v>353.72</v>
          </cell>
        </row>
        <row r="833">
          <cell r="A833">
            <v>353.86369999999999</v>
          </cell>
        </row>
        <row r="834">
          <cell r="A834">
            <v>354.00700000000001</v>
          </cell>
        </row>
        <row r="835">
          <cell r="A835">
            <v>354.15010000000001</v>
          </cell>
        </row>
        <row r="836">
          <cell r="A836">
            <v>354.2928</v>
          </cell>
        </row>
        <row r="837">
          <cell r="A837">
            <v>354.43520000000001</v>
          </cell>
        </row>
        <row r="838">
          <cell r="A838">
            <v>354.57740000000001</v>
          </cell>
        </row>
        <row r="839">
          <cell r="A839">
            <v>354.7192</v>
          </cell>
        </row>
        <row r="840">
          <cell r="A840">
            <v>354.86070000000001</v>
          </cell>
        </row>
        <row r="841">
          <cell r="A841">
            <v>355.00189999999998</v>
          </cell>
        </row>
        <row r="842">
          <cell r="A842">
            <v>355.14280000000002</v>
          </cell>
        </row>
        <row r="843">
          <cell r="A843">
            <v>355.2833</v>
          </cell>
        </row>
        <row r="844">
          <cell r="A844">
            <v>355.42360000000002</v>
          </cell>
        </row>
        <row r="845">
          <cell r="A845">
            <v>355.56360000000001</v>
          </cell>
        </row>
        <row r="846">
          <cell r="A846">
            <v>355.70330000000001</v>
          </cell>
        </row>
        <row r="847">
          <cell r="A847">
            <v>355.84269999999998</v>
          </cell>
        </row>
        <row r="848">
          <cell r="A848">
            <v>355.98169999999999</v>
          </cell>
        </row>
        <row r="849">
          <cell r="A849">
            <v>356.12049999999999</v>
          </cell>
        </row>
        <row r="850">
          <cell r="A850">
            <v>356.25900000000001</v>
          </cell>
        </row>
        <row r="851">
          <cell r="A851">
            <v>356.3972</v>
          </cell>
        </row>
        <row r="852">
          <cell r="A852">
            <v>356.53500000000003</v>
          </cell>
        </row>
        <row r="853">
          <cell r="A853">
            <v>356.67259999999999</v>
          </cell>
        </row>
        <row r="854">
          <cell r="A854">
            <v>356.80990000000003</v>
          </cell>
        </row>
        <row r="855">
          <cell r="A855">
            <v>356.94690000000003</v>
          </cell>
        </row>
        <row r="856">
          <cell r="A856">
            <v>357.08359999999999</v>
          </cell>
        </row>
        <row r="857">
          <cell r="A857">
            <v>357.22</v>
          </cell>
        </row>
        <row r="858">
          <cell r="A858">
            <v>357.35610000000003</v>
          </cell>
        </row>
        <row r="859">
          <cell r="A859">
            <v>357.49189999999999</v>
          </cell>
        </row>
        <row r="860">
          <cell r="A860">
            <v>357.62740000000002</v>
          </cell>
        </row>
        <row r="861">
          <cell r="A861">
            <v>357.7627</v>
          </cell>
        </row>
        <row r="862">
          <cell r="A862">
            <v>357.89760000000001</v>
          </cell>
        </row>
        <row r="863">
          <cell r="A863">
            <v>358.03230000000002</v>
          </cell>
        </row>
        <row r="864">
          <cell r="A864">
            <v>358.16660000000002</v>
          </cell>
        </row>
        <row r="865">
          <cell r="A865">
            <v>358.30070000000001</v>
          </cell>
        </row>
        <row r="866">
          <cell r="A866">
            <v>358.43450000000001</v>
          </cell>
        </row>
        <row r="867">
          <cell r="A867">
            <v>358.56799999999998</v>
          </cell>
        </row>
        <row r="868">
          <cell r="A868">
            <v>358.70119999999997</v>
          </cell>
        </row>
        <row r="869">
          <cell r="A869">
            <v>358.83409999999998</v>
          </cell>
        </row>
        <row r="870">
          <cell r="A870">
            <v>358.9667</v>
          </cell>
        </row>
        <row r="871">
          <cell r="A871">
            <v>359.09899999999999</v>
          </cell>
        </row>
        <row r="872">
          <cell r="A872">
            <v>359.23110000000003</v>
          </cell>
        </row>
        <row r="873">
          <cell r="A873">
            <v>359.36290000000002</v>
          </cell>
        </row>
        <row r="874">
          <cell r="A874">
            <v>359.49430000000001</v>
          </cell>
        </row>
        <row r="875">
          <cell r="A875">
            <v>359.62549999999999</v>
          </cell>
        </row>
        <row r="876">
          <cell r="A876">
            <v>359.75639999999999</v>
          </cell>
        </row>
        <row r="877">
          <cell r="A877">
            <v>359.887</v>
          </cell>
        </row>
        <row r="878">
          <cell r="A878">
            <v>360.01740000000001</v>
          </cell>
        </row>
        <row r="879">
          <cell r="A879">
            <v>360.1474</v>
          </cell>
        </row>
        <row r="880">
          <cell r="A880">
            <v>360.27719999999999</v>
          </cell>
        </row>
        <row r="881">
          <cell r="A881">
            <v>360.40660000000003</v>
          </cell>
        </row>
        <row r="882">
          <cell r="A882">
            <v>360.53579999999999</v>
          </cell>
        </row>
        <row r="883">
          <cell r="A883">
            <v>360.66469999999998</v>
          </cell>
        </row>
        <row r="884">
          <cell r="A884">
            <v>360.79329999999999</v>
          </cell>
        </row>
        <row r="885">
          <cell r="A885">
            <v>360.92169999999999</v>
          </cell>
        </row>
        <row r="886">
          <cell r="A886">
            <v>361.04969999999997</v>
          </cell>
        </row>
        <row r="887">
          <cell r="A887">
            <v>361.17739999999998</v>
          </cell>
        </row>
        <row r="888">
          <cell r="A888">
            <v>361.30489999999998</v>
          </cell>
        </row>
        <row r="889">
          <cell r="A889">
            <v>361.43209999999999</v>
          </cell>
        </row>
        <row r="890">
          <cell r="A890">
            <v>361.55889999999999</v>
          </cell>
        </row>
        <row r="891">
          <cell r="A891">
            <v>361.68549999999999</v>
          </cell>
        </row>
        <row r="892">
          <cell r="A892">
            <v>361.81180000000001</v>
          </cell>
        </row>
        <row r="893">
          <cell r="A893">
            <v>361.93779999999998</v>
          </cell>
        </row>
        <row r="894">
          <cell r="A894">
            <v>362.06349999999998</v>
          </cell>
        </row>
        <row r="895">
          <cell r="A895">
            <v>362.18889999999999</v>
          </cell>
        </row>
        <row r="896">
          <cell r="A896">
            <v>362.31400000000002</v>
          </cell>
        </row>
        <row r="897">
          <cell r="A897">
            <v>362.43880000000001</v>
          </cell>
        </row>
        <row r="898">
          <cell r="A898">
            <v>362.56330000000003</v>
          </cell>
        </row>
        <row r="899">
          <cell r="A899">
            <v>362.6875</v>
          </cell>
        </row>
        <row r="900">
          <cell r="A900">
            <v>362.81130000000002</v>
          </cell>
        </row>
        <row r="901">
          <cell r="A901">
            <v>362.93490000000003</v>
          </cell>
        </row>
        <row r="902">
          <cell r="A902">
            <v>363.0582</v>
          </cell>
        </row>
        <row r="903">
          <cell r="A903">
            <v>363.18110000000001</v>
          </cell>
        </row>
        <row r="904">
          <cell r="A904">
            <v>363.30369999999999</v>
          </cell>
        </row>
        <row r="905">
          <cell r="A905">
            <v>363.42590000000001</v>
          </cell>
        </row>
        <row r="906">
          <cell r="A906">
            <v>363.5478</v>
          </cell>
        </row>
        <row r="907">
          <cell r="A907">
            <v>363.6694</v>
          </cell>
        </row>
        <row r="908">
          <cell r="A908">
            <v>363.79059999999998</v>
          </cell>
        </row>
        <row r="909">
          <cell r="A909">
            <v>363.91129999999998</v>
          </cell>
        </row>
        <row r="910">
          <cell r="A910">
            <v>364.0317</v>
          </cell>
        </row>
        <row r="911">
          <cell r="A911">
            <v>364.1515</v>
          </cell>
        </row>
      </sheetData>
      <sheetData sheetId="7">
        <row r="2">
          <cell r="A2">
            <v>273.72050000000002</v>
          </cell>
        </row>
        <row r="3">
          <cell r="A3">
            <v>274.7842</v>
          </cell>
        </row>
        <row r="4">
          <cell r="A4">
            <v>275.81869999999998</v>
          </cell>
        </row>
        <row r="5">
          <cell r="A5">
            <v>276.82580000000002</v>
          </cell>
        </row>
        <row r="6">
          <cell r="A6">
            <v>277.80720000000002</v>
          </cell>
        </row>
        <row r="7">
          <cell r="A7">
            <v>278.76429999999999</v>
          </cell>
        </row>
        <row r="8">
          <cell r="A8">
            <v>279.69839999999999</v>
          </cell>
        </row>
        <row r="9">
          <cell r="A9">
            <v>280.61079999999998</v>
          </cell>
        </row>
        <row r="10">
          <cell r="A10">
            <v>281.50259999999997</v>
          </cell>
        </row>
        <row r="11">
          <cell r="A11">
            <v>282.37490000000003</v>
          </cell>
        </row>
        <row r="12">
          <cell r="A12">
            <v>283.2285</v>
          </cell>
        </row>
        <row r="13">
          <cell r="A13">
            <v>284.06439999999998</v>
          </cell>
        </row>
        <row r="14">
          <cell r="A14">
            <v>284.88350000000003</v>
          </cell>
        </row>
        <row r="15">
          <cell r="A15">
            <v>285.68639999999999</v>
          </cell>
        </row>
        <row r="16">
          <cell r="A16">
            <v>286.47390000000001</v>
          </cell>
        </row>
        <row r="17">
          <cell r="A17">
            <v>287.24669999999998</v>
          </cell>
        </row>
        <row r="18">
          <cell r="A18">
            <v>288.00529999999998</v>
          </cell>
        </row>
        <row r="19">
          <cell r="A19">
            <v>288.75040000000001</v>
          </cell>
        </row>
        <row r="20">
          <cell r="A20">
            <v>289.48250000000002</v>
          </cell>
        </row>
        <row r="21">
          <cell r="A21">
            <v>290.20209999999997</v>
          </cell>
        </row>
        <row r="22">
          <cell r="A22">
            <v>290.90969999999999</v>
          </cell>
        </row>
        <row r="23">
          <cell r="A23">
            <v>291.60579999999999</v>
          </cell>
        </row>
        <row r="24">
          <cell r="A24">
            <v>292.29070000000002</v>
          </cell>
        </row>
        <row r="25">
          <cell r="A25">
            <v>292.96499999999997</v>
          </cell>
        </row>
        <row r="26">
          <cell r="A26">
            <v>293.62880000000001</v>
          </cell>
        </row>
        <row r="27">
          <cell r="A27">
            <v>294.28269999999998</v>
          </cell>
        </row>
        <row r="28">
          <cell r="A28">
            <v>294.92700000000002</v>
          </cell>
        </row>
        <row r="29">
          <cell r="A29">
            <v>295.56189999999998</v>
          </cell>
        </row>
        <row r="30">
          <cell r="A30">
            <v>296.18790000000001</v>
          </cell>
        </row>
        <row r="31">
          <cell r="A31">
            <v>296.80509999999998</v>
          </cell>
        </row>
        <row r="32">
          <cell r="A32">
            <v>297.41379999999998</v>
          </cell>
        </row>
        <row r="33">
          <cell r="A33">
            <v>298.01440000000002</v>
          </cell>
        </row>
        <row r="34">
          <cell r="A34">
            <v>298.6071</v>
          </cell>
        </row>
        <row r="35">
          <cell r="A35">
            <v>299.19200000000001</v>
          </cell>
        </row>
        <row r="36">
          <cell r="A36">
            <v>299.76949999999999</v>
          </cell>
        </row>
        <row r="37">
          <cell r="A37">
            <v>300.33969999999999</v>
          </cell>
        </row>
        <row r="38">
          <cell r="A38">
            <v>300.90289999999999</v>
          </cell>
        </row>
        <row r="39">
          <cell r="A39">
            <v>301.45929999999998</v>
          </cell>
        </row>
        <row r="40">
          <cell r="A40">
            <v>302.00900000000001</v>
          </cell>
        </row>
        <row r="41">
          <cell r="A41">
            <v>302.55220000000003</v>
          </cell>
        </row>
        <row r="42">
          <cell r="A42">
            <v>303.08920000000001</v>
          </cell>
        </row>
        <row r="43">
          <cell r="A43">
            <v>303.62</v>
          </cell>
        </row>
        <row r="44">
          <cell r="A44">
            <v>304.14479999999998</v>
          </cell>
        </row>
        <row r="45">
          <cell r="A45">
            <v>304.66379999999998</v>
          </cell>
        </row>
        <row r="46">
          <cell r="A46">
            <v>305.17720000000003</v>
          </cell>
        </row>
        <row r="47">
          <cell r="A47">
            <v>305.685</v>
          </cell>
        </row>
        <row r="48">
          <cell r="A48">
            <v>306.1875</v>
          </cell>
        </row>
        <row r="49">
          <cell r="A49">
            <v>306.68459999999999</v>
          </cell>
        </row>
        <row r="50">
          <cell r="A50">
            <v>307.17669999999998</v>
          </cell>
        </row>
        <row r="51">
          <cell r="A51">
            <v>307.66370000000001</v>
          </cell>
        </row>
        <row r="52">
          <cell r="A52">
            <v>308.14589999999998</v>
          </cell>
        </row>
        <row r="53">
          <cell r="A53">
            <v>308.6232</v>
          </cell>
        </row>
        <row r="54">
          <cell r="A54">
            <v>309.09589999999997</v>
          </cell>
        </row>
        <row r="55">
          <cell r="A55">
            <v>309.56400000000002</v>
          </cell>
        </row>
        <row r="56">
          <cell r="A56">
            <v>310.02769999999998</v>
          </cell>
        </row>
        <row r="57">
          <cell r="A57">
            <v>310.48700000000002</v>
          </cell>
        </row>
        <row r="58">
          <cell r="A58">
            <v>310.94200000000001</v>
          </cell>
        </row>
        <row r="59">
          <cell r="A59">
            <v>311.39280000000002</v>
          </cell>
        </row>
        <row r="60">
          <cell r="A60">
            <v>311.83960000000002</v>
          </cell>
        </row>
        <row r="61">
          <cell r="A61">
            <v>312.28230000000002</v>
          </cell>
        </row>
        <row r="62">
          <cell r="A62">
            <v>312.72109999999998</v>
          </cell>
        </row>
        <row r="63">
          <cell r="A63">
            <v>313.15609999999998</v>
          </cell>
        </row>
        <row r="64">
          <cell r="A64">
            <v>313.58730000000003</v>
          </cell>
        </row>
        <row r="65">
          <cell r="A65">
            <v>314.01479999999998</v>
          </cell>
        </row>
        <row r="66">
          <cell r="A66">
            <v>314.43869999999998</v>
          </cell>
        </row>
        <row r="67">
          <cell r="A67">
            <v>314.85899999999998</v>
          </cell>
        </row>
        <row r="68">
          <cell r="A68">
            <v>315.27589999999998</v>
          </cell>
        </row>
        <row r="69">
          <cell r="A69">
            <v>315.68939999999998</v>
          </cell>
        </row>
        <row r="70">
          <cell r="A70">
            <v>316.09949999999998</v>
          </cell>
        </row>
        <row r="71">
          <cell r="A71">
            <v>316.50630000000001</v>
          </cell>
        </row>
        <row r="72">
          <cell r="A72">
            <v>316.90989999999999</v>
          </cell>
        </row>
        <row r="73">
          <cell r="A73">
            <v>317.31029999999998</v>
          </cell>
        </row>
        <row r="74">
          <cell r="A74">
            <v>317.70760000000001</v>
          </cell>
        </row>
        <row r="75">
          <cell r="A75">
            <v>318.1019</v>
          </cell>
        </row>
        <row r="76">
          <cell r="A76">
            <v>318.4932</v>
          </cell>
        </row>
        <row r="77">
          <cell r="A77">
            <v>318.88150000000002</v>
          </cell>
        </row>
        <row r="78">
          <cell r="A78">
            <v>319.26690000000002</v>
          </cell>
        </row>
        <row r="79">
          <cell r="A79">
            <v>319.64949999999999</v>
          </cell>
        </row>
        <row r="80">
          <cell r="A80">
            <v>320.02929999999998</v>
          </cell>
        </row>
        <row r="81">
          <cell r="A81">
            <v>320.40629999999999</v>
          </cell>
        </row>
        <row r="82">
          <cell r="A82">
            <v>320.78070000000002</v>
          </cell>
        </row>
        <row r="83">
          <cell r="A83">
            <v>321.15230000000003</v>
          </cell>
        </row>
        <row r="84">
          <cell r="A84">
            <v>321.52140000000003</v>
          </cell>
        </row>
        <row r="85">
          <cell r="A85">
            <v>321.8879</v>
          </cell>
        </row>
        <row r="86">
          <cell r="A86">
            <v>322.25189999999998</v>
          </cell>
        </row>
        <row r="87">
          <cell r="A87">
            <v>322.61329999999998</v>
          </cell>
        </row>
        <row r="88">
          <cell r="A88">
            <v>322.97239999999999</v>
          </cell>
        </row>
        <row r="89">
          <cell r="A89">
            <v>323.32900000000001</v>
          </cell>
        </row>
        <row r="90">
          <cell r="A90">
            <v>323.6832</v>
          </cell>
        </row>
        <row r="91">
          <cell r="A91">
            <v>324.0351</v>
          </cell>
        </row>
        <row r="92">
          <cell r="A92">
            <v>324.38470000000001</v>
          </cell>
        </row>
        <row r="93">
          <cell r="A93">
            <v>324.7321</v>
          </cell>
        </row>
        <row r="94">
          <cell r="A94">
            <v>325.0772</v>
          </cell>
        </row>
        <row r="95">
          <cell r="A95">
            <v>325.42009999999999</v>
          </cell>
        </row>
        <row r="96">
          <cell r="A96">
            <v>325.76080000000002</v>
          </cell>
        </row>
        <row r="97">
          <cell r="A97">
            <v>326.0994</v>
          </cell>
        </row>
        <row r="98">
          <cell r="A98">
            <v>326.4359</v>
          </cell>
        </row>
        <row r="99">
          <cell r="A99">
            <v>326.77030000000002</v>
          </cell>
        </row>
        <row r="100">
          <cell r="A100">
            <v>327.10270000000003</v>
          </cell>
        </row>
        <row r="101">
          <cell r="A101">
            <v>327.43310000000002</v>
          </cell>
        </row>
        <row r="102">
          <cell r="A102">
            <v>327.76150000000001</v>
          </cell>
        </row>
        <row r="103">
          <cell r="A103">
            <v>328.08789999999999</v>
          </cell>
        </row>
        <row r="104">
          <cell r="A104">
            <v>328.41239999999999</v>
          </cell>
        </row>
        <row r="105">
          <cell r="A105">
            <v>328.73500000000001</v>
          </cell>
        </row>
        <row r="106">
          <cell r="A106">
            <v>329.0557</v>
          </cell>
        </row>
        <row r="107">
          <cell r="A107">
            <v>329.37459999999999</v>
          </cell>
        </row>
        <row r="108">
          <cell r="A108">
            <v>329.69159999999999</v>
          </cell>
        </row>
        <row r="109">
          <cell r="A109">
            <v>330.0068</v>
          </cell>
        </row>
        <row r="110">
          <cell r="A110">
            <v>330.32029999999997</v>
          </cell>
        </row>
        <row r="111">
          <cell r="A111">
            <v>330.63200000000001</v>
          </cell>
        </row>
        <row r="112">
          <cell r="A112">
            <v>330.94189999999998</v>
          </cell>
        </row>
        <row r="113">
          <cell r="A113">
            <v>331.25020000000001</v>
          </cell>
        </row>
        <row r="114">
          <cell r="A114">
            <v>331.55680000000001</v>
          </cell>
        </row>
        <row r="115">
          <cell r="A115">
            <v>331.86160000000001</v>
          </cell>
        </row>
        <row r="116">
          <cell r="A116">
            <v>332.16489999999999</v>
          </cell>
        </row>
        <row r="117">
          <cell r="A117">
            <v>332.4665</v>
          </cell>
        </row>
        <row r="118">
          <cell r="A118">
            <v>332.76650000000001</v>
          </cell>
        </row>
        <row r="119">
          <cell r="A119">
            <v>333.065</v>
          </cell>
        </row>
        <row r="120">
          <cell r="A120">
            <v>333.36180000000002</v>
          </cell>
        </row>
        <row r="121">
          <cell r="A121">
            <v>333.65710000000001</v>
          </cell>
        </row>
        <row r="122">
          <cell r="A122">
            <v>333.95089999999999</v>
          </cell>
        </row>
        <row r="123">
          <cell r="A123">
            <v>334.2432</v>
          </cell>
        </row>
        <row r="124">
          <cell r="A124">
            <v>334.53399999999999</v>
          </cell>
        </row>
        <row r="125">
          <cell r="A125">
            <v>334.82330000000002</v>
          </cell>
        </row>
        <row r="126">
          <cell r="A126">
            <v>335.1112</v>
          </cell>
        </row>
        <row r="127">
          <cell r="A127">
            <v>335.39760000000001</v>
          </cell>
        </row>
        <row r="128">
          <cell r="A128">
            <v>335.68259999999998</v>
          </cell>
        </row>
        <row r="129">
          <cell r="A129">
            <v>335.96620000000001</v>
          </cell>
        </row>
        <row r="130">
          <cell r="A130">
            <v>336.2484</v>
          </cell>
        </row>
        <row r="131">
          <cell r="A131">
            <v>336.5292</v>
          </cell>
        </row>
        <row r="132">
          <cell r="A132">
            <v>336.80869999999999</v>
          </cell>
        </row>
        <row r="133">
          <cell r="A133">
            <v>337.08679999999998</v>
          </cell>
        </row>
        <row r="134">
          <cell r="A134">
            <v>337.36360000000002</v>
          </cell>
        </row>
        <row r="135">
          <cell r="A135">
            <v>337.63909999999998</v>
          </cell>
        </row>
        <row r="136">
          <cell r="A136">
            <v>337.91329999999999</v>
          </cell>
        </row>
        <row r="137">
          <cell r="A137">
            <v>338.18619999999999</v>
          </cell>
        </row>
        <row r="138">
          <cell r="A138">
            <v>338.45780000000002</v>
          </cell>
        </row>
        <row r="139">
          <cell r="A139">
            <v>338.72820000000002</v>
          </cell>
        </row>
        <row r="140">
          <cell r="A140">
            <v>338.99740000000003</v>
          </cell>
        </row>
        <row r="141">
          <cell r="A141">
            <v>339.26530000000002</v>
          </cell>
        </row>
        <row r="142">
          <cell r="A142">
            <v>339.53199999999998</v>
          </cell>
        </row>
        <row r="143">
          <cell r="A143">
            <v>339.79750000000001</v>
          </cell>
        </row>
        <row r="144">
          <cell r="A144">
            <v>340.06180000000001</v>
          </cell>
        </row>
        <row r="145">
          <cell r="A145">
            <v>340.32490000000001</v>
          </cell>
        </row>
        <row r="146">
          <cell r="A146">
            <v>340.58679999999998</v>
          </cell>
        </row>
        <row r="147">
          <cell r="A147">
            <v>340.8476</v>
          </cell>
        </row>
        <row r="148">
          <cell r="A148">
            <v>341.10730000000001</v>
          </cell>
        </row>
        <row r="149">
          <cell r="A149">
            <v>341.36579999999998</v>
          </cell>
        </row>
        <row r="150">
          <cell r="A150">
            <v>341.6232</v>
          </cell>
        </row>
        <row r="151">
          <cell r="A151">
            <v>341.87950000000001</v>
          </cell>
        </row>
        <row r="152">
          <cell r="A152">
            <v>342.13470000000001</v>
          </cell>
        </row>
        <row r="153">
          <cell r="A153">
            <v>342.38889999999998</v>
          </cell>
        </row>
        <row r="154">
          <cell r="A154">
            <v>342.64190000000002</v>
          </cell>
        </row>
        <row r="155">
          <cell r="A155">
            <v>342.89389999999997</v>
          </cell>
        </row>
        <row r="156">
          <cell r="A156">
            <v>343.14479999999998</v>
          </cell>
        </row>
        <row r="157">
          <cell r="A157">
            <v>343.3947</v>
          </cell>
        </row>
        <row r="158">
          <cell r="A158">
            <v>343.64359999999999</v>
          </cell>
        </row>
        <row r="159">
          <cell r="A159">
            <v>343.89139999999998</v>
          </cell>
        </row>
        <row r="160">
          <cell r="A160">
            <v>344.13819999999998</v>
          </cell>
        </row>
        <row r="161">
          <cell r="A161">
            <v>344.38400000000001</v>
          </cell>
        </row>
        <row r="162">
          <cell r="A162">
            <v>344.62889999999999</v>
          </cell>
        </row>
        <row r="163">
          <cell r="A163">
            <v>344.87270000000001</v>
          </cell>
        </row>
        <row r="164">
          <cell r="A164">
            <v>345.11559999999997</v>
          </cell>
        </row>
        <row r="165">
          <cell r="A165">
            <v>345.35750000000002</v>
          </cell>
        </row>
        <row r="166">
          <cell r="A166">
            <v>345.59840000000003</v>
          </cell>
        </row>
        <row r="167">
          <cell r="A167">
            <v>345.83839999999998</v>
          </cell>
        </row>
        <row r="168">
          <cell r="A168">
            <v>346.07740000000001</v>
          </cell>
        </row>
        <row r="169">
          <cell r="A169">
            <v>346.31560000000002</v>
          </cell>
        </row>
        <row r="170">
          <cell r="A170">
            <v>346.55279999999999</v>
          </cell>
        </row>
        <row r="171">
          <cell r="A171">
            <v>346.78910000000002</v>
          </cell>
        </row>
        <row r="172">
          <cell r="A172">
            <v>347.02440000000001</v>
          </cell>
        </row>
        <row r="173">
          <cell r="A173">
            <v>347.25889999999998</v>
          </cell>
        </row>
        <row r="174">
          <cell r="A174">
            <v>347.49250000000001</v>
          </cell>
        </row>
        <row r="175">
          <cell r="A175">
            <v>347.72519999999997</v>
          </cell>
        </row>
        <row r="176">
          <cell r="A176">
            <v>347.95710000000003</v>
          </cell>
        </row>
        <row r="177">
          <cell r="A177">
            <v>348.18799999999999</v>
          </cell>
        </row>
        <row r="178">
          <cell r="A178">
            <v>348.41809999999998</v>
          </cell>
        </row>
        <row r="179">
          <cell r="A179">
            <v>348.6474</v>
          </cell>
        </row>
        <row r="180">
          <cell r="A180">
            <v>348.87580000000003</v>
          </cell>
        </row>
        <row r="181">
          <cell r="A181">
            <v>349.10340000000002</v>
          </cell>
        </row>
        <row r="182">
          <cell r="A182">
            <v>349.33019999999999</v>
          </cell>
        </row>
        <row r="183">
          <cell r="A183">
            <v>349.55610000000001</v>
          </cell>
        </row>
        <row r="184">
          <cell r="A184">
            <v>349.78120000000001</v>
          </cell>
        </row>
        <row r="185">
          <cell r="A185">
            <v>350.00549999999998</v>
          </cell>
        </row>
        <row r="186">
          <cell r="A186">
            <v>350.22899999999998</v>
          </cell>
        </row>
        <row r="187">
          <cell r="A187">
            <v>350.45170000000002</v>
          </cell>
        </row>
        <row r="188">
          <cell r="A188">
            <v>350.6737</v>
          </cell>
        </row>
        <row r="189">
          <cell r="A189">
            <v>350.89479999999998</v>
          </cell>
        </row>
        <row r="190">
          <cell r="A190">
            <v>351.11520000000002</v>
          </cell>
        </row>
        <row r="191">
          <cell r="A191">
            <v>351.33479999999997</v>
          </cell>
        </row>
        <row r="192">
          <cell r="A192">
            <v>351.55360000000002</v>
          </cell>
        </row>
        <row r="193">
          <cell r="A193">
            <v>351.77170000000001</v>
          </cell>
        </row>
        <row r="194">
          <cell r="A194">
            <v>351.98899999999998</v>
          </cell>
        </row>
        <row r="195">
          <cell r="A195">
            <v>352.2056</v>
          </cell>
        </row>
        <row r="196">
          <cell r="A196">
            <v>352.42140000000001</v>
          </cell>
        </row>
        <row r="197">
          <cell r="A197">
            <v>352.63650000000001</v>
          </cell>
        </row>
        <row r="198">
          <cell r="A198">
            <v>352.85090000000002</v>
          </cell>
        </row>
        <row r="199">
          <cell r="A199">
            <v>353.06459999999998</v>
          </cell>
        </row>
        <row r="200">
          <cell r="A200">
            <v>353.27749999999997</v>
          </cell>
        </row>
        <row r="201">
          <cell r="A201">
            <v>353.4898</v>
          </cell>
        </row>
        <row r="202">
          <cell r="A202">
            <v>353.7013</v>
          </cell>
        </row>
        <row r="203">
          <cell r="A203">
            <v>353.91219999999998</v>
          </cell>
        </row>
        <row r="204">
          <cell r="A204">
            <v>354.1223</v>
          </cell>
        </row>
        <row r="205">
          <cell r="A205">
            <v>354.33179999999999</v>
          </cell>
        </row>
        <row r="206">
          <cell r="A206">
            <v>354.54050000000001</v>
          </cell>
        </row>
        <row r="207">
          <cell r="A207">
            <v>354.74860000000001</v>
          </cell>
        </row>
        <row r="208">
          <cell r="A208">
            <v>354.95609999999999</v>
          </cell>
        </row>
        <row r="209">
          <cell r="A209">
            <v>355.1628</v>
          </cell>
        </row>
        <row r="210">
          <cell r="A210">
            <v>355.3689</v>
          </cell>
        </row>
        <row r="211">
          <cell r="A211">
            <v>355.57440000000003</v>
          </cell>
        </row>
        <row r="212">
          <cell r="A212">
            <v>355.77910000000003</v>
          </cell>
        </row>
        <row r="213">
          <cell r="A213">
            <v>355.98329999999999</v>
          </cell>
        </row>
        <row r="214">
          <cell r="A214">
            <v>356.18680000000001</v>
          </cell>
        </row>
        <row r="215">
          <cell r="A215">
            <v>356.38959999999997</v>
          </cell>
        </row>
        <row r="216">
          <cell r="A216">
            <v>356.59190000000001</v>
          </cell>
        </row>
        <row r="217">
          <cell r="A217">
            <v>356.79349999999999</v>
          </cell>
        </row>
        <row r="218">
          <cell r="A218">
            <v>356.99439999999998</v>
          </cell>
        </row>
        <row r="219">
          <cell r="A219">
            <v>357.19479999999999</v>
          </cell>
        </row>
        <row r="220">
          <cell r="A220">
            <v>357.39449999999999</v>
          </cell>
        </row>
        <row r="221">
          <cell r="A221">
            <v>357.59370000000001</v>
          </cell>
        </row>
        <row r="222">
          <cell r="A222">
            <v>357.79219999999998</v>
          </cell>
        </row>
        <row r="223">
          <cell r="A223">
            <v>357.99009999999998</v>
          </cell>
        </row>
        <row r="224">
          <cell r="A224">
            <v>358.18740000000003</v>
          </cell>
        </row>
        <row r="225">
          <cell r="A225">
            <v>358.38420000000002</v>
          </cell>
        </row>
        <row r="226">
          <cell r="A226">
            <v>358.58030000000002</v>
          </cell>
        </row>
        <row r="227">
          <cell r="A227">
            <v>358.77589999999998</v>
          </cell>
        </row>
        <row r="228">
          <cell r="A228">
            <v>358.9708</v>
          </cell>
        </row>
        <row r="229">
          <cell r="A229">
            <v>359.16520000000003</v>
          </cell>
        </row>
        <row r="230">
          <cell r="A230">
            <v>359.35910000000001</v>
          </cell>
        </row>
        <row r="231">
          <cell r="A231">
            <v>359.5523</v>
          </cell>
        </row>
        <row r="232">
          <cell r="A232">
            <v>359.745</v>
          </cell>
        </row>
        <row r="233">
          <cell r="A233">
            <v>359.93709999999999</v>
          </cell>
        </row>
        <row r="234">
          <cell r="A234">
            <v>360.12869999999998</v>
          </cell>
        </row>
        <row r="235">
          <cell r="A235">
            <v>360.31970000000001</v>
          </cell>
        </row>
        <row r="236">
          <cell r="A236">
            <v>360.5102</v>
          </cell>
        </row>
        <row r="237">
          <cell r="A237">
            <v>360.70010000000002</v>
          </cell>
        </row>
        <row r="238">
          <cell r="A238">
            <v>360.8895</v>
          </cell>
        </row>
        <row r="239">
          <cell r="A239">
            <v>361.07830000000001</v>
          </cell>
        </row>
        <row r="240">
          <cell r="A240">
            <v>361.26670000000001</v>
          </cell>
        </row>
        <row r="241">
          <cell r="A241">
            <v>361.45440000000002</v>
          </cell>
        </row>
        <row r="242">
          <cell r="A242">
            <v>361.64170000000001</v>
          </cell>
        </row>
        <row r="243">
          <cell r="A243">
            <v>361.82839999999999</v>
          </cell>
        </row>
        <row r="244">
          <cell r="A244">
            <v>362.01459999999997</v>
          </cell>
        </row>
        <row r="245">
          <cell r="A245">
            <v>362.20030000000003</v>
          </cell>
        </row>
        <row r="246">
          <cell r="A246">
            <v>362.3854</v>
          </cell>
        </row>
        <row r="247">
          <cell r="A247">
            <v>362.57010000000002</v>
          </cell>
        </row>
        <row r="248">
          <cell r="A248">
            <v>362.75420000000003</v>
          </cell>
        </row>
        <row r="249">
          <cell r="A249">
            <v>362.93790000000001</v>
          </cell>
        </row>
        <row r="250">
          <cell r="A250">
            <v>363.12099999999998</v>
          </cell>
        </row>
        <row r="251">
          <cell r="A251">
            <v>363.30369999999999</v>
          </cell>
        </row>
        <row r="252">
          <cell r="A252">
            <v>363.48579999999998</v>
          </cell>
        </row>
        <row r="253">
          <cell r="A253">
            <v>363.66750000000002</v>
          </cell>
        </row>
        <row r="254">
          <cell r="A254">
            <v>363.84859999999998</v>
          </cell>
        </row>
        <row r="255">
          <cell r="A255">
            <v>364.02929999999998</v>
          </cell>
        </row>
        <row r="256">
          <cell r="A256">
            <v>364.20949999999999</v>
          </cell>
        </row>
        <row r="257">
          <cell r="A257">
            <v>364.38920000000002</v>
          </cell>
        </row>
        <row r="258">
          <cell r="A258">
            <v>364.56849999999997</v>
          </cell>
        </row>
        <row r="259">
          <cell r="A259">
            <v>364.74720000000002</v>
          </cell>
        </row>
        <row r="260">
          <cell r="A260">
            <v>364.9255</v>
          </cell>
        </row>
        <row r="261">
          <cell r="A261">
            <v>365.10340000000002</v>
          </cell>
        </row>
        <row r="262">
          <cell r="A262">
            <v>365.28070000000002</v>
          </cell>
        </row>
        <row r="263">
          <cell r="A263">
            <v>365.45760000000001</v>
          </cell>
        </row>
        <row r="264">
          <cell r="A264">
            <v>365.63409999999999</v>
          </cell>
        </row>
        <row r="265">
          <cell r="A265">
            <v>365.81009999999998</v>
          </cell>
        </row>
        <row r="266">
          <cell r="A266">
            <v>365.98559999999998</v>
          </cell>
        </row>
        <row r="267">
          <cell r="A267">
            <v>366.16070000000002</v>
          </cell>
        </row>
        <row r="268">
          <cell r="A268">
            <v>366.33530000000002</v>
          </cell>
        </row>
        <row r="269">
          <cell r="A269">
            <v>366.5095</v>
          </cell>
        </row>
        <row r="270">
          <cell r="A270">
            <v>366.6832</v>
          </cell>
        </row>
        <row r="271">
          <cell r="A271">
            <v>366.85649999999998</v>
          </cell>
        </row>
        <row r="272">
          <cell r="A272">
            <v>367.02940000000001</v>
          </cell>
        </row>
        <row r="273">
          <cell r="A273">
            <v>367.20179999999999</v>
          </cell>
        </row>
        <row r="274">
          <cell r="A274">
            <v>367.37380000000002</v>
          </cell>
        </row>
        <row r="275">
          <cell r="A275">
            <v>367.5453</v>
          </cell>
        </row>
        <row r="276">
          <cell r="A276">
            <v>367.7165</v>
          </cell>
        </row>
        <row r="277">
          <cell r="A277">
            <v>367.88720000000001</v>
          </cell>
        </row>
        <row r="278">
          <cell r="A278">
            <v>368.0575</v>
          </cell>
        </row>
        <row r="279">
          <cell r="A279">
            <v>368.22730000000001</v>
          </cell>
        </row>
        <row r="280">
          <cell r="A280">
            <v>368.39679999999998</v>
          </cell>
        </row>
        <row r="281">
          <cell r="A281">
            <v>368.56580000000002</v>
          </cell>
        </row>
        <row r="282">
          <cell r="A282">
            <v>368.73439999999999</v>
          </cell>
        </row>
        <row r="283">
          <cell r="A283">
            <v>368.90260000000001</v>
          </cell>
        </row>
        <row r="284">
          <cell r="A284">
            <v>369.07040000000001</v>
          </cell>
        </row>
        <row r="285">
          <cell r="A285">
            <v>369.23779999999999</v>
          </cell>
        </row>
        <row r="286">
          <cell r="A286">
            <v>369.40480000000002</v>
          </cell>
        </row>
        <row r="287">
          <cell r="A287">
            <v>369.57139999999998</v>
          </cell>
        </row>
        <row r="288">
          <cell r="A288">
            <v>369.73759999999999</v>
          </cell>
        </row>
        <row r="289">
          <cell r="A289">
            <v>369.9033</v>
          </cell>
        </row>
        <row r="290">
          <cell r="A290">
            <v>370.06869999999998</v>
          </cell>
        </row>
        <row r="291">
          <cell r="A291">
            <v>370.2337</v>
          </cell>
        </row>
        <row r="292">
          <cell r="A292">
            <v>370.39830000000001</v>
          </cell>
        </row>
        <row r="293">
          <cell r="A293">
            <v>370.5625</v>
          </cell>
        </row>
        <row r="294">
          <cell r="A294">
            <v>370.72640000000001</v>
          </cell>
        </row>
        <row r="295">
          <cell r="A295">
            <v>370.88979999999998</v>
          </cell>
        </row>
        <row r="296">
          <cell r="A296">
            <v>371.05290000000002</v>
          </cell>
        </row>
        <row r="297">
          <cell r="A297">
            <v>371.21559999999999</v>
          </cell>
        </row>
        <row r="298">
          <cell r="A298">
            <v>371.37790000000001</v>
          </cell>
        </row>
        <row r="299">
          <cell r="A299">
            <v>371.53980000000001</v>
          </cell>
        </row>
        <row r="300">
          <cell r="A300">
            <v>371.7013</v>
          </cell>
        </row>
        <row r="301">
          <cell r="A301">
            <v>371.86250000000001</v>
          </cell>
        </row>
        <row r="302">
          <cell r="A302">
            <v>372.02330000000001</v>
          </cell>
        </row>
        <row r="303">
          <cell r="A303">
            <v>372.18380000000002</v>
          </cell>
        </row>
        <row r="304">
          <cell r="A304">
            <v>372.34379999999999</v>
          </cell>
        </row>
        <row r="305">
          <cell r="A305">
            <v>372.50349999999997</v>
          </cell>
        </row>
        <row r="306">
          <cell r="A306">
            <v>372.66289999999998</v>
          </cell>
        </row>
        <row r="307">
          <cell r="A307">
            <v>372.82190000000003</v>
          </cell>
        </row>
        <row r="308">
          <cell r="A308">
            <v>372.98050000000001</v>
          </cell>
        </row>
        <row r="309">
          <cell r="A309">
            <v>373.1388</v>
          </cell>
        </row>
        <row r="310">
          <cell r="A310">
            <v>373.29669999999999</v>
          </cell>
        </row>
        <row r="311">
          <cell r="A311">
            <v>373.45420000000001</v>
          </cell>
        </row>
        <row r="312">
          <cell r="A312">
            <v>373.6114</v>
          </cell>
        </row>
        <row r="313">
          <cell r="A313">
            <v>373.76830000000001</v>
          </cell>
        </row>
        <row r="314">
          <cell r="A314">
            <v>373.9248</v>
          </cell>
        </row>
        <row r="315">
          <cell r="A315">
            <v>374.08100000000002</v>
          </cell>
        </row>
        <row r="316">
          <cell r="A316">
            <v>374.23680000000002</v>
          </cell>
        </row>
        <row r="317">
          <cell r="A317">
            <v>374.3922</v>
          </cell>
        </row>
        <row r="318">
          <cell r="A318">
            <v>374.54739999999998</v>
          </cell>
        </row>
        <row r="319">
          <cell r="A319">
            <v>374.7022</v>
          </cell>
        </row>
        <row r="320">
          <cell r="A320">
            <v>374.85660000000001</v>
          </cell>
        </row>
        <row r="321">
          <cell r="A321">
            <v>375.01069999999999</v>
          </cell>
        </row>
        <row r="322">
          <cell r="A322">
            <v>375.16449999999998</v>
          </cell>
        </row>
        <row r="323">
          <cell r="A323">
            <v>375.31799999999998</v>
          </cell>
        </row>
        <row r="324">
          <cell r="A324">
            <v>375.47109999999998</v>
          </cell>
        </row>
        <row r="325">
          <cell r="A325">
            <v>375.62389999999999</v>
          </cell>
        </row>
        <row r="326">
          <cell r="A326">
            <v>375.77629999999999</v>
          </cell>
        </row>
        <row r="327">
          <cell r="A327">
            <v>375.92849999999999</v>
          </cell>
        </row>
        <row r="328">
          <cell r="A328">
            <v>376.08030000000002</v>
          </cell>
        </row>
        <row r="329">
          <cell r="A329">
            <v>376.23180000000002</v>
          </cell>
        </row>
        <row r="330">
          <cell r="A330">
            <v>376.38290000000001</v>
          </cell>
        </row>
        <row r="331">
          <cell r="A331">
            <v>376.53379999999999</v>
          </cell>
        </row>
        <row r="332">
          <cell r="A332">
            <v>376.68430000000001</v>
          </cell>
        </row>
        <row r="333">
          <cell r="A333">
            <v>376.83449999999999</v>
          </cell>
        </row>
        <row r="334">
          <cell r="A334">
            <v>376.98439999999999</v>
          </cell>
        </row>
        <row r="335">
          <cell r="A335">
            <v>377.13400000000001</v>
          </cell>
        </row>
        <row r="336">
          <cell r="A336">
            <v>377.28320000000002</v>
          </cell>
        </row>
        <row r="337">
          <cell r="A337">
            <v>377.43220000000002</v>
          </cell>
        </row>
        <row r="338">
          <cell r="A338">
            <v>377.58080000000001</v>
          </cell>
        </row>
        <row r="339">
          <cell r="A339">
            <v>377.72919999999999</v>
          </cell>
        </row>
        <row r="340">
          <cell r="A340">
            <v>377.87720000000002</v>
          </cell>
        </row>
        <row r="341">
          <cell r="A341">
            <v>378.0249</v>
          </cell>
        </row>
        <row r="342">
          <cell r="A342">
            <v>378.17230000000001</v>
          </cell>
        </row>
        <row r="343">
          <cell r="A343">
            <v>378.31950000000001</v>
          </cell>
        </row>
        <row r="344">
          <cell r="A344">
            <v>378.46629999999999</v>
          </cell>
        </row>
        <row r="345">
          <cell r="A345">
            <v>378.61279999999999</v>
          </cell>
        </row>
        <row r="346">
          <cell r="A346">
            <v>378.75900000000001</v>
          </cell>
        </row>
        <row r="347">
          <cell r="A347">
            <v>378.9049</v>
          </cell>
        </row>
        <row r="348">
          <cell r="A348">
            <v>379.0505</v>
          </cell>
        </row>
        <row r="349">
          <cell r="A349">
            <v>379.19589999999999</v>
          </cell>
        </row>
        <row r="350">
          <cell r="A350">
            <v>379.34089999999998</v>
          </cell>
        </row>
        <row r="351">
          <cell r="A351">
            <v>379.48559999999998</v>
          </cell>
        </row>
        <row r="352">
          <cell r="A352">
            <v>379.63010000000003</v>
          </cell>
        </row>
        <row r="353">
          <cell r="A353">
            <v>379.77429999999998</v>
          </cell>
        </row>
        <row r="354">
          <cell r="A354">
            <v>379.91809999999998</v>
          </cell>
        </row>
        <row r="355">
          <cell r="A355">
            <v>380.06169999999997</v>
          </cell>
        </row>
        <row r="356">
          <cell r="A356">
            <v>380.20499999999998</v>
          </cell>
        </row>
        <row r="357">
          <cell r="A357">
            <v>380.34800000000001</v>
          </cell>
        </row>
        <row r="358">
          <cell r="A358">
            <v>380.49079999999998</v>
          </cell>
        </row>
        <row r="359">
          <cell r="A359">
            <v>380.63319999999999</v>
          </cell>
        </row>
        <row r="360">
          <cell r="A360">
            <v>380.77539999999999</v>
          </cell>
        </row>
        <row r="361">
          <cell r="A361">
            <v>380.91730000000001</v>
          </cell>
        </row>
        <row r="362">
          <cell r="A362">
            <v>381.05889999999999</v>
          </cell>
        </row>
        <row r="363">
          <cell r="A363">
            <v>381.2002</v>
          </cell>
        </row>
        <row r="364">
          <cell r="A364">
            <v>381.34129999999999</v>
          </cell>
        </row>
        <row r="365">
          <cell r="A365">
            <v>381.4821</v>
          </cell>
        </row>
        <row r="366">
          <cell r="A366">
            <v>381.62259999999998</v>
          </cell>
        </row>
        <row r="367">
          <cell r="A367">
            <v>381.76280000000003</v>
          </cell>
        </row>
        <row r="368">
          <cell r="A368">
            <v>381.90280000000001</v>
          </cell>
        </row>
        <row r="369">
          <cell r="A369">
            <v>382.04250000000002</v>
          </cell>
        </row>
        <row r="370">
          <cell r="A370">
            <v>382.18189999999998</v>
          </cell>
        </row>
        <row r="371">
          <cell r="A371">
            <v>382.3211</v>
          </cell>
        </row>
        <row r="372">
          <cell r="A372">
            <v>382.46</v>
          </cell>
        </row>
        <row r="373">
          <cell r="A373">
            <v>382.59859999999998</v>
          </cell>
        </row>
        <row r="374">
          <cell r="A374">
            <v>382.73700000000002</v>
          </cell>
        </row>
        <row r="375">
          <cell r="A375">
            <v>382.87509999999997</v>
          </cell>
        </row>
        <row r="376">
          <cell r="A376">
            <v>383.0129</v>
          </cell>
        </row>
        <row r="377">
          <cell r="A377">
            <v>383.15050000000002</v>
          </cell>
        </row>
        <row r="378">
          <cell r="A378">
            <v>383.2878</v>
          </cell>
        </row>
        <row r="379">
          <cell r="A379">
            <v>383.42489999999998</v>
          </cell>
        </row>
        <row r="380">
          <cell r="A380">
            <v>383.56169999999997</v>
          </cell>
        </row>
        <row r="381">
          <cell r="A381">
            <v>383.69819999999999</v>
          </cell>
        </row>
        <row r="382">
          <cell r="A382">
            <v>383.83449999999999</v>
          </cell>
        </row>
        <row r="383">
          <cell r="A383">
            <v>383.97050000000002</v>
          </cell>
        </row>
        <row r="384">
          <cell r="A384">
            <v>384.10629999999998</v>
          </cell>
        </row>
        <row r="385">
          <cell r="A385">
            <v>384.24180000000001</v>
          </cell>
        </row>
        <row r="386">
          <cell r="A386">
            <v>384.37709999999998</v>
          </cell>
        </row>
        <row r="387">
          <cell r="A387">
            <v>384.51209999999998</v>
          </cell>
        </row>
        <row r="388">
          <cell r="A388">
            <v>384.64690000000002</v>
          </cell>
        </row>
        <row r="389">
          <cell r="A389">
            <v>384.78140000000002</v>
          </cell>
        </row>
        <row r="390">
          <cell r="A390">
            <v>384.91570000000002</v>
          </cell>
        </row>
        <row r="391">
          <cell r="A391">
            <v>385.04969999999997</v>
          </cell>
        </row>
        <row r="392">
          <cell r="A392">
            <v>385.18349999999998</v>
          </cell>
        </row>
        <row r="393">
          <cell r="A393">
            <v>385.31700000000001</v>
          </cell>
        </row>
        <row r="394">
          <cell r="A394">
            <v>385.45030000000003</v>
          </cell>
        </row>
        <row r="395">
          <cell r="A395">
            <v>385.58330000000001</v>
          </cell>
        </row>
        <row r="396">
          <cell r="A396">
            <v>385.71609999999998</v>
          </cell>
        </row>
        <row r="397">
          <cell r="A397">
            <v>385.84870000000001</v>
          </cell>
        </row>
        <row r="398">
          <cell r="A398">
            <v>385.98099999999999</v>
          </cell>
        </row>
        <row r="399">
          <cell r="A399">
            <v>386.11309999999997</v>
          </cell>
        </row>
        <row r="400">
          <cell r="A400">
            <v>386.24489999999997</v>
          </cell>
        </row>
        <row r="401">
          <cell r="A401">
            <v>386.37650000000002</v>
          </cell>
        </row>
        <row r="402">
          <cell r="A402">
            <v>386.50790000000001</v>
          </cell>
        </row>
        <row r="403">
          <cell r="A403">
            <v>386.63900000000001</v>
          </cell>
        </row>
        <row r="404">
          <cell r="A404">
            <v>386.76990000000001</v>
          </cell>
        </row>
        <row r="405">
          <cell r="A405">
            <v>386.90050000000002</v>
          </cell>
        </row>
        <row r="406">
          <cell r="A406">
            <v>387.03089999999997</v>
          </cell>
        </row>
        <row r="407">
          <cell r="A407">
            <v>387.16109999999998</v>
          </cell>
        </row>
        <row r="408">
          <cell r="A408">
            <v>387.29109999999997</v>
          </cell>
        </row>
        <row r="409">
          <cell r="A409">
            <v>387.42079999999999</v>
          </cell>
        </row>
        <row r="410">
          <cell r="A410">
            <v>387.55029999999999</v>
          </cell>
        </row>
        <row r="411">
          <cell r="A411">
            <v>387.67959999999999</v>
          </cell>
        </row>
        <row r="412">
          <cell r="A412">
            <v>387.80860000000001</v>
          </cell>
        </row>
        <row r="413">
          <cell r="A413">
            <v>387.93740000000003</v>
          </cell>
        </row>
        <row r="414">
          <cell r="A414">
            <v>388.06599999999997</v>
          </cell>
        </row>
        <row r="415">
          <cell r="A415">
            <v>388.1943</v>
          </cell>
        </row>
        <row r="416">
          <cell r="A416">
            <v>388.32240000000002</v>
          </cell>
        </row>
        <row r="417">
          <cell r="A417">
            <v>388.45030000000003</v>
          </cell>
        </row>
        <row r="418">
          <cell r="A418">
            <v>388.57799999999997</v>
          </cell>
        </row>
        <row r="419">
          <cell r="A419">
            <v>388.70549999999997</v>
          </cell>
        </row>
        <row r="420">
          <cell r="A420">
            <v>388.83269999999999</v>
          </cell>
        </row>
        <row r="421">
          <cell r="A421">
            <v>388.9597</v>
          </cell>
        </row>
        <row r="422">
          <cell r="A422">
            <v>389.0865</v>
          </cell>
        </row>
        <row r="423">
          <cell r="A423">
            <v>389.21300000000002</v>
          </cell>
        </row>
        <row r="424">
          <cell r="A424">
            <v>389.33940000000001</v>
          </cell>
        </row>
        <row r="425">
          <cell r="A425">
            <v>389.46550000000002</v>
          </cell>
        </row>
        <row r="426">
          <cell r="A426">
            <v>389.59140000000002</v>
          </cell>
        </row>
        <row r="427">
          <cell r="A427">
            <v>389.71710000000002</v>
          </cell>
        </row>
        <row r="428">
          <cell r="A428">
            <v>389.84249999999997</v>
          </cell>
        </row>
        <row r="429">
          <cell r="A429">
            <v>389.96780000000001</v>
          </cell>
        </row>
        <row r="430">
          <cell r="A430">
            <v>390.09280000000001</v>
          </cell>
        </row>
        <row r="431">
          <cell r="A431">
            <v>390.21769999999998</v>
          </cell>
        </row>
        <row r="432">
          <cell r="A432">
            <v>390.34230000000002</v>
          </cell>
        </row>
        <row r="433">
          <cell r="A433">
            <v>390.46660000000003</v>
          </cell>
        </row>
        <row r="434">
          <cell r="A434">
            <v>390.5908</v>
          </cell>
        </row>
        <row r="435">
          <cell r="A435">
            <v>390.71480000000003</v>
          </cell>
        </row>
        <row r="436">
          <cell r="A436">
            <v>390.83850000000001</v>
          </cell>
        </row>
        <row r="437">
          <cell r="A437">
            <v>390.96210000000002</v>
          </cell>
        </row>
        <row r="438">
          <cell r="A438">
            <v>391.08539999999999</v>
          </cell>
        </row>
        <row r="439">
          <cell r="A439">
            <v>391.20850000000002</v>
          </cell>
        </row>
        <row r="440">
          <cell r="A440">
            <v>391.33139999999997</v>
          </cell>
        </row>
        <row r="441">
          <cell r="A441">
            <v>391.45409999999998</v>
          </cell>
        </row>
        <row r="442">
          <cell r="A442">
            <v>391.57659999999998</v>
          </cell>
        </row>
        <row r="443">
          <cell r="A443">
            <v>391.69889999999998</v>
          </cell>
        </row>
        <row r="444">
          <cell r="A444">
            <v>391.82100000000003</v>
          </cell>
        </row>
        <row r="445">
          <cell r="A445">
            <v>391.94290000000001</v>
          </cell>
        </row>
        <row r="446">
          <cell r="A446">
            <v>392.06450000000001</v>
          </cell>
        </row>
        <row r="447">
          <cell r="A447">
            <v>392.18599999999998</v>
          </cell>
        </row>
        <row r="448">
          <cell r="A448">
            <v>392.30720000000002</v>
          </cell>
        </row>
        <row r="449">
          <cell r="A449">
            <v>392.42829999999998</v>
          </cell>
        </row>
        <row r="450">
          <cell r="A450">
            <v>392.54910000000001</v>
          </cell>
        </row>
        <row r="451">
          <cell r="A451">
            <v>392.66980000000001</v>
          </cell>
        </row>
        <row r="452">
          <cell r="A452">
            <v>392.79020000000003</v>
          </cell>
        </row>
        <row r="453">
          <cell r="A453">
            <v>392.91039999999998</v>
          </cell>
        </row>
        <row r="454">
          <cell r="A454">
            <v>393.03050000000002</v>
          </cell>
        </row>
        <row r="455">
          <cell r="A455">
            <v>393.15030000000002</v>
          </cell>
        </row>
        <row r="456">
          <cell r="A456">
            <v>393.26990000000001</v>
          </cell>
        </row>
        <row r="457">
          <cell r="A457">
            <v>393.38940000000002</v>
          </cell>
        </row>
        <row r="458">
          <cell r="A458">
            <v>393.5086</v>
          </cell>
        </row>
        <row r="459">
          <cell r="A459">
            <v>393.62759999999997</v>
          </cell>
        </row>
        <row r="460">
          <cell r="A460">
            <v>393.74650000000003</v>
          </cell>
        </row>
        <row r="461">
          <cell r="A461">
            <v>393.86509999999998</v>
          </cell>
        </row>
        <row r="462">
          <cell r="A462">
            <v>393.98349999999999</v>
          </cell>
        </row>
        <row r="463">
          <cell r="A463">
            <v>394.10180000000003</v>
          </cell>
        </row>
        <row r="464">
          <cell r="A464">
            <v>394.21980000000002</v>
          </cell>
        </row>
        <row r="465">
          <cell r="A465">
            <v>394.33760000000001</v>
          </cell>
        </row>
        <row r="466">
          <cell r="A466">
            <v>394.45530000000002</v>
          </cell>
        </row>
        <row r="467">
          <cell r="A467">
            <v>394.5727</v>
          </cell>
        </row>
        <row r="468">
          <cell r="A468">
            <v>394.69</v>
          </cell>
        </row>
        <row r="469">
          <cell r="A469">
            <v>394.80709999999999</v>
          </cell>
        </row>
        <row r="470">
          <cell r="A470">
            <v>394.9239</v>
          </cell>
        </row>
        <row r="471">
          <cell r="A471">
            <v>395.04059999999998</v>
          </cell>
        </row>
        <row r="472">
          <cell r="A472">
            <v>395.15710000000001</v>
          </cell>
        </row>
        <row r="473">
          <cell r="A473">
            <v>395.27339999999998</v>
          </cell>
        </row>
        <row r="474">
          <cell r="A474">
            <v>395.38940000000002</v>
          </cell>
        </row>
        <row r="475">
          <cell r="A475">
            <v>395.50529999999998</v>
          </cell>
        </row>
        <row r="476">
          <cell r="A476">
            <v>395.62099999999998</v>
          </cell>
        </row>
        <row r="477">
          <cell r="A477">
            <v>395.73660000000001</v>
          </cell>
        </row>
        <row r="478">
          <cell r="A478">
            <v>395.8519</v>
          </cell>
        </row>
        <row r="479">
          <cell r="A479">
            <v>395.96699999999998</v>
          </cell>
        </row>
        <row r="480">
          <cell r="A480">
            <v>396.08190000000002</v>
          </cell>
        </row>
        <row r="481">
          <cell r="A481">
            <v>396.19670000000002</v>
          </cell>
        </row>
        <row r="482">
          <cell r="A482">
            <v>396.31119999999999</v>
          </cell>
        </row>
        <row r="483">
          <cell r="A483">
            <v>396.42559999999997</v>
          </cell>
        </row>
        <row r="484">
          <cell r="A484">
            <v>396.53980000000001</v>
          </cell>
        </row>
        <row r="485">
          <cell r="A485">
            <v>396.65370000000001</v>
          </cell>
        </row>
        <row r="486">
          <cell r="A486">
            <v>396.76749999999998</v>
          </cell>
        </row>
        <row r="487">
          <cell r="A487">
            <v>396.8811</v>
          </cell>
        </row>
        <row r="488">
          <cell r="A488">
            <v>396.99450000000002</v>
          </cell>
        </row>
        <row r="489">
          <cell r="A489">
            <v>397.1078</v>
          </cell>
        </row>
        <row r="490">
          <cell r="A490">
            <v>397.2208</v>
          </cell>
        </row>
        <row r="491">
          <cell r="A491">
            <v>397.33359999999999</v>
          </cell>
        </row>
        <row r="492">
          <cell r="A492">
            <v>397.44630000000001</v>
          </cell>
        </row>
        <row r="493">
          <cell r="A493">
            <v>397.55880000000002</v>
          </cell>
        </row>
        <row r="494">
          <cell r="A494">
            <v>397.67099999999999</v>
          </cell>
        </row>
        <row r="495">
          <cell r="A495">
            <v>397.78309999999999</v>
          </cell>
        </row>
        <row r="496">
          <cell r="A496">
            <v>397.89499999999998</v>
          </cell>
        </row>
        <row r="497">
          <cell r="A497">
            <v>398.00670000000002</v>
          </cell>
        </row>
        <row r="498">
          <cell r="A498">
            <v>398.1182</v>
          </cell>
        </row>
        <row r="499">
          <cell r="A499">
            <v>398.2296</v>
          </cell>
        </row>
        <row r="500">
          <cell r="A500">
            <v>398.34070000000003</v>
          </cell>
        </row>
        <row r="501">
          <cell r="A501">
            <v>398.45170000000002</v>
          </cell>
        </row>
        <row r="502">
          <cell r="A502">
            <v>398.56240000000003</v>
          </cell>
        </row>
        <row r="503">
          <cell r="A503">
            <v>398.673</v>
          </cell>
        </row>
        <row r="504">
          <cell r="A504">
            <v>398.78339999999997</v>
          </cell>
        </row>
        <row r="505">
          <cell r="A505">
            <v>398.89359999999999</v>
          </cell>
        </row>
        <row r="506">
          <cell r="A506">
            <v>399.00360000000001</v>
          </cell>
        </row>
        <row r="507">
          <cell r="A507">
            <v>399.11340000000001</v>
          </cell>
        </row>
        <row r="508">
          <cell r="A508">
            <v>399.22300000000001</v>
          </cell>
        </row>
        <row r="509">
          <cell r="A509">
            <v>399.33240000000001</v>
          </cell>
        </row>
        <row r="510">
          <cell r="A510">
            <v>399.44170000000003</v>
          </cell>
        </row>
        <row r="511">
          <cell r="A511">
            <v>399.55070000000001</v>
          </cell>
        </row>
        <row r="512">
          <cell r="A512">
            <v>399.65960000000001</v>
          </cell>
        </row>
        <row r="513">
          <cell r="A513">
            <v>399.76830000000001</v>
          </cell>
        </row>
        <row r="514">
          <cell r="A514">
            <v>399.87670000000003</v>
          </cell>
        </row>
        <row r="515">
          <cell r="A515">
            <v>399.98500000000001</v>
          </cell>
        </row>
        <row r="516">
          <cell r="A516">
            <v>400.09309999999999</v>
          </cell>
        </row>
        <row r="517">
          <cell r="A517">
            <v>400.20100000000002</v>
          </cell>
        </row>
        <row r="518">
          <cell r="A518">
            <v>400.30869999999999</v>
          </cell>
        </row>
        <row r="519">
          <cell r="A519">
            <v>400.4162</v>
          </cell>
        </row>
        <row r="520">
          <cell r="A520">
            <v>400.52350000000001</v>
          </cell>
        </row>
        <row r="521">
          <cell r="A521">
            <v>400.63060000000002</v>
          </cell>
        </row>
        <row r="522">
          <cell r="A522">
            <v>400.73750000000001</v>
          </cell>
        </row>
        <row r="523">
          <cell r="A523">
            <v>400.8442</v>
          </cell>
        </row>
        <row r="524">
          <cell r="A524">
            <v>400.95069999999998</v>
          </cell>
        </row>
        <row r="525">
          <cell r="A525">
            <v>401.05700000000002</v>
          </cell>
        </row>
        <row r="526">
          <cell r="A526">
            <v>401.16309999999999</v>
          </cell>
        </row>
        <row r="527">
          <cell r="A527">
            <v>401.26889999999997</v>
          </cell>
        </row>
        <row r="528">
          <cell r="A528">
            <v>401.37459999999999</v>
          </cell>
        </row>
        <row r="529">
          <cell r="A529">
            <v>401.48009999999999</v>
          </cell>
        </row>
        <row r="530">
          <cell r="A530">
            <v>401.58530000000002</v>
          </cell>
        </row>
        <row r="531">
          <cell r="A531">
            <v>401.69029999999998</v>
          </cell>
        </row>
        <row r="532">
          <cell r="A532">
            <v>401.79509999999999</v>
          </cell>
        </row>
        <row r="533">
          <cell r="A533">
            <v>401.8997</v>
          </cell>
        </row>
        <row r="534">
          <cell r="A534">
            <v>402.00400000000002</v>
          </cell>
        </row>
        <row r="535">
          <cell r="A535">
            <v>402.10820000000001</v>
          </cell>
        </row>
        <row r="536">
          <cell r="A536">
            <v>402.21199999999999</v>
          </cell>
        </row>
        <row r="537">
          <cell r="A537">
            <v>402.31569999999999</v>
          </cell>
        </row>
        <row r="538">
          <cell r="A538">
            <v>273.72050000000002</v>
          </cell>
        </row>
        <row r="539">
          <cell r="A539">
            <v>274.7842</v>
          </cell>
        </row>
        <row r="540">
          <cell r="A540">
            <v>275.81869999999998</v>
          </cell>
        </row>
        <row r="541">
          <cell r="A541">
            <v>276.82580000000002</v>
          </cell>
        </row>
        <row r="542">
          <cell r="A542">
            <v>277.80720000000002</v>
          </cell>
        </row>
        <row r="543">
          <cell r="A543">
            <v>278.76429999999999</v>
          </cell>
        </row>
        <row r="544">
          <cell r="A544">
            <v>279.69839999999999</v>
          </cell>
        </row>
        <row r="545">
          <cell r="A545">
            <v>280.61079999999998</v>
          </cell>
        </row>
        <row r="546">
          <cell r="A546">
            <v>281.50259999999997</v>
          </cell>
        </row>
        <row r="547">
          <cell r="A547">
            <v>282.37490000000003</v>
          </cell>
        </row>
        <row r="548">
          <cell r="A548">
            <v>283.2285</v>
          </cell>
        </row>
        <row r="549">
          <cell r="A549">
            <v>284.06439999999998</v>
          </cell>
        </row>
        <row r="550">
          <cell r="A550">
            <v>284.88350000000003</v>
          </cell>
        </row>
        <row r="551">
          <cell r="A551">
            <v>285.68639999999999</v>
          </cell>
        </row>
        <row r="552">
          <cell r="A552">
            <v>286.47390000000001</v>
          </cell>
        </row>
        <row r="553">
          <cell r="A553">
            <v>287.24669999999998</v>
          </cell>
        </row>
        <row r="554">
          <cell r="A554">
            <v>288.00529999999998</v>
          </cell>
        </row>
        <row r="555">
          <cell r="A555">
            <v>288.75040000000001</v>
          </cell>
        </row>
        <row r="556">
          <cell r="A556">
            <v>289.48250000000002</v>
          </cell>
        </row>
        <row r="557">
          <cell r="A557">
            <v>290.20209999999997</v>
          </cell>
        </row>
        <row r="558">
          <cell r="A558">
            <v>290.90969999999999</v>
          </cell>
        </row>
        <row r="559">
          <cell r="A559">
            <v>291.60579999999999</v>
          </cell>
        </row>
        <row r="560">
          <cell r="A560">
            <v>292.29070000000002</v>
          </cell>
        </row>
        <row r="561">
          <cell r="A561">
            <v>292.96499999999997</v>
          </cell>
        </row>
        <row r="562">
          <cell r="A562">
            <v>293.62880000000001</v>
          </cell>
        </row>
        <row r="563">
          <cell r="A563">
            <v>294.28269999999998</v>
          </cell>
        </row>
        <row r="564">
          <cell r="A564">
            <v>294.92700000000002</v>
          </cell>
        </row>
        <row r="565">
          <cell r="A565">
            <v>295.56189999999998</v>
          </cell>
        </row>
        <row r="566">
          <cell r="A566">
            <v>296.18790000000001</v>
          </cell>
        </row>
        <row r="567">
          <cell r="A567">
            <v>296.80509999999998</v>
          </cell>
        </row>
        <row r="568">
          <cell r="A568">
            <v>297.41379999999998</v>
          </cell>
        </row>
        <row r="569">
          <cell r="A569">
            <v>298.01440000000002</v>
          </cell>
        </row>
        <row r="570">
          <cell r="A570">
            <v>298.6071</v>
          </cell>
        </row>
        <row r="571">
          <cell r="A571">
            <v>299.19200000000001</v>
          </cell>
        </row>
        <row r="572">
          <cell r="A572">
            <v>299.76949999999999</v>
          </cell>
        </row>
        <row r="573">
          <cell r="A573">
            <v>300.33969999999999</v>
          </cell>
        </row>
        <row r="574">
          <cell r="A574">
            <v>300.90289999999999</v>
          </cell>
        </row>
        <row r="575">
          <cell r="A575">
            <v>301.45929999999998</v>
          </cell>
        </row>
        <row r="576">
          <cell r="A576">
            <v>302.00900000000001</v>
          </cell>
        </row>
        <row r="577">
          <cell r="A577">
            <v>302.55220000000003</v>
          </cell>
        </row>
        <row r="578">
          <cell r="A578">
            <v>303.08920000000001</v>
          </cell>
        </row>
        <row r="579">
          <cell r="A579">
            <v>303.62</v>
          </cell>
        </row>
        <row r="580">
          <cell r="A580">
            <v>304.14479999999998</v>
          </cell>
        </row>
        <row r="581">
          <cell r="A581">
            <v>304.66379999999998</v>
          </cell>
        </row>
        <row r="582">
          <cell r="A582">
            <v>305.17720000000003</v>
          </cell>
        </row>
        <row r="583">
          <cell r="A583">
            <v>305.685</v>
          </cell>
        </row>
        <row r="584">
          <cell r="A584">
            <v>306.1875</v>
          </cell>
        </row>
        <row r="585">
          <cell r="A585">
            <v>306.68459999999999</v>
          </cell>
        </row>
        <row r="586">
          <cell r="A586">
            <v>307.17669999999998</v>
          </cell>
        </row>
        <row r="587">
          <cell r="A587">
            <v>307.66370000000001</v>
          </cell>
        </row>
        <row r="588">
          <cell r="A588">
            <v>308.14589999999998</v>
          </cell>
        </row>
        <row r="589">
          <cell r="A589">
            <v>308.6232</v>
          </cell>
        </row>
        <row r="590">
          <cell r="A590">
            <v>309.09589999999997</v>
          </cell>
        </row>
        <row r="591">
          <cell r="A591">
            <v>309.56400000000002</v>
          </cell>
        </row>
        <row r="592">
          <cell r="A592">
            <v>310.02769999999998</v>
          </cell>
        </row>
        <row r="593">
          <cell r="A593">
            <v>310.48700000000002</v>
          </cell>
        </row>
        <row r="594">
          <cell r="A594">
            <v>310.94200000000001</v>
          </cell>
        </row>
        <row r="595">
          <cell r="A595">
            <v>311.39280000000002</v>
          </cell>
        </row>
        <row r="596">
          <cell r="A596">
            <v>311.83960000000002</v>
          </cell>
        </row>
        <row r="597">
          <cell r="A597">
            <v>312.28230000000002</v>
          </cell>
        </row>
        <row r="598">
          <cell r="A598">
            <v>312.72109999999998</v>
          </cell>
        </row>
        <row r="599">
          <cell r="A599">
            <v>313.15609999999998</v>
          </cell>
        </row>
        <row r="600">
          <cell r="A600">
            <v>313.58730000000003</v>
          </cell>
        </row>
        <row r="601">
          <cell r="A601">
            <v>314.01479999999998</v>
          </cell>
        </row>
        <row r="602">
          <cell r="A602">
            <v>314.43869999999998</v>
          </cell>
        </row>
        <row r="603">
          <cell r="A603">
            <v>314.85899999999998</v>
          </cell>
        </row>
        <row r="604">
          <cell r="A604">
            <v>315.27589999999998</v>
          </cell>
        </row>
        <row r="605">
          <cell r="A605">
            <v>315.68939999999998</v>
          </cell>
        </row>
        <row r="606">
          <cell r="A606">
            <v>316.09949999999998</v>
          </cell>
        </row>
        <row r="607">
          <cell r="A607">
            <v>316.50630000000001</v>
          </cell>
        </row>
        <row r="608">
          <cell r="A608">
            <v>316.90989999999999</v>
          </cell>
        </row>
        <row r="609">
          <cell r="A609">
            <v>317.31029999999998</v>
          </cell>
        </row>
        <row r="610">
          <cell r="A610">
            <v>317.70760000000001</v>
          </cell>
        </row>
        <row r="611">
          <cell r="A611">
            <v>318.1019</v>
          </cell>
        </row>
        <row r="612">
          <cell r="A612">
            <v>318.4932</v>
          </cell>
        </row>
        <row r="613">
          <cell r="A613">
            <v>318.88150000000002</v>
          </cell>
        </row>
        <row r="614">
          <cell r="A614">
            <v>319.26690000000002</v>
          </cell>
        </row>
        <row r="615">
          <cell r="A615">
            <v>319.64949999999999</v>
          </cell>
        </row>
        <row r="616">
          <cell r="A616">
            <v>320.02929999999998</v>
          </cell>
        </row>
        <row r="617">
          <cell r="A617">
            <v>320.40629999999999</v>
          </cell>
        </row>
        <row r="618">
          <cell r="A618">
            <v>320.78070000000002</v>
          </cell>
        </row>
        <row r="619">
          <cell r="A619">
            <v>321.15230000000003</v>
          </cell>
        </row>
        <row r="620">
          <cell r="A620">
            <v>321.52140000000003</v>
          </cell>
        </row>
        <row r="621">
          <cell r="A621">
            <v>321.8879</v>
          </cell>
        </row>
        <row r="622">
          <cell r="A622">
            <v>322.25189999999998</v>
          </cell>
        </row>
        <row r="623">
          <cell r="A623">
            <v>322.61329999999998</v>
          </cell>
        </row>
        <row r="624">
          <cell r="A624">
            <v>322.97239999999999</v>
          </cell>
        </row>
        <row r="625">
          <cell r="A625">
            <v>323.32900000000001</v>
          </cell>
        </row>
        <row r="626">
          <cell r="A626">
            <v>323.6832</v>
          </cell>
        </row>
        <row r="627">
          <cell r="A627">
            <v>324.0351</v>
          </cell>
        </row>
        <row r="628">
          <cell r="A628">
            <v>324.38470000000001</v>
          </cell>
        </row>
        <row r="629">
          <cell r="A629">
            <v>324.7321</v>
          </cell>
        </row>
        <row r="630">
          <cell r="A630">
            <v>325.0772</v>
          </cell>
        </row>
        <row r="631">
          <cell r="A631">
            <v>325.42009999999999</v>
          </cell>
        </row>
        <row r="632">
          <cell r="A632">
            <v>325.76080000000002</v>
          </cell>
        </row>
        <row r="633">
          <cell r="A633">
            <v>326.0994</v>
          </cell>
        </row>
        <row r="634">
          <cell r="A634">
            <v>326.4359</v>
          </cell>
        </row>
        <row r="635">
          <cell r="A635">
            <v>326.77030000000002</v>
          </cell>
        </row>
        <row r="636">
          <cell r="A636">
            <v>327.10270000000003</v>
          </cell>
        </row>
        <row r="637">
          <cell r="A637">
            <v>327.43310000000002</v>
          </cell>
        </row>
        <row r="638">
          <cell r="A638">
            <v>327.76150000000001</v>
          </cell>
        </row>
        <row r="639">
          <cell r="A639">
            <v>328.08789999999999</v>
          </cell>
        </row>
        <row r="640">
          <cell r="A640">
            <v>328.41239999999999</v>
          </cell>
        </row>
        <row r="641">
          <cell r="A641">
            <v>328.73500000000001</v>
          </cell>
        </row>
        <row r="642">
          <cell r="A642">
            <v>329.0557</v>
          </cell>
        </row>
        <row r="643">
          <cell r="A643">
            <v>329.37459999999999</v>
          </cell>
        </row>
        <row r="644">
          <cell r="A644">
            <v>329.69159999999999</v>
          </cell>
        </row>
        <row r="645">
          <cell r="A645">
            <v>330.0068</v>
          </cell>
        </row>
        <row r="646">
          <cell r="A646">
            <v>330.32029999999997</v>
          </cell>
        </row>
        <row r="647">
          <cell r="A647">
            <v>330.63200000000001</v>
          </cell>
        </row>
        <row r="648">
          <cell r="A648">
            <v>330.94189999999998</v>
          </cell>
        </row>
        <row r="649">
          <cell r="A649">
            <v>331.25020000000001</v>
          </cell>
        </row>
        <row r="650">
          <cell r="A650">
            <v>331.55680000000001</v>
          </cell>
        </row>
        <row r="651">
          <cell r="A651">
            <v>331.86160000000001</v>
          </cell>
        </row>
        <row r="652">
          <cell r="A652">
            <v>332.16489999999999</v>
          </cell>
        </row>
        <row r="653">
          <cell r="A653">
            <v>332.4665</v>
          </cell>
        </row>
        <row r="654">
          <cell r="A654">
            <v>332.76650000000001</v>
          </cell>
        </row>
        <row r="655">
          <cell r="A655">
            <v>333.065</v>
          </cell>
        </row>
        <row r="656">
          <cell r="A656">
            <v>333.36180000000002</v>
          </cell>
        </row>
        <row r="657">
          <cell r="A657">
            <v>333.65710000000001</v>
          </cell>
        </row>
        <row r="658">
          <cell r="A658">
            <v>333.95089999999999</v>
          </cell>
        </row>
        <row r="659">
          <cell r="A659">
            <v>334.2432</v>
          </cell>
        </row>
        <row r="660">
          <cell r="A660">
            <v>334.53399999999999</v>
          </cell>
        </row>
        <row r="661">
          <cell r="A661">
            <v>334.82330000000002</v>
          </cell>
        </row>
        <row r="662">
          <cell r="A662">
            <v>335.1112</v>
          </cell>
        </row>
        <row r="663">
          <cell r="A663">
            <v>335.39760000000001</v>
          </cell>
        </row>
        <row r="664">
          <cell r="A664">
            <v>335.68259999999998</v>
          </cell>
        </row>
        <row r="665">
          <cell r="A665">
            <v>335.96620000000001</v>
          </cell>
        </row>
        <row r="666">
          <cell r="A666">
            <v>336.2484</v>
          </cell>
        </row>
        <row r="667">
          <cell r="A667">
            <v>336.5292</v>
          </cell>
        </row>
        <row r="668">
          <cell r="A668">
            <v>336.80869999999999</v>
          </cell>
        </row>
        <row r="669">
          <cell r="A669">
            <v>337.08679999999998</v>
          </cell>
        </row>
        <row r="670">
          <cell r="A670">
            <v>337.36360000000002</v>
          </cell>
        </row>
        <row r="671">
          <cell r="A671">
            <v>337.63909999999998</v>
          </cell>
        </row>
        <row r="672">
          <cell r="A672">
            <v>337.91329999999999</v>
          </cell>
        </row>
        <row r="673">
          <cell r="A673">
            <v>338.18619999999999</v>
          </cell>
        </row>
        <row r="674">
          <cell r="A674">
            <v>338.45780000000002</v>
          </cell>
        </row>
        <row r="675">
          <cell r="A675">
            <v>338.72820000000002</v>
          </cell>
        </row>
        <row r="676">
          <cell r="A676">
            <v>338.99740000000003</v>
          </cell>
        </row>
        <row r="677">
          <cell r="A677">
            <v>339.26530000000002</v>
          </cell>
        </row>
        <row r="678">
          <cell r="A678">
            <v>339.53199999999998</v>
          </cell>
        </row>
        <row r="679">
          <cell r="A679">
            <v>339.79750000000001</v>
          </cell>
        </row>
        <row r="680">
          <cell r="A680">
            <v>340.06180000000001</v>
          </cell>
        </row>
        <row r="681">
          <cell r="A681">
            <v>340.32490000000001</v>
          </cell>
        </row>
        <row r="682">
          <cell r="A682">
            <v>340.58679999999998</v>
          </cell>
        </row>
        <row r="683">
          <cell r="A683">
            <v>340.8476</v>
          </cell>
        </row>
        <row r="684">
          <cell r="A684">
            <v>341.10730000000001</v>
          </cell>
        </row>
        <row r="685">
          <cell r="A685">
            <v>341.36579999999998</v>
          </cell>
        </row>
        <row r="686">
          <cell r="A686">
            <v>341.6232</v>
          </cell>
        </row>
        <row r="687">
          <cell r="A687">
            <v>341.87950000000001</v>
          </cell>
        </row>
        <row r="688">
          <cell r="A688">
            <v>342.13470000000001</v>
          </cell>
        </row>
        <row r="689">
          <cell r="A689">
            <v>342.38889999999998</v>
          </cell>
        </row>
        <row r="690">
          <cell r="A690">
            <v>342.64190000000002</v>
          </cell>
        </row>
        <row r="691">
          <cell r="A691">
            <v>342.89389999999997</v>
          </cell>
        </row>
        <row r="692">
          <cell r="A692">
            <v>343.14479999999998</v>
          </cell>
        </row>
        <row r="693">
          <cell r="A693">
            <v>343.3947</v>
          </cell>
        </row>
        <row r="694">
          <cell r="A694">
            <v>343.64359999999999</v>
          </cell>
        </row>
        <row r="695">
          <cell r="A695">
            <v>343.89139999999998</v>
          </cell>
        </row>
        <row r="696">
          <cell r="A696">
            <v>344.13819999999998</v>
          </cell>
        </row>
        <row r="697">
          <cell r="A697">
            <v>344.38400000000001</v>
          </cell>
        </row>
        <row r="698">
          <cell r="A698">
            <v>344.62889999999999</v>
          </cell>
        </row>
        <row r="699">
          <cell r="A699">
            <v>344.87270000000001</v>
          </cell>
        </row>
        <row r="700">
          <cell r="A700">
            <v>345.11559999999997</v>
          </cell>
        </row>
        <row r="701">
          <cell r="A701">
            <v>345.35750000000002</v>
          </cell>
        </row>
        <row r="702">
          <cell r="A702">
            <v>345.59840000000003</v>
          </cell>
        </row>
        <row r="703">
          <cell r="A703">
            <v>345.83839999999998</v>
          </cell>
        </row>
        <row r="704">
          <cell r="A704">
            <v>346.07740000000001</v>
          </cell>
        </row>
        <row r="705">
          <cell r="A705">
            <v>346.31560000000002</v>
          </cell>
        </row>
        <row r="706">
          <cell r="A706">
            <v>346.55279999999999</v>
          </cell>
        </row>
        <row r="707">
          <cell r="A707">
            <v>346.78910000000002</v>
          </cell>
        </row>
        <row r="708">
          <cell r="A708">
            <v>347.02440000000001</v>
          </cell>
        </row>
        <row r="709">
          <cell r="A709">
            <v>347.25889999999998</v>
          </cell>
        </row>
        <row r="710">
          <cell r="A710">
            <v>347.49250000000001</v>
          </cell>
        </row>
        <row r="711">
          <cell r="A711">
            <v>347.72519999999997</v>
          </cell>
        </row>
        <row r="712">
          <cell r="A712">
            <v>347.95710000000003</v>
          </cell>
        </row>
        <row r="713">
          <cell r="A713">
            <v>348.18799999999999</v>
          </cell>
        </row>
        <row r="714">
          <cell r="A714">
            <v>348.41809999999998</v>
          </cell>
        </row>
        <row r="715">
          <cell r="A715">
            <v>348.6474</v>
          </cell>
        </row>
        <row r="716">
          <cell r="A716">
            <v>348.87580000000003</v>
          </cell>
        </row>
        <row r="717">
          <cell r="A717">
            <v>349.10340000000002</v>
          </cell>
        </row>
        <row r="718">
          <cell r="A718">
            <v>349.33019999999999</v>
          </cell>
        </row>
        <row r="719">
          <cell r="A719">
            <v>349.55610000000001</v>
          </cell>
        </row>
        <row r="720">
          <cell r="A720">
            <v>349.78120000000001</v>
          </cell>
        </row>
        <row r="721">
          <cell r="A721">
            <v>350.00549999999998</v>
          </cell>
        </row>
        <row r="722">
          <cell r="A722">
            <v>350.22899999999998</v>
          </cell>
        </row>
        <row r="723">
          <cell r="A723">
            <v>350.45170000000002</v>
          </cell>
        </row>
        <row r="724">
          <cell r="A724">
            <v>350.6737</v>
          </cell>
        </row>
        <row r="725">
          <cell r="A725">
            <v>350.89479999999998</v>
          </cell>
        </row>
        <row r="726">
          <cell r="A726">
            <v>351.11520000000002</v>
          </cell>
        </row>
        <row r="727">
          <cell r="A727">
            <v>351.33479999999997</v>
          </cell>
        </row>
        <row r="728">
          <cell r="A728">
            <v>351.55360000000002</v>
          </cell>
        </row>
        <row r="729">
          <cell r="A729">
            <v>351.77170000000001</v>
          </cell>
        </row>
        <row r="730">
          <cell r="A730">
            <v>351.98899999999998</v>
          </cell>
        </row>
        <row r="731">
          <cell r="A731">
            <v>352.2056</v>
          </cell>
        </row>
        <row r="732">
          <cell r="A732">
            <v>352.42140000000001</v>
          </cell>
        </row>
        <row r="733">
          <cell r="A733">
            <v>352.63650000000001</v>
          </cell>
        </row>
        <row r="734">
          <cell r="A734">
            <v>352.85090000000002</v>
          </cell>
        </row>
        <row r="735">
          <cell r="A735">
            <v>353.06459999999998</v>
          </cell>
        </row>
        <row r="736">
          <cell r="A736">
            <v>353.27749999999997</v>
          </cell>
        </row>
        <row r="737">
          <cell r="A737">
            <v>353.4898</v>
          </cell>
        </row>
        <row r="738">
          <cell r="A738">
            <v>353.7013</v>
          </cell>
        </row>
        <row r="739">
          <cell r="A739">
            <v>353.91219999999998</v>
          </cell>
        </row>
        <row r="740">
          <cell r="A740">
            <v>354.1223</v>
          </cell>
        </row>
        <row r="741">
          <cell r="A741">
            <v>354.33179999999999</v>
          </cell>
        </row>
        <row r="742">
          <cell r="A742">
            <v>354.54050000000001</v>
          </cell>
        </row>
        <row r="743">
          <cell r="A743">
            <v>354.74860000000001</v>
          </cell>
        </row>
        <row r="744">
          <cell r="A744">
            <v>354.95609999999999</v>
          </cell>
        </row>
        <row r="745">
          <cell r="A745">
            <v>355.1628</v>
          </cell>
        </row>
        <row r="746">
          <cell r="A746">
            <v>355.3689</v>
          </cell>
        </row>
        <row r="747">
          <cell r="A747">
            <v>355.57440000000003</v>
          </cell>
        </row>
        <row r="748">
          <cell r="A748">
            <v>355.77910000000003</v>
          </cell>
        </row>
        <row r="749">
          <cell r="A749">
            <v>355.98329999999999</v>
          </cell>
        </row>
        <row r="750">
          <cell r="A750">
            <v>356.18680000000001</v>
          </cell>
        </row>
        <row r="751">
          <cell r="A751">
            <v>356.38959999999997</v>
          </cell>
        </row>
        <row r="752">
          <cell r="A752">
            <v>356.59190000000001</v>
          </cell>
        </row>
        <row r="753">
          <cell r="A753">
            <v>356.79349999999999</v>
          </cell>
        </row>
        <row r="754">
          <cell r="A754">
            <v>356.99439999999998</v>
          </cell>
        </row>
        <row r="755">
          <cell r="A755">
            <v>357.19479999999999</v>
          </cell>
        </row>
        <row r="756">
          <cell r="A756">
            <v>357.39449999999999</v>
          </cell>
        </row>
        <row r="757">
          <cell r="A757">
            <v>357.59370000000001</v>
          </cell>
        </row>
        <row r="758">
          <cell r="A758">
            <v>357.79219999999998</v>
          </cell>
        </row>
        <row r="759">
          <cell r="A759">
            <v>357.99009999999998</v>
          </cell>
        </row>
        <row r="760">
          <cell r="A760">
            <v>358.18740000000003</v>
          </cell>
        </row>
        <row r="761">
          <cell r="A761">
            <v>358.38420000000002</v>
          </cell>
        </row>
        <row r="762">
          <cell r="A762">
            <v>358.58030000000002</v>
          </cell>
        </row>
        <row r="763">
          <cell r="A763">
            <v>358.77589999999998</v>
          </cell>
        </row>
        <row r="764">
          <cell r="A764">
            <v>358.9708</v>
          </cell>
        </row>
        <row r="765">
          <cell r="A765">
            <v>359.16520000000003</v>
          </cell>
        </row>
        <row r="766">
          <cell r="A766">
            <v>359.35910000000001</v>
          </cell>
        </row>
        <row r="767">
          <cell r="A767">
            <v>359.5523</v>
          </cell>
        </row>
        <row r="768">
          <cell r="A768">
            <v>359.745</v>
          </cell>
        </row>
        <row r="769">
          <cell r="A769">
            <v>359.93709999999999</v>
          </cell>
        </row>
        <row r="770">
          <cell r="A770">
            <v>360.12869999999998</v>
          </cell>
        </row>
        <row r="771">
          <cell r="A771">
            <v>360.31970000000001</v>
          </cell>
        </row>
        <row r="772">
          <cell r="A772">
            <v>360.5102</v>
          </cell>
        </row>
        <row r="773">
          <cell r="A773">
            <v>360.70010000000002</v>
          </cell>
        </row>
        <row r="774">
          <cell r="A774">
            <v>360.8895</v>
          </cell>
        </row>
        <row r="775">
          <cell r="A775">
            <v>361.07830000000001</v>
          </cell>
        </row>
        <row r="776">
          <cell r="A776">
            <v>361.26670000000001</v>
          </cell>
        </row>
        <row r="777">
          <cell r="A777">
            <v>361.45440000000002</v>
          </cell>
        </row>
        <row r="778">
          <cell r="A778">
            <v>361.64170000000001</v>
          </cell>
        </row>
        <row r="779">
          <cell r="A779">
            <v>361.82839999999999</v>
          </cell>
        </row>
        <row r="780">
          <cell r="A780">
            <v>362.01459999999997</v>
          </cell>
        </row>
        <row r="781">
          <cell r="A781">
            <v>362.20030000000003</v>
          </cell>
        </row>
        <row r="782">
          <cell r="A782">
            <v>362.3854</v>
          </cell>
        </row>
        <row r="783">
          <cell r="A783">
            <v>362.57010000000002</v>
          </cell>
        </row>
        <row r="784">
          <cell r="A784">
            <v>362.75420000000003</v>
          </cell>
        </row>
        <row r="785">
          <cell r="A785">
            <v>362.93790000000001</v>
          </cell>
        </row>
        <row r="786">
          <cell r="A786">
            <v>363.12099999999998</v>
          </cell>
        </row>
        <row r="787">
          <cell r="A787">
            <v>363.30369999999999</v>
          </cell>
        </row>
        <row r="788">
          <cell r="A788">
            <v>363.48579999999998</v>
          </cell>
        </row>
        <row r="789">
          <cell r="A789">
            <v>363.66750000000002</v>
          </cell>
        </row>
        <row r="790">
          <cell r="A790">
            <v>363.84859999999998</v>
          </cell>
        </row>
        <row r="791">
          <cell r="A791">
            <v>364.02929999999998</v>
          </cell>
        </row>
        <row r="792">
          <cell r="A792">
            <v>364.20949999999999</v>
          </cell>
        </row>
        <row r="793">
          <cell r="A793">
            <v>364.38920000000002</v>
          </cell>
        </row>
        <row r="794">
          <cell r="A794">
            <v>364.56849999999997</v>
          </cell>
        </row>
        <row r="795">
          <cell r="A795">
            <v>364.74720000000002</v>
          </cell>
        </row>
        <row r="796">
          <cell r="A796">
            <v>364.9255</v>
          </cell>
        </row>
        <row r="797">
          <cell r="A797">
            <v>365.10340000000002</v>
          </cell>
        </row>
        <row r="798">
          <cell r="A798">
            <v>365.28070000000002</v>
          </cell>
        </row>
        <row r="799">
          <cell r="A799">
            <v>365.45760000000001</v>
          </cell>
        </row>
        <row r="800">
          <cell r="A800">
            <v>365.63409999999999</v>
          </cell>
        </row>
        <row r="801">
          <cell r="A801">
            <v>365.81009999999998</v>
          </cell>
        </row>
        <row r="802">
          <cell r="A802">
            <v>365.98559999999998</v>
          </cell>
        </row>
        <row r="803">
          <cell r="A803">
            <v>366.16070000000002</v>
          </cell>
        </row>
        <row r="804">
          <cell r="A804">
            <v>366.33530000000002</v>
          </cell>
        </row>
        <row r="805">
          <cell r="A805">
            <v>366.5095</v>
          </cell>
        </row>
        <row r="806">
          <cell r="A806">
            <v>366.6832</v>
          </cell>
        </row>
        <row r="807">
          <cell r="A807">
            <v>366.85649999999998</v>
          </cell>
        </row>
        <row r="808">
          <cell r="A808">
            <v>367.02940000000001</v>
          </cell>
        </row>
        <row r="809">
          <cell r="A809">
            <v>367.20179999999999</v>
          </cell>
        </row>
        <row r="810">
          <cell r="A810">
            <v>367.37380000000002</v>
          </cell>
        </row>
        <row r="811">
          <cell r="A811">
            <v>367.5453</v>
          </cell>
        </row>
        <row r="812">
          <cell r="A812">
            <v>367.7165</v>
          </cell>
        </row>
        <row r="813">
          <cell r="A813">
            <v>367.88720000000001</v>
          </cell>
        </row>
        <row r="814">
          <cell r="A814">
            <v>368.0575</v>
          </cell>
        </row>
        <row r="815">
          <cell r="A815">
            <v>368.22730000000001</v>
          </cell>
        </row>
        <row r="816">
          <cell r="A816">
            <v>368.39679999999998</v>
          </cell>
        </row>
        <row r="817">
          <cell r="A817">
            <v>368.56580000000002</v>
          </cell>
        </row>
        <row r="818">
          <cell r="A818">
            <v>368.73439999999999</v>
          </cell>
        </row>
        <row r="819">
          <cell r="A819">
            <v>368.90260000000001</v>
          </cell>
        </row>
        <row r="820">
          <cell r="A820">
            <v>369.07040000000001</v>
          </cell>
        </row>
        <row r="821">
          <cell r="A821">
            <v>369.23779999999999</v>
          </cell>
        </row>
        <row r="822">
          <cell r="A822">
            <v>369.40480000000002</v>
          </cell>
        </row>
        <row r="823">
          <cell r="A823">
            <v>369.57139999999998</v>
          </cell>
        </row>
        <row r="824">
          <cell r="A824">
            <v>369.73759999999999</v>
          </cell>
        </row>
        <row r="825">
          <cell r="A825">
            <v>369.9033</v>
          </cell>
        </row>
        <row r="826">
          <cell r="A826">
            <v>370.06869999999998</v>
          </cell>
        </row>
        <row r="827">
          <cell r="A827">
            <v>370.2337</v>
          </cell>
        </row>
        <row r="828">
          <cell r="A828">
            <v>370.39830000000001</v>
          </cell>
        </row>
        <row r="829">
          <cell r="A829">
            <v>370.5625</v>
          </cell>
        </row>
        <row r="830">
          <cell r="A830">
            <v>370.72640000000001</v>
          </cell>
        </row>
        <row r="831">
          <cell r="A831">
            <v>370.88979999999998</v>
          </cell>
        </row>
        <row r="832">
          <cell r="A832">
            <v>371.05290000000002</v>
          </cell>
        </row>
        <row r="833">
          <cell r="A833">
            <v>371.21559999999999</v>
          </cell>
        </row>
        <row r="834">
          <cell r="A834">
            <v>371.37790000000001</v>
          </cell>
        </row>
        <row r="835">
          <cell r="A835">
            <v>371.53980000000001</v>
          </cell>
        </row>
        <row r="836">
          <cell r="A836">
            <v>371.7013</v>
          </cell>
        </row>
        <row r="837">
          <cell r="A837">
            <v>371.86250000000001</v>
          </cell>
        </row>
        <row r="838">
          <cell r="A838">
            <v>372.02330000000001</v>
          </cell>
        </row>
        <row r="839">
          <cell r="A839">
            <v>372.18380000000002</v>
          </cell>
        </row>
        <row r="840">
          <cell r="A840">
            <v>372.34379999999999</v>
          </cell>
        </row>
        <row r="841">
          <cell r="A841">
            <v>372.50349999999997</v>
          </cell>
        </row>
        <row r="842">
          <cell r="A842">
            <v>372.66289999999998</v>
          </cell>
        </row>
        <row r="843">
          <cell r="A843">
            <v>372.82190000000003</v>
          </cell>
        </row>
        <row r="844">
          <cell r="A844">
            <v>372.98050000000001</v>
          </cell>
        </row>
        <row r="845">
          <cell r="A845">
            <v>373.1388</v>
          </cell>
        </row>
        <row r="846">
          <cell r="A846">
            <v>373.29669999999999</v>
          </cell>
        </row>
        <row r="847">
          <cell r="A847">
            <v>373.45420000000001</v>
          </cell>
        </row>
        <row r="848">
          <cell r="A848">
            <v>373.6114</v>
          </cell>
        </row>
        <row r="849">
          <cell r="A849">
            <v>373.76830000000001</v>
          </cell>
        </row>
        <row r="850">
          <cell r="A850">
            <v>373.9248</v>
          </cell>
        </row>
        <row r="851">
          <cell r="A851">
            <v>374.08100000000002</v>
          </cell>
        </row>
        <row r="852">
          <cell r="A852">
            <v>374.23680000000002</v>
          </cell>
        </row>
        <row r="853">
          <cell r="A853">
            <v>374.3922</v>
          </cell>
        </row>
        <row r="854">
          <cell r="A854">
            <v>374.54739999999998</v>
          </cell>
        </row>
        <row r="855">
          <cell r="A855">
            <v>374.7022</v>
          </cell>
        </row>
        <row r="856">
          <cell r="A856">
            <v>374.85660000000001</v>
          </cell>
        </row>
        <row r="857">
          <cell r="A857">
            <v>375.01069999999999</v>
          </cell>
        </row>
        <row r="858">
          <cell r="A858">
            <v>375.16449999999998</v>
          </cell>
        </row>
        <row r="859">
          <cell r="A859">
            <v>375.31799999999998</v>
          </cell>
        </row>
        <row r="860">
          <cell r="A860">
            <v>375.47109999999998</v>
          </cell>
        </row>
        <row r="861">
          <cell r="A861">
            <v>375.62389999999999</v>
          </cell>
        </row>
        <row r="862">
          <cell r="A862">
            <v>375.77629999999999</v>
          </cell>
        </row>
        <row r="863">
          <cell r="A863">
            <v>375.92849999999999</v>
          </cell>
        </row>
        <row r="864">
          <cell r="A864">
            <v>376.08030000000002</v>
          </cell>
        </row>
        <row r="865">
          <cell r="A865">
            <v>376.23180000000002</v>
          </cell>
        </row>
        <row r="866">
          <cell r="A866">
            <v>376.38290000000001</v>
          </cell>
        </row>
        <row r="867">
          <cell r="A867">
            <v>376.53379999999999</v>
          </cell>
        </row>
        <row r="868">
          <cell r="A868">
            <v>376.68430000000001</v>
          </cell>
        </row>
        <row r="869">
          <cell r="A869">
            <v>376.83449999999999</v>
          </cell>
        </row>
        <row r="870">
          <cell r="A870">
            <v>376.98439999999999</v>
          </cell>
        </row>
        <row r="871">
          <cell r="A871">
            <v>377.13400000000001</v>
          </cell>
        </row>
        <row r="872">
          <cell r="A872">
            <v>377.28320000000002</v>
          </cell>
        </row>
        <row r="873">
          <cell r="A873">
            <v>377.43220000000002</v>
          </cell>
        </row>
        <row r="874">
          <cell r="A874">
            <v>377.58080000000001</v>
          </cell>
        </row>
        <row r="875">
          <cell r="A875">
            <v>377.72919999999999</v>
          </cell>
        </row>
        <row r="876">
          <cell r="A876">
            <v>377.87720000000002</v>
          </cell>
        </row>
        <row r="877">
          <cell r="A877">
            <v>378.0249</v>
          </cell>
        </row>
        <row r="878">
          <cell r="A878">
            <v>378.17230000000001</v>
          </cell>
        </row>
        <row r="879">
          <cell r="A879">
            <v>378.31950000000001</v>
          </cell>
        </row>
        <row r="880">
          <cell r="A880">
            <v>378.46629999999999</v>
          </cell>
        </row>
        <row r="881">
          <cell r="A881">
            <v>378.61279999999999</v>
          </cell>
        </row>
        <row r="882">
          <cell r="A882">
            <v>378.75900000000001</v>
          </cell>
        </row>
        <row r="883">
          <cell r="A883">
            <v>378.9049</v>
          </cell>
        </row>
        <row r="884">
          <cell r="A884">
            <v>379.0505</v>
          </cell>
        </row>
        <row r="885">
          <cell r="A885">
            <v>379.19589999999999</v>
          </cell>
        </row>
        <row r="886">
          <cell r="A886">
            <v>379.34089999999998</v>
          </cell>
        </row>
        <row r="887">
          <cell r="A887">
            <v>379.48559999999998</v>
          </cell>
        </row>
        <row r="888">
          <cell r="A888">
            <v>379.63010000000003</v>
          </cell>
        </row>
        <row r="889">
          <cell r="A889">
            <v>379.77429999999998</v>
          </cell>
        </row>
        <row r="890">
          <cell r="A890">
            <v>379.91809999999998</v>
          </cell>
        </row>
        <row r="891">
          <cell r="A891">
            <v>380.06169999999997</v>
          </cell>
        </row>
        <row r="892">
          <cell r="A892">
            <v>380.20499999999998</v>
          </cell>
        </row>
        <row r="893">
          <cell r="A893">
            <v>380.34800000000001</v>
          </cell>
        </row>
        <row r="894">
          <cell r="A894">
            <v>380.49079999999998</v>
          </cell>
        </row>
        <row r="895">
          <cell r="A895">
            <v>380.63319999999999</v>
          </cell>
        </row>
        <row r="896">
          <cell r="A896">
            <v>380.77539999999999</v>
          </cell>
        </row>
        <row r="897">
          <cell r="A897">
            <v>380.91730000000001</v>
          </cell>
        </row>
        <row r="898">
          <cell r="A898">
            <v>381.05889999999999</v>
          </cell>
        </row>
        <row r="899">
          <cell r="A899">
            <v>381.2002</v>
          </cell>
        </row>
        <row r="900">
          <cell r="A900">
            <v>381.34129999999999</v>
          </cell>
        </row>
        <row r="901">
          <cell r="A901">
            <v>381.4821</v>
          </cell>
        </row>
        <row r="902">
          <cell r="A902">
            <v>381.62259999999998</v>
          </cell>
        </row>
        <row r="903">
          <cell r="A903">
            <v>381.76280000000003</v>
          </cell>
        </row>
        <row r="904">
          <cell r="A904">
            <v>381.90280000000001</v>
          </cell>
        </row>
        <row r="905">
          <cell r="A905">
            <v>382.04250000000002</v>
          </cell>
        </row>
        <row r="906">
          <cell r="A906">
            <v>382.18189999999998</v>
          </cell>
        </row>
        <row r="907">
          <cell r="A907">
            <v>382.3211</v>
          </cell>
        </row>
        <row r="908">
          <cell r="A908">
            <v>382.46</v>
          </cell>
        </row>
        <row r="909">
          <cell r="A909">
            <v>382.59859999999998</v>
          </cell>
        </row>
        <row r="910">
          <cell r="A910">
            <v>382.73700000000002</v>
          </cell>
        </row>
        <row r="911">
          <cell r="A911">
            <v>382.87509999999997</v>
          </cell>
        </row>
        <row r="912">
          <cell r="A912">
            <v>383.0129</v>
          </cell>
        </row>
        <row r="913">
          <cell r="A913">
            <v>383.15050000000002</v>
          </cell>
        </row>
        <row r="914">
          <cell r="A914">
            <v>383.2878</v>
          </cell>
        </row>
        <row r="915">
          <cell r="A915">
            <v>383.42489999999998</v>
          </cell>
        </row>
        <row r="916">
          <cell r="A916">
            <v>383.56169999999997</v>
          </cell>
        </row>
        <row r="917">
          <cell r="A917">
            <v>383.69819999999999</v>
          </cell>
        </row>
        <row r="918">
          <cell r="A918">
            <v>383.83449999999999</v>
          </cell>
        </row>
        <row r="919">
          <cell r="A919">
            <v>383.97050000000002</v>
          </cell>
        </row>
        <row r="920">
          <cell r="A920">
            <v>384.10629999999998</v>
          </cell>
        </row>
        <row r="921">
          <cell r="A921">
            <v>384.24180000000001</v>
          </cell>
        </row>
        <row r="922">
          <cell r="A922">
            <v>384.37709999999998</v>
          </cell>
        </row>
        <row r="923">
          <cell r="A923">
            <v>384.51209999999998</v>
          </cell>
        </row>
        <row r="924">
          <cell r="A924">
            <v>384.64690000000002</v>
          </cell>
        </row>
        <row r="925">
          <cell r="A925">
            <v>384.78140000000002</v>
          </cell>
        </row>
        <row r="926">
          <cell r="A926">
            <v>384.91570000000002</v>
          </cell>
        </row>
        <row r="927">
          <cell r="A927">
            <v>385.04969999999997</v>
          </cell>
        </row>
        <row r="928">
          <cell r="A928">
            <v>385.18349999999998</v>
          </cell>
        </row>
        <row r="929">
          <cell r="A929">
            <v>385.31700000000001</v>
          </cell>
        </row>
        <row r="930">
          <cell r="A930">
            <v>385.45030000000003</v>
          </cell>
        </row>
        <row r="931">
          <cell r="A931">
            <v>385.58330000000001</v>
          </cell>
        </row>
        <row r="932">
          <cell r="A932">
            <v>385.71609999999998</v>
          </cell>
        </row>
        <row r="933">
          <cell r="A933">
            <v>385.84870000000001</v>
          </cell>
        </row>
        <row r="934">
          <cell r="A934">
            <v>385.98099999999999</v>
          </cell>
        </row>
        <row r="935">
          <cell r="A935">
            <v>386.11309999999997</v>
          </cell>
        </row>
        <row r="936">
          <cell r="A936">
            <v>386.24489999999997</v>
          </cell>
        </row>
        <row r="937">
          <cell r="A937">
            <v>386.37650000000002</v>
          </cell>
        </row>
        <row r="938">
          <cell r="A938">
            <v>386.50790000000001</v>
          </cell>
        </row>
        <row r="939">
          <cell r="A939">
            <v>386.63900000000001</v>
          </cell>
        </row>
        <row r="940">
          <cell r="A940">
            <v>386.76990000000001</v>
          </cell>
        </row>
        <row r="941">
          <cell r="A941">
            <v>386.90050000000002</v>
          </cell>
        </row>
        <row r="942">
          <cell r="A942">
            <v>387.03089999999997</v>
          </cell>
        </row>
        <row r="943">
          <cell r="A943">
            <v>387.16109999999998</v>
          </cell>
        </row>
        <row r="944">
          <cell r="A944">
            <v>387.29109999999997</v>
          </cell>
        </row>
        <row r="945">
          <cell r="A945">
            <v>387.42079999999999</v>
          </cell>
        </row>
        <row r="946">
          <cell r="A946">
            <v>387.55029999999999</v>
          </cell>
        </row>
        <row r="947">
          <cell r="A947">
            <v>387.67959999999999</v>
          </cell>
        </row>
        <row r="948">
          <cell r="A948">
            <v>387.80860000000001</v>
          </cell>
        </row>
        <row r="949">
          <cell r="A949">
            <v>387.93740000000003</v>
          </cell>
        </row>
        <row r="950">
          <cell r="A950">
            <v>388.06599999999997</v>
          </cell>
        </row>
        <row r="951">
          <cell r="A951">
            <v>388.1943</v>
          </cell>
        </row>
        <row r="952">
          <cell r="A952">
            <v>388.32240000000002</v>
          </cell>
        </row>
        <row r="953">
          <cell r="A953">
            <v>388.45030000000003</v>
          </cell>
        </row>
        <row r="954">
          <cell r="A954">
            <v>388.57799999999997</v>
          </cell>
        </row>
        <row r="955">
          <cell r="A955">
            <v>388.70549999999997</v>
          </cell>
        </row>
        <row r="956">
          <cell r="A956">
            <v>388.83269999999999</v>
          </cell>
        </row>
        <row r="957">
          <cell r="A957">
            <v>388.9597</v>
          </cell>
        </row>
        <row r="958">
          <cell r="A958">
            <v>389.0865</v>
          </cell>
        </row>
        <row r="959">
          <cell r="A959">
            <v>389.21300000000002</v>
          </cell>
        </row>
        <row r="960">
          <cell r="A960">
            <v>389.33940000000001</v>
          </cell>
        </row>
        <row r="961">
          <cell r="A961">
            <v>389.46550000000002</v>
          </cell>
        </row>
        <row r="962">
          <cell r="A962">
            <v>389.59140000000002</v>
          </cell>
        </row>
        <row r="963">
          <cell r="A963">
            <v>389.71710000000002</v>
          </cell>
        </row>
        <row r="964">
          <cell r="A964">
            <v>389.84249999999997</v>
          </cell>
        </row>
        <row r="965">
          <cell r="A965">
            <v>389.96780000000001</v>
          </cell>
        </row>
        <row r="966">
          <cell r="A966">
            <v>390.09280000000001</v>
          </cell>
        </row>
        <row r="967">
          <cell r="A967">
            <v>390.21769999999998</v>
          </cell>
        </row>
        <row r="968">
          <cell r="A968">
            <v>390.34230000000002</v>
          </cell>
        </row>
        <row r="969">
          <cell r="A969">
            <v>390.46660000000003</v>
          </cell>
        </row>
        <row r="970">
          <cell r="A970">
            <v>390.5908</v>
          </cell>
        </row>
        <row r="971">
          <cell r="A971">
            <v>390.71480000000003</v>
          </cell>
        </row>
        <row r="972">
          <cell r="A972">
            <v>390.83850000000001</v>
          </cell>
        </row>
        <row r="973">
          <cell r="A973">
            <v>390.96210000000002</v>
          </cell>
        </row>
        <row r="974">
          <cell r="A974">
            <v>391.08539999999999</v>
          </cell>
        </row>
        <row r="975">
          <cell r="A975">
            <v>391.20850000000002</v>
          </cell>
        </row>
        <row r="976">
          <cell r="A976">
            <v>391.33139999999997</v>
          </cell>
        </row>
        <row r="977">
          <cell r="A977">
            <v>391.45409999999998</v>
          </cell>
        </row>
        <row r="978">
          <cell r="A978">
            <v>391.57659999999998</v>
          </cell>
        </row>
        <row r="979">
          <cell r="A979">
            <v>391.69889999999998</v>
          </cell>
        </row>
        <row r="980">
          <cell r="A980">
            <v>391.82100000000003</v>
          </cell>
        </row>
        <row r="981">
          <cell r="A981">
            <v>391.94290000000001</v>
          </cell>
        </row>
        <row r="982">
          <cell r="A982">
            <v>392.06450000000001</v>
          </cell>
        </row>
        <row r="983">
          <cell r="A983">
            <v>392.18599999999998</v>
          </cell>
        </row>
        <row r="984">
          <cell r="A984">
            <v>392.30720000000002</v>
          </cell>
        </row>
        <row r="985">
          <cell r="A985">
            <v>392.42829999999998</v>
          </cell>
        </row>
        <row r="986">
          <cell r="A986">
            <v>392.54910000000001</v>
          </cell>
        </row>
        <row r="987">
          <cell r="A987">
            <v>392.66980000000001</v>
          </cell>
        </row>
        <row r="988">
          <cell r="A988">
            <v>392.79020000000003</v>
          </cell>
        </row>
        <row r="989">
          <cell r="A989">
            <v>392.91039999999998</v>
          </cell>
        </row>
        <row r="990">
          <cell r="A990">
            <v>393.03050000000002</v>
          </cell>
        </row>
        <row r="991">
          <cell r="A991">
            <v>393.15030000000002</v>
          </cell>
        </row>
        <row r="992">
          <cell r="A992">
            <v>393.26990000000001</v>
          </cell>
        </row>
        <row r="993">
          <cell r="A993">
            <v>393.38940000000002</v>
          </cell>
        </row>
        <row r="994">
          <cell r="A994">
            <v>393.5086</v>
          </cell>
        </row>
        <row r="995">
          <cell r="A995">
            <v>393.62759999999997</v>
          </cell>
        </row>
        <row r="996">
          <cell r="A996">
            <v>393.74650000000003</v>
          </cell>
        </row>
        <row r="997">
          <cell r="A997">
            <v>393.86509999999998</v>
          </cell>
        </row>
        <row r="998">
          <cell r="A998">
            <v>393.98349999999999</v>
          </cell>
        </row>
        <row r="999">
          <cell r="A999">
            <v>394.10180000000003</v>
          </cell>
        </row>
        <row r="1000">
          <cell r="A1000">
            <v>394.21980000000002</v>
          </cell>
        </row>
        <row r="1001">
          <cell r="A1001">
            <v>394.33760000000001</v>
          </cell>
        </row>
        <row r="1002">
          <cell r="A1002">
            <v>394.45530000000002</v>
          </cell>
        </row>
        <row r="1003">
          <cell r="A1003">
            <v>394.5727</v>
          </cell>
        </row>
        <row r="1004">
          <cell r="A1004">
            <v>394.69</v>
          </cell>
        </row>
        <row r="1005">
          <cell r="A1005">
            <v>394.80709999999999</v>
          </cell>
        </row>
        <row r="1006">
          <cell r="A1006">
            <v>394.9239</v>
          </cell>
        </row>
        <row r="1007">
          <cell r="A1007">
            <v>395.04059999999998</v>
          </cell>
        </row>
        <row r="1008">
          <cell r="A1008">
            <v>395.15710000000001</v>
          </cell>
        </row>
        <row r="1009">
          <cell r="A1009">
            <v>395.27339999999998</v>
          </cell>
        </row>
        <row r="1010">
          <cell r="A1010">
            <v>395.38940000000002</v>
          </cell>
        </row>
        <row r="1011">
          <cell r="A1011">
            <v>395.50529999999998</v>
          </cell>
        </row>
        <row r="1012">
          <cell r="A1012">
            <v>395.62099999999998</v>
          </cell>
        </row>
        <row r="1013">
          <cell r="A1013">
            <v>395.73660000000001</v>
          </cell>
        </row>
        <row r="1014">
          <cell r="A1014">
            <v>395.8519</v>
          </cell>
        </row>
        <row r="1015">
          <cell r="A1015">
            <v>395.96699999999998</v>
          </cell>
        </row>
        <row r="1016">
          <cell r="A1016">
            <v>396.08190000000002</v>
          </cell>
        </row>
        <row r="1017">
          <cell r="A1017">
            <v>396.19670000000002</v>
          </cell>
        </row>
        <row r="1018">
          <cell r="A1018">
            <v>396.31119999999999</v>
          </cell>
        </row>
        <row r="1019">
          <cell r="A1019">
            <v>396.42559999999997</v>
          </cell>
        </row>
        <row r="1020">
          <cell r="A1020">
            <v>396.53980000000001</v>
          </cell>
        </row>
        <row r="1021">
          <cell r="A1021">
            <v>396.65370000000001</v>
          </cell>
        </row>
        <row r="1022">
          <cell r="A1022">
            <v>396.76749999999998</v>
          </cell>
        </row>
        <row r="1023">
          <cell r="A1023">
            <v>396.8811</v>
          </cell>
        </row>
        <row r="1024">
          <cell r="A1024">
            <v>396.99450000000002</v>
          </cell>
        </row>
        <row r="1025">
          <cell r="A1025">
            <v>397.1078</v>
          </cell>
        </row>
        <row r="1026">
          <cell r="A1026">
            <v>397.2208</v>
          </cell>
        </row>
        <row r="1027">
          <cell r="A1027">
            <v>397.33359999999999</v>
          </cell>
        </row>
        <row r="1028">
          <cell r="A1028">
            <v>397.44630000000001</v>
          </cell>
        </row>
        <row r="1029">
          <cell r="A1029">
            <v>397.55880000000002</v>
          </cell>
        </row>
        <row r="1030">
          <cell r="A1030">
            <v>397.67099999999999</v>
          </cell>
        </row>
        <row r="1031">
          <cell r="A1031">
            <v>397.78309999999999</v>
          </cell>
        </row>
        <row r="1032">
          <cell r="A1032">
            <v>397.89499999999998</v>
          </cell>
        </row>
        <row r="1033">
          <cell r="A1033">
            <v>398.00670000000002</v>
          </cell>
        </row>
        <row r="1034">
          <cell r="A1034">
            <v>398.1182</v>
          </cell>
        </row>
        <row r="1035">
          <cell r="A1035">
            <v>398.2296</v>
          </cell>
        </row>
        <row r="1036">
          <cell r="A1036">
            <v>398.34070000000003</v>
          </cell>
        </row>
        <row r="1037">
          <cell r="A1037">
            <v>398.45170000000002</v>
          </cell>
        </row>
        <row r="1038">
          <cell r="A1038">
            <v>398.56240000000003</v>
          </cell>
        </row>
        <row r="1039">
          <cell r="A1039">
            <v>398.673</v>
          </cell>
        </row>
        <row r="1040">
          <cell r="A1040">
            <v>398.78339999999997</v>
          </cell>
        </row>
        <row r="1041">
          <cell r="A1041">
            <v>398.89359999999999</v>
          </cell>
        </row>
        <row r="1042">
          <cell r="A1042">
            <v>399.00360000000001</v>
          </cell>
        </row>
        <row r="1043">
          <cell r="A1043">
            <v>399.11340000000001</v>
          </cell>
        </row>
        <row r="1044">
          <cell r="A1044">
            <v>399.22300000000001</v>
          </cell>
        </row>
        <row r="1045">
          <cell r="A1045">
            <v>399.33240000000001</v>
          </cell>
        </row>
        <row r="1046">
          <cell r="A1046">
            <v>399.44170000000003</v>
          </cell>
        </row>
        <row r="1047">
          <cell r="A1047">
            <v>399.55070000000001</v>
          </cell>
        </row>
        <row r="1048">
          <cell r="A1048">
            <v>399.65960000000001</v>
          </cell>
        </row>
        <row r="1049">
          <cell r="A1049">
            <v>399.76830000000001</v>
          </cell>
        </row>
        <row r="1050">
          <cell r="A1050">
            <v>399.87670000000003</v>
          </cell>
        </row>
        <row r="1051">
          <cell r="A1051">
            <v>399.98500000000001</v>
          </cell>
        </row>
        <row r="1052">
          <cell r="A1052">
            <v>400.09309999999999</v>
          </cell>
        </row>
        <row r="1053">
          <cell r="A1053">
            <v>400.20100000000002</v>
          </cell>
        </row>
        <row r="1054">
          <cell r="A1054">
            <v>400.30869999999999</v>
          </cell>
        </row>
        <row r="1055">
          <cell r="A1055">
            <v>400.4162</v>
          </cell>
        </row>
        <row r="1056">
          <cell r="A1056">
            <v>400.52350000000001</v>
          </cell>
        </row>
        <row r="1057">
          <cell r="A1057">
            <v>400.63060000000002</v>
          </cell>
        </row>
        <row r="1058">
          <cell r="A1058">
            <v>400.73750000000001</v>
          </cell>
        </row>
        <row r="1059">
          <cell r="A1059">
            <v>400.8442</v>
          </cell>
        </row>
        <row r="1060">
          <cell r="A1060">
            <v>400.95069999999998</v>
          </cell>
        </row>
        <row r="1061">
          <cell r="A1061">
            <v>401.05700000000002</v>
          </cell>
        </row>
        <row r="1062">
          <cell r="A1062">
            <v>401.16309999999999</v>
          </cell>
        </row>
        <row r="1063">
          <cell r="A1063">
            <v>401.26889999999997</v>
          </cell>
        </row>
        <row r="1064">
          <cell r="A1064">
            <v>401.37459999999999</v>
          </cell>
        </row>
        <row r="1065">
          <cell r="A1065">
            <v>401.48009999999999</v>
          </cell>
        </row>
        <row r="1066">
          <cell r="A1066">
            <v>401.58530000000002</v>
          </cell>
        </row>
        <row r="1067">
          <cell r="A1067">
            <v>401.69029999999998</v>
          </cell>
        </row>
        <row r="1068">
          <cell r="A1068">
            <v>401.79509999999999</v>
          </cell>
        </row>
        <row r="1069">
          <cell r="A1069">
            <v>401.8997</v>
          </cell>
        </row>
        <row r="1070">
          <cell r="A1070">
            <v>402.00400000000002</v>
          </cell>
        </row>
        <row r="1071">
          <cell r="A1071">
            <v>402.10820000000001</v>
          </cell>
        </row>
        <row r="1072">
          <cell r="A1072">
            <v>402.21199999999999</v>
          </cell>
        </row>
        <row r="1073">
          <cell r="A1073">
            <v>402.31569999999999</v>
          </cell>
        </row>
      </sheetData>
      <sheetData sheetId="8">
        <row r="2">
          <cell r="A2">
            <v>273.64569999999998</v>
          </cell>
        </row>
        <row r="3">
          <cell r="A3">
            <v>274.50790000000001</v>
          </cell>
        </row>
        <row r="4">
          <cell r="A4">
            <v>275.35270000000003</v>
          </cell>
        </row>
        <row r="5">
          <cell r="A5">
            <v>276.18110000000001</v>
          </cell>
        </row>
        <row r="6">
          <cell r="A6">
            <v>276.99369999999999</v>
          </cell>
        </row>
        <row r="7">
          <cell r="A7">
            <v>277.79129999999998</v>
          </cell>
        </row>
        <row r="8">
          <cell r="A8">
            <v>278.57440000000003</v>
          </cell>
        </row>
        <row r="9">
          <cell r="A9">
            <v>279.34370000000001</v>
          </cell>
        </row>
        <row r="10">
          <cell r="A10">
            <v>280.09980000000002</v>
          </cell>
        </row>
        <row r="11">
          <cell r="A11">
            <v>280.84309999999999</v>
          </cell>
        </row>
        <row r="12">
          <cell r="A12">
            <v>281.57409999999999</v>
          </cell>
        </row>
        <row r="13">
          <cell r="A13">
            <v>282.29340000000002</v>
          </cell>
        </row>
        <row r="14">
          <cell r="A14">
            <v>283.00130000000001</v>
          </cell>
        </row>
        <row r="15">
          <cell r="A15">
            <v>283.69830000000002</v>
          </cell>
        </row>
        <row r="16">
          <cell r="A16">
            <v>284.38479999999998</v>
          </cell>
        </row>
        <row r="17">
          <cell r="A17">
            <v>285.06099999999998</v>
          </cell>
        </row>
        <row r="18">
          <cell r="A18">
            <v>285.72750000000002</v>
          </cell>
        </row>
        <row r="19">
          <cell r="A19">
            <v>286.38440000000003</v>
          </cell>
        </row>
        <row r="20">
          <cell r="A20">
            <v>287.03219999999999</v>
          </cell>
        </row>
        <row r="21">
          <cell r="A21">
            <v>287.67099999999999</v>
          </cell>
        </row>
        <row r="22">
          <cell r="A22">
            <v>288.30130000000003</v>
          </cell>
        </row>
        <row r="23">
          <cell r="A23">
            <v>288.92320000000001</v>
          </cell>
        </row>
        <row r="24">
          <cell r="A24">
            <v>289.53699999999998</v>
          </cell>
        </row>
        <row r="25">
          <cell r="A25">
            <v>290.14299999999997</v>
          </cell>
        </row>
        <row r="26">
          <cell r="A26">
            <v>290.7414</v>
          </cell>
        </row>
        <row r="27">
          <cell r="A27">
            <v>291.33229999999998</v>
          </cell>
        </row>
        <row r="28">
          <cell r="A28">
            <v>291.91609999999997</v>
          </cell>
        </row>
        <row r="29">
          <cell r="A29">
            <v>292.49299999999999</v>
          </cell>
        </row>
        <row r="30">
          <cell r="A30">
            <v>293.06299999999999</v>
          </cell>
        </row>
        <row r="31">
          <cell r="A31">
            <v>293.62650000000002</v>
          </cell>
        </row>
        <row r="32">
          <cell r="A32">
            <v>294.18349999999998</v>
          </cell>
        </row>
        <row r="33">
          <cell r="A33">
            <v>294.73430000000002</v>
          </cell>
        </row>
        <row r="34">
          <cell r="A34">
            <v>295.27890000000002</v>
          </cell>
        </row>
        <row r="35">
          <cell r="A35">
            <v>295.8177</v>
          </cell>
        </row>
        <row r="36">
          <cell r="A36">
            <v>296.35070000000002</v>
          </cell>
        </row>
        <row r="37">
          <cell r="A37">
            <v>296.87799999999999</v>
          </cell>
        </row>
        <row r="38">
          <cell r="A38">
            <v>297.3999</v>
          </cell>
        </row>
        <row r="39">
          <cell r="A39">
            <v>297.91629999999998</v>
          </cell>
        </row>
        <row r="40">
          <cell r="A40">
            <v>298.42759999999998</v>
          </cell>
        </row>
        <row r="41">
          <cell r="A41">
            <v>298.93369999999999</v>
          </cell>
        </row>
        <row r="42">
          <cell r="A42">
            <v>299.4348</v>
          </cell>
        </row>
        <row r="43">
          <cell r="A43">
            <v>299.93110000000001</v>
          </cell>
        </row>
        <row r="44">
          <cell r="A44">
            <v>300.42250000000001</v>
          </cell>
        </row>
        <row r="45">
          <cell r="A45">
            <v>300.90940000000001</v>
          </cell>
        </row>
        <row r="46">
          <cell r="A46">
            <v>301.39159999999998</v>
          </cell>
        </row>
        <row r="47">
          <cell r="A47">
            <v>301.86939999999998</v>
          </cell>
        </row>
        <row r="48">
          <cell r="A48">
            <v>302.34289999999999</v>
          </cell>
        </row>
        <row r="49">
          <cell r="A49">
            <v>302.81209999999999</v>
          </cell>
        </row>
        <row r="50">
          <cell r="A50">
            <v>303.27699999999999</v>
          </cell>
        </row>
        <row r="51">
          <cell r="A51">
            <v>303.73790000000002</v>
          </cell>
        </row>
        <row r="52">
          <cell r="A52">
            <v>304.19479999999999</v>
          </cell>
        </row>
        <row r="53">
          <cell r="A53">
            <v>304.64780000000002</v>
          </cell>
        </row>
        <row r="54">
          <cell r="A54">
            <v>305.09690000000001</v>
          </cell>
        </row>
        <row r="55">
          <cell r="A55">
            <v>305.54230000000001</v>
          </cell>
        </row>
        <row r="56">
          <cell r="A56">
            <v>305.98390000000001</v>
          </cell>
        </row>
        <row r="57">
          <cell r="A57">
            <v>306.42189999999999</v>
          </cell>
        </row>
        <row r="58">
          <cell r="A58">
            <v>306.85640000000001</v>
          </cell>
        </row>
        <row r="59">
          <cell r="A59">
            <v>307.28739999999999</v>
          </cell>
        </row>
        <row r="60">
          <cell r="A60">
            <v>307.7149</v>
          </cell>
        </row>
        <row r="61">
          <cell r="A61">
            <v>308.13909999999998</v>
          </cell>
        </row>
        <row r="62">
          <cell r="A62">
            <v>308.56</v>
          </cell>
        </row>
        <row r="63">
          <cell r="A63">
            <v>308.97770000000003</v>
          </cell>
        </row>
        <row r="64">
          <cell r="A64">
            <v>309.3922</v>
          </cell>
        </row>
        <row r="65">
          <cell r="A65">
            <v>309.80360000000002</v>
          </cell>
        </row>
        <row r="66">
          <cell r="A66">
            <v>310.21190000000001</v>
          </cell>
        </row>
        <row r="67">
          <cell r="A67">
            <v>310.61709999999999</v>
          </cell>
        </row>
        <row r="68">
          <cell r="A68">
            <v>311.01949999999999</v>
          </cell>
        </row>
        <row r="69">
          <cell r="A69">
            <v>311.41890000000001</v>
          </cell>
        </row>
        <row r="70">
          <cell r="A70">
            <v>311.81540000000001</v>
          </cell>
        </row>
        <row r="71">
          <cell r="A71">
            <v>312.20920000000001</v>
          </cell>
        </row>
        <row r="72">
          <cell r="A72">
            <v>312.6001</v>
          </cell>
        </row>
        <row r="73">
          <cell r="A73">
            <v>312.98840000000001</v>
          </cell>
        </row>
        <row r="74">
          <cell r="A74">
            <v>313.37400000000002</v>
          </cell>
        </row>
        <row r="75">
          <cell r="A75">
            <v>313.75689999999997</v>
          </cell>
        </row>
        <row r="76">
          <cell r="A76">
            <v>314.13729999999998</v>
          </cell>
        </row>
        <row r="77">
          <cell r="A77">
            <v>314.51510000000002</v>
          </cell>
        </row>
        <row r="78">
          <cell r="A78">
            <v>314.8904</v>
          </cell>
        </row>
        <row r="79">
          <cell r="A79">
            <v>315.26319999999998</v>
          </cell>
        </row>
        <row r="80">
          <cell r="A80">
            <v>315.6336</v>
          </cell>
        </row>
        <row r="81">
          <cell r="A81">
            <v>316.0016</v>
          </cell>
        </row>
        <row r="82">
          <cell r="A82">
            <v>316.3673</v>
          </cell>
        </row>
        <row r="83">
          <cell r="A83">
            <v>316.73059999999998</v>
          </cell>
        </row>
        <row r="84">
          <cell r="A84">
            <v>317.09160000000003</v>
          </cell>
        </row>
        <row r="85">
          <cell r="A85">
            <v>317.4504</v>
          </cell>
        </row>
        <row r="86">
          <cell r="A86">
            <v>317.80700000000002</v>
          </cell>
        </row>
        <row r="87">
          <cell r="A87">
            <v>318.16129999999998</v>
          </cell>
        </row>
        <row r="88">
          <cell r="A88">
            <v>318.5136</v>
          </cell>
        </row>
        <row r="89">
          <cell r="A89">
            <v>318.86369999999999</v>
          </cell>
        </row>
        <row r="90">
          <cell r="A90">
            <v>319.21170000000001</v>
          </cell>
        </row>
        <row r="91">
          <cell r="A91">
            <v>319.55759999999998</v>
          </cell>
        </row>
        <row r="92">
          <cell r="A92">
            <v>319.9015</v>
          </cell>
        </row>
        <row r="93">
          <cell r="A93">
            <v>320.24340000000001</v>
          </cell>
        </row>
        <row r="94">
          <cell r="A94">
            <v>320.58330000000001</v>
          </cell>
        </row>
        <row r="95">
          <cell r="A95">
            <v>320.9212</v>
          </cell>
        </row>
        <row r="96">
          <cell r="A96">
            <v>321.25729999999999</v>
          </cell>
        </row>
        <row r="97">
          <cell r="A97">
            <v>321.59140000000002</v>
          </cell>
        </row>
        <row r="98">
          <cell r="A98">
            <v>321.92360000000002</v>
          </cell>
        </row>
        <row r="99">
          <cell r="A99">
            <v>322.25400000000002</v>
          </cell>
        </row>
        <row r="100">
          <cell r="A100">
            <v>322.58260000000001</v>
          </cell>
        </row>
        <row r="101">
          <cell r="A101">
            <v>322.90940000000001</v>
          </cell>
        </row>
        <row r="102">
          <cell r="A102">
            <v>323.23439999999999</v>
          </cell>
        </row>
        <row r="103">
          <cell r="A103">
            <v>323.55759999999998</v>
          </cell>
        </row>
        <row r="104">
          <cell r="A104">
            <v>323.87909999999999</v>
          </cell>
        </row>
        <row r="105">
          <cell r="A105">
            <v>324.19889999999998</v>
          </cell>
        </row>
        <row r="106">
          <cell r="A106">
            <v>324.517</v>
          </cell>
        </row>
        <row r="107">
          <cell r="A107">
            <v>324.83339999999998</v>
          </cell>
        </row>
        <row r="108">
          <cell r="A108">
            <v>325.14819999999997</v>
          </cell>
        </row>
        <row r="109">
          <cell r="A109">
            <v>325.46129999999999</v>
          </cell>
        </row>
        <row r="110">
          <cell r="A110">
            <v>325.77289999999999</v>
          </cell>
        </row>
        <row r="111">
          <cell r="A111">
            <v>326.08280000000002</v>
          </cell>
        </row>
        <row r="112">
          <cell r="A112">
            <v>326.39120000000003</v>
          </cell>
        </row>
        <row r="113">
          <cell r="A113">
            <v>326.69799999999998</v>
          </cell>
        </row>
        <row r="114">
          <cell r="A114">
            <v>327.00330000000002</v>
          </cell>
        </row>
        <row r="115">
          <cell r="A115">
            <v>327.30709999999999</v>
          </cell>
        </row>
        <row r="116">
          <cell r="A116">
            <v>327.60939999999999</v>
          </cell>
        </row>
        <row r="117">
          <cell r="A117">
            <v>327.91019999999997</v>
          </cell>
        </row>
        <row r="118">
          <cell r="A118">
            <v>328.20949999999999</v>
          </cell>
        </row>
        <row r="119">
          <cell r="A119">
            <v>328.50740000000002</v>
          </cell>
        </row>
        <row r="120">
          <cell r="A120">
            <v>328.8039</v>
          </cell>
        </row>
        <row r="121">
          <cell r="A121">
            <v>329.09890000000001</v>
          </cell>
        </row>
        <row r="122">
          <cell r="A122">
            <v>329.39260000000002</v>
          </cell>
        </row>
        <row r="123">
          <cell r="A123">
            <v>329.68490000000003</v>
          </cell>
        </row>
        <row r="124">
          <cell r="A124">
            <v>329.97579999999999</v>
          </cell>
        </row>
        <row r="125">
          <cell r="A125">
            <v>330.26530000000002</v>
          </cell>
        </row>
        <row r="126">
          <cell r="A126">
            <v>330.55349999999999</v>
          </cell>
        </row>
        <row r="127">
          <cell r="A127">
            <v>330.84039999999999</v>
          </cell>
        </row>
        <row r="128">
          <cell r="A128">
            <v>331.12599999999998</v>
          </cell>
        </row>
        <row r="129">
          <cell r="A129">
            <v>331.41030000000001</v>
          </cell>
        </row>
        <row r="130">
          <cell r="A130">
            <v>331.69330000000002</v>
          </cell>
        </row>
        <row r="131">
          <cell r="A131">
            <v>331.9751</v>
          </cell>
        </row>
        <row r="132">
          <cell r="A132">
            <v>332.25560000000002</v>
          </cell>
        </row>
        <row r="133">
          <cell r="A133">
            <v>332.53489999999999</v>
          </cell>
        </row>
        <row r="134">
          <cell r="A134">
            <v>332.81290000000001</v>
          </cell>
        </row>
        <row r="135">
          <cell r="A135">
            <v>333.08969999999999</v>
          </cell>
        </row>
        <row r="136">
          <cell r="A136">
            <v>333.36529999999999</v>
          </cell>
        </row>
        <row r="137">
          <cell r="A137">
            <v>333.6397</v>
          </cell>
        </row>
        <row r="138">
          <cell r="A138">
            <v>333.91300000000001</v>
          </cell>
        </row>
        <row r="139">
          <cell r="A139">
            <v>334.18509999999998</v>
          </cell>
        </row>
        <row r="140">
          <cell r="A140">
            <v>334.45600000000002</v>
          </cell>
        </row>
        <row r="141">
          <cell r="A141">
            <v>334.72579999999999</v>
          </cell>
        </row>
        <row r="142">
          <cell r="A142">
            <v>334.99450000000002</v>
          </cell>
        </row>
        <row r="143">
          <cell r="A143">
            <v>335.262</v>
          </cell>
        </row>
        <row r="144">
          <cell r="A144">
            <v>335.52850000000001</v>
          </cell>
        </row>
        <row r="145">
          <cell r="A145">
            <v>335.79379999999998</v>
          </cell>
        </row>
        <row r="146">
          <cell r="A146">
            <v>336.05799999999999</v>
          </cell>
        </row>
        <row r="147">
          <cell r="A147">
            <v>336.32119999999998</v>
          </cell>
        </row>
        <row r="148">
          <cell r="A148">
            <v>336.58330000000001</v>
          </cell>
        </row>
        <row r="149">
          <cell r="A149">
            <v>336.84440000000001</v>
          </cell>
        </row>
        <row r="150">
          <cell r="A150">
            <v>337.1044</v>
          </cell>
        </row>
        <row r="151">
          <cell r="A151">
            <v>337.36340000000001</v>
          </cell>
        </row>
        <row r="152">
          <cell r="A152">
            <v>337.62130000000002</v>
          </cell>
        </row>
        <row r="153">
          <cell r="A153">
            <v>337.87819999999999</v>
          </cell>
        </row>
        <row r="154">
          <cell r="A154">
            <v>338.13420000000002</v>
          </cell>
        </row>
        <row r="155">
          <cell r="A155">
            <v>338.38909999999998</v>
          </cell>
        </row>
        <row r="156">
          <cell r="A156">
            <v>338.64299999999997</v>
          </cell>
        </row>
        <row r="157">
          <cell r="A157">
            <v>338.89600000000002</v>
          </cell>
        </row>
        <row r="158">
          <cell r="A158">
            <v>339.14800000000002</v>
          </cell>
        </row>
        <row r="159">
          <cell r="A159">
            <v>339.399</v>
          </cell>
        </row>
        <row r="160">
          <cell r="A160">
            <v>339.64909999999998</v>
          </cell>
        </row>
        <row r="161">
          <cell r="A161">
            <v>339.89819999999997</v>
          </cell>
        </row>
        <row r="162">
          <cell r="A162">
            <v>340.14640000000003</v>
          </cell>
        </row>
        <row r="163">
          <cell r="A163">
            <v>340.39359999999999</v>
          </cell>
        </row>
        <row r="164">
          <cell r="A164">
            <v>340.64</v>
          </cell>
        </row>
        <row r="165">
          <cell r="A165">
            <v>340.8854</v>
          </cell>
        </row>
        <row r="166">
          <cell r="A166">
            <v>341.13</v>
          </cell>
        </row>
        <row r="167">
          <cell r="A167">
            <v>341.37360000000001</v>
          </cell>
        </row>
        <row r="168">
          <cell r="A168">
            <v>341.61630000000002</v>
          </cell>
        </row>
        <row r="169">
          <cell r="A169">
            <v>341.85820000000001</v>
          </cell>
        </row>
        <row r="170">
          <cell r="A170">
            <v>342.0992</v>
          </cell>
        </row>
        <row r="171">
          <cell r="A171">
            <v>342.33929999999998</v>
          </cell>
        </row>
        <row r="172">
          <cell r="A172">
            <v>342.57859999999999</v>
          </cell>
        </row>
        <row r="173">
          <cell r="A173">
            <v>342.81700000000001</v>
          </cell>
        </row>
        <row r="174">
          <cell r="A174">
            <v>343.05459999999999</v>
          </cell>
        </row>
        <row r="175">
          <cell r="A175">
            <v>343.29129999999998</v>
          </cell>
        </row>
        <row r="176">
          <cell r="A176">
            <v>343.52719999999999</v>
          </cell>
        </row>
        <row r="177">
          <cell r="A177">
            <v>343.76229999999998</v>
          </cell>
        </row>
        <row r="178">
          <cell r="A178">
            <v>343.9966</v>
          </cell>
        </row>
        <row r="179">
          <cell r="A179">
            <v>344.23</v>
          </cell>
        </row>
        <row r="180">
          <cell r="A180">
            <v>344.46269999999998</v>
          </cell>
        </row>
        <row r="181">
          <cell r="A181">
            <v>344.69450000000001</v>
          </cell>
        </row>
        <row r="182">
          <cell r="A182">
            <v>344.92559999999997</v>
          </cell>
        </row>
        <row r="183">
          <cell r="A183">
            <v>345.15589999999997</v>
          </cell>
        </row>
        <row r="184">
          <cell r="A184">
            <v>345.3854</v>
          </cell>
        </row>
        <row r="185">
          <cell r="A185">
            <v>345.61410000000001</v>
          </cell>
        </row>
        <row r="186">
          <cell r="A186">
            <v>345.84210000000002</v>
          </cell>
        </row>
        <row r="187">
          <cell r="A187">
            <v>346.0693</v>
          </cell>
        </row>
        <row r="188">
          <cell r="A188">
            <v>346.29579999999999</v>
          </cell>
        </row>
        <row r="189">
          <cell r="A189">
            <v>346.5215</v>
          </cell>
        </row>
        <row r="190">
          <cell r="A190">
            <v>346.74639999999999</v>
          </cell>
        </row>
        <row r="191">
          <cell r="A191">
            <v>346.97070000000002</v>
          </cell>
        </row>
        <row r="192">
          <cell r="A192">
            <v>347.19420000000002</v>
          </cell>
        </row>
        <row r="193">
          <cell r="A193">
            <v>347.41699999999997</v>
          </cell>
        </row>
        <row r="194">
          <cell r="A194">
            <v>347.63900000000001</v>
          </cell>
        </row>
        <row r="195">
          <cell r="A195">
            <v>347.86040000000003</v>
          </cell>
        </row>
        <row r="196">
          <cell r="A196">
            <v>348.08100000000002</v>
          </cell>
        </row>
        <row r="197">
          <cell r="A197">
            <v>348.30090000000001</v>
          </cell>
        </row>
        <row r="198">
          <cell r="A198">
            <v>348.52019999999999</v>
          </cell>
        </row>
        <row r="199">
          <cell r="A199">
            <v>348.73869999999999</v>
          </cell>
        </row>
        <row r="200">
          <cell r="A200">
            <v>348.95659999999998</v>
          </cell>
        </row>
        <row r="201">
          <cell r="A201">
            <v>349.1737</v>
          </cell>
        </row>
        <row r="202">
          <cell r="A202">
            <v>349.39019999999999</v>
          </cell>
        </row>
        <row r="203">
          <cell r="A203">
            <v>349.60599999999999</v>
          </cell>
        </row>
        <row r="204">
          <cell r="A204">
            <v>349.82119999999998</v>
          </cell>
        </row>
        <row r="205">
          <cell r="A205">
            <v>350.03570000000002</v>
          </cell>
        </row>
        <row r="206">
          <cell r="A206">
            <v>350.24950000000001</v>
          </cell>
        </row>
        <row r="207">
          <cell r="A207">
            <v>350.46269999999998</v>
          </cell>
        </row>
        <row r="208">
          <cell r="A208">
            <v>350.67520000000002</v>
          </cell>
        </row>
        <row r="209">
          <cell r="A209">
            <v>350.88709999999998</v>
          </cell>
        </row>
        <row r="210">
          <cell r="A210">
            <v>351.09840000000003</v>
          </cell>
        </row>
        <row r="211">
          <cell r="A211">
            <v>351.30900000000003</v>
          </cell>
        </row>
        <row r="212">
          <cell r="A212">
            <v>351.51889999999997</v>
          </cell>
        </row>
        <row r="213">
          <cell r="A213">
            <v>351.72829999999999</v>
          </cell>
        </row>
        <row r="214">
          <cell r="A214">
            <v>351.93700000000001</v>
          </cell>
        </row>
        <row r="215">
          <cell r="A215">
            <v>352.14519999999999</v>
          </cell>
        </row>
        <row r="216">
          <cell r="A216">
            <v>352.35270000000003</v>
          </cell>
        </row>
        <row r="217">
          <cell r="A217">
            <v>352.55950000000001</v>
          </cell>
        </row>
        <row r="218">
          <cell r="A218">
            <v>352.76580000000001</v>
          </cell>
        </row>
        <row r="219">
          <cell r="A219">
            <v>352.97149999999999</v>
          </cell>
        </row>
        <row r="220">
          <cell r="A220">
            <v>353.17660000000001</v>
          </cell>
        </row>
        <row r="221">
          <cell r="A221">
            <v>353.3811</v>
          </cell>
        </row>
        <row r="222">
          <cell r="A222">
            <v>353.58499999999998</v>
          </cell>
        </row>
        <row r="223">
          <cell r="A223">
            <v>353.78829999999999</v>
          </cell>
        </row>
        <row r="224">
          <cell r="A224">
            <v>353.99110000000002</v>
          </cell>
        </row>
        <row r="225">
          <cell r="A225">
            <v>354.19319999999999</v>
          </cell>
        </row>
        <row r="226">
          <cell r="A226">
            <v>354.39479999999998</v>
          </cell>
        </row>
        <row r="227">
          <cell r="A227">
            <v>354.59589999999997</v>
          </cell>
        </row>
        <row r="228">
          <cell r="A228">
            <v>354.79629999999997</v>
          </cell>
        </row>
        <row r="229">
          <cell r="A229">
            <v>354.99619999999999</v>
          </cell>
        </row>
        <row r="230">
          <cell r="A230">
            <v>355.19549999999998</v>
          </cell>
        </row>
        <row r="231">
          <cell r="A231">
            <v>355.39429999999999</v>
          </cell>
        </row>
        <row r="232">
          <cell r="A232">
            <v>355.5926</v>
          </cell>
        </row>
        <row r="233">
          <cell r="A233">
            <v>355.79020000000003</v>
          </cell>
        </row>
        <row r="234">
          <cell r="A234">
            <v>355.98739999999998</v>
          </cell>
        </row>
        <row r="235">
          <cell r="A235">
            <v>356.18400000000003</v>
          </cell>
        </row>
        <row r="236">
          <cell r="A236">
            <v>356.38</v>
          </cell>
        </row>
        <row r="237">
          <cell r="A237">
            <v>356.57560000000001</v>
          </cell>
        </row>
        <row r="238">
          <cell r="A238">
            <v>356.7706</v>
          </cell>
        </row>
        <row r="239">
          <cell r="A239">
            <v>356.96499999999997</v>
          </cell>
        </row>
        <row r="240">
          <cell r="A240">
            <v>357.15899999999999</v>
          </cell>
        </row>
        <row r="241">
          <cell r="A241">
            <v>357.35239999999999</v>
          </cell>
        </row>
        <row r="242">
          <cell r="A242">
            <v>357.5453</v>
          </cell>
        </row>
        <row r="243">
          <cell r="A243">
            <v>357.73770000000002</v>
          </cell>
        </row>
        <row r="244">
          <cell r="A244">
            <v>357.92959999999999</v>
          </cell>
        </row>
        <row r="245">
          <cell r="A245">
            <v>358.12099999999998</v>
          </cell>
        </row>
        <row r="246">
          <cell r="A246">
            <v>358.31180000000001</v>
          </cell>
        </row>
        <row r="247">
          <cell r="A247">
            <v>358.50220000000002</v>
          </cell>
        </row>
        <row r="248">
          <cell r="A248">
            <v>358.69209999999998</v>
          </cell>
        </row>
        <row r="249">
          <cell r="A249">
            <v>358.88139999999999</v>
          </cell>
        </row>
        <row r="250">
          <cell r="A250">
            <v>359.07029999999997</v>
          </cell>
        </row>
        <row r="251">
          <cell r="A251">
            <v>359.25869999999998</v>
          </cell>
        </row>
        <row r="252">
          <cell r="A252">
            <v>359.44659999999999</v>
          </cell>
        </row>
        <row r="253">
          <cell r="A253">
            <v>359.63400000000001</v>
          </cell>
        </row>
        <row r="254">
          <cell r="A254">
            <v>359.82089999999999</v>
          </cell>
        </row>
        <row r="255">
          <cell r="A255">
            <v>360.00740000000002</v>
          </cell>
        </row>
        <row r="256">
          <cell r="A256">
            <v>360.1934</v>
          </cell>
        </row>
        <row r="257">
          <cell r="A257">
            <v>360.37889999999999</v>
          </cell>
        </row>
        <row r="258">
          <cell r="A258">
            <v>360.56389999999999</v>
          </cell>
        </row>
        <row r="259">
          <cell r="A259">
            <v>360.74849999999998</v>
          </cell>
        </row>
        <row r="260">
          <cell r="A260">
            <v>360.93259999999998</v>
          </cell>
        </row>
        <row r="261">
          <cell r="A261">
            <v>361.11630000000002</v>
          </cell>
        </row>
        <row r="262">
          <cell r="A262">
            <v>361.29939999999999</v>
          </cell>
        </row>
        <row r="263">
          <cell r="A263">
            <v>361.48219999999998</v>
          </cell>
        </row>
        <row r="264">
          <cell r="A264">
            <v>361.6644</v>
          </cell>
        </row>
        <row r="265">
          <cell r="A265">
            <v>361.84629999999999</v>
          </cell>
        </row>
        <row r="266">
          <cell r="A266">
            <v>362.02760000000001</v>
          </cell>
        </row>
        <row r="267">
          <cell r="A267">
            <v>362.20859999999999</v>
          </cell>
        </row>
        <row r="268">
          <cell r="A268">
            <v>362.38900000000001</v>
          </cell>
        </row>
        <row r="269">
          <cell r="A269">
            <v>362.56909999999999</v>
          </cell>
        </row>
        <row r="270">
          <cell r="A270">
            <v>362.74869999999999</v>
          </cell>
        </row>
        <row r="271">
          <cell r="A271">
            <v>362.92790000000002</v>
          </cell>
        </row>
        <row r="272">
          <cell r="A272">
            <v>363.10660000000001</v>
          </cell>
        </row>
        <row r="273">
          <cell r="A273">
            <v>363.28489999999999</v>
          </cell>
        </row>
        <row r="274">
          <cell r="A274">
            <v>363.46269999999998</v>
          </cell>
        </row>
        <row r="275">
          <cell r="A275">
            <v>363.64019999999999</v>
          </cell>
        </row>
        <row r="276">
          <cell r="A276">
            <v>363.81720000000001</v>
          </cell>
        </row>
        <row r="277">
          <cell r="A277">
            <v>363.99380000000002</v>
          </cell>
        </row>
        <row r="278">
          <cell r="A278">
            <v>364.17</v>
          </cell>
        </row>
        <row r="279">
          <cell r="A279">
            <v>364.34570000000002</v>
          </cell>
        </row>
        <row r="280">
          <cell r="A280">
            <v>364.52109999999999</v>
          </cell>
        </row>
        <row r="281">
          <cell r="A281">
            <v>364.69600000000003</v>
          </cell>
        </row>
        <row r="282">
          <cell r="A282">
            <v>364.87049999999999</v>
          </cell>
        </row>
        <row r="283">
          <cell r="A283">
            <v>365.0446</v>
          </cell>
        </row>
        <row r="284">
          <cell r="A284">
            <v>365.2183</v>
          </cell>
        </row>
        <row r="285">
          <cell r="A285">
            <v>365.39159999999998</v>
          </cell>
        </row>
        <row r="286">
          <cell r="A286">
            <v>365.56450000000001</v>
          </cell>
        </row>
        <row r="287">
          <cell r="A287">
            <v>365.73700000000002</v>
          </cell>
        </row>
        <row r="288">
          <cell r="A288">
            <v>365.90910000000002</v>
          </cell>
        </row>
        <row r="289">
          <cell r="A289">
            <v>366.08080000000001</v>
          </cell>
        </row>
        <row r="290">
          <cell r="A290">
            <v>366.25209999999998</v>
          </cell>
        </row>
        <row r="291">
          <cell r="A291">
            <v>366.423</v>
          </cell>
        </row>
        <row r="292">
          <cell r="A292">
            <v>366.59350000000001</v>
          </cell>
        </row>
        <row r="293">
          <cell r="A293">
            <v>366.7636</v>
          </cell>
        </row>
        <row r="294">
          <cell r="A294">
            <v>366.93340000000001</v>
          </cell>
        </row>
        <row r="295">
          <cell r="A295">
            <v>367.10270000000003</v>
          </cell>
        </row>
        <row r="296">
          <cell r="A296">
            <v>367.27170000000001</v>
          </cell>
        </row>
        <row r="297">
          <cell r="A297">
            <v>367.44029999999998</v>
          </cell>
        </row>
        <row r="298">
          <cell r="A298">
            <v>367.60849999999999</v>
          </cell>
        </row>
        <row r="299">
          <cell r="A299">
            <v>367.77629999999999</v>
          </cell>
        </row>
        <row r="300">
          <cell r="A300">
            <v>367.94380000000001</v>
          </cell>
        </row>
        <row r="301">
          <cell r="A301">
            <v>368.11090000000002</v>
          </cell>
        </row>
        <row r="302">
          <cell r="A302">
            <v>368.27760000000001</v>
          </cell>
        </row>
        <row r="303">
          <cell r="A303">
            <v>368.44389999999999</v>
          </cell>
        </row>
        <row r="304">
          <cell r="A304">
            <v>368.60989999999998</v>
          </cell>
        </row>
        <row r="305">
          <cell r="A305">
            <v>368.77550000000002</v>
          </cell>
        </row>
        <row r="306">
          <cell r="A306">
            <v>368.94080000000002</v>
          </cell>
        </row>
        <row r="307">
          <cell r="A307">
            <v>369.10570000000001</v>
          </cell>
        </row>
        <row r="308">
          <cell r="A308">
            <v>369.27019999999999</v>
          </cell>
        </row>
        <row r="309">
          <cell r="A309">
            <v>369.43439999999998</v>
          </cell>
        </row>
        <row r="310">
          <cell r="A310">
            <v>369.59820000000002</v>
          </cell>
        </row>
        <row r="311">
          <cell r="A311">
            <v>369.76159999999999</v>
          </cell>
        </row>
        <row r="312">
          <cell r="A312">
            <v>369.92469999999997</v>
          </cell>
        </row>
        <row r="313">
          <cell r="A313">
            <v>370.08749999999998</v>
          </cell>
        </row>
        <row r="314">
          <cell r="A314">
            <v>370.24990000000003</v>
          </cell>
        </row>
        <row r="315">
          <cell r="A315">
            <v>370.4119</v>
          </cell>
        </row>
        <row r="316">
          <cell r="A316">
            <v>370.5736</v>
          </cell>
        </row>
        <row r="317">
          <cell r="A317">
            <v>370.73500000000001</v>
          </cell>
        </row>
        <row r="318">
          <cell r="A318">
            <v>370.89600000000002</v>
          </cell>
        </row>
        <row r="319">
          <cell r="A319">
            <v>371.0566</v>
          </cell>
        </row>
        <row r="320">
          <cell r="A320">
            <v>371.21699999999998</v>
          </cell>
        </row>
        <row r="321">
          <cell r="A321">
            <v>371.37689999999998</v>
          </cell>
        </row>
        <row r="322">
          <cell r="A322">
            <v>371.53660000000002</v>
          </cell>
        </row>
        <row r="323">
          <cell r="A323">
            <v>371.69589999999999</v>
          </cell>
        </row>
        <row r="324">
          <cell r="A324">
            <v>371.85489999999999</v>
          </cell>
        </row>
        <row r="325">
          <cell r="A325">
            <v>372.01350000000002</v>
          </cell>
        </row>
        <row r="326">
          <cell r="A326">
            <v>372.17180000000002</v>
          </cell>
        </row>
        <row r="327">
          <cell r="A327">
            <v>372.32979999999998</v>
          </cell>
        </row>
        <row r="328">
          <cell r="A328">
            <v>372.48750000000001</v>
          </cell>
        </row>
        <row r="329">
          <cell r="A329">
            <v>372.64479999999998</v>
          </cell>
        </row>
        <row r="330">
          <cell r="A330">
            <v>372.80180000000001</v>
          </cell>
        </row>
        <row r="331">
          <cell r="A331">
            <v>372.95850000000002</v>
          </cell>
        </row>
        <row r="332">
          <cell r="A332">
            <v>373.1148</v>
          </cell>
        </row>
        <row r="333">
          <cell r="A333">
            <v>373.27089999999998</v>
          </cell>
        </row>
        <row r="334">
          <cell r="A334">
            <v>373.42660000000001</v>
          </cell>
        </row>
        <row r="335">
          <cell r="A335">
            <v>373.58199999999999</v>
          </cell>
        </row>
        <row r="336">
          <cell r="A336">
            <v>373.73700000000002</v>
          </cell>
        </row>
        <row r="337">
          <cell r="A337">
            <v>373.89179999999999</v>
          </cell>
        </row>
        <row r="338">
          <cell r="A338">
            <v>374.0462</v>
          </cell>
        </row>
        <row r="339">
          <cell r="A339">
            <v>374.2004</v>
          </cell>
        </row>
        <row r="340">
          <cell r="A340">
            <v>374.35419999999999</v>
          </cell>
        </row>
        <row r="341">
          <cell r="A341">
            <v>374.5077</v>
          </cell>
        </row>
        <row r="342">
          <cell r="A342">
            <v>374.66090000000003</v>
          </cell>
        </row>
        <row r="343">
          <cell r="A343">
            <v>374.81380000000001</v>
          </cell>
        </row>
        <row r="344">
          <cell r="A344">
            <v>374.96629999999999</v>
          </cell>
        </row>
        <row r="345">
          <cell r="A345">
            <v>375.11860000000001</v>
          </cell>
        </row>
        <row r="346">
          <cell r="A346">
            <v>375.2706</v>
          </cell>
        </row>
        <row r="347">
          <cell r="A347">
            <v>375.42230000000001</v>
          </cell>
        </row>
        <row r="348">
          <cell r="A348">
            <v>375.5736</v>
          </cell>
        </row>
        <row r="349">
          <cell r="A349">
            <v>375.72469999999998</v>
          </cell>
        </row>
        <row r="350">
          <cell r="A350">
            <v>375.87549999999999</v>
          </cell>
        </row>
        <row r="351">
          <cell r="A351">
            <v>376.02589999999998</v>
          </cell>
        </row>
        <row r="352">
          <cell r="A352">
            <v>376.17610000000002</v>
          </cell>
        </row>
        <row r="353">
          <cell r="A353">
            <v>376.32600000000002</v>
          </cell>
        </row>
        <row r="354">
          <cell r="A354">
            <v>376.47559999999999</v>
          </cell>
        </row>
        <row r="355">
          <cell r="A355">
            <v>376.62479999999999</v>
          </cell>
        </row>
        <row r="356">
          <cell r="A356">
            <v>376.77379999999999</v>
          </cell>
        </row>
        <row r="357">
          <cell r="A357">
            <v>376.92259999999999</v>
          </cell>
        </row>
        <row r="358">
          <cell r="A358">
            <v>377.07100000000003</v>
          </cell>
        </row>
        <row r="359">
          <cell r="A359">
            <v>377.21910000000003</v>
          </cell>
        </row>
        <row r="360">
          <cell r="A360">
            <v>377.36689999999999</v>
          </cell>
        </row>
        <row r="361">
          <cell r="A361">
            <v>377.5145</v>
          </cell>
        </row>
        <row r="362">
          <cell r="A362">
            <v>377.66180000000003</v>
          </cell>
        </row>
        <row r="363">
          <cell r="A363">
            <v>377.80869999999999</v>
          </cell>
        </row>
        <row r="364">
          <cell r="A364">
            <v>377.9554</v>
          </cell>
        </row>
        <row r="365">
          <cell r="A365">
            <v>378.1019</v>
          </cell>
        </row>
        <row r="366">
          <cell r="A366">
            <v>378.24799999999999</v>
          </cell>
        </row>
        <row r="367">
          <cell r="A367">
            <v>378.3938</v>
          </cell>
        </row>
        <row r="368">
          <cell r="A368">
            <v>378.5394</v>
          </cell>
        </row>
        <row r="369">
          <cell r="A369">
            <v>378.68470000000002</v>
          </cell>
        </row>
        <row r="370">
          <cell r="A370">
            <v>378.82979999999998</v>
          </cell>
        </row>
        <row r="371">
          <cell r="A371">
            <v>378.97449999999998</v>
          </cell>
        </row>
        <row r="372">
          <cell r="A372">
            <v>379.11900000000003</v>
          </cell>
        </row>
        <row r="373">
          <cell r="A373">
            <v>379.26319999999998</v>
          </cell>
        </row>
        <row r="374">
          <cell r="A374">
            <v>379.40710000000001</v>
          </cell>
        </row>
        <row r="375">
          <cell r="A375">
            <v>379.55079999999998</v>
          </cell>
        </row>
        <row r="376">
          <cell r="A376">
            <v>379.69409999999999</v>
          </cell>
        </row>
        <row r="377">
          <cell r="A377">
            <v>379.83730000000003</v>
          </cell>
        </row>
        <row r="378">
          <cell r="A378">
            <v>379.98009999999999</v>
          </cell>
        </row>
        <row r="379">
          <cell r="A379">
            <v>380.12270000000001</v>
          </cell>
        </row>
        <row r="380">
          <cell r="A380">
            <v>380.26499999999999</v>
          </cell>
        </row>
        <row r="381">
          <cell r="A381">
            <v>380.40699999999998</v>
          </cell>
        </row>
        <row r="382">
          <cell r="A382">
            <v>380.54880000000003</v>
          </cell>
        </row>
        <row r="383">
          <cell r="A383">
            <v>380.69029999999998</v>
          </cell>
        </row>
        <row r="384">
          <cell r="A384">
            <v>380.83159999999998</v>
          </cell>
        </row>
        <row r="385">
          <cell r="A385">
            <v>380.9726</v>
          </cell>
        </row>
        <row r="386">
          <cell r="A386">
            <v>381.11329999999998</v>
          </cell>
        </row>
        <row r="387">
          <cell r="A387">
            <v>381.25380000000001</v>
          </cell>
        </row>
        <row r="388">
          <cell r="A388">
            <v>381.39400000000001</v>
          </cell>
        </row>
        <row r="389">
          <cell r="A389">
            <v>381.53399999999999</v>
          </cell>
        </row>
        <row r="390">
          <cell r="A390">
            <v>381.6737</v>
          </cell>
        </row>
        <row r="391">
          <cell r="A391">
            <v>381.81310000000002</v>
          </cell>
        </row>
        <row r="392">
          <cell r="A392">
            <v>381.95229999999998</v>
          </cell>
        </row>
        <row r="393">
          <cell r="A393">
            <v>382.09120000000001</v>
          </cell>
        </row>
        <row r="394">
          <cell r="A394">
            <v>382.22989999999999</v>
          </cell>
        </row>
        <row r="395">
          <cell r="A395">
            <v>382.36829999999998</v>
          </cell>
        </row>
        <row r="396">
          <cell r="A396">
            <v>382.50650000000002</v>
          </cell>
        </row>
        <row r="397">
          <cell r="A397">
            <v>382.64440000000002</v>
          </cell>
        </row>
        <row r="398">
          <cell r="A398">
            <v>382.78210000000001</v>
          </cell>
        </row>
        <row r="399">
          <cell r="A399">
            <v>382.91950000000003</v>
          </cell>
        </row>
        <row r="400">
          <cell r="A400">
            <v>383.0566</v>
          </cell>
        </row>
        <row r="401">
          <cell r="A401">
            <v>383.1936</v>
          </cell>
        </row>
        <row r="402">
          <cell r="A402">
            <v>383.33019999999999</v>
          </cell>
        </row>
        <row r="403">
          <cell r="A403">
            <v>383.4667</v>
          </cell>
        </row>
        <row r="404">
          <cell r="A404">
            <v>383.6028</v>
          </cell>
        </row>
        <row r="405">
          <cell r="A405">
            <v>383.73880000000003</v>
          </cell>
        </row>
        <row r="406">
          <cell r="A406">
            <v>383.87450000000001</v>
          </cell>
        </row>
        <row r="407">
          <cell r="A407">
            <v>384.00990000000002</v>
          </cell>
        </row>
        <row r="408">
          <cell r="A408">
            <v>384.14510000000001</v>
          </cell>
        </row>
        <row r="409">
          <cell r="A409">
            <v>384.2801</v>
          </cell>
        </row>
        <row r="410">
          <cell r="A410">
            <v>384.41480000000001</v>
          </cell>
        </row>
        <row r="411">
          <cell r="A411">
            <v>384.54930000000002</v>
          </cell>
        </row>
        <row r="412">
          <cell r="A412">
            <v>384.68349999999998</v>
          </cell>
        </row>
        <row r="413">
          <cell r="A413">
            <v>384.8175</v>
          </cell>
        </row>
        <row r="414">
          <cell r="A414">
            <v>384.95119999999997</v>
          </cell>
        </row>
        <row r="415">
          <cell r="A415">
            <v>385.08479999999997</v>
          </cell>
        </row>
        <row r="416">
          <cell r="A416">
            <v>385.21809999999999</v>
          </cell>
        </row>
        <row r="417">
          <cell r="A417">
            <v>385.35109999999997</v>
          </cell>
        </row>
        <row r="418">
          <cell r="A418">
            <v>385.48390000000001</v>
          </cell>
        </row>
        <row r="419">
          <cell r="A419">
            <v>385.61649999999997</v>
          </cell>
        </row>
        <row r="420">
          <cell r="A420">
            <v>385.74880000000002</v>
          </cell>
        </row>
        <row r="421">
          <cell r="A421">
            <v>385.8809</v>
          </cell>
        </row>
        <row r="422">
          <cell r="A422">
            <v>386.01280000000003</v>
          </cell>
        </row>
        <row r="423">
          <cell r="A423">
            <v>386.14449999999999</v>
          </cell>
        </row>
        <row r="424">
          <cell r="A424">
            <v>386.27589999999998</v>
          </cell>
        </row>
        <row r="425">
          <cell r="A425">
            <v>386.40699999999998</v>
          </cell>
        </row>
        <row r="426">
          <cell r="A426">
            <v>386.53800000000001</v>
          </cell>
        </row>
        <row r="427">
          <cell r="A427">
            <v>386.6687</v>
          </cell>
        </row>
        <row r="428">
          <cell r="A428">
            <v>386.79919999999998</v>
          </cell>
        </row>
        <row r="429">
          <cell r="A429">
            <v>386.92950000000002</v>
          </cell>
        </row>
        <row r="430">
          <cell r="A430">
            <v>387.05950000000001</v>
          </cell>
        </row>
        <row r="431">
          <cell r="A431">
            <v>387.1893</v>
          </cell>
        </row>
        <row r="432">
          <cell r="A432">
            <v>387.31889999999999</v>
          </cell>
        </row>
        <row r="433">
          <cell r="A433">
            <v>387.44819999999999</v>
          </cell>
        </row>
        <row r="434">
          <cell r="A434">
            <v>387.57729999999998</v>
          </cell>
        </row>
        <row r="435">
          <cell r="A435">
            <v>387.70620000000002</v>
          </cell>
        </row>
        <row r="436">
          <cell r="A436">
            <v>387.8349</v>
          </cell>
        </row>
        <row r="437">
          <cell r="A437">
            <v>387.96339999999998</v>
          </cell>
        </row>
        <row r="438">
          <cell r="A438">
            <v>388.09160000000003</v>
          </cell>
        </row>
        <row r="439">
          <cell r="A439">
            <v>388.21960000000001</v>
          </cell>
        </row>
        <row r="440">
          <cell r="A440">
            <v>388.34739999999999</v>
          </cell>
        </row>
        <row r="441">
          <cell r="A441">
            <v>388.47489999999999</v>
          </cell>
        </row>
        <row r="442">
          <cell r="A442">
            <v>388.60219999999998</v>
          </cell>
        </row>
        <row r="443">
          <cell r="A443">
            <v>388.72930000000002</v>
          </cell>
        </row>
        <row r="444">
          <cell r="A444">
            <v>388.8562</v>
          </cell>
        </row>
        <row r="445">
          <cell r="A445">
            <v>388.98289999999997</v>
          </cell>
        </row>
        <row r="446">
          <cell r="A446">
            <v>389.10939999999999</v>
          </cell>
        </row>
        <row r="447">
          <cell r="A447">
            <v>389.23559999999998</v>
          </cell>
        </row>
        <row r="448">
          <cell r="A448">
            <v>389.36160000000001</v>
          </cell>
        </row>
        <row r="449">
          <cell r="A449">
            <v>389.48739999999998</v>
          </cell>
        </row>
        <row r="450">
          <cell r="A450">
            <v>389.613</v>
          </cell>
        </row>
        <row r="451">
          <cell r="A451">
            <v>389.73829999999998</v>
          </cell>
        </row>
        <row r="452">
          <cell r="A452">
            <v>389.86349999999999</v>
          </cell>
        </row>
        <row r="453">
          <cell r="A453">
            <v>389.98840000000001</v>
          </cell>
        </row>
        <row r="454">
          <cell r="A454">
            <v>390.11309999999997</v>
          </cell>
        </row>
        <row r="455">
          <cell r="A455">
            <v>390.23759999999999</v>
          </cell>
        </row>
        <row r="456">
          <cell r="A456">
            <v>390.36180000000002</v>
          </cell>
        </row>
        <row r="457">
          <cell r="A457">
            <v>390.48590000000002</v>
          </cell>
        </row>
        <row r="458">
          <cell r="A458">
            <v>390.60969999999998</v>
          </cell>
        </row>
        <row r="459">
          <cell r="A459">
            <v>390.73340000000002</v>
          </cell>
        </row>
        <row r="460">
          <cell r="A460">
            <v>390.85680000000002</v>
          </cell>
        </row>
        <row r="461">
          <cell r="A461">
            <v>390.98</v>
          </cell>
        </row>
        <row r="462">
          <cell r="A462">
            <v>391.10289999999998</v>
          </cell>
        </row>
        <row r="463">
          <cell r="A463">
            <v>391.22570000000002</v>
          </cell>
        </row>
        <row r="464">
          <cell r="A464">
            <v>391.34829999999999</v>
          </cell>
        </row>
        <row r="465">
          <cell r="A465">
            <v>391.47059999999999</v>
          </cell>
        </row>
        <row r="466">
          <cell r="A466">
            <v>391.59269999999998</v>
          </cell>
        </row>
        <row r="467">
          <cell r="A467">
            <v>391.71460000000002</v>
          </cell>
        </row>
        <row r="468">
          <cell r="A468">
            <v>391.83629999999999</v>
          </cell>
        </row>
        <row r="469">
          <cell r="A469">
            <v>391.95780000000002</v>
          </cell>
        </row>
        <row r="470">
          <cell r="A470">
            <v>392.07909999999998</v>
          </cell>
        </row>
        <row r="471">
          <cell r="A471">
            <v>392.2002</v>
          </cell>
        </row>
        <row r="472">
          <cell r="A472">
            <v>392.32100000000003</v>
          </cell>
        </row>
        <row r="473">
          <cell r="A473">
            <v>392.44170000000003</v>
          </cell>
        </row>
        <row r="474">
          <cell r="A474">
            <v>392.56209999999999</v>
          </cell>
        </row>
        <row r="475">
          <cell r="A475">
            <v>392.6823</v>
          </cell>
        </row>
        <row r="476">
          <cell r="A476">
            <v>392.8023</v>
          </cell>
        </row>
        <row r="477">
          <cell r="A477">
            <v>392.9221</v>
          </cell>
        </row>
        <row r="478">
          <cell r="A478">
            <v>393.04169999999999</v>
          </cell>
        </row>
        <row r="479">
          <cell r="A479">
            <v>393.16109999999998</v>
          </cell>
        </row>
        <row r="480">
          <cell r="A480">
            <v>393.28019999999998</v>
          </cell>
        </row>
        <row r="481">
          <cell r="A481">
            <v>393.39920000000001</v>
          </cell>
        </row>
        <row r="482">
          <cell r="A482">
            <v>393.5179</v>
          </cell>
        </row>
        <row r="483">
          <cell r="A483">
            <v>393.63639999999998</v>
          </cell>
        </row>
        <row r="484">
          <cell r="A484">
            <v>393.75479999999999</v>
          </cell>
        </row>
        <row r="485">
          <cell r="A485">
            <v>393.87290000000002</v>
          </cell>
        </row>
        <row r="486">
          <cell r="A486">
            <v>393.99079999999998</v>
          </cell>
        </row>
        <row r="487">
          <cell r="A487">
            <v>394.10840000000002</v>
          </cell>
        </row>
        <row r="488">
          <cell r="A488">
            <v>394.22590000000002</v>
          </cell>
        </row>
        <row r="489">
          <cell r="A489">
            <v>394.34320000000002</v>
          </cell>
        </row>
        <row r="490">
          <cell r="A490">
            <v>394.46019999999999</v>
          </cell>
        </row>
        <row r="491">
          <cell r="A491">
            <v>394.577</v>
          </cell>
        </row>
        <row r="492">
          <cell r="A492">
            <v>394.69369999999998</v>
          </cell>
        </row>
        <row r="493">
          <cell r="A493">
            <v>394.81009999999998</v>
          </cell>
        </row>
        <row r="494">
          <cell r="A494">
            <v>394.92630000000003</v>
          </cell>
        </row>
        <row r="495">
          <cell r="A495">
            <v>395.04219999999998</v>
          </cell>
        </row>
        <row r="496">
          <cell r="A496">
            <v>395.15800000000002</v>
          </cell>
        </row>
        <row r="497">
          <cell r="A497">
            <v>395.27359999999999</v>
          </cell>
        </row>
        <row r="498">
          <cell r="A498">
            <v>395.38889999999998</v>
          </cell>
        </row>
        <row r="499">
          <cell r="A499">
            <v>395.50400000000002</v>
          </cell>
        </row>
        <row r="500">
          <cell r="A500">
            <v>395.6189</v>
          </cell>
        </row>
        <row r="501">
          <cell r="A501">
            <v>395.73360000000002</v>
          </cell>
        </row>
        <row r="502">
          <cell r="A502">
            <v>395.84809999999999</v>
          </cell>
        </row>
        <row r="503">
          <cell r="A503">
            <v>395.96230000000003</v>
          </cell>
        </row>
        <row r="504">
          <cell r="A504">
            <v>396.0763</v>
          </cell>
        </row>
        <row r="505">
          <cell r="A505">
            <v>396.1902</v>
          </cell>
        </row>
        <row r="506">
          <cell r="A506">
            <v>396.30369999999999</v>
          </cell>
        </row>
        <row r="507">
          <cell r="A507">
            <v>396.4171</v>
          </cell>
        </row>
        <row r="508">
          <cell r="A508">
            <v>396.53019999999998</v>
          </cell>
        </row>
        <row r="509">
          <cell r="A509">
            <v>396.64319999999998</v>
          </cell>
        </row>
        <row r="510">
          <cell r="A510">
            <v>396.75580000000002</v>
          </cell>
        </row>
        <row r="511">
          <cell r="A511">
            <v>396.86829999999998</v>
          </cell>
        </row>
        <row r="512">
          <cell r="A512">
            <v>396.98050000000001</v>
          </cell>
        </row>
        <row r="513">
          <cell r="A513">
            <v>397.09249999999997</v>
          </cell>
        </row>
        <row r="514">
          <cell r="A514">
            <v>397.20429999999999</v>
          </cell>
        </row>
        <row r="515">
          <cell r="A515">
            <v>397.31580000000002</v>
          </cell>
        </row>
        <row r="516">
          <cell r="A516">
            <v>397.4271</v>
          </cell>
        </row>
        <row r="517">
          <cell r="A517">
            <v>397.53809999999999</v>
          </cell>
        </row>
        <row r="518">
          <cell r="A518">
            <v>397.64890000000003</v>
          </cell>
        </row>
        <row r="519">
          <cell r="A519">
            <v>397.75940000000003</v>
          </cell>
        </row>
        <row r="520">
          <cell r="A520">
            <v>397.86970000000002</v>
          </cell>
        </row>
        <row r="521">
          <cell r="A521">
            <v>397.97969999999998</v>
          </cell>
        </row>
        <row r="522">
          <cell r="A522">
            <v>398.08949999999999</v>
          </cell>
        </row>
        <row r="523">
          <cell r="A523">
            <v>398.19900000000001</v>
          </cell>
        </row>
        <row r="524">
          <cell r="A524">
            <v>273.64569999999998</v>
          </cell>
        </row>
        <row r="525">
          <cell r="A525">
            <v>274.50790000000001</v>
          </cell>
        </row>
        <row r="526">
          <cell r="A526">
            <v>275.35270000000003</v>
          </cell>
        </row>
        <row r="527">
          <cell r="A527">
            <v>276.18110000000001</v>
          </cell>
        </row>
        <row r="528">
          <cell r="A528">
            <v>276.99369999999999</v>
          </cell>
        </row>
        <row r="529">
          <cell r="A529">
            <v>277.79129999999998</v>
          </cell>
        </row>
        <row r="530">
          <cell r="A530">
            <v>278.57440000000003</v>
          </cell>
        </row>
        <row r="531">
          <cell r="A531">
            <v>279.34370000000001</v>
          </cell>
        </row>
        <row r="532">
          <cell r="A532">
            <v>280.09980000000002</v>
          </cell>
        </row>
        <row r="533">
          <cell r="A533">
            <v>280.84309999999999</v>
          </cell>
        </row>
        <row r="534">
          <cell r="A534">
            <v>281.57409999999999</v>
          </cell>
        </row>
        <row r="535">
          <cell r="A535">
            <v>282.29340000000002</v>
          </cell>
        </row>
        <row r="536">
          <cell r="A536">
            <v>283.00130000000001</v>
          </cell>
        </row>
        <row r="537">
          <cell r="A537">
            <v>283.69830000000002</v>
          </cell>
        </row>
        <row r="538">
          <cell r="A538">
            <v>284.38479999999998</v>
          </cell>
        </row>
        <row r="539">
          <cell r="A539">
            <v>285.06099999999998</v>
          </cell>
        </row>
        <row r="540">
          <cell r="A540">
            <v>285.72750000000002</v>
          </cell>
        </row>
        <row r="541">
          <cell r="A541">
            <v>286.38440000000003</v>
          </cell>
        </row>
        <row r="542">
          <cell r="A542">
            <v>287.03219999999999</v>
          </cell>
        </row>
        <row r="543">
          <cell r="A543">
            <v>287.67099999999999</v>
          </cell>
        </row>
        <row r="544">
          <cell r="A544">
            <v>288.30130000000003</v>
          </cell>
        </row>
        <row r="545">
          <cell r="A545">
            <v>288.92320000000001</v>
          </cell>
        </row>
        <row r="546">
          <cell r="A546">
            <v>289.53699999999998</v>
          </cell>
        </row>
        <row r="547">
          <cell r="A547">
            <v>290.14299999999997</v>
          </cell>
        </row>
        <row r="548">
          <cell r="A548">
            <v>290.7414</v>
          </cell>
        </row>
        <row r="549">
          <cell r="A549">
            <v>291.33229999999998</v>
          </cell>
        </row>
        <row r="550">
          <cell r="A550">
            <v>291.91609999999997</v>
          </cell>
        </row>
        <row r="551">
          <cell r="A551">
            <v>292.49299999999999</v>
          </cell>
        </row>
        <row r="552">
          <cell r="A552">
            <v>293.06299999999999</v>
          </cell>
        </row>
        <row r="553">
          <cell r="A553">
            <v>293.62650000000002</v>
          </cell>
        </row>
        <row r="554">
          <cell r="A554">
            <v>294.18349999999998</v>
          </cell>
        </row>
        <row r="555">
          <cell r="A555">
            <v>294.73430000000002</v>
          </cell>
        </row>
        <row r="556">
          <cell r="A556">
            <v>295.27890000000002</v>
          </cell>
        </row>
        <row r="557">
          <cell r="A557">
            <v>295.8177</v>
          </cell>
        </row>
        <row r="558">
          <cell r="A558">
            <v>296.35070000000002</v>
          </cell>
        </row>
        <row r="559">
          <cell r="A559">
            <v>296.87799999999999</v>
          </cell>
        </row>
        <row r="560">
          <cell r="A560">
            <v>297.3999</v>
          </cell>
        </row>
        <row r="561">
          <cell r="A561">
            <v>297.91629999999998</v>
          </cell>
        </row>
        <row r="562">
          <cell r="A562">
            <v>298.42759999999998</v>
          </cell>
        </row>
        <row r="563">
          <cell r="A563">
            <v>298.93369999999999</v>
          </cell>
        </row>
        <row r="564">
          <cell r="A564">
            <v>299.4348</v>
          </cell>
        </row>
        <row r="565">
          <cell r="A565">
            <v>299.93110000000001</v>
          </cell>
        </row>
        <row r="566">
          <cell r="A566">
            <v>300.42250000000001</v>
          </cell>
        </row>
        <row r="567">
          <cell r="A567">
            <v>300.90940000000001</v>
          </cell>
        </row>
        <row r="568">
          <cell r="A568">
            <v>301.39159999999998</v>
          </cell>
        </row>
        <row r="569">
          <cell r="A569">
            <v>301.86939999999998</v>
          </cell>
        </row>
        <row r="570">
          <cell r="A570">
            <v>302.34289999999999</v>
          </cell>
        </row>
        <row r="571">
          <cell r="A571">
            <v>302.81209999999999</v>
          </cell>
        </row>
        <row r="572">
          <cell r="A572">
            <v>303.27699999999999</v>
          </cell>
        </row>
        <row r="573">
          <cell r="A573">
            <v>303.73790000000002</v>
          </cell>
        </row>
        <row r="574">
          <cell r="A574">
            <v>304.19479999999999</v>
          </cell>
        </row>
        <row r="575">
          <cell r="A575">
            <v>304.64780000000002</v>
          </cell>
        </row>
        <row r="576">
          <cell r="A576">
            <v>305.09690000000001</v>
          </cell>
        </row>
        <row r="577">
          <cell r="A577">
            <v>305.54230000000001</v>
          </cell>
        </row>
        <row r="578">
          <cell r="A578">
            <v>305.98390000000001</v>
          </cell>
        </row>
        <row r="579">
          <cell r="A579">
            <v>306.42189999999999</v>
          </cell>
        </row>
        <row r="580">
          <cell r="A580">
            <v>306.85640000000001</v>
          </cell>
        </row>
        <row r="581">
          <cell r="A581">
            <v>307.28739999999999</v>
          </cell>
        </row>
        <row r="582">
          <cell r="A582">
            <v>307.7149</v>
          </cell>
        </row>
        <row r="583">
          <cell r="A583">
            <v>308.13909999999998</v>
          </cell>
        </row>
        <row r="584">
          <cell r="A584">
            <v>308.56</v>
          </cell>
        </row>
        <row r="585">
          <cell r="A585">
            <v>308.97770000000003</v>
          </cell>
        </row>
        <row r="586">
          <cell r="A586">
            <v>309.3922</v>
          </cell>
        </row>
        <row r="587">
          <cell r="A587">
            <v>309.80360000000002</v>
          </cell>
        </row>
        <row r="588">
          <cell r="A588">
            <v>310.21190000000001</v>
          </cell>
        </row>
        <row r="589">
          <cell r="A589">
            <v>310.61709999999999</v>
          </cell>
        </row>
        <row r="590">
          <cell r="A590">
            <v>311.01949999999999</v>
          </cell>
        </row>
        <row r="591">
          <cell r="A591">
            <v>311.41890000000001</v>
          </cell>
        </row>
        <row r="592">
          <cell r="A592">
            <v>311.81540000000001</v>
          </cell>
        </row>
        <row r="593">
          <cell r="A593">
            <v>312.20920000000001</v>
          </cell>
        </row>
        <row r="594">
          <cell r="A594">
            <v>312.6001</v>
          </cell>
        </row>
        <row r="595">
          <cell r="A595">
            <v>312.98840000000001</v>
          </cell>
        </row>
        <row r="596">
          <cell r="A596">
            <v>313.37400000000002</v>
          </cell>
        </row>
        <row r="597">
          <cell r="A597">
            <v>313.75689999999997</v>
          </cell>
        </row>
        <row r="598">
          <cell r="A598">
            <v>314.13729999999998</v>
          </cell>
        </row>
        <row r="599">
          <cell r="A599">
            <v>314.51510000000002</v>
          </cell>
        </row>
        <row r="600">
          <cell r="A600">
            <v>314.8904</v>
          </cell>
        </row>
        <row r="601">
          <cell r="A601">
            <v>315.26319999999998</v>
          </cell>
        </row>
        <row r="602">
          <cell r="A602">
            <v>315.6336</v>
          </cell>
        </row>
        <row r="603">
          <cell r="A603">
            <v>316.0016</v>
          </cell>
        </row>
        <row r="604">
          <cell r="A604">
            <v>316.3673</v>
          </cell>
        </row>
        <row r="605">
          <cell r="A605">
            <v>316.73059999999998</v>
          </cell>
        </row>
        <row r="606">
          <cell r="A606">
            <v>317.09160000000003</v>
          </cell>
        </row>
        <row r="607">
          <cell r="A607">
            <v>317.4504</v>
          </cell>
        </row>
        <row r="608">
          <cell r="A608">
            <v>317.80700000000002</v>
          </cell>
        </row>
        <row r="609">
          <cell r="A609">
            <v>318.16129999999998</v>
          </cell>
        </row>
        <row r="610">
          <cell r="A610">
            <v>318.5136</v>
          </cell>
        </row>
        <row r="611">
          <cell r="A611">
            <v>318.86369999999999</v>
          </cell>
        </row>
        <row r="612">
          <cell r="A612">
            <v>319.21170000000001</v>
          </cell>
        </row>
        <row r="613">
          <cell r="A613">
            <v>319.55759999999998</v>
          </cell>
        </row>
        <row r="614">
          <cell r="A614">
            <v>319.9015</v>
          </cell>
        </row>
        <row r="615">
          <cell r="A615">
            <v>320.24340000000001</v>
          </cell>
        </row>
        <row r="616">
          <cell r="A616">
            <v>320.58330000000001</v>
          </cell>
        </row>
        <row r="617">
          <cell r="A617">
            <v>320.9212</v>
          </cell>
        </row>
        <row r="618">
          <cell r="A618">
            <v>321.25729999999999</v>
          </cell>
        </row>
        <row r="619">
          <cell r="A619">
            <v>321.59140000000002</v>
          </cell>
        </row>
        <row r="620">
          <cell r="A620">
            <v>321.92360000000002</v>
          </cell>
        </row>
        <row r="621">
          <cell r="A621">
            <v>322.25400000000002</v>
          </cell>
        </row>
        <row r="622">
          <cell r="A622">
            <v>322.58260000000001</v>
          </cell>
        </row>
        <row r="623">
          <cell r="A623">
            <v>322.90940000000001</v>
          </cell>
        </row>
        <row r="624">
          <cell r="A624">
            <v>323.23439999999999</v>
          </cell>
        </row>
        <row r="625">
          <cell r="A625">
            <v>323.55759999999998</v>
          </cell>
        </row>
        <row r="626">
          <cell r="A626">
            <v>323.87909999999999</v>
          </cell>
        </row>
        <row r="627">
          <cell r="A627">
            <v>324.19889999999998</v>
          </cell>
        </row>
        <row r="628">
          <cell r="A628">
            <v>324.517</v>
          </cell>
        </row>
        <row r="629">
          <cell r="A629">
            <v>324.83339999999998</v>
          </cell>
        </row>
        <row r="630">
          <cell r="A630">
            <v>325.14819999999997</v>
          </cell>
        </row>
        <row r="631">
          <cell r="A631">
            <v>325.46129999999999</v>
          </cell>
        </row>
        <row r="632">
          <cell r="A632">
            <v>325.77289999999999</v>
          </cell>
        </row>
        <row r="633">
          <cell r="A633">
            <v>326.08280000000002</v>
          </cell>
        </row>
        <row r="634">
          <cell r="A634">
            <v>326.39120000000003</v>
          </cell>
        </row>
        <row r="635">
          <cell r="A635">
            <v>326.69799999999998</v>
          </cell>
        </row>
        <row r="636">
          <cell r="A636">
            <v>327.00330000000002</v>
          </cell>
        </row>
        <row r="637">
          <cell r="A637">
            <v>327.30709999999999</v>
          </cell>
        </row>
        <row r="638">
          <cell r="A638">
            <v>327.60939999999999</v>
          </cell>
        </row>
        <row r="639">
          <cell r="A639">
            <v>327.91019999999997</v>
          </cell>
        </row>
        <row r="640">
          <cell r="A640">
            <v>328.20949999999999</v>
          </cell>
        </row>
        <row r="641">
          <cell r="A641">
            <v>328.50740000000002</v>
          </cell>
        </row>
        <row r="642">
          <cell r="A642">
            <v>328.8039</v>
          </cell>
        </row>
        <row r="643">
          <cell r="A643">
            <v>329.09890000000001</v>
          </cell>
        </row>
        <row r="644">
          <cell r="A644">
            <v>329.39260000000002</v>
          </cell>
        </row>
        <row r="645">
          <cell r="A645">
            <v>329.68490000000003</v>
          </cell>
        </row>
        <row r="646">
          <cell r="A646">
            <v>329.97579999999999</v>
          </cell>
        </row>
        <row r="647">
          <cell r="A647">
            <v>330.26530000000002</v>
          </cell>
        </row>
        <row r="648">
          <cell r="A648">
            <v>330.55349999999999</v>
          </cell>
        </row>
        <row r="649">
          <cell r="A649">
            <v>330.84039999999999</v>
          </cell>
        </row>
        <row r="650">
          <cell r="A650">
            <v>331.12599999999998</v>
          </cell>
        </row>
        <row r="651">
          <cell r="A651">
            <v>331.41030000000001</v>
          </cell>
        </row>
        <row r="652">
          <cell r="A652">
            <v>331.69330000000002</v>
          </cell>
        </row>
        <row r="653">
          <cell r="A653">
            <v>331.9751</v>
          </cell>
        </row>
        <row r="654">
          <cell r="A654">
            <v>332.25560000000002</v>
          </cell>
        </row>
        <row r="655">
          <cell r="A655">
            <v>332.53489999999999</v>
          </cell>
        </row>
        <row r="656">
          <cell r="A656">
            <v>332.81290000000001</v>
          </cell>
        </row>
        <row r="657">
          <cell r="A657">
            <v>333.08969999999999</v>
          </cell>
        </row>
        <row r="658">
          <cell r="A658">
            <v>333.36529999999999</v>
          </cell>
        </row>
        <row r="659">
          <cell r="A659">
            <v>333.6397</v>
          </cell>
        </row>
        <row r="660">
          <cell r="A660">
            <v>333.91300000000001</v>
          </cell>
        </row>
        <row r="661">
          <cell r="A661">
            <v>334.18509999999998</v>
          </cell>
        </row>
        <row r="662">
          <cell r="A662">
            <v>334.45600000000002</v>
          </cell>
        </row>
        <row r="663">
          <cell r="A663">
            <v>334.72579999999999</v>
          </cell>
        </row>
        <row r="664">
          <cell r="A664">
            <v>334.99450000000002</v>
          </cell>
        </row>
        <row r="665">
          <cell r="A665">
            <v>335.262</v>
          </cell>
        </row>
        <row r="666">
          <cell r="A666">
            <v>335.52850000000001</v>
          </cell>
        </row>
        <row r="667">
          <cell r="A667">
            <v>335.79379999999998</v>
          </cell>
        </row>
        <row r="668">
          <cell r="A668">
            <v>336.05799999999999</v>
          </cell>
        </row>
        <row r="669">
          <cell r="A669">
            <v>336.32119999999998</v>
          </cell>
        </row>
        <row r="670">
          <cell r="A670">
            <v>336.58330000000001</v>
          </cell>
        </row>
        <row r="671">
          <cell r="A671">
            <v>336.84440000000001</v>
          </cell>
        </row>
        <row r="672">
          <cell r="A672">
            <v>337.1044</v>
          </cell>
        </row>
        <row r="673">
          <cell r="A673">
            <v>337.36340000000001</v>
          </cell>
        </row>
        <row r="674">
          <cell r="A674">
            <v>337.62130000000002</v>
          </cell>
        </row>
        <row r="675">
          <cell r="A675">
            <v>337.87819999999999</v>
          </cell>
        </row>
        <row r="676">
          <cell r="A676">
            <v>338.13420000000002</v>
          </cell>
        </row>
        <row r="677">
          <cell r="A677">
            <v>338.38909999999998</v>
          </cell>
        </row>
        <row r="678">
          <cell r="A678">
            <v>338.64299999999997</v>
          </cell>
        </row>
        <row r="679">
          <cell r="A679">
            <v>338.89600000000002</v>
          </cell>
        </row>
        <row r="680">
          <cell r="A680">
            <v>339.14800000000002</v>
          </cell>
        </row>
        <row r="681">
          <cell r="A681">
            <v>339.399</v>
          </cell>
        </row>
        <row r="682">
          <cell r="A682">
            <v>339.64909999999998</v>
          </cell>
        </row>
        <row r="683">
          <cell r="A683">
            <v>339.89819999999997</v>
          </cell>
        </row>
        <row r="684">
          <cell r="A684">
            <v>340.14640000000003</v>
          </cell>
        </row>
        <row r="685">
          <cell r="A685">
            <v>340.39359999999999</v>
          </cell>
        </row>
        <row r="686">
          <cell r="A686">
            <v>340.64</v>
          </cell>
        </row>
        <row r="687">
          <cell r="A687">
            <v>340.8854</v>
          </cell>
        </row>
        <row r="688">
          <cell r="A688">
            <v>341.13</v>
          </cell>
        </row>
        <row r="689">
          <cell r="A689">
            <v>341.37360000000001</v>
          </cell>
        </row>
        <row r="690">
          <cell r="A690">
            <v>341.61630000000002</v>
          </cell>
        </row>
        <row r="691">
          <cell r="A691">
            <v>341.85820000000001</v>
          </cell>
        </row>
        <row r="692">
          <cell r="A692">
            <v>342.0992</v>
          </cell>
        </row>
        <row r="693">
          <cell r="A693">
            <v>342.33929999999998</v>
          </cell>
        </row>
        <row r="694">
          <cell r="A694">
            <v>342.57859999999999</v>
          </cell>
        </row>
        <row r="695">
          <cell r="A695">
            <v>342.81700000000001</v>
          </cell>
        </row>
        <row r="696">
          <cell r="A696">
            <v>343.05459999999999</v>
          </cell>
        </row>
        <row r="697">
          <cell r="A697">
            <v>343.29129999999998</v>
          </cell>
        </row>
        <row r="698">
          <cell r="A698">
            <v>343.52719999999999</v>
          </cell>
        </row>
        <row r="699">
          <cell r="A699">
            <v>343.76229999999998</v>
          </cell>
        </row>
        <row r="700">
          <cell r="A700">
            <v>343.9966</v>
          </cell>
        </row>
        <row r="701">
          <cell r="A701">
            <v>344.23</v>
          </cell>
        </row>
        <row r="702">
          <cell r="A702">
            <v>344.46269999999998</v>
          </cell>
        </row>
        <row r="703">
          <cell r="A703">
            <v>344.69450000000001</v>
          </cell>
        </row>
        <row r="704">
          <cell r="A704">
            <v>344.92559999999997</v>
          </cell>
        </row>
        <row r="705">
          <cell r="A705">
            <v>345.15589999999997</v>
          </cell>
        </row>
        <row r="706">
          <cell r="A706">
            <v>345.3854</v>
          </cell>
        </row>
        <row r="707">
          <cell r="A707">
            <v>345.61410000000001</v>
          </cell>
        </row>
        <row r="708">
          <cell r="A708">
            <v>345.84210000000002</v>
          </cell>
        </row>
        <row r="709">
          <cell r="A709">
            <v>346.0693</v>
          </cell>
        </row>
        <row r="710">
          <cell r="A710">
            <v>346.29579999999999</v>
          </cell>
        </row>
        <row r="711">
          <cell r="A711">
            <v>346.5215</v>
          </cell>
        </row>
        <row r="712">
          <cell r="A712">
            <v>346.74639999999999</v>
          </cell>
        </row>
        <row r="713">
          <cell r="A713">
            <v>346.97070000000002</v>
          </cell>
        </row>
        <row r="714">
          <cell r="A714">
            <v>347.19420000000002</v>
          </cell>
        </row>
        <row r="715">
          <cell r="A715">
            <v>347.41699999999997</v>
          </cell>
        </row>
        <row r="716">
          <cell r="A716">
            <v>347.63900000000001</v>
          </cell>
        </row>
        <row r="717">
          <cell r="A717">
            <v>347.86040000000003</v>
          </cell>
        </row>
        <row r="718">
          <cell r="A718">
            <v>348.08100000000002</v>
          </cell>
        </row>
        <row r="719">
          <cell r="A719">
            <v>348.30090000000001</v>
          </cell>
        </row>
        <row r="720">
          <cell r="A720">
            <v>348.52019999999999</v>
          </cell>
        </row>
        <row r="721">
          <cell r="A721">
            <v>348.73869999999999</v>
          </cell>
        </row>
        <row r="722">
          <cell r="A722">
            <v>348.95659999999998</v>
          </cell>
        </row>
        <row r="723">
          <cell r="A723">
            <v>349.1737</v>
          </cell>
        </row>
        <row r="724">
          <cell r="A724">
            <v>349.39019999999999</v>
          </cell>
        </row>
        <row r="725">
          <cell r="A725">
            <v>349.60599999999999</v>
          </cell>
        </row>
        <row r="726">
          <cell r="A726">
            <v>349.82119999999998</v>
          </cell>
        </row>
        <row r="727">
          <cell r="A727">
            <v>350.03570000000002</v>
          </cell>
        </row>
        <row r="728">
          <cell r="A728">
            <v>350.24950000000001</v>
          </cell>
        </row>
        <row r="729">
          <cell r="A729">
            <v>350.46269999999998</v>
          </cell>
        </row>
        <row r="730">
          <cell r="A730">
            <v>350.67520000000002</v>
          </cell>
        </row>
        <row r="731">
          <cell r="A731">
            <v>350.88709999999998</v>
          </cell>
        </row>
        <row r="732">
          <cell r="A732">
            <v>351.09840000000003</v>
          </cell>
        </row>
        <row r="733">
          <cell r="A733">
            <v>351.30900000000003</v>
          </cell>
        </row>
        <row r="734">
          <cell r="A734">
            <v>351.51889999999997</v>
          </cell>
        </row>
        <row r="735">
          <cell r="A735">
            <v>351.72829999999999</v>
          </cell>
        </row>
        <row r="736">
          <cell r="A736">
            <v>351.93700000000001</v>
          </cell>
        </row>
        <row r="737">
          <cell r="A737">
            <v>352.14519999999999</v>
          </cell>
        </row>
        <row r="738">
          <cell r="A738">
            <v>352.35270000000003</v>
          </cell>
        </row>
        <row r="739">
          <cell r="A739">
            <v>352.55950000000001</v>
          </cell>
        </row>
        <row r="740">
          <cell r="A740">
            <v>352.76580000000001</v>
          </cell>
        </row>
        <row r="741">
          <cell r="A741">
            <v>352.97149999999999</v>
          </cell>
        </row>
        <row r="742">
          <cell r="A742">
            <v>353.17660000000001</v>
          </cell>
        </row>
        <row r="743">
          <cell r="A743">
            <v>353.3811</v>
          </cell>
        </row>
        <row r="744">
          <cell r="A744">
            <v>353.58499999999998</v>
          </cell>
        </row>
        <row r="745">
          <cell r="A745">
            <v>353.78829999999999</v>
          </cell>
        </row>
        <row r="746">
          <cell r="A746">
            <v>353.99110000000002</v>
          </cell>
        </row>
        <row r="747">
          <cell r="A747">
            <v>354.19319999999999</v>
          </cell>
        </row>
        <row r="748">
          <cell r="A748">
            <v>354.39479999999998</v>
          </cell>
        </row>
        <row r="749">
          <cell r="A749">
            <v>354.59589999999997</v>
          </cell>
        </row>
        <row r="750">
          <cell r="A750">
            <v>354.79629999999997</v>
          </cell>
        </row>
        <row r="751">
          <cell r="A751">
            <v>354.99619999999999</v>
          </cell>
        </row>
        <row r="752">
          <cell r="A752">
            <v>355.19549999999998</v>
          </cell>
        </row>
        <row r="753">
          <cell r="A753">
            <v>355.39429999999999</v>
          </cell>
        </row>
        <row r="754">
          <cell r="A754">
            <v>355.5926</v>
          </cell>
        </row>
        <row r="755">
          <cell r="A755">
            <v>355.79020000000003</v>
          </cell>
        </row>
        <row r="756">
          <cell r="A756">
            <v>355.98739999999998</v>
          </cell>
        </row>
        <row r="757">
          <cell r="A757">
            <v>356.18400000000003</v>
          </cell>
        </row>
        <row r="758">
          <cell r="A758">
            <v>356.38</v>
          </cell>
        </row>
        <row r="759">
          <cell r="A759">
            <v>356.57560000000001</v>
          </cell>
        </row>
        <row r="760">
          <cell r="A760">
            <v>356.7706</v>
          </cell>
        </row>
        <row r="761">
          <cell r="A761">
            <v>356.96499999999997</v>
          </cell>
        </row>
        <row r="762">
          <cell r="A762">
            <v>357.15899999999999</v>
          </cell>
        </row>
        <row r="763">
          <cell r="A763">
            <v>357.35239999999999</v>
          </cell>
        </row>
        <row r="764">
          <cell r="A764">
            <v>357.5453</v>
          </cell>
        </row>
        <row r="765">
          <cell r="A765">
            <v>357.73770000000002</v>
          </cell>
        </row>
        <row r="766">
          <cell r="A766">
            <v>357.92959999999999</v>
          </cell>
        </row>
        <row r="767">
          <cell r="A767">
            <v>358.12099999999998</v>
          </cell>
        </row>
        <row r="768">
          <cell r="A768">
            <v>358.31180000000001</v>
          </cell>
        </row>
        <row r="769">
          <cell r="A769">
            <v>358.50220000000002</v>
          </cell>
        </row>
        <row r="770">
          <cell r="A770">
            <v>358.69209999999998</v>
          </cell>
        </row>
        <row r="771">
          <cell r="A771">
            <v>358.88139999999999</v>
          </cell>
        </row>
        <row r="772">
          <cell r="A772">
            <v>359.07029999999997</v>
          </cell>
        </row>
        <row r="773">
          <cell r="A773">
            <v>359.25869999999998</v>
          </cell>
        </row>
        <row r="774">
          <cell r="A774">
            <v>359.44659999999999</v>
          </cell>
        </row>
        <row r="775">
          <cell r="A775">
            <v>359.63400000000001</v>
          </cell>
        </row>
        <row r="776">
          <cell r="A776">
            <v>359.82089999999999</v>
          </cell>
        </row>
        <row r="777">
          <cell r="A777">
            <v>360.00740000000002</v>
          </cell>
        </row>
        <row r="778">
          <cell r="A778">
            <v>360.1934</v>
          </cell>
        </row>
        <row r="779">
          <cell r="A779">
            <v>360.37889999999999</v>
          </cell>
        </row>
        <row r="780">
          <cell r="A780">
            <v>360.56389999999999</v>
          </cell>
        </row>
        <row r="781">
          <cell r="A781">
            <v>360.74849999999998</v>
          </cell>
        </row>
        <row r="782">
          <cell r="A782">
            <v>360.93259999999998</v>
          </cell>
        </row>
        <row r="783">
          <cell r="A783">
            <v>361.11630000000002</v>
          </cell>
        </row>
        <row r="784">
          <cell r="A784">
            <v>361.29939999999999</v>
          </cell>
        </row>
        <row r="785">
          <cell r="A785">
            <v>361.48219999999998</v>
          </cell>
        </row>
        <row r="786">
          <cell r="A786">
            <v>361.6644</v>
          </cell>
        </row>
        <row r="787">
          <cell r="A787">
            <v>361.84629999999999</v>
          </cell>
        </row>
        <row r="788">
          <cell r="A788">
            <v>362.02760000000001</v>
          </cell>
        </row>
        <row r="789">
          <cell r="A789">
            <v>362.20859999999999</v>
          </cell>
        </row>
        <row r="790">
          <cell r="A790">
            <v>362.38900000000001</v>
          </cell>
        </row>
        <row r="791">
          <cell r="A791">
            <v>362.56909999999999</v>
          </cell>
        </row>
        <row r="792">
          <cell r="A792">
            <v>362.74869999999999</v>
          </cell>
        </row>
        <row r="793">
          <cell r="A793">
            <v>362.92790000000002</v>
          </cell>
        </row>
        <row r="794">
          <cell r="A794">
            <v>363.10660000000001</v>
          </cell>
        </row>
        <row r="795">
          <cell r="A795">
            <v>363.28489999999999</v>
          </cell>
        </row>
        <row r="796">
          <cell r="A796">
            <v>363.46269999999998</v>
          </cell>
        </row>
        <row r="797">
          <cell r="A797">
            <v>363.64019999999999</v>
          </cell>
        </row>
        <row r="798">
          <cell r="A798">
            <v>363.81720000000001</v>
          </cell>
        </row>
        <row r="799">
          <cell r="A799">
            <v>363.99380000000002</v>
          </cell>
        </row>
        <row r="800">
          <cell r="A800">
            <v>364.17</v>
          </cell>
        </row>
        <row r="801">
          <cell r="A801">
            <v>364.34570000000002</v>
          </cell>
        </row>
        <row r="802">
          <cell r="A802">
            <v>364.52109999999999</v>
          </cell>
        </row>
        <row r="803">
          <cell r="A803">
            <v>364.69600000000003</v>
          </cell>
        </row>
        <row r="804">
          <cell r="A804">
            <v>364.87049999999999</v>
          </cell>
        </row>
        <row r="805">
          <cell r="A805">
            <v>365.0446</v>
          </cell>
        </row>
        <row r="806">
          <cell r="A806">
            <v>365.2183</v>
          </cell>
        </row>
        <row r="807">
          <cell r="A807">
            <v>365.39159999999998</v>
          </cell>
        </row>
        <row r="808">
          <cell r="A808">
            <v>365.56450000000001</v>
          </cell>
        </row>
        <row r="809">
          <cell r="A809">
            <v>365.73700000000002</v>
          </cell>
        </row>
        <row r="810">
          <cell r="A810">
            <v>365.90910000000002</v>
          </cell>
        </row>
        <row r="811">
          <cell r="A811">
            <v>366.08080000000001</v>
          </cell>
        </row>
        <row r="812">
          <cell r="A812">
            <v>366.25209999999998</v>
          </cell>
        </row>
        <row r="813">
          <cell r="A813">
            <v>366.423</v>
          </cell>
        </row>
        <row r="814">
          <cell r="A814">
            <v>366.59350000000001</v>
          </cell>
        </row>
        <row r="815">
          <cell r="A815">
            <v>366.7636</v>
          </cell>
        </row>
        <row r="816">
          <cell r="A816">
            <v>366.93340000000001</v>
          </cell>
        </row>
        <row r="817">
          <cell r="A817">
            <v>367.10270000000003</v>
          </cell>
        </row>
        <row r="818">
          <cell r="A818">
            <v>367.27170000000001</v>
          </cell>
        </row>
        <row r="819">
          <cell r="A819">
            <v>367.44029999999998</v>
          </cell>
        </row>
        <row r="820">
          <cell r="A820">
            <v>367.60849999999999</v>
          </cell>
        </row>
        <row r="821">
          <cell r="A821">
            <v>367.77629999999999</v>
          </cell>
        </row>
        <row r="822">
          <cell r="A822">
            <v>367.94380000000001</v>
          </cell>
        </row>
        <row r="823">
          <cell r="A823">
            <v>368.11090000000002</v>
          </cell>
        </row>
        <row r="824">
          <cell r="A824">
            <v>368.27760000000001</v>
          </cell>
        </row>
        <row r="825">
          <cell r="A825">
            <v>368.44389999999999</v>
          </cell>
        </row>
        <row r="826">
          <cell r="A826">
            <v>368.60989999999998</v>
          </cell>
        </row>
        <row r="827">
          <cell r="A827">
            <v>368.77550000000002</v>
          </cell>
        </row>
        <row r="828">
          <cell r="A828">
            <v>368.94080000000002</v>
          </cell>
        </row>
        <row r="829">
          <cell r="A829">
            <v>369.10570000000001</v>
          </cell>
        </row>
        <row r="830">
          <cell r="A830">
            <v>369.27019999999999</v>
          </cell>
        </row>
        <row r="831">
          <cell r="A831">
            <v>369.43439999999998</v>
          </cell>
        </row>
        <row r="832">
          <cell r="A832">
            <v>369.59820000000002</v>
          </cell>
        </row>
        <row r="833">
          <cell r="A833">
            <v>369.76159999999999</v>
          </cell>
        </row>
        <row r="834">
          <cell r="A834">
            <v>369.92469999999997</v>
          </cell>
        </row>
        <row r="835">
          <cell r="A835">
            <v>370.08749999999998</v>
          </cell>
        </row>
        <row r="836">
          <cell r="A836">
            <v>370.24990000000003</v>
          </cell>
        </row>
        <row r="837">
          <cell r="A837">
            <v>370.4119</v>
          </cell>
        </row>
        <row r="838">
          <cell r="A838">
            <v>370.5736</v>
          </cell>
        </row>
        <row r="839">
          <cell r="A839">
            <v>370.73500000000001</v>
          </cell>
        </row>
        <row r="840">
          <cell r="A840">
            <v>370.89600000000002</v>
          </cell>
        </row>
        <row r="841">
          <cell r="A841">
            <v>371.0566</v>
          </cell>
        </row>
        <row r="842">
          <cell r="A842">
            <v>371.21699999999998</v>
          </cell>
        </row>
        <row r="843">
          <cell r="A843">
            <v>371.37689999999998</v>
          </cell>
        </row>
        <row r="844">
          <cell r="A844">
            <v>371.53660000000002</v>
          </cell>
        </row>
        <row r="845">
          <cell r="A845">
            <v>371.69589999999999</v>
          </cell>
        </row>
        <row r="846">
          <cell r="A846">
            <v>371.85489999999999</v>
          </cell>
        </row>
        <row r="847">
          <cell r="A847">
            <v>372.01350000000002</v>
          </cell>
        </row>
        <row r="848">
          <cell r="A848">
            <v>372.17180000000002</v>
          </cell>
        </row>
        <row r="849">
          <cell r="A849">
            <v>372.32979999999998</v>
          </cell>
        </row>
        <row r="850">
          <cell r="A850">
            <v>372.48750000000001</v>
          </cell>
        </row>
        <row r="851">
          <cell r="A851">
            <v>372.64479999999998</v>
          </cell>
        </row>
        <row r="852">
          <cell r="A852">
            <v>372.80180000000001</v>
          </cell>
        </row>
        <row r="853">
          <cell r="A853">
            <v>372.95850000000002</v>
          </cell>
        </row>
        <row r="854">
          <cell r="A854">
            <v>373.1148</v>
          </cell>
        </row>
        <row r="855">
          <cell r="A855">
            <v>373.27089999999998</v>
          </cell>
        </row>
        <row r="856">
          <cell r="A856">
            <v>373.42660000000001</v>
          </cell>
        </row>
        <row r="857">
          <cell r="A857">
            <v>373.58199999999999</v>
          </cell>
        </row>
        <row r="858">
          <cell r="A858">
            <v>373.73700000000002</v>
          </cell>
        </row>
        <row r="859">
          <cell r="A859">
            <v>373.89179999999999</v>
          </cell>
        </row>
        <row r="860">
          <cell r="A860">
            <v>374.0462</v>
          </cell>
        </row>
        <row r="861">
          <cell r="A861">
            <v>374.2004</v>
          </cell>
        </row>
        <row r="862">
          <cell r="A862">
            <v>374.35419999999999</v>
          </cell>
        </row>
        <row r="863">
          <cell r="A863">
            <v>374.5077</v>
          </cell>
        </row>
        <row r="864">
          <cell r="A864">
            <v>374.66090000000003</v>
          </cell>
        </row>
        <row r="865">
          <cell r="A865">
            <v>374.81380000000001</v>
          </cell>
        </row>
        <row r="866">
          <cell r="A866">
            <v>374.96629999999999</v>
          </cell>
        </row>
        <row r="867">
          <cell r="A867">
            <v>375.11860000000001</v>
          </cell>
        </row>
        <row r="868">
          <cell r="A868">
            <v>375.2706</v>
          </cell>
        </row>
        <row r="869">
          <cell r="A869">
            <v>375.42230000000001</v>
          </cell>
        </row>
        <row r="870">
          <cell r="A870">
            <v>375.5736</v>
          </cell>
        </row>
        <row r="871">
          <cell r="A871">
            <v>375.72469999999998</v>
          </cell>
        </row>
        <row r="872">
          <cell r="A872">
            <v>375.87549999999999</v>
          </cell>
        </row>
        <row r="873">
          <cell r="A873">
            <v>376.02589999999998</v>
          </cell>
        </row>
        <row r="874">
          <cell r="A874">
            <v>376.17610000000002</v>
          </cell>
        </row>
        <row r="875">
          <cell r="A875">
            <v>376.32600000000002</v>
          </cell>
        </row>
        <row r="876">
          <cell r="A876">
            <v>376.47559999999999</v>
          </cell>
        </row>
        <row r="877">
          <cell r="A877">
            <v>376.62479999999999</v>
          </cell>
        </row>
        <row r="878">
          <cell r="A878">
            <v>376.77379999999999</v>
          </cell>
        </row>
        <row r="879">
          <cell r="A879">
            <v>376.92259999999999</v>
          </cell>
        </row>
        <row r="880">
          <cell r="A880">
            <v>377.07100000000003</v>
          </cell>
        </row>
        <row r="881">
          <cell r="A881">
            <v>377.21910000000003</v>
          </cell>
        </row>
        <row r="882">
          <cell r="A882">
            <v>377.36689999999999</v>
          </cell>
        </row>
        <row r="883">
          <cell r="A883">
            <v>377.5145</v>
          </cell>
        </row>
        <row r="884">
          <cell r="A884">
            <v>377.66180000000003</v>
          </cell>
        </row>
        <row r="885">
          <cell r="A885">
            <v>377.80869999999999</v>
          </cell>
        </row>
        <row r="886">
          <cell r="A886">
            <v>377.9554</v>
          </cell>
        </row>
        <row r="887">
          <cell r="A887">
            <v>378.1019</v>
          </cell>
        </row>
        <row r="888">
          <cell r="A888">
            <v>378.24799999999999</v>
          </cell>
        </row>
        <row r="889">
          <cell r="A889">
            <v>378.3938</v>
          </cell>
        </row>
        <row r="890">
          <cell r="A890">
            <v>378.5394</v>
          </cell>
        </row>
        <row r="891">
          <cell r="A891">
            <v>378.68470000000002</v>
          </cell>
        </row>
        <row r="892">
          <cell r="A892">
            <v>378.82979999999998</v>
          </cell>
        </row>
        <row r="893">
          <cell r="A893">
            <v>378.97449999999998</v>
          </cell>
        </row>
        <row r="894">
          <cell r="A894">
            <v>379.11900000000003</v>
          </cell>
        </row>
        <row r="895">
          <cell r="A895">
            <v>379.26319999999998</v>
          </cell>
        </row>
        <row r="896">
          <cell r="A896">
            <v>379.40710000000001</v>
          </cell>
        </row>
        <row r="897">
          <cell r="A897">
            <v>379.55079999999998</v>
          </cell>
        </row>
        <row r="898">
          <cell r="A898">
            <v>379.69409999999999</v>
          </cell>
        </row>
        <row r="899">
          <cell r="A899">
            <v>379.83730000000003</v>
          </cell>
        </row>
        <row r="900">
          <cell r="A900">
            <v>379.98009999999999</v>
          </cell>
        </row>
        <row r="901">
          <cell r="A901">
            <v>380.12270000000001</v>
          </cell>
        </row>
        <row r="902">
          <cell r="A902">
            <v>380.26499999999999</v>
          </cell>
        </row>
        <row r="903">
          <cell r="A903">
            <v>380.40699999999998</v>
          </cell>
        </row>
        <row r="904">
          <cell r="A904">
            <v>380.54880000000003</v>
          </cell>
        </row>
        <row r="905">
          <cell r="A905">
            <v>380.69029999999998</v>
          </cell>
        </row>
        <row r="906">
          <cell r="A906">
            <v>380.83159999999998</v>
          </cell>
        </row>
        <row r="907">
          <cell r="A907">
            <v>380.9726</v>
          </cell>
        </row>
        <row r="908">
          <cell r="A908">
            <v>381.11329999999998</v>
          </cell>
        </row>
        <row r="909">
          <cell r="A909">
            <v>381.25380000000001</v>
          </cell>
        </row>
        <row r="910">
          <cell r="A910">
            <v>381.39400000000001</v>
          </cell>
        </row>
        <row r="911">
          <cell r="A911">
            <v>381.53399999999999</v>
          </cell>
        </row>
        <row r="912">
          <cell r="A912">
            <v>381.6737</v>
          </cell>
        </row>
        <row r="913">
          <cell r="A913">
            <v>381.81310000000002</v>
          </cell>
        </row>
        <row r="914">
          <cell r="A914">
            <v>381.95229999999998</v>
          </cell>
        </row>
        <row r="915">
          <cell r="A915">
            <v>382.09120000000001</v>
          </cell>
        </row>
        <row r="916">
          <cell r="A916">
            <v>382.22989999999999</v>
          </cell>
        </row>
        <row r="917">
          <cell r="A917">
            <v>382.36829999999998</v>
          </cell>
        </row>
        <row r="918">
          <cell r="A918">
            <v>382.50650000000002</v>
          </cell>
        </row>
        <row r="919">
          <cell r="A919">
            <v>382.64440000000002</v>
          </cell>
        </row>
        <row r="920">
          <cell r="A920">
            <v>382.78210000000001</v>
          </cell>
        </row>
        <row r="921">
          <cell r="A921">
            <v>382.91950000000003</v>
          </cell>
        </row>
        <row r="922">
          <cell r="A922">
            <v>383.0566</v>
          </cell>
        </row>
        <row r="923">
          <cell r="A923">
            <v>383.1936</v>
          </cell>
        </row>
        <row r="924">
          <cell r="A924">
            <v>383.33019999999999</v>
          </cell>
        </row>
        <row r="925">
          <cell r="A925">
            <v>383.4667</v>
          </cell>
        </row>
        <row r="926">
          <cell r="A926">
            <v>383.6028</v>
          </cell>
        </row>
        <row r="927">
          <cell r="A927">
            <v>383.73880000000003</v>
          </cell>
        </row>
        <row r="928">
          <cell r="A928">
            <v>383.87450000000001</v>
          </cell>
        </row>
        <row r="929">
          <cell r="A929">
            <v>384.00990000000002</v>
          </cell>
        </row>
        <row r="930">
          <cell r="A930">
            <v>384.14510000000001</v>
          </cell>
        </row>
        <row r="931">
          <cell r="A931">
            <v>384.2801</v>
          </cell>
        </row>
        <row r="932">
          <cell r="A932">
            <v>384.41480000000001</v>
          </cell>
        </row>
        <row r="933">
          <cell r="A933">
            <v>384.54930000000002</v>
          </cell>
        </row>
        <row r="934">
          <cell r="A934">
            <v>384.68349999999998</v>
          </cell>
        </row>
        <row r="935">
          <cell r="A935">
            <v>384.8175</v>
          </cell>
        </row>
        <row r="936">
          <cell r="A936">
            <v>384.95119999999997</v>
          </cell>
        </row>
        <row r="937">
          <cell r="A937">
            <v>385.08479999999997</v>
          </cell>
        </row>
        <row r="938">
          <cell r="A938">
            <v>385.21809999999999</v>
          </cell>
        </row>
        <row r="939">
          <cell r="A939">
            <v>385.35109999999997</v>
          </cell>
        </row>
        <row r="940">
          <cell r="A940">
            <v>385.48390000000001</v>
          </cell>
        </row>
        <row r="941">
          <cell r="A941">
            <v>385.61649999999997</v>
          </cell>
        </row>
        <row r="942">
          <cell r="A942">
            <v>385.74880000000002</v>
          </cell>
        </row>
        <row r="943">
          <cell r="A943">
            <v>385.8809</v>
          </cell>
        </row>
        <row r="944">
          <cell r="A944">
            <v>386.01280000000003</v>
          </cell>
        </row>
        <row r="945">
          <cell r="A945">
            <v>386.14449999999999</v>
          </cell>
        </row>
        <row r="946">
          <cell r="A946">
            <v>386.27589999999998</v>
          </cell>
        </row>
        <row r="947">
          <cell r="A947">
            <v>386.40699999999998</v>
          </cell>
        </row>
        <row r="948">
          <cell r="A948">
            <v>386.53800000000001</v>
          </cell>
        </row>
        <row r="949">
          <cell r="A949">
            <v>386.6687</v>
          </cell>
        </row>
        <row r="950">
          <cell r="A950">
            <v>386.79919999999998</v>
          </cell>
        </row>
        <row r="951">
          <cell r="A951">
            <v>386.92950000000002</v>
          </cell>
        </row>
        <row r="952">
          <cell r="A952">
            <v>387.05950000000001</v>
          </cell>
        </row>
        <row r="953">
          <cell r="A953">
            <v>387.1893</v>
          </cell>
        </row>
        <row r="954">
          <cell r="A954">
            <v>387.31889999999999</v>
          </cell>
        </row>
        <row r="955">
          <cell r="A955">
            <v>387.44819999999999</v>
          </cell>
        </row>
        <row r="956">
          <cell r="A956">
            <v>387.57729999999998</v>
          </cell>
        </row>
        <row r="957">
          <cell r="A957">
            <v>387.70620000000002</v>
          </cell>
        </row>
        <row r="958">
          <cell r="A958">
            <v>387.8349</v>
          </cell>
        </row>
        <row r="959">
          <cell r="A959">
            <v>387.96339999999998</v>
          </cell>
        </row>
        <row r="960">
          <cell r="A960">
            <v>388.09160000000003</v>
          </cell>
        </row>
        <row r="961">
          <cell r="A961">
            <v>388.21960000000001</v>
          </cell>
        </row>
        <row r="962">
          <cell r="A962">
            <v>388.34739999999999</v>
          </cell>
        </row>
        <row r="963">
          <cell r="A963">
            <v>388.47489999999999</v>
          </cell>
        </row>
        <row r="964">
          <cell r="A964">
            <v>388.60219999999998</v>
          </cell>
        </row>
        <row r="965">
          <cell r="A965">
            <v>388.72930000000002</v>
          </cell>
        </row>
        <row r="966">
          <cell r="A966">
            <v>388.8562</v>
          </cell>
        </row>
        <row r="967">
          <cell r="A967">
            <v>388.98289999999997</v>
          </cell>
        </row>
        <row r="968">
          <cell r="A968">
            <v>389.10939999999999</v>
          </cell>
        </row>
        <row r="969">
          <cell r="A969">
            <v>389.23559999999998</v>
          </cell>
        </row>
        <row r="970">
          <cell r="A970">
            <v>389.36160000000001</v>
          </cell>
        </row>
        <row r="971">
          <cell r="A971">
            <v>389.48739999999998</v>
          </cell>
        </row>
        <row r="972">
          <cell r="A972">
            <v>389.613</v>
          </cell>
        </row>
        <row r="973">
          <cell r="A973">
            <v>389.73829999999998</v>
          </cell>
        </row>
        <row r="974">
          <cell r="A974">
            <v>389.86349999999999</v>
          </cell>
        </row>
        <row r="975">
          <cell r="A975">
            <v>389.98840000000001</v>
          </cell>
        </row>
        <row r="976">
          <cell r="A976">
            <v>390.11309999999997</v>
          </cell>
        </row>
        <row r="977">
          <cell r="A977">
            <v>390.23759999999999</v>
          </cell>
        </row>
        <row r="978">
          <cell r="A978">
            <v>390.36180000000002</v>
          </cell>
        </row>
        <row r="979">
          <cell r="A979">
            <v>390.48590000000002</v>
          </cell>
        </row>
        <row r="980">
          <cell r="A980">
            <v>390.60969999999998</v>
          </cell>
        </row>
        <row r="981">
          <cell r="A981">
            <v>390.73340000000002</v>
          </cell>
        </row>
        <row r="982">
          <cell r="A982">
            <v>390.85680000000002</v>
          </cell>
        </row>
        <row r="983">
          <cell r="A983">
            <v>390.98</v>
          </cell>
        </row>
        <row r="984">
          <cell r="A984">
            <v>391.10289999999998</v>
          </cell>
        </row>
        <row r="985">
          <cell r="A985">
            <v>391.22570000000002</v>
          </cell>
        </row>
        <row r="986">
          <cell r="A986">
            <v>391.34829999999999</v>
          </cell>
        </row>
        <row r="987">
          <cell r="A987">
            <v>391.47059999999999</v>
          </cell>
        </row>
        <row r="988">
          <cell r="A988">
            <v>391.59269999999998</v>
          </cell>
        </row>
        <row r="989">
          <cell r="A989">
            <v>391.71460000000002</v>
          </cell>
        </row>
        <row r="990">
          <cell r="A990">
            <v>391.83629999999999</v>
          </cell>
        </row>
        <row r="991">
          <cell r="A991">
            <v>391.95780000000002</v>
          </cell>
        </row>
        <row r="992">
          <cell r="A992">
            <v>392.07909999999998</v>
          </cell>
        </row>
        <row r="993">
          <cell r="A993">
            <v>392.2002</v>
          </cell>
        </row>
        <row r="994">
          <cell r="A994">
            <v>392.32100000000003</v>
          </cell>
        </row>
        <row r="995">
          <cell r="A995">
            <v>392.44170000000003</v>
          </cell>
        </row>
        <row r="996">
          <cell r="A996">
            <v>392.56209999999999</v>
          </cell>
        </row>
        <row r="997">
          <cell r="A997">
            <v>392.6823</v>
          </cell>
        </row>
        <row r="998">
          <cell r="A998">
            <v>392.8023</v>
          </cell>
        </row>
        <row r="999">
          <cell r="A999">
            <v>392.9221</v>
          </cell>
        </row>
        <row r="1000">
          <cell r="A1000">
            <v>393.04169999999999</v>
          </cell>
        </row>
        <row r="1001">
          <cell r="A1001">
            <v>393.16109999999998</v>
          </cell>
        </row>
        <row r="1002">
          <cell r="A1002">
            <v>393.28019999999998</v>
          </cell>
        </row>
        <row r="1003">
          <cell r="A1003">
            <v>393.39920000000001</v>
          </cell>
        </row>
        <row r="1004">
          <cell r="A1004">
            <v>393.5179</v>
          </cell>
        </row>
        <row r="1005">
          <cell r="A1005">
            <v>393.63639999999998</v>
          </cell>
        </row>
        <row r="1006">
          <cell r="A1006">
            <v>393.75479999999999</v>
          </cell>
        </row>
        <row r="1007">
          <cell r="A1007">
            <v>393.87290000000002</v>
          </cell>
        </row>
        <row r="1008">
          <cell r="A1008">
            <v>393.99079999999998</v>
          </cell>
        </row>
        <row r="1009">
          <cell r="A1009">
            <v>394.10840000000002</v>
          </cell>
        </row>
        <row r="1010">
          <cell r="A1010">
            <v>394.22590000000002</v>
          </cell>
        </row>
        <row r="1011">
          <cell r="A1011">
            <v>394.34320000000002</v>
          </cell>
        </row>
        <row r="1012">
          <cell r="A1012">
            <v>394.46019999999999</v>
          </cell>
        </row>
        <row r="1013">
          <cell r="A1013">
            <v>394.577</v>
          </cell>
        </row>
        <row r="1014">
          <cell r="A1014">
            <v>394.69369999999998</v>
          </cell>
        </row>
        <row r="1015">
          <cell r="A1015">
            <v>394.81009999999998</v>
          </cell>
        </row>
        <row r="1016">
          <cell r="A1016">
            <v>394.92630000000003</v>
          </cell>
        </row>
        <row r="1017">
          <cell r="A1017">
            <v>395.04219999999998</v>
          </cell>
        </row>
        <row r="1018">
          <cell r="A1018">
            <v>395.15800000000002</v>
          </cell>
        </row>
        <row r="1019">
          <cell r="A1019">
            <v>395.27359999999999</v>
          </cell>
        </row>
        <row r="1020">
          <cell r="A1020">
            <v>395.38889999999998</v>
          </cell>
        </row>
        <row r="1021">
          <cell r="A1021">
            <v>395.50400000000002</v>
          </cell>
        </row>
        <row r="1022">
          <cell r="A1022">
            <v>395.6189</v>
          </cell>
        </row>
        <row r="1023">
          <cell r="A1023">
            <v>395.73360000000002</v>
          </cell>
        </row>
        <row r="1024">
          <cell r="A1024">
            <v>395.84809999999999</v>
          </cell>
        </row>
        <row r="1025">
          <cell r="A1025">
            <v>395.96230000000003</v>
          </cell>
        </row>
        <row r="1026">
          <cell r="A1026">
            <v>396.0763</v>
          </cell>
        </row>
        <row r="1027">
          <cell r="A1027">
            <v>396.1902</v>
          </cell>
        </row>
        <row r="1028">
          <cell r="A1028">
            <v>396.30369999999999</v>
          </cell>
        </row>
        <row r="1029">
          <cell r="A1029">
            <v>396.4171</v>
          </cell>
        </row>
        <row r="1030">
          <cell r="A1030">
            <v>396.53019999999998</v>
          </cell>
        </row>
        <row r="1031">
          <cell r="A1031">
            <v>396.64319999999998</v>
          </cell>
        </row>
        <row r="1032">
          <cell r="A1032">
            <v>396.75580000000002</v>
          </cell>
        </row>
        <row r="1033">
          <cell r="A1033">
            <v>396.86829999999998</v>
          </cell>
        </row>
        <row r="1034">
          <cell r="A1034">
            <v>396.98050000000001</v>
          </cell>
        </row>
        <row r="1035">
          <cell r="A1035">
            <v>397.09249999999997</v>
          </cell>
        </row>
        <row r="1036">
          <cell r="A1036">
            <v>397.20429999999999</v>
          </cell>
        </row>
        <row r="1037">
          <cell r="A1037">
            <v>397.31580000000002</v>
          </cell>
        </row>
        <row r="1038">
          <cell r="A1038">
            <v>397.4271</v>
          </cell>
        </row>
        <row r="1039">
          <cell r="A1039">
            <v>397.53809999999999</v>
          </cell>
        </row>
        <row r="1040">
          <cell r="A1040">
            <v>397.64890000000003</v>
          </cell>
        </row>
        <row r="1041">
          <cell r="A1041">
            <v>397.75940000000003</v>
          </cell>
        </row>
        <row r="1042">
          <cell r="A1042">
            <v>397.86970000000002</v>
          </cell>
        </row>
        <row r="1043">
          <cell r="A1043">
            <v>397.97969999999998</v>
          </cell>
        </row>
        <row r="1044">
          <cell r="A1044">
            <v>398.08949999999999</v>
          </cell>
        </row>
        <row r="1045">
          <cell r="A1045">
            <v>398.19900000000001</v>
          </cell>
        </row>
      </sheetData>
      <sheetData sheetId="9">
        <row r="2">
          <cell r="A2">
            <v>134.89449999999999</v>
          </cell>
        </row>
        <row r="3">
          <cell r="A3">
            <v>224.0641</v>
          </cell>
        </row>
        <row r="4">
          <cell r="A4">
            <v>236.4134</v>
          </cell>
        </row>
        <row r="5">
          <cell r="A5">
            <v>244.40309999999999</v>
          </cell>
        </row>
        <row r="6">
          <cell r="A6">
            <v>250.4631</v>
          </cell>
        </row>
        <row r="7">
          <cell r="A7">
            <v>255.4084</v>
          </cell>
        </row>
        <row r="8">
          <cell r="A8">
            <v>259.61930000000001</v>
          </cell>
        </row>
        <row r="9">
          <cell r="A9">
            <v>263.30599999999998</v>
          </cell>
        </row>
        <row r="10">
          <cell r="A10">
            <v>266.59800000000001</v>
          </cell>
        </row>
        <row r="11">
          <cell r="A11">
            <v>269.58080000000001</v>
          </cell>
        </row>
        <row r="12">
          <cell r="A12">
            <v>272.3141</v>
          </cell>
        </row>
        <row r="13">
          <cell r="A13">
            <v>274.8417</v>
          </cell>
        </row>
        <row r="14">
          <cell r="A14">
            <v>277.19600000000003</v>
          </cell>
        </row>
        <row r="15">
          <cell r="A15">
            <v>279.40260000000001</v>
          </cell>
        </row>
        <row r="16">
          <cell r="A16">
            <v>281.48110000000003</v>
          </cell>
        </row>
        <row r="17">
          <cell r="A17">
            <v>283.44779999999997</v>
          </cell>
        </row>
        <row r="18">
          <cell r="A18">
            <v>285.31569999999999</v>
          </cell>
        </row>
        <row r="19">
          <cell r="A19">
            <v>287.09570000000002</v>
          </cell>
        </row>
        <row r="20">
          <cell r="A20">
            <v>288.79689999999999</v>
          </cell>
        </row>
        <row r="21">
          <cell r="A21">
            <v>290.42700000000002</v>
          </cell>
        </row>
        <row r="22">
          <cell r="A22">
            <v>291.99250000000001</v>
          </cell>
        </row>
        <row r="23">
          <cell r="A23">
            <v>293.49919999999997</v>
          </cell>
        </row>
        <row r="24">
          <cell r="A24">
            <v>294.952</v>
          </cell>
        </row>
        <row r="25">
          <cell r="A25">
            <v>296.3553</v>
          </cell>
        </row>
        <row r="26">
          <cell r="A26">
            <v>297.71269999999998</v>
          </cell>
        </row>
        <row r="27">
          <cell r="A27">
            <v>299.02769999999998</v>
          </cell>
        </row>
        <row r="28">
          <cell r="A28">
            <v>300.30329999999998</v>
          </cell>
        </row>
        <row r="29">
          <cell r="A29">
            <v>301.54219999999998</v>
          </cell>
        </row>
        <row r="30">
          <cell r="A30">
            <v>302.7466</v>
          </cell>
        </row>
        <row r="31">
          <cell r="A31">
            <v>303.91890000000001</v>
          </cell>
        </row>
        <row r="32">
          <cell r="A32">
            <v>305.06099999999998</v>
          </cell>
        </row>
        <row r="33">
          <cell r="A33">
            <v>306.1746</v>
          </cell>
        </row>
        <row r="34">
          <cell r="A34">
            <v>307.26139999999998</v>
          </cell>
        </row>
        <row r="35">
          <cell r="A35">
            <v>308.32279999999997</v>
          </cell>
        </row>
        <row r="36">
          <cell r="A36">
            <v>309.36020000000002</v>
          </cell>
        </row>
        <row r="37">
          <cell r="A37">
            <v>310.37479999999999</v>
          </cell>
        </row>
        <row r="38">
          <cell r="A38">
            <v>311.36790000000002</v>
          </cell>
        </row>
        <row r="39">
          <cell r="A39">
            <v>312.34030000000001</v>
          </cell>
        </row>
        <row r="40">
          <cell r="A40">
            <v>313.29320000000001</v>
          </cell>
        </row>
        <row r="41">
          <cell r="A41">
            <v>314.22750000000002</v>
          </cell>
        </row>
        <row r="42">
          <cell r="A42">
            <v>315.14389999999997</v>
          </cell>
        </row>
        <row r="43">
          <cell r="A43">
            <v>316.04320000000001</v>
          </cell>
        </row>
        <row r="44">
          <cell r="A44">
            <v>316.92630000000003</v>
          </cell>
        </row>
        <row r="45">
          <cell r="A45">
            <v>317.7937</v>
          </cell>
        </row>
        <row r="46">
          <cell r="A46">
            <v>318.64620000000002</v>
          </cell>
        </row>
        <row r="47">
          <cell r="A47">
            <v>319.48419999999999</v>
          </cell>
        </row>
        <row r="48">
          <cell r="A48">
            <v>320.30840000000001</v>
          </cell>
        </row>
        <row r="49">
          <cell r="A49">
            <v>321.11939999999998</v>
          </cell>
        </row>
        <row r="50">
          <cell r="A50">
            <v>321.91750000000002</v>
          </cell>
        </row>
        <row r="51">
          <cell r="A51">
            <v>322.70330000000001</v>
          </cell>
        </row>
        <row r="52">
          <cell r="A52">
            <v>323.47719999999998</v>
          </cell>
        </row>
        <row r="53">
          <cell r="A53">
            <v>324.23970000000003</v>
          </cell>
        </row>
        <row r="54">
          <cell r="A54">
            <v>324.99110000000002</v>
          </cell>
        </row>
        <row r="55">
          <cell r="A55">
            <v>325.73169999999999</v>
          </cell>
        </row>
        <row r="56">
          <cell r="A56">
            <v>326.46210000000002</v>
          </cell>
        </row>
        <row r="57">
          <cell r="A57">
            <v>327.18239999999997</v>
          </cell>
        </row>
        <row r="58">
          <cell r="A58">
            <v>327.8931</v>
          </cell>
        </row>
        <row r="59">
          <cell r="A59">
            <v>328.59429999999998</v>
          </cell>
        </row>
        <row r="60">
          <cell r="A60">
            <v>329.28649999999999</v>
          </cell>
        </row>
        <row r="61">
          <cell r="A61">
            <v>329.96980000000002</v>
          </cell>
        </row>
        <row r="62">
          <cell r="A62">
            <v>330.64460000000003</v>
          </cell>
        </row>
        <row r="63">
          <cell r="A63">
            <v>331.31110000000001</v>
          </cell>
        </row>
        <row r="64">
          <cell r="A64">
            <v>331.96949999999998</v>
          </cell>
        </row>
        <row r="65">
          <cell r="A65">
            <v>332.62</v>
          </cell>
        </row>
        <row r="66">
          <cell r="A66">
            <v>333.26299999999998</v>
          </cell>
        </row>
        <row r="67">
          <cell r="A67">
            <v>333.89850000000001</v>
          </cell>
        </row>
        <row r="68">
          <cell r="A68">
            <v>334.52679999999998</v>
          </cell>
        </row>
        <row r="69">
          <cell r="A69">
            <v>335.1481</v>
          </cell>
        </row>
        <row r="70">
          <cell r="A70">
            <v>335.76249999999999</v>
          </cell>
        </row>
        <row r="71">
          <cell r="A71">
            <v>336.37029999999999</v>
          </cell>
        </row>
        <row r="72">
          <cell r="A72">
            <v>336.97160000000002</v>
          </cell>
        </row>
        <row r="73">
          <cell r="A73">
            <v>337.56659999999999</v>
          </cell>
        </row>
        <row r="74">
          <cell r="A74">
            <v>338.15539999999999</v>
          </cell>
        </row>
        <row r="75">
          <cell r="A75">
            <v>338.73809999999997</v>
          </cell>
        </row>
        <row r="76">
          <cell r="A76">
            <v>339.315</v>
          </cell>
        </row>
        <row r="77">
          <cell r="A77">
            <v>339.88619999999997</v>
          </cell>
        </row>
        <row r="78">
          <cell r="A78">
            <v>340.45170000000002</v>
          </cell>
        </row>
        <row r="79">
          <cell r="A79">
            <v>341.01170000000002</v>
          </cell>
        </row>
        <row r="80">
          <cell r="A80">
            <v>341.56639999999999</v>
          </cell>
        </row>
        <row r="81">
          <cell r="A81">
            <v>342.11590000000001</v>
          </cell>
        </row>
        <row r="82">
          <cell r="A82">
            <v>342.66019999999997</v>
          </cell>
        </row>
        <row r="83">
          <cell r="A83">
            <v>343.1995</v>
          </cell>
        </row>
        <row r="84">
          <cell r="A84">
            <v>343.73399999999998</v>
          </cell>
        </row>
        <row r="85">
          <cell r="A85">
            <v>344.2636</v>
          </cell>
        </row>
        <row r="86">
          <cell r="A86">
            <v>344.7885</v>
          </cell>
        </row>
        <row r="87">
          <cell r="A87">
            <v>345.30889999999999</v>
          </cell>
        </row>
        <row r="88">
          <cell r="A88">
            <v>345.82470000000001</v>
          </cell>
        </row>
        <row r="89">
          <cell r="A89">
            <v>346.33609999999999</v>
          </cell>
        </row>
        <row r="90">
          <cell r="A90">
            <v>346.84320000000002</v>
          </cell>
        </row>
        <row r="91">
          <cell r="A91">
            <v>347.34609999999998</v>
          </cell>
        </row>
        <row r="92">
          <cell r="A92">
            <v>347.84480000000002</v>
          </cell>
        </row>
        <row r="93">
          <cell r="A93">
            <v>348.33940000000001</v>
          </cell>
        </row>
        <row r="94">
          <cell r="A94">
            <v>348.83010000000002</v>
          </cell>
        </row>
        <row r="95">
          <cell r="A95">
            <v>349.3168</v>
          </cell>
        </row>
        <row r="96">
          <cell r="A96">
            <v>349.7996</v>
          </cell>
        </row>
        <row r="97">
          <cell r="A97">
            <v>350.27870000000001</v>
          </cell>
        </row>
        <row r="98">
          <cell r="A98">
            <v>350.75409999999999</v>
          </cell>
        </row>
        <row r="99">
          <cell r="A99">
            <v>351.22579999999999</v>
          </cell>
        </row>
        <row r="100">
          <cell r="A100">
            <v>351.69400000000002</v>
          </cell>
        </row>
        <row r="101">
          <cell r="A101">
            <v>352.15859999999998</v>
          </cell>
        </row>
        <row r="102">
          <cell r="A102">
            <v>352.6198</v>
          </cell>
        </row>
        <row r="103">
          <cell r="A103">
            <v>353.07760000000002</v>
          </cell>
        </row>
        <row r="104">
          <cell r="A104">
            <v>353.53210000000001</v>
          </cell>
        </row>
        <row r="105">
          <cell r="A105">
            <v>353.98329999999999</v>
          </cell>
        </row>
        <row r="106">
          <cell r="A106">
            <v>354.43119999999999</v>
          </cell>
        </row>
        <row r="107">
          <cell r="A107">
            <v>354.87610000000001</v>
          </cell>
        </row>
        <row r="108">
          <cell r="A108">
            <v>355.3177</v>
          </cell>
        </row>
        <row r="109">
          <cell r="A109">
            <v>355.75639999999999</v>
          </cell>
        </row>
        <row r="110">
          <cell r="A110">
            <v>356.19200000000001</v>
          </cell>
        </row>
        <row r="111">
          <cell r="A111">
            <v>356.62459999999999</v>
          </cell>
        </row>
        <row r="112">
          <cell r="A112">
            <v>357.05439999999999</v>
          </cell>
        </row>
        <row r="113">
          <cell r="A113">
            <v>357.4812</v>
          </cell>
        </row>
        <row r="114">
          <cell r="A114">
            <v>357.90519999999998</v>
          </cell>
        </row>
        <row r="115">
          <cell r="A115">
            <v>358.32650000000001</v>
          </cell>
        </row>
        <row r="116">
          <cell r="A116">
            <v>358.745</v>
          </cell>
        </row>
        <row r="117">
          <cell r="A117">
            <v>359.16079999999999</v>
          </cell>
        </row>
        <row r="118">
          <cell r="A118">
            <v>359.57389999999998</v>
          </cell>
        </row>
        <row r="119">
          <cell r="A119">
            <v>359.98439999999999</v>
          </cell>
        </row>
        <row r="120">
          <cell r="A120">
            <v>360.39229999999998</v>
          </cell>
        </row>
        <row r="121">
          <cell r="A121">
            <v>360.79770000000002</v>
          </cell>
        </row>
        <row r="122">
          <cell r="A122">
            <v>361.20060000000001</v>
          </cell>
        </row>
        <row r="123">
          <cell r="A123">
            <v>361.601</v>
          </cell>
        </row>
        <row r="124">
          <cell r="A124">
            <v>361.99900000000002</v>
          </cell>
        </row>
        <row r="125">
          <cell r="A125">
            <v>362.39460000000003</v>
          </cell>
        </row>
        <row r="126">
          <cell r="A126">
            <v>362.7878</v>
          </cell>
        </row>
        <row r="127">
          <cell r="A127">
            <v>363.17860000000002</v>
          </cell>
        </row>
        <row r="128">
          <cell r="A128">
            <v>363.56720000000001</v>
          </cell>
        </row>
        <row r="129">
          <cell r="A129">
            <v>363.95350000000002</v>
          </cell>
        </row>
        <row r="130">
          <cell r="A130">
            <v>364.33749999999998</v>
          </cell>
        </row>
        <row r="131">
          <cell r="A131">
            <v>364.71940000000001</v>
          </cell>
        </row>
        <row r="132">
          <cell r="A132">
            <v>365.09899999999999</v>
          </cell>
        </row>
        <row r="133">
          <cell r="A133">
            <v>365.47660000000002</v>
          </cell>
        </row>
        <row r="134">
          <cell r="A134">
            <v>365.8519</v>
          </cell>
        </row>
        <row r="135">
          <cell r="A135">
            <v>366.22519999999997</v>
          </cell>
        </row>
        <row r="136">
          <cell r="A136">
            <v>366.59640000000002</v>
          </cell>
        </row>
        <row r="137">
          <cell r="A137">
            <v>366.96559999999999</v>
          </cell>
        </row>
        <row r="138">
          <cell r="A138">
            <v>367.33280000000002</v>
          </cell>
        </row>
        <row r="139">
          <cell r="A139">
            <v>367.6979</v>
          </cell>
        </row>
        <row r="140">
          <cell r="A140">
            <v>368.06110000000001</v>
          </cell>
        </row>
        <row r="141">
          <cell r="A141">
            <v>368.42239999999998</v>
          </cell>
        </row>
        <row r="142">
          <cell r="A142">
            <v>368.7817</v>
          </cell>
        </row>
        <row r="143">
          <cell r="A143">
            <v>369.13920000000002</v>
          </cell>
        </row>
        <row r="144">
          <cell r="A144">
            <v>369.49470000000002</v>
          </cell>
        </row>
        <row r="145">
          <cell r="A145">
            <v>369.8485</v>
          </cell>
        </row>
        <row r="146">
          <cell r="A146">
            <v>370.2004</v>
          </cell>
        </row>
        <row r="147">
          <cell r="A147">
            <v>370.55040000000002</v>
          </cell>
        </row>
        <row r="148">
          <cell r="A148">
            <v>370.89879999999999</v>
          </cell>
        </row>
        <row r="149">
          <cell r="A149">
            <v>371.24529999999999</v>
          </cell>
        </row>
        <row r="150">
          <cell r="A150">
            <v>371.59010000000001</v>
          </cell>
        </row>
        <row r="151">
          <cell r="A151">
            <v>371.9332</v>
          </cell>
        </row>
        <row r="152">
          <cell r="A152">
            <v>372.27449999999999</v>
          </cell>
        </row>
        <row r="153">
          <cell r="A153">
            <v>372.61419999999998</v>
          </cell>
        </row>
        <row r="154">
          <cell r="A154">
            <v>372.9522</v>
          </cell>
        </row>
        <row r="155">
          <cell r="A155">
            <v>373.28859999999997</v>
          </cell>
        </row>
        <row r="156">
          <cell r="A156">
            <v>373.6234</v>
          </cell>
        </row>
        <row r="157">
          <cell r="A157">
            <v>373.95650000000001</v>
          </cell>
        </row>
        <row r="158">
          <cell r="A158">
            <v>374.28800000000001</v>
          </cell>
        </row>
        <row r="159">
          <cell r="A159">
            <v>374.61799999999999</v>
          </cell>
        </row>
        <row r="160">
          <cell r="A160">
            <v>374.94639999999998</v>
          </cell>
        </row>
        <row r="161">
          <cell r="A161">
            <v>375.27330000000001</v>
          </cell>
        </row>
        <row r="162">
          <cell r="A162">
            <v>375.59859999999998</v>
          </cell>
        </row>
        <row r="163">
          <cell r="A163">
            <v>375.92250000000001</v>
          </cell>
        </row>
        <row r="164">
          <cell r="A164">
            <v>376.2448</v>
          </cell>
        </row>
        <row r="165">
          <cell r="A165">
            <v>376.56569999999999</v>
          </cell>
        </row>
        <row r="166">
          <cell r="A166">
            <v>376.88510000000002</v>
          </cell>
        </row>
        <row r="167">
          <cell r="A167">
            <v>377.20299999999997</v>
          </cell>
        </row>
        <row r="168">
          <cell r="A168">
            <v>377.51949999999999</v>
          </cell>
        </row>
        <row r="169">
          <cell r="A169">
            <v>377.83460000000002</v>
          </cell>
        </row>
        <row r="170">
          <cell r="A170">
            <v>378.14830000000001</v>
          </cell>
        </row>
        <row r="171">
          <cell r="A171">
            <v>378.46069999999997</v>
          </cell>
        </row>
        <row r="172">
          <cell r="A172">
            <v>378.77159999999998</v>
          </cell>
        </row>
        <row r="173">
          <cell r="A173">
            <v>379.08120000000002</v>
          </cell>
        </row>
        <row r="174">
          <cell r="A174">
            <v>379.38940000000002</v>
          </cell>
        </row>
        <row r="175">
          <cell r="A175">
            <v>379.69630000000001</v>
          </cell>
        </row>
        <row r="176">
          <cell r="A176">
            <v>380.0018</v>
          </cell>
        </row>
        <row r="177">
          <cell r="A177">
            <v>380.30610000000001</v>
          </cell>
        </row>
        <row r="178">
          <cell r="A178">
            <v>380.60910000000001</v>
          </cell>
        </row>
        <row r="179">
          <cell r="A179">
            <v>380.91070000000002</v>
          </cell>
        </row>
        <row r="180">
          <cell r="A180">
            <v>381.21120000000002</v>
          </cell>
        </row>
        <row r="181">
          <cell r="A181">
            <v>381.51029999999997</v>
          </cell>
        </row>
        <row r="182">
          <cell r="A182">
            <v>381.8082</v>
          </cell>
        </row>
        <row r="183">
          <cell r="A183">
            <v>382.10489999999999</v>
          </cell>
        </row>
        <row r="184">
          <cell r="A184">
            <v>382.40030000000002</v>
          </cell>
        </row>
        <row r="185">
          <cell r="A185">
            <v>382.69450000000001</v>
          </cell>
        </row>
        <row r="186">
          <cell r="A186">
            <v>382.98750000000001</v>
          </cell>
        </row>
        <row r="187">
          <cell r="A187">
            <v>383.27929999999998</v>
          </cell>
        </row>
        <row r="188">
          <cell r="A188">
            <v>383.57</v>
          </cell>
        </row>
        <row r="189">
          <cell r="A189">
            <v>383.85950000000003</v>
          </cell>
        </row>
        <row r="190">
          <cell r="A190">
            <v>384.14780000000002</v>
          </cell>
        </row>
        <row r="191">
          <cell r="A191">
            <v>384.43490000000003</v>
          </cell>
        </row>
        <row r="192">
          <cell r="A192">
            <v>384.721</v>
          </cell>
        </row>
        <row r="193">
          <cell r="A193">
            <v>385.00580000000002</v>
          </cell>
        </row>
        <row r="194">
          <cell r="A194">
            <v>385.28960000000001</v>
          </cell>
        </row>
        <row r="195">
          <cell r="A195">
            <v>385.57229999999998</v>
          </cell>
        </row>
        <row r="196">
          <cell r="A196">
            <v>385.85379999999998</v>
          </cell>
        </row>
        <row r="197">
          <cell r="A197">
            <v>386.1343</v>
          </cell>
        </row>
        <row r="198">
          <cell r="A198">
            <v>386.41370000000001</v>
          </cell>
        </row>
        <row r="199">
          <cell r="A199">
            <v>386.69200000000001</v>
          </cell>
        </row>
        <row r="200">
          <cell r="A200">
            <v>386.9692</v>
          </cell>
        </row>
        <row r="201">
          <cell r="A201">
            <v>387.24540000000002</v>
          </cell>
        </row>
        <row r="202">
          <cell r="A202">
            <v>387.5206</v>
          </cell>
        </row>
        <row r="203">
          <cell r="A203">
            <v>387.79469999999998</v>
          </cell>
        </row>
        <row r="204">
          <cell r="A204">
            <v>388.0677</v>
          </cell>
        </row>
        <row r="205">
          <cell r="A205">
            <v>388.33980000000003</v>
          </cell>
        </row>
        <row r="206">
          <cell r="A206">
            <v>388.61079999999998</v>
          </cell>
        </row>
        <row r="207">
          <cell r="A207">
            <v>388.8809</v>
          </cell>
        </row>
        <row r="208">
          <cell r="A208">
            <v>389.1499</v>
          </cell>
        </row>
        <row r="209">
          <cell r="A209">
            <v>389.41800000000001</v>
          </cell>
        </row>
        <row r="210">
          <cell r="A210">
            <v>389.685</v>
          </cell>
        </row>
        <row r="211">
          <cell r="A211">
            <v>389.9511</v>
          </cell>
        </row>
        <row r="212">
          <cell r="A212">
            <v>390.21629999999999</v>
          </cell>
        </row>
        <row r="213">
          <cell r="A213">
            <v>390.48039999999997</v>
          </cell>
        </row>
        <row r="214">
          <cell r="A214">
            <v>390.74369999999999</v>
          </cell>
        </row>
        <row r="215">
          <cell r="A215">
            <v>391.0059</v>
          </cell>
        </row>
        <row r="216">
          <cell r="A216">
            <v>391.26729999999998</v>
          </cell>
        </row>
        <row r="217">
          <cell r="A217">
            <v>391.52769999999998</v>
          </cell>
        </row>
        <row r="218">
          <cell r="A218">
            <v>391.78719999999998</v>
          </cell>
        </row>
        <row r="219">
          <cell r="A219">
            <v>392.04570000000001</v>
          </cell>
        </row>
        <row r="220">
          <cell r="A220">
            <v>392.30340000000001</v>
          </cell>
        </row>
        <row r="221">
          <cell r="A221">
            <v>392.56020000000001</v>
          </cell>
        </row>
        <row r="222">
          <cell r="A222">
            <v>392.81599999999997</v>
          </cell>
        </row>
        <row r="223">
          <cell r="A223">
            <v>393.07100000000003</v>
          </cell>
        </row>
        <row r="224">
          <cell r="A224">
            <v>393.32510000000002</v>
          </cell>
        </row>
        <row r="225">
          <cell r="A225">
            <v>393.57830000000001</v>
          </cell>
        </row>
        <row r="226">
          <cell r="A226">
            <v>393.83069999999998</v>
          </cell>
        </row>
        <row r="227">
          <cell r="A227">
            <v>394.0822</v>
          </cell>
        </row>
        <row r="228">
          <cell r="A228">
            <v>394.33280000000002</v>
          </cell>
        </row>
        <row r="229">
          <cell r="A229">
            <v>394.58260000000001</v>
          </cell>
        </row>
        <row r="230">
          <cell r="A230">
            <v>394.83150000000001</v>
          </cell>
        </row>
        <row r="231">
          <cell r="A231">
            <v>395.07960000000003</v>
          </cell>
        </row>
        <row r="232">
          <cell r="A232">
            <v>395.32690000000002</v>
          </cell>
        </row>
        <row r="233">
          <cell r="A233">
            <v>395.57330000000002</v>
          </cell>
        </row>
        <row r="234">
          <cell r="A234">
            <v>395.81889999999999</v>
          </cell>
        </row>
        <row r="235">
          <cell r="A235">
            <v>396.06369999999998</v>
          </cell>
        </row>
        <row r="236">
          <cell r="A236">
            <v>396.30770000000001</v>
          </cell>
        </row>
        <row r="237">
          <cell r="A237">
            <v>396.55090000000001</v>
          </cell>
        </row>
        <row r="238">
          <cell r="A238">
            <v>396.79329999999999</v>
          </cell>
        </row>
        <row r="239">
          <cell r="A239">
            <v>397.03489999999999</v>
          </cell>
        </row>
        <row r="240">
          <cell r="A240">
            <v>397.27569999999997</v>
          </cell>
        </row>
        <row r="241">
          <cell r="A241">
            <v>397.51569999999998</v>
          </cell>
        </row>
        <row r="242">
          <cell r="A242">
            <v>397.75490000000002</v>
          </cell>
        </row>
        <row r="243">
          <cell r="A243">
            <v>397.99340000000001</v>
          </cell>
        </row>
        <row r="244">
          <cell r="A244">
            <v>398.23110000000003</v>
          </cell>
        </row>
        <row r="245">
          <cell r="A245">
            <v>398.46800000000002</v>
          </cell>
        </row>
        <row r="246">
          <cell r="A246">
            <v>398.70420000000001</v>
          </cell>
        </row>
        <row r="247">
          <cell r="A247">
            <v>398.93959999999998</v>
          </cell>
        </row>
        <row r="248">
          <cell r="A248">
            <v>399.17430000000002</v>
          </cell>
        </row>
        <row r="249">
          <cell r="A249">
            <v>399.40820000000002</v>
          </cell>
        </row>
        <row r="250">
          <cell r="A250">
            <v>399.64139999999998</v>
          </cell>
        </row>
        <row r="251">
          <cell r="A251">
            <v>399.87380000000002</v>
          </cell>
        </row>
        <row r="252">
          <cell r="A252">
            <v>400.10550000000001</v>
          </cell>
        </row>
        <row r="253">
          <cell r="A253">
            <v>400.3365</v>
          </cell>
        </row>
        <row r="254">
          <cell r="A254">
            <v>400.5668</v>
          </cell>
        </row>
        <row r="255">
          <cell r="A255">
            <v>400.79640000000001</v>
          </cell>
        </row>
        <row r="256">
          <cell r="A256">
            <v>401.02519999999998</v>
          </cell>
        </row>
        <row r="257">
          <cell r="A257">
            <v>401.25330000000002</v>
          </cell>
        </row>
        <row r="258">
          <cell r="A258">
            <v>401.48079999999999</v>
          </cell>
        </row>
        <row r="259">
          <cell r="A259">
            <v>401.70749999999998</v>
          </cell>
        </row>
        <row r="260">
          <cell r="A260">
            <v>401.93349999999998</v>
          </cell>
        </row>
        <row r="261">
          <cell r="A261">
            <v>402.15890000000002</v>
          </cell>
        </row>
        <row r="262">
          <cell r="A262">
            <v>402.38350000000003</v>
          </cell>
        </row>
        <row r="263">
          <cell r="A263">
            <v>402.60750000000002</v>
          </cell>
        </row>
        <row r="264">
          <cell r="A264">
            <v>402.83080000000001</v>
          </cell>
        </row>
        <row r="265">
          <cell r="A265">
            <v>403.05340000000001</v>
          </cell>
        </row>
        <row r="266">
          <cell r="A266">
            <v>403.27539999999999</v>
          </cell>
        </row>
        <row r="267">
          <cell r="A267">
            <v>403.4966</v>
          </cell>
        </row>
        <row r="268">
          <cell r="A268">
            <v>403.71719999999999</v>
          </cell>
        </row>
        <row r="269">
          <cell r="A269">
            <v>403.93720000000002</v>
          </cell>
        </row>
        <row r="270">
          <cell r="A270">
            <v>404.15649999999999</v>
          </cell>
        </row>
        <row r="271">
          <cell r="A271">
            <v>404.37509999999997</v>
          </cell>
        </row>
        <row r="272">
          <cell r="A272">
            <v>404.59309999999999</v>
          </cell>
        </row>
        <row r="273">
          <cell r="A273">
            <v>404.81049999999999</v>
          </cell>
        </row>
        <row r="274">
          <cell r="A274">
            <v>405.02719999999999</v>
          </cell>
        </row>
        <row r="275">
          <cell r="A275">
            <v>405.2432</v>
          </cell>
        </row>
        <row r="276">
          <cell r="A276">
            <v>405.45870000000002</v>
          </cell>
        </row>
        <row r="277">
          <cell r="A277">
            <v>405.67349999999999</v>
          </cell>
        </row>
        <row r="278">
          <cell r="A278">
            <v>405.88760000000002</v>
          </cell>
        </row>
        <row r="279">
          <cell r="A279">
            <v>406.10120000000001</v>
          </cell>
        </row>
        <row r="280">
          <cell r="A280">
            <v>406.3141</v>
          </cell>
        </row>
        <row r="281">
          <cell r="A281">
            <v>406.52640000000002</v>
          </cell>
        </row>
        <row r="282">
          <cell r="A282">
            <v>406.73809999999997</v>
          </cell>
        </row>
        <row r="283">
          <cell r="A283">
            <v>406.94920000000002</v>
          </cell>
        </row>
        <row r="284">
          <cell r="A284">
            <v>407.15960000000001</v>
          </cell>
        </row>
        <row r="285">
          <cell r="A285">
            <v>407.36950000000002</v>
          </cell>
        </row>
        <row r="286">
          <cell r="A286">
            <v>407.57870000000003</v>
          </cell>
        </row>
        <row r="287">
          <cell r="A287">
            <v>407.78739999999999</v>
          </cell>
        </row>
        <row r="288">
          <cell r="A288">
            <v>407.99540000000002</v>
          </cell>
        </row>
        <row r="289">
          <cell r="A289">
            <v>408.2029</v>
          </cell>
        </row>
        <row r="290">
          <cell r="A290">
            <v>408.40980000000002</v>
          </cell>
        </row>
        <row r="291">
          <cell r="A291">
            <v>408.61610000000002</v>
          </cell>
        </row>
        <row r="292">
          <cell r="A292">
            <v>408.8218</v>
          </cell>
        </row>
        <row r="293">
          <cell r="A293">
            <v>409.02690000000001</v>
          </cell>
        </row>
        <row r="294">
          <cell r="A294">
            <v>409.23140000000001</v>
          </cell>
        </row>
        <row r="295">
          <cell r="A295">
            <v>409.43540000000002</v>
          </cell>
        </row>
        <row r="296">
          <cell r="A296">
            <v>409.63869999999997</v>
          </cell>
        </row>
        <row r="297">
          <cell r="A297">
            <v>409.8415</v>
          </cell>
        </row>
        <row r="298">
          <cell r="A298">
            <v>410.04379999999998</v>
          </cell>
        </row>
        <row r="299">
          <cell r="A299">
            <v>410.24549999999999</v>
          </cell>
        </row>
        <row r="300">
          <cell r="A300">
            <v>410.44659999999999</v>
          </cell>
        </row>
        <row r="301">
          <cell r="A301">
            <v>410.64710000000002</v>
          </cell>
        </row>
        <row r="302">
          <cell r="A302">
            <v>410.84710000000001</v>
          </cell>
        </row>
        <row r="303">
          <cell r="A303">
            <v>411.04649999999998</v>
          </cell>
        </row>
        <row r="304">
          <cell r="A304">
            <v>411.24540000000002</v>
          </cell>
        </row>
        <row r="305">
          <cell r="A305">
            <v>411.44369999999998</v>
          </cell>
        </row>
        <row r="306">
          <cell r="A306">
            <v>411.64150000000001</v>
          </cell>
        </row>
        <row r="307">
          <cell r="A307">
            <v>411.83870000000002</v>
          </cell>
        </row>
        <row r="308">
          <cell r="A308">
            <v>412.03539999999998</v>
          </cell>
        </row>
        <row r="309">
          <cell r="A309">
            <v>412.23160000000001</v>
          </cell>
        </row>
        <row r="310">
          <cell r="A310">
            <v>412.42720000000003</v>
          </cell>
        </row>
        <row r="311">
          <cell r="A311">
            <v>412.62220000000002</v>
          </cell>
        </row>
        <row r="312">
          <cell r="A312">
            <v>412.8168</v>
          </cell>
        </row>
        <row r="313">
          <cell r="A313">
            <v>413.01080000000002</v>
          </cell>
        </row>
        <row r="314">
          <cell r="A314">
            <v>413.20420000000001</v>
          </cell>
        </row>
        <row r="315">
          <cell r="A315">
            <v>413.3972</v>
          </cell>
        </row>
        <row r="316">
          <cell r="A316">
            <v>413.58960000000002</v>
          </cell>
        </row>
        <row r="317">
          <cell r="A317">
            <v>413.78140000000002</v>
          </cell>
        </row>
        <row r="318">
          <cell r="A318">
            <v>413.97280000000001</v>
          </cell>
        </row>
        <row r="319">
          <cell r="A319">
            <v>414.16359999999997</v>
          </cell>
        </row>
        <row r="320">
          <cell r="A320">
            <v>414.35399999999998</v>
          </cell>
        </row>
        <row r="321">
          <cell r="A321">
            <v>414.54379999999998</v>
          </cell>
        </row>
        <row r="322">
          <cell r="A322">
            <v>414.733</v>
          </cell>
        </row>
        <row r="323">
          <cell r="A323">
            <v>414.92180000000002</v>
          </cell>
        </row>
        <row r="324">
          <cell r="A324">
            <v>415.11009999999999</v>
          </cell>
        </row>
        <row r="325">
          <cell r="A325">
            <v>415.2978</v>
          </cell>
        </row>
        <row r="326">
          <cell r="A326">
            <v>415.48509999999999</v>
          </cell>
        </row>
        <row r="327">
          <cell r="A327">
            <v>415.67180000000002</v>
          </cell>
        </row>
        <row r="328">
          <cell r="A328">
            <v>415.858</v>
          </cell>
        </row>
        <row r="329">
          <cell r="A329">
            <v>416.04379999999998</v>
          </cell>
        </row>
        <row r="330">
          <cell r="A330">
            <v>416.22899999999998</v>
          </cell>
        </row>
        <row r="331">
          <cell r="A331">
            <v>416.41370000000001</v>
          </cell>
        </row>
        <row r="332">
          <cell r="A332">
            <v>416.59789999999998</v>
          </cell>
        </row>
        <row r="333">
          <cell r="A333">
            <v>416.7817</v>
          </cell>
        </row>
        <row r="334">
          <cell r="A334">
            <v>416.9649</v>
          </cell>
        </row>
        <row r="335">
          <cell r="A335">
            <v>417.14760000000001</v>
          </cell>
        </row>
        <row r="336">
          <cell r="A336">
            <v>417.32990000000001</v>
          </cell>
        </row>
        <row r="337">
          <cell r="A337">
            <v>417.51170000000002</v>
          </cell>
        </row>
        <row r="338">
          <cell r="A338">
            <v>417.69290000000001</v>
          </cell>
        </row>
        <row r="339">
          <cell r="A339">
            <v>417.87369999999999</v>
          </cell>
        </row>
        <row r="340">
          <cell r="A340">
            <v>418.05399999999997</v>
          </cell>
        </row>
        <row r="341">
          <cell r="A341">
            <v>418.23379999999997</v>
          </cell>
        </row>
        <row r="342">
          <cell r="A342">
            <v>418.41309999999999</v>
          </cell>
        </row>
        <row r="343">
          <cell r="A343">
            <v>418.59199999999998</v>
          </cell>
        </row>
        <row r="344">
          <cell r="A344">
            <v>418.77030000000002</v>
          </cell>
        </row>
        <row r="345">
          <cell r="A345">
            <v>418.94819999999999</v>
          </cell>
        </row>
        <row r="346">
          <cell r="A346">
            <v>419.12560000000002</v>
          </cell>
        </row>
        <row r="347">
          <cell r="A347">
            <v>419.30250000000001</v>
          </cell>
        </row>
        <row r="348">
          <cell r="A348">
            <v>419.47890000000001</v>
          </cell>
        </row>
        <row r="349">
          <cell r="A349">
            <v>419.6549</v>
          </cell>
        </row>
        <row r="350">
          <cell r="A350">
            <v>419.8304</v>
          </cell>
        </row>
        <row r="351">
          <cell r="A351">
            <v>420.00540000000001</v>
          </cell>
        </row>
        <row r="352">
          <cell r="A352">
            <v>420.17989999999998</v>
          </cell>
        </row>
        <row r="353">
          <cell r="A353">
            <v>420.35399999999998</v>
          </cell>
        </row>
        <row r="354">
          <cell r="A354">
            <v>420.52749999999997</v>
          </cell>
        </row>
        <row r="355">
          <cell r="A355">
            <v>420.70060000000001</v>
          </cell>
        </row>
        <row r="356">
          <cell r="A356">
            <v>420.87329999999997</v>
          </cell>
        </row>
        <row r="357">
          <cell r="A357">
            <v>421.04539999999997</v>
          </cell>
        </row>
        <row r="358">
          <cell r="A358">
            <v>421.21710000000002</v>
          </cell>
        </row>
        <row r="359">
          <cell r="A359">
            <v>421.38830000000002</v>
          </cell>
        </row>
        <row r="360">
          <cell r="A360">
            <v>421.55900000000003</v>
          </cell>
        </row>
        <row r="361">
          <cell r="A361">
            <v>421.72930000000002</v>
          </cell>
        </row>
        <row r="362">
          <cell r="A362">
            <v>421.899</v>
          </cell>
        </row>
        <row r="363">
          <cell r="A363">
            <v>422.06830000000002</v>
          </cell>
        </row>
        <row r="364">
          <cell r="A364">
            <v>422.23719999999997</v>
          </cell>
        </row>
        <row r="365">
          <cell r="A365">
            <v>422.40550000000002</v>
          </cell>
        </row>
        <row r="366">
          <cell r="A366">
            <v>422.57339999999999</v>
          </cell>
        </row>
        <row r="367">
          <cell r="A367">
            <v>422.7407</v>
          </cell>
        </row>
        <row r="368">
          <cell r="A368">
            <v>422.9076</v>
          </cell>
        </row>
        <row r="369">
          <cell r="A369">
            <v>423.07400000000001</v>
          </cell>
        </row>
        <row r="370">
          <cell r="A370">
            <v>423.23989999999998</v>
          </cell>
        </row>
        <row r="371">
          <cell r="A371">
            <v>423.40530000000001</v>
          </cell>
        </row>
        <row r="372">
          <cell r="A372">
            <v>423.57029999999997</v>
          </cell>
        </row>
        <row r="373">
          <cell r="A373">
            <v>423.73469999999998</v>
          </cell>
        </row>
        <row r="374">
          <cell r="A374">
            <v>423.89850000000001</v>
          </cell>
        </row>
        <row r="375">
          <cell r="A375">
            <v>424.06189999999998</v>
          </cell>
        </row>
        <row r="376">
          <cell r="A376">
            <v>424.22469999999998</v>
          </cell>
        </row>
        <row r="377">
          <cell r="A377">
            <v>424.387</v>
          </cell>
        </row>
        <row r="378">
          <cell r="A378">
            <v>424.5487</v>
          </cell>
        </row>
        <row r="379">
          <cell r="A379">
            <v>424.7097</v>
          </cell>
        </row>
        <row r="380">
          <cell r="A380">
            <v>424.87009999999998</v>
          </cell>
        </row>
        <row r="381">
          <cell r="A381">
            <v>425.02980000000002</v>
          </cell>
        </row>
        <row r="382">
          <cell r="A382">
            <v>134.89449999999999</v>
          </cell>
        </row>
        <row r="383">
          <cell r="A383">
            <v>224.0641</v>
          </cell>
        </row>
        <row r="384">
          <cell r="A384">
            <v>236.4134</v>
          </cell>
        </row>
        <row r="385">
          <cell r="A385">
            <v>244.40309999999999</v>
          </cell>
        </row>
        <row r="386">
          <cell r="A386">
            <v>250.4631</v>
          </cell>
        </row>
        <row r="387">
          <cell r="A387">
            <v>255.4084</v>
          </cell>
        </row>
        <row r="388">
          <cell r="A388">
            <v>259.61930000000001</v>
          </cell>
        </row>
        <row r="389">
          <cell r="A389">
            <v>263.30599999999998</v>
          </cell>
        </row>
        <row r="390">
          <cell r="A390">
            <v>266.59800000000001</v>
          </cell>
        </row>
        <row r="391">
          <cell r="A391">
            <v>269.58080000000001</v>
          </cell>
        </row>
        <row r="392">
          <cell r="A392">
            <v>272.3141</v>
          </cell>
        </row>
        <row r="393">
          <cell r="A393">
            <v>274.8417</v>
          </cell>
        </row>
        <row r="394">
          <cell r="A394">
            <v>277.19600000000003</v>
          </cell>
        </row>
        <row r="395">
          <cell r="A395">
            <v>279.40260000000001</v>
          </cell>
        </row>
        <row r="396">
          <cell r="A396">
            <v>281.48110000000003</v>
          </cell>
        </row>
        <row r="397">
          <cell r="A397">
            <v>283.44779999999997</v>
          </cell>
        </row>
        <row r="398">
          <cell r="A398">
            <v>285.31569999999999</v>
          </cell>
        </row>
        <row r="399">
          <cell r="A399">
            <v>287.09570000000002</v>
          </cell>
        </row>
        <row r="400">
          <cell r="A400">
            <v>288.79689999999999</v>
          </cell>
        </row>
        <row r="401">
          <cell r="A401">
            <v>290.42700000000002</v>
          </cell>
        </row>
        <row r="402">
          <cell r="A402">
            <v>291.99250000000001</v>
          </cell>
        </row>
        <row r="403">
          <cell r="A403">
            <v>293.49919999999997</v>
          </cell>
        </row>
        <row r="404">
          <cell r="A404">
            <v>294.952</v>
          </cell>
        </row>
        <row r="405">
          <cell r="A405">
            <v>296.3553</v>
          </cell>
        </row>
        <row r="406">
          <cell r="A406">
            <v>297.71269999999998</v>
          </cell>
        </row>
        <row r="407">
          <cell r="A407">
            <v>299.02769999999998</v>
          </cell>
        </row>
        <row r="408">
          <cell r="A408">
            <v>300.30329999999998</v>
          </cell>
        </row>
        <row r="409">
          <cell r="A409">
            <v>301.54219999999998</v>
          </cell>
        </row>
        <row r="410">
          <cell r="A410">
            <v>302.7466</v>
          </cell>
        </row>
        <row r="411">
          <cell r="A411">
            <v>303.91890000000001</v>
          </cell>
        </row>
        <row r="412">
          <cell r="A412">
            <v>305.06099999999998</v>
          </cell>
        </row>
        <row r="413">
          <cell r="A413">
            <v>306.1746</v>
          </cell>
        </row>
        <row r="414">
          <cell r="A414">
            <v>307.26139999999998</v>
          </cell>
        </row>
        <row r="415">
          <cell r="A415">
            <v>308.32279999999997</v>
          </cell>
        </row>
        <row r="416">
          <cell r="A416">
            <v>309.36020000000002</v>
          </cell>
        </row>
        <row r="417">
          <cell r="A417">
            <v>310.37479999999999</v>
          </cell>
        </row>
        <row r="418">
          <cell r="A418">
            <v>311.36790000000002</v>
          </cell>
        </row>
        <row r="419">
          <cell r="A419">
            <v>312.34030000000001</v>
          </cell>
        </row>
        <row r="420">
          <cell r="A420">
            <v>313.29320000000001</v>
          </cell>
        </row>
        <row r="421">
          <cell r="A421">
            <v>314.22750000000002</v>
          </cell>
        </row>
        <row r="422">
          <cell r="A422">
            <v>315.14389999999997</v>
          </cell>
        </row>
        <row r="423">
          <cell r="A423">
            <v>316.04320000000001</v>
          </cell>
        </row>
        <row r="424">
          <cell r="A424">
            <v>316.92630000000003</v>
          </cell>
        </row>
        <row r="425">
          <cell r="A425">
            <v>317.7937</v>
          </cell>
        </row>
        <row r="426">
          <cell r="A426">
            <v>318.64620000000002</v>
          </cell>
        </row>
        <row r="427">
          <cell r="A427">
            <v>319.48419999999999</v>
          </cell>
        </row>
        <row r="428">
          <cell r="A428">
            <v>320.30840000000001</v>
          </cell>
        </row>
        <row r="429">
          <cell r="A429">
            <v>321.11939999999998</v>
          </cell>
        </row>
        <row r="430">
          <cell r="A430">
            <v>321.91750000000002</v>
          </cell>
        </row>
        <row r="431">
          <cell r="A431">
            <v>322.70330000000001</v>
          </cell>
        </row>
        <row r="432">
          <cell r="A432">
            <v>323.47719999999998</v>
          </cell>
        </row>
        <row r="433">
          <cell r="A433">
            <v>324.23970000000003</v>
          </cell>
        </row>
        <row r="434">
          <cell r="A434">
            <v>324.99110000000002</v>
          </cell>
        </row>
        <row r="435">
          <cell r="A435">
            <v>325.73169999999999</v>
          </cell>
        </row>
        <row r="436">
          <cell r="A436">
            <v>326.46210000000002</v>
          </cell>
        </row>
        <row r="437">
          <cell r="A437">
            <v>327.18239999999997</v>
          </cell>
        </row>
        <row r="438">
          <cell r="A438">
            <v>327.8931</v>
          </cell>
        </row>
        <row r="439">
          <cell r="A439">
            <v>328.59429999999998</v>
          </cell>
        </row>
        <row r="440">
          <cell r="A440">
            <v>329.28649999999999</v>
          </cell>
        </row>
        <row r="441">
          <cell r="A441">
            <v>329.96980000000002</v>
          </cell>
        </row>
        <row r="442">
          <cell r="A442">
            <v>330.64460000000003</v>
          </cell>
        </row>
        <row r="443">
          <cell r="A443">
            <v>331.31110000000001</v>
          </cell>
        </row>
        <row r="444">
          <cell r="A444">
            <v>331.96949999999998</v>
          </cell>
        </row>
        <row r="445">
          <cell r="A445">
            <v>332.62</v>
          </cell>
        </row>
        <row r="446">
          <cell r="A446">
            <v>333.26299999999998</v>
          </cell>
        </row>
        <row r="447">
          <cell r="A447">
            <v>333.89850000000001</v>
          </cell>
        </row>
        <row r="448">
          <cell r="A448">
            <v>334.52679999999998</v>
          </cell>
        </row>
        <row r="449">
          <cell r="A449">
            <v>335.1481</v>
          </cell>
        </row>
        <row r="450">
          <cell r="A450">
            <v>335.76249999999999</v>
          </cell>
        </row>
        <row r="451">
          <cell r="A451">
            <v>336.37029999999999</v>
          </cell>
        </row>
        <row r="452">
          <cell r="A452">
            <v>336.97160000000002</v>
          </cell>
        </row>
        <row r="453">
          <cell r="A453">
            <v>337.56659999999999</v>
          </cell>
        </row>
        <row r="454">
          <cell r="A454">
            <v>338.15539999999999</v>
          </cell>
        </row>
        <row r="455">
          <cell r="A455">
            <v>338.73809999999997</v>
          </cell>
        </row>
        <row r="456">
          <cell r="A456">
            <v>339.315</v>
          </cell>
        </row>
        <row r="457">
          <cell r="A457">
            <v>339.88619999999997</v>
          </cell>
        </row>
        <row r="458">
          <cell r="A458">
            <v>340.45170000000002</v>
          </cell>
        </row>
        <row r="459">
          <cell r="A459">
            <v>341.01170000000002</v>
          </cell>
        </row>
        <row r="460">
          <cell r="A460">
            <v>341.56639999999999</v>
          </cell>
        </row>
        <row r="461">
          <cell r="A461">
            <v>342.11590000000001</v>
          </cell>
        </row>
        <row r="462">
          <cell r="A462">
            <v>342.66019999999997</v>
          </cell>
        </row>
        <row r="463">
          <cell r="A463">
            <v>343.1995</v>
          </cell>
        </row>
        <row r="464">
          <cell r="A464">
            <v>343.73399999999998</v>
          </cell>
        </row>
        <row r="465">
          <cell r="A465">
            <v>344.2636</v>
          </cell>
        </row>
        <row r="466">
          <cell r="A466">
            <v>344.7885</v>
          </cell>
        </row>
        <row r="467">
          <cell r="A467">
            <v>345.30889999999999</v>
          </cell>
        </row>
        <row r="468">
          <cell r="A468">
            <v>345.82470000000001</v>
          </cell>
        </row>
        <row r="469">
          <cell r="A469">
            <v>346.33609999999999</v>
          </cell>
        </row>
        <row r="470">
          <cell r="A470">
            <v>346.84320000000002</v>
          </cell>
        </row>
        <row r="471">
          <cell r="A471">
            <v>347.34609999999998</v>
          </cell>
        </row>
        <row r="472">
          <cell r="A472">
            <v>347.84480000000002</v>
          </cell>
        </row>
        <row r="473">
          <cell r="A473">
            <v>348.33940000000001</v>
          </cell>
        </row>
        <row r="474">
          <cell r="A474">
            <v>348.83010000000002</v>
          </cell>
        </row>
        <row r="475">
          <cell r="A475">
            <v>349.3168</v>
          </cell>
        </row>
        <row r="476">
          <cell r="A476">
            <v>349.7996</v>
          </cell>
        </row>
        <row r="477">
          <cell r="A477">
            <v>350.27870000000001</v>
          </cell>
        </row>
        <row r="478">
          <cell r="A478">
            <v>350.75409999999999</v>
          </cell>
        </row>
        <row r="479">
          <cell r="A479">
            <v>351.22579999999999</v>
          </cell>
        </row>
        <row r="480">
          <cell r="A480">
            <v>351.69400000000002</v>
          </cell>
        </row>
        <row r="481">
          <cell r="A481">
            <v>352.15859999999998</v>
          </cell>
        </row>
        <row r="482">
          <cell r="A482">
            <v>352.6198</v>
          </cell>
        </row>
        <row r="483">
          <cell r="A483">
            <v>353.07760000000002</v>
          </cell>
        </row>
        <row r="484">
          <cell r="A484">
            <v>353.53210000000001</v>
          </cell>
        </row>
        <row r="485">
          <cell r="A485">
            <v>353.98329999999999</v>
          </cell>
        </row>
        <row r="486">
          <cell r="A486">
            <v>354.43119999999999</v>
          </cell>
        </row>
        <row r="487">
          <cell r="A487">
            <v>354.87610000000001</v>
          </cell>
        </row>
        <row r="488">
          <cell r="A488">
            <v>355.3177</v>
          </cell>
        </row>
        <row r="489">
          <cell r="A489">
            <v>355.75639999999999</v>
          </cell>
        </row>
        <row r="490">
          <cell r="A490">
            <v>356.19200000000001</v>
          </cell>
        </row>
        <row r="491">
          <cell r="A491">
            <v>356.62459999999999</v>
          </cell>
        </row>
        <row r="492">
          <cell r="A492">
            <v>357.05439999999999</v>
          </cell>
        </row>
        <row r="493">
          <cell r="A493">
            <v>357.4812</v>
          </cell>
        </row>
        <row r="494">
          <cell r="A494">
            <v>357.90519999999998</v>
          </cell>
        </row>
        <row r="495">
          <cell r="A495">
            <v>358.32650000000001</v>
          </cell>
        </row>
        <row r="496">
          <cell r="A496">
            <v>358.745</v>
          </cell>
        </row>
        <row r="497">
          <cell r="A497">
            <v>359.16079999999999</v>
          </cell>
        </row>
        <row r="498">
          <cell r="A498">
            <v>359.57389999999998</v>
          </cell>
        </row>
        <row r="499">
          <cell r="A499">
            <v>359.98439999999999</v>
          </cell>
        </row>
        <row r="500">
          <cell r="A500">
            <v>360.39229999999998</v>
          </cell>
        </row>
        <row r="501">
          <cell r="A501">
            <v>360.79770000000002</v>
          </cell>
        </row>
        <row r="502">
          <cell r="A502">
            <v>361.20060000000001</v>
          </cell>
        </row>
        <row r="503">
          <cell r="A503">
            <v>361.601</v>
          </cell>
        </row>
        <row r="504">
          <cell r="A504">
            <v>361.99900000000002</v>
          </cell>
        </row>
        <row r="505">
          <cell r="A505">
            <v>362.39460000000003</v>
          </cell>
        </row>
        <row r="506">
          <cell r="A506">
            <v>362.7878</v>
          </cell>
        </row>
        <row r="507">
          <cell r="A507">
            <v>363.17860000000002</v>
          </cell>
        </row>
        <row r="508">
          <cell r="A508">
            <v>363.56720000000001</v>
          </cell>
        </row>
        <row r="509">
          <cell r="A509">
            <v>363.95350000000002</v>
          </cell>
        </row>
        <row r="510">
          <cell r="A510">
            <v>364.33749999999998</v>
          </cell>
        </row>
        <row r="511">
          <cell r="A511">
            <v>364.71940000000001</v>
          </cell>
        </row>
        <row r="512">
          <cell r="A512">
            <v>365.09899999999999</v>
          </cell>
        </row>
        <row r="513">
          <cell r="A513">
            <v>365.47660000000002</v>
          </cell>
        </row>
        <row r="514">
          <cell r="A514">
            <v>365.8519</v>
          </cell>
        </row>
        <row r="515">
          <cell r="A515">
            <v>366.22519999999997</v>
          </cell>
        </row>
        <row r="516">
          <cell r="A516">
            <v>366.59640000000002</v>
          </cell>
        </row>
        <row r="517">
          <cell r="A517">
            <v>366.96559999999999</v>
          </cell>
        </row>
        <row r="518">
          <cell r="A518">
            <v>367.33280000000002</v>
          </cell>
        </row>
        <row r="519">
          <cell r="A519">
            <v>367.6979</v>
          </cell>
        </row>
        <row r="520">
          <cell r="A520">
            <v>368.06110000000001</v>
          </cell>
        </row>
        <row r="521">
          <cell r="A521">
            <v>368.42239999999998</v>
          </cell>
        </row>
        <row r="522">
          <cell r="A522">
            <v>368.7817</v>
          </cell>
        </row>
        <row r="523">
          <cell r="A523">
            <v>369.13920000000002</v>
          </cell>
        </row>
        <row r="524">
          <cell r="A524">
            <v>369.49470000000002</v>
          </cell>
        </row>
        <row r="525">
          <cell r="A525">
            <v>369.8485</v>
          </cell>
        </row>
        <row r="526">
          <cell r="A526">
            <v>370.2004</v>
          </cell>
        </row>
        <row r="527">
          <cell r="A527">
            <v>370.55040000000002</v>
          </cell>
        </row>
        <row r="528">
          <cell r="A528">
            <v>370.89879999999999</v>
          </cell>
        </row>
        <row r="529">
          <cell r="A529">
            <v>371.24529999999999</v>
          </cell>
        </row>
        <row r="530">
          <cell r="A530">
            <v>371.59010000000001</v>
          </cell>
        </row>
        <row r="531">
          <cell r="A531">
            <v>371.9332</v>
          </cell>
        </row>
        <row r="532">
          <cell r="A532">
            <v>372.27449999999999</v>
          </cell>
        </row>
        <row r="533">
          <cell r="A533">
            <v>372.61419999999998</v>
          </cell>
        </row>
        <row r="534">
          <cell r="A534">
            <v>372.9522</v>
          </cell>
        </row>
        <row r="535">
          <cell r="A535">
            <v>373.28859999999997</v>
          </cell>
        </row>
        <row r="536">
          <cell r="A536">
            <v>373.6234</v>
          </cell>
        </row>
        <row r="537">
          <cell r="A537">
            <v>373.95650000000001</v>
          </cell>
        </row>
        <row r="538">
          <cell r="A538">
            <v>374.28800000000001</v>
          </cell>
        </row>
        <row r="539">
          <cell r="A539">
            <v>374.61799999999999</v>
          </cell>
        </row>
        <row r="540">
          <cell r="A540">
            <v>374.94639999999998</v>
          </cell>
        </row>
        <row r="541">
          <cell r="A541">
            <v>375.27330000000001</v>
          </cell>
        </row>
        <row r="542">
          <cell r="A542">
            <v>375.59859999999998</v>
          </cell>
        </row>
        <row r="543">
          <cell r="A543">
            <v>375.92250000000001</v>
          </cell>
        </row>
        <row r="544">
          <cell r="A544">
            <v>376.2448</v>
          </cell>
        </row>
        <row r="545">
          <cell r="A545">
            <v>376.56569999999999</v>
          </cell>
        </row>
        <row r="546">
          <cell r="A546">
            <v>376.88510000000002</v>
          </cell>
        </row>
        <row r="547">
          <cell r="A547">
            <v>377.20299999999997</v>
          </cell>
        </row>
        <row r="548">
          <cell r="A548">
            <v>377.51949999999999</v>
          </cell>
        </row>
        <row r="549">
          <cell r="A549">
            <v>377.83460000000002</v>
          </cell>
        </row>
        <row r="550">
          <cell r="A550">
            <v>378.14830000000001</v>
          </cell>
        </row>
        <row r="551">
          <cell r="A551">
            <v>378.46069999999997</v>
          </cell>
        </row>
        <row r="552">
          <cell r="A552">
            <v>378.77159999999998</v>
          </cell>
        </row>
        <row r="553">
          <cell r="A553">
            <v>379.08120000000002</v>
          </cell>
        </row>
        <row r="554">
          <cell r="A554">
            <v>379.38940000000002</v>
          </cell>
        </row>
        <row r="555">
          <cell r="A555">
            <v>379.69630000000001</v>
          </cell>
        </row>
        <row r="556">
          <cell r="A556">
            <v>380.0018</v>
          </cell>
        </row>
        <row r="557">
          <cell r="A557">
            <v>380.30610000000001</v>
          </cell>
        </row>
        <row r="558">
          <cell r="A558">
            <v>380.60910000000001</v>
          </cell>
        </row>
        <row r="559">
          <cell r="A559">
            <v>380.91070000000002</v>
          </cell>
        </row>
        <row r="560">
          <cell r="A560">
            <v>381.21120000000002</v>
          </cell>
        </row>
        <row r="561">
          <cell r="A561">
            <v>381.51029999999997</v>
          </cell>
        </row>
        <row r="562">
          <cell r="A562">
            <v>381.8082</v>
          </cell>
        </row>
        <row r="563">
          <cell r="A563">
            <v>382.10489999999999</v>
          </cell>
        </row>
        <row r="564">
          <cell r="A564">
            <v>382.40030000000002</v>
          </cell>
        </row>
        <row r="565">
          <cell r="A565">
            <v>382.69450000000001</v>
          </cell>
        </row>
        <row r="566">
          <cell r="A566">
            <v>382.98750000000001</v>
          </cell>
        </row>
        <row r="567">
          <cell r="A567">
            <v>383.27929999999998</v>
          </cell>
        </row>
        <row r="568">
          <cell r="A568">
            <v>383.57</v>
          </cell>
        </row>
        <row r="569">
          <cell r="A569">
            <v>383.85950000000003</v>
          </cell>
        </row>
        <row r="570">
          <cell r="A570">
            <v>384.14780000000002</v>
          </cell>
        </row>
        <row r="571">
          <cell r="A571">
            <v>384.43490000000003</v>
          </cell>
        </row>
        <row r="572">
          <cell r="A572">
            <v>384.721</v>
          </cell>
        </row>
        <row r="573">
          <cell r="A573">
            <v>385.00580000000002</v>
          </cell>
        </row>
        <row r="574">
          <cell r="A574">
            <v>385.28960000000001</v>
          </cell>
        </row>
        <row r="575">
          <cell r="A575">
            <v>385.57229999999998</v>
          </cell>
        </row>
        <row r="576">
          <cell r="A576">
            <v>385.85379999999998</v>
          </cell>
        </row>
        <row r="577">
          <cell r="A577">
            <v>386.1343</v>
          </cell>
        </row>
        <row r="578">
          <cell r="A578">
            <v>386.41370000000001</v>
          </cell>
        </row>
        <row r="579">
          <cell r="A579">
            <v>386.69200000000001</v>
          </cell>
        </row>
        <row r="580">
          <cell r="A580">
            <v>386.9692</v>
          </cell>
        </row>
        <row r="581">
          <cell r="A581">
            <v>387.24540000000002</v>
          </cell>
        </row>
        <row r="582">
          <cell r="A582">
            <v>387.5206</v>
          </cell>
        </row>
        <row r="583">
          <cell r="A583">
            <v>387.79469999999998</v>
          </cell>
        </row>
        <row r="584">
          <cell r="A584">
            <v>388.0677</v>
          </cell>
        </row>
        <row r="585">
          <cell r="A585">
            <v>388.33980000000003</v>
          </cell>
        </row>
        <row r="586">
          <cell r="A586">
            <v>388.61079999999998</v>
          </cell>
        </row>
        <row r="587">
          <cell r="A587">
            <v>388.8809</v>
          </cell>
        </row>
        <row r="588">
          <cell r="A588">
            <v>389.1499</v>
          </cell>
        </row>
        <row r="589">
          <cell r="A589">
            <v>389.41800000000001</v>
          </cell>
        </row>
        <row r="590">
          <cell r="A590">
            <v>389.685</v>
          </cell>
        </row>
        <row r="591">
          <cell r="A591">
            <v>389.9511</v>
          </cell>
        </row>
        <row r="592">
          <cell r="A592">
            <v>390.21629999999999</v>
          </cell>
        </row>
        <row r="593">
          <cell r="A593">
            <v>390.48039999999997</v>
          </cell>
        </row>
        <row r="594">
          <cell r="A594">
            <v>390.74369999999999</v>
          </cell>
        </row>
        <row r="595">
          <cell r="A595">
            <v>391.0059</v>
          </cell>
        </row>
        <row r="596">
          <cell r="A596">
            <v>391.26729999999998</v>
          </cell>
        </row>
        <row r="597">
          <cell r="A597">
            <v>391.52769999999998</v>
          </cell>
        </row>
        <row r="598">
          <cell r="A598">
            <v>391.78719999999998</v>
          </cell>
        </row>
        <row r="599">
          <cell r="A599">
            <v>392.04570000000001</v>
          </cell>
        </row>
        <row r="600">
          <cell r="A600">
            <v>392.30340000000001</v>
          </cell>
        </row>
        <row r="601">
          <cell r="A601">
            <v>392.56020000000001</v>
          </cell>
        </row>
        <row r="602">
          <cell r="A602">
            <v>392.81599999999997</v>
          </cell>
        </row>
        <row r="603">
          <cell r="A603">
            <v>393.07100000000003</v>
          </cell>
        </row>
        <row r="604">
          <cell r="A604">
            <v>393.32510000000002</v>
          </cell>
        </row>
        <row r="605">
          <cell r="A605">
            <v>393.57830000000001</v>
          </cell>
        </row>
        <row r="606">
          <cell r="A606">
            <v>393.83069999999998</v>
          </cell>
        </row>
        <row r="607">
          <cell r="A607">
            <v>394.0822</v>
          </cell>
        </row>
        <row r="608">
          <cell r="A608">
            <v>394.33280000000002</v>
          </cell>
        </row>
        <row r="609">
          <cell r="A609">
            <v>394.58260000000001</v>
          </cell>
        </row>
        <row r="610">
          <cell r="A610">
            <v>394.83150000000001</v>
          </cell>
        </row>
        <row r="611">
          <cell r="A611">
            <v>395.07960000000003</v>
          </cell>
        </row>
        <row r="612">
          <cell r="A612">
            <v>395.32690000000002</v>
          </cell>
        </row>
        <row r="613">
          <cell r="A613">
            <v>395.57330000000002</v>
          </cell>
        </row>
        <row r="614">
          <cell r="A614">
            <v>395.81889999999999</v>
          </cell>
        </row>
        <row r="615">
          <cell r="A615">
            <v>396.06369999999998</v>
          </cell>
        </row>
        <row r="616">
          <cell r="A616">
            <v>396.30770000000001</v>
          </cell>
        </row>
        <row r="617">
          <cell r="A617">
            <v>396.55090000000001</v>
          </cell>
        </row>
        <row r="618">
          <cell r="A618">
            <v>396.79329999999999</v>
          </cell>
        </row>
        <row r="619">
          <cell r="A619">
            <v>397.03489999999999</v>
          </cell>
        </row>
        <row r="620">
          <cell r="A620">
            <v>397.27569999999997</v>
          </cell>
        </row>
        <row r="621">
          <cell r="A621">
            <v>397.51569999999998</v>
          </cell>
        </row>
        <row r="622">
          <cell r="A622">
            <v>397.75490000000002</v>
          </cell>
        </row>
        <row r="623">
          <cell r="A623">
            <v>397.99340000000001</v>
          </cell>
        </row>
        <row r="624">
          <cell r="A624">
            <v>398.23110000000003</v>
          </cell>
        </row>
        <row r="625">
          <cell r="A625">
            <v>398.46800000000002</v>
          </cell>
        </row>
        <row r="626">
          <cell r="A626">
            <v>398.70420000000001</v>
          </cell>
        </row>
        <row r="627">
          <cell r="A627">
            <v>398.93959999999998</v>
          </cell>
        </row>
        <row r="628">
          <cell r="A628">
            <v>399.17430000000002</v>
          </cell>
        </row>
        <row r="629">
          <cell r="A629">
            <v>399.40820000000002</v>
          </cell>
        </row>
        <row r="630">
          <cell r="A630">
            <v>399.64139999999998</v>
          </cell>
        </row>
        <row r="631">
          <cell r="A631">
            <v>399.87380000000002</v>
          </cell>
        </row>
        <row r="632">
          <cell r="A632">
            <v>400.10550000000001</v>
          </cell>
        </row>
        <row r="633">
          <cell r="A633">
            <v>400.3365</v>
          </cell>
        </row>
        <row r="634">
          <cell r="A634">
            <v>400.5668</v>
          </cell>
        </row>
        <row r="635">
          <cell r="A635">
            <v>400.79640000000001</v>
          </cell>
        </row>
        <row r="636">
          <cell r="A636">
            <v>401.02519999999998</v>
          </cell>
        </row>
        <row r="637">
          <cell r="A637">
            <v>401.25330000000002</v>
          </cell>
        </row>
        <row r="638">
          <cell r="A638">
            <v>401.48079999999999</v>
          </cell>
        </row>
        <row r="639">
          <cell r="A639">
            <v>401.70749999999998</v>
          </cell>
        </row>
        <row r="640">
          <cell r="A640">
            <v>401.93349999999998</v>
          </cell>
        </row>
        <row r="641">
          <cell r="A641">
            <v>402.15890000000002</v>
          </cell>
        </row>
        <row r="642">
          <cell r="A642">
            <v>402.38350000000003</v>
          </cell>
        </row>
        <row r="643">
          <cell r="A643">
            <v>402.60750000000002</v>
          </cell>
        </row>
        <row r="644">
          <cell r="A644">
            <v>402.83080000000001</v>
          </cell>
        </row>
        <row r="645">
          <cell r="A645">
            <v>403.05340000000001</v>
          </cell>
        </row>
        <row r="646">
          <cell r="A646">
            <v>403.27539999999999</v>
          </cell>
        </row>
        <row r="647">
          <cell r="A647">
            <v>403.4966</v>
          </cell>
        </row>
        <row r="648">
          <cell r="A648">
            <v>403.71719999999999</v>
          </cell>
        </row>
        <row r="649">
          <cell r="A649">
            <v>403.93720000000002</v>
          </cell>
        </row>
        <row r="650">
          <cell r="A650">
            <v>404.15649999999999</v>
          </cell>
        </row>
        <row r="651">
          <cell r="A651">
            <v>404.37509999999997</v>
          </cell>
        </row>
        <row r="652">
          <cell r="A652">
            <v>404.59309999999999</v>
          </cell>
        </row>
        <row r="653">
          <cell r="A653">
            <v>404.81049999999999</v>
          </cell>
        </row>
        <row r="654">
          <cell r="A654">
            <v>405.02719999999999</v>
          </cell>
        </row>
        <row r="655">
          <cell r="A655">
            <v>405.2432</v>
          </cell>
        </row>
        <row r="656">
          <cell r="A656">
            <v>405.45870000000002</v>
          </cell>
        </row>
        <row r="657">
          <cell r="A657">
            <v>405.67349999999999</v>
          </cell>
        </row>
        <row r="658">
          <cell r="A658">
            <v>405.88760000000002</v>
          </cell>
        </row>
        <row r="659">
          <cell r="A659">
            <v>406.10120000000001</v>
          </cell>
        </row>
        <row r="660">
          <cell r="A660">
            <v>406.3141</v>
          </cell>
        </row>
        <row r="661">
          <cell r="A661">
            <v>406.52640000000002</v>
          </cell>
        </row>
        <row r="662">
          <cell r="A662">
            <v>406.73809999999997</v>
          </cell>
        </row>
        <row r="663">
          <cell r="A663">
            <v>406.94920000000002</v>
          </cell>
        </row>
        <row r="664">
          <cell r="A664">
            <v>407.15960000000001</v>
          </cell>
        </row>
        <row r="665">
          <cell r="A665">
            <v>407.36950000000002</v>
          </cell>
        </row>
        <row r="666">
          <cell r="A666">
            <v>407.57870000000003</v>
          </cell>
        </row>
        <row r="667">
          <cell r="A667">
            <v>407.78739999999999</v>
          </cell>
        </row>
        <row r="668">
          <cell r="A668">
            <v>407.99540000000002</v>
          </cell>
        </row>
        <row r="669">
          <cell r="A669">
            <v>408.2029</v>
          </cell>
        </row>
        <row r="670">
          <cell r="A670">
            <v>408.40980000000002</v>
          </cell>
        </row>
        <row r="671">
          <cell r="A671">
            <v>408.61610000000002</v>
          </cell>
        </row>
        <row r="672">
          <cell r="A672">
            <v>408.8218</v>
          </cell>
        </row>
        <row r="673">
          <cell r="A673">
            <v>409.02690000000001</v>
          </cell>
        </row>
        <row r="674">
          <cell r="A674">
            <v>409.23140000000001</v>
          </cell>
        </row>
        <row r="675">
          <cell r="A675">
            <v>409.43540000000002</v>
          </cell>
        </row>
        <row r="676">
          <cell r="A676">
            <v>409.63869999999997</v>
          </cell>
        </row>
        <row r="677">
          <cell r="A677">
            <v>409.8415</v>
          </cell>
        </row>
        <row r="678">
          <cell r="A678">
            <v>410.04379999999998</v>
          </cell>
        </row>
        <row r="679">
          <cell r="A679">
            <v>410.24549999999999</v>
          </cell>
        </row>
        <row r="680">
          <cell r="A680">
            <v>410.44659999999999</v>
          </cell>
        </row>
        <row r="681">
          <cell r="A681">
            <v>410.64710000000002</v>
          </cell>
        </row>
        <row r="682">
          <cell r="A682">
            <v>410.84710000000001</v>
          </cell>
        </row>
        <row r="683">
          <cell r="A683">
            <v>411.04649999999998</v>
          </cell>
        </row>
        <row r="684">
          <cell r="A684">
            <v>411.24540000000002</v>
          </cell>
        </row>
        <row r="685">
          <cell r="A685">
            <v>411.44369999999998</v>
          </cell>
        </row>
        <row r="686">
          <cell r="A686">
            <v>411.64150000000001</v>
          </cell>
        </row>
        <row r="687">
          <cell r="A687">
            <v>411.83870000000002</v>
          </cell>
        </row>
        <row r="688">
          <cell r="A688">
            <v>412.03539999999998</v>
          </cell>
        </row>
        <row r="689">
          <cell r="A689">
            <v>412.23160000000001</v>
          </cell>
        </row>
        <row r="690">
          <cell r="A690">
            <v>412.42720000000003</v>
          </cell>
        </row>
        <row r="691">
          <cell r="A691">
            <v>412.62220000000002</v>
          </cell>
        </row>
        <row r="692">
          <cell r="A692">
            <v>412.8168</v>
          </cell>
        </row>
        <row r="693">
          <cell r="A693">
            <v>413.01080000000002</v>
          </cell>
        </row>
        <row r="694">
          <cell r="A694">
            <v>413.20420000000001</v>
          </cell>
        </row>
        <row r="695">
          <cell r="A695">
            <v>413.3972</v>
          </cell>
        </row>
        <row r="696">
          <cell r="A696">
            <v>413.58960000000002</v>
          </cell>
        </row>
        <row r="697">
          <cell r="A697">
            <v>413.78140000000002</v>
          </cell>
        </row>
        <row r="698">
          <cell r="A698">
            <v>413.97280000000001</v>
          </cell>
        </row>
        <row r="699">
          <cell r="A699">
            <v>414.16359999999997</v>
          </cell>
        </row>
        <row r="700">
          <cell r="A700">
            <v>414.35399999999998</v>
          </cell>
        </row>
        <row r="701">
          <cell r="A701">
            <v>414.54379999999998</v>
          </cell>
        </row>
        <row r="702">
          <cell r="A702">
            <v>414.733</v>
          </cell>
        </row>
        <row r="703">
          <cell r="A703">
            <v>414.92180000000002</v>
          </cell>
        </row>
        <row r="704">
          <cell r="A704">
            <v>415.11009999999999</v>
          </cell>
        </row>
        <row r="705">
          <cell r="A705">
            <v>415.2978</v>
          </cell>
        </row>
        <row r="706">
          <cell r="A706">
            <v>415.48509999999999</v>
          </cell>
        </row>
        <row r="707">
          <cell r="A707">
            <v>415.67180000000002</v>
          </cell>
        </row>
        <row r="708">
          <cell r="A708">
            <v>415.858</v>
          </cell>
        </row>
        <row r="709">
          <cell r="A709">
            <v>416.04379999999998</v>
          </cell>
        </row>
        <row r="710">
          <cell r="A710">
            <v>416.22899999999998</v>
          </cell>
        </row>
        <row r="711">
          <cell r="A711">
            <v>416.41370000000001</v>
          </cell>
        </row>
        <row r="712">
          <cell r="A712">
            <v>416.59789999999998</v>
          </cell>
        </row>
        <row r="713">
          <cell r="A713">
            <v>416.7817</v>
          </cell>
        </row>
        <row r="714">
          <cell r="A714">
            <v>416.9649</v>
          </cell>
        </row>
        <row r="715">
          <cell r="A715">
            <v>417.14760000000001</v>
          </cell>
        </row>
        <row r="716">
          <cell r="A716">
            <v>417.32990000000001</v>
          </cell>
        </row>
        <row r="717">
          <cell r="A717">
            <v>417.51170000000002</v>
          </cell>
        </row>
        <row r="718">
          <cell r="A718">
            <v>417.69290000000001</v>
          </cell>
        </row>
        <row r="719">
          <cell r="A719">
            <v>417.87369999999999</v>
          </cell>
        </row>
        <row r="720">
          <cell r="A720">
            <v>418.05399999999997</v>
          </cell>
        </row>
        <row r="721">
          <cell r="A721">
            <v>418.23379999999997</v>
          </cell>
        </row>
        <row r="722">
          <cell r="A722">
            <v>418.41309999999999</v>
          </cell>
        </row>
        <row r="723">
          <cell r="A723">
            <v>418.59199999999998</v>
          </cell>
        </row>
        <row r="724">
          <cell r="A724">
            <v>418.77030000000002</v>
          </cell>
        </row>
        <row r="725">
          <cell r="A725">
            <v>418.94819999999999</v>
          </cell>
        </row>
        <row r="726">
          <cell r="A726">
            <v>419.12560000000002</v>
          </cell>
        </row>
        <row r="727">
          <cell r="A727">
            <v>419.30250000000001</v>
          </cell>
        </row>
        <row r="728">
          <cell r="A728">
            <v>419.47890000000001</v>
          </cell>
        </row>
        <row r="729">
          <cell r="A729">
            <v>419.6549</v>
          </cell>
        </row>
        <row r="730">
          <cell r="A730">
            <v>419.8304</v>
          </cell>
        </row>
        <row r="731">
          <cell r="A731">
            <v>420.00540000000001</v>
          </cell>
        </row>
        <row r="732">
          <cell r="A732">
            <v>420.17989999999998</v>
          </cell>
        </row>
        <row r="733">
          <cell r="A733">
            <v>420.35399999999998</v>
          </cell>
        </row>
        <row r="734">
          <cell r="A734">
            <v>420.52749999999997</v>
          </cell>
        </row>
        <row r="735">
          <cell r="A735">
            <v>420.70060000000001</v>
          </cell>
        </row>
        <row r="736">
          <cell r="A736">
            <v>420.87329999999997</v>
          </cell>
        </row>
        <row r="737">
          <cell r="A737">
            <v>421.04539999999997</v>
          </cell>
        </row>
        <row r="738">
          <cell r="A738">
            <v>421.21710000000002</v>
          </cell>
        </row>
        <row r="739">
          <cell r="A739">
            <v>421.38830000000002</v>
          </cell>
        </row>
        <row r="740">
          <cell r="A740">
            <v>421.55900000000003</v>
          </cell>
        </row>
        <row r="741">
          <cell r="A741">
            <v>421.72930000000002</v>
          </cell>
        </row>
        <row r="742">
          <cell r="A742">
            <v>421.899</v>
          </cell>
        </row>
        <row r="743">
          <cell r="A743">
            <v>422.06830000000002</v>
          </cell>
        </row>
        <row r="744">
          <cell r="A744">
            <v>422.23719999999997</v>
          </cell>
        </row>
        <row r="745">
          <cell r="A745">
            <v>422.40550000000002</v>
          </cell>
        </row>
        <row r="746">
          <cell r="A746">
            <v>422.57339999999999</v>
          </cell>
        </row>
        <row r="747">
          <cell r="A747">
            <v>422.7407</v>
          </cell>
        </row>
        <row r="748">
          <cell r="A748">
            <v>422.9076</v>
          </cell>
        </row>
        <row r="749">
          <cell r="A749">
            <v>423.07400000000001</v>
          </cell>
        </row>
        <row r="750">
          <cell r="A750">
            <v>423.23989999999998</v>
          </cell>
        </row>
        <row r="751">
          <cell r="A751">
            <v>423.40530000000001</v>
          </cell>
        </row>
        <row r="752">
          <cell r="A752">
            <v>423.57029999999997</v>
          </cell>
        </row>
        <row r="753">
          <cell r="A753">
            <v>423.73469999999998</v>
          </cell>
        </row>
        <row r="754">
          <cell r="A754">
            <v>423.89850000000001</v>
          </cell>
        </row>
        <row r="755">
          <cell r="A755">
            <v>424.06189999999998</v>
          </cell>
        </row>
        <row r="756">
          <cell r="A756">
            <v>424.22469999999998</v>
          </cell>
        </row>
        <row r="757">
          <cell r="A757">
            <v>424.387</v>
          </cell>
        </row>
        <row r="758">
          <cell r="A758">
            <v>424.5487</v>
          </cell>
        </row>
        <row r="759">
          <cell r="A759">
            <v>424.7097</v>
          </cell>
        </row>
        <row r="760">
          <cell r="A760">
            <v>424.87009999999998</v>
          </cell>
        </row>
        <row r="761">
          <cell r="A761">
            <v>425.02980000000002</v>
          </cell>
        </row>
      </sheetData>
      <sheetData sheetId="10">
        <row r="2">
          <cell r="A2">
            <v>113.7299</v>
          </cell>
        </row>
        <row r="3">
          <cell r="A3">
            <v>214.36969999999999</v>
          </cell>
        </row>
        <row r="4">
          <cell r="A4">
            <v>226.297</v>
          </cell>
        </row>
        <row r="5">
          <cell r="A5">
            <v>234.02209999999999</v>
          </cell>
        </row>
        <row r="6">
          <cell r="A6">
            <v>239.8861</v>
          </cell>
        </row>
        <row r="7">
          <cell r="A7">
            <v>244.6746</v>
          </cell>
        </row>
        <row r="8">
          <cell r="A8">
            <v>248.75409999999999</v>
          </cell>
        </row>
        <row r="9">
          <cell r="A9">
            <v>252.32749999999999</v>
          </cell>
        </row>
        <row r="10">
          <cell r="A10">
            <v>255.5196</v>
          </cell>
        </row>
        <row r="11">
          <cell r="A11">
            <v>258.41289999999998</v>
          </cell>
        </row>
        <row r="12">
          <cell r="A12">
            <v>261.06529999999998</v>
          </cell>
        </row>
        <row r="13">
          <cell r="A13">
            <v>263.51870000000002</v>
          </cell>
        </row>
        <row r="14">
          <cell r="A14">
            <v>265.80459999999999</v>
          </cell>
        </row>
        <row r="15">
          <cell r="A15">
            <v>267.94760000000002</v>
          </cell>
        </row>
        <row r="16">
          <cell r="A16">
            <v>269.96679999999998</v>
          </cell>
        </row>
        <row r="17">
          <cell r="A17">
            <v>271.87779999999998</v>
          </cell>
        </row>
        <row r="18">
          <cell r="A18">
            <v>273.69319999999999</v>
          </cell>
        </row>
        <row r="19">
          <cell r="A19">
            <v>275.42349999999999</v>
          </cell>
        </row>
        <row r="20">
          <cell r="A20">
            <v>277.07760000000002</v>
          </cell>
        </row>
        <row r="21">
          <cell r="A21">
            <v>278.6628</v>
          </cell>
        </row>
        <row r="22">
          <cell r="A22">
            <v>280.18549999999999</v>
          </cell>
        </row>
        <row r="23">
          <cell r="A23">
            <v>281.65129999999999</v>
          </cell>
        </row>
        <row r="24">
          <cell r="A24">
            <v>283.06479999999999</v>
          </cell>
        </row>
        <row r="25">
          <cell r="A25">
            <v>284.43029999999999</v>
          </cell>
        </row>
        <row r="26">
          <cell r="A26">
            <v>285.75150000000002</v>
          </cell>
        </row>
        <row r="27">
          <cell r="A27">
            <v>287.03160000000003</v>
          </cell>
        </row>
        <row r="28">
          <cell r="A28">
            <v>288.27339999999998</v>
          </cell>
        </row>
        <row r="29">
          <cell r="A29">
            <v>289.47969999999998</v>
          </cell>
        </row>
        <row r="30">
          <cell r="A30">
            <v>290.65269999999998</v>
          </cell>
        </row>
        <row r="31">
          <cell r="A31">
            <v>291.7944</v>
          </cell>
        </row>
        <row r="32">
          <cell r="A32">
            <v>292.90679999999998</v>
          </cell>
        </row>
        <row r="33">
          <cell r="A33">
            <v>293.99169999999998</v>
          </cell>
        </row>
        <row r="34">
          <cell r="A34">
            <v>295.0505</v>
          </cell>
        </row>
        <row r="35">
          <cell r="A35">
            <v>296.08479999999997</v>
          </cell>
        </row>
        <row r="36">
          <cell r="A36">
            <v>297.09570000000002</v>
          </cell>
        </row>
        <row r="37">
          <cell r="A37">
            <v>298.08460000000002</v>
          </cell>
        </row>
        <row r="38">
          <cell r="A38">
            <v>299.05250000000001</v>
          </cell>
        </row>
        <row r="39">
          <cell r="A39">
            <v>300.00049999999999</v>
          </cell>
        </row>
        <row r="40">
          <cell r="A40">
            <v>300.92939999999999</v>
          </cell>
        </row>
        <row r="41">
          <cell r="A41">
            <v>301.84030000000001</v>
          </cell>
        </row>
        <row r="42">
          <cell r="A42">
            <v>302.73390000000001</v>
          </cell>
        </row>
        <row r="43">
          <cell r="A43">
            <v>303.61090000000002</v>
          </cell>
        </row>
        <row r="44">
          <cell r="A44">
            <v>304.47210000000001</v>
          </cell>
        </row>
        <row r="45">
          <cell r="A45">
            <v>305.31810000000002</v>
          </cell>
        </row>
        <row r="46">
          <cell r="A46">
            <v>306.14960000000002</v>
          </cell>
        </row>
        <row r="47">
          <cell r="A47">
            <v>306.96710000000002</v>
          </cell>
        </row>
        <row r="48">
          <cell r="A48">
            <v>307.77120000000002</v>
          </cell>
        </row>
        <row r="49">
          <cell r="A49">
            <v>308.56229999999999</v>
          </cell>
        </row>
        <row r="50">
          <cell r="A50">
            <v>309.34109999999998</v>
          </cell>
        </row>
        <row r="51">
          <cell r="A51">
            <v>310.1078</v>
          </cell>
        </row>
        <row r="52">
          <cell r="A52">
            <v>310.86309999999997</v>
          </cell>
        </row>
        <row r="53">
          <cell r="A53">
            <v>311.60719999999998</v>
          </cell>
        </row>
        <row r="54">
          <cell r="A54">
            <v>312.34050000000002</v>
          </cell>
        </row>
        <row r="55">
          <cell r="A55">
            <v>313.0634</v>
          </cell>
        </row>
        <row r="56">
          <cell r="A56">
            <v>313.77629999999999</v>
          </cell>
        </row>
        <row r="57">
          <cell r="A57">
            <v>314.47949999999997</v>
          </cell>
        </row>
        <row r="58">
          <cell r="A58">
            <v>315.17320000000001</v>
          </cell>
        </row>
        <row r="59">
          <cell r="A59">
            <v>315.8578</v>
          </cell>
        </row>
        <row r="60">
          <cell r="A60">
            <v>316.53359999999998</v>
          </cell>
        </row>
        <row r="61">
          <cell r="A61">
            <v>317.20080000000002</v>
          </cell>
        </row>
        <row r="62">
          <cell r="A62">
            <v>317.85969999999998</v>
          </cell>
        </row>
        <row r="63">
          <cell r="A63">
            <v>318.51060000000001</v>
          </cell>
        </row>
        <row r="64">
          <cell r="A64">
            <v>319.15350000000001</v>
          </cell>
        </row>
        <row r="65">
          <cell r="A65">
            <v>319.78890000000001</v>
          </cell>
        </row>
        <row r="66">
          <cell r="A66">
            <v>320.41680000000002</v>
          </cell>
        </row>
        <row r="67">
          <cell r="A67">
            <v>321.0376</v>
          </cell>
        </row>
        <row r="68">
          <cell r="A68">
            <v>321.65129999999999</v>
          </cell>
        </row>
        <row r="69">
          <cell r="A69">
            <v>322.25819999999999</v>
          </cell>
        </row>
        <row r="70">
          <cell r="A70">
            <v>322.85840000000002</v>
          </cell>
        </row>
        <row r="71">
          <cell r="A71">
            <v>323.4522</v>
          </cell>
        </row>
        <row r="72">
          <cell r="A72">
            <v>324.03960000000001</v>
          </cell>
        </row>
        <row r="73">
          <cell r="A73">
            <v>324.62090000000001</v>
          </cell>
        </row>
        <row r="74">
          <cell r="A74">
            <v>325.19619999999998</v>
          </cell>
        </row>
        <row r="75">
          <cell r="A75">
            <v>325.76560000000001</v>
          </cell>
        </row>
        <row r="76">
          <cell r="A76">
            <v>326.32929999999999</v>
          </cell>
        </row>
        <row r="77">
          <cell r="A77">
            <v>326.88740000000001</v>
          </cell>
        </row>
        <row r="78">
          <cell r="A78">
            <v>327.44</v>
          </cell>
        </row>
        <row r="79">
          <cell r="A79">
            <v>327.98739999999998</v>
          </cell>
        </row>
        <row r="80">
          <cell r="A80">
            <v>328.52949999999998</v>
          </cell>
        </row>
        <row r="81">
          <cell r="A81">
            <v>329.06650000000002</v>
          </cell>
        </row>
        <row r="82">
          <cell r="A82">
            <v>329.5985</v>
          </cell>
        </row>
        <row r="83">
          <cell r="A83">
            <v>330.12569999999999</v>
          </cell>
        </row>
        <row r="84">
          <cell r="A84">
            <v>330.64800000000002</v>
          </cell>
        </row>
        <row r="85">
          <cell r="A85">
            <v>331.16579999999999</v>
          </cell>
        </row>
        <row r="86">
          <cell r="A86">
            <v>331.6789</v>
          </cell>
        </row>
        <row r="87">
          <cell r="A87">
            <v>332.18759999999997</v>
          </cell>
        </row>
        <row r="88">
          <cell r="A88">
            <v>332.69189999999998</v>
          </cell>
        </row>
        <row r="89">
          <cell r="A89">
            <v>333.19189999999998</v>
          </cell>
        </row>
        <row r="90">
          <cell r="A90">
            <v>333.68759999999997</v>
          </cell>
        </row>
        <row r="91">
          <cell r="A91">
            <v>334.17930000000001</v>
          </cell>
        </row>
        <row r="92">
          <cell r="A92">
            <v>334.6669</v>
          </cell>
        </row>
        <row r="93">
          <cell r="A93">
            <v>335.15050000000002</v>
          </cell>
        </row>
        <row r="94">
          <cell r="A94">
            <v>335.63029999999998</v>
          </cell>
        </row>
        <row r="95">
          <cell r="A95">
            <v>336.1062</v>
          </cell>
        </row>
        <row r="96">
          <cell r="A96">
            <v>336.57839999999999</v>
          </cell>
        </row>
        <row r="97">
          <cell r="A97">
            <v>337.04689999999999</v>
          </cell>
        </row>
        <row r="98">
          <cell r="A98">
            <v>337.51179999999999</v>
          </cell>
        </row>
        <row r="99">
          <cell r="A99">
            <v>337.97309999999999</v>
          </cell>
        </row>
        <row r="100">
          <cell r="A100">
            <v>338.43099999999998</v>
          </cell>
        </row>
        <row r="101">
          <cell r="A101">
            <v>338.8854</v>
          </cell>
        </row>
        <row r="102">
          <cell r="A102">
            <v>339.3365</v>
          </cell>
        </row>
        <row r="103">
          <cell r="A103">
            <v>339.78429999999997</v>
          </cell>
        </row>
        <row r="104">
          <cell r="A104">
            <v>340.22879999999998</v>
          </cell>
        </row>
        <row r="105">
          <cell r="A105">
            <v>340.67009999999999</v>
          </cell>
        </row>
        <row r="106">
          <cell r="A106">
            <v>341.10829999999999</v>
          </cell>
        </row>
        <row r="107">
          <cell r="A107">
            <v>341.54340000000002</v>
          </cell>
        </row>
        <row r="108">
          <cell r="A108">
            <v>341.97550000000001</v>
          </cell>
        </row>
        <row r="109">
          <cell r="A109">
            <v>342.40460000000002</v>
          </cell>
        </row>
        <row r="110">
          <cell r="A110">
            <v>342.83080000000001</v>
          </cell>
        </row>
        <row r="111">
          <cell r="A111">
            <v>343.25400000000002</v>
          </cell>
        </row>
        <row r="112">
          <cell r="A112">
            <v>343.67439999999999</v>
          </cell>
        </row>
        <row r="113">
          <cell r="A113">
            <v>344.09210000000002</v>
          </cell>
        </row>
        <row r="114">
          <cell r="A114">
            <v>344.50689999999997</v>
          </cell>
        </row>
        <row r="115">
          <cell r="A115">
            <v>344.91910000000001</v>
          </cell>
        </row>
        <row r="116">
          <cell r="A116">
            <v>345.32859999999999</v>
          </cell>
        </row>
        <row r="117">
          <cell r="A117">
            <v>345.73540000000003</v>
          </cell>
        </row>
        <row r="118">
          <cell r="A118">
            <v>346.1397</v>
          </cell>
        </row>
        <row r="119">
          <cell r="A119">
            <v>346.54140000000001</v>
          </cell>
        </row>
        <row r="120">
          <cell r="A120">
            <v>346.94049999999999</v>
          </cell>
        </row>
        <row r="121">
          <cell r="A121">
            <v>347.33730000000003</v>
          </cell>
        </row>
        <row r="122">
          <cell r="A122">
            <v>347.73149999999998</v>
          </cell>
        </row>
        <row r="123">
          <cell r="A123">
            <v>348.1234</v>
          </cell>
        </row>
        <row r="124">
          <cell r="A124">
            <v>348.5129</v>
          </cell>
        </row>
        <row r="125">
          <cell r="A125">
            <v>348.9</v>
          </cell>
        </row>
        <row r="126">
          <cell r="A126">
            <v>349.28480000000002</v>
          </cell>
        </row>
        <row r="127">
          <cell r="A127">
            <v>349.66739999999999</v>
          </cell>
        </row>
        <row r="128">
          <cell r="A128">
            <v>350.04770000000002</v>
          </cell>
        </row>
        <row r="129">
          <cell r="A129">
            <v>350.42579999999998</v>
          </cell>
        </row>
        <row r="130">
          <cell r="A130">
            <v>350.80169999999998</v>
          </cell>
        </row>
        <row r="131">
          <cell r="A131">
            <v>351.1755</v>
          </cell>
        </row>
        <row r="132">
          <cell r="A132">
            <v>351.5471</v>
          </cell>
        </row>
        <row r="133">
          <cell r="A133">
            <v>351.91660000000002</v>
          </cell>
        </row>
        <row r="134">
          <cell r="A134">
            <v>352.28410000000002</v>
          </cell>
        </row>
        <row r="135">
          <cell r="A135">
            <v>352.64949999999999</v>
          </cell>
        </row>
        <row r="136">
          <cell r="A136">
            <v>353.0129</v>
          </cell>
        </row>
        <row r="137">
          <cell r="A137">
            <v>353.37430000000001</v>
          </cell>
        </row>
        <row r="138">
          <cell r="A138">
            <v>353.73379999999997</v>
          </cell>
        </row>
        <row r="139">
          <cell r="A139">
            <v>354.09129999999999</v>
          </cell>
        </row>
        <row r="140">
          <cell r="A140">
            <v>354.44690000000003</v>
          </cell>
        </row>
        <row r="141">
          <cell r="A141">
            <v>354.80059999999997</v>
          </cell>
        </row>
        <row r="142">
          <cell r="A142">
            <v>355.1524</v>
          </cell>
        </row>
        <row r="143">
          <cell r="A143">
            <v>355.50240000000002</v>
          </cell>
        </row>
        <row r="144">
          <cell r="A144">
            <v>355.85059999999999</v>
          </cell>
        </row>
        <row r="145">
          <cell r="A145">
            <v>356.19690000000003</v>
          </cell>
        </row>
        <row r="146">
          <cell r="A146">
            <v>356.54149999999998</v>
          </cell>
        </row>
        <row r="147">
          <cell r="A147">
            <v>356.8843</v>
          </cell>
        </row>
        <row r="148">
          <cell r="A148">
            <v>357.22539999999998</v>
          </cell>
        </row>
        <row r="149">
          <cell r="A149">
            <v>357.56470000000002</v>
          </cell>
        </row>
        <row r="150">
          <cell r="A150">
            <v>357.9024</v>
          </cell>
        </row>
        <row r="151">
          <cell r="A151">
            <v>358.23840000000001</v>
          </cell>
        </row>
        <row r="152">
          <cell r="A152">
            <v>358.5727</v>
          </cell>
        </row>
        <row r="153">
          <cell r="A153">
            <v>358.90539999999999</v>
          </cell>
        </row>
        <row r="154">
          <cell r="A154">
            <v>359.2364</v>
          </cell>
        </row>
        <row r="155">
          <cell r="A155">
            <v>359.5659</v>
          </cell>
        </row>
        <row r="156">
          <cell r="A156">
            <v>359.8938</v>
          </cell>
        </row>
        <row r="157">
          <cell r="A157">
            <v>360.2201</v>
          </cell>
        </row>
        <row r="158">
          <cell r="A158">
            <v>360.54480000000001</v>
          </cell>
        </row>
        <row r="159">
          <cell r="A159">
            <v>360.86799999999999</v>
          </cell>
        </row>
        <row r="160">
          <cell r="A160">
            <v>361.18970000000002</v>
          </cell>
        </row>
        <row r="161">
          <cell r="A161">
            <v>361.50990000000002</v>
          </cell>
        </row>
        <row r="162">
          <cell r="A162">
            <v>361.82859999999999</v>
          </cell>
        </row>
        <row r="163">
          <cell r="A163">
            <v>362.14580000000001</v>
          </cell>
        </row>
        <row r="164">
          <cell r="A164">
            <v>362.46159999999998</v>
          </cell>
        </row>
        <row r="165">
          <cell r="A165">
            <v>362.77600000000001</v>
          </cell>
        </row>
        <row r="166">
          <cell r="A166">
            <v>363.08890000000002</v>
          </cell>
        </row>
        <row r="167">
          <cell r="A167">
            <v>363.40039999999999</v>
          </cell>
        </row>
        <row r="168">
          <cell r="A168">
            <v>363.71050000000002</v>
          </cell>
        </row>
        <row r="169">
          <cell r="A169">
            <v>364.01929999999999</v>
          </cell>
        </row>
        <row r="170">
          <cell r="A170">
            <v>364.32659999999998</v>
          </cell>
        </row>
        <row r="171">
          <cell r="A171">
            <v>364.63260000000002</v>
          </cell>
        </row>
        <row r="172">
          <cell r="A172">
            <v>364.93729999999999</v>
          </cell>
        </row>
        <row r="173">
          <cell r="A173">
            <v>365.2407</v>
          </cell>
        </row>
        <row r="174">
          <cell r="A174">
            <v>365.54270000000002</v>
          </cell>
        </row>
        <row r="175">
          <cell r="A175">
            <v>365.84350000000001</v>
          </cell>
        </row>
        <row r="176">
          <cell r="A176">
            <v>366.1429</v>
          </cell>
        </row>
        <row r="177">
          <cell r="A177">
            <v>366.44110000000001</v>
          </cell>
        </row>
        <row r="178">
          <cell r="A178">
            <v>366.738</v>
          </cell>
        </row>
        <row r="179">
          <cell r="A179">
            <v>367.03370000000001</v>
          </cell>
        </row>
        <row r="180">
          <cell r="A180">
            <v>367.32810000000001</v>
          </cell>
        </row>
        <row r="181">
          <cell r="A181">
            <v>367.62130000000002</v>
          </cell>
        </row>
        <row r="182">
          <cell r="A182">
            <v>367.91329999999999</v>
          </cell>
        </row>
        <row r="183">
          <cell r="A183">
            <v>368.20409999999998</v>
          </cell>
        </row>
        <row r="184">
          <cell r="A184">
            <v>368.49360000000001</v>
          </cell>
        </row>
        <row r="185">
          <cell r="A185">
            <v>368.78199999999998</v>
          </cell>
        </row>
        <row r="186">
          <cell r="A186">
            <v>369.0693</v>
          </cell>
        </row>
        <row r="187">
          <cell r="A187">
            <v>369.35539999999997</v>
          </cell>
        </row>
        <row r="188">
          <cell r="A188">
            <v>369.64030000000002</v>
          </cell>
        </row>
        <row r="189">
          <cell r="A189">
            <v>369.92410000000001</v>
          </cell>
        </row>
        <row r="190">
          <cell r="A190">
            <v>370.20670000000001</v>
          </cell>
        </row>
        <row r="191">
          <cell r="A191">
            <v>370.48829999999998</v>
          </cell>
        </row>
        <row r="192">
          <cell r="A192">
            <v>370.76870000000002</v>
          </cell>
        </row>
        <row r="193">
          <cell r="A193">
            <v>371.048</v>
          </cell>
        </row>
        <row r="194">
          <cell r="A194">
            <v>371.3263</v>
          </cell>
        </row>
        <row r="195">
          <cell r="A195">
            <v>371.60340000000002</v>
          </cell>
        </row>
        <row r="196">
          <cell r="A196">
            <v>371.87950000000001</v>
          </cell>
        </row>
        <row r="197">
          <cell r="A197">
            <v>372.15449999999998</v>
          </cell>
        </row>
        <row r="198">
          <cell r="A198">
            <v>372.42849999999999</v>
          </cell>
        </row>
        <row r="199">
          <cell r="A199">
            <v>372.70139999999998</v>
          </cell>
        </row>
        <row r="200">
          <cell r="A200">
            <v>372.97329999999999</v>
          </cell>
        </row>
        <row r="201">
          <cell r="A201">
            <v>373.24419999999998</v>
          </cell>
        </row>
        <row r="202">
          <cell r="A202">
            <v>373.51409999999998</v>
          </cell>
        </row>
        <row r="203">
          <cell r="A203">
            <v>373.78289999999998</v>
          </cell>
        </row>
        <row r="204">
          <cell r="A204">
            <v>374.05070000000001</v>
          </cell>
        </row>
        <row r="205">
          <cell r="A205">
            <v>374.31760000000003</v>
          </cell>
        </row>
        <row r="206">
          <cell r="A206">
            <v>374.58339999999998</v>
          </cell>
        </row>
        <row r="207">
          <cell r="A207">
            <v>374.84829999999999</v>
          </cell>
        </row>
        <row r="208">
          <cell r="A208">
            <v>375.1123</v>
          </cell>
        </row>
        <row r="209">
          <cell r="A209">
            <v>375.37520000000001</v>
          </cell>
        </row>
        <row r="210">
          <cell r="A210">
            <v>375.63720000000001</v>
          </cell>
        </row>
        <row r="211">
          <cell r="A211">
            <v>375.89830000000001</v>
          </cell>
        </row>
        <row r="212">
          <cell r="A212">
            <v>376.15839999999997</v>
          </cell>
        </row>
        <row r="213">
          <cell r="A213">
            <v>376.41759999999999</v>
          </cell>
        </row>
        <row r="214">
          <cell r="A214">
            <v>376.67590000000001</v>
          </cell>
        </row>
        <row r="215">
          <cell r="A215">
            <v>376.9332</v>
          </cell>
        </row>
        <row r="216">
          <cell r="A216">
            <v>377.18970000000002</v>
          </cell>
        </row>
        <row r="217">
          <cell r="A217">
            <v>377.4452</v>
          </cell>
        </row>
        <row r="218">
          <cell r="A218">
            <v>377.69979999999998</v>
          </cell>
        </row>
        <row r="219">
          <cell r="A219">
            <v>377.95359999999999</v>
          </cell>
        </row>
        <row r="220">
          <cell r="A220">
            <v>378.20650000000001</v>
          </cell>
        </row>
        <row r="221">
          <cell r="A221">
            <v>378.45850000000002</v>
          </cell>
        </row>
        <row r="222">
          <cell r="A222">
            <v>378.70960000000002</v>
          </cell>
        </row>
        <row r="223">
          <cell r="A223">
            <v>378.9599</v>
          </cell>
        </row>
        <row r="224">
          <cell r="A224">
            <v>379.20929999999998</v>
          </cell>
        </row>
        <row r="225">
          <cell r="A225">
            <v>379.45780000000002</v>
          </cell>
        </row>
        <row r="226">
          <cell r="A226">
            <v>379.70549999999997</v>
          </cell>
        </row>
        <row r="227">
          <cell r="A227">
            <v>379.95240000000001</v>
          </cell>
        </row>
        <row r="228">
          <cell r="A228">
            <v>380.19850000000002</v>
          </cell>
        </row>
        <row r="229">
          <cell r="A229">
            <v>380.44369999999998</v>
          </cell>
        </row>
        <row r="230">
          <cell r="A230">
            <v>380.68810000000002</v>
          </cell>
        </row>
        <row r="231">
          <cell r="A231">
            <v>380.93169999999998</v>
          </cell>
        </row>
        <row r="232">
          <cell r="A232">
            <v>381.17450000000002</v>
          </cell>
        </row>
        <row r="233">
          <cell r="A233">
            <v>381.41640000000001</v>
          </cell>
        </row>
        <row r="234">
          <cell r="A234">
            <v>381.6576</v>
          </cell>
        </row>
        <row r="235">
          <cell r="A235">
            <v>381.89800000000002</v>
          </cell>
        </row>
        <row r="236">
          <cell r="A236">
            <v>382.13760000000002</v>
          </cell>
        </row>
        <row r="237">
          <cell r="A237">
            <v>382.37639999999999</v>
          </cell>
        </row>
        <row r="238">
          <cell r="A238">
            <v>382.61450000000002</v>
          </cell>
        </row>
        <row r="239">
          <cell r="A239">
            <v>382.85180000000003</v>
          </cell>
        </row>
        <row r="240">
          <cell r="A240">
            <v>383.0883</v>
          </cell>
        </row>
        <row r="241">
          <cell r="A241">
            <v>383.32400000000001</v>
          </cell>
        </row>
        <row r="242">
          <cell r="A242">
            <v>383.55900000000003</v>
          </cell>
        </row>
        <row r="243">
          <cell r="A243">
            <v>383.79329999999999</v>
          </cell>
        </row>
        <row r="244">
          <cell r="A244">
            <v>384.02679999999998</v>
          </cell>
        </row>
        <row r="245">
          <cell r="A245">
            <v>384.25959999999998</v>
          </cell>
        </row>
        <row r="246">
          <cell r="A246">
            <v>384.49160000000001</v>
          </cell>
        </row>
        <row r="247">
          <cell r="A247">
            <v>384.72289999999998</v>
          </cell>
        </row>
        <row r="248">
          <cell r="A248">
            <v>384.95350000000002</v>
          </cell>
        </row>
        <row r="249">
          <cell r="A249">
            <v>385.18329999999997</v>
          </cell>
        </row>
        <row r="250">
          <cell r="A250">
            <v>385.41250000000002</v>
          </cell>
        </row>
        <row r="251">
          <cell r="A251">
            <v>385.64089999999999</v>
          </cell>
        </row>
        <row r="252">
          <cell r="A252">
            <v>385.86860000000001</v>
          </cell>
        </row>
        <row r="253">
          <cell r="A253">
            <v>386.09570000000002</v>
          </cell>
        </row>
        <row r="254">
          <cell r="A254">
            <v>386.322</v>
          </cell>
        </row>
        <row r="255">
          <cell r="A255">
            <v>386.54759999999999</v>
          </cell>
        </row>
        <row r="256">
          <cell r="A256">
            <v>386.77249999999998</v>
          </cell>
        </row>
        <row r="257">
          <cell r="A257">
            <v>386.99680000000001</v>
          </cell>
        </row>
        <row r="258">
          <cell r="A258">
            <v>387.22039999999998</v>
          </cell>
        </row>
        <row r="259">
          <cell r="A259">
            <v>387.44330000000002</v>
          </cell>
        </row>
        <row r="260">
          <cell r="A260">
            <v>387.66550000000001</v>
          </cell>
        </row>
        <row r="261">
          <cell r="A261">
            <v>387.887</v>
          </cell>
        </row>
        <row r="262">
          <cell r="A262">
            <v>388.10789999999997</v>
          </cell>
        </row>
        <row r="263">
          <cell r="A263">
            <v>388.32819999999998</v>
          </cell>
        </row>
        <row r="264">
          <cell r="A264">
            <v>388.54770000000002</v>
          </cell>
        </row>
        <row r="265">
          <cell r="A265">
            <v>388.76659999999998</v>
          </cell>
        </row>
        <row r="266">
          <cell r="A266">
            <v>388.98489999999998</v>
          </cell>
        </row>
        <row r="267">
          <cell r="A267">
            <v>389.20249999999999</v>
          </cell>
        </row>
        <row r="268">
          <cell r="A268">
            <v>389.41950000000003</v>
          </cell>
        </row>
        <row r="269">
          <cell r="A269">
            <v>389.63589999999999</v>
          </cell>
        </row>
        <row r="270">
          <cell r="A270">
            <v>389.85160000000002</v>
          </cell>
        </row>
        <row r="271">
          <cell r="A271">
            <v>390.06659999999999</v>
          </cell>
        </row>
        <row r="272">
          <cell r="A272">
            <v>390.28109999999998</v>
          </cell>
        </row>
        <row r="273">
          <cell r="A273">
            <v>390.49489999999997</v>
          </cell>
        </row>
        <row r="274">
          <cell r="A274">
            <v>390.7081</v>
          </cell>
        </row>
        <row r="275">
          <cell r="A275">
            <v>390.92070000000001</v>
          </cell>
        </row>
        <row r="276">
          <cell r="A276">
            <v>391.1327</v>
          </cell>
        </row>
        <row r="277">
          <cell r="A277">
            <v>391.34399999999999</v>
          </cell>
        </row>
        <row r="278">
          <cell r="A278">
            <v>391.5548</v>
          </cell>
        </row>
        <row r="279">
          <cell r="A279">
            <v>391.76490000000001</v>
          </cell>
        </row>
        <row r="280">
          <cell r="A280">
            <v>391.97449999999998</v>
          </cell>
        </row>
        <row r="281">
          <cell r="A281">
            <v>392.18340000000001</v>
          </cell>
        </row>
        <row r="282">
          <cell r="A282">
            <v>392.39179999999999</v>
          </cell>
        </row>
        <row r="283">
          <cell r="A283">
            <v>392.59949999999998</v>
          </cell>
        </row>
        <row r="284">
          <cell r="A284">
            <v>392.80669999999998</v>
          </cell>
        </row>
        <row r="285">
          <cell r="A285">
            <v>393.01330000000002</v>
          </cell>
        </row>
        <row r="286">
          <cell r="A286">
            <v>393.21929999999998</v>
          </cell>
        </row>
        <row r="287">
          <cell r="A287">
            <v>393.42469999999997</v>
          </cell>
        </row>
        <row r="288">
          <cell r="A288">
            <v>393.62959999999998</v>
          </cell>
        </row>
        <row r="289">
          <cell r="A289">
            <v>393.83390000000003</v>
          </cell>
        </row>
        <row r="290">
          <cell r="A290">
            <v>394.0376</v>
          </cell>
        </row>
        <row r="291">
          <cell r="A291">
            <v>394.2407</v>
          </cell>
        </row>
        <row r="292">
          <cell r="A292">
            <v>394.44330000000002</v>
          </cell>
        </row>
        <row r="293">
          <cell r="A293">
            <v>394.64530000000002</v>
          </cell>
        </row>
        <row r="294">
          <cell r="A294">
            <v>394.8467</v>
          </cell>
        </row>
        <row r="295">
          <cell r="A295">
            <v>395.04759999999999</v>
          </cell>
        </row>
        <row r="296">
          <cell r="A296">
            <v>395.24790000000002</v>
          </cell>
        </row>
        <row r="297">
          <cell r="A297">
            <v>395.4477</v>
          </cell>
        </row>
        <row r="298">
          <cell r="A298">
            <v>395.64690000000002</v>
          </cell>
        </row>
        <row r="299">
          <cell r="A299">
            <v>395.84559999999999</v>
          </cell>
        </row>
        <row r="300">
          <cell r="A300">
            <v>396.04379999999998</v>
          </cell>
        </row>
        <row r="301">
          <cell r="A301">
            <v>396.2414</v>
          </cell>
        </row>
        <row r="302">
          <cell r="A302">
            <v>396.4384</v>
          </cell>
        </row>
        <row r="303">
          <cell r="A303">
            <v>396.63490000000002</v>
          </cell>
        </row>
        <row r="304">
          <cell r="A304">
            <v>396.83089999999999</v>
          </cell>
        </row>
        <row r="305">
          <cell r="A305">
            <v>397.02640000000002</v>
          </cell>
        </row>
        <row r="306">
          <cell r="A306">
            <v>397.22129999999999</v>
          </cell>
        </row>
        <row r="307">
          <cell r="A307">
            <v>397.41570000000002</v>
          </cell>
        </row>
        <row r="308">
          <cell r="A308">
            <v>397.60950000000003</v>
          </cell>
        </row>
        <row r="309">
          <cell r="A309">
            <v>397.80290000000002</v>
          </cell>
        </row>
        <row r="310">
          <cell r="A310">
            <v>397.9957</v>
          </cell>
        </row>
        <row r="311">
          <cell r="A311">
            <v>398.18799999999999</v>
          </cell>
        </row>
        <row r="312">
          <cell r="A312">
            <v>398.37970000000001</v>
          </cell>
        </row>
        <row r="313">
          <cell r="A313">
            <v>398.57100000000003</v>
          </cell>
        </row>
        <row r="314">
          <cell r="A314">
            <v>398.76170000000002</v>
          </cell>
        </row>
        <row r="315">
          <cell r="A315">
            <v>398.952</v>
          </cell>
        </row>
        <row r="316">
          <cell r="A316">
            <v>399.14170000000001</v>
          </cell>
        </row>
        <row r="317">
          <cell r="A317">
            <v>399.33089999999999</v>
          </cell>
        </row>
        <row r="318">
          <cell r="A318">
            <v>399.51960000000003</v>
          </cell>
        </row>
        <row r="319">
          <cell r="A319">
            <v>399.70780000000002</v>
          </cell>
        </row>
        <row r="320">
          <cell r="A320">
            <v>399.89550000000003</v>
          </cell>
        </row>
        <row r="321">
          <cell r="A321">
            <v>400.08260000000001</v>
          </cell>
        </row>
        <row r="322">
          <cell r="A322">
            <v>400.26929999999999</v>
          </cell>
        </row>
        <row r="323">
          <cell r="A323">
            <v>400.45549999999997</v>
          </cell>
        </row>
        <row r="324">
          <cell r="A324">
            <v>400.64120000000003</v>
          </cell>
        </row>
        <row r="325">
          <cell r="A325">
            <v>400.82639999999998</v>
          </cell>
        </row>
        <row r="326">
          <cell r="A326">
            <v>401.0111</v>
          </cell>
        </row>
        <row r="327">
          <cell r="A327">
            <v>401.19529999999997</v>
          </cell>
        </row>
        <row r="328">
          <cell r="A328">
            <v>401.37900000000002</v>
          </cell>
        </row>
        <row r="329">
          <cell r="A329">
            <v>401.56220000000002</v>
          </cell>
        </row>
        <row r="330">
          <cell r="A330">
            <v>401.74489999999997</v>
          </cell>
        </row>
        <row r="331">
          <cell r="A331">
            <v>401.9271</v>
          </cell>
        </row>
        <row r="332">
          <cell r="A332">
            <v>402.10890000000001</v>
          </cell>
        </row>
        <row r="333">
          <cell r="A333">
            <v>402.2901</v>
          </cell>
        </row>
        <row r="334">
          <cell r="A334">
            <v>402.47089999999997</v>
          </cell>
        </row>
        <row r="335">
          <cell r="A335">
            <v>402.65120000000002</v>
          </cell>
        </row>
        <row r="336">
          <cell r="A336">
            <v>402.83089999999999</v>
          </cell>
        </row>
        <row r="337">
          <cell r="A337">
            <v>403.01029999999997</v>
          </cell>
        </row>
        <row r="338">
          <cell r="A338">
            <v>403.1891</v>
          </cell>
        </row>
        <row r="339">
          <cell r="A339">
            <v>403.36739999999998</v>
          </cell>
        </row>
        <row r="340">
          <cell r="A340">
            <v>403.54520000000002</v>
          </cell>
        </row>
        <row r="341">
          <cell r="A341">
            <v>403.7226</v>
          </cell>
        </row>
        <row r="342">
          <cell r="A342">
            <v>403.89949999999999</v>
          </cell>
        </row>
        <row r="343">
          <cell r="A343">
            <v>404.07589999999999</v>
          </cell>
        </row>
        <row r="344">
          <cell r="A344">
            <v>404.2518</v>
          </cell>
        </row>
        <row r="345">
          <cell r="A345">
            <v>404.42720000000003</v>
          </cell>
        </row>
        <row r="346">
          <cell r="A346">
            <v>404.60210000000001</v>
          </cell>
        </row>
        <row r="347">
          <cell r="A347">
            <v>404.77659999999997</v>
          </cell>
        </row>
        <row r="348">
          <cell r="A348">
            <v>404.95049999999998</v>
          </cell>
        </row>
        <row r="349">
          <cell r="A349">
            <v>405.12389999999999</v>
          </cell>
        </row>
        <row r="350">
          <cell r="A350">
            <v>405.29689999999999</v>
          </cell>
        </row>
        <row r="351">
          <cell r="A351">
            <v>405.46940000000001</v>
          </cell>
        </row>
        <row r="352">
          <cell r="A352">
            <v>405.6413</v>
          </cell>
        </row>
        <row r="353">
          <cell r="A353">
            <v>405.81279999999998</v>
          </cell>
        </row>
        <row r="354">
          <cell r="A354">
            <v>405.9837</v>
          </cell>
        </row>
        <row r="355">
          <cell r="A355">
            <v>406.15410000000003</v>
          </cell>
        </row>
        <row r="356">
          <cell r="A356">
            <v>406.32400000000001</v>
          </cell>
        </row>
        <row r="357">
          <cell r="A357">
            <v>406.49340000000001</v>
          </cell>
        </row>
        <row r="358">
          <cell r="A358">
            <v>406.66219999999998</v>
          </cell>
        </row>
        <row r="359">
          <cell r="A359">
            <v>406.83049999999997</v>
          </cell>
        </row>
        <row r="360">
          <cell r="A360">
            <v>406.9982</v>
          </cell>
        </row>
        <row r="361">
          <cell r="A361">
            <v>407.1653</v>
          </cell>
        </row>
        <row r="362">
          <cell r="A362">
            <v>407.33179999999999</v>
          </cell>
        </row>
        <row r="363">
          <cell r="A363">
            <v>407.49759999999998</v>
          </cell>
        </row>
        <row r="364">
          <cell r="A364">
            <v>407.6626</v>
          </cell>
        </row>
        <row r="365">
          <cell r="A365">
            <v>113.7299</v>
          </cell>
        </row>
        <row r="366">
          <cell r="A366">
            <v>214.36969999999999</v>
          </cell>
        </row>
        <row r="367">
          <cell r="A367">
            <v>226.297</v>
          </cell>
        </row>
        <row r="368">
          <cell r="A368">
            <v>234.02209999999999</v>
          </cell>
        </row>
        <row r="369">
          <cell r="A369">
            <v>239.8861</v>
          </cell>
        </row>
        <row r="370">
          <cell r="A370">
            <v>244.6746</v>
          </cell>
        </row>
        <row r="371">
          <cell r="A371">
            <v>248.75409999999999</v>
          </cell>
        </row>
        <row r="372">
          <cell r="A372">
            <v>252.32749999999999</v>
          </cell>
        </row>
        <row r="373">
          <cell r="A373">
            <v>255.5196</v>
          </cell>
        </row>
        <row r="374">
          <cell r="A374">
            <v>258.41289999999998</v>
          </cell>
        </row>
        <row r="375">
          <cell r="A375">
            <v>261.06529999999998</v>
          </cell>
        </row>
        <row r="376">
          <cell r="A376">
            <v>263.51870000000002</v>
          </cell>
        </row>
        <row r="377">
          <cell r="A377">
            <v>265.80459999999999</v>
          </cell>
        </row>
        <row r="378">
          <cell r="A378">
            <v>267.94760000000002</v>
          </cell>
        </row>
        <row r="379">
          <cell r="A379">
            <v>269.96679999999998</v>
          </cell>
        </row>
        <row r="380">
          <cell r="A380">
            <v>271.87779999999998</v>
          </cell>
        </row>
        <row r="381">
          <cell r="A381">
            <v>273.69319999999999</v>
          </cell>
        </row>
        <row r="382">
          <cell r="A382">
            <v>275.42349999999999</v>
          </cell>
        </row>
        <row r="383">
          <cell r="A383">
            <v>277.07760000000002</v>
          </cell>
        </row>
        <row r="384">
          <cell r="A384">
            <v>278.6628</v>
          </cell>
        </row>
        <row r="385">
          <cell r="A385">
            <v>280.18549999999999</v>
          </cell>
        </row>
        <row r="386">
          <cell r="A386">
            <v>281.65129999999999</v>
          </cell>
        </row>
        <row r="387">
          <cell r="A387">
            <v>283.06479999999999</v>
          </cell>
        </row>
        <row r="388">
          <cell r="A388">
            <v>284.43029999999999</v>
          </cell>
        </row>
        <row r="389">
          <cell r="A389">
            <v>285.75150000000002</v>
          </cell>
        </row>
        <row r="390">
          <cell r="A390">
            <v>287.03160000000003</v>
          </cell>
        </row>
        <row r="391">
          <cell r="A391">
            <v>288.27339999999998</v>
          </cell>
        </row>
        <row r="392">
          <cell r="A392">
            <v>289.47969999999998</v>
          </cell>
        </row>
        <row r="393">
          <cell r="A393">
            <v>290.65269999999998</v>
          </cell>
        </row>
        <row r="394">
          <cell r="A394">
            <v>291.7944</v>
          </cell>
        </row>
        <row r="395">
          <cell r="A395">
            <v>292.90679999999998</v>
          </cell>
        </row>
        <row r="396">
          <cell r="A396">
            <v>293.99169999999998</v>
          </cell>
        </row>
        <row r="397">
          <cell r="A397">
            <v>295.0505</v>
          </cell>
        </row>
        <row r="398">
          <cell r="A398">
            <v>296.08479999999997</v>
          </cell>
        </row>
        <row r="399">
          <cell r="A399">
            <v>297.09570000000002</v>
          </cell>
        </row>
        <row r="400">
          <cell r="A400">
            <v>298.08460000000002</v>
          </cell>
        </row>
        <row r="401">
          <cell r="A401">
            <v>299.05250000000001</v>
          </cell>
        </row>
        <row r="402">
          <cell r="A402">
            <v>300.00049999999999</v>
          </cell>
        </row>
        <row r="403">
          <cell r="A403">
            <v>300.92939999999999</v>
          </cell>
        </row>
        <row r="404">
          <cell r="A404">
            <v>301.84030000000001</v>
          </cell>
        </row>
        <row r="405">
          <cell r="A405">
            <v>302.73390000000001</v>
          </cell>
        </row>
        <row r="406">
          <cell r="A406">
            <v>303.61090000000002</v>
          </cell>
        </row>
        <row r="407">
          <cell r="A407">
            <v>304.47210000000001</v>
          </cell>
        </row>
        <row r="408">
          <cell r="A408">
            <v>305.31810000000002</v>
          </cell>
        </row>
        <row r="409">
          <cell r="A409">
            <v>306.14960000000002</v>
          </cell>
        </row>
        <row r="410">
          <cell r="A410">
            <v>306.96710000000002</v>
          </cell>
        </row>
        <row r="411">
          <cell r="A411">
            <v>307.77120000000002</v>
          </cell>
        </row>
        <row r="412">
          <cell r="A412">
            <v>308.56229999999999</v>
          </cell>
        </row>
        <row r="413">
          <cell r="A413">
            <v>309.34109999999998</v>
          </cell>
        </row>
        <row r="414">
          <cell r="A414">
            <v>310.1078</v>
          </cell>
        </row>
        <row r="415">
          <cell r="A415">
            <v>310.86309999999997</v>
          </cell>
        </row>
        <row r="416">
          <cell r="A416">
            <v>311.60719999999998</v>
          </cell>
        </row>
        <row r="417">
          <cell r="A417">
            <v>312.34050000000002</v>
          </cell>
        </row>
        <row r="418">
          <cell r="A418">
            <v>313.0634</v>
          </cell>
        </row>
        <row r="419">
          <cell r="A419">
            <v>313.77629999999999</v>
          </cell>
        </row>
        <row r="420">
          <cell r="A420">
            <v>314.47949999999997</v>
          </cell>
        </row>
        <row r="421">
          <cell r="A421">
            <v>315.17320000000001</v>
          </cell>
        </row>
        <row r="422">
          <cell r="A422">
            <v>315.8578</v>
          </cell>
        </row>
        <row r="423">
          <cell r="A423">
            <v>316.53359999999998</v>
          </cell>
        </row>
        <row r="424">
          <cell r="A424">
            <v>317.20080000000002</v>
          </cell>
        </row>
        <row r="425">
          <cell r="A425">
            <v>317.85969999999998</v>
          </cell>
        </row>
        <row r="426">
          <cell r="A426">
            <v>318.51060000000001</v>
          </cell>
        </row>
        <row r="427">
          <cell r="A427">
            <v>319.15350000000001</v>
          </cell>
        </row>
        <row r="428">
          <cell r="A428">
            <v>319.78890000000001</v>
          </cell>
        </row>
        <row r="429">
          <cell r="A429">
            <v>320.41680000000002</v>
          </cell>
        </row>
        <row r="430">
          <cell r="A430">
            <v>321.0376</v>
          </cell>
        </row>
        <row r="431">
          <cell r="A431">
            <v>321.65129999999999</v>
          </cell>
        </row>
        <row r="432">
          <cell r="A432">
            <v>322.25819999999999</v>
          </cell>
        </row>
        <row r="433">
          <cell r="A433">
            <v>322.85840000000002</v>
          </cell>
        </row>
        <row r="434">
          <cell r="A434">
            <v>323.4522</v>
          </cell>
        </row>
        <row r="435">
          <cell r="A435">
            <v>324.03960000000001</v>
          </cell>
        </row>
        <row r="436">
          <cell r="A436">
            <v>324.62090000000001</v>
          </cell>
        </row>
        <row r="437">
          <cell r="A437">
            <v>325.19619999999998</v>
          </cell>
        </row>
        <row r="438">
          <cell r="A438">
            <v>325.76560000000001</v>
          </cell>
        </row>
        <row r="439">
          <cell r="A439">
            <v>326.32929999999999</v>
          </cell>
        </row>
        <row r="440">
          <cell r="A440">
            <v>326.88740000000001</v>
          </cell>
        </row>
        <row r="441">
          <cell r="A441">
            <v>327.44</v>
          </cell>
        </row>
        <row r="442">
          <cell r="A442">
            <v>327.98739999999998</v>
          </cell>
        </row>
        <row r="443">
          <cell r="A443">
            <v>328.52949999999998</v>
          </cell>
        </row>
        <row r="444">
          <cell r="A444">
            <v>329.06650000000002</v>
          </cell>
        </row>
        <row r="445">
          <cell r="A445">
            <v>329.5985</v>
          </cell>
        </row>
        <row r="446">
          <cell r="A446">
            <v>330.12569999999999</v>
          </cell>
        </row>
        <row r="447">
          <cell r="A447">
            <v>330.64800000000002</v>
          </cell>
        </row>
        <row r="448">
          <cell r="A448">
            <v>331.16579999999999</v>
          </cell>
        </row>
        <row r="449">
          <cell r="A449">
            <v>331.6789</v>
          </cell>
        </row>
        <row r="450">
          <cell r="A450">
            <v>332.18759999999997</v>
          </cell>
        </row>
        <row r="451">
          <cell r="A451">
            <v>332.69189999999998</v>
          </cell>
        </row>
        <row r="452">
          <cell r="A452">
            <v>333.19189999999998</v>
          </cell>
        </row>
        <row r="453">
          <cell r="A453">
            <v>333.68759999999997</v>
          </cell>
        </row>
        <row r="454">
          <cell r="A454">
            <v>334.17930000000001</v>
          </cell>
        </row>
        <row r="455">
          <cell r="A455">
            <v>334.6669</v>
          </cell>
        </row>
        <row r="456">
          <cell r="A456">
            <v>335.15050000000002</v>
          </cell>
        </row>
        <row r="457">
          <cell r="A457">
            <v>335.63029999999998</v>
          </cell>
        </row>
        <row r="458">
          <cell r="A458">
            <v>336.1062</v>
          </cell>
        </row>
        <row r="459">
          <cell r="A459">
            <v>336.57839999999999</v>
          </cell>
        </row>
        <row r="460">
          <cell r="A460">
            <v>337.04689999999999</v>
          </cell>
        </row>
        <row r="461">
          <cell r="A461">
            <v>337.51179999999999</v>
          </cell>
        </row>
        <row r="462">
          <cell r="A462">
            <v>337.97309999999999</v>
          </cell>
        </row>
        <row r="463">
          <cell r="A463">
            <v>338.43099999999998</v>
          </cell>
        </row>
        <row r="464">
          <cell r="A464">
            <v>338.8854</v>
          </cell>
        </row>
        <row r="465">
          <cell r="A465">
            <v>339.3365</v>
          </cell>
        </row>
        <row r="466">
          <cell r="A466">
            <v>339.78429999999997</v>
          </cell>
        </row>
        <row r="467">
          <cell r="A467">
            <v>340.22879999999998</v>
          </cell>
        </row>
        <row r="468">
          <cell r="A468">
            <v>340.67009999999999</v>
          </cell>
        </row>
        <row r="469">
          <cell r="A469">
            <v>341.10829999999999</v>
          </cell>
        </row>
        <row r="470">
          <cell r="A470">
            <v>341.54340000000002</v>
          </cell>
        </row>
        <row r="471">
          <cell r="A471">
            <v>341.97550000000001</v>
          </cell>
        </row>
        <row r="472">
          <cell r="A472">
            <v>342.40460000000002</v>
          </cell>
        </row>
        <row r="473">
          <cell r="A473">
            <v>342.83080000000001</v>
          </cell>
        </row>
        <row r="474">
          <cell r="A474">
            <v>343.25400000000002</v>
          </cell>
        </row>
        <row r="475">
          <cell r="A475">
            <v>343.67439999999999</v>
          </cell>
        </row>
        <row r="476">
          <cell r="A476">
            <v>344.09210000000002</v>
          </cell>
        </row>
        <row r="477">
          <cell r="A477">
            <v>344.50689999999997</v>
          </cell>
        </row>
        <row r="478">
          <cell r="A478">
            <v>344.91910000000001</v>
          </cell>
        </row>
        <row r="479">
          <cell r="A479">
            <v>345.32859999999999</v>
          </cell>
        </row>
        <row r="480">
          <cell r="A480">
            <v>345.73540000000003</v>
          </cell>
        </row>
        <row r="481">
          <cell r="A481">
            <v>346.1397</v>
          </cell>
        </row>
        <row r="482">
          <cell r="A482">
            <v>346.54140000000001</v>
          </cell>
        </row>
        <row r="483">
          <cell r="A483">
            <v>346.94049999999999</v>
          </cell>
        </row>
        <row r="484">
          <cell r="A484">
            <v>347.33730000000003</v>
          </cell>
        </row>
        <row r="485">
          <cell r="A485">
            <v>347.73149999999998</v>
          </cell>
        </row>
        <row r="486">
          <cell r="A486">
            <v>348.1234</v>
          </cell>
        </row>
        <row r="487">
          <cell r="A487">
            <v>348.5129</v>
          </cell>
        </row>
        <row r="488">
          <cell r="A488">
            <v>348.9</v>
          </cell>
        </row>
        <row r="489">
          <cell r="A489">
            <v>349.28480000000002</v>
          </cell>
        </row>
        <row r="490">
          <cell r="A490">
            <v>349.66739999999999</v>
          </cell>
        </row>
        <row r="491">
          <cell r="A491">
            <v>350.04770000000002</v>
          </cell>
        </row>
        <row r="492">
          <cell r="A492">
            <v>350.42579999999998</v>
          </cell>
        </row>
        <row r="493">
          <cell r="A493">
            <v>350.80169999999998</v>
          </cell>
        </row>
        <row r="494">
          <cell r="A494">
            <v>351.1755</v>
          </cell>
        </row>
        <row r="495">
          <cell r="A495">
            <v>351.5471</v>
          </cell>
        </row>
        <row r="496">
          <cell r="A496">
            <v>351.91660000000002</v>
          </cell>
        </row>
        <row r="497">
          <cell r="A497">
            <v>352.28410000000002</v>
          </cell>
        </row>
        <row r="498">
          <cell r="A498">
            <v>352.64949999999999</v>
          </cell>
        </row>
        <row r="499">
          <cell r="A499">
            <v>353.0129</v>
          </cell>
        </row>
        <row r="500">
          <cell r="A500">
            <v>353.37430000000001</v>
          </cell>
        </row>
        <row r="501">
          <cell r="A501">
            <v>353.73379999999997</v>
          </cell>
        </row>
        <row r="502">
          <cell r="A502">
            <v>354.09129999999999</v>
          </cell>
        </row>
        <row r="503">
          <cell r="A503">
            <v>354.44690000000003</v>
          </cell>
        </row>
        <row r="504">
          <cell r="A504">
            <v>354.80059999999997</v>
          </cell>
        </row>
        <row r="505">
          <cell r="A505">
            <v>355.1524</v>
          </cell>
        </row>
        <row r="506">
          <cell r="A506">
            <v>355.50240000000002</v>
          </cell>
        </row>
        <row r="507">
          <cell r="A507">
            <v>355.85059999999999</v>
          </cell>
        </row>
        <row r="508">
          <cell r="A508">
            <v>356.19690000000003</v>
          </cell>
        </row>
        <row r="509">
          <cell r="A509">
            <v>356.54149999999998</v>
          </cell>
        </row>
        <row r="510">
          <cell r="A510">
            <v>356.8843</v>
          </cell>
        </row>
        <row r="511">
          <cell r="A511">
            <v>357.22539999999998</v>
          </cell>
        </row>
        <row r="512">
          <cell r="A512">
            <v>357.56470000000002</v>
          </cell>
        </row>
        <row r="513">
          <cell r="A513">
            <v>357.9024</v>
          </cell>
        </row>
        <row r="514">
          <cell r="A514">
            <v>358.23840000000001</v>
          </cell>
        </row>
        <row r="515">
          <cell r="A515">
            <v>358.5727</v>
          </cell>
        </row>
        <row r="516">
          <cell r="A516">
            <v>358.90539999999999</v>
          </cell>
        </row>
        <row r="517">
          <cell r="A517">
            <v>359.2364</v>
          </cell>
        </row>
        <row r="518">
          <cell r="A518">
            <v>359.5659</v>
          </cell>
        </row>
        <row r="519">
          <cell r="A519">
            <v>359.8938</v>
          </cell>
        </row>
        <row r="520">
          <cell r="A520">
            <v>360.2201</v>
          </cell>
        </row>
        <row r="521">
          <cell r="A521">
            <v>360.54480000000001</v>
          </cell>
        </row>
        <row r="522">
          <cell r="A522">
            <v>360.86799999999999</v>
          </cell>
        </row>
        <row r="523">
          <cell r="A523">
            <v>361.18970000000002</v>
          </cell>
        </row>
        <row r="524">
          <cell r="A524">
            <v>361.50990000000002</v>
          </cell>
        </row>
        <row r="525">
          <cell r="A525">
            <v>361.82859999999999</v>
          </cell>
        </row>
        <row r="526">
          <cell r="A526">
            <v>362.14580000000001</v>
          </cell>
        </row>
        <row r="527">
          <cell r="A527">
            <v>362.46159999999998</v>
          </cell>
        </row>
        <row r="528">
          <cell r="A528">
            <v>362.77600000000001</v>
          </cell>
        </row>
        <row r="529">
          <cell r="A529">
            <v>363.08890000000002</v>
          </cell>
        </row>
        <row r="530">
          <cell r="A530">
            <v>363.40039999999999</v>
          </cell>
        </row>
        <row r="531">
          <cell r="A531">
            <v>363.71050000000002</v>
          </cell>
        </row>
        <row r="532">
          <cell r="A532">
            <v>364.01929999999999</v>
          </cell>
        </row>
        <row r="533">
          <cell r="A533">
            <v>364.32659999999998</v>
          </cell>
        </row>
        <row r="534">
          <cell r="A534">
            <v>364.63260000000002</v>
          </cell>
        </row>
        <row r="535">
          <cell r="A535">
            <v>364.93729999999999</v>
          </cell>
        </row>
        <row r="536">
          <cell r="A536">
            <v>365.2407</v>
          </cell>
        </row>
        <row r="537">
          <cell r="A537">
            <v>365.54270000000002</v>
          </cell>
        </row>
        <row r="538">
          <cell r="A538">
            <v>365.84350000000001</v>
          </cell>
        </row>
        <row r="539">
          <cell r="A539">
            <v>366.1429</v>
          </cell>
        </row>
        <row r="540">
          <cell r="A540">
            <v>366.44110000000001</v>
          </cell>
        </row>
        <row r="541">
          <cell r="A541">
            <v>366.738</v>
          </cell>
        </row>
        <row r="542">
          <cell r="A542">
            <v>367.03370000000001</v>
          </cell>
        </row>
        <row r="543">
          <cell r="A543">
            <v>367.32810000000001</v>
          </cell>
        </row>
        <row r="544">
          <cell r="A544">
            <v>367.62130000000002</v>
          </cell>
        </row>
        <row r="545">
          <cell r="A545">
            <v>367.91329999999999</v>
          </cell>
        </row>
        <row r="546">
          <cell r="A546">
            <v>368.20409999999998</v>
          </cell>
        </row>
        <row r="547">
          <cell r="A547">
            <v>368.49360000000001</v>
          </cell>
        </row>
        <row r="548">
          <cell r="A548">
            <v>368.78199999999998</v>
          </cell>
        </row>
        <row r="549">
          <cell r="A549">
            <v>369.0693</v>
          </cell>
        </row>
        <row r="550">
          <cell r="A550">
            <v>369.35539999999997</v>
          </cell>
        </row>
        <row r="551">
          <cell r="A551">
            <v>369.64030000000002</v>
          </cell>
        </row>
        <row r="552">
          <cell r="A552">
            <v>369.92410000000001</v>
          </cell>
        </row>
        <row r="553">
          <cell r="A553">
            <v>370.20670000000001</v>
          </cell>
        </row>
        <row r="554">
          <cell r="A554">
            <v>370.48829999999998</v>
          </cell>
        </row>
        <row r="555">
          <cell r="A555">
            <v>370.76870000000002</v>
          </cell>
        </row>
        <row r="556">
          <cell r="A556">
            <v>371.048</v>
          </cell>
        </row>
        <row r="557">
          <cell r="A557">
            <v>371.3263</v>
          </cell>
        </row>
        <row r="558">
          <cell r="A558">
            <v>371.60340000000002</v>
          </cell>
        </row>
        <row r="559">
          <cell r="A559">
            <v>371.87950000000001</v>
          </cell>
        </row>
        <row r="560">
          <cell r="A560">
            <v>372.15449999999998</v>
          </cell>
        </row>
        <row r="561">
          <cell r="A561">
            <v>372.42849999999999</v>
          </cell>
        </row>
        <row r="562">
          <cell r="A562">
            <v>372.70139999999998</v>
          </cell>
        </row>
        <row r="563">
          <cell r="A563">
            <v>372.97329999999999</v>
          </cell>
        </row>
        <row r="564">
          <cell r="A564">
            <v>373.24419999999998</v>
          </cell>
        </row>
        <row r="565">
          <cell r="A565">
            <v>373.51409999999998</v>
          </cell>
        </row>
        <row r="566">
          <cell r="A566">
            <v>373.78289999999998</v>
          </cell>
        </row>
        <row r="567">
          <cell r="A567">
            <v>374.05070000000001</v>
          </cell>
        </row>
        <row r="568">
          <cell r="A568">
            <v>374.31760000000003</v>
          </cell>
        </row>
        <row r="569">
          <cell r="A569">
            <v>374.58339999999998</v>
          </cell>
        </row>
        <row r="570">
          <cell r="A570">
            <v>374.84829999999999</v>
          </cell>
        </row>
        <row r="571">
          <cell r="A571">
            <v>375.1123</v>
          </cell>
        </row>
        <row r="572">
          <cell r="A572">
            <v>375.37520000000001</v>
          </cell>
        </row>
        <row r="573">
          <cell r="A573">
            <v>375.63720000000001</v>
          </cell>
        </row>
        <row r="574">
          <cell r="A574">
            <v>375.89830000000001</v>
          </cell>
        </row>
        <row r="575">
          <cell r="A575">
            <v>376.15839999999997</v>
          </cell>
        </row>
        <row r="576">
          <cell r="A576">
            <v>376.41759999999999</v>
          </cell>
        </row>
        <row r="577">
          <cell r="A577">
            <v>376.67590000000001</v>
          </cell>
        </row>
        <row r="578">
          <cell r="A578">
            <v>376.9332</v>
          </cell>
        </row>
        <row r="579">
          <cell r="A579">
            <v>377.18970000000002</v>
          </cell>
        </row>
        <row r="580">
          <cell r="A580">
            <v>377.4452</v>
          </cell>
        </row>
        <row r="581">
          <cell r="A581">
            <v>377.69979999999998</v>
          </cell>
        </row>
        <row r="582">
          <cell r="A582">
            <v>377.95359999999999</v>
          </cell>
        </row>
        <row r="583">
          <cell r="A583">
            <v>378.20650000000001</v>
          </cell>
        </row>
        <row r="584">
          <cell r="A584">
            <v>378.45850000000002</v>
          </cell>
        </row>
        <row r="585">
          <cell r="A585">
            <v>378.70960000000002</v>
          </cell>
        </row>
        <row r="586">
          <cell r="A586">
            <v>378.9599</v>
          </cell>
        </row>
        <row r="587">
          <cell r="A587">
            <v>379.20929999999998</v>
          </cell>
        </row>
        <row r="588">
          <cell r="A588">
            <v>379.45780000000002</v>
          </cell>
        </row>
        <row r="589">
          <cell r="A589">
            <v>379.70549999999997</v>
          </cell>
        </row>
        <row r="590">
          <cell r="A590">
            <v>379.95240000000001</v>
          </cell>
        </row>
        <row r="591">
          <cell r="A591">
            <v>380.19850000000002</v>
          </cell>
        </row>
        <row r="592">
          <cell r="A592">
            <v>380.44369999999998</v>
          </cell>
        </row>
        <row r="593">
          <cell r="A593">
            <v>380.68810000000002</v>
          </cell>
        </row>
        <row r="594">
          <cell r="A594">
            <v>380.93169999999998</v>
          </cell>
        </row>
        <row r="595">
          <cell r="A595">
            <v>381.17450000000002</v>
          </cell>
        </row>
        <row r="596">
          <cell r="A596">
            <v>381.41640000000001</v>
          </cell>
        </row>
        <row r="597">
          <cell r="A597">
            <v>381.6576</v>
          </cell>
        </row>
        <row r="598">
          <cell r="A598">
            <v>381.89800000000002</v>
          </cell>
        </row>
        <row r="599">
          <cell r="A599">
            <v>382.13760000000002</v>
          </cell>
        </row>
        <row r="600">
          <cell r="A600">
            <v>382.37639999999999</v>
          </cell>
        </row>
        <row r="601">
          <cell r="A601">
            <v>382.61450000000002</v>
          </cell>
        </row>
        <row r="602">
          <cell r="A602">
            <v>382.85180000000003</v>
          </cell>
        </row>
        <row r="603">
          <cell r="A603">
            <v>383.0883</v>
          </cell>
        </row>
        <row r="604">
          <cell r="A604">
            <v>383.32400000000001</v>
          </cell>
        </row>
        <row r="605">
          <cell r="A605">
            <v>383.55900000000003</v>
          </cell>
        </row>
        <row r="606">
          <cell r="A606">
            <v>383.79329999999999</v>
          </cell>
        </row>
        <row r="607">
          <cell r="A607">
            <v>384.02679999999998</v>
          </cell>
        </row>
        <row r="608">
          <cell r="A608">
            <v>384.25959999999998</v>
          </cell>
        </row>
        <row r="609">
          <cell r="A609">
            <v>384.49160000000001</v>
          </cell>
        </row>
        <row r="610">
          <cell r="A610">
            <v>384.72289999999998</v>
          </cell>
        </row>
        <row r="611">
          <cell r="A611">
            <v>384.95350000000002</v>
          </cell>
        </row>
        <row r="612">
          <cell r="A612">
            <v>385.18329999999997</v>
          </cell>
        </row>
        <row r="613">
          <cell r="A613">
            <v>385.41250000000002</v>
          </cell>
        </row>
        <row r="614">
          <cell r="A614">
            <v>385.64089999999999</v>
          </cell>
        </row>
        <row r="615">
          <cell r="A615">
            <v>385.86860000000001</v>
          </cell>
        </row>
        <row r="616">
          <cell r="A616">
            <v>386.09570000000002</v>
          </cell>
        </row>
        <row r="617">
          <cell r="A617">
            <v>386.322</v>
          </cell>
        </row>
        <row r="618">
          <cell r="A618">
            <v>386.54759999999999</v>
          </cell>
        </row>
        <row r="619">
          <cell r="A619">
            <v>386.77249999999998</v>
          </cell>
        </row>
        <row r="620">
          <cell r="A620">
            <v>386.99680000000001</v>
          </cell>
        </row>
        <row r="621">
          <cell r="A621">
            <v>387.22039999999998</v>
          </cell>
        </row>
        <row r="622">
          <cell r="A622">
            <v>387.44330000000002</v>
          </cell>
        </row>
        <row r="623">
          <cell r="A623">
            <v>387.66550000000001</v>
          </cell>
        </row>
        <row r="624">
          <cell r="A624">
            <v>387.887</v>
          </cell>
        </row>
        <row r="625">
          <cell r="A625">
            <v>388.10789999999997</v>
          </cell>
        </row>
        <row r="626">
          <cell r="A626">
            <v>388.32819999999998</v>
          </cell>
        </row>
        <row r="627">
          <cell r="A627">
            <v>388.54770000000002</v>
          </cell>
        </row>
        <row r="628">
          <cell r="A628">
            <v>388.76659999999998</v>
          </cell>
        </row>
        <row r="629">
          <cell r="A629">
            <v>388.98489999999998</v>
          </cell>
        </row>
        <row r="630">
          <cell r="A630">
            <v>389.20249999999999</v>
          </cell>
        </row>
        <row r="631">
          <cell r="A631">
            <v>389.41950000000003</v>
          </cell>
        </row>
        <row r="632">
          <cell r="A632">
            <v>389.63589999999999</v>
          </cell>
        </row>
        <row r="633">
          <cell r="A633">
            <v>389.85160000000002</v>
          </cell>
        </row>
        <row r="634">
          <cell r="A634">
            <v>390.06659999999999</v>
          </cell>
        </row>
        <row r="635">
          <cell r="A635">
            <v>390.28109999999998</v>
          </cell>
        </row>
        <row r="636">
          <cell r="A636">
            <v>390.49489999999997</v>
          </cell>
        </row>
        <row r="637">
          <cell r="A637">
            <v>390.7081</v>
          </cell>
        </row>
        <row r="638">
          <cell r="A638">
            <v>390.92070000000001</v>
          </cell>
        </row>
        <row r="639">
          <cell r="A639">
            <v>391.1327</v>
          </cell>
        </row>
        <row r="640">
          <cell r="A640">
            <v>391.34399999999999</v>
          </cell>
        </row>
        <row r="641">
          <cell r="A641">
            <v>391.5548</v>
          </cell>
        </row>
        <row r="642">
          <cell r="A642">
            <v>391.76490000000001</v>
          </cell>
        </row>
        <row r="643">
          <cell r="A643">
            <v>391.97449999999998</v>
          </cell>
        </row>
        <row r="644">
          <cell r="A644">
            <v>392.18340000000001</v>
          </cell>
        </row>
        <row r="645">
          <cell r="A645">
            <v>392.39179999999999</v>
          </cell>
        </row>
        <row r="646">
          <cell r="A646">
            <v>392.59949999999998</v>
          </cell>
        </row>
        <row r="647">
          <cell r="A647">
            <v>392.80669999999998</v>
          </cell>
        </row>
        <row r="648">
          <cell r="A648">
            <v>393.01330000000002</v>
          </cell>
        </row>
        <row r="649">
          <cell r="A649">
            <v>393.21929999999998</v>
          </cell>
        </row>
        <row r="650">
          <cell r="A650">
            <v>393.42469999999997</v>
          </cell>
        </row>
        <row r="651">
          <cell r="A651">
            <v>393.62959999999998</v>
          </cell>
        </row>
        <row r="652">
          <cell r="A652">
            <v>393.83390000000003</v>
          </cell>
        </row>
        <row r="653">
          <cell r="A653">
            <v>394.0376</v>
          </cell>
        </row>
        <row r="654">
          <cell r="A654">
            <v>394.2407</v>
          </cell>
        </row>
        <row r="655">
          <cell r="A655">
            <v>394.44330000000002</v>
          </cell>
        </row>
        <row r="656">
          <cell r="A656">
            <v>394.64530000000002</v>
          </cell>
        </row>
        <row r="657">
          <cell r="A657">
            <v>394.8467</v>
          </cell>
        </row>
        <row r="658">
          <cell r="A658">
            <v>395.04759999999999</v>
          </cell>
        </row>
        <row r="659">
          <cell r="A659">
            <v>395.24790000000002</v>
          </cell>
        </row>
        <row r="660">
          <cell r="A660">
            <v>395.4477</v>
          </cell>
        </row>
        <row r="661">
          <cell r="A661">
            <v>395.64690000000002</v>
          </cell>
        </row>
        <row r="662">
          <cell r="A662">
            <v>395.84559999999999</v>
          </cell>
        </row>
        <row r="663">
          <cell r="A663">
            <v>396.04379999999998</v>
          </cell>
        </row>
        <row r="664">
          <cell r="A664">
            <v>396.2414</v>
          </cell>
        </row>
        <row r="665">
          <cell r="A665">
            <v>396.4384</v>
          </cell>
        </row>
        <row r="666">
          <cell r="A666">
            <v>396.63490000000002</v>
          </cell>
        </row>
        <row r="667">
          <cell r="A667">
            <v>396.83089999999999</v>
          </cell>
        </row>
        <row r="668">
          <cell r="A668">
            <v>397.02640000000002</v>
          </cell>
        </row>
        <row r="669">
          <cell r="A669">
            <v>397.22129999999999</v>
          </cell>
        </row>
        <row r="670">
          <cell r="A670">
            <v>397.41570000000002</v>
          </cell>
        </row>
        <row r="671">
          <cell r="A671">
            <v>397.60950000000003</v>
          </cell>
        </row>
        <row r="672">
          <cell r="A672">
            <v>397.80290000000002</v>
          </cell>
        </row>
        <row r="673">
          <cell r="A673">
            <v>397.9957</v>
          </cell>
        </row>
        <row r="674">
          <cell r="A674">
            <v>398.18799999999999</v>
          </cell>
        </row>
        <row r="675">
          <cell r="A675">
            <v>398.37970000000001</v>
          </cell>
        </row>
        <row r="676">
          <cell r="A676">
            <v>398.57100000000003</v>
          </cell>
        </row>
        <row r="677">
          <cell r="A677">
            <v>398.76170000000002</v>
          </cell>
        </row>
        <row r="678">
          <cell r="A678">
            <v>398.952</v>
          </cell>
        </row>
        <row r="679">
          <cell r="A679">
            <v>399.14170000000001</v>
          </cell>
        </row>
        <row r="680">
          <cell r="A680">
            <v>399.33089999999999</v>
          </cell>
        </row>
        <row r="681">
          <cell r="A681">
            <v>399.51960000000003</v>
          </cell>
        </row>
        <row r="682">
          <cell r="A682">
            <v>399.70780000000002</v>
          </cell>
        </row>
        <row r="683">
          <cell r="A683">
            <v>399.89550000000003</v>
          </cell>
        </row>
        <row r="684">
          <cell r="A684">
            <v>400.08260000000001</v>
          </cell>
        </row>
        <row r="685">
          <cell r="A685">
            <v>400.26929999999999</v>
          </cell>
        </row>
        <row r="686">
          <cell r="A686">
            <v>400.45549999999997</v>
          </cell>
        </row>
        <row r="687">
          <cell r="A687">
            <v>400.64120000000003</v>
          </cell>
        </row>
        <row r="688">
          <cell r="A688">
            <v>400.82639999999998</v>
          </cell>
        </row>
        <row r="689">
          <cell r="A689">
            <v>401.0111</v>
          </cell>
        </row>
        <row r="690">
          <cell r="A690">
            <v>401.19529999999997</v>
          </cell>
        </row>
        <row r="691">
          <cell r="A691">
            <v>401.37900000000002</v>
          </cell>
        </row>
        <row r="692">
          <cell r="A692">
            <v>401.56220000000002</v>
          </cell>
        </row>
        <row r="693">
          <cell r="A693">
            <v>401.74489999999997</v>
          </cell>
        </row>
        <row r="694">
          <cell r="A694">
            <v>401.9271</v>
          </cell>
        </row>
        <row r="695">
          <cell r="A695">
            <v>402.10890000000001</v>
          </cell>
        </row>
        <row r="696">
          <cell r="A696">
            <v>402.2901</v>
          </cell>
        </row>
        <row r="697">
          <cell r="A697">
            <v>402.47089999999997</v>
          </cell>
        </row>
        <row r="698">
          <cell r="A698">
            <v>402.65120000000002</v>
          </cell>
        </row>
        <row r="699">
          <cell r="A699">
            <v>402.83089999999999</v>
          </cell>
        </row>
        <row r="700">
          <cell r="A700">
            <v>403.01029999999997</v>
          </cell>
        </row>
        <row r="701">
          <cell r="A701">
            <v>403.1891</v>
          </cell>
        </row>
        <row r="702">
          <cell r="A702">
            <v>403.36739999999998</v>
          </cell>
        </row>
        <row r="703">
          <cell r="A703">
            <v>403.54520000000002</v>
          </cell>
        </row>
        <row r="704">
          <cell r="A704">
            <v>403.7226</v>
          </cell>
        </row>
        <row r="705">
          <cell r="A705">
            <v>403.89949999999999</v>
          </cell>
        </row>
        <row r="706">
          <cell r="A706">
            <v>404.07589999999999</v>
          </cell>
        </row>
        <row r="707">
          <cell r="A707">
            <v>404.2518</v>
          </cell>
        </row>
        <row r="708">
          <cell r="A708">
            <v>404.42720000000003</v>
          </cell>
        </row>
        <row r="709">
          <cell r="A709">
            <v>404.60210000000001</v>
          </cell>
        </row>
        <row r="710">
          <cell r="A710">
            <v>404.77659999999997</v>
          </cell>
        </row>
        <row r="711">
          <cell r="A711">
            <v>404.95049999999998</v>
          </cell>
        </row>
        <row r="712">
          <cell r="A712">
            <v>405.12389999999999</v>
          </cell>
        </row>
        <row r="713">
          <cell r="A713">
            <v>405.29689999999999</v>
          </cell>
        </row>
        <row r="714">
          <cell r="A714">
            <v>405.46940000000001</v>
          </cell>
        </row>
        <row r="715">
          <cell r="A715">
            <v>405.6413</v>
          </cell>
        </row>
        <row r="716">
          <cell r="A716">
            <v>405.81279999999998</v>
          </cell>
        </row>
        <row r="717">
          <cell r="A717">
            <v>405.9837</v>
          </cell>
        </row>
        <row r="718">
          <cell r="A718">
            <v>406.15410000000003</v>
          </cell>
        </row>
        <row r="719">
          <cell r="A719">
            <v>406.32400000000001</v>
          </cell>
        </row>
        <row r="720">
          <cell r="A720">
            <v>406.49340000000001</v>
          </cell>
        </row>
        <row r="721">
          <cell r="A721">
            <v>406.66219999999998</v>
          </cell>
        </row>
        <row r="722">
          <cell r="A722">
            <v>406.83049999999997</v>
          </cell>
        </row>
        <row r="723">
          <cell r="A723">
            <v>406.9982</v>
          </cell>
        </row>
        <row r="724">
          <cell r="A724">
            <v>407.1653</v>
          </cell>
        </row>
        <row r="725">
          <cell r="A725">
            <v>407.33179999999999</v>
          </cell>
        </row>
        <row r="726">
          <cell r="A726">
            <v>407.49759999999998</v>
          </cell>
        </row>
        <row r="727">
          <cell r="A727">
            <v>407.6626</v>
          </cell>
        </row>
      </sheetData>
      <sheetData sheetId="11">
        <row r="2">
          <cell r="A2">
            <v>143.47</v>
          </cell>
        </row>
        <row r="3">
          <cell r="A3">
            <v>255.03479999999999</v>
          </cell>
        </row>
        <row r="4">
          <cell r="A4">
            <v>268.81549999999999</v>
          </cell>
        </row>
        <row r="5">
          <cell r="A5">
            <v>277.726</v>
          </cell>
        </row>
        <row r="6">
          <cell r="A6">
            <v>284.48180000000002</v>
          </cell>
        </row>
        <row r="7">
          <cell r="A7">
            <v>289.99329999999998</v>
          </cell>
        </row>
        <row r="8">
          <cell r="A8">
            <v>294.68520000000001</v>
          </cell>
        </row>
        <row r="9">
          <cell r="A9">
            <v>298.79219999999998</v>
          </cell>
        </row>
        <row r="10">
          <cell r="A10">
            <v>302.45890000000003</v>
          </cell>
        </row>
        <row r="11">
          <cell r="A11">
            <v>305.78059999999999</v>
          </cell>
        </row>
        <row r="12">
          <cell r="A12">
            <v>308.82420000000002</v>
          </cell>
        </row>
        <row r="13">
          <cell r="A13">
            <v>311.63819999999998</v>
          </cell>
        </row>
        <row r="14">
          <cell r="A14">
            <v>314.25909999999999</v>
          </cell>
        </row>
        <row r="15">
          <cell r="A15">
            <v>316.71519999999998</v>
          </cell>
        </row>
        <row r="16">
          <cell r="A16">
            <v>319.02859999999998</v>
          </cell>
        </row>
        <row r="17">
          <cell r="A17">
            <v>321.21719999999999</v>
          </cell>
        </row>
        <row r="18">
          <cell r="A18">
            <v>323.29570000000001</v>
          </cell>
        </row>
        <row r="19">
          <cell r="A19">
            <v>325.27620000000002</v>
          </cell>
        </row>
        <row r="20">
          <cell r="A20">
            <v>327.16890000000001</v>
          </cell>
        </row>
        <row r="21">
          <cell r="A21">
            <v>328.98230000000001</v>
          </cell>
        </row>
        <row r="22">
          <cell r="A22">
            <v>330.72370000000001</v>
          </cell>
        </row>
        <row r="23">
          <cell r="A23">
            <v>332.39960000000002</v>
          </cell>
        </row>
        <row r="24">
          <cell r="A24">
            <v>334.0154</v>
          </cell>
        </row>
        <row r="25">
          <cell r="A25">
            <v>335.57589999999999</v>
          </cell>
        </row>
        <row r="26">
          <cell r="A26">
            <v>337.08550000000002</v>
          </cell>
        </row>
        <row r="27">
          <cell r="A27">
            <v>338.54770000000002</v>
          </cell>
        </row>
        <row r="28">
          <cell r="A28">
            <v>339.96600000000001</v>
          </cell>
        </row>
        <row r="29">
          <cell r="A29">
            <v>341.34339999999997</v>
          </cell>
        </row>
        <row r="30">
          <cell r="A30">
            <v>342.68239999999997</v>
          </cell>
        </row>
        <row r="31">
          <cell r="A31">
            <v>343.98559999999998</v>
          </cell>
        </row>
        <row r="32">
          <cell r="A32">
            <v>345.25510000000003</v>
          </cell>
        </row>
        <row r="33">
          <cell r="A33">
            <v>346.49290000000002</v>
          </cell>
        </row>
        <row r="34">
          <cell r="A34">
            <v>347.70080000000002</v>
          </cell>
        </row>
        <row r="35">
          <cell r="A35">
            <v>348.88040000000001</v>
          </cell>
        </row>
        <row r="36">
          <cell r="A36">
            <v>350.0333</v>
          </cell>
        </row>
        <row r="37">
          <cell r="A37">
            <v>351.16090000000003</v>
          </cell>
        </row>
        <row r="38">
          <cell r="A38">
            <v>352.26429999999999</v>
          </cell>
        </row>
        <row r="39">
          <cell r="A39">
            <v>353.34480000000002</v>
          </cell>
        </row>
        <row r="40">
          <cell r="A40">
            <v>354.40359999999998</v>
          </cell>
        </row>
        <row r="41">
          <cell r="A41">
            <v>355.44150000000002</v>
          </cell>
        </row>
        <row r="42">
          <cell r="A42">
            <v>356.45949999999999</v>
          </cell>
        </row>
        <row r="43">
          <cell r="A43">
            <v>357.45859999999999</v>
          </cell>
        </row>
        <row r="44">
          <cell r="A44">
            <v>358.43950000000001</v>
          </cell>
        </row>
        <row r="45">
          <cell r="A45">
            <v>359.40300000000002</v>
          </cell>
        </row>
        <row r="46">
          <cell r="A46">
            <v>360.34980000000002</v>
          </cell>
        </row>
        <row r="47">
          <cell r="A47">
            <v>361.28050000000002</v>
          </cell>
        </row>
        <row r="48">
          <cell r="A48">
            <v>362.19589999999999</v>
          </cell>
        </row>
        <row r="49">
          <cell r="A49">
            <v>363.09640000000002</v>
          </cell>
        </row>
        <row r="50">
          <cell r="A50">
            <v>363.98270000000002</v>
          </cell>
        </row>
        <row r="51">
          <cell r="A51">
            <v>364.85520000000002</v>
          </cell>
        </row>
        <row r="52">
          <cell r="A52">
            <v>365.71449999999999</v>
          </cell>
        </row>
        <row r="53">
          <cell r="A53">
            <v>366.56099999999998</v>
          </cell>
        </row>
        <row r="54">
          <cell r="A54">
            <v>367.39519999999999</v>
          </cell>
        </row>
        <row r="55">
          <cell r="A55">
            <v>368.2174</v>
          </cell>
        </row>
        <row r="56">
          <cell r="A56">
            <v>369.02809999999999</v>
          </cell>
        </row>
        <row r="57">
          <cell r="A57">
            <v>369.82769999999999</v>
          </cell>
        </row>
        <row r="58">
          <cell r="A58">
            <v>370.61649999999997</v>
          </cell>
        </row>
        <row r="59">
          <cell r="A59">
            <v>371.39479999999998</v>
          </cell>
        </row>
        <row r="60">
          <cell r="A60">
            <v>372.16300000000001</v>
          </cell>
        </row>
        <row r="61">
          <cell r="A61">
            <v>372.92129999999997</v>
          </cell>
        </row>
        <row r="62">
          <cell r="A62">
            <v>373.67009999999999</v>
          </cell>
        </row>
        <row r="63">
          <cell r="A63">
            <v>374.40969999999999</v>
          </cell>
        </row>
        <row r="64">
          <cell r="A64">
            <v>375.14019999999999</v>
          </cell>
        </row>
        <row r="65">
          <cell r="A65">
            <v>375.86200000000002</v>
          </cell>
        </row>
        <row r="66">
          <cell r="A66">
            <v>376.57530000000003</v>
          </cell>
        </row>
        <row r="67">
          <cell r="A67">
            <v>377.28039999999999</v>
          </cell>
        </row>
        <row r="68">
          <cell r="A68">
            <v>377.97739999999999</v>
          </cell>
        </row>
        <row r="69">
          <cell r="A69">
            <v>378.66660000000002</v>
          </cell>
        </row>
        <row r="70">
          <cell r="A70">
            <v>379.34809999999999</v>
          </cell>
        </row>
        <row r="71">
          <cell r="A71">
            <v>380.02229999999997</v>
          </cell>
        </row>
        <row r="72">
          <cell r="A72">
            <v>380.68920000000003</v>
          </cell>
        </row>
        <row r="73">
          <cell r="A73">
            <v>381.34899999999999</v>
          </cell>
        </row>
        <row r="74">
          <cell r="A74">
            <v>382.00200000000001</v>
          </cell>
        </row>
        <row r="75">
          <cell r="A75">
            <v>382.64819999999997</v>
          </cell>
        </row>
        <row r="76">
          <cell r="A76">
            <v>383.28789999999998</v>
          </cell>
        </row>
        <row r="77">
          <cell r="A77">
            <v>383.9212</v>
          </cell>
        </row>
        <row r="78">
          <cell r="A78">
            <v>384.54820000000001</v>
          </cell>
        </row>
        <row r="79">
          <cell r="A79">
            <v>385.16910000000001</v>
          </cell>
        </row>
        <row r="80">
          <cell r="A80">
            <v>385.78399999999999</v>
          </cell>
        </row>
        <row r="81">
          <cell r="A81">
            <v>386.3931</v>
          </cell>
        </row>
        <row r="82">
          <cell r="A82">
            <v>386.99650000000003</v>
          </cell>
        </row>
        <row r="83">
          <cell r="A83">
            <v>387.59440000000001</v>
          </cell>
        </row>
        <row r="84">
          <cell r="A84">
            <v>388.18669999999997</v>
          </cell>
        </row>
        <row r="85">
          <cell r="A85">
            <v>388.77370000000002</v>
          </cell>
        </row>
        <row r="86">
          <cell r="A86">
            <v>389.35550000000001</v>
          </cell>
        </row>
        <row r="87">
          <cell r="A87">
            <v>389.93209999999999</v>
          </cell>
        </row>
        <row r="88">
          <cell r="A88">
            <v>390.50380000000001</v>
          </cell>
        </row>
        <row r="89">
          <cell r="A89">
            <v>391.07049999999998</v>
          </cell>
        </row>
        <row r="90">
          <cell r="A90">
            <v>391.63229999999999</v>
          </cell>
        </row>
        <row r="91">
          <cell r="A91">
            <v>392.18950000000001</v>
          </cell>
        </row>
        <row r="92">
          <cell r="A92">
            <v>392.74200000000002</v>
          </cell>
        </row>
        <row r="93">
          <cell r="A93">
            <v>393.29</v>
          </cell>
        </row>
        <row r="94">
          <cell r="A94">
            <v>393.83350000000002</v>
          </cell>
        </row>
        <row r="95">
          <cell r="A95">
            <v>394.37270000000001</v>
          </cell>
        </row>
        <row r="96">
          <cell r="A96">
            <v>394.90750000000003</v>
          </cell>
        </row>
        <row r="97">
          <cell r="A97">
            <v>395.43819999999999</v>
          </cell>
        </row>
        <row r="98">
          <cell r="A98">
            <v>395.96469999999999</v>
          </cell>
        </row>
        <row r="99">
          <cell r="A99">
            <v>396.4871</v>
          </cell>
        </row>
        <row r="100">
          <cell r="A100">
            <v>397.00560000000002</v>
          </cell>
        </row>
        <row r="101">
          <cell r="A101">
            <v>397.52010000000001</v>
          </cell>
        </row>
        <row r="102">
          <cell r="A102">
            <v>398.0308</v>
          </cell>
        </row>
        <row r="103">
          <cell r="A103">
            <v>398.53769999999997</v>
          </cell>
        </row>
        <row r="104">
          <cell r="A104">
            <v>399.04090000000002</v>
          </cell>
        </row>
        <row r="105">
          <cell r="A105">
            <v>399.54039999999998</v>
          </cell>
        </row>
        <row r="106">
          <cell r="A106">
            <v>400.03640000000001</v>
          </cell>
        </row>
        <row r="107">
          <cell r="A107">
            <v>400.52879999999999</v>
          </cell>
        </row>
        <row r="108">
          <cell r="A108">
            <v>401.01769999999999</v>
          </cell>
        </row>
        <row r="109">
          <cell r="A109">
            <v>401.50330000000002</v>
          </cell>
        </row>
        <row r="110">
          <cell r="A110">
            <v>401.98540000000003</v>
          </cell>
        </row>
        <row r="111">
          <cell r="A111">
            <v>402.46429999999998</v>
          </cell>
        </row>
        <row r="112">
          <cell r="A112">
            <v>402.93990000000002</v>
          </cell>
        </row>
        <row r="113">
          <cell r="A113">
            <v>403.41230000000002</v>
          </cell>
        </row>
        <row r="114">
          <cell r="A114">
            <v>403.88150000000002</v>
          </cell>
        </row>
        <row r="115">
          <cell r="A115">
            <v>404.3476</v>
          </cell>
        </row>
        <row r="116">
          <cell r="A116">
            <v>404.8107</v>
          </cell>
        </row>
        <row r="117">
          <cell r="A117">
            <v>405.27069999999998</v>
          </cell>
        </row>
        <row r="118">
          <cell r="A118">
            <v>405.7278</v>
          </cell>
        </row>
        <row r="119">
          <cell r="A119">
            <v>406.18200000000002</v>
          </cell>
        </row>
        <row r="120">
          <cell r="A120">
            <v>406.63330000000002</v>
          </cell>
        </row>
        <row r="121">
          <cell r="A121">
            <v>407.08170000000001</v>
          </cell>
        </row>
        <row r="122">
          <cell r="A122">
            <v>407.5274</v>
          </cell>
        </row>
        <row r="123">
          <cell r="A123">
            <v>407.97030000000001</v>
          </cell>
        </row>
        <row r="124">
          <cell r="A124">
            <v>408.41039999999998</v>
          </cell>
        </row>
        <row r="125">
          <cell r="A125">
            <v>408.84789999999998</v>
          </cell>
        </row>
        <row r="126">
          <cell r="A126">
            <v>409.28280000000001</v>
          </cell>
        </row>
        <row r="127">
          <cell r="A127">
            <v>409.71499999999997</v>
          </cell>
        </row>
        <row r="128">
          <cell r="A128">
            <v>410.1447</v>
          </cell>
        </row>
        <row r="129">
          <cell r="A129">
            <v>410.5718</v>
          </cell>
        </row>
        <row r="130">
          <cell r="A130">
            <v>410.99650000000003</v>
          </cell>
        </row>
        <row r="131">
          <cell r="A131">
            <v>411.4187</v>
          </cell>
        </row>
        <row r="132">
          <cell r="A132">
            <v>411.83839999999998</v>
          </cell>
        </row>
        <row r="133">
          <cell r="A133">
            <v>412.25569999999999</v>
          </cell>
        </row>
        <row r="134">
          <cell r="A134">
            <v>412.67070000000001</v>
          </cell>
        </row>
        <row r="135">
          <cell r="A135">
            <v>413.08330000000001</v>
          </cell>
        </row>
        <row r="136">
          <cell r="A136">
            <v>413.49369999999999</v>
          </cell>
        </row>
        <row r="137">
          <cell r="A137">
            <v>413.90170000000001</v>
          </cell>
        </row>
        <row r="138">
          <cell r="A138">
            <v>414.3075</v>
          </cell>
        </row>
        <row r="139">
          <cell r="A139">
            <v>414.71100000000001</v>
          </cell>
        </row>
        <row r="140">
          <cell r="A140">
            <v>415.11239999999998</v>
          </cell>
        </row>
        <row r="141">
          <cell r="A141">
            <v>415.51159999999999</v>
          </cell>
        </row>
        <row r="142">
          <cell r="A142">
            <v>415.90870000000001</v>
          </cell>
        </row>
        <row r="143">
          <cell r="A143">
            <v>416.30360000000002</v>
          </cell>
        </row>
        <row r="144">
          <cell r="A144">
            <v>416.69650000000001</v>
          </cell>
        </row>
        <row r="145">
          <cell r="A145">
            <v>417.08730000000003</v>
          </cell>
        </row>
        <row r="146">
          <cell r="A146">
            <v>417.476</v>
          </cell>
        </row>
        <row r="147">
          <cell r="A147">
            <v>417.86279999999999</v>
          </cell>
        </row>
        <row r="148">
          <cell r="A148">
            <v>418.2475</v>
          </cell>
        </row>
        <row r="149">
          <cell r="A149">
            <v>418.63029999999998</v>
          </cell>
        </row>
        <row r="150">
          <cell r="A150">
            <v>419.0111</v>
          </cell>
        </row>
        <row r="151">
          <cell r="A151">
            <v>419.39</v>
          </cell>
        </row>
        <row r="152">
          <cell r="A152">
            <v>419.767</v>
          </cell>
        </row>
        <row r="153">
          <cell r="A153">
            <v>420.14210000000003</v>
          </cell>
        </row>
        <row r="154">
          <cell r="A154">
            <v>420.5154</v>
          </cell>
        </row>
        <row r="155">
          <cell r="A155">
            <v>420.88679999999999</v>
          </cell>
        </row>
        <row r="156">
          <cell r="A156">
            <v>421.25639999999999</v>
          </cell>
        </row>
        <row r="157">
          <cell r="A157">
            <v>421.62430000000001</v>
          </cell>
        </row>
        <row r="158">
          <cell r="A158">
            <v>421.99029999999999</v>
          </cell>
        </row>
        <row r="159">
          <cell r="A159">
            <v>422.3546</v>
          </cell>
        </row>
        <row r="160">
          <cell r="A160">
            <v>422.71710000000002</v>
          </cell>
        </row>
        <row r="161">
          <cell r="A161">
            <v>423.0779</v>
          </cell>
        </row>
        <row r="162">
          <cell r="A162">
            <v>423.43700000000001</v>
          </cell>
        </row>
        <row r="163">
          <cell r="A163">
            <v>423.79450000000003</v>
          </cell>
        </row>
        <row r="164">
          <cell r="A164">
            <v>424.15019999999998</v>
          </cell>
        </row>
        <row r="165">
          <cell r="A165">
            <v>424.5043</v>
          </cell>
        </row>
        <row r="166">
          <cell r="A166">
            <v>424.85680000000002</v>
          </cell>
        </row>
        <row r="167">
          <cell r="A167">
            <v>425.20769999999999</v>
          </cell>
        </row>
        <row r="168">
          <cell r="A168">
            <v>425.55689999999998</v>
          </cell>
        </row>
        <row r="169">
          <cell r="A169">
            <v>425.90460000000002</v>
          </cell>
        </row>
        <row r="170">
          <cell r="A170">
            <v>426.25069999999999</v>
          </cell>
        </row>
        <row r="171">
          <cell r="A171">
            <v>426.59530000000001</v>
          </cell>
        </row>
        <row r="172">
          <cell r="A172">
            <v>426.93830000000003</v>
          </cell>
        </row>
        <row r="173">
          <cell r="A173">
            <v>427.27980000000002</v>
          </cell>
        </row>
        <row r="174">
          <cell r="A174">
            <v>427.6198</v>
          </cell>
        </row>
        <row r="175">
          <cell r="A175">
            <v>427.95830000000001</v>
          </cell>
        </row>
        <row r="176">
          <cell r="A176">
            <v>428.2953</v>
          </cell>
        </row>
        <row r="177">
          <cell r="A177">
            <v>428.6309</v>
          </cell>
        </row>
        <row r="178">
          <cell r="A178">
            <v>428.96499999999997</v>
          </cell>
        </row>
        <row r="179">
          <cell r="A179">
            <v>429.29770000000002</v>
          </cell>
        </row>
        <row r="180">
          <cell r="A180">
            <v>429.62900000000002</v>
          </cell>
        </row>
        <row r="181">
          <cell r="A181">
            <v>429.9588</v>
          </cell>
        </row>
        <row r="182">
          <cell r="A182">
            <v>430.28730000000002</v>
          </cell>
        </row>
        <row r="183">
          <cell r="A183">
            <v>430.61430000000001</v>
          </cell>
        </row>
        <row r="184">
          <cell r="A184">
            <v>430.94</v>
          </cell>
        </row>
        <row r="185">
          <cell r="A185">
            <v>431.26440000000002</v>
          </cell>
        </row>
        <row r="186">
          <cell r="A186">
            <v>431.5874</v>
          </cell>
        </row>
        <row r="187">
          <cell r="A187">
            <v>431.90910000000002</v>
          </cell>
        </row>
        <row r="188">
          <cell r="A188">
            <v>432.2294</v>
          </cell>
        </row>
        <row r="189">
          <cell r="A189">
            <v>432.54849999999999</v>
          </cell>
        </row>
        <row r="190">
          <cell r="A190">
            <v>432.86619999999999</v>
          </cell>
        </row>
        <row r="191">
          <cell r="A191">
            <v>433.18270000000001</v>
          </cell>
        </row>
        <row r="192">
          <cell r="A192">
            <v>433.49790000000002</v>
          </cell>
        </row>
        <row r="193">
          <cell r="A193">
            <v>433.81180000000001</v>
          </cell>
        </row>
        <row r="194">
          <cell r="A194">
            <v>434.12450000000001</v>
          </cell>
        </row>
        <row r="195">
          <cell r="A195">
            <v>434.4359</v>
          </cell>
        </row>
        <row r="196">
          <cell r="A196">
            <v>434.74610000000001</v>
          </cell>
        </row>
        <row r="197">
          <cell r="A197">
            <v>435.05509999999998</v>
          </cell>
        </row>
        <row r="198">
          <cell r="A198">
            <v>435.36279999999999</v>
          </cell>
        </row>
        <row r="199">
          <cell r="A199">
            <v>435.6694</v>
          </cell>
        </row>
        <row r="200">
          <cell r="A200">
            <v>435.97480000000002</v>
          </cell>
        </row>
        <row r="201">
          <cell r="A201">
            <v>436.279</v>
          </cell>
        </row>
        <row r="202">
          <cell r="A202">
            <v>436.58199999999999</v>
          </cell>
        </row>
        <row r="203">
          <cell r="A203">
            <v>436.88389999999998</v>
          </cell>
        </row>
        <row r="204">
          <cell r="A204">
            <v>437.18459999999999</v>
          </cell>
        </row>
        <row r="205">
          <cell r="A205">
            <v>437.48419999999999</v>
          </cell>
        </row>
        <row r="206">
          <cell r="A206">
            <v>437.7826</v>
          </cell>
        </row>
        <row r="207">
          <cell r="A207">
            <v>438.07990000000001</v>
          </cell>
        </row>
        <row r="208">
          <cell r="A208">
            <v>438.37610000000001</v>
          </cell>
        </row>
        <row r="209">
          <cell r="A209">
            <v>438.6712</v>
          </cell>
        </row>
        <row r="210">
          <cell r="A210">
            <v>438.96519999999998</v>
          </cell>
        </row>
        <row r="211">
          <cell r="A211">
            <v>439.25810000000001</v>
          </cell>
        </row>
        <row r="212">
          <cell r="A212">
            <v>439.55</v>
          </cell>
        </row>
        <row r="213">
          <cell r="A213">
            <v>439.84070000000003</v>
          </cell>
        </row>
        <row r="214">
          <cell r="A214">
            <v>440.13040000000001</v>
          </cell>
        </row>
        <row r="215">
          <cell r="A215">
            <v>440.41899999999998</v>
          </cell>
        </row>
        <row r="216">
          <cell r="A216">
            <v>440.70659999999998</v>
          </cell>
        </row>
        <row r="217">
          <cell r="A217">
            <v>440.9932</v>
          </cell>
        </row>
        <row r="218">
          <cell r="A218">
            <v>441.27870000000001</v>
          </cell>
        </row>
        <row r="219">
          <cell r="A219">
            <v>441.56319999999999</v>
          </cell>
        </row>
        <row r="220">
          <cell r="A220">
            <v>441.84660000000002</v>
          </cell>
        </row>
        <row r="221">
          <cell r="A221">
            <v>442.12909999999999</v>
          </cell>
        </row>
        <row r="222">
          <cell r="A222">
            <v>442.41059999999999</v>
          </cell>
        </row>
        <row r="223">
          <cell r="A223">
            <v>442.69099999999997</v>
          </cell>
        </row>
        <row r="224">
          <cell r="A224">
            <v>442.97050000000002</v>
          </cell>
        </row>
        <row r="225">
          <cell r="A225">
            <v>443.24900000000002</v>
          </cell>
        </row>
        <row r="226">
          <cell r="A226">
            <v>443.5265</v>
          </cell>
        </row>
        <row r="227">
          <cell r="A227">
            <v>443.80309999999997</v>
          </cell>
        </row>
        <row r="228">
          <cell r="A228">
            <v>444.07870000000003</v>
          </cell>
        </row>
        <row r="229">
          <cell r="A229">
            <v>444.35329999999999</v>
          </cell>
        </row>
        <row r="230">
          <cell r="A230">
            <v>444.62700000000001</v>
          </cell>
        </row>
        <row r="231">
          <cell r="A231">
            <v>444.8997</v>
          </cell>
        </row>
        <row r="232">
          <cell r="A232">
            <v>445.17149999999998</v>
          </cell>
        </row>
        <row r="233">
          <cell r="A233">
            <v>445.44240000000002</v>
          </cell>
        </row>
        <row r="234">
          <cell r="A234">
            <v>445.7124</v>
          </cell>
        </row>
        <row r="235">
          <cell r="A235">
            <v>445.98140000000001</v>
          </cell>
        </row>
        <row r="236">
          <cell r="A236">
            <v>446.24959999999999</v>
          </cell>
        </row>
        <row r="237">
          <cell r="A237">
            <v>446.51679999999999</v>
          </cell>
        </row>
        <row r="238">
          <cell r="A238">
            <v>446.78309999999999</v>
          </cell>
        </row>
        <row r="239">
          <cell r="A239">
            <v>447.04860000000002</v>
          </cell>
        </row>
        <row r="240">
          <cell r="A240">
            <v>447.31310000000002</v>
          </cell>
        </row>
        <row r="241">
          <cell r="A241">
            <v>447.57679999999999</v>
          </cell>
        </row>
        <row r="242">
          <cell r="A242">
            <v>447.83960000000002</v>
          </cell>
        </row>
        <row r="243">
          <cell r="A243">
            <v>448.10149999999999</v>
          </cell>
        </row>
        <row r="244">
          <cell r="A244">
            <v>448.36259999999999</v>
          </cell>
        </row>
        <row r="245">
          <cell r="A245">
            <v>448.62279999999998</v>
          </cell>
        </row>
        <row r="246">
          <cell r="A246">
            <v>448.88220000000001</v>
          </cell>
        </row>
        <row r="247">
          <cell r="A247">
            <v>449.14069999999998</v>
          </cell>
        </row>
        <row r="248">
          <cell r="A248">
            <v>449.39830000000001</v>
          </cell>
        </row>
        <row r="249">
          <cell r="A249">
            <v>449.65519999999998</v>
          </cell>
        </row>
        <row r="250">
          <cell r="A250">
            <v>449.91109999999998</v>
          </cell>
        </row>
        <row r="251">
          <cell r="A251">
            <v>450.16629999999998</v>
          </cell>
        </row>
        <row r="252">
          <cell r="A252">
            <v>450.42059999999998</v>
          </cell>
        </row>
        <row r="253">
          <cell r="A253">
            <v>450.67419999999998</v>
          </cell>
        </row>
        <row r="254">
          <cell r="A254">
            <v>450.92689999999999</v>
          </cell>
        </row>
        <row r="255">
          <cell r="A255">
            <v>451.17880000000002</v>
          </cell>
        </row>
        <row r="256">
          <cell r="A256">
            <v>451.4298</v>
          </cell>
        </row>
        <row r="257">
          <cell r="A257">
            <v>451.68009999999998</v>
          </cell>
        </row>
        <row r="258">
          <cell r="A258">
            <v>451.92959999999999</v>
          </cell>
        </row>
        <row r="259">
          <cell r="A259">
            <v>452.17829999999998</v>
          </cell>
        </row>
        <row r="260">
          <cell r="A260">
            <v>452.42619999999999</v>
          </cell>
        </row>
        <row r="261">
          <cell r="A261">
            <v>452.67340000000002</v>
          </cell>
        </row>
        <row r="262">
          <cell r="A262">
            <v>452.91969999999998</v>
          </cell>
        </row>
        <row r="263">
          <cell r="A263">
            <v>453.1653</v>
          </cell>
        </row>
        <row r="264">
          <cell r="A264">
            <v>453.4101</v>
          </cell>
        </row>
        <row r="265">
          <cell r="A265">
            <v>453.65410000000003</v>
          </cell>
        </row>
        <row r="266">
          <cell r="A266">
            <v>453.8974</v>
          </cell>
        </row>
        <row r="267">
          <cell r="A267">
            <v>454.13990000000001</v>
          </cell>
        </row>
        <row r="268">
          <cell r="A268">
            <v>454.38170000000002</v>
          </cell>
        </row>
        <row r="269">
          <cell r="A269">
            <v>454.62270000000001</v>
          </cell>
        </row>
        <row r="270">
          <cell r="A270">
            <v>454.863</v>
          </cell>
        </row>
        <row r="271">
          <cell r="A271">
            <v>455.10250000000002</v>
          </cell>
        </row>
        <row r="272">
          <cell r="A272">
            <v>455.34120000000001</v>
          </cell>
        </row>
        <row r="273">
          <cell r="A273">
            <v>455.57929999999999</v>
          </cell>
        </row>
        <row r="274">
          <cell r="A274">
            <v>455.81659999999999</v>
          </cell>
        </row>
        <row r="275">
          <cell r="A275">
            <v>456.0532</v>
          </cell>
        </row>
        <row r="276">
          <cell r="A276">
            <v>456.28899999999999</v>
          </cell>
        </row>
        <row r="277">
          <cell r="A277">
            <v>456.52409999999998</v>
          </cell>
        </row>
        <row r="278">
          <cell r="A278">
            <v>456.75850000000003</v>
          </cell>
        </row>
        <row r="279">
          <cell r="A279">
            <v>456.99220000000003</v>
          </cell>
        </row>
        <row r="280">
          <cell r="A280">
            <v>457.22519999999997</v>
          </cell>
        </row>
        <row r="281">
          <cell r="A281">
            <v>457.45740000000001</v>
          </cell>
        </row>
        <row r="282">
          <cell r="A282">
            <v>457.68889999999999</v>
          </cell>
        </row>
        <row r="283">
          <cell r="A283">
            <v>457.91980000000001</v>
          </cell>
        </row>
        <row r="284">
          <cell r="A284">
            <v>458.1499</v>
          </cell>
        </row>
        <row r="285">
          <cell r="A285">
            <v>458.3793</v>
          </cell>
        </row>
        <row r="286">
          <cell r="A286">
            <v>458.60809999999998</v>
          </cell>
        </row>
        <row r="287">
          <cell r="A287">
            <v>458.83609999999999</v>
          </cell>
        </row>
        <row r="288">
          <cell r="A288">
            <v>459.0634</v>
          </cell>
        </row>
        <row r="289">
          <cell r="A289">
            <v>459.2901</v>
          </cell>
        </row>
        <row r="290">
          <cell r="A290">
            <v>459.51600000000002</v>
          </cell>
        </row>
        <row r="291">
          <cell r="A291">
            <v>459.74130000000002</v>
          </cell>
        </row>
        <row r="292">
          <cell r="A292">
            <v>459.96589999999998</v>
          </cell>
        </row>
        <row r="293">
          <cell r="A293">
            <v>460.18979999999999</v>
          </cell>
        </row>
        <row r="294">
          <cell r="A294">
            <v>460.41300000000001</v>
          </cell>
        </row>
        <row r="295">
          <cell r="A295">
            <v>460.63549999999998</v>
          </cell>
        </row>
        <row r="296">
          <cell r="A296">
            <v>460.85739999999998</v>
          </cell>
        </row>
        <row r="297">
          <cell r="A297">
            <v>461.07850000000002</v>
          </cell>
        </row>
        <row r="298">
          <cell r="A298">
            <v>461.29910000000001</v>
          </cell>
        </row>
        <row r="299">
          <cell r="A299">
            <v>461.51889999999997</v>
          </cell>
        </row>
        <row r="300">
          <cell r="A300">
            <v>461.738</v>
          </cell>
        </row>
        <row r="301">
          <cell r="A301">
            <v>461.95650000000001</v>
          </cell>
        </row>
        <row r="302">
          <cell r="A302">
            <v>462.17430000000002</v>
          </cell>
        </row>
        <row r="303">
          <cell r="A303">
            <v>462.39150000000001</v>
          </cell>
        </row>
        <row r="304">
          <cell r="A304">
            <v>462.60789999999997</v>
          </cell>
        </row>
        <row r="305">
          <cell r="A305">
            <v>462.82380000000001</v>
          </cell>
        </row>
        <row r="306">
          <cell r="A306">
            <v>463.03890000000001</v>
          </cell>
        </row>
        <row r="307">
          <cell r="A307">
            <v>463.2534</v>
          </cell>
        </row>
        <row r="308">
          <cell r="A308">
            <v>463.46719999999999</v>
          </cell>
        </row>
        <row r="309">
          <cell r="A309">
            <v>463.68029999999999</v>
          </cell>
        </row>
        <row r="310">
          <cell r="A310">
            <v>463.89280000000002</v>
          </cell>
        </row>
        <row r="311">
          <cell r="A311">
            <v>464.10449999999997</v>
          </cell>
        </row>
        <row r="312">
          <cell r="A312">
            <v>464.31569999999999</v>
          </cell>
        </row>
        <row r="313">
          <cell r="A313">
            <v>464.52609999999999</v>
          </cell>
        </row>
        <row r="314">
          <cell r="A314">
            <v>464.73590000000002</v>
          </cell>
        </row>
        <row r="315">
          <cell r="A315">
            <v>464.94499999999999</v>
          </cell>
        </row>
        <row r="316">
          <cell r="A316">
            <v>465.15350000000001</v>
          </cell>
        </row>
        <row r="317">
          <cell r="A317">
            <v>465.3612</v>
          </cell>
        </row>
        <row r="318">
          <cell r="A318">
            <v>465.56830000000002</v>
          </cell>
        </row>
        <row r="319">
          <cell r="A319">
            <v>465.7747</v>
          </cell>
        </row>
        <row r="320">
          <cell r="A320">
            <v>465.98039999999997</v>
          </cell>
        </row>
        <row r="321">
          <cell r="A321">
            <v>466.18540000000002</v>
          </cell>
        </row>
        <row r="322">
          <cell r="A322">
            <v>466.38979999999998</v>
          </cell>
        </row>
        <row r="323">
          <cell r="A323">
            <v>466.59339999999997</v>
          </cell>
        </row>
        <row r="324">
          <cell r="A324">
            <v>466.79629999999997</v>
          </cell>
        </row>
        <row r="325">
          <cell r="A325">
            <v>466.99849999999998</v>
          </cell>
        </row>
        <row r="326">
          <cell r="A326">
            <v>467.2</v>
          </cell>
        </row>
        <row r="327">
          <cell r="A327">
            <v>467.4008</v>
          </cell>
        </row>
        <row r="328">
          <cell r="A328">
            <v>467.60079999999999</v>
          </cell>
        </row>
        <row r="329">
          <cell r="A329">
            <v>467.80009999999999</v>
          </cell>
        </row>
        <row r="330">
          <cell r="A330">
            <v>467.99869999999999</v>
          </cell>
        </row>
        <row r="331">
          <cell r="A331">
            <v>468.19639999999998</v>
          </cell>
        </row>
        <row r="332">
          <cell r="A332">
            <v>468.39339999999999</v>
          </cell>
        </row>
        <row r="333">
          <cell r="A333">
            <v>468.58949999999999</v>
          </cell>
        </row>
        <row r="334">
          <cell r="A334">
            <v>468.78480000000002</v>
          </cell>
        </row>
        <row r="335">
          <cell r="A335">
            <v>468.97919999999999</v>
          </cell>
        </row>
        <row r="336">
          <cell r="A336">
            <v>469.17270000000002</v>
          </cell>
        </row>
        <row r="337">
          <cell r="A337">
            <v>469.36529999999999</v>
          </cell>
        </row>
        <row r="338">
          <cell r="A338">
            <v>469.55680000000001</v>
          </cell>
        </row>
        <row r="339">
          <cell r="A339">
            <v>143.47</v>
          </cell>
        </row>
        <row r="340">
          <cell r="A340">
            <v>255.03479999999999</v>
          </cell>
        </row>
        <row r="341">
          <cell r="A341">
            <v>268.81549999999999</v>
          </cell>
        </row>
        <row r="342">
          <cell r="A342">
            <v>277.726</v>
          </cell>
        </row>
        <row r="343">
          <cell r="A343">
            <v>284.48180000000002</v>
          </cell>
        </row>
        <row r="344">
          <cell r="A344">
            <v>289.99329999999998</v>
          </cell>
        </row>
        <row r="345">
          <cell r="A345">
            <v>294.68520000000001</v>
          </cell>
        </row>
        <row r="346">
          <cell r="A346">
            <v>298.79219999999998</v>
          </cell>
        </row>
        <row r="347">
          <cell r="A347">
            <v>302.45890000000003</v>
          </cell>
        </row>
        <row r="348">
          <cell r="A348">
            <v>305.78059999999999</v>
          </cell>
        </row>
        <row r="349">
          <cell r="A349">
            <v>308.82420000000002</v>
          </cell>
        </row>
        <row r="350">
          <cell r="A350">
            <v>311.63819999999998</v>
          </cell>
        </row>
        <row r="351">
          <cell r="A351">
            <v>314.25909999999999</v>
          </cell>
        </row>
        <row r="352">
          <cell r="A352">
            <v>316.71519999999998</v>
          </cell>
        </row>
        <row r="353">
          <cell r="A353">
            <v>319.02859999999998</v>
          </cell>
        </row>
        <row r="354">
          <cell r="A354">
            <v>321.21719999999999</v>
          </cell>
        </row>
        <row r="355">
          <cell r="A355">
            <v>323.29570000000001</v>
          </cell>
        </row>
        <row r="356">
          <cell r="A356">
            <v>325.27620000000002</v>
          </cell>
        </row>
        <row r="357">
          <cell r="A357">
            <v>327.16890000000001</v>
          </cell>
        </row>
        <row r="358">
          <cell r="A358">
            <v>328.98230000000001</v>
          </cell>
        </row>
        <row r="359">
          <cell r="A359">
            <v>330.72370000000001</v>
          </cell>
        </row>
        <row r="360">
          <cell r="A360">
            <v>332.39960000000002</v>
          </cell>
        </row>
        <row r="361">
          <cell r="A361">
            <v>334.0154</v>
          </cell>
        </row>
        <row r="362">
          <cell r="A362">
            <v>335.57589999999999</v>
          </cell>
        </row>
        <row r="363">
          <cell r="A363">
            <v>337.08550000000002</v>
          </cell>
        </row>
        <row r="364">
          <cell r="A364">
            <v>338.54770000000002</v>
          </cell>
        </row>
        <row r="365">
          <cell r="A365">
            <v>339.96600000000001</v>
          </cell>
        </row>
        <row r="366">
          <cell r="A366">
            <v>341.34339999999997</v>
          </cell>
        </row>
        <row r="367">
          <cell r="A367">
            <v>342.68239999999997</v>
          </cell>
        </row>
        <row r="368">
          <cell r="A368">
            <v>343.98559999999998</v>
          </cell>
        </row>
        <row r="369">
          <cell r="A369">
            <v>345.25510000000003</v>
          </cell>
        </row>
        <row r="370">
          <cell r="A370">
            <v>346.49290000000002</v>
          </cell>
        </row>
        <row r="371">
          <cell r="A371">
            <v>347.70080000000002</v>
          </cell>
        </row>
        <row r="372">
          <cell r="A372">
            <v>348.88040000000001</v>
          </cell>
        </row>
        <row r="373">
          <cell r="A373">
            <v>350.0333</v>
          </cell>
        </row>
        <row r="374">
          <cell r="A374">
            <v>351.16090000000003</v>
          </cell>
        </row>
        <row r="375">
          <cell r="A375">
            <v>352.26429999999999</v>
          </cell>
        </row>
        <row r="376">
          <cell r="A376">
            <v>353.34480000000002</v>
          </cell>
        </row>
        <row r="377">
          <cell r="A377">
            <v>354.40359999999998</v>
          </cell>
        </row>
        <row r="378">
          <cell r="A378">
            <v>355.44150000000002</v>
          </cell>
        </row>
        <row r="379">
          <cell r="A379">
            <v>356.45949999999999</v>
          </cell>
        </row>
        <row r="380">
          <cell r="A380">
            <v>357.45859999999999</v>
          </cell>
        </row>
        <row r="381">
          <cell r="A381">
            <v>358.43950000000001</v>
          </cell>
        </row>
        <row r="382">
          <cell r="A382">
            <v>359.40300000000002</v>
          </cell>
        </row>
        <row r="383">
          <cell r="A383">
            <v>360.34980000000002</v>
          </cell>
        </row>
        <row r="384">
          <cell r="A384">
            <v>361.28050000000002</v>
          </cell>
        </row>
        <row r="385">
          <cell r="A385">
            <v>362.19589999999999</v>
          </cell>
        </row>
        <row r="386">
          <cell r="A386">
            <v>363.09640000000002</v>
          </cell>
        </row>
        <row r="387">
          <cell r="A387">
            <v>363.98270000000002</v>
          </cell>
        </row>
        <row r="388">
          <cell r="A388">
            <v>364.85520000000002</v>
          </cell>
        </row>
        <row r="389">
          <cell r="A389">
            <v>365.71449999999999</v>
          </cell>
        </row>
        <row r="390">
          <cell r="A390">
            <v>366.56099999999998</v>
          </cell>
        </row>
        <row r="391">
          <cell r="A391">
            <v>367.39519999999999</v>
          </cell>
        </row>
        <row r="392">
          <cell r="A392">
            <v>368.2174</v>
          </cell>
        </row>
        <row r="393">
          <cell r="A393">
            <v>369.02809999999999</v>
          </cell>
        </row>
        <row r="394">
          <cell r="A394">
            <v>369.82769999999999</v>
          </cell>
        </row>
        <row r="395">
          <cell r="A395">
            <v>370.61649999999997</v>
          </cell>
        </row>
        <row r="396">
          <cell r="A396">
            <v>371.39479999999998</v>
          </cell>
        </row>
        <row r="397">
          <cell r="A397">
            <v>372.16300000000001</v>
          </cell>
        </row>
        <row r="398">
          <cell r="A398">
            <v>372.92129999999997</v>
          </cell>
        </row>
        <row r="399">
          <cell r="A399">
            <v>373.67009999999999</v>
          </cell>
        </row>
        <row r="400">
          <cell r="A400">
            <v>374.40969999999999</v>
          </cell>
        </row>
        <row r="401">
          <cell r="A401">
            <v>375.14019999999999</v>
          </cell>
        </row>
        <row r="402">
          <cell r="A402">
            <v>375.86200000000002</v>
          </cell>
        </row>
        <row r="403">
          <cell r="A403">
            <v>376.57530000000003</v>
          </cell>
        </row>
        <row r="404">
          <cell r="A404">
            <v>377.28039999999999</v>
          </cell>
        </row>
        <row r="405">
          <cell r="A405">
            <v>377.97739999999999</v>
          </cell>
        </row>
        <row r="406">
          <cell r="A406">
            <v>378.66660000000002</v>
          </cell>
        </row>
        <row r="407">
          <cell r="A407">
            <v>379.34809999999999</v>
          </cell>
        </row>
        <row r="408">
          <cell r="A408">
            <v>380.02229999999997</v>
          </cell>
        </row>
        <row r="409">
          <cell r="A409">
            <v>380.68920000000003</v>
          </cell>
        </row>
        <row r="410">
          <cell r="A410">
            <v>381.34899999999999</v>
          </cell>
        </row>
        <row r="411">
          <cell r="A411">
            <v>382.00200000000001</v>
          </cell>
        </row>
        <row r="412">
          <cell r="A412">
            <v>382.64819999999997</v>
          </cell>
        </row>
        <row r="413">
          <cell r="A413">
            <v>383.28789999999998</v>
          </cell>
        </row>
        <row r="414">
          <cell r="A414">
            <v>383.9212</v>
          </cell>
        </row>
        <row r="415">
          <cell r="A415">
            <v>384.54820000000001</v>
          </cell>
        </row>
        <row r="416">
          <cell r="A416">
            <v>385.16910000000001</v>
          </cell>
        </row>
        <row r="417">
          <cell r="A417">
            <v>385.78399999999999</v>
          </cell>
        </row>
        <row r="418">
          <cell r="A418">
            <v>386.3931</v>
          </cell>
        </row>
        <row r="419">
          <cell r="A419">
            <v>386.99650000000003</v>
          </cell>
        </row>
        <row r="420">
          <cell r="A420">
            <v>387.59440000000001</v>
          </cell>
        </row>
        <row r="421">
          <cell r="A421">
            <v>388.18669999999997</v>
          </cell>
        </row>
        <row r="422">
          <cell r="A422">
            <v>388.77370000000002</v>
          </cell>
        </row>
        <row r="423">
          <cell r="A423">
            <v>389.35550000000001</v>
          </cell>
        </row>
        <row r="424">
          <cell r="A424">
            <v>389.93209999999999</v>
          </cell>
        </row>
        <row r="425">
          <cell r="A425">
            <v>390.50380000000001</v>
          </cell>
        </row>
        <row r="426">
          <cell r="A426">
            <v>391.07049999999998</v>
          </cell>
        </row>
        <row r="427">
          <cell r="A427">
            <v>391.63229999999999</v>
          </cell>
        </row>
        <row r="428">
          <cell r="A428">
            <v>392.18950000000001</v>
          </cell>
        </row>
        <row r="429">
          <cell r="A429">
            <v>392.74200000000002</v>
          </cell>
        </row>
        <row r="430">
          <cell r="A430">
            <v>393.29</v>
          </cell>
        </row>
        <row r="431">
          <cell r="A431">
            <v>393.83350000000002</v>
          </cell>
        </row>
        <row r="432">
          <cell r="A432">
            <v>394.37270000000001</v>
          </cell>
        </row>
        <row r="433">
          <cell r="A433">
            <v>394.90750000000003</v>
          </cell>
        </row>
        <row r="434">
          <cell r="A434">
            <v>395.43819999999999</v>
          </cell>
        </row>
        <row r="435">
          <cell r="A435">
            <v>395.96469999999999</v>
          </cell>
        </row>
        <row r="436">
          <cell r="A436">
            <v>396.4871</v>
          </cell>
        </row>
        <row r="437">
          <cell r="A437">
            <v>397.00560000000002</v>
          </cell>
        </row>
        <row r="438">
          <cell r="A438">
            <v>397.52010000000001</v>
          </cell>
        </row>
        <row r="439">
          <cell r="A439">
            <v>398.0308</v>
          </cell>
        </row>
        <row r="440">
          <cell r="A440">
            <v>398.53769999999997</v>
          </cell>
        </row>
        <row r="441">
          <cell r="A441">
            <v>399.04090000000002</v>
          </cell>
        </row>
        <row r="442">
          <cell r="A442">
            <v>399.54039999999998</v>
          </cell>
        </row>
        <row r="443">
          <cell r="A443">
            <v>400.03640000000001</v>
          </cell>
        </row>
        <row r="444">
          <cell r="A444">
            <v>400.52879999999999</v>
          </cell>
        </row>
        <row r="445">
          <cell r="A445">
            <v>401.01769999999999</v>
          </cell>
        </row>
        <row r="446">
          <cell r="A446">
            <v>401.50330000000002</v>
          </cell>
        </row>
        <row r="447">
          <cell r="A447">
            <v>401.98540000000003</v>
          </cell>
        </row>
        <row r="448">
          <cell r="A448">
            <v>402.46429999999998</v>
          </cell>
        </row>
        <row r="449">
          <cell r="A449">
            <v>402.93990000000002</v>
          </cell>
        </row>
        <row r="450">
          <cell r="A450">
            <v>403.41230000000002</v>
          </cell>
        </row>
        <row r="451">
          <cell r="A451">
            <v>403.88150000000002</v>
          </cell>
        </row>
        <row r="452">
          <cell r="A452">
            <v>404.3476</v>
          </cell>
        </row>
        <row r="453">
          <cell r="A453">
            <v>404.8107</v>
          </cell>
        </row>
        <row r="454">
          <cell r="A454">
            <v>405.27069999999998</v>
          </cell>
        </row>
        <row r="455">
          <cell r="A455">
            <v>405.7278</v>
          </cell>
        </row>
        <row r="456">
          <cell r="A456">
            <v>406.18200000000002</v>
          </cell>
        </row>
        <row r="457">
          <cell r="A457">
            <v>406.63330000000002</v>
          </cell>
        </row>
        <row r="458">
          <cell r="A458">
            <v>407.08170000000001</v>
          </cell>
        </row>
        <row r="459">
          <cell r="A459">
            <v>407.5274</v>
          </cell>
        </row>
        <row r="460">
          <cell r="A460">
            <v>407.97030000000001</v>
          </cell>
        </row>
        <row r="461">
          <cell r="A461">
            <v>408.41039999999998</v>
          </cell>
        </row>
        <row r="462">
          <cell r="A462">
            <v>408.84789999999998</v>
          </cell>
        </row>
        <row r="463">
          <cell r="A463">
            <v>409.28280000000001</v>
          </cell>
        </row>
        <row r="464">
          <cell r="A464">
            <v>409.71499999999997</v>
          </cell>
        </row>
        <row r="465">
          <cell r="A465">
            <v>410.1447</v>
          </cell>
        </row>
        <row r="466">
          <cell r="A466">
            <v>410.5718</v>
          </cell>
        </row>
        <row r="467">
          <cell r="A467">
            <v>410.99650000000003</v>
          </cell>
        </row>
        <row r="468">
          <cell r="A468">
            <v>411.4187</v>
          </cell>
        </row>
        <row r="469">
          <cell r="A469">
            <v>411.83839999999998</v>
          </cell>
        </row>
        <row r="470">
          <cell r="A470">
            <v>412.25569999999999</v>
          </cell>
        </row>
        <row r="471">
          <cell r="A471">
            <v>412.67070000000001</v>
          </cell>
        </row>
        <row r="472">
          <cell r="A472">
            <v>413.08330000000001</v>
          </cell>
        </row>
        <row r="473">
          <cell r="A473">
            <v>413.49369999999999</v>
          </cell>
        </row>
        <row r="474">
          <cell r="A474">
            <v>413.90170000000001</v>
          </cell>
        </row>
        <row r="475">
          <cell r="A475">
            <v>414.3075</v>
          </cell>
        </row>
        <row r="476">
          <cell r="A476">
            <v>414.71100000000001</v>
          </cell>
        </row>
        <row r="477">
          <cell r="A477">
            <v>415.11239999999998</v>
          </cell>
        </row>
        <row r="478">
          <cell r="A478">
            <v>415.51159999999999</v>
          </cell>
        </row>
        <row r="479">
          <cell r="A479">
            <v>415.90870000000001</v>
          </cell>
        </row>
        <row r="480">
          <cell r="A480">
            <v>416.30360000000002</v>
          </cell>
        </row>
        <row r="481">
          <cell r="A481">
            <v>416.69650000000001</v>
          </cell>
        </row>
        <row r="482">
          <cell r="A482">
            <v>417.08730000000003</v>
          </cell>
        </row>
        <row r="483">
          <cell r="A483">
            <v>417.476</v>
          </cell>
        </row>
        <row r="484">
          <cell r="A484">
            <v>417.86279999999999</v>
          </cell>
        </row>
        <row r="485">
          <cell r="A485">
            <v>418.2475</v>
          </cell>
        </row>
        <row r="486">
          <cell r="A486">
            <v>418.63029999999998</v>
          </cell>
        </row>
        <row r="487">
          <cell r="A487">
            <v>419.0111</v>
          </cell>
        </row>
        <row r="488">
          <cell r="A488">
            <v>419.39</v>
          </cell>
        </row>
        <row r="489">
          <cell r="A489">
            <v>419.767</v>
          </cell>
        </row>
        <row r="490">
          <cell r="A490">
            <v>420.14210000000003</v>
          </cell>
        </row>
        <row r="491">
          <cell r="A491">
            <v>420.5154</v>
          </cell>
        </row>
        <row r="492">
          <cell r="A492">
            <v>420.88679999999999</v>
          </cell>
        </row>
        <row r="493">
          <cell r="A493">
            <v>421.25639999999999</v>
          </cell>
        </row>
        <row r="494">
          <cell r="A494">
            <v>421.62430000000001</v>
          </cell>
        </row>
        <row r="495">
          <cell r="A495">
            <v>421.99029999999999</v>
          </cell>
        </row>
        <row r="496">
          <cell r="A496">
            <v>422.3546</v>
          </cell>
        </row>
        <row r="497">
          <cell r="A497">
            <v>422.71710000000002</v>
          </cell>
        </row>
        <row r="498">
          <cell r="A498">
            <v>423.0779</v>
          </cell>
        </row>
        <row r="499">
          <cell r="A499">
            <v>423.43700000000001</v>
          </cell>
        </row>
        <row r="500">
          <cell r="A500">
            <v>423.79450000000003</v>
          </cell>
        </row>
        <row r="501">
          <cell r="A501">
            <v>424.15019999999998</v>
          </cell>
        </row>
        <row r="502">
          <cell r="A502">
            <v>424.5043</v>
          </cell>
        </row>
        <row r="503">
          <cell r="A503">
            <v>424.85680000000002</v>
          </cell>
        </row>
        <row r="504">
          <cell r="A504">
            <v>425.20769999999999</v>
          </cell>
        </row>
        <row r="505">
          <cell r="A505">
            <v>425.55689999999998</v>
          </cell>
        </row>
        <row r="506">
          <cell r="A506">
            <v>425.90460000000002</v>
          </cell>
        </row>
        <row r="507">
          <cell r="A507">
            <v>426.25069999999999</v>
          </cell>
        </row>
        <row r="508">
          <cell r="A508">
            <v>426.59530000000001</v>
          </cell>
        </row>
        <row r="509">
          <cell r="A509">
            <v>426.93830000000003</v>
          </cell>
        </row>
        <row r="510">
          <cell r="A510">
            <v>427.27980000000002</v>
          </cell>
        </row>
        <row r="511">
          <cell r="A511">
            <v>427.6198</v>
          </cell>
        </row>
        <row r="512">
          <cell r="A512">
            <v>427.95830000000001</v>
          </cell>
        </row>
        <row r="513">
          <cell r="A513">
            <v>428.2953</v>
          </cell>
        </row>
        <row r="514">
          <cell r="A514">
            <v>428.6309</v>
          </cell>
        </row>
        <row r="515">
          <cell r="A515">
            <v>428.96499999999997</v>
          </cell>
        </row>
        <row r="516">
          <cell r="A516">
            <v>429.29770000000002</v>
          </cell>
        </row>
        <row r="517">
          <cell r="A517">
            <v>429.62900000000002</v>
          </cell>
        </row>
        <row r="518">
          <cell r="A518">
            <v>429.9588</v>
          </cell>
        </row>
        <row r="519">
          <cell r="A519">
            <v>430.28730000000002</v>
          </cell>
        </row>
        <row r="520">
          <cell r="A520">
            <v>430.61430000000001</v>
          </cell>
        </row>
        <row r="521">
          <cell r="A521">
            <v>430.94</v>
          </cell>
        </row>
        <row r="522">
          <cell r="A522">
            <v>431.26440000000002</v>
          </cell>
        </row>
        <row r="523">
          <cell r="A523">
            <v>431.5874</v>
          </cell>
        </row>
        <row r="524">
          <cell r="A524">
            <v>431.90910000000002</v>
          </cell>
        </row>
        <row r="525">
          <cell r="A525">
            <v>432.2294</v>
          </cell>
        </row>
        <row r="526">
          <cell r="A526">
            <v>432.54849999999999</v>
          </cell>
        </row>
        <row r="527">
          <cell r="A527">
            <v>432.86619999999999</v>
          </cell>
        </row>
        <row r="528">
          <cell r="A528">
            <v>433.18270000000001</v>
          </cell>
        </row>
        <row r="529">
          <cell r="A529">
            <v>433.49790000000002</v>
          </cell>
        </row>
        <row r="530">
          <cell r="A530">
            <v>433.81180000000001</v>
          </cell>
        </row>
        <row r="531">
          <cell r="A531">
            <v>434.12450000000001</v>
          </cell>
        </row>
        <row r="532">
          <cell r="A532">
            <v>434.4359</v>
          </cell>
        </row>
        <row r="533">
          <cell r="A533">
            <v>434.74610000000001</v>
          </cell>
        </row>
        <row r="534">
          <cell r="A534">
            <v>435.05509999999998</v>
          </cell>
        </row>
        <row r="535">
          <cell r="A535">
            <v>435.36279999999999</v>
          </cell>
        </row>
        <row r="536">
          <cell r="A536">
            <v>435.6694</v>
          </cell>
        </row>
        <row r="537">
          <cell r="A537">
            <v>435.97480000000002</v>
          </cell>
        </row>
        <row r="538">
          <cell r="A538">
            <v>436.279</v>
          </cell>
        </row>
        <row r="539">
          <cell r="A539">
            <v>436.58199999999999</v>
          </cell>
        </row>
        <row r="540">
          <cell r="A540">
            <v>436.88389999999998</v>
          </cell>
        </row>
        <row r="541">
          <cell r="A541">
            <v>437.18459999999999</v>
          </cell>
        </row>
        <row r="542">
          <cell r="A542">
            <v>437.48419999999999</v>
          </cell>
        </row>
        <row r="543">
          <cell r="A543">
            <v>437.7826</v>
          </cell>
        </row>
        <row r="544">
          <cell r="A544">
            <v>438.07990000000001</v>
          </cell>
        </row>
        <row r="545">
          <cell r="A545">
            <v>438.37610000000001</v>
          </cell>
        </row>
        <row r="546">
          <cell r="A546">
            <v>438.6712</v>
          </cell>
        </row>
        <row r="547">
          <cell r="A547">
            <v>438.96519999999998</v>
          </cell>
        </row>
        <row r="548">
          <cell r="A548">
            <v>439.25810000000001</v>
          </cell>
        </row>
        <row r="549">
          <cell r="A549">
            <v>439.55</v>
          </cell>
        </row>
        <row r="550">
          <cell r="A550">
            <v>439.84070000000003</v>
          </cell>
        </row>
        <row r="551">
          <cell r="A551">
            <v>440.13040000000001</v>
          </cell>
        </row>
        <row r="552">
          <cell r="A552">
            <v>440.41899999999998</v>
          </cell>
        </row>
        <row r="553">
          <cell r="A553">
            <v>440.70659999999998</v>
          </cell>
        </row>
        <row r="554">
          <cell r="A554">
            <v>440.9932</v>
          </cell>
        </row>
        <row r="555">
          <cell r="A555">
            <v>441.27870000000001</v>
          </cell>
        </row>
        <row r="556">
          <cell r="A556">
            <v>441.56319999999999</v>
          </cell>
        </row>
        <row r="557">
          <cell r="A557">
            <v>441.84660000000002</v>
          </cell>
        </row>
        <row r="558">
          <cell r="A558">
            <v>442.12909999999999</v>
          </cell>
        </row>
        <row r="559">
          <cell r="A559">
            <v>442.41059999999999</v>
          </cell>
        </row>
        <row r="560">
          <cell r="A560">
            <v>442.69099999999997</v>
          </cell>
        </row>
        <row r="561">
          <cell r="A561">
            <v>442.97050000000002</v>
          </cell>
        </row>
        <row r="562">
          <cell r="A562">
            <v>443.24900000000002</v>
          </cell>
        </row>
        <row r="563">
          <cell r="A563">
            <v>443.5265</v>
          </cell>
        </row>
        <row r="564">
          <cell r="A564">
            <v>443.80309999999997</v>
          </cell>
        </row>
        <row r="565">
          <cell r="A565">
            <v>444.07870000000003</v>
          </cell>
        </row>
        <row r="566">
          <cell r="A566">
            <v>444.35329999999999</v>
          </cell>
        </row>
        <row r="567">
          <cell r="A567">
            <v>444.62700000000001</v>
          </cell>
        </row>
        <row r="568">
          <cell r="A568">
            <v>444.8997</v>
          </cell>
        </row>
        <row r="569">
          <cell r="A569">
            <v>445.17149999999998</v>
          </cell>
        </row>
        <row r="570">
          <cell r="A570">
            <v>445.44240000000002</v>
          </cell>
        </row>
        <row r="571">
          <cell r="A571">
            <v>445.7124</v>
          </cell>
        </row>
        <row r="572">
          <cell r="A572">
            <v>445.98140000000001</v>
          </cell>
        </row>
        <row r="573">
          <cell r="A573">
            <v>446.24959999999999</v>
          </cell>
        </row>
        <row r="574">
          <cell r="A574">
            <v>446.51679999999999</v>
          </cell>
        </row>
        <row r="575">
          <cell r="A575">
            <v>446.78309999999999</v>
          </cell>
        </row>
        <row r="576">
          <cell r="A576">
            <v>447.04860000000002</v>
          </cell>
        </row>
        <row r="577">
          <cell r="A577">
            <v>447.31310000000002</v>
          </cell>
        </row>
        <row r="578">
          <cell r="A578">
            <v>447.57679999999999</v>
          </cell>
        </row>
        <row r="579">
          <cell r="A579">
            <v>447.83960000000002</v>
          </cell>
        </row>
        <row r="580">
          <cell r="A580">
            <v>448.10149999999999</v>
          </cell>
        </row>
        <row r="581">
          <cell r="A581">
            <v>448.36259999999999</v>
          </cell>
        </row>
        <row r="582">
          <cell r="A582">
            <v>448.62279999999998</v>
          </cell>
        </row>
        <row r="583">
          <cell r="A583">
            <v>448.88220000000001</v>
          </cell>
        </row>
        <row r="584">
          <cell r="A584">
            <v>449.14069999999998</v>
          </cell>
        </row>
        <row r="585">
          <cell r="A585">
            <v>449.39830000000001</v>
          </cell>
        </row>
        <row r="586">
          <cell r="A586">
            <v>449.65519999999998</v>
          </cell>
        </row>
        <row r="587">
          <cell r="A587">
            <v>449.91109999999998</v>
          </cell>
        </row>
        <row r="588">
          <cell r="A588">
            <v>450.16629999999998</v>
          </cell>
        </row>
        <row r="589">
          <cell r="A589">
            <v>450.42059999999998</v>
          </cell>
        </row>
        <row r="590">
          <cell r="A590">
            <v>450.67419999999998</v>
          </cell>
        </row>
        <row r="591">
          <cell r="A591">
            <v>450.92689999999999</v>
          </cell>
        </row>
        <row r="592">
          <cell r="A592">
            <v>451.17880000000002</v>
          </cell>
        </row>
        <row r="593">
          <cell r="A593">
            <v>451.4298</v>
          </cell>
        </row>
        <row r="594">
          <cell r="A594">
            <v>451.68009999999998</v>
          </cell>
        </row>
        <row r="595">
          <cell r="A595">
            <v>451.92959999999999</v>
          </cell>
        </row>
        <row r="596">
          <cell r="A596">
            <v>452.17829999999998</v>
          </cell>
        </row>
        <row r="597">
          <cell r="A597">
            <v>452.42619999999999</v>
          </cell>
        </row>
        <row r="598">
          <cell r="A598">
            <v>452.67340000000002</v>
          </cell>
        </row>
        <row r="599">
          <cell r="A599">
            <v>452.91969999999998</v>
          </cell>
        </row>
        <row r="600">
          <cell r="A600">
            <v>453.1653</v>
          </cell>
        </row>
        <row r="601">
          <cell r="A601">
            <v>453.4101</v>
          </cell>
        </row>
        <row r="602">
          <cell r="A602">
            <v>453.65410000000003</v>
          </cell>
        </row>
        <row r="603">
          <cell r="A603">
            <v>453.8974</v>
          </cell>
        </row>
        <row r="604">
          <cell r="A604">
            <v>454.13990000000001</v>
          </cell>
        </row>
        <row r="605">
          <cell r="A605">
            <v>454.38170000000002</v>
          </cell>
        </row>
        <row r="606">
          <cell r="A606">
            <v>454.62270000000001</v>
          </cell>
        </row>
        <row r="607">
          <cell r="A607">
            <v>454.863</v>
          </cell>
        </row>
        <row r="608">
          <cell r="A608">
            <v>455.10250000000002</v>
          </cell>
        </row>
        <row r="609">
          <cell r="A609">
            <v>455.34120000000001</v>
          </cell>
        </row>
        <row r="610">
          <cell r="A610">
            <v>455.57929999999999</v>
          </cell>
        </row>
        <row r="611">
          <cell r="A611">
            <v>455.81659999999999</v>
          </cell>
        </row>
        <row r="612">
          <cell r="A612">
            <v>456.0532</v>
          </cell>
        </row>
        <row r="613">
          <cell r="A613">
            <v>456.28899999999999</v>
          </cell>
        </row>
        <row r="614">
          <cell r="A614">
            <v>456.52409999999998</v>
          </cell>
        </row>
        <row r="615">
          <cell r="A615">
            <v>456.75850000000003</v>
          </cell>
        </row>
        <row r="616">
          <cell r="A616">
            <v>456.99220000000003</v>
          </cell>
        </row>
        <row r="617">
          <cell r="A617">
            <v>457.22519999999997</v>
          </cell>
        </row>
        <row r="618">
          <cell r="A618">
            <v>457.45740000000001</v>
          </cell>
        </row>
        <row r="619">
          <cell r="A619">
            <v>457.68889999999999</v>
          </cell>
        </row>
        <row r="620">
          <cell r="A620">
            <v>457.91980000000001</v>
          </cell>
        </row>
        <row r="621">
          <cell r="A621">
            <v>458.1499</v>
          </cell>
        </row>
        <row r="622">
          <cell r="A622">
            <v>458.3793</v>
          </cell>
        </row>
        <row r="623">
          <cell r="A623">
            <v>458.60809999999998</v>
          </cell>
        </row>
        <row r="624">
          <cell r="A624">
            <v>458.83609999999999</v>
          </cell>
        </row>
        <row r="625">
          <cell r="A625">
            <v>459.0634</v>
          </cell>
        </row>
        <row r="626">
          <cell r="A626">
            <v>459.2901</v>
          </cell>
        </row>
        <row r="627">
          <cell r="A627">
            <v>459.51600000000002</v>
          </cell>
        </row>
        <row r="628">
          <cell r="A628">
            <v>459.74130000000002</v>
          </cell>
        </row>
        <row r="629">
          <cell r="A629">
            <v>459.96589999999998</v>
          </cell>
        </row>
        <row r="630">
          <cell r="A630">
            <v>460.18979999999999</v>
          </cell>
        </row>
        <row r="631">
          <cell r="A631">
            <v>460.41300000000001</v>
          </cell>
        </row>
        <row r="632">
          <cell r="A632">
            <v>460.63549999999998</v>
          </cell>
        </row>
        <row r="633">
          <cell r="A633">
            <v>460.85739999999998</v>
          </cell>
        </row>
        <row r="634">
          <cell r="A634">
            <v>461.07850000000002</v>
          </cell>
        </row>
        <row r="635">
          <cell r="A635">
            <v>461.29910000000001</v>
          </cell>
        </row>
        <row r="636">
          <cell r="A636">
            <v>461.51889999999997</v>
          </cell>
        </row>
        <row r="637">
          <cell r="A637">
            <v>461.738</v>
          </cell>
        </row>
        <row r="638">
          <cell r="A638">
            <v>461.95650000000001</v>
          </cell>
        </row>
        <row r="639">
          <cell r="A639">
            <v>462.17430000000002</v>
          </cell>
        </row>
        <row r="640">
          <cell r="A640">
            <v>462.39150000000001</v>
          </cell>
        </row>
        <row r="641">
          <cell r="A641">
            <v>462.60789999999997</v>
          </cell>
        </row>
        <row r="642">
          <cell r="A642">
            <v>462.82380000000001</v>
          </cell>
        </row>
        <row r="643">
          <cell r="A643">
            <v>463.03890000000001</v>
          </cell>
        </row>
        <row r="644">
          <cell r="A644">
            <v>463.2534</v>
          </cell>
        </row>
        <row r="645">
          <cell r="A645">
            <v>463.46719999999999</v>
          </cell>
        </row>
        <row r="646">
          <cell r="A646">
            <v>463.68029999999999</v>
          </cell>
        </row>
        <row r="647">
          <cell r="A647">
            <v>463.89280000000002</v>
          </cell>
        </row>
        <row r="648">
          <cell r="A648">
            <v>464.10449999999997</v>
          </cell>
        </row>
        <row r="649">
          <cell r="A649">
            <v>464.31569999999999</v>
          </cell>
        </row>
        <row r="650">
          <cell r="A650">
            <v>464.52609999999999</v>
          </cell>
        </row>
        <row r="651">
          <cell r="A651">
            <v>464.73590000000002</v>
          </cell>
        </row>
        <row r="652">
          <cell r="A652">
            <v>464.94499999999999</v>
          </cell>
        </row>
        <row r="653">
          <cell r="A653">
            <v>465.15350000000001</v>
          </cell>
        </row>
        <row r="654">
          <cell r="A654">
            <v>465.3612</v>
          </cell>
        </row>
        <row r="655">
          <cell r="A655">
            <v>465.56830000000002</v>
          </cell>
        </row>
        <row r="656">
          <cell r="A656">
            <v>465.7747</v>
          </cell>
        </row>
        <row r="657">
          <cell r="A657">
            <v>465.98039999999997</v>
          </cell>
        </row>
        <row r="658">
          <cell r="A658">
            <v>466.18540000000002</v>
          </cell>
        </row>
        <row r="659">
          <cell r="A659">
            <v>466.38979999999998</v>
          </cell>
        </row>
        <row r="660">
          <cell r="A660">
            <v>466.59339999999997</v>
          </cell>
        </row>
        <row r="661">
          <cell r="A661">
            <v>466.79629999999997</v>
          </cell>
        </row>
        <row r="662">
          <cell r="A662">
            <v>466.99849999999998</v>
          </cell>
        </row>
        <row r="663">
          <cell r="A663">
            <v>467.2</v>
          </cell>
        </row>
        <row r="664">
          <cell r="A664">
            <v>467.4008</v>
          </cell>
        </row>
        <row r="665">
          <cell r="A665">
            <v>467.60079999999999</v>
          </cell>
        </row>
        <row r="666">
          <cell r="A666">
            <v>467.80009999999999</v>
          </cell>
        </row>
        <row r="667">
          <cell r="A667">
            <v>467.99869999999999</v>
          </cell>
        </row>
        <row r="668">
          <cell r="A668">
            <v>468.19639999999998</v>
          </cell>
        </row>
        <row r="669">
          <cell r="A669">
            <v>468.39339999999999</v>
          </cell>
        </row>
        <row r="670">
          <cell r="A670">
            <v>468.58949999999999</v>
          </cell>
        </row>
        <row r="671">
          <cell r="A671">
            <v>468.78480000000002</v>
          </cell>
        </row>
        <row r="672">
          <cell r="A672">
            <v>468.97919999999999</v>
          </cell>
        </row>
        <row r="673">
          <cell r="A673">
            <v>469.17270000000002</v>
          </cell>
        </row>
        <row r="674">
          <cell r="A674">
            <v>469.36529999999999</v>
          </cell>
        </row>
        <row r="675">
          <cell r="A675">
            <v>469.55680000000001</v>
          </cell>
        </row>
      </sheetData>
      <sheetData sheetId="12">
        <row r="2">
          <cell r="A2">
            <v>247.6052</v>
          </cell>
        </row>
        <row r="3">
          <cell r="A3">
            <v>261.16230000000002</v>
          </cell>
        </row>
        <row r="4">
          <cell r="A4">
            <v>269.93520000000001</v>
          </cell>
        </row>
        <row r="5">
          <cell r="A5">
            <v>276.59019999999998</v>
          </cell>
        </row>
        <row r="6">
          <cell r="A6">
            <v>282.02190000000002</v>
          </cell>
        </row>
        <row r="7">
          <cell r="A7">
            <v>286.64749999999998</v>
          </cell>
        </row>
        <row r="8">
          <cell r="A8">
            <v>290.69779999999997</v>
          </cell>
        </row>
        <row r="9">
          <cell r="A9">
            <v>294.31479999999999</v>
          </cell>
        </row>
        <row r="10">
          <cell r="A10">
            <v>297.5924</v>
          </cell>
        </row>
        <row r="11">
          <cell r="A11">
            <v>300.59620000000001</v>
          </cell>
        </row>
        <row r="12">
          <cell r="A12">
            <v>303.37400000000002</v>
          </cell>
        </row>
        <row r="13">
          <cell r="A13">
            <v>305.96179999999998</v>
          </cell>
        </row>
        <row r="14">
          <cell r="A14">
            <v>308.38720000000001</v>
          </cell>
        </row>
        <row r="15">
          <cell r="A15">
            <v>310.6721</v>
          </cell>
        </row>
        <row r="16">
          <cell r="A16">
            <v>312.83420000000001</v>
          </cell>
        </row>
        <row r="17">
          <cell r="A17">
            <v>314.88780000000003</v>
          </cell>
        </row>
        <row r="18">
          <cell r="A18">
            <v>316.84480000000002</v>
          </cell>
        </row>
        <row r="19">
          <cell r="A19">
            <v>318.71530000000001</v>
          </cell>
        </row>
        <row r="20">
          <cell r="A20">
            <v>320.5077</v>
          </cell>
        </row>
        <row r="21">
          <cell r="A21">
            <v>322.22919999999999</v>
          </cell>
        </row>
        <row r="22">
          <cell r="A22">
            <v>323.88619999999997</v>
          </cell>
        </row>
        <row r="23">
          <cell r="A23">
            <v>325.48390000000001</v>
          </cell>
        </row>
        <row r="24">
          <cell r="A24">
            <v>327.02710000000002</v>
          </cell>
        </row>
        <row r="25">
          <cell r="A25">
            <v>328.52</v>
          </cell>
        </row>
        <row r="26">
          <cell r="A26">
            <v>329.96640000000002</v>
          </cell>
        </row>
        <row r="27">
          <cell r="A27">
            <v>331.36939999999998</v>
          </cell>
        </row>
        <row r="28">
          <cell r="A28">
            <v>332.73200000000003</v>
          </cell>
        </row>
        <row r="29">
          <cell r="A29">
            <v>334.05689999999998</v>
          </cell>
        </row>
        <row r="30">
          <cell r="A30">
            <v>335.34640000000002</v>
          </cell>
        </row>
        <row r="31">
          <cell r="A31">
            <v>336.60270000000003</v>
          </cell>
        </row>
        <row r="32">
          <cell r="A32">
            <v>337.82769999999999</v>
          </cell>
        </row>
        <row r="33">
          <cell r="A33">
            <v>339.02330000000001</v>
          </cell>
        </row>
        <row r="34">
          <cell r="A34">
            <v>340.1909</v>
          </cell>
        </row>
        <row r="35">
          <cell r="A35">
            <v>341.3322</v>
          </cell>
        </row>
        <row r="36">
          <cell r="A36">
            <v>342.44839999999999</v>
          </cell>
        </row>
        <row r="37">
          <cell r="A37">
            <v>343.54090000000002</v>
          </cell>
        </row>
        <row r="38">
          <cell r="A38">
            <v>344.61079999999998</v>
          </cell>
        </row>
        <row r="39">
          <cell r="A39">
            <v>345.6592</v>
          </cell>
        </row>
        <row r="40">
          <cell r="A40">
            <v>346.68700000000001</v>
          </cell>
        </row>
        <row r="41">
          <cell r="A41">
            <v>347.6952</v>
          </cell>
        </row>
        <row r="42">
          <cell r="A42">
            <v>348.68470000000002</v>
          </cell>
        </row>
        <row r="43">
          <cell r="A43">
            <v>349.65629999999999</v>
          </cell>
        </row>
        <row r="44">
          <cell r="A44">
            <v>350.61059999999998</v>
          </cell>
        </row>
        <row r="45">
          <cell r="A45">
            <v>351.54849999999999</v>
          </cell>
        </row>
        <row r="46">
          <cell r="A46">
            <v>352.47059999999999</v>
          </cell>
        </row>
        <row r="47">
          <cell r="A47">
            <v>353.3775</v>
          </cell>
        </row>
        <row r="48">
          <cell r="A48">
            <v>354.2697</v>
          </cell>
        </row>
        <row r="49">
          <cell r="A49">
            <v>355.14780000000002</v>
          </cell>
        </row>
        <row r="50">
          <cell r="A50">
            <v>356.01240000000001</v>
          </cell>
        </row>
        <row r="51">
          <cell r="A51">
            <v>356.8639</v>
          </cell>
        </row>
        <row r="52">
          <cell r="A52">
            <v>357.70280000000002</v>
          </cell>
        </row>
        <row r="53">
          <cell r="A53">
            <v>358.52949999999998</v>
          </cell>
        </row>
        <row r="54">
          <cell r="A54">
            <v>359.34449999999998</v>
          </cell>
        </row>
        <row r="55">
          <cell r="A55">
            <v>360.14800000000002</v>
          </cell>
        </row>
        <row r="56">
          <cell r="A56">
            <v>360.94060000000002</v>
          </cell>
        </row>
        <row r="57">
          <cell r="A57">
            <v>361.72239999999999</v>
          </cell>
        </row>
        <row r="58">
          <cell r="A58">
            <v>362.49400000000003</v>
          </cell>
        </row>
        <row r="59">
          <cell r="A59">
            <v>363.25549999999998</v>
          </cell>
        </row>
        <row r="60">
          <cell r="A60">
            <v>364.00729999999999</v>
          </cell>
        </row>
        <row r="61">
          <cell r="A61">
            <v>364.74970000000002</v>
          </cell>
        </row>
        <row r="62">
          <cell r="A62">
            <v>365.483</v>
          </cell>
        </row>
        <row r="63">
          <cell r="A63">
            <v>366.20740000000001</v>
          </cell>
        </row>
        <row r="64">
          <cell r="A64">
            <v>366.92309999999998</v>
          </cell>
        </row>
        <row r="65">
          <cell r="A65">
            <v>367.63040000000001</v>
          </cell>
        </row>
        <row r="66">
          <cell r="A66">
            <v>368.32960000000003</v>
          </cell>
        </row>
        <row r="67">
          <cell r="A67">
            <v>369.02080000000001</v>
          </cell>
        </row>
        <row r="68">
          <cell r="A68">
            <v>369.70429999999999</v>
          </cell>
        </row>
        <row r="69">
          <cell r="A69">
            <v>370.38029999999998</v>
          </cell>
        </row>
        <row r="70">
          <cell r="A70">
            <v>371.0489</v>
          </cell>
        </row>
        <row r="71">
          <cell r="A71">
            <v>371.71039999999999</v>
          </cell>
        </row>
        <row r="72">
          <cell r="A72">
            <v>372.36489999999998</v>
          </cell>
        </row>
        <row r="73">
          <cell r="A73">
            <v>373.01260000000002</v>
          </cell>
        </row>
        <row r="74">
          <cell r="A74">
            <v>373.65359999999998</v>
          </cell>
        </row>
        <row r="75">
          <cell r="A75">
            <v>374.28820000000002</v>
          </cell>
        </row>
        <row r="76">
          <cell r="A76">
            <v>374.91649999999998</v>
          </cell>
        </row>
        <row r="77">
          <cell r="A77">
            <v>375.5385</v>
          </cell>
        </row>
        <row r="78">
          <cell r="A78">
            <v>376.15449999999998</v>
          </cell>
        </row>
        <row r="79">
          <cell r="A79">
            <v>376.7647</v>
          </cell>
        </row>
        <row r="80">
          <cell r="A80">
            <v>377.36900000000003</v>
          </cell>
        </row>
        <row r="81">
          <cell r="A81">
            <v>377.96769999999998</v>
          </cell>
        </row>
        <row r="82">
          <cell r="A82">
            <v>378.5609</v>
          </cell>
        </row>
        <row r="83">
          <cell r="A83">
            <v>379.14870000000002</v>
          </cell>
        </row>
        <row r="84">
          <cell r="A84">
            <v>379.7312</v>
          </cell>
        </row>
        <row r="85">
          <cell r="A85">
            <v>380.30860000000001</v>
          </cell>
        </row>
        <row r="86">
          <cell r="A86">
            <v>380.88080000000002</v>
          </cell>
        </row>
        <row r="87">
          <cell r="A87">
            <v>381.44810000000001</v>
          </cell>
        </row>
        <row r="88">
          <cell r="A88">
            <v>382.01049999999998</v>
          </cell>
        </row>
        <row r="89">
          <cell r="A89">
            <v>382.56819999999999</v>
          </cell>
        </row>
        <row r="90">
          <cell r="A90">
            <v>383.12119999999999</v>
          </cell>
        </row>
        <row r="91">
          <cell r="A91">
            <v>383.6696</v>
          </cell>
        </row>
        <row r="92">
          <cell r="A92">
            <v>384.21350000000001</v>
          </cell>
        </row>
        <row r="93">
          <cell r="A93">
            <v>384.75299999999999</v>
          </cell>
        </row>
        <row r="94">
          <cell r="A94">
            <v>385.28820000000002</v>
          </cell>
        </row>
        <row r="95">
          <cell r="A95">
            <v>385.81909999999999</v>
          </cell>
        </row>
        <row r="96">
          <cell r="A96">
            <v>386.3458</v>
          </cell>
        </row>
        <row r="97">
          <cell r="A97">
            <v>386.86849999999998</v>
          </cell>
        </row>
        <row r="98">
          <cell r="A98">
            <v>387.38720000000001</v>
          </cell>
        </row>
        <row r="99">
          <cell r="A99">
            <v>387.90190000000001</v>
          </cell>
        </row>
        <row r="100">
          <cell r="A100">
            <v>388.41269999999997</v>
          </cell>
        </row>
        <row r="101">
          <cell r="A101">
            <v>388.91969999999998</v>
          </cell>
        </row>
        <row r="102">
          <cell r="A102">
            <v>389.423</v>
          </cell>
        </row>
        <row r="103">
          <cell r="A103">
            <v>389.92259999999999</v>
          </cell>
        </row>
        <row r="104">
          <cell r="A104">
            <v>390.41860000000003</v>
          </cell>
        </row>
        <row r="105">
          <cell r="A105">
            <v>390.91109999999998</v>
          </cell>
        </row>
        <row r="106">
          <cell r="A106">
            <v>391.4</v>
          </cell>
        </row>
        <row r="107">
          <cell r="A107">
            <v>391.88549999999998</v>
          </cell>
        </row>
        <row r="108">
          <cell r="A108">
            <v>392.36759999999998</v>
          </cell>
        </row>
        <row r="109">
          <cell r="A109">
            <v>392.84640000000002</v>
          </cell>
        </row>
        <row r="110">
          <cell r="A110">
            <v>393.32190000000003</v>
          </cell>
        </row>
        <row r="111">
          <cell r="A111">
            <v>393.79419999999999</v>
          </cell>
        </row>
        <row r="112">
          <cell r="A112">
            <v>394.26330000000002</v>
          </cell>
        </row>
        <row r="113">
          <cell r="A113">
            <v>394.72930000000002</v>
          </cell>
        </row>
        <row r="114">
          <cell r="A114">
            <v>395.19220000000001</v>
          </cell>
        </row>
        <row r="115">
          <cell r="A115">
            <v>395.65210000000002</v>
          </cell>
        </row>
        <row r="116">
          <cell r="A116">
            <v>396.10899999999998</v>
          </cell>
        </row>
        <row r="117">
          <cell r="A117">
            <v>396.56299999999999</v>
          </cell>
        </row>
        <row r="118">
          <cell r="A118">
            <v>397.01409999999998</v>
          </cell>
        </row>
        <row r="119">
          <cell r="A119">
            <v>397.46230000000003</v>
          </cell>
        </row>
        <row r="120">
          <cell r="A120">
            <v>397.90769999999998</v>
          </cell>
        </row>
        <row r="121">
          <cell r="A121">
            <v>398.35039999999998</v>
          </cell>
        </row>
        <row r="122">
          <cell r="A122">
            <v>398.7903</v>
          </cell>
        </row>
        <row r="123">
          <cell r="A123">
            <v>399.22750000000002</v>
          </cell>
        </row>
        <row r="124">
          <cell r="A124">
            <v>399.66210000000001</v>
          </cell>
        </row>
        <row r="125">
          <cell r="A125">
            <v>400.09399999999999</v>
          </cell>
        </row>
        <row r="126">
          <cell r="A126">
            <v>400.52339999999998</v>
          </cell>
        </row>
        <row r="127">
          <cell r="A127">
            <v>400.9502</v>
          </cell>
        </row>
        <row r="128">
          <cell r="A128">
            <v>401.37450000000001</v>
          </cell>
        </row>
        <row r="129">
          <cell r="A129">
            <v>401.79640000000001</v>
          </cell>
        </row>
        <row r="130">
          <cell r="A130">
            <v>402.2158</v>
          </cell>
        </row>
        <row r="131">
          <cell r="A131">
            <v>402.6327</v>
          </cell>
        </row>
        <row r="132">
          <cell r="A132">
            <v>403.04730000000001</v>
          </cell>
        </row>
        <row r="133">
          <cell r="A133">
            <v>403.45960000000002</v>
          </cell>
        </row>
        <row r="134">
          <cell r="A134">
            <v>403.86950000000002</v>
          </cell>
        </row>
        <row r="135">
          <cell r="A135">
            <v>404.27719999999999</v>
          </cell>
        </row>
        <row r="136">
          <cell r="A136">
            <v>404.68259999999998</v>
          </cell>
        </row>
        <row r="137">
          <cell r="A137">
            <v>405.08569999999997</v>
          </cell>
        </row>
        <row r="138">
          <cell r="A138">
            <v>405.48669999999998</v>
          </cell>
        </row>
        <row r="139">
          <cell r="A139">
            <v>405.8854</v>
          </cell>
        </row>
        <row r="140">
          <cell r="A140">
            <v>406.28210000000001</v>
          </cell>
        </row>
        <row r="141">
          <cell r="A141">
            <v>406.67660000000001</v>
          </cell>
        </row>
        <row r="142">
          <cell r="A142">
            <v>407.06900000000002</v>
          </cell>
        </row>
        <row r="143">
          <cell r="A143">
            <v>407.45929999999998</v>
          </cell>
        </row>
        <row r="144">
          <cell r="A144">
            <v>407.8476</v>
          </cell>
        </row>
        <row r="145">
          <cell r="A145">
            <v>408.23390000000001</v>
          </cell>
        </row>
        <row r="146">
          <cell r="A146">
            <v>408.61810000000003</v>
          </cell>
        </row>
        <row r="147">
          <cell r="A147">
            <v>409.00040000000001</v>
          </cell>
        </row>
        <row r="148">
          <cell r="A148">
            <v>409.38080000000002</v>
          </cell>
        </row>
        <row r="149">
          <cell r="A149">
            <v>409.75920000000002</v>
          </cell>
        </row>
        <row r="150">
          <cell r="A150">
            <v>410.13569999999999</v>
          </cell>
        </row>
        <row r="151">
          <cell r="A151">
            <v>410.51029999999997</v>
          </cell>
        </row>
        <row r="152">
          <cell r="A152">
            <v>410.88310000000001</v>
          </cell>
        </row>
        <row r="153">
          <cell r="A153">
            <v>411.25400000000002</v>
          </cell>
        </row>
        <row r="154">
          <cell r="A154">
            <v>411.62310000000002</v>
          </cell>
        </row>
        <row r="155">
          <cell r="A155">
            <v>411.99029999999999</v>
          </cell>
        </row>
        <row r="156">
          <cell r="A156">
            <v>412.35579999999999</v>
          </cell>
        </row>
        <row r="157">
          <cell r="A157">
            <v>412.71960000000001</v>
          </cell>
        </row>
        <row r="158">
          <cell r="A158">
            <v>413.08159999999998</v>
          </cell>
        </row>
        <row r="159">
          <cell r="A159">
            <v>413.4418</v>
          </cell>
        </row>
        <row r="160">
          <cell r="A160">
            <v>413.80040000000002</v>
          </cell>
        </row>
        <row r="161">
          <cell r="A161">
            <v>414.15730000000002</v>
          </cell>
        </row>
        <row r="162">
          <cell r="A162">
            <v>414.51240000000001</v>
          </cell>
        </row>
        <row r="163">
          <cell r="A163">
            <v>414.86599999999999</v>
          </cell>
        </row>
        <row r="164">
          <cell r="A164">
            <v>415.21789999999999</v>
          </cell>
        </row>
        <row r="165">
          <cell r="A165">
            <v>415.56819999999999</v>
          </cell>
        </row>
        <row r="166">
          <cell r="A166">
            <v>415.91680000000002</v>
          </cell>
        </row>
        <row r="167">
          <cell r="A167">
            <v>416.26389999999998</v>
          </cell>
        </row>
        <row r="168">
          <cell r="A168">
            <v>416.60950000000003</v>
          </cell>
        </row>
        <row r="169">
          <cell r="A169">
            <v>416.95339999999999</v>
          </cell>
        </row>
        <row r="170">
          <cell r="A170">
            <v>417.29579999999999</v>
          </cell>
        </row>
        <row r="171">
          <cell r="A171">
            <v>417.63670000000002</v>
          </cell>
        </row>
        <row r="172">
          <cell r="A172">
            <v>417.97609999999997</v>
          </cell>
        </row>
        <row r="173">
          <cell r="A173">
            <v>418.31400000000002</v>
          </cell>
        </row>
        <row r="174">
          <cell r="A174">
            <v>418.65039999999999</v>
          </cell>
        </row>
        <row r="175">
          <cell r="A175">
            <v>418.9853</v>
          </cell>
        </row>
        <row r="176">
          <cell r="A176">
            <v>419.31880000000001</v>
          </cell>
        </row>
        <row r="177">
          <cell r="A177">
            <v>419.65089999999998</v>
          </cell>
        </row>
        <row r="178">
          <cell r="A178">
            <v>419.98149999999998</v>
          </cell>
        </row>
        <row r="179">
          <cell r="A179">
            <v>420.3107</v>
          </cell>
        </row>
        <row r="180">
          <cell r="A180">
            <v>420.63850000000002</v>
          </cell>
        </row>
        <row r="181">
          <cell r="A181">
            <v>420.96499999999997</v>
          </cell>
        </row>
        <row r="182">
          <cell r="A182">
            <v>421.29</v>
          </cell>
        </row>
        <row r="183">
          <cell r="A183">
            <v>421.61369999999999</v>
          </cell>
        </row>
        <row r="184">
          <cell r="A184">
            <v>421.93599999999998</v>
          </cell>
        </row>
        <row r="185">
          <cell r="A185">
            <v>422.25700000000001</v>
          </cell>
        </row>
        <row r="186">
          <cell r="A186">
            <v>422.57670000000002</v>
          </cell>
        </row>
        <row r="187">
          <cell r="A187">
            <v>422.89510000000001</v>
          </cell>
        </row>
        <row r="188">
          <cell r="A188">
            <v>423.2122</v>
          </cell>
        </row>
        <row r="189">
          <cell r="A189">
            <v>423.52789999999999</v>
          </cell>
        </row>
        <row r="190">
          <cell r="A190">
            <v>423.8424</v>
          </cell>
        </row>
        <row r="191">
          <cell r="A191">
            <v>424.15570000000002</v>
          </cell>
        </row>
        <row r="192">
          <cell r="A192">
            <v>424.46769999999998</v>
          </cell>
        </row>
        <row r="193">
          <cell r="A193">
            <v>424.77839999999998</v>
          </cell>
        </row>
        <row r="194">
          <cell r="A194">
            <v>425.08789999999999</v>
          </cell>
        </row>
        <row r="195">
          <cell r="A195">
            <v>425.39620000000002</v>
          </cell>
        </row>
        <row r="196">
          <cell r="A196">
            <v>425.70319999999998</v>
          </cell>
        </row>
        <row r="197">
          <cell r="A197">
            <v>426.00909999999999</v>
          </cell>
        </row>
        <row r="198">
          <cell r="A198">
            <v>426.31380000000001</v>
          </cell>
        </row>
        <row r="199">
          <cell r="A199">
            <v>426.61720000000003</v>
          </cell>
        </row>
        <row r="200">
          <cell r="A200">
            <v>426.91950000000003</v>
          </cell>
        </row>
        <row r="201">
          <cell r="A201">
            <v>427.22070000000002</v>
          </cell>
        </row>
        <row r="202">
          <cell r="A202">
            <v>427.52069999999998</v>
          </cell>
        </row>
        <row r="203">
          <cell r="A203">
            <v>427.81950000000001</v>
          </cell>
        </row>
        <row r="204">
          <cell r="A204">
            <v>428.11720000000003</v>
          </cell>
        </row>
        <row r="205">
          <cell r="A205">
            <v>428.41379999999998</v>
          </cell>
        </row>
        <row r="206">
          <cell r="A206">
            <v>428.70920000000001</v>
          </cell>
        </row>
        <row r="207">
          <cell r="A207">
            <v>429.00360000000001</v>
          </cell>
        </row>
        <row r="208">
          <cell r="A208">
            <v>429.29680000000002</v>
          </cell>
        </row>
        <row r="209">
          <cell r="A209">
            <v>429.589</v>
          </cell>
        </row>
        <row r="210">
          <cell r="A210">
            <v>429.88010000000003</v>
          </cell>
        </row>
        <row r="211">
          <cell r="A211">
            <v>430.17009999999999</v>
          </cell>
        </row>
        <row r="212">
          <cell r="A212">
            <v>430.459</v>
          </cell>
        </row>
        <row r="213">
          <cell r="A213">
            <v>430.74689999999998</v>
          </cell>
        </row>
        <row r="214">
          <cell r="A214">
            <v>431.03370000000001</v>
          </cell>
        </row>
        <row r="215">
          <cell r="A215">
            <v>431.31939999999997</v>
          </cell>
        </row>
        <row r="216">
          <cell r="A216">
            <v>431.60419999999999</v>
          </cell>
        </row>
        <row r="217">
          <cell r="A217">
            <v>431.8879</v>
          </cell>
        </row>
        <row r="218">
          <cell r="A218">
            <v>432.17059999999998</v>
          </cell>
        </row>
        <row r="219">
          <cell r="A219">
            <v>432.45229999999998</v>
          </cell>
        </row>
        <row r="220">
          <cell r="A220">
            <v>432.73289999999997</v>
          </cell>
        </row>
        <row r="221">
          <cell r="A221">
            <v>433.01260000000002</v>
          </cell>
        </row>
        <row r="222">
          <cell r="A222">
            <v>433.29129999999998</v>
          </cell>
        </row>
        <row r="223">
          <cell r="A223">
            <v>433.56900000000002</v>
          </cell>
        </row>
        <row r="224">
          <cell r="A224">
            <v>433.84570000000002</v>
          </cell>
        </row>
        <row r="225">
          <cell r="A225">
            <v>434.12139999999999</v>
          </cell>
        </row>
        <row r="226">
          <cell r="A226">
            <v>434.39620000000002</v>
          </cell>
        </row>
        <row r="227">
          <cell r="A227">
            <v>434.67</v>
          </cell>
        </row>
        <row r="228">
          <cell r="A228">
            <v>434.94290000000001</v>
          </cell>
        </row>
        <row r="229">
          <cell r="A229">
            <v>435.21480000000003</v>
          </cell>
        </row>
        <row r="230">
          <cell r="A230">
            <v>435.48579999999998</v>
          </cell>
        </row>
        <row r="231">
          <cell r="A231">
            <v>435.7559</v>
          </cell>
        </row>
        <row r="232">
          <cell r="A232">
            <v>436.02499999999998</v>
          </cell>
        </row>
        <row r="233">
          <cell r="A233">
            <v>436.29329999999999</v>
          </cell>
        </row>
        <row r="234">
          <cell r="A234">
            <v>436.56060000000002</v>
          </cell>
        </row>
        <row r="235">
          <cell r="A235">
            <v>436.827</v>
          </cell>
        </row>
        <row r="236">
          <cell r="A236">
            <v>437.09249999999997</v>
          </cell>
        </row>
        <row r="237">
          <cell r="A237">
            <v>437.3571</v>
          </cell>
        </row>
        <row r="238">
          <cell r="A238">
            <v>437.62079999999997</v>
          </cell>
        </row>
        <row r="239">
          <cell r="A239">
            <v>437.8836</v>
          </cell>
        </row>
        <row r="240">
          <cell r="A240">
            <v>438.1456</v>
          </cell>
        </row>
        <row r="241">
          <cell r="A241">
            <v>438.4067</v>
          </cell>
        </row>
        <row r="242">
          <cell r="A242">
            <v>438.6669</v>
          </cell>
        </row>
        <row r="243">
          <cell r="A243">
            <v>438.92619999999999</v>
          </cell>
        </row>
        <row r="244">
          <cell r="A244">
            <v>439.18470000000002</v>
          </cell>
        </row>
        <row r="245">
          <cell r="A245">
            <v>439.44240000000002</v>
          </cell>
        </row>
        <row r="246">
          <cell r="A246">
            <v>439.69920000000002</v>
          </cell>
        </row>
        <row r="247">
          <cell r="A247">
            <v>439.95519999999999</v>
          </cell>
        </row>
        <row r="248">
          <cell r="A248">
            <v>440.21030000000002</v>
          </cell>
        </row>
        <row r="249">
          <cell r="A249">
            <v>440.46460000000002</v>
          </cell>
        </row>
        <row r="250">
          <cell r="A250">
            <v>440.71809999999999</v>
          </cell>
        </row>
        <row r="251">
          <cell r="A251">
            <v>440.97070000000002</v>
          </cell>
        </row>
        <row r="252">
          <cell r="A252">
            <v>441.2226</v>
          </cell>
        </row>
        <row r="253">
          <cell r="A253">
            <v>441.47359999999998</v>
          </cell>
        </row>
        <row r="254">
          <cell r="A254">
            <v>441.72379999999998</v>
          </cell>
        </row>
        <row r="255">
          <cell r="A255">
            <v>441.97320000000002</v>
          </cell>
        </row>
        <row r="256">
          <cell r="A256">
            <v>442.22179999999997</v>
          </cell>
        </row>
        <row r="257">
          <cell r="A257">
            <v>442.46969999999999</v>
          </cell>
        </row>
        <row r="258">
          <cell r="A258">
            <v>442.7167</v>
          </cell>
        </row>
        <row r="259">
          <cell r="A259">
            <v>442.96300000000002</v>
          </cell>
        </row>
        <row r="260">
          <cell r="A260">
            <v>443.20850000000002</v>
          </cell>
        </row>
        <row r="261">
          <cell r="A261">
            <v>443.45319999999998</v>
          </cell>
        </row>
        <row r="262">
          <cell r="A262">
            <v>443.69709999999998</v>
          </cell>
        </row>
        <row r="263">
          <cell r="A263">
            <v>443.94029999999998</v>
          </cell>
        </row>
        <row r="264">
          <cell r="A264">
            <v>444.18270000000001</v>
          </cell>
        </row>
        <row r="265">
          <cell r="A265">
            <v>444.42430000000002</v>
          </cell>
        </row>
        <row r="266">
          <cell r="A266">
            <v>444.66520000000003</v>
          </cell>
        </row>
        <row r="267">
          <cell r="A267">
            <v>444.90539999999999</v>
          </cell>
        </row>
        <row r="268">
          <cell r="A268">
            <v>445.14479999999998</v>
          </cell>
        </row>
        <row r="269">
          <cell r="A269">
            <v>445.38339999999999</v>
          </cell>
        </row>
        <row r="270">
          <cell r="A270">
            <v>445.62130000000002</v>
          </cell>
        </row>
        <row r="271">
          <cell r="A271">
            <v>445.85849999999999</v>
          </cell>
        </row>
        <row r="272">
          <cell r="A272">
            <v>446.0949</v>
          </cell>
        </row>
        <row r="273">
          <cell r="A273">
            <v>446.3306</v>
          </cell>
        </row>
        <row r="274">
          <cell r="A274">
            <v>446.56560000000002</v>
          </cell>
        </row>
        <row r="275">
          <cell r="A275">
            <v>446.79989999999998</v>
          </cell>
        </row>
        <row r="276">
          <cell r="A276">
            <v>447.03339999999997</v>
          </cell>
        </row>
        <row r="277">
          <cell r="A277">
            <v>447.2663</v>
          </cell>
        </row>
        <row r="278">
          <cell r="A278">
            <v>447.4984</v>
          </cell>
        </row>
        <row r="279">
          <cell r="A279">
            <v>447.72980000000001</v>
          </cell>
        </row>
        <row r="280">
          <cell r="A280">
            <v>447.96050000000002</v>
          </cell>
        </row>
        <row r="281">
          <cell r="A281">
            <v>448.19049999999999</v>
          </cell>
        </row>
        <row r="282">
          <cell r="A282">
            <v>448.41980000000001</v>
          </cell>
        </row>
        <row r="283">
          <cell r="A283">
            <v>448.64839999999998</v>
          </cell>
        </row>
        <row r="284">
          <cell r="A284">
            <v>448.87639999999999</v>
          </cell>
        </row>
        <row r="285">
          <cell r="A285">
            <v>449.10359999999997</v>
          </cell>
        </row>
        <row r="286">
          <cell r="A286">
            <v>449.33010000000002</v>
          </cell>
        </row>
        <row r="287">
          <cell r="A287">
            <v>449.55599999999998</v>
          </cell>
        </row>
        <row r="288">
          <cell r="A288">
            <v>449.78109999999998</v>
          </cell>
        </row>
        <row r="289">
          <cell r="A289">
            <v>450.00560000000002</v>
          </cell>
        </row>
        <row r="290">
          <cell r="A290">
            <v>450.2294</v>
          </cell>
        </row>
        <row r="291">
          <cell r="A291">
            <v>450.45260000000002</v>
          </cell>
        </row>
        <row r="292">
          <cell r="A292">
            <v>450.67500000000001</v>
          </cell>
        </row>
        <row r="293">
          <cell r="A293">
            <v>450.89679999999998</v>
          </cell>
        </row>
        <row r="294">
          <cell r="A294">
            <v>451.11790000000002</v>
          </cell>
        </row>
        <row r="295">
          <cell r="A295">
            <v>451.33839999999998</v>
          </cell>
        </row>
        <row r="296">
          <cell r="A296">
            <v>451.5582</v>
          </cell>
        </row>
        <row r="297">
          <cell r="A297">
            <v>451.77730000000003</v>
          </cell>
        </row>
        <row r="298">
          <cell r="A298">
            <v>451.99579999999997</v>
          </cell>
        </row>
        <row r="299">
          <cell r="A299">
            <v>452.21359999999999</v>
          </cell>
        </row>
        <row r="300">
          <cell r="A300">
            <v>452.43079999999998</v>
          </cell>
        </row>
        <row r="301">
          <cell r="A301">
            <v>452.64729999999997</v>
          </cell>
        </row>
        <row r="302">
          <cell r="A302">
            <v>452.86309999999997</v>
          </cell>
        </row>
        <row r="303">
          <cell r="A303">
            <v>453.07830000000001</v>
          </cell>
        </row>
        <row r="304">
          <cell r="A304">
            <v>453.2928</v>
          </cell>
        </row>
        <row r="305">
          <cell r="A305">
            <v>453.50670000000002</v>
          </cell>
        </row>
        <row r="306">
          <cell r="A306">
            <v>453.72</v>
          </cell>
        </row>
        <row r="307">
          <cell r="A307">
            <v>453.93259999999998</v>
          </cell>
        </row>
        <row r="308">
          <cell r="A308">
            <v>454.14449999999999</v>
          </cell>
        </row>
        <row r="309">
          <cell r="A309">
            <v>454.35579999999999</v>
          </cell>
        </row>
        <row r="310">
          <cell r="A310">
            <v>454.56650000000002</v>
          </cell>
        </row>
        <row r="311">
          <cell r="A311">
            <v>454.7765</v>
          </cell>
        </row>
        <row r="312">
          <cell r="A312">
            <v>454.98590000000002</v>
          </cell>
        </row>
        <row r="313">
          <cell r="A313">
            <v>455.19459999999998</v>
          </cell>
        </row>
        <row r="314">
          <cell r="A314">
            <v>455.40269999999998</v>
          </cell>
        </row>
        <row r="315">
          <cell r="A315">
            <v>455.61009999999999</v>
          </cell>
        </row>
        <row r="316">
          <cell r="A316">
            <v>455.81689999999998</v>
          </cell>
        </row>
        <row r="317">
          <cell r="A317">
            <v>456.02300000000002</v>
          </cell>
        </row>
        <row r="318">
          <cell r="A318">
            <v>456.2285</v>
          </cell>
        </row>
        <row r="319">
          <cell r="A319">
            <v>456.43340000000001</v>
          </cell>
        </row>
        <row r="320">
          <cell r="A320">
            <v>456.63760000000002</v>
          </cell>
        </row>
        <row r="321">
          <cell r="A321">
            <v>456.84109999999998</v>
          </cell>
        </row>
        <row r="322">
          <cell r="A322">
            <v>457.04399999999998</v>
          </cell>
        </row>
        <row r="323">
          <cell r="A323">
            <v>457.24619999999999</v>
          </cell>
        </row>
        <row r="324">
          <cell r="A324">
            <v>457.4477</v>
          </cell>
        </row>
        <row r="325">
          <cell r="A325">
            <v>457.64859999999999</v>
          </cell>
        </row>
        <row r="326">
          <cell r="A326">
            <v>457.84879999999998</v>
          </cell>
        </row>
        <row r="327">
          <cell r="A327">
            <v>458.04829999999998</v>
          </cell>
        </row>
        <row r="328">
          <cell r="A328">
            <v>458.24720000000002</v>
          </cell>
        </row>
        <row r="329">
          <cell r="A329">
            <v>458.44529999999997</v>
          </cell>
        </row>
        <row r="330">
          <cell r="A330">
            <v>458.64280000000002</v>
          </cell>
        </row>
        <row r="331">
          <cell r="A331">
            <v>458.83949999999999</v>
          </cell>
        </row>
        <row r="332">
          <cell r="A332">
            <v>459.03539999999998</v>
          </cell>
        </row>
        <row r="333">
          <cell r="A333">
            <v>459.23059999999998</v>
          </cell>
        </row>
        <row r="334">
          <cell r="A334">
            <v>459.42509999999999</v>
          </cell>
        </row>
        <row r="335">
          <cell r="A335">
            <v>459.61869999999999</v>
          </cell>
        </row>
        <row r="336">
          <cell r="A336">
            <v>459.81139999999999</v>
          </cell>
        </row>
        <row r="337">
          <cell r="A337">
            <v>460.00319999999999</v>
          </cell>
        </row>
        <row r="338">
          <cell r="A338">
            <v>460.19400000000002</v>
          </cell>
        </row>
        <row r="339">
          <cell r="A339">
            <v>247.6052</v>
          </cell>
        </row>
        <row r="340">
          <cell r="A340">
            <v>261.16230000000002</v>
          </cell>
        </row>
        <row r="341">
          <cell r="A341">
            <v>269.93520000000001</v>
          </cell>
        </row>
        <row r="342">
          <cell r="A342">
            <v>276.59019999999998</v>
          </cell>
        </row>
        <row r="343">
          <cell r="A343">
            <v>282.02190000000002</v>
          </cell>
        </row>
        <row r="344">
          <cell r="A344">
            <v>286.64749999999998</v>
          </cell>
        </row>
        <row r="345">
          <cell r="A345">
            <v>290.69779999999997</v>
          </cell>
        </row>
        <row r="346">
          <cell r="A346">
            <v>294.31479999999999</v>
          </cell>
        </row>
        <row r="347">
          <cell r="A347">
            <v>297.5924</v>
          </cell>
        </row>
        <row r="348">
          <cell r="A348">
            <v>300.59620000000001</v>
          </cell>
        </row>
        <row r="349">
          <cell r="A349">
            <v>303.37400000000002</v>
          </cell>
        </row>
        <row r="350">
          <cell r="A350">
            <v>305.96179999999998</v>
          </cell>
        </row>
        <row r="351">
          <cell r="A351">
            <v>308.38720000000001</v>
          </cell>
        </row>
        <row r="352">
          <cell r="A352">
            <v>310.6721</v>
          </cell>
        </row>
        <row r="353">
          <cell r="A353">
            <v>312.83420000000001</v>
          </cell>
        </row>
        <row r="354">
          <cell r="A354">
            <v>314.88780000000003</v>
          </cell>
        </row>
        <row r="355">
          <cell r="A355">
            <v>316.84480000000002</v>
          </cell>
        </row>
        <row r="356">
          <cell r="A356">
            <v>318.71530000000001</v>
          </cell>
        </row>
        <row r="357">
          <cell r="A357">
            <v>320.5077</v>
          </cell>
        </row>
        <row r="358">
          <cell r="A358">
            <v>322.22919999999999</v>
          </cell>
        </row>
        <row r="359">
          <cell r="A359">
            <v>323.88619999999997</v>
          </cell>
        </row>
        <row r="360">
          <cell r="A360">
            <v>325.48390000000001</v>
          </cell>
        </row>
        <row r="361">
          <cell r="A361">
            <v>327.02710000000002</v>
          </cell>
        </row>
        <row r="362">
          <cell r="A362">
            <v>328.52</v>
          </cell>
        </row>
        <row r="363">
          <cell r="A363">
            <v>329.96640000000002</v>
          </cell>
        </row>
        <row r="364">
          <cell r="A364">
            <v>331.36939999999998</v>
          </cell>
        </row>
        <row r="365">
          <cell r="A365">
            <v>332.73200000000003</v>
          </cell>
        </row>
        <row r="366">
          <cell r="A366">
            <v>334.05689999999998</v>
          </cell>
        </row>
        <row r="367">
          <cell r="A367">
            <v>335.34640000000002</v>
          </cell>
        </row>
        <row r="368">
          <cell r="A368">
            <v>336.60270000000003</v>
          </cell>
        </row>
        <row r="369">
          <cell r="A369">
            <v>337.82769999999999</v>
          </cell>
        </row>
        <row r="370">
          <cell r="A370">
            <v>339.02330000000001</v>
          </cell>
        </row>
        <row r="371">
          <cell r="A371">
            <v>340.1909</v>
          </cell>
        </row>
        <row r="372">
          <cell r="A372">
            <v>341.3322</v>
          </cell>
        </row>
        <row r="373">
          <cell r="A373">
            <v>342.44839999999999</v>
          </cell>
        </row>
        <row r="374">
          <cell r="A374">
            <v>343.54090000000002</v>
          </cell>
        </row>
        <row r="375">
          <cell r="A375">
            <v>344.61079999999998</v>
          </cell>
        </row>
        <row r="376">
          <cell r="A376">
            <v>345.6592</v>
          </cell>
        </row>
        <row r="377">
          <cell r="A377">
            <v>346.68700000000001</v>
          </cell>
        </row>
        <row r="378">
          <cell r="A378">
            <v>347.6952</v>
          </cell>
        </row>
        <row r="379">
          <cell r="A379">
            <v>348.68470000000002</v>
          </cell>
        </row>
        <row r="380">
          <cell r="A380">
            <v>349.65629999999999</v>
          </cell>
        </row>
        <row r="381">
          <cell r="A381">
            <v>350.61059999999998</v>
          </cell>
        </row>
        <row r="382">
          <cell r="A382">
            <v>351.54849999999999</v>
          </cell>
        </row>
        <row r="383">
          <cell r="A383">
            <v>352.47059999999999</v>
          </cell>
        </row>
        <row r="384">
          <cell r="A384">
            <v>353.3775</v>
          </cell>
        </row>
        <row r="385">
          <cell r="A385">
            <v>354.2697</v>
          </cell>
        </row>
        <row r="386">
          <cell r="A386">
            <v>355.14780000000002</v>
          </cell>
        </row>
        <row r="387">
          <cell r="A387">
            <v>356.01240000000001</v>
          </cell>
        </row>
        <row r="388">
          <cell r="A388">
            <v>356.8639</v>
          </cell>
        </row>
        <row r="389">
          <cell r="A389">
            <v>357.70280000000002</v>
          </cell>
        </row>
        <row r="390">
          <cell r="A390">
            <v>358.52949999999998</v>
          </cell>
        </row>
        <row r="391">
          <cell r="A391">
            <v>359.34449999999998</v>
          </cell>
        </row>
        <row r="392">
          <cell r="A392">
            <v>360.14800000000002</v>
          </cell>
        </row>
        <row r="393">
          <cell r="A393">
            <v>360.94060000000002</v>
          </cell>
        </row>
        <row r="394">
          <cell r="A394">
            <v>361.72239999999999</v>
          </cell>
        </row>
        <row r="395">
          <cell r="A395">
            <v>362.49400000000003</v>
          </cell>
        </row>
        <row r="396">
          <cell r="A396">
            <v>363.25549999999998</v>
          </cell>
        </row>
        <row r="397">
          <cell r="A397">
            <v>364.00729999999999</v>
          </cell>
        </row>
        <row r="398">
          <cell r="A398">
            <v>364.74970000000002</v>
          </cell>
        </row>
        <row r="399">
          <cell r="A399">
            <v>365.483</v>
          </cell>
        </row>
        <row r="400">
          <cell r="A400">
            <v>366.20740000000001</v>
          </cell>
        </row>
        <row r="401">
          <cell r="A401">
            <v>366.92309999999998</v>
          </cell>
        </row>
        <row r="402">
          <cell r="A402">
            <v>367.63040000000001</v>
          </cell>
        </row>
        <row r="403">
          <cell r="A403">
            <v>368.32960000000003</v>
          </cell>
        </row>
        <row r="404">
          <cell r="A404">
            <v>369.02080000000001</v>
          </cell>
        </row>
        <row r="405">
          <cell r="A405">
            <v>369.70429999999999</v>
          </cell>
        </row>
        <row r="406">
          <cell r="A406">
            <v>370.38029999999998</v>
          </cell>
        </row>
        <row r="407">
          <cell r="A407">
            <v>371.0489</v>
          </cell>
        </row>
        <row r="408">
          <cell r="A408">
            <v>371.71039999999999</v>
          </cell>
        </row>
        <row r="409">
          <cell r="A409">
            <v>372.36489999999998</v>
          </cell>
        </row>
        <row r="410">
          <cell r="A410">
            <v>373.01260000000002</v>
          </cell>
        </row>
        <row r="411">
          <cell r="A411">
            <v>373.65359999999998</v>
          </cell>
        </row>
        <row r="412">
          <cell r="A412">
            <v>374.28820000000002</v>
          </cell>
        </row>
        <row r="413">
          <cell r="A413">
            <v>374.91649999999998</v>
          </cell>
        </row>
        <row r="414">
          <cell r="A414">
            <v>375.5385</v>
          </cell>
        </row>
        <row r="415">
          <cell r="A415">
            <v>376.15449999999998</v>
          </cell>
        </row>
        <row r="416">
          <cell r="A416">
            <v>376.7647</v>
          </cell>
        </row>
        <row r="417">
          <cell r="A417">
            <v>377.36900000000003</v>
          </cell>
        </row>
        <row r="418">
          <cell r="A418">
            <v>377.96769999999998</v>
          </cell>
        </row>
        <row r="419">
          <cell r="A419">
            <v>378.5609</v>
          </cell>
        </row>
        <row r="420">
          <cell r="A420">
            <v>379.14870000000002</v>
          </cell>
        </row>
        <row r="421">
          <cell r="A421">
            <v>379.7312</v>
          </cell>
        </row>
        <row r="422">
          <cell r="A422">
            <v>380.30860000000001</v>
          </cell>
        </row>
        <row r="423">
          <cell r="A423">
            <v>380.88080000000002</v>
          </cell>
        </row>
        <row r="424">
          <cell r="A424">
            <v>381.44810000000001</v>
          </cell>
        </row>
        <row r="425">
          <cell r="A425">
            <v>382.01049999999998</v>
          </cell>
        </row>
        <row r="426">
          <cell r="A426">
            <v>382.56819999999999</v>
          </cell>
        </row>
        <row r="427">
          <cell r="A427">
            <v>383.12119999999999</v>
          </cell>
        </row>
        <row r="428">
          <cell r="A428">
            <v>383.6696</v>
          </cell>
        </row>
        <row r="429">
          <cell r="A429">
            <v>384.21350000000001</v>
          </cell>
        </row>
        <row r="430">
          <cell r="A430">
            <v>384.75299999999999</v>
          </cell>
        </row>
        <row r="431">
          <cell r="A431">
            <v>385.28820000000002</v>
          </cell>
        </row>
        <row r="432">
          <cell r="A432">
            <v>385.81909999999999</v>
          </cell>
        </row>
        <row r="433">
          <cell r="A433">
            <v>386.3458</v>
          </cell>
        </row>
        <row r="434">
          <cell r="A434">
            <v>386.86849999999998</v>
          </cell>
        </row>
        <row r="435">
          <cell r="A435">
            <v>387.38720000000001</v>
          </cell>
        </row>
        <row r="436">
          <cell r="A436">
            <v>387.90190000000001</v>
          </cell>
        </row>
        <row r="437">
          <cell r="A437">
            <v>388.41269999999997</v>
          </cell>
        </row>
        <row r="438">
          <cell r="A438">
            <v>388.91969999999998</v>
          </cell>
        </row>
        <row r="439">
          <cell r="A439">
            <v>389.423</v>
          </cell>
        </row>
        <row r="440">
          <cell r="A440">
            <v>389.92259999999999</v>
          </cell>
        </row>
        <row r="441">
          <cell r="A441">
            <v>390.41860000000003</v>
          </cell>
        </row>
        <row r="442">
          <cell r="A442">
            <v>390.91109999999998</v>
          </cell>
        </row>
        <row r="443">
          <cell r="A443">
            <v>391.4</v>
          </cell>
        </row>
        <row r="444">
          <cell r="A444">
            <v>391.88549999999998</v>
          </cell>
        </row>
        <row r="445">
          <cell r="A445">
            <v>392.36759999999998</v>
          </cell>
        </row>
        <row r="446">
          <cell r="A446">
            <v>392.84640000000002</v>
          </cell>
        </row>
        <row r="447">
          <cell r="A447">
            <v>393.32190000000003</v>
          </cell>
        </row>
        <row r="448">
          <cell r="A448">
            <v>393.79419999999999</v>
          </cell>
        </row>
        <row r="449">
          <cell r="A449">
            <v>394.26330000000002</v>
          </cell>
        </row>
        <row r="450">
          <cell r="A450">
            <v>394.72930000000002</v>
          </cell>
        </row>
        <row r="451">
          <cell r="A451">
            <v>395.19220000000001</v>
          </cell>
        </row>
        <row r="452">
          <cell r="A452">
            <v>395.65210000000002</v>
          </cell>
        </row>
        <row r="453">
          <cell r="A453">
            <v>396.10899999999998</v>
          </cell>
        </row>
        <row r="454">
          <cell r="A454">
            <v>396.56299999999999</v>
          </cell>
        </row>
        <row r="455">
          <cell r="A455">
            <v>397.01409999999998</v>
          </cell>
        </row>
        <row r="456">
          <cell r="A456">
            <v>397.46230000000003</v>
          </cell>
        </row>
        <row r="457">
          <cell r="A457">
            <v>397.90769999999998</v>
          </cell>
        </row>
        <row r="458">
          <cell r="A458">
            <v>398.35039999999998</v>
          </cell>
        </row>
        <row r="459">
          <cell r="A459">
            <v>398.7903</v>
          </cell>
        </row>
        <row r="460">
          <cell r="A460">
            <v>399.22750000000002</v>
          </cell>
        </row>
        <row r="461">
          <cell r="A461">
            <v>399.66210000000001</v>
          </cell>
        </row>
        <row r="462">
          <cell r="A462">
            <v>400.09399999999999</v>
          </cell>
        </row>
        <row r="463">
          <cell r="A463">
            <v>400.52339999999998</v>
          </cell>
        </row>
        <row r="464">
          <cell r="A464">
            <v>400.9502</v>
          </cell>
        </row>
        <row r="465">
          <cell r="A465">
            <v>401.37450000000001</v>
          </cell>
        </row>
        <row r="466">
          <cell r="A466">
            <v>401.79640000000001</v>
          </cell>
        </row>
        <row r="467">
          <cell r="A467">
            <v>402.2158</v>
          </cell>
        </row>
        <row r="468">
          <cell r="A468">
            <v>402.6327</v>
          </cell>
        </row>
        <row r="469">
          <cell r="A469">
            <v>403.04730000000001</v>
          </cell>
        </row>
        <row r="470">
          <cell r="A470">
            <v>403.45960000000002</v>
          </cell>
        </row>
        <row r="471">
          <cell r="A471">
            <v>403.86950000000002</v>
          </cell>
        </row>
        <row r="472">
          <cell r="A472">
            <v>404.27719999999999</v>
          </cell>
        </row>
        <row r="473">
          <cell r="A473">
            <v>404.68259999999998</v>
          </cell>
        </row>
        <row r="474">
          <cell r="A474">
            <v>405.08569999999997</v>
          </cell>
        </row>
        <row r="475">
          <cell r="A475">
            <v>405.48669999999998</v>
          </cell>
        </row>
        <row r="476">
          <cell r="A476">
            <v>405.8854</v>
          </cell>
        </row>
        <row r="477">
          <cell r="A477">
            <v>406.28210000000001</v>
          </cell>
        </row>
        <row r="478">
          <cell r="A478">
            <v>406.67660000000001</v>
          </cell>
        </row>
        <row r="479">
          <cell r="A479">
            <v>407.06900000000002</v>
          </cell>
        </row>
        <row r="480">
          <cell r="A480">
            <v>407.45929999999998</v>
          </cell>
        </row>
        <row r="481">
          <cell r="A481">
            <v>407.8476</v>
          </cell>
        </row>
        <row r="482">
          <cell r="A482">
            <v>408.23390000000001</v>
          </cell>
        </row>
        <row r="483">
          <cell r="A483">
            <v>408.61810000000003</v>
          </cell>
        </row>
        <row r="484">
          <cell r="A484">
            <v>409.00040000000001</v>
          </cell>
        </row>
        <row r="485">
          <cell r="A485">
            <v>409.38080000000002</v>
          </cell>
        </row>
        <row r="486">
          <cell r="A486">
            <v>409.75920000000002</v>
          </cell>
        </row>
        <row r="487">
          <cell r="A487">
            <v>410.13569999999999</v>
          </cell>
        </row>
        <row r="488">
          <cell r="A488">
            <v>410.51029999999997</v>
          </cell>
        </row>
        <row r="489">
          <cell r="A489">
            <v>410.88310000000001</v>
          </cell>
        </row>
        <row r="490">
          <cell r="A490">
            <v>411.25400000000002</v>
          </cell>
        </row>
        <row r="491">
          <cell r="A491">
            <v>411.62310000000002</v>
          </cell>
        </row>
        <row r="492">
          <cell r="A492">
            <v>411.99029999999999</v>
          </cell>
        </row>
        <row r="493">
          <cell r="A493">
            <v>412.35579999999999</v>
          </cell>
        </row>
        <row r="494">
          <cell r="A494">
            <v>412.71960000000001</v>
          </cell>
        </row>
        <row r="495">
          <cell r="A495">
            <v>413.08159999999998</v>
          </cell>
        </row>
        <row r="496">
          <cell r="A496">
            <v>413.4418</v>
          </cell>
        </row>
        <row r="497">
          <cell r="A497">
            <v>413.80040000000002</v>
          </cell>
        </row>
        <row r="498">
          <cell r="A498">
            <v>414.15730000000002</v>
          </cell>
        </row>
        <row r="499">
          <cell r="A499">
            <v>414.51240000000001</v>
          </cell>
        </row>
        <row r="500">
          <cell r="A500">
            <v>414.86599999999999</v>
          </cell>
        </row>
        <row r="501">
          <cell r="A501">
            <v>415.21789999999999</v>
          </cell>
        </row>
        <row r="502">
          <cell r="A502">
            <v>415.56819999999999</v>
          </cell>
        </row>
        <row r="503">
          <cell r="A503">
            <v>415.91680000000002</v>
          </cell>
        </row>
        <row r="504">
          <cell r="A504">
            <v>416.26389999999998</v>
          </cell>
        </row>
        <row r="505">
          <cell r="A505">
            <v>416.60950000000003</v>
          </cell>
        </row>
        <row r="506">
          <cell r="A506">
            <v>416.95339999999999</v>
          </cell>
        </row>
        <row r="507">
          <cell r="A507">
            <v>417.29579999999999</v>
          </cell>
        </row>
        <row r="508">
          <cell r="A508">
            <v>417.63670000000002</v>
          </cell>
        </row>
        <row r="509">
          <cell r="A509">
            <v>417.97609999999997</v>
          </cell>
        </row>
        <row r="510">
          <cell r="A510">
            <v>418.31400000000002</v>
          </cell>
        </row>
        <row r="511">
          <cell r="A511">
            <v>418.65039999999999</v>
          </cell>
        </row>
        <row r="512">
          <cell r="A512">
            <v>418.9853</v>
          </cell>
        </row>
        <row r="513">
          <cell r="A513">
            <v>419.31880000000001</v>
          </cell>
        </row>
        <row r="514">
          <cell r="A514">
            <v>419.65089999999998</v>
          </cell>
        </row>
        <row r="515">
          <cell r="A515">
            <v>419.98149999999998</v>
          </cell>
        </row>
        <row r="516">
          <cell r="A516">
            <v>420.3107</v>
          </cell>
        </row>
        <row r="517">
          <cell r="A517">
            <v>420.63850000000002</v>
          </cell>
        </row>
        <row r="518">
          <cell r="A518">
            <v>420.96499999999997</v>
          </cell>
        </row>
        <row r="519">
          <cell r="A519">
            <v>421.29</v>
          </cell>
        </row>
        <row r="520">
          <cell r="A520">
            <v>421.61369999999999</v>
          </cell>
        </row>
        <row r="521">
          <cell r="A521">
            <v>421.93599999999998</v>
          </cell>
        </row>
        <row r="522">
          <cell r="A522">
            <v>422.25700000000001</v>
          </cell>
        </row>
        <row r="523">
          <cell r="A523">
            <v>422.57670000000002</v>
          </cell>
        </row>
        <row r="524">
          <cell r="A524">
            <v>422.89510000000001</v>
          </cell>
        </row>
        <row r="525">
          <cell r="A525">
            <v>423.2122</v>
          </cell>
        </row>
        <row r="526">
          <cell r="A526">
            <v>423.52789999999999</v>
          </cell>
        </row>
        <row r="527">
          <cell r="A527">
            <v>423.8424</v>
          </cell>
        </row>
        <row r="528">
          <cell r="A528">
            <v>424.15570000000002</v>
          </cell>
        </row>
        <row r="529">
          <cell r="A529">
            <v>424.46769999999998</v>
          </cell>
        </row>
        <row r="530">
          <cell r="A530">
            <v>424.77839999999998</v>
          </cell>
        </row>
        <row r="531">
          <cell r="A531">
            <v>425.08789999999999</v>
          </cell>
        </row>
        <row r="532">
          <cell r="A532">
            <v>425.39620000000002</v>
          </cell>
        </row>
        <row r="533">
          <cell r="A533">
            <v>425.70319999999998</v>
          </cell>
        </row>
        <row r="534">
          <cell r="A534">
            <v>426.00909999999999</v>
          </cell>
        </row>
        <row r="535">
          <cell r="A535">
            <v>426.31380000000001</v>
          </cell>
        </row>
        <row r="536">
          <cell r="A536">
            <v>426.61720000000003</v>
          </cell>
        </row>
        <row r="537">
          <cell r="A537">
            <v>426.91950000000003</v>
          </cell>
        </row>
        <row r="538">
          <cell r="A538">
            <v>427.22070000000002</v>
          </cell>
        </row>
        <row r="539">
          <cell r="A539">
            <v>427.52069999999998</v>
          </cell>
        </row>
        <row r="540">
          <cell r="A540">
            <v>427.81950000000001</v>
          </cell>
        </row>
        <row r="541">
          <cell r="A541">
            <v>428.11720000000003</v>
          </cell>
        </row>
        <row r="542">
          <cell r="A542">
            <v>428.41379999999998</v>
          </cell>
        </row>
        <row r="543">
          <cell r="A543">
            <v>428.70920000000001</v>
          </cell>
        </row>
        <row r="544">
          <cell r="A544">
            <v>429.00360000000001</v>
          </cell>
        </row>
        <row r="545">
          <cell r="A545">
            <v>429.29680000000002</v>
          </cell>
        </row>
        <row r="546">
          <cell r="A546">
            <v>429.589</v>
          </cell>
        </row>
        <row r="547">
          <cell r="A547">
            <v>429.88010000000003</v>
          </cell>
        </row>
        <row r="548">
          <cell r="A548">
            <v>430.17009999999999</v>
          </cell>
        </row>
        <row r="549">
          <cell r="A549">
            <v>430.459</v>
          </cell>
        </row>
        <row r="550">
          <cell r="A550">
            <v>430.74689999999998</v>
          </cell>
        </row>
        <row r="551">
          <cell r="A551">
            <v>431.03370000000001</v>
          </cell>
        </row>
        <row r="552">
          <cell r="A552">
            <v>431.31939999999997</v>
          </cell>
        </row>
        <row r="553">
          <cell r="A553">
            <v>431.60419999999999</v>
          </cell>
        </row>
        <row r="554">
          <cell r="A554">
            <v>431.8879</v>
          </cell>
        </row>
        <row r="555">
          <cell r="A555">
            <v>432.17059999999998</v>
          </cell>
        </row>
        <row r="556">
          <cell r="A556">
            <v>432.45229999999998</v>
          </cell>
        </row>
        <row r="557">
          <cell r="A557">
            <v>432.73289999999997</v>
          </cell>
        </row>
        <row r="558">
          <cell r="A558">
            <v>433.01260000000002</v>
          </cell>
        </row>
        <row r="559">
          <cell r="A559">
            <v>433.29129999999998</v>
          </cell>
        </row>
        <row r="560">
          <cell r="A560">
            <v>433.56900000000002</v>
          </cell>
        </row>
        <row r="561">
          <cell r="A561">
            <v>433.84570000000002</v>
          </cell>
        </row>
        <row r="562">
          <cell r="A562">
            <v>434.12139999999999</v>
          </cell>
        </row>
        <row r="563">
          <cell r="A563">
            <v>434.39620000000002</v>
          </cell>
        </row>
        <row r="564">
          <cell r="A564">
            <v>434.67</v>
          </cell>
        </row>
        <row r="565">
          <cell r="A565">
            <v>434.94290000000001</v>
          </cell>
        </row>
        <row r="566">
          <cell r="A566">
            <v>435.21480000000003</v>
          </cell>
        </row>
        <row r="567">
          <cell r="A567">
            <v>435.48579999999998</v>
          </cell>
        </row>
        <row r="568">
          <cell r="A568">
            <v>435.7559</v>
          </cell>
        </row>
        <row r="569">
          <cell r="A569">
            <v>436.02499999999998</v>
          </cell>
        </row>
        <row r="570">
          <cell r="A570">
            <v>436.29329999999999</v>
          </cell>
        </row>
        <row r="571">
          <cell r="A571">
            <v>436.56060000000002</v>
          </cell>
        </row>
        <row r="572">
          <cell r="A572">
            <v>436.827</v>
          </cell>
        </row>
        <row r="573">
          <cell r="A573">
            <v>437.09249999999997</v>
          </cell>
        </row>
        <row r="574">
          <cell r="A574">
            <v>437.3571</v>
          </cell>
        </row>
        <row r="575">
          <cell r="A575">
            <v>437.62079999999997</v>
          </cell>
        </row>
        <row r="576">
          <cell r="A576">
            <v>437.8836</v>
          </cell>
        </row>
        <row r="577">
          <cell r="A577">
            <v>438.1456</v>
          </cell>
        </row>
        <row r="578">
          <cell r="A578">
            <v>438.4067</v>
          </cell>
        </row>
        <row r="579">
          <cell r="A579">
            <v>438.6669</v>
          </cell>
        </row>
        <row r="580">
          <cell r="A580">
            <v>438.92619999999999</v>
          </cell>
        </row>
        <row r="581">
          <cell r="A581">
            <v>439.18470000000002</v>
          </cell>
        </row>
        <row r="582">
          <cell r="A582">
            <v>439.44240000000002</v>
          </cell>
        </row>
        <row r="583">
          <cell r="A583">
            <v>439.69920000000002</v>
          </cell>
        </row>
        <row r="584">
          <cell r="A584">
            <v>439.95519999999999</v>
          </cell>
        </row>
        <row r="585">
          <cell r="A585">
            <v>440.21030000000002</v>
          </cell>
        </row>
        <row r="586">
          <cell r="A586">
            <v>440.46460000000002</v>
          </cell>
        </row>
        <row r="587">
          <cell r="A587">
            <v>440.71809999999999</v>
          </cell>
        </row>
        <row r="588">
          <cell r="A588">
            <v>440.97070000000002</v>
          </cell>
        </row>
        <row r="589">
          <cell r="A589">
            <v>441.2226</v>
          </cell>
        </row>
        <row r="590">
          <cell r="A590">
            <v>441.47359999999998</v>
          </cell>
        </row>
        <row r="591">
          <cell r="A591">
            <v>441.72379999999998</v>
          </cell>
        </row>
        <row r="592">
          <cell r="A592">
            <v>441.97320000000002</v>
          </cell>
        </row>
        <row r="593">
          <cell r="A593">
            <v>442.22179999999997</v>
          </cell>
        </row>
        <row r="594">
          <cell r="A594">
            <v>442.46969999999999</v>
          </cell>
        </row>
        <row r="595">
          <cell r="A595">
            <v>442.7167</v>
          </cell>
        </row>
        <row r="596">
          <cell r="A596">
            <v>442.96300000000002</v>
          </cell>
        </row>
        <row r="597">
          <cell r="A597">
            <v>443.20850000000002</v>
          </cell>
        </row>
        <row r="598">
          <cell r="A598">
            <v>443.45319999999998</v>
          </cell>
        </row>
        <row r="599">
          <cell r="A599">
            <v>443.69709999999998</v>
          </cell>
        </row>
        <row r="600">
          <cell r="A600">
            <v>443.94029999999998</v>
          </cell>
        </row>
        <row r="601">
          <cell r="A601">
            <v>444.18270000000001</v>
          </cell>
        </row>
        <row r="602">
          <cell r="A602">
            <v>444.42430000000002</v>
          </cell>
        </row>
        <row r="603">
          <cell r="A603">
            <v>444.66520000000003</v>
          </cell>
        </row>
        <row r="604">
          <cell r="A604">
            <v>444.90539999999999</v>
          </cell>
        </row>
        <row r="605">
          <cell r="A605">
            <v>445.14479999999998</v>
          </cell>
        </row>
        <row r="606">
          <cell r="A606">
            <v>445.38339999999999</v>
          </cell>
        </row>
        <row r="607">
          <cell r="A607">
            <v>445.62130000000002</v>
          </cell>
        </row>
        <row r="608">
          <cell r="A608">
            <v>445.85849999999999</v>
          </cell>
        </row>
        <row r="609">
          <cell r="A609">
            <v>446.0949</v>
          </cell>
        </row>
        <row r="610">
          <cell r="A610">
            <v>446.3306</v>
          </cell>
        </row>
        <row r="611">
          <cell r="A611">
            <v>446.56560000000002</v>
          </cell>
        </row>
        <row r="612">
          <cell r="A612">
            <v>446.79989999999998</v>
          </cell>
        </row>
        <row r="613">
          <cell r="A613">
            <v>447.03339999999997</v>
          </cell>
        </row>
        <row r="614">
          <cell r="A614">
            <v>447.2663</v>
          </cell>
        </row>
        <row r="615">
          <cell r="A615">
            <v>447.4984</v>
          </cell>
        </row>
        <row r="616">
          <cell r="A616">
            <v>447.72980000000001</v>
          </cell>
        </row>
        <row r="617">
          <cell r="A617">
            <v>447.96050000000002</v>
          </cell>
        </row>
        <row r="618">
          <cell r="A618">
            <v>448.19049999999999</v>
          </cell>
        </row>
        <row r="619">
          <cell r="A619">
            <v>448.41980000000001</v>
          </cell>
        </row>
        <row r="620">
          <cell r="A620">
            <v>448.64839999999998</v>
          </cell>
        </row>
        <row r="621">
          <cell r="A621">
            <v>448.87639999999999</v>
          </cell>
        </row>
        <row r="622">
          <cell r="A622">
            <v>449.10359999999997</v>
          </cell>
        </row>
        <row r="623">
          <cell r="A623">
            <v>449.33010000000002</v>
          </cell>
        </row>
        <row r="624">
          <cell r="A624">
            <v>449.55599999999998</v>
          </cell>
        </row>
        <row r="625">
          <cell r="A625">
            <v>449.78109999999998</v>
          </cell>
        </row>
        <row r="626">
          <cell r="A626">
            <v>450.00560000000002</v>
          </cell>
        </row>
        <row r="627">
          <cell r="A627">
            <v>450.2294</v>
          </cell>
        </row>
        <row r="628">
          <cell r="A628">
            <v>450.45260000000002</v>
          </cell>
        </row>
        <row r="629">
          <cell r="A629">
            <v>450.67500000000001</v>
          </cell>
        </row>
        <row r="630">
          <cell r="A630">
            <v>450.89679999999998</v>
          </cell>
        </row>
        <row r="631">
          <cell r="A631">
            <v>451.11790000000002</v>
          </cell>
        </row>
        <row r="632">
          <cell r="A632">
            <v>451.33839999999998</v>
          </cell>
        </row>
        <row r="633">
          <cell r="A633">
            <v>451.5582</v>
          </cell>
        </row>
        <row r="634">
          <cell r="A634">
            <v>451.77730000000003</v>
          </cell>
        </row>
        <row r="635">
          <cell r="A635">
            <v>451.99579999999997</v>
          </cell>
        </row>
        <row r="636">
          <cell r="A636">
            <v>452.21359999999999</v>
          </cell>
        </row>
        <row r="637">
          <cell r="A637">
            <v>452.43079999999998</v>
          </cell>
        </row>
        <row r="638">
          <cell r="A638">
            <v>452.64729999999997</v>
          </cell>
        </row>
        <row r="639">
          <cell r="A639">
            <v>452.86309999999997</v>
          </cell>
        </row>
        <row r="640">
          <cell r="A640">
            <v>453.07830000000001</v>
          </cell>
        </row>
        <row r="641">
          <cell r="A641">
            <v>453.2928</v>
          </cell>
        </row>
        <row r="642">
          <cell r="A642">
            <v>453.50670000000002</v>
          </cell>
        </row>
        <row r="643">
          <cell r="A643">
            <v>453.72</v>
          </cell>
        </row>
        <row r="644">
          <cell r="A644">
            <v>453.93259999999998</v>
          </cell>
        </row>
        <row r="645">
          <cell r="A645">
            <v>454.14449999999999</v>
          </cell>
        </row>
        <row r="646">
          <cell r="A646">
            <v>454.35579999999999</v>
          </cell>
        </row>
        <row r="647">
          <cell r="A647">
            <v>454.56650000000002</v>
          </cell>
        </row>
        <row r="648">
          <cell r="A648">
            <v>454.7765</v>
          </cell>
        </row>
        <row r="649">
          <cell r="A649">
            <v>454.98590000000002</v>
          </cell>
        </row>
        <row r="650">
          <cell r="A650">
            <v>455.19459999999998</v>
          </cell>
        </row>
        <row r="651">
          <cell r="A651">
            <v>455.40269999999998</v>
          </cell>
        </row>
        <row r="652">
          <cell r="A652">
            <v>455.61009999999999</v>
          </cell>
        </row>
        <row r="653">
          <cell r="A653">
            <v>455.81689999999998</v>
          </cell>
        </row>
        <row r="654">
          <cell r="A654">
            <v>456.02300000000002</v>
          </cell>
        </row>
        <row r="655">
          <cell r="A655">
            <v>456.2285</v>
          </cell>
        </row>
        <row r="656">
          <cell r="A656">
            <v>456.43340000000001</v>
          </cell>
        </row>
        <row r="657">
          <cell r="A657">
            <v>456.63760000000002</v>
          </cell>
        </row>
        <row r="658">
          <cell r="A658">
            <v>456.84109999999998</v>
          </cell>
        </row>
        <row r="659">
          <cell r="A659">
            <v>457.04399999999998</v>
          </cell>
        </row>
        <row r="660">
          <cell r="A660">
            <v>457.24619999999999</v>
          </cell>
        </row>
        <row r="661">
          <cell r="A661">
            <v>457.4477</v>
          </cell>
        </row>
        <row r="662">
          <cell r="A662">
            <v>457.64859999999999</v>
          </cell>
        </row>
        <row r="663">
          <cell r="A663">
            <v>457.84879999999998</v>
          </cell>
        </row>
        <row r="664">
          <cell r="A664">
            <v>458.04829999999998</v>
          </cell>
        </row>
        <row r="665">
          <cell r="A665">
            <v>458.24720000000002</v>
          </cell>
        </row>
        <row r="666">
          <cell r="A666">
            <v>458.44529999999997</v>
          </cell>
        </row>
        <row r="667">
          <cell r="A667">
            <v>458.64280000000002</v>
          </cell>
        </row>
        <row r="668">
          <cell r="A668">
            <v>458.83949999999999</v>
          </cell>
        </row>
        <row r="669">
          <cell r="A669">
            <v>459.03539999999998</v>
          </cell>
        </row>
        <row r="670">
          <cell r="A670">
            <v>459.23059999999998</v>
          </cell>
        </row>
        <row r="671">
          <cell r="A671">
            <v>459.42509999999999</v>
          </cell>
        </row>
        <row r="672">
          <cell r="A672">
            <v>459.61869999999999</v>
          </cell>
        </row>
        <row r="673">
          <cell r="A673">
            <v>459.81139999999999</v>
          </cell>
        </row>
        <row r="674">
          <cell r="A674">
            <v>460.00319999999999</v>
          </cell>
        </row>
        <row r="675">
          <cell r="A675">
            <v>460.19400000000002</v>
          </cell>
        </row>
      </sheetData>
      <sheetData sheetId="13">
        <row r="2">
          <cell r="A2">
            <v>256.5994</v>
          </cell>
        </row>
        <row r="3">
          <cell r="A3">
            <v>262.2518</v>
          </cell>
        </row>
        <row r="4">
          <cell r="A4">
            <v>266.98840000000001</v>
          </cell>
        </row>
        <row r="5">
          <cell r="A5">
            <v>271.0917</v>
          </cell>
        </row>
        <row r="6">
          <cell r="A6">
            <v>274.72859999999997</v>
          </cell>
        </row>
        <row r="7">
          <cell r="A7">
            <v>278.00569999999999</v>
          </cell>
        </row>
        <row r="8">
          <cell r="A8">
            <v>280.99639999999999</v>
          </cell>
        </row>
        <row r="9">
          <cell r="A9">
            <v>283.75259999999997</v>
          </cell>
        </row>
        <row r="10">
          <cell r="A10">
            <v>286.3134</v>
          </cell>
        </row>
        <row r="11">
          <cell r="A11">
            <v>288.7081</v>
          </cell>
        </row>
        <row r="12">
          <cell r="A12">
            <v>290.95999999999998</v>
          </cell>
        </row>
        <row r="13">
          <cell r="A13">
            <v>293.08760000000001</v>
          </cell>
        </row>
        <row r="14">
          <cell r="A14">
            <v>295.10579999999999</v>
          </cell>
        </row>
        <row r="15">
          <cell r="A15">
            <v>297.02690000000001</v>
          </cell>
        </row>
        <row r="16">
          <cell r="A16">
            <v>298.86130000000003</v>
          </cell>
        </row>
        <row r="17">
          <cell r="A17">
            <v>300.61770000000001</v>
          </cell>
        </row>
        <row r="18">
          <cell r="A18">
            <v>302.30340000000001</v>
          </cell>
        </row>
        <row r="19">
          <cell r="A19">
            <v>303.9248</v>
          </cell>
        </row>
        <row r="20">
          <cell r="A20">
            <v>305.48739999999998</v>
          </cell>
        </row>
        <row r="21">
          <cell r="A21">
            <v>306.99590000000001</v>
          </cell>
        </row>
        <row r="22">
          <cell r="A22">
            <v>308.4547</v>
          </cell>
        </row>
        <row r="23">
          <cell r="A23">
            <v>309.86739999999998</v>
          </cell>
        </row>
        <row r="24">
          <cell r="A24">
            <v>311.2373</v>
          </cell>
        </row>
        <row r="25">
          <cell r="A25">
            <v>312.56740000000002</v>
          </cell>
        </row>
        <row r="26">
          <cell r="A26">
            <v>313.8603</v>
          </cell>
        </row>
        <row r="27">
          <cell r="A27">
            <v>315.11829999999998</v>
          </cell>
        </row>
        <row r="28">
          <cell r="A28">
            <v>316.34370000000001</v>
          </cell>
        </row>
        <row r="29">
          <cell r="A29">
            <v>317.53840000000002</v>
          </cell>
        </row>
        <row r="30">
          <cell r="A30">
            <v>318.70400000000001</v>
          </cell>
        </row>
        <row r="31">
          <cell r="A31">
            <v>319.8424</v>
          </cell>
        </row>
        <row r="32">
          <cell r="A32">
            <v>320.95479999999998</v>
          </cell>
        </row>
        <row r="33">
          <cell r="A33">
            <v>322.0428</v>
          </cell>
        </row>
        <row r="34">
          <cell r="A34">
            <v>323.10750000000002</v>
          </cell>
        </row>
        <row r="35">
          <cell r="A35">
            <v>324.14999999999998</v>
          </cell>
        </row>
        <row r="36">
          <cell r="A36">
            <v>325.17149999999998</v>
          </cell>
        </row>
        <row r="37">
          <cell r="A37">
            <v>326.17290000000003</v>
          </cell>
        </row>
        <row r="38">
          <cell r="A38">
            <v>327.15519999999998</v>
          </cell>
        </row>
        <row r="39">
          <cell r="A39">
            <v>328.1191</v>
          </cell>
        </row>
        <row r="40">
          <cell r="A40">
            <v>329.06549999999999</v>
          </cell>
        </row>
        <row r="41">
          <cell r="A41">
            <v>329.99520000000001</v>
          </cell>
        </row>
        <row r="42">
          <cell r="A42">
            <v>330.90879999999999</v>
          </cell>
        </row>
        <row r="43">
          <cell r="A43">
            <v>331.80689999999998</v>
          </cell>
        </row>
        <row r="44">
          <cell r="A44">
            <v>332.6902</v>
          </cell>
        </row>
        <row r="45">
          <cell r="A45">
            <v>333.55919999999998</v>
          </cell>
        </row>
        <row r="46">
          <cell r="A46">
            <v>334.41449999999998</v>
          </cell>
        </row>
        <row r="47">
          <cell r="A47">
            <v>335.25659999999999</v>
          </cell>
        </row>
        <row r="48">
          <cell r="A48">
            <v>336.08600000000001</v>
          </cell>
        </row>
        <row r="49">
          <cell r="A49">
            <v>336.90309999999999</v>
          </cell>
        </row>
        <row r="50">
          <cell r="A50">
            <v>337.70830000000001</v>
          </cell>
        </row>
        <row r="51">
          <cell r="A51">
            <v>338.50200000000001</v>
          </cell>
        </row>
        <row r="52">
          <cell r="A52">
            <v>339.28469999999999</v>
          </cell>
        </row>
        <row r="53">
          <cell r="A53">
            <v>340.0566</v>
          </cell>
        </row>
        <row r="54">
          <cell r="A54">
            <v>340.81819999999999</v>
          </cell>
        </row>
        <row r="55">
          <cell r="A55">
            <v>341.56970000000001</v>
          </cell>
        </row>
        <row r="56">
          <cell r="A56">
            <v>342.31150000000002</v>
          </cell>
        </row>
        <row r="57">
          <cell r="A57">
            <v>343.04379999999998</v>
          </cell>
        </row>
        <row r="58">
          <cell r="A58">
            <v>343.767</v>
          </cell>
        </row>
        <row r="59">
          <cell r="A59">
            <v>344.48129999999998</v>
          </cell>
        </row>
        <row r="60">
          <cell r="A60">
            <v>345.18700000000001</v>
          </cell>
        </row>
        <row r="61">
          <cell r="A61">
            <v>345.88420000000002</v>
          </cell>
        </row>
        <row r="62">
          <cell r="A62">
            <v>346.57330000000002</v>
          </cell>
        </row>
        <row r="63">
          <cell r="A63">
            <v>347.25450000000001</v>
          </cell>
        </row>
        <row r="64">
          <cell r="A64">
            <v>347.928</v>
          </cell>
        </row>
        <row r="65">
          <cell r="A65">
            <v>348.59390000000002</v>
          </cell>
        </row>
        <row r="66">
          <cell r="A66">
            <v>349.25259999999997</v>
          </cell>
        </row>
        <row r="67">
          <cell r="A67">
            <v>349.90410000000003</v>
          </cell>
        </row>
        <row r="68">
          <cell r="A68">
            <v>350.54860000000002</v>
          </cell>
        </row>
        <row r="69">
          <cell r="A69">
            <v>351.18639999999999</v>
          </cell>
        </row>
        <row r="70">
          <cell r="A70">
            <v>351.81760000000003</v>
          </cell>
        </row>
        <row r="71">
          <cell r="A71">
            <v>352.44229999999999</v>
          </cell>
        </row>
        <row r="72">
          <cell r="A72">
            <v>353.06079999999997</v>
          </cell>
        </row>
        <row r="73">
          <cell r="A73">
            <v>353.67309999999998</v>
          </cell>
        </row>
        <row r="74">
          <cell r="A74">
            <v>354.27940000000001</v>
          </cell>
        </row>
        <row r="75">
          <cell r="A75">
            <v>354.87990000000002</v>
          </cell>
        </row>
        <row r="76">
          <cell r="A76">
            <v>355.47460000000001</v>
          </cell>
        </row>
        <row r="77">
          <cell r="A77">
            <v>356.06369999999998</v>
          </cell>
        </row>
        <row r="78">
          <cell r="A78">
            <v>356.6474</v>
          </cell>
        </row>
        <row r="79">
          <cell r="A79">
            <v>357.22570000000002</v>
          </cell>
        </row>
        <row r="80">
          <cell r="A80">
            <v>357.7987</v>
          </cell>
        </row>
        <row r="81">
          <cell r="A81">
            <v>358.36669999999998</v>
          </cell>
        </row>
        <row r="82">
          <cell r="A82">
            <v>358.92959999999999</v>
          </cell>
        </row>
        <row r="83">
          <cell r="A83">
            <v>359.48759999999999</v>
          </cell>
        </row>
        <row r="84">
          <cell r="A84">
            <v>360.04079999999999</v>
          </cell>
        </row>
        <row r="85">
          <cell r="A85">
            <v>360.58920000000001</v>
          </cell>
        </row>
        <row r="86">
          <cell r="A86">
            <v>361.13310000000001</v>
          </cell>
        </row>
        <row r="87">
          <cell r="A87">
            <v>361.67239999999998</v>
          </cell>
        </row>
        <row r="88">
          <cell r="A88">
            <v>362.2072</v>
          </cell>
        </row>
        <row r="89">
          <cell r="A89">
            <v>362.73770000000002</v>
          </cell>
        </row>
        <row r="90">
          <cell r="A90">
            <v>363.26400000000001</v>
          </cell>
        </row>
        <row r="91">
          <cell r="A91">
            <v>363.786</v>
          </cell>
        </row>
        <row r="92">
          <cell r="A92">
            <v>364.3039</v>
          </cell>
        </row>
        <row r="93">
          <cell r="A93">
            <v>364.81779999999998</v>
          </cell>
        </row>
        <row r="94">
          <cell r="A94">
            <v>365.32769999999999</v>
          </cell>
        </row>
        <row r="95">
          <cell r="A95">
            <v>365.8338</v>
          </cell>
        </row>
        <row r="96">
          <cell r="A96">
            <v>366.33600000000001</v>
          </cell>
        </row>
        <row r="97">
          <cell r="A97">
            <v>366.83440000000002</v>
          </cell>
        </row>
        <row r="98">
          <cell r="A98">
            <v>367.32920000000001</v>
          </cell>
        </row>
        <row r="99">
          <cell r="A99">
            <v>367.82029999999997</v>
          </cell>
        </row>
        <row r="100">
          <cell r="A100">
            <v>368.30779999999999</v>
          </cell>
        </row>
        <row r="101">
          <cell r="A101">
            <v>368.7919</v>
          </cell>
        </row>
        <row r="102">
          <cell r="A102">
            <v>369.27249999999998</v>
          </cell>
        </row>
        <row r="103">
          <cell r="A103">
            <v>369.74970000000002</v>
          </cell>
        </row>
        <row r="104">
          <cell r="A104">
            <v>370.22359999999998</v>
          </cell>
        </row>
        <row r="105">
          <cell r="A105">
            <v>370.69420000000002</v>
          </cell>
        </row>
        <row r="106">
          <cell r="A106">
            <v>371.16160000000002</v>
          </cell>
        </row>
        <row r="107">
          <cell r="A107">
            <v>371.62580000000003</v>
          </cell>
        </row>
        <row r="108">
          <cell r="A108">
            <v>372.08690000000001</v>
          </cell>
        </row>
        <row r="109">
          <cell r="A109">
            <v>372.54489999999998</v>
          </cell>
        </row>
        <row r="110">
          <cell r="A110">
            <v>372.99990000000003</v>
          </cell>
        </row>
        <row r="111">
          <cell r="A111">
            <v>373.45190000000002</v>
          </cell>
        </row>
        <row r="112">
          <cell r="A112">
            <v>373.90100000000001</v>
          </cell>
        </row>
        <row r="113">
          <cell r="A113">
            <v>374.34719999999999</v>
          </cell>
        </row>
        <row r="114">
          <cell r="A114">
            <v>374.79050000000001</v>
          </cell>
        </row>
        <row r="115">
          <cell r="A115">
            <v>375.23110000000003</v>
          </cell>
        </row>
        <row r="116">
          <cell r="A116">
            <v>375.66879999999998</v>
          </cell>
        </row>
        <row r="117">
          <cell r="A117">
            <v>376.10390000000001</v>
          </cell>
        </row>
        <row r="118">
          <cell r="A118">
            <v>376.53620000000001</v>
          </cell>
        </row>
        <row r="119">
          <cell r="A119">
            <v>376.96589999999998</v>
          </cell>
        </row>
        <row r="120">
          <cell r="A120">
            <v>377.3931</v>
          </cell>
        </row>
        <row r="121">
          <cell r="A121">
            <v>377.81760000000003</v>
          </cell>
        </row>
        <row r="122">
          <cell r="A122">
            <v>378.2396</v>
          </cell>
        </row>
        <row r="123">
          <cell r="A123">
            <v>378.65910000000002</v>
          </cell>
        </row>
        <row r="124">
          <cell r="A124">
            <v>379.0761</v>
          </cell>
        </row>
        <row r="125">
          <cell r="A125">
            <v>379.4907</v>
          </cell>
        </row>
        <row r="126">
          <cell r="A126">
            <v>379.90289999999999</v>
          </cell>
        </row>
        <row r="127">
          <cell r="A127">
            <v>380.31270000000001</v>
          </cell>
        </row>
        <row r="128">
          <cell r="A128">
            <v>380.72019999999998</v>
          </cell>
        </row>
        <row r="129">
          <cell r="A129">
            <v>381.12540000000001</v>
          </cell>
        </row>
        <row r="130">
          <cell r="A130">
            <v>381.5283</v>
          </cell>
        </row>
        <row r="131">
          <cell r="A131">
            <v>381.9289</v>
          </cell>
        </row>
        <row r="132">
          <cell r="A132">
            <v>382.32740000000001</v>
          </cell>
        </row>
        <row r="133">
          <cell r="A133">
            <v>382.72359999999998</v>
          </cell>
        </row>
        <row r="134">
          <cell r="A134">
            <v>383.11770000000001</v>
          </cell>
        </row>
        <row r="135">
          <cell r="A135">
            <v>383.50970000000001</v>
          </cell>
        </row>
        <row r="136">
          <cell r="A136">
            <v>383.89949999999999</v>
          </cell>
        </row>
        <row r="137">
          <cell r="A137">
            <v>384.28730000000002</v>
          </cell>
        </row>
        <row r="138">
          <cell r="A138">
            <v>384.673</v>
          </cell>
        </row>
        <row r="139">
          <cell r="A139">
            <v>385.0566</v>
          </cell>
        </row>
        <row r="140">
          <cell r="A140">
            <v>385.43830000000003</v>
          </cell>
        </row>
        <row r="141">
          <cell r="A141">
            <v>385.81799999999998</v>
          </cell>
        </row>
        <row r="142">
          <cell r="A142">
            <v>386.19569999999999</v>
          </cell>
        </row>
        <row r="143">
          <cell r="A143">
            <v>386.57150000000001</v>
          </cell>
        </row>
        <row r="144">
          <cell r="A144">
            <v>386.94529999999997</v>
          </cell>
        </row>
        <row r="145">
          <cell r="A145">
            <v>387.31729999999999</v>
          </cell>
        </row>
        <row r="146">
          <cell r="A146">
            <v>387.68740000000003</v>
          </cell>
        </row>
        <row r="147">
          <cell r="A147">
            <v>388.05560000000003</v>
          </cell>
        </row>
        <row r="148">
          <cell r="A148">
            <v>388.4221</v>
          </cell>
        </row>
        <row r="149">
          <cell r="A149">
            <v>388.7867</v>
          </cell>
        </row>
        <row r="150">
          <cell r="A150">
            <v>389.14949999999999</v>
          </cell>
        </row>
        <row r="151">
          <cell r="A151">
            <v>389.51060000000001</v>
          </cell>
        </row>
        <row r="152">
          <cell r="A152">
            <v>389.86989999999997</v>
          </cell>
        </row>
        <row r="153">
          <cell r="A153">
            <v>390.22739999999999</v>
          </cell>
        </row>
        <row r="154">
          <cell r="A154">
            <v>390.58330000000001</v>
          </cell>
        </row>
        <row r="155">
          <cell r="A155">
            <v>390.9375</v>
          </cell>
        </row>
        <row r="156">
          <cell r="A156">
            <v>391.29</v>
          </cell>
        </row>
        <row r="157">
          <cell r="A157">
            <v>391.64080000000001</v>
          </cell>
        </row>
        <row r="158">
          <cell r="A158">
            <v>391.99</v>
          </cell>
        </row>
        <row r="159">
          <cell r="A159">
            <v>392.33760000000001</v>
          </cell>
        </row>
        <row r="160">
          <cell r="A160">
            <v>392.68349999999998</v>
          </cell>
        </row>
        <row r="161">
          <cell r="A161">
            <v>393.02789999999999</v>
          </cell>
        </row>
        <row r="162">
          <cell r="A162">
            <v>393.3707</v>
          </cell>
        </row>
        <row r="163">
          <cell r="A163">
            <v>393.71199999999999</v>
          </cell>
        </row>
        <row r="164">
          <cell r="A164">
            <v>394.05169999999998</v>
          </cell>
        </row>
        <row r="165">
          <cell r="A165">
            <v>394.38990000000001</v>
          </cell>
        </row>
        <row r="166">
          <cell r="A166">
            <v>394.72649999999999</v>
          </cell>
        </row>
        <row r="167">
          <cell r="A167">
            <v>395.06169999999997</v>
          </cell>
        </row>
        <row r="168">
          <cell r="A168">
            <v>395.3954</v>
          </cell>
        </row>
        <row r="169">
          <cell r="A169">
            <v>395.7276</v>
          </cell>
        </row>
        <row r="170">
          <cell r="A170">
            <v>396.05840000000001</v>
          </cell>
        </row>
        <row r="171">
          <cell r="A171">
            <v>396.3877</v>
          </cell>
        </row>
        <row r="172">
          <cell r="A172">
            <v>396.71570000000003</v>
          </cell>
        </row>
        <row r="173">
          <cell r="A173">
            <v>397.04219999999998</v>
          </cell>
        </row>
        <row r="174">
          <cell r="A174">
            <v>397.3673</v>
          </cell>
        </row>
        <row r="175">
          <cell r="A175">
            <v>397.69099999999997</v>
          </cell>
        </row>
        <row r="176">
          <cell r="A176">
            <v>398.01330000000002</v>
          </cell>
        </row>
        <row r="177">
          <cell r="A177">
            <v>398.33429999999998</v>
          </cell>
        </row>
        <row r="178">
          <cell r="A178">
            <v>398.65390000000002</v>
          </cell>
        </row>
        <row r="179">
          <cell r="A179">
            <v>398.97219999999999</v>
          </cell>
        </row>
        <row r="180">
          <cell r="A180">
            <v>399.28919999999999</v>
          </cell>
        </row>
        <row r="181">
          <cell r="A181">
            <v>399.60489999999999</v>
          </cell>
        </row>
        <row r="182">
          <cell r="A182">
            <v>399.91930000000002</v>
          </cell>
        </row>
        <row r="183">
          <cell r="A183">
            <v>400.23239999999998</v>
          </cell>
        </row>
        <row r="184">
          <cell r="A184">
            <v>400.54419999999999</v>
          </cell>
        </row>
        <row r="185">
          <cell r="A185">
            <v>400.85469999999998</v>
          </cell>
        </row>
        <row r="186">
          <cell r="A186">
            <v>401.16399999999999</v>
          </cell>
        </row>
        <row r="187">
          <cell r="A187">
            <v>401.47199999999998</v>
          </cell>
        </row>
        <row r="188">
          <cell r="A188">
            <v>401.77879999999999</v>
          </cell>
        </row>
        <row r="189">
          <cell r="A189">
            <v>402.08440000000002</v>
          </cell>
        </row>
        <row r="190">
          <cell r="A190">
            <v>402.3888</v>
          </cell>
        </row>
        <row r="191">
          <cell r="A191">
            <v>402.69200000000001</v>
          </cell>
        </row>
        <row r="192">
          <cell r="A192">
            <v>402.99400000000003</v>
          </cell>
        </row>
        <row r="193">
          <cell r="A193">
            <v>403.29480000000001</v>
          </cell>
        </row>
        <row r="194">
          <cell r="A194">
            <v>403.59440000000001</v>
          </cell>
        </row>
        <row r="195">
          <cell r="A195">
            <v>403.8929</v>
          </cell>
        </row>
        <row r="196">
          <cell r="A196">
            <v>404.1902</v>
          </cell>
        </row>
        <row r="197">
          <cell r="A197">
            <v>404.4864</v>
          </cell>
        </row>
        <row r="198">
          <cell r="A198">
            <v>404.78140000000002</v>
          </cell>
        </row>
        <row r="199">
          <cell r="A199">
            <v>405.07530000000003</v>
          </cell>
        </row>
        <row r="200">
          <cell r="A200">
            <v>405.36810000000003</v>
          </cell>
        </row>
        <row r="201">
          <cell r="A201">
            <v>405.65980000000002</v>
          </cell>
        </row>
        <row r="202">
          <cell r="A202">
            <v>405.9504</v>
          </cell>
        </row>
        <row r="203">
          <cell r="A203">
            <v>406.23989999999998</v>
          </cell>
        </row>
        <row r="204">
          <cell r="A204">
            <v>406.5283</v>
          </cell>
        </row>
        <row r="205">
          <cell r="A205">
            <v>406.81560000000002</v>
          </cell>
        </row>
        <row r="206">
          <cell r="A206">
            <v>407.1019</v>
          </cell>
        </row>
        <row r="207">
          <cell r="A207">
            <v>407.38709999999998</v>
          </cell>
        </row>
        <row r="208">
          <cell r="A208">
            <v>407.67129999999997</v>
          </cell>
        </row>
        <row r="209">
          <cell r="A209">
            <v>407.95440000000002</v>
          </cell>
        </row>
        <row r="210">
          <cell r="A210">
            <v>408.23649999999998</v>
          </cell>
        </row>
        <row r="211">
          <cell r="A211">
            <v>408.51760000000002</v>
          </cell>
        </row>
        <row r="212">
          <cell r="A212">
            <v>408.79759999999999</v>
          </cell>
        </row>
        <row r="213">
          <cell r="A213">
            <v>409.07659999999998</v>
          </cell>
        </row>
        <row r="214">
          <cell r="A214">
            <v>409.35469999999998</v>
          </cell>
        </row>
        <row r="215">
          <cell r="A215">
            <v>409.63170000000002</v>
          </cell>
        </row>
        <row r="216">
          <cell r="A216">
            <v>409.90769999999998</v>
          </cell>
        </row>
        <row r="217">
          <cell r="A217">
            <v>410.18279999999999</v>
          </cell>
        </row>
        <row r="218">
          <cell r="A218">
            <v>410.45690000000002</v>
          </cell>
        </row>
        <row r="219">
          <cell r="A219">
            <v>410.73</v>
          </cell>
        </row>
        <row r="220">
          <cell r="A220">
            <v>411.00209999999998</v>
          </cell>
        </row>
        <row r="221">
          <cell r="A221">
            <v>411.27330000000001</v>
          </cell>
        </row>
        <row r="222">
          <cell r="A222">
            <v>411.54349999999999</v>
          </cell>
        </row>
        <row r="223">
          <cell r="A223">
            <v>411.81279999999998</v>
          </cell>
        </row>
        <row r="224">
          <cell r="A224">
            <v>412.08120000000002</v>
          </cell>
        </row>
        <row r="225">
          <cell r="A225">
            <v>412.34859999999998</v>
          </cell>
        </row>
        <row r="226">
          <cell r="A226">
            <v>412.61509999999998</v>
          </cell>
        </row>
        <row r="227">
          <cell r="A227">
            <v>412.88069999999999</v>
          </cell>
        </row>
        <row r="228">
          <cell r="A228">
            <v>413.14530000000002</v>
          </cell>
        </row>
        <row r="229">
          <cell r="A229">
            <v>413.40910000000002</v>
          </cell>
        </row>
        <row r="230">
          <cell r="A230">
            <v>413.67189999999999</v>
          </cell>
        </row>
        <row r="231">
          <cell r="A231">
            <v>413.93389999999999</v>
          </cell>
        </row>
        <row r="232">
          <cell r="A232">
            <v>414.19499999999999</v>
          </cell>
        </row>
        <row r="233">
          <cell r="A233">
            <v>414.45519999999999</v>
          </cell>
        </row>
        <row r="234">
          <cell r="A234">
            <v>414.71449999999999</v>
          </cell>
        </row>
        <row r="235">
          <cell r="A235">
            <v>414.97289999999998</v>
          </cell>
        </row>
        <row r="236">
          <cell r="A236">
            <v>415.23039999999997</v>
          </cell>
        </row>
        <row r="237">
          <cell r="A237">
            <v>415.4871</v>
          </cell>
        </row>
        <row r="238">
          <cell r="A238">
            <v>415.74299999999999</v>
          </cell>
        </row>
        <row r="239">
          <cell r="A239">
            <v>415.99799999999999</v>
          </cell>
        </row>
        <row r="240">
          <cell r="A240">
            <v>416.25209999999998</v>
          </cell>
        </row>
        <row r="241">
          <cell r="A241">
            <v>416.50540000000001</v>
          </cell>
        </row>
        <row r="242">
          <cell r="A242">
            <v>416.75790000000001</v>
          </cell>
        </row>
        <row r="243">
          <cell r="A243">
            <v>417.0095</v>
          </cell>
        </row>
        <row r="244">
          <cell r="A244">
            <v>417.26029999999997</v>
          </cell>
        </row>
        <row r="245">
          <cell r="A245">
            <v>417.5102</v>
          </cell>
        </row>
        <row r="246">
          <cell r="A246">
            <v>417.75940000000003</v>
          </cell>
        </row>
        <row r="247">
          <cell r="A247">
            <v>418.0077</v>
          </cell>
        </row>
        <row r="248">
          <cell r="A248">
            <v>418.2552</v>
          </cell>
        </row>
        <row r="249">
          <cell r="A249">
            <v>418.50189999999998</v>
          </cell>
        </row>
        <row r="250">
          <cell r="A250">
            <v>418.74779999999998</v>
          </cell>
        </row>
        <row r="251">
          <cell r="A251">
            <v>418.99299999999999</v>
          </cell>
        </row>
        <row r="252">
          <cell r="A252">
            <v>419.2373</v>
          </cell>
        </row>
        <row r="253">
          <cell r="A253">
            <v>419.48079999999999</v>
          </cell>
        </row>
        <row r="254">
          <cell r="A254">
            <v>419.7235</v>
          </cell>
        </row>
        <row r="255">
          <cell r="A255">
            <v>419.96550000000002</v>
          </cell>
        </row>
        <row r="256">
          <cell r="A256">
            <v>420.20670000000001</v>
          </cell>
        </row>
        <row r="257">
          <cell r="A257">
            <v>420.44709999999998</v>
          </cell>
        </row>
        <row r="258">
          <cell r="A258">
            <v>420.68669999999997</v>
          </cell>
        </row>
        <row r="259">
          <cell r="A259">
            <v>420.92559999999997</v>
          </cell>
        </row>
        <row r="260">
          <cell r="A260">
            <v>421.16370000000001</v>
          </cell>
        </row>
        <row r="261">
          <cell r="A261">
            <v>421.40100000000001</v>
          </cell>
        </row>
        <row r="262">
          <cell r="A262">
            <v>421.63760000000002</v>
          </cell>
        </row>
        <row r="263">
          <cell r="A263">
            <v>421.8734</v>
          </cell>
        </row>
        <row r="264">
          <cell r="A264">
            <v>422.10849999999999</v>
          </cell>
        </row>
        <row r="265">
          <cell r="A265">
            <v>422.34280000000001</v>
          </cell>
        </row>
        <row r="266">
          <cell r="A266">
            <v>422.57639999999998</v>
          </cell>
        </row>
        <row r="267">
          <cell r="A267">
            <v>422.80919999999998</v>
          </cell>
        </row>
        <row r="268">
          <cell r="A268">
            <v>423.04129999999998</v>
          </cell>
        </row>
        <row r="269">
          <cell r="A269">
            <v>423.27269999999999</v>
          </cell>
        </row>
        <row r="270">
          <cell r="A270">
            <v>423.50330000000002</v>
          </cell>
        </row>
        <row r="271">
          <cell r="A271">
            <v>423.73320000000001</v>
          </cell>
        </row>
        <row r="272">
          <cell r="A272">
            <v>423.9624</v>
          </cell>
        </row>
        <row r="273">
          <cell r="A273">
            <v>424.19080000000002</v>
          </cell>
        </row>
        <row r="274">
          <cell r="A274">
            <v>424.41849999999999</v>
          </cell>
        </row>
        <row r="275">
          <cell r="A275">
            <v>424.64550000000003</v>
          </cell>
        </row>
        <row r="276">
          <cell r="A276">
            <v>424.87180000000001</v>
          </cell>
        </row>
        <row r="277">
          <cell r="A277">
            <v>425.09739999999999</v>
          </cell>
        </row>
        <row r="278">
          <cell r="A278">
            <v>425.32220000000001</v>
          </cell>
        </row>
        <row r="279">
          <cell r="A279">
            <v>425.54640000000001</v>
          </cell>
        </row>
        <row r="280">
          <cell r="A280">
            <v>425.76979999999998</v>
          </cell>
        </row>
        <row r="281">
          <cell r="A281">
            <v>425.99250000000001</v>
          </cell>
        </row>
        <row r="282">
          <cell r="A282">
            <v>426.21449999999999</v>
          </cell>
        </row>
        <row r="283">
          <cell r="A283">
            <v>426.43579999999997</v>
          </cell>
        </row>
        <row r="284">
          <cell r="A284">
            <v>426.65640000000002</v>
          </cell>
        </row>
        <row r="285">
          <cell r="A285">
            <v>426.87630000000001</v>
          </cell>
        </row>
        <row r="286">
          <cell r="A286">
            <v>427.09550000000002</v>
          </cell>
        </row>
        <row r="287">
          <cell r="A287">
            <v>427.31389999999999</v>
          </cell>
        </row>
        <row r="288">
          <cell r="A288">
            <v>427.5317</v>
          </cell>
        </row>
        <row r="289">
          <cell r="A289">
            <v>427.74880000000002</v>
          </cell>
        </row>
        <row r="290">
          <cell r="A290">
            <v>427.96519999999998</v>
          </cell>
        </row>
        <row r="291">
          <cell r="A291">
            <v>428.18079999999998</v>
          </cell>
        </row>
        <row r="292">
          <cell r="A292">
            <v>428.39580000000001</v>
          </cell>
        </row>
        <row r="293">
          <cell r="A293">
            <v>428.61009999999999</v>
          </cell>
        </row>
        <row r="294">
          <cell r="A294">
            <v>428.8236</v>
          </cell>
        </row>
        <row r="295">
          <cell r="A295">
            <v>429.03649999999999</v>
          </cell>
        </row>
        <row r="296">
          <cell r="A296">
            <v>429.24869999999999</v>
          </cell>
        </row>
        <row r="297">
          <cell r="A297">
            <v>429.46010000000001</v>
          </cell>
        </row>
        <row r="298">
          <cell r="A298">
            <v>429.67090000000002</v>
          </cell>
        </row>
        <row r="299">
          <cell r="A299">
            <v>429.8809</v>
          </cell>
        </row>
        <row r="300">
          <cell r="A300">
            <v>430.09019999999998</v>
          </cell>
        </row>
        <row r="301">
          <cell r="A301">
            <v>430.29880000000003</v>
          </cell>
        </row>
        <row r="302">
          <cell r="A302">
            <v>430.50670000000002</v>
          </cell>
        </row>
        <row r="303">
          <cell r="A303">
            <v>430.71379999999999</v>
          </cell>
        </row>
        <row r="304">
          <cell r="A304">
            <v>430.92020000000002</v>
          </cell>
        </row>
        <row r="305">
          <cell r="A305">
            <v>431.1259</v>
          </cell>
        </row>
        <row r="306">
          <cell r="A306">
            <v>431.33080000000001</v>
          </cell>
        </row>
        <row r="307">
          <cell r="A307">
            <v>431.53489999999999</v>
          </cell>
        </row>
        <row r="308">
          <cell r="A308">
            <v>431.73829999999998</v>
          </cell>
        </row>
        <row r="309">
          <cell r="A309">
            <v>431.9409</v>
          </cell>
        </row>
        <row r="310">
          <cell r="A310">
            <v>432.14269999999999</v>
          </cell>
        </row>
        <row r="311">
          <cell r="A311">
            <v>432.34359999999998</v>
          </cell>
        </row>
        <row r="312">
          <cell r="A312">
            <v>432.5437</v>
          </cell>
        </row>
        <row r="313">
          <cell r="A313">
            <v>432.74290000000002</v>
          </cell>
        </row>
        <row r="314">
          <cell r="A314">
            <v>432.94119999999998</v>
          </cell>
        </row>
        <row r="315">
          <cell r="A315">
            <v>433.13850000000002</v>
          </cell>
        </row>
        <row r="316">
          <cell r="A316">
            <v>433.33460000000002</v>
          </cell>
        </row>
        <row r="317">
          <cell r="A317">
            <v>433.52949999999998</v>
          </cell>
        </row>
        <row r="318">
          <cell r="A318">
            <v>433.72250000000003</v>
          </cell>
        </row>
        <row r="319">
          <cell r="A319">
            <v>256.5994</v>
          </cell>
        </row>
        <row r="320">
          <cell r="A320">
            <v>262.2518</v>
          </cell>
        </row>
        <row r="321">
          <cell r="A321">
            <v>266.98840000000001</v>
          </cell>
        </row>
        <row r="322">
          <cell r="A322">
            <v>271.0917</v>
          </cell>
        </row>
        <row r="323">
          <cell r="A323">
            <v>274.72859999999997</v>
          </cell>
        </row>
        <row r="324">
          <cell r="A324">
            <v>278.00569999999999</v>
          </cell>
        </row>
        <row r="325">
          <cell r="A325">
            <v>280.99639999999999</v>
          </cell>
        </row>
        <row r="326">
          <cell r="A326">
            <v>283.75259999999997</v>
          </cell>
        </row>
        <row r="327">
          <cell r="A327">
            <v>286.3134</v>
          </cell>
        </row>
        <row r="328">
          <cell r="A328">
            <v>288.7081</v>
          </cell>
        </row>
        <row r="329">
          <cell r="A329">
            <v>290.95999999999998</v>
          </cell>
        </row>
        <row r="330">
          <cell r="A330">
            <v>293.08760000000001</v>
          </cell>
        </row>
        <row r="331">
          <cell r="A331">
            <v>295.10579999999999</v>
          </cell>
        </row>
        <row r="332">
          <cell r="A332">
            <v>297.02690000000001</v>
          </cell>
        </row>
        <row r="333">
          <cell r="A333">
            <v>298.86130000000003</v>
          </cell>
        </row>
        <row r="334">
          <cell r="A334">
            <v>300.61770000000001</v>
          </cell>
        </row>
        <row r="335">
          <cell r="A335">
            <v>302.30340000000001</v>
          </cell>
        </row>
        <row r="336">
          <cell r="A336">
            <v>303.9248</v>
          </cell>
        </row>
        <row r="337">
          <cell r="A337">
            <v>305.48739999999998</v>
          </cell>
        </row>
        <row r="338">
          <cell r="A338">
            <v>306.99590000000001</v>
          </cell>
        </row>
        <row r="339">
          <cell r="A339">
            <v>308.4547</v>
          </cell>
        </row>
        <row r="340">
          <cell r="A340">
            <v>309.86739999999998</v>
          </cell>
        </row>
        <row r="341">
          <cell r="A341">
            <v>311.2373</v>
          </cell>
        </row>
        <row r="342">
          <cell r="A342">
            <v>312.56740000000002</v>
          </cell>
        </row>
        <row r="343">
          <cell r="A343">
            <v>313.8603</v>
          </cell>
        </row>
        <row r="344">
          <cell r="A344">
            <v>315.11829999999998</v>
          </cell>
        </row>
        <row r="345">
          <cell r="A345">
            <v>316.34370000000001</v>
          </cell>
        </row>
        <row r="346">
          <cell r="A346">
            <v>317.53840000000002</v>
          </cell>
        </row>
        <row r="347">
          <cell r="A347">
            <v>318.70400000000001</v>
          </cell>
        </row>
        <row r="348">
          <cell r="A348">
            <v>319.8424</v>
          </cell>
        </row>
        <row r="349">
          <cell r="A349">
            <v>320.95479999999998</v>
          </cell>
        </row>
        <row r="350">
          <cell r="A350">
            <v>322.0428</v>
          </cell>
        </row>
        <row r="351">
          <cell r="A351">
            <v>323.10750000000002</v>
          </cell>
        </row>
        <row r="352">
          <cell r="A352">
            <v>324.14999999999998</v>
          </cell>
        </row>
        <row r="353">
          <cell r="A353">
            <v>325.17149999999998</v>
          </cell>
        </row>
        <row r="354">
          <cell r="A354">
            <v>326.17290000000003</v>
          </cell>
        </row>
        <row r="355">
          <cell r="A355">
            <v>327.15519999999998</v>
          </cell>
        </row>
        <row r="356">
          <cell r="A356">
            <v>328.1191</v>
          </cell>
        </row>
        <row r="357">
          <cell r="A357">
            <v>329.06549999999999</v>
          </cell>
        </row>
        <row r="358">
          <cell r="A358">
            <v>329.99520000000001</v>
          </cell>
        </row>
        <row r="359">
          <cell r="A359">
            <v>330.90879999999999</v>
          </cell>
        </row>
        <row r="360">
          <cell r="A360">
            <v>331.80689999999998</v>
          </cell>
        </row>
        <row r="361">
          <cell r="A361">
            <v>332.6902</v>
          </cell>
        </row>
        <row r="362">
          <cell r="A362">
            <v>333.55919999999998</v>
          </cell>
        </row>
        <row r="363">
          <cell r="A363">
            <v>334.41449999999998</v>
          </cell>
        </row>
        <row r="364">
          <cell r="A364">
            <v>335.25659999999999</v>
          </cell>
        </row>
        <row r="365">
          <cell r="A365">
            <v>336.08600000000001</v>
          </cell>
        </row>
        <row r="366">
          <cell r="A366">
            <v>336.90309999999999</v>
          </cell>
        </row>
        <row r="367">
          <cell r="A367">
            <v>337.70830000000001</v>
          </cell>
        </row>
        <row r="368">
          <cell r="A368">
            <v>338.50200000000001</v>
          </cell>
        </row>
        <row r="369">
          <cell r="A369">
            <v>339.28469999999999</v>
          </cell>
        </row>
        <row r="370">
          <cell r="A370">
            <v>340.0566</v>
          </cell>
        </row>
        <row r="371">
          <cell r="A371">
            <v>340.81819999999999</v>
          </cell>
        </row>
        <row r="372">
          <cell r="A372">
            <v>341.56970000000001</v>
          </cell>
        </row>
        <row r="373">
          <cell r="A373">
            <v>342.31150000000002</v>
          </cell>
        </row>
        <row r="374">
          <cell r="A374">
            <v>343.04379999999998</v>
          </cell>
        </row>
        <row r="375">
          <cell r="A375">
            <v>343.767</v>
          </cell>
        </row>
        <row r="376">
          <cell r="A376">
            <v>344.48129999999998</v>
          </cell>
        </row>
        <row r="377">
          <cell r="A377">
            <v>345.18700000000001</v>
          </cell>
        </row>
        <row r="378">
          <cell r="A378">
            <v>345.88420000000002</v>
          </cell>
        </row>
        <row r="379">
          <cell r="A379">
            <v>346.57330000000002</v>
          </cell>
        </row>
        <row r="380">
          <cell r="A380">
            <v>347.25450000000001</v>
          </cell>
        </row>
        <row r="381">
          <cell r="A381">
            <v>347.928</v>
          </cell>
        </row>
        <row r="382">
          <cell r="A382">
            <v>348.59390000000002</v>
          </cell>
        </row>
        <row r="383">
          <cell r="A383">
            <v>349.25259999999997</v>
          </cell>
        </row>
        <row r="384">
          <cell r="A384">
            <v>349.90410000000003</v>
          </cell>
        </row>
        <row r="385">
          <cell r="A385">
            <v>350.54860000000002</v>
          </cell>
        </row>
        <row r="386">
          <cell r="A386">
            <v>351.18639999999999</v>
          </cell>
        </row>
        <row r="387">
          <cell r="A387">
            <v>351.81760000000003</v>
          </cell>
        </row>
        <row r="388">
          <cell r="A388">
            <v>352.44229999999999</v>
          </cell>
        </row>
        <row r="389">
          <cell r="A389">
            <v>353.06079999999997</v>
          </cell>
        </row>
        <row r="390">
          <cell r="A390">
            <v>353.67309999999998</v>
          </cell>
        </row>
        <row r="391">
          <cell r="A391">
            <v>354.27940000000001</v>
          </cell>
        </row>
        <row r="392">
          <cell r="A392">
            <v>354.87990000000002</v>
          </cell>
        </row>
        <row r="393">
          <cell r="A393">
            <v>355.47460000000001</v>
          </cell>
        </row>
        <row r="394">
          <cell r="A394">
            <v>356.06369999999998</v>
          </cell>
        </row>
        <row r="395">
          <cell r="A395">
            <v>356.6474</v>
          </cell>
        </row>
        <row r="396">
          <cell r="A396">
            <v>357.22570000000002</v>
          </cell>
        </row>
        <row r="397">
          <cell r="A397">
            <v>357.7987</v>
          </cell>
        </row>
        <row r="398">
          <cell r="A398">
            <v>358.36669999999998</v>
          </cell>
        </row>
        <row r="399">
          <cell r="A399">
            <v>358.92959999999999</v>
          </cell>
        </row>
        <row r="400">
          <cell r="A400">
            <v>359.48759999999999</v>
          </cell>
        </row>
        <row r="401">
          <cell r="A401">
            <v>360.04079999999999</v>
          </cell>
        </row>
        <row r="402">
          <cell r="A402">
            <v>360.58920000000001</v>
          </cell>
        </row>
        <row r="403">
          <cell r="A403">
            <v>361.13310000000001</v>
          </cell>
        </row>
        <row r="404">
          <cell r="A404">
            <v>361.67239999999998</v>
          </cell>
        </row>
        <row r="405">
          <cell r="A405">
            <v>362.2072</v>
          </cell>
        </row>
        <row r="406">
          <cell r="A406">
            <v>362.73770000000002</v>
          </cell>
        </row>
        <row r="407">
          <cell r="A407">
            <v>363.26400000000001</v>
          </cell>
        </row>
        <row r="408">
          <cell r="A408">
            <v>363.786</v>
          </cell>
        </row>
        <row r="409">
          <cell r="A409">
            <v>364.3039</v>
          </cell>
        </row>
        <row r="410">
          <cell r="A410">
            <v>364.81779999999998</v>
          </cell>
        </row>
        <row r="411">
          <cell r="A411">
            <v>365.32769999999999</v>
          </cell>
        </row>
        <row r="412">
          <cell r="A412">
            <v>365.8338</v>
          </cell>
        </row>
        <row r="413">
          <cell r="A413">
            <v>366.33600000000001</v>
          </cell>
        </row>
        <row r="414">
          <cell r="A414">
            <v>366.83440000000002</v>
          </cell>
        </row>
        <row r="415">
          <cell r="A415">
            <v>367.32920000000001</v>
          </cell>
        </row>
        <row r="416">
          <cell r="A416">
            <v>367.82029999999997</v>
          </cell>
        </row>
        <row r="417">
          <cell r="A417">
            <v>368.30779999999999</v>
          </cell>
        </row>
        <row r="418">
          <cell r="A418">
            <v>368.7919</v>
          </cell>
        </row>
        <row r="419">
          <cell r="A419">
            <v>369.27249999999998</v>
          </cell>
        </row>
        <row r="420">
          <cell r="A420">
            <v>369.74970000000002</v>
          </cell>
        </row>
        <row r="421">
          <cell r="A421">
            <v>370.22359999999998</v>
          </cell>
        </row>
        <row r="422">
          <cell r="A422">
            <v>370.69420000000002</v>
          </cell>
        </row>
        <row r="423">
          <cell r="A423">
            <v>371.16160000000002</v>
          </cell>
        </row>
        <row r="424">
          <cell r="A424">
            <v>371.62580000000003</v>
          </cell>
        </row>
        <row r="425">
          <cell r="A425">
            <v>372.08690000000001</v>
          </cell>
        </row>
        <row r="426">
          <cell r="A426">
            <v>372.54489999999998</v>
          </cell>
        </row>
        <row r="427">
          <cell r="A427">
            <v>372.99990000000003</v>
          </cell>
        </row>
        <row r="428">
          <cell r="A428">
            <v>373.45190000000002</v>
          </cell>
        </row>
        <row r="429">
          <cell r="A429">
            <v>373.90100000000001</v>
          </cell>
        </row>
        <row r="430">
          <cell r="A430">
            <v>374.34719999999999</v>
          </cell>
        </row>
        <row r="431">
          <cell r="A431">
            <v>374.79050000000001</v>
          </cell>
        </row>
        <row r="432">
          <cell r="A432">
            <v>375.23110000000003</v>
          </cell>
        </row>
        <row r="433">
          <cell r="A433">
            <v>375.66879999999998</v>
          </cell>
        </row>
        <row r="434">
          <cell r="A434">
            <v>376.10390000000001</v>
          </cell>
        </row>
        <row r="435">
          <cell r="A435">
            <v>376.53620000000001</v>
          </cell>
        </row>
        <row r="436">
          <cell r="A436">
            <v>376.96589999999998</v>
          </cell>
        </row>
        <row r="437">
          <cell r="A437">
            <v>377.3931</v>
          </cell>
        </row>
        <row r="438">
          <cell r="A438">
            <v>377.81760000000003</v>
          </cell>
        </row>
        <row r="439">
          <cell r="A439">
            <v>378.2396</v>
          </cell>
        </row>
        <row r="440">
          <cell r="A440">
            <v>378.65910000000002</v>
          </cell>
        </row>
        <row r="441">
          <cell r="A441">
            <v>379.0761</v>
          </cell>
        </row>
        <row r="442">
          <cell r="A442">
            <v>379.4907</v>
          </cell>
        </row>
        <row r="443">
          <cell r="A443">
            <v>379.90289999999999</v>
          </cell>
        </row>
        <row r="444">
          <cell r="A444">
            <v>380.31270000000001</v>
          </cell>
        </row>
        <row r="445">
          <cell r="A445">
            <v>380.72019999999998</v>
          </cell>
        </row>
        <row r="446">
          <cell r="A446">
            <v>381.12540000000001</v>
          </cell>
        </row>
        <row r="447">
          <cell r="A447">
            <v>381.5283</v>
          </cell>
        </row>
        <row r="448">
          <cell r="A448">
            <v>381.9289</v>
          </cell>
        </row>
        <row r="449">
          <cell r="A449">
            <v>382.32740000000001</v>
          </cell>
        </row>
        <row r="450">
          <cell r="A450">
            <v>382.72359999999998</v>
          </cell>
        </row>
        <row r="451">
          <cell r="A451">
            <v>383.11770000000001</v>
          </cell>
        </row>
        <row r="452">
          <cell r="A452">
            <v>383.50970000000001</v>
          </cell>
        </row>
        <row r="453">
          <cell r="A453">
            <v>383.89949999999999</v>
          </cell>
        </row>
        <row r="454">
          <cell r="A454">
            <v>384.28730000000002</v>
          </cell>
        </row>
        <row r="455">
          <cell r="A455">
            <v>384.673</v>
          </cell>
        </row>
        <row r="456">
          <cell r="A456">
            <v>385.0566</v>
          </cell>
        </row>
        <row r="457">
          <cell r="A457">
            <v>385.43830000000003</v>
          </cell>
        </row>
        <row r="458">
          <cell r="A458">
            <v>385.81799999999998</v>
          </cell>
        </row>
        <row r="459">
          <cell r="A459">
            <v>386.19569999999999</v>
          </cell>
        </row>
        <row r="460">
          <cell r="A460">
            <v>386.57150000000001</v>
          </cell>
        </row>
        <row r="461">
          <cell r="A461">
            <v>386.94529999999997</v>
          </cell>
        </row>
        <row r="462">
          <cell r="A462">
            <v>387.31729999999999</v>
          </cell>
        </row>
        <row r="463">
          <cell r="A463">
            <v>387.68740000000003</v>
          </cell>
        </row>
        <row r="464">
          <cell r="A464">
            <v>388.05560000000003</v>
          </cell>
        </row>
        <row r="465">
          <cell r="A465">
            <v>388.4221</v>
          </cell>
        </row>
        <row r="466">
          <cell r="A466">
            <v>388.7867</v>
          </cell>
        </row>
        <row r="467">
          <cell r="A467">
            <v>389.14949999999999</v>
          </cell>
        </row>
        <row r="468">
          <cell r="A468">
            <v>389.51060000000001</v>
          </cell>
        </row>
        <row r="469">
          <cell r="A469">
            <v>389.86989999999997</v>
          </cell>
        </row>
        <row r="470">
          <cell r="A470">
            <v>390.22739999999999</v>
          </cell>
        </row>
        <row r="471">
          <cell r="A471">
            <v>390.58330000000001</v>
          </cell>
        </row>
        <row r="472">
          <cell r="A472">
            <v>390.9375</v>
          </cell>
        </row>
        <row r="473">
          <cell r="A473">
            <v>391.29</v>
          </cell>
        </row>
        <row r="474">
          <cell r="A474">
            <v>391.64080000000001</v>
          </cell>
        </row>
        <row r="475">
          <cell r="A475">
            <v>391.99</v>
          </cell>
        </row>
        <row r="476">
          <cell r="A476">
            <v>392.33760000000001</v>
          </cell>
        </row>
        <row r="477">
          <cell r="A477">
            <v>392.68349999999998</v>
          </cell>
        </row>
        <row r="478">
          <cell r="A478">
            <v>393.02789999999999</v>
          </cell>
        </row>
        <row r="479">
          <cell r="A479">
            <v>393.3707</v>
          </cell>
        </row>
        <row r="480">
          <cell r="A480">
            <v>393.71199999999999</v>
          </cell>
        </row>
        <row r="481">
          <cell r="A481">
            <v>394.05169999999998</v>
          </cell>
        </row>
        <row r="482">
          <cell r="A482">
            <v>394.38990000000001</v>
          </cell>
        </row>
        <row r="483">
          <cell r="A483">
            <v>394.72649999999999</v>
          </cell>
        </row>
        <row r="484">
          <cell r="A484">
            <v>395.06169999999997</v>
          </cell>
        </row>
        <row r="485">
          <cell r="A485">
            <v>395.3954</v>
          </cell>
        </row>
        <row r="486">
          <cell r="A486">
            <v>395.7276</v>
          </cell>
        </row>
        <row r="487">
          <cell r="A487">
            <v>396.05840000000001</v>
          </cell>
        </row>
        <row r="488">
          <cell r="A488">
            <v>396.3877</v>
          </cell>
        </row>
        <row r="489">
          <cell r="A489">
            <v>396.71570000000003</v>
          </cell>
        </row>
        <row r="490">
          <cell r="A490">
            <v>397.04219999999998</v>
          </cell>
        </row>
        <row r="491">
          <cell r="A491">
            <v>397.3673</v>
          </cell>
        </row>
        <row r="492">
          <cell r="A492">
            <v>397.69099999999997</v>
          </cell>
        </row>
        <row r="493">
          <cell r="A493">
            <v>398.01330000000002</v>
          </cell>
        </row>
        <row r="494">
          <cell r="A494">
            <v>398.33429999999998</v>
          </cell>
        </row>
        <row r="495">
          <cell r="A495">
            <v>398.65390000000002</v>
          </cell>
        </row>
        <row r="496">
          <cell r="A496">
            <v>398.97219999999999</v>
          </cell>
        </row>
        <row r="497">
          <cell r="A497">
            <v>399.28919999999999</v>
          </cell>
        </row>
        <row r="498">
          <cell r="A498">
            <v>399.60489999999999</v>
          </cell>
        </row>
        <row r="499">
          <cell r="A499">
            <v>399.91930000000002</v>
          </cell>
        </row>
        <row r="500">
          <cell r="A500">
            <v>400.23239999999998</v>
          </cell>
        </row>
        <row r="501">
          <cell r="A501">
            <v>400.54419999999999</v>
          </cell>
        </row>
        <row r="502">
          <cell r="A502">
            <v>400.85469999999998</v>
          </cell>
        </row>
        <row r="503">
          <cell r="A503">
            <v>401.16399999999999</v>
          </cell>
        </row>
        <row r="504">
          <cell r="A504">
            <v>401.47199999999998</v>
          </cell>
        </row>
        <row r="505">
          <cell r="A505">
            <v>401.77879999999999</v>
          </cell>
        </row>
        <row r="506">
          <cell r="A506">
            <v>402.08440000000002</v>
          </cell>
        </row>
        <row r="507">
          <cell r="A507">
            <v>402.3888</v>
          </cell>
        </row>
        <row r="508">
          <cell r="A508">
            <v>402.69200000000001</v>
          </cell>
        </row>
        <row r="509">
          <cell r="A509">
            <v>402.99400000000003</v>
          </cell>
        </row>
        <row r="510">
          <cell r="A510">
            <v>403.29480000000001</v>
          </cell>
        </row>
        <row r="511">
          <cell r="A511">
            <v>403.59440000000001</v>
          </cell>
        </row>
        <row r="512">
          <cell r="A512">
            <v>403.8929</v>
          </cell>
        </row>
        <row r="513">
          <cell r="A513">
            <v>404.1902</v>
          </cell>
        </row>
        <row r="514">
          <cell r="A514">
            <v>404.4864</v>
          </cell>
        </row>
        <row r="515">
          <cell r="A515">
            <v>404.78140000000002</v>
          </cell>
        </row>
        <row r="516">
          <cell r="A516">
            <v>405.07530000000003</v>
          </cell>
        </row>
        <row r="517">
          <cell r="A517">
            <v>405.36810000000003</v>
          </cell>
        </row>
        <row r="518">
          <cell r="A518">
            <v>405.65980000000002</v>
          </cell>
        </row>
        <row r="519">
          <cell r="A519">
            <v>405.9504</v>
          </cell>
        </row>
        <row r="520">
          <cell r="A520">
            <v>406.23989999999998</v>
          </cell>
        </row>
        <row r="521">
          <cell r="A521">
            <v>406.5283</v>
          </cell>
        </row>
        <row r="522">
          <cell r="A522">
            <v>406.81560000000002</v>
          </cell>
        </row>
        <row r="523">
          <cell r="A523">
            <v>407.1019</v>
          </cell>
        </row>
        <row r="524">
          <cell r="A524">
            <v>407.38709999999998</v>
          </cell>
        </row>
        <row r="525">
          <cell r="A525">
            <v>407.67129999999997</v>
          </cell>
        </row>
        <row r="526">
          <cell r="A526">
            <v>407.95440000000002</v>
          </cell>
        </row>
        <row r="527">
          <cell r="A527">
            <v>408.23649999999998</v>
          </cell>
        </row>
        <row r="528">
          <cell r="A528">
            <v>408.51760000000002</v>
          </cell>
        </row>
        <row r="529">
          <cell r="A529">
            <v>408.79759999999999</v>
          </cell>
        </row>
        <row r="530">
          <cell r="A530">
            <v>409.07659999999998</v>
          </cell>
        </row>
        <row r="531">
          <cell r="A531">
            <v>409.35469999999998</v>
          </cell>
        </row>
        <row r="532">
          <cell r="A532">
            <v>409.63170000000002</v>
          </cell>
        </row>
        <row r="533">
          <cell r="A533">
            <v>409.90769999999998</v>
          </cell>
        </row>
        <row r="534">
          <cell r="A534">
            <v>410.18279999999999</v>
          </cell>
        </row>
        <row r="535">
          <cell r="A535">
            <v>410.45690000000002</v>
          </cell>
        </row>
        <row r="536">
          <cell r="A536">
            <v>410.73</v>
          </cell>
        </row>
        <row r="537">
          <cell r="A537">
            <v>411.00209999999998</v>
          </cell>
        </row>
        <row r="538">
          <cell r="A538">
            <v>411.27330000000001</v>
          </cell>
        </row>
        <row r="539">
          <cell r="A539">
            <v>411.54349999999999</v>
          </cell>
        </row>
        <row r="540">
          <cell r="A540">
            <v>411.81279999999998</v>
          </cell>
        </row>
        <row r="541">
          <cell r="A541">
            <v>412.08120000000002</v>
          </cell>
        </row>
        <row r="542">
          <cell r="A542">
            <v>412.34859999999998</v>
          </cell>
        </row>
        <row r="543">
          <cell r="A543">
            <v>412.61509999999998</v>
          </cell>
        </row>
        <row r="544">
          <cell r="A544">
            <v>412.88069999999999</v>
          </cell>
        </row>
        <row r="545">
          <cell r="A545">
            <v>413.14530000000002</v>
          </cell>
        </row>
        <row r="546">
          <cell r="A546">
            <v>413.40910000000002</v>
          </cell>
        </row>
        <row r="547">
          <cell r="A547">
            <v>413.67189999999999</v>
          </cell>
        </row>
        <row r="548">
          <cell r="A548">
            <v>413.93389999999999</v>
          </cell>
        </row>
        <row r="549">
          <cell r="A549">
            <v>414.19499999999999</v>
          </cell>
        </row>
        <row r="550">
          <cell r="A550">
            <v>414.45519999999999</v>
          </cell>
        </row>
        <row r="551">
          <cell r="A551">
            <v>414.71449999999999</v>
          </cell>
        </row>
        <row r="552">
          <cell r="A552">
            <v>414.97289999999998</v>
          </cell>
        </row>
        <row r="553">
          <cell r="A553">
            <v>415.23039999999997</v>
          </cell>
        </row>
        <row r="554">
          <cell r="A554">
            <v>415.4871</v>
          </cell>
        </row>
        <row r="555">
          <cell r="A555">
            <v>415.74299999999999</v>
          </cell>
        </row>
        <row r="556">
          <cell r="A556">
            <v>415.99799999999999</v>
          </cell>
        </row>
        <row r="557">
          <cell r="A557">
            <v>416.25209999999998</v>
          </cell>
        </row>
        <row r="558">
          <cell r="A558">
            <v>416.50540000000001</v>
          </cell>
        </row>
        <row r="559">
          <cell r="A559">
            <v>416.75790000000001</v>
          </cell>
        </row>
        <row r="560">
          <cell r="A560">
            <v>417.0095</v>
          </cell>
        </row>
        <row r="561">
          <cell r="A561">
            <v>417.26029999999997</v>
          </cell>
        </row>
        <row r="562">
          <cell r="A562">
            <v>417.5102</v>
          </cell>
        </row>
        <row r="563">
          <cell r="A563">
            <v>417.75940000000003</v>
          </cell>
        </row>
        <row r="564">
          <cell r="A564">
            <v>418.0077</v>
          </cell>
        </row>
        <row r="565">
          <cell r="A565">
            <v>418.2552</v>
          </cell>
        </row>
        <row r="566">
          <cell r="A566">
            <v>418.50189999999998</v>
          </cell>
        </row>
        <row r="567">
          <cell r="A567">
            <v>418.74779999999998</v>
          </cell>
        </row>
        <row r="568">
          <cell r="A568">
            <v>418.99299999999999</v>
          </cell>
        </row>
        <row r="569">
          <cell r="A569">
            <v>419.2373</v>
          </cell>
        </row>
        <row r="570">
          <cell r="A570">
            <v>419.48079999999999</v>
          </cell>
        </row>
        <row r="571">
          <cell r="A571">
            <v>419.7235</v>
          </cell>
        </row>
        <row r="572">
          <cell r="A572">
            <v>419.96550000000002</v>
          </cell>
        </row>
        <row r="573">
          <cell r="A573">
            <v>420.20670000000001</v>
          </cell>
        </row>
        <row r="574">
          <cell r="A574">
            <v>420.44709999999998</v>
          </cell>
        </row>
        <row r="575">
          <cell r="A575">
            <v>420.68669999999997</v>
          </cell>
        </row>
        <row r="576">
          <cell r="A576">
            <v>420.92559999999997</v>
          </cell>
        </row>
        <row r="577">
          <cell r="A577">
            <v>421.16370000000001</v>
          </cell>
        </row>
        <row r="578">
          <cell r="A578">
            <v>421.40100000000001</v>
          </cell>
        </row>
        <row r="579">
          <cell r="A579">
            <v>421.63760000000002</v>
          </cell>
        </row>
        <row r="580">
          <cell r="A580">
            <v>421.8734</v>
          </cell>
        </row>
        <row r="581">
          <cell r="A581">
            <v>422.10849999999999</v>
          </cell>
        </row>
        <row r="582">
          <cell r="A582">
            <v>422.34280000000001</v>
          </cell>
        </row>
        <row r="583">
          <cell r="A583">
            <v>422.57639999999998</v>
          </cell>
        </row>
        <row r="584">
          <cell r="A584">
            <v>422.80919999999998</v>
          </cell>
        </row>
        <row r="585">
          <cell r="A585">
            <v>423.04129999999998</v>
          </cell>
        </row>
        <row r="586">
          <cell r="A586">
            <v>423.27269999999999</v>
          </cell>
        </row>
        <row r="587">
          <cell r="A587">
            <v>423.50330000000002</v>
          </cell>
        </row>
        <row r="588">
          <cell r="A588">
            <v>423.73320000000001</v>
          </cell>
        </row>
        <row r="589">
          <cell r="A589">
            <v>423.9624</v>
          </cell>
        </row>
        <row r="590">
          <cell r="A590">
            <v>424.19080000000002</v>
          </cell>
        </row>
        <row r="591">
          <cell r="A591">
            <v>424.41849999999999</v>
          </cell>
        </row>
        <row r="592">
          <cell r="A592">
            <v>424.64550000000003</v>
          </cell>
        </row>
        <row r="593">
          <cell r="A593">
            <v>424.87180000000001</v>
          </cell>
        </row>
        <row r="594">
          <cell r="A594">
            <v>425.09739999999999</v>
          </cell>
        </row>
        <row r="595">
          <cell r="A595">
            <v>425.32220000000001</v>
          </cell>
        </row>
        <row r="596">
          <cell r="A596">
            <v>425.54640000000001</v>
          </cell>
        </row>
        <row r="597">
          <cell r="A597">
            <v>425.76979999999998</v>
          </cell>
        </row>
        <row r="598">
          <cell r="A598">
            <v>425.99250000000001</v>
          </cell>
        </row>
        <row r="599">
          <cell r="A599">
            <v>426.21449999999999</v>
          </cell>
        </row>
        <row r="600">
          <cell r="A600">
            <v>426.43579999999997</v>
          </cell>
        </row>
        <row r="601">
          <cell r="A601">
            <v>426.65640000000002</v>
          </cell>
        </row>
        <row r="602">
          <cell r="A602">
            <v>426.87630000000001</v>
          </cell>
        </row>
        <row r="603">
          <cell r="A603">
            <v>427.09550000000002</v>
          </cell>
        </row>
        <row r="604">
          <cell r="A604">
            <v>427.31389999999999</v>
          </cell>
        </row>
        <row r="605">
          <cell r="A605">
            <v>427.5317</v>
          </cell>
        </row>
        <row r="606">
          <cell r="A606">
            <v>427.74880000000002</v>
          </cell>
        </row>
        <row r="607">
          <cell r="A607">
            <v>427.96519999999998</v>
          </cell>
        </row>
        <row r="608">
          <cell r="A608">
            <v>428.18079999999998</v>
          </cell>
        </row>
        <row r="609">
          <cell r="A609">
            <v>428.39580000000001</v>
          </cell>
        </row>
        <row r="610">
          <cell r="A610">
            <v>428.61009999999999</v>
          </cell>
        </row>
        <row r="611">
          <cell r="A611">
            <v>428.8236</v>
          </cell>
        </row>
        <row r="612">
          <cell r="A612">
            <v>429.03649999999999</v>
          </cell>
        </row>
        <row r="613">
          <cell r="A613">
            <v>429.24869999999999</v>
          </cell>
        </row>
        <row r="614">
          <cell r="A614">
            <v>429.46010000000001</v>
          </cell>
        </row>
        <row r="615">
          <cell r="A615">
            <v>429.67090000000002</v>
          </cell>
        </row>
        <row r="616">
          <cell r="A616">
            <v>429.8809</v>
          </cell>
        </row>
        <row r="617">
          <cell r="A617">
            <v>430.09019999999998</v>
          </cell>
        </row>
        <row r="618">
          <cell r="A618">
            <v>430.29880000000003</v>
          </cell>
        </row>
        <row r="619">
          <cell r="A619">
            <v>430.50670000000002</v>
          </cell>
        </row>
        <row r="620">
          <cell r="A620">
            <v>430.71379999999999</v>
          </cell>
        </row>
        <row r="621">
          <cell r="A621">
            <v>430.92020000000002</v>
          </cell>
        </row>
        <row r="622">
          <cell r="A622">
            <v>431.1259</v>
          </cell>
        </row>
        <row r="623">
          <cell r="A623">
            <v>431.33080000000001</v>
          </cell>
        </row>
        <row r="624">
          <cell r="A624">
            <v>431.53489999999999</v>
          </cell>
        </row>
        <row r="625">
          <cell r="A625">
            <v>431.73829999999998</v>
          </cell>
        </row>
        <row r="626">
          <cell r="A626">
            <v>431.9409</v>
          </cell>
        </row>
        <row r="627">
          <cell r="A627">
            <v>432.14269999999999</v>
          </cell>
        </row>
        <row r="628">
          <cell r="A628">
            <v>432.34359999999998</v>
          </cell>
        </row>
        <row r="629">
          <cell r="A629">
            <v>432.5437</v>
          </cell>
        </row>
        <row r="630">
          <cell r="A630">
            <v>432.74290000000002</v>
          </cell>
        </row>
        <row r="631">
          <cell r="A631">
            <v>432.94119999999998</v>
          </cell>
        </row>
        <row r="632">
          <cell r="A632">
            <v>433.13850000000002</v>
          </cell>
        </row>
        <row r="633">
          <cell r="A633">
            <v>433.33460000000002</v>
          </cell>
        </row>
        <row r="634">
          <cell r="A634">
            <v>433.52949999999998</v>
          </cell>
        </row>
        <row r="635">
          <cell r="A635">
            <v>433.72250000000003</v>
          </cell>
        </row>
      </sheetData>
      <sheetData sheetId="14">
        <row r="2">
          <cell r="A2">
            <v>177.83009999999999</v>
          </cell>
        </row>
        <row r="3">
          <cell r="A3">
            <v>282.97640000000001</v>
          </cell>
        </row>
        <row r="4">
          <cell r="A4">
            <v>297.9633</v>
          </cell>
        </row>
        <row r="5">
          <cell r="A5">
            <v>307.65109999999999</v>
          </cell>
        </row>
        <row r="6">
          <cell r="A6">
            <v>314.995</v>
          </cell>
        </row>
        <row r="7">
          <cell r="A7">
            <v>320.98540000000003</v>
          </cell>
        </row>
        <row r="8">
          <cell r="A8">
            <v>326.08449999999999</v>
          </cell>
        </row>
        <row r="9">
          <cell r="A9">
            <v>330.54759999999999</v>
          </cell>
        </row>
        <row r="10">
          <cell r="A10">
            <v>334.5317</v>
          </cell>
        </row>
        <row r="11">
          <cell r="A11">
            <v>338.14089999999999</v>
          </cell>
        </row>
        <row r="12">
          <cell r="A12">
            <v>341.44760000000002</v>
          </cell>
        </row>
        <row r="13">
          <cell r="A13">
            <v>344.50459999999998</v>
          </cell>
        </row>
        <row r="14">
          <cell r="A14">
            <v>347.35169999999999</v>
          </cell>
        </row>
        <row r="15">
          <cell r="A15">
            <v>350.01960000000003</v>
          </cell>
        </row>
        <row r="16">
          <cell r="A16">
            <v>352.53230000000002</v>
          </cell>
        </row>
        <row r="17">
          <cell r="A17">
            <v>354.90949999999998</v>
          </cell>
        </row>
        <row r="18">
          <cell r="A18">
            <v>357.1669</v>
          </cell>
        </row>
        <row r="19">
          <cell r="A19">
            <v>359.31779999999998</v>
          </cell>
        </row>
        <row r="20">
          <cell r="A20">
            <v>361.37310000000002</v>
          </cell>
        </row>
        <row r="21">
          <cell r="A21">
            <v>363.34219999999999</v>
          </cell>
        </row>
        <row r="22">
          <cell r="A22">
            <v>365.23320000000001</v>
          </cell>
        </row>
        <row r="23">
          <cell r="A23">
            <v>367.05279999999999</v>
          </cell>
        </row>
        <row r="24">
          <cell r="A24">
            <v>368.80709999999999</v>
          </cell>
        </row>
        <row r="25">
          <cell r="A25">
            <v>370.50139999999999</v>
          </cell>
        </row>
        <row r="26">
          <cell r="A26">
            <v>372.14010000000002</v>
          </cell>
        </row>
        <row r="27">
          <cell r="A27">
            <v>373.72750000000002</v>
          </cell>
        </row>
        <row r="28">
          <cell r="A28">
            <v>375.26710000000003</v>
          </cell>
        </row>
        <row r="29">
          <cell r="A29">
            <v>376.76209999999998</v>
          </cell>
        </row>
        <row r="30">
          <cell r="A30">
            <v>378.21550000000002</v>
          </cell>
        </row>
        <row r="31">
          <cell r="A31">
            <v>379.63</v>
          </cell>
        </row>
        <row r="32">
          <cell r="A32">
            <v>381.0077</v>
          </cell>
        </row>
        <row r="33">
          <cell r="A33">
            <v>382.351</v>
          </cell>
        </row>
        <row r="34">
          <cell r="A34">
            <v>383.66180000000003</v>
          </cell>
        </row>
        <row r="35">
          <cell r="A35">
            <v>384.9418</v>
          </cell>
        </row>
        <row r="36">
          <cell r="A36">
            <v>386.19279999999998</v>
          </cell>
        </row>
        <row r="37">
          <cell r="A37">
            <v>387.41609999999997</v>
          </cell>
        </row>
        <row r="38">
          <cell r="A38">
            <v>388.61329999999998</v>
          </cell>
        </row>
        <row r="39">
          <cell r="A39">
            <v>389.78559999999999</v>
          </cell>
        </row>
        <row r="40">
          <cell r="A40">
            <v>390.9341</v>
          </cell>
        </row>
        <row r="41">
          <cell r="A41">
            <v>392.06</v>
          </cell>
        </row>
        <row r="42">
          <cell r="A42">
            <v>393.16430000000003</v>
          </cell>
        </row>
        <row r="43">
          <cell r="A43">
            <v>394.24790000000002</v>
          </cell>
        </row>
        <row r="44">
          <cell r="A44">
            <v>395.31180000000001</v>
          </cell>
        </row>
        <row r="45">
          <cell r="A45">
            <v>396.35669999999999</v>
          </cell>
        </row>
        <row r="46">
          <cell r="A46">
            <v>397.38350000000003</v>
          </cell>
        </row>
        <row r="47">
          <cell r="A47">
            <v>398.39280000000002</v>
          </cell>
        </row>
        <row r="48">
          <cell r="A48">
            <v>399.3854</v>
          </cell>
        </row>
        <row r="49">
          <cell r="A49">
            <v>400.36180000000002</v>
          </cell>
        </row>
        <row r="50">
          <cell r="A50">
            <v>401.32279999999997</v>
          </cell>
        </row>
        <row r="51">
          <cell r="A51">
            <v>402.2688</v>
          </cell>
        </row>
        <row r="52">
          <cell r="A52">
            <v>403.20030000000003</v>
          </cell>
        </row>
        <row r="53">
          <cell r="A53">
            <v>404.11799999999999</v>
          </cell>
        </row>
        <row r="54">
          <cell r="A54">
            <v>405.0222</v>
          </cell>
        </row>
        <row r="55">
          <cell r="A55">
            <v>405.9135</v>
          </cell>
        </row>
        <row r="56">
          <cell r="A56">
            <v>406.79219999999998</v>
          </cell>
        </row>
        <row r="57">
          <cell r="A57">
            <v>407.65879999999999</v>
          </cell>
        </row>
        <row r="58">
          <cell r="A58">
            <v>408.5136</v>
          </cell>
        </row>
        <row r="59">
          <cell r="A59">
            <v>409.35700000000003</v>
          </cell>
        </row>
        <row r="60">
          <cell r="A60">
            <v>410.18939999999998</v>
          </cell>
        </row>
        <row r="61">
          <cell r="A61">
            <v>411.0111</v>
          </cell>
        </row>
        <row r="62">
          <cell r="A62">
            <v>411.82240000000002</v>
          </cell>
        </row>
        <row r="63">
          <cell r="A63">
            <v>412.62369999999999</v>
          </cell>
        </row>
        <row r="64">
          <cell r="A64">
            <v>413.4151</v>
          </cell>
        </row>
        <row r="65">
          <cell r="A65">
            <v>414.197</v>
          </cell>
        </row>
        <row r="66">
          <cell r="A66">
            <v>414.96969999999999</v>
          </cell>
        </row>
        <row r="67">
          <cell r="A67">
            <v>415.73340000000002</v>
          </cell>
        </row>
        <row r="68">
          <cell r="A68">
            <v>416.48829999999998</v>
          </cell>
        </row>
        <row r="69">
          <cell r="A69">
            <v>417.23469999999998</v>
          </cell>
        </row>
        <row r="70">
          <cell r="A70">
            <v>417.97280000000001</v>
          </cell>
        </row>
        <row r="71">
          <cell r="A71">
            <v>418.70280000000002</v>
          </cell>
        </row>
        <row r="72">
          <cell r="A72">
            <v>419.42489999999998</v>
          </cell>
        </row>
        <row r="73">
          <cell r="A73">
            <v>420.13940000000002</v>
          </cell>
        </row>
        <row r="74">
          <cell r="A74">
            <v>420.84629999999999</v>
          </cell>
        </row>
        <row r="75">
          <cell r="A75">
            <v>421.54590000000002</v>
          </cell>
        </row>
        <row r="76">
          <cell r="A76">
            <v>422.23840000000001</v>
          </cell>
        </row>
        <row r="77">
          <cell r="A77">
            <v>422.9239</v>
          </cell>
        </row>
        <row r="78">
          <cell r="A78">
            <v>423.60250000000002</v>
          </cell>
        </row>
        <row r="79">
          <cell r="A79">
            <v>424.27449999999999</v>
          </cell>
        </row>
        <row r="80">
          <cell r="A80">
            <v>424.94009999999997</v>
          </cell>
        </row>
        <row r="81">
          <cell r="A81">
            <v>425.5992</v>
          </cell>
        </row>
        <row r="82">
          <cell r="A82">
            <v>426.25209999999998</v>
          </cell>
        </row>
        <row r="83">
          <cell r="A83">
            <v>426.899</v>
          </cell>
        </row>
        <row r="84">
          <cell r="A84">
            <v>427.53989999999999</v>
          </cell>
        </row>
        <row r="85">
          <cell r="A85">
            <v>428.17489999999998</v>
          </cell>
        </row>
        <row r="86">
          <cell r="A86">
            <v>428.80430000000001</v>
          </cell>
        </row>
        <row r="87">
          <cell r="A87">
            <v>429.42809999999997</v>
          </cell>
        </row>
        <row r="88">
          <cell r="A88">
            <v>430.04640000000001</v>
          </cell>
        </row>
        <row r="89">
          <cell r="A89">
            <v>430.65929999999997</v>
          </cell>
        </row>
        <row r="90">
          <cell r="A90">
            <v>431.267</v>
          </cell>
        </row>
        <row r="91">
          <cell r="A91">
            <v>431.86950000000002</v>
          </cell>
        </row>
        <row r="92">
          <cell r="A92">
            <v>432.46690000000001</v>
          </cell>
        </row>
        <row r="93">
          <cell r="A93">
            <v>433.05939999999998</v>
          </cell>
        </row>
        <row r="94">
          <cell r="A94">
            <v>433.64710000000002</v>
          </cell>
        </row>
        <row r="95">
          <cell r="A95">
            <v>434.23</v>
          </cell>
        </row>
        <row r="96">
          <cell r="A96">
            <v>434.8082</v>
          </cell>
        </row>
        <row r="97">
          <cell r="A97">
            <v>435.3818</v>
          </cell>
        </row>
        <row r="98">
          <cell r="A98">
            <v>435.95089999999999</v>
          </cell>
        </row>
        <row r="99">
          <cell r="A99">
            <v>436.51549999999997</v>
          </cell>
        </row>
        <row r="100">
          <cell r="A100">
            <v>437.07589999999999</v>
          </cell>
        </row>
        <row r="101">
          <cell r="A101">
            <v>437.63189999999997</v>
          </cell>
        </row>
        <row r="102">
          <cell r="A102">
            <v>438.18369999999999</v>
          </cell>
        </row>
        <row r="103">
          <cell r="A103">
            <v>438.73149999999998</v>
          </cell>
        </row>
        <row r="104">
          <cell r="A104">
            <v>439.27510000000001</v>
          </cell>
        </row>
        <row r="105">
          <cell r="A105">
            <v>439.81479999999999</v>
          </cell>
        </row>
        <row r="106">
          <cell r="A106">
            <v>440.35059999999999</v>
          </cell>
        </row>
        <row r="107">
          <cell r="A107">
            <v>440.88249999999999</v>
          </cell>
        </row>
        <row r="108">
          <cell r="A108">
            <v>441.41059999999999</v>
          </cell>
        </row>
        <row r="109">
          <cell r="A109">
            <v>441.935</v>
          </cell>
        </row>
        <row r="110">
          <cell r="A110">
            <v>442.45569999999998</v>
          </cell>
        </row>
        <row r="111">
          <cell r="A111">
            <v>442.97280000000001</v>
          </cell>
        </row>
        <row r="112">
          <cell r="A112">
            <v>443.4864</v>
          </cell>
        </row>
        <row r="113">
          <cell r="A113">
            <v>443.99639999999999</v>
          </cell>
        </row>
        <row r="114">
          <cell r="A114">
            <v>444.50310000000002</v>
          </cell>
        </row>
        <row r="115">
          <cell r="A115">
            <v>445.00630000000001</v>
          </cell>
        </row>
        <row r="116">
          <cell r="A116">
            <v>445.50619999999998</v>
          </cell>
        </row>
        <row r="117">
          <cell r="A117">
            <v>446.00279999999998</v>
          </cell>
        </row>
        <row r="118">
          <cell r="A118">
            <v>446.49619999999999</v>
          </cell>
        </row>
        <row r="119">
          <cell r="A119">
            <v>446.98630000000003</v>
          </cell>
        </row>
        <row r="120">
          <cell r="A120">
            <v>447.47340000000003</v>
          </cell>
        </row>
        <row r="121">
          <cell r="A121">
            <v>447.95729999999998</v>
          </cell>
        </row>
        <row r="122">
          <cell r="A122">
            <v>448.43819999999999</v>
          </cell>
        </row>
        <row r="123">
          <cell r="A123">
            <v>448.91609999999997</v>
          </cell>
        </row>
        <row r="124">
          <cell r="A124">
            <v>449.39100000000002</v>
          </cell>
        </row>
        <row r="125">
          <cell r="A125">
            <v>449.863</v>
          </cell>
        </row>
        <row r="126">
          <cell r="A126">
            <v>450.33210000000003</v>
          </cell>
        </row>
        <row r="127">
          <cell r="A127">
            <v>450.79829999999998</v>
          </cell>
        </row>
        <row r="128">
          <cell r="A128">
            <v>451.26179999999999</v>
          </cell>
        </row>
        <row r="129">
          <cell r="A129">
            <v>451.72250000000003</v>
          </cell>
        </row>
        <row r="130">
          <cell r="A130">
            <v>452.18049999999999</v>
          </cell>
        </row>
        <row r="131">
          <cell r="A131">
            <v>452.63569999999999</v>
          </cell>
        </row>
        <row r="132">
          <cell r="A132">
            <v>453.0883</v>
          </cell>
        </row>
        <row r="133">
          <cell r="A133">
            <v>453.53829999999999</v>
          </cell>
        </row>
        <row r="134">
          <cell r="A134">
            <v>453.98570000000001</v>
          </cell>
        </row>
        <row r="135">
          <cell r="A135">
            <v>454.43060000000003</v>
          </cell>
        </row>
        <row r="136">
          <cell r="A136">
            <v>454.87290000000002</v>
          </cell>
        </row>
        <row r="137">
          <cell r="A137">
            <v>455.31279999999998</v>
          </cell>
        </row>
        <row r="138">
          <cell r="A138">
            <v>455.75009999999997</v>
          </cell>
        </row>
        <row r="139">
          <cell r="A139">
            <v>456.18509999999998</v>
          </cell>
        </row>
        <row r="140">
          <cell r="A140">
            <v>456.61759999999998</v>
          </cell>
        </row>
        <row r="141">
          <cell r="A141">
            <v>457.0478</v>
          </cell>
        </row>
        <row r="142">
          <cell r="A142">
            <v>457.47570000000002</v>
          </cell>
        </row>
        <row r="143">
          <cell r="A143">
            <v>457.90120000000002</v>
          </cell>
        </row>
        <row r="144">
          <cell r="A144">
            <v>458.3245</v>
          </cell>
        </row>
        <row r="145">
          <cell r="A145">
            <v>458.74549999999999</v>
          </cell>
        </row>
        <row r="146">
          <cell r="A146">
            <v>459.16430000000003</v>
          </cell>
        </row>
        <row r="147">
          <cell r="A147">
            <v>459.58089999999999</v>
          </cell>
        </row>
        <row r="148">
          <cell r="A148">
            <v>459.99529999999999</v>
          </cell>
        </row>
        <row r="149">
          <cell r="A149">
            <v>460.40750000000003</v>
          </cell>
        </row>
        <row r="150">
          <cell r="A150">
            <v>460.81760000000003</v>
          </cell>
        </row>
        <row r="151">
          <cell r="A151">
            <v>461.22559999999999</v>
          </cell>
        </row>
        <row r="152">
          <cell r="A152">
            <v>461.63159999999999</v>
          </cell>
        </row>
        <row r="153">
          <cell r="A153">
            <v>462.03550000000001</v>
          </cell>
        </row>
        <row r="154">
          <cell r="A154">
            <v>462.43729999999999</v>
          </cell>
        </row>
        <row r="155">
          <cell r="A155">
            <v>462.8372</v>
          </cell>
        </row>
        <row r="156">
          <cell r="A156">
            <v>463.23500000000001</v>
          </cell>
        </row>
        <row r="157">
          <cell r="A157">
            <v>463.6309</v>
          </cell>
        </row>
        <row r="158">
          <cell r="A158">
            <v>464.0249</v>
          </cell>
        </row>
        <row r="159">
          <cell r="A159">
            <v>464.4169</v>
          </cell>
        </row>
        <row r="160">
          <cell r="A160">
            <v>464.80709999999999</v>
          </cell>
        </row>
        <row r="161">
          <cell r="A161">
            <v>465.19529999999997</v>
          </cell>
        </row>
        <row r="162">
          <cell r="A162">
            <v>465.58170000000001</v>
          </cell>
        </row>
        <row r="163">
          <cell r="A163">
            <v>465.96620000000001</v>
          </cell>
        </row>
        <row r="164">
          <cell r="A164">
            <v>466.34890000000001</v>
          </cell>
        </row>
        <row r="165">
          <cell r="A165">
            <v>466.72980000000001</v>
          </cell>
        </row>
        <row r="166">
          <cell r="A166">
            <v>467.10899999999998</v>
          </cell>
        </row>
        <row r="167">
          <cell r="A167">
            <v>467.48630000000003</v>
          </cell>
        </row>
        <row r="168">
          <cell r="A168">
            <v>467.86189999999999</v>
          </cell>
        </row>
        <row r="169">
          <cell r="A169">
            <v>468.23579999999998</v>
          </cell>
        </row>
        <row r="170">
          <cell r="A170">
            <v>468.60789999999997</v>
          </cell>
        </row>
        <row r="171">
          <cell r="A171">
            <v>468.97840000000002</v>
          </cell>
        </row>
        <row r="172">
          <cell r="A172">
            <v>469.34710000000001</v>
          </cell>
        </row>
        <row r="173">
          <cell r="A173">
            <v>469.71429999999998</v>
          </cell>
        </row>
        <row r="174">
          <cell r="A174">
            <v>470.0797</v>
          </cell>
        </row>
        <row r="175">
          <cell r="A175">
            <v>470.44349999999997</v>
          </cell>
        </row>
        <row r="176">
          <cell r="A176">
            <v>470.8057</v>
          </cell>
        </row>
        <row r="177">
          <cell r="A177">
            <v>471.16629999999998</v>
          </cell>
        </row>
        <row r="178">
          <cell r="A178">
            <v>471.52530000000002</v>
          </cell>
        </row>
        <row r="179">
          <cell r="A179">
            <v>471.88279999999997</v>
          </cell>
        </row>
        <row r="180">
          <cell r="A180">
            <v>472.23860000000002</v>
          </cell>
        </row>
        <row r="181">
          <cell r="A181">
            <v>472.59300000000002</v>
          </cell>
        </row>
        <row r="182">
          <cell r="A182">
            <v>472.94580000000002</v>
          </cell>
        </row>
        <row r="183">
          <cell r="A183">
            <v>473.29700000000003</v>
          </cell>
        </row>
        <row r="184">
          <cell r="A184">
            <v>473.64679999999998</v>
          </cell>
        </row>
        <row r="185">
          <cell r="A185">
            <v>473.99509999999998</v>
          </cell>
        </row>
        <row r="186">
          <cell r="A186">
            <v>474.34190000000001</v>
          </cell>
        </row>
        <row r="187">
          <cell r="A187">
            <v>474.68720000000002</v>
          </cell>
        </row>
        <row r="188">
          <cell r="A188">
            <v>475.03109999999998</v>
          </cell>
        </row>
        <row r="189">
          <cell r="A189">
            <v>475.37360000000001</v>
          </cell>
        </row>
        <row r="190">
          <cell r="A190">
            <v>475.71460000000002</v>
          </cell>
        </row>
        <row r="191">
          <cell r="A191">
            <v>476.05419999999998</v>
          </cell>
        </row>
        <row r="192">
          <cell r="A192">
            <v>476.39249999999998</v>
          </cell>
        </row>
        <row r="193">
          <cell r="A193">
            <v>476.72930000000002</v>
          </cell>
        </row>
        <row r="194">
          <cell r="A194">
            <v>477.06470000000002</v>
          </cell>
        </row>
        <row r="195">
          <cell r="A195">
            <v>477.39879999999999</v>
          </cell>
        </row>
        <row r="196">
          <cell r="A196">
            <v>477.73149999999998</v>
          </cell>
        </row>
        <row r="197">
          <cell r="A197">
            <v>478.06290000000001</v>
          </cell>
        </row>
        <row r="198">
          <cell r="A198">
            <v>478.3929</v>
          </cell>
        </row>
        <row r="199">
          <cell r="A199">
            <v>478.7217</v>
          </cell>
        </row>
        <row r="200">
          <cell r="A200">
            <v>479.04910000000001</v>
          </cell>
        </row>
        <row r="201">
          <cell r="A201">
            <v>479.37520000000001</v>
          </cell>
        </row>
        <row r="202">
          <cell r="A202">
            <v>479.7</v>
          </cell>
        </row>
        <row r="203">
          <cell r="A203">
            <v>480.02350000000001</v>
          </cell>
        </row>
        <row r="204">
          <cell r="A204">
            <v>480.3458</v>
          </cell>
        </row>
        <row r="205">
          <cell r="A205">
            <v>480.66680000000002</v>
          </cell>
        </row>
        <row r="206">
          <cell r="A206">
            <v>480.98649999999998</v>
          </cell>
        </row>
        <row r="207">
          <cell r="A207">
            <v>481.30500000000001</v>
          </cell>
        </row>
        <row r="208">
          <cell r="A208">
            <v>481.6223</v>
          </cell>
        </row>
        <row r="209">
          <cell r="A209">
            <v>481.93830000000003</v>
          </cell>
        </row>
        <row r="210">
          <cell r="A210">
            <v>482.25319999999999</v>
          </cell>
        </row>
        <row r="211">
          <cell r="A211">
            <v>482.5668</v>
          </cell>
        </row>
        <row r="212">
          <cell r="A212">
            <v>482.87920000000003</v>
          </cell>
        </row>
        <row r="213">
          <cell r="A213">
            <v>483.19049999999999</v>
          </cell>
        </row>
        <row r="214">
          <cell r="A214">
            <v>483.50049999999999</v>
          </cell>
        </row>
        <row r="215">
          <cell r="A215">
            <v>483.80939999999998</v>
          </cell>
        </row>
        <row r="216">
          <cell r="A216">
            <v>484.11709999999999</v>
          </cell>
        </row>
        <row r="217">
          <cell r="A217">
            <v>484.4237</v>
          </cell>
        </row>
        <row r="218">
          <cell r="A218">
            <v>484.72910000000002</v>
          </cell>
        </row>
        <row r="219">
          <cell r="A219">
            <v>485.03339999999997</v>
          </cell>
        </row>
        <row r="220">
          <cell r="A220">
            <v>485.3365</v>
          </cell>
        </row>
        <row r="221">
          <cell r="A221">
            <v>485.6386</v>
          </cell>
        </row>
        <row r="222">
          <cell r="A222">
            <v>485.93950000000001</v>
          </cell>
        </row>
        <row r="223">
          <cell r="A223">
            <v>486.23930000000001</v>
          </cell>
        </row>
        <row r="224">
          <cell r="A224">
            <v>486.53800000000001</v>
          </cell>
        </row>
        <row r="225">
          <cell r="A225">
            <v>486.8356</v>
          </cell>
        </row>
        <row r="226">
          <cell r="A226">
            <v>487.13209999999998</v>
          </cell>
        </row>
        <row r="227">
          <cell r="A227">
            <v>487.42750000000001</v>
          </cell>
        </row>
        <row r="228">
          <cell r="A228">
            <v>487.72190000000001</v>
          </cell>
        </row>
        <row r="229">
          <cell r="A229">
            <v>488.01519999999999</v>
          </cell>
        </row>
        <row r="230">
          <cell r="A230">
            <v>488.30739999999997</v>
          </cell>
        </row>
        <row r="231">
          <cell r="A231">
            <v>488.59859999999998</v>
          </cell>
        </row>
        <row r="232">
          <cell r="A232">
            <v>488.88869999999997</v>
          </cell>
        </row>
        <row r="233">
          <cell r="A233">
            <v>489.17779999999999</v>
          </cell>
        </row>
        <row r="234">
          <cell r="A234">
            <v>489.4658</v>
          </cell>
        </row>
        <row r="235">
          <cell r="A235">
            <v>489.75290000000001</v>
          </cell>
        </row>
        <row r="236">
          <cell r="A236">
            <v>490.03890000000001</v>
          </cell>
        </row>
        <row r="237">
          <cell r="A237">
            <v>490.32380000000001</v>
          </cell>
        </row>
        <row r="238">
          <cell r="A238">
            <v>490.6078</v>
          </cell>
        </row>
        <row r="239">
          <cell r="A239">
            <v>490.89080000000001</v>
          </cell>
        </row>
        <row r="240">
          <cell r="A240">
            <v>491.17270000000002</v>
          </cell>
        </row>
        <row r="241">
          <cell r="A241">
            <v>491.45370000000003</v>
          </cell>
        </row>
        <row r="242">
          <cell r="A242">
            <v>491.7337</v>
          </cell>
        </row>
        <row r="243">
          <cell r="A243">
            <v>492.0127</v>
          </cell>
        </row>
        <row r="244">
          <cell r="A244">
            <v>492.29070000000002</v>
          </cell>
        </row>
        <row r="245">
          <cell r="A245">
            <v>492.5677</v>
          </cell>
        </row>
        <row r="246">
          <cell r="A246">
            <v>492.84379999999999</v>
          </cell>
        </row>
        <row r="247">
          <cell r="A247">
            <v>493.1189</v>
          </cell>
        </row>
        <row r="248">
          <cell r="A248">
            <v>493.39299999999997</v>
          </cell>
        </row>
        <row r="249">
          <cell r="A249">
            <v>493.6662</v>
          </cell>
        </row>
        <row r="250">
          <cell r="A250">
            <v>493.93849999999998</v>
          </cell>
        </row>
        <row r="251">
          <cell r="A251">
            <v>494.20979999999997</v>
          </cell>
        </row>
        <row r="252">
          <cell r="A252">
            <v>494.48009999999999</v>
          </cell>
        </row>
        <row r="253">
          <cell r="A253">
            <v>494.74950000000001</v>
          </cell>
        </row>
        <row r="254">
          <cell r="A254">
            <v>495.01799999999997</v>
          </cell>
        </row>
        <row r="255">
          <cell r="A255">
            <v>495.28559999999999</v>
          </cell>
        </row>
        <row r="256">
          <cell r="A256">
            <v>495.55220000000003</v>
          </cell>
        </row>
        <row r="257">
          <cell r="A257">
            <v>495.81790000000001</v>
          </cell>
        </row>
        <row r="258">
          <cell r="A258">
            <v>496.08269999999999</v>
          </cell>
        </row>
        <row r="259">
          <cell r="A259">
            <v>496.34649999999999</v>
          </cell>
        </row>
        <row r="260">
          <cell r="A260">
            <v>496.60950000000003</v>
          </cell>
        </row>
        <row r="261">
          <cell r="A261">
            <v>496.87150000000003</v>
          </cell>
        </row>
        <row r="262">
          <cell r="A262">
            <v>497.13260000000002</v>
          </cell>
        </row>
        <row r="263">
          <cell r="A263">
            <v>497.3929</v>
          </cell>
        </row>
        <row r="264">
          <cell r="A264">
            <v>497.65219999999999</v>
          </cell>
        </row>
        <row r="265">
          <cell r="A265">
            <v>497.91059999999999</v>
          </cell>
        </row>
        <row r="266">
          <cell r="A266">
            <v>498.16820000000001</v>
          </cell>
        </row>
        <row r="267">
          <cell r="A267">
            <v>498.4248</v>
          </cell>
        </row>
        <row r="268">
          <cell r="A268">
            <v>498.68060000000003</v>
          </cell>
        </row>
        <row r="269">
          <cell r="A269">
            <v>498.93540000000002</v>
          </cell>
        </row>
        <row r="270">
          <cell r="A270">
            <v>499.18939999999998</v>
          </cell>
        </row>
        <row r="271">
          <cell r="A271">
            <v>499.4425</v>
          </cell>
        </row>
        <row r="272">
          <cell r="A272">
            <v>499.69470000000001</v>
          </cell>
        </row>
        <row r="273">
          <cell r="A273">
            <v>499.9461</v>
          </cell>
        </row>
        <row r="274">
          <cell r="A274">
            <v>500.19650000000001</v>
          </cell>
        </row>
        <row r="275">
          <cell r="A275">
            <v>500.4461</v>
          </cell>
        </row>
        <row r="276">
          <cell r="A276">
            <v>500.69479999999999</v>
          </cell>
        </row>
        <row r="277">
          <cell r="A277">
            <v>500.94260000000003</v>
          </cell>
        </row>
        <row r="278">
          <cell r="A278">
            <v>501.18950000000001</v>
          </cell>
        </row>
        <row r="279">
          <cell r="A279">
            <v>501.43549999999999</v>
          </cell>
        </row>
        <row r="280">
          <cell r="A280">
            <v>501.6807</v>
          </cell>
        </row>
        <row r="281">
          <cell r="A281">
            <v>501.92500000000001</v>
          </cell>
        </row>
        <row r="282">
          <cell r="A282">
            <v>502.16840000000002</v>
          </cell>
        </row>
        <row r="283">
          <cell r="A283">
            <v>502.41090000000003</v>
          </cell>
        </row>
        <row r="284">
          <cell r="A284">
            <v>502.65260000000001</v>
          </cell>
        </row>
        <row r="285">
          <cell r="A285">
            <v>502.89330000000001</v>
          </cell>
        </row>
        <row r="286">
          <cell r="A286">
            <v>503.13319999999999</v>
          </cell>
        </row>
        <row r="287">
          <cell r="A287">
            <v>503.37209999999999</v>
          </cell>
        </row>
        <row r="288">
          <cell r="A288">
            <v>503.61020000000002</v>
          </cell>
        </row>
        <row r="289">
          <cell r="A289">
            <v>503.84739999999999</v>
          </cell>
        </row>
        <row r="290">
          <cell r="A290">
            <v>504.08370000000002</v>
          </cell>
        </row>
        <row r="291">
          <cell r="A291">
            <v>504.31900000000002</v>
          </cell>
        </row>
        <row r="292">
          <cell r="A292">
            <v>504.55340000000001</v>
          </cell>
        </row>
        <row r="293">
          <cell r="A293">
            <v>504.78699999999998</v>
          </cell>
        </row>
        <row r="294">
          <cell r="A294">
            <v>505.01949999999999</v>
          </cell>
        </row>
        <row r="295">
          <cell r="A295">
            <v>505.25110000000001</v>
          </cell>
        </row>
        <row r="296">
          <cell r="A296">
            <v>505.48180000000002</v>
          </cell>
        </row>
        <row r="297">
          <cell r="A297">
            <v>505.7115</v>
          </cell>
        </row>
        <row r="298">
          <cell r="A298">
            <v>505.9402</v>
          </cell>
        </row>
        <row r="299">
          <cell r="A299">
            <v>506.16789999999997</v>
          </cell>
        </row>
        <row r="300">
          <cell r="A300">
            <v>506.39449999999999</v>
          </cell>
        </row>
        <row r="301">
          <cell r="A301">
            <v>506.62009999999998</v>
          </cell>
        </row>
        <row r="302">
          <cell r="A302">
            <v>506.84460000000001</v>
          </cell>
        </row>
        <row r="303">
          <cell r="A303">
            <v>507.06790000000001</v>
          </cell>
        </row>
        <row r="304">
          <cell r="A304">
            <v>507.29</v>
          </cell>
        </row>
        <row r="305">
          <cell r="A305">
            <v>507.51080000000002</v>
          </cell>
        </row>
        <row r="306">
          <cell r="A306">
            <v>507.73020000000002</v>
          </cell>
        </row>
        <row r="307">
          <cell r="A307">
            <v>177.83009999999999</v>
          </cell>
        </row>
        <row r="308">
          <cell r="A308">
            <v>282.97640000000001</v>
          </cell>
        </row>
        <row r="309">
          <cell r="A309">
            <v>297.9633</v>
          </cell>
        </row>
        <row r="310">
          <cell r="A310">
            <v>307.65109999999999</v>
          </cell>
        </row>
        <row r="311">
          <cell r="A311">
            <v>314.995</v>
          </cell>
        </row>
        <row r="312">
          <cell r="A312">
            <v>320.98540000000003</v>
          </cell>
        </row>
        <row r="313">
          <cell r="A313">
            <v>326.08449999999999</v>
          </cell>
        </row>
        <row r="314">
          <cell r="A314">
            <v>330.54759999999999</v>
          </cell>
        </row>
        <row r="315">
          <cell r="A315">
            <v>334.5317</v>
          </cell>
        </row>
        <row r="316">
          <cell r="A316">
            <v>338.14089999999999</v>
          </cell>
        </row>
        <row r="317">
          <cell r="A317">
            <v>341.44760000000002</v>
          </cell>
        </row>
        <row r="318">
          <cell r="A318">
            <v>344.50459999999998</v>
          </cell>
        </row>
        <row r="319">
          <cell r="A319">
            <v>347.35169999999999</v>
          </cell>
        </row>
        <row r="320">
          <cell r="A320">
            <v>350.01960000000003</v>
          </cell>
        </row>
        <row r="321">
          <cell r="A321">
            <v>352.53230000000002</v>
          </cell>
        </row>
        <row r="322">
          <cell r="A322">
            <v>354.90949999999998</v>
          </cell>
        </row>
        <row r="323">
          <cell r="A323">
            <v>357.1669</v>
          </cell>
        </row>
        <row r="324">
          <cell r="A324">
            <v>359.31779999999998</v>
          </cell>
        </row>
        <row r="325">
          <cell r="A325">
            <v>361.37310000000002</v>
          </cell>
        </row>
        <row r="326">
          <cell r="A326">
            <v>363.34219999999999</v>
          </cell>
        </row>
        <row r="327">
          <cell r="A327">
            <v>365.23320000000001</v>
          </cell>
        </row>
        <row r="328">
          <cell r="A328">
            <v>367.05279999999999</v>
          </cell>
        </row>
        <row r="329">
          <cell r="A329">
            <v>368.80709999999999</v>
          </cell>
        </row>
        <row r="330">
          <cell r="A330">
            <v>370.50139999999999</v>
          </cell>
        </row>
        <row r="331">
          <cell r="A331">
            <v>372.14010000000002</v>
          </cell>
        </row>
        <row r="332">
          <cell r="A332">
            <v>373.72750000000002</v>
          </cell>
        </row>
        <row r="333">
          <cell r="A333">
            <v>375.26710000000003</v>
          </cell>
        </row>
        <row r="334">
          <cell r="A334">
            <v>376.76209999999998</v>
          </cell>
        </row>
        <row r="335">
          <cell r="A335">
            <v>378.21550000000002</v>
          </cell>
        </row>
        <row r="336">
          <cell r="A336">
            <v>379.63</v>
          </cell>
        </row>
        <row r="337">
          <cell r="A337">
            <v>381.0077</v>
          </cell>
        </row>
        <row r="338">
          <cell r="A338">
            <v>382.351</v>
          </cell>
        </row>
        <row r="339">
          <cell r="A339">
            <v>383.66180000000003</v>
          </cell>
        </row>
        <row r="340">
          <cell r="A340">
            <v>384.9418</v>
          </cell>
        </row>
        <row r="341">
          <cell r="A341">
            <v>386.19279999999998</v>
          </cell>
        </row>
        <row r="342">
          <cell r="A342">
            <v>387.41609999999997</v>
          </cell>
        </row>
        <row r="343">
          <cell r="A343">
            <v>388.61329999999998</v>
          </cell>
        </row>
        <row r="344">
          <cell r="A344">
            <v>389.78559999999999</v>
          </cell>
        </row>
        <row r="345">
          <cell r="A345">
            <v>390.9341</v>
          </cell>
        </row>
        <row r="346">
          <cell r="A346">
            <v>392.06</v>
          </cell>
        </row>
        <row r="347">
          <cell r="A347">
            <v>393.16430000000003</v>
          </cell>
        </row>
        <row r="348">
          <cell r="A348">
            <v>394.24790000000002</v>
          </cell>
        </row>
        <row r="349">
          <cell r="A349">
            <v>395.31180000000001</v>
          </cell>
        </row>
        <row r="350">
          <cell r="A350">
            <v>396.35669999999999</v>
          </cell>
        </row>
        <row r="351">
          <cell r="A351">
            <v>397.38350000000003</v>
          </cell>
        </row>
        <row r="352">
          <cell r="A352">
            <v>398.39280000000002</v>
          </cell>
        </row>
        <row r="353">
          <cell r="A353">
            <v>399.3854</v>
          </cell>
        </row>
        <row r="354">
          <cell r="A354">
            <v>400.36180000000002</v>
          </cell>
        </row>
        <row r="355">
          <cell r="A355">
            <v>401.32279999999997</v>
          </cell>
        </row>
        <row r="356">
          <cell r="A356">
            <v>402.2688</v>
          </cell>
        </row>
        <row r="357">
          <cell r="A357">
            <v>403.20030000000003</v>
          </cell>
        </row>
        <row r="358">
          <cell r="A358">
            <v>404.11799999999999</v>
          </cell>
        </row>
        <row r="359">
          <cell r="A359">
            <v>405.0222</v>
          </cell>
        </row>
        <row r="360">
          <cell r="A360">
            <v>405.9135</v>
          </cell>
        </row>
        <row r="361">
          <cell r="A361">
            <v>406.79219999999998</v>
          </cell>
        </row>
        <row r="362">
          <cell r="A362">
            <v>407.65879999999999</v>
          </cell>
        </row>
        <row r="363">
          <cell r="A363">
            <v>408.5136</v>
          </cell>
        </row>
        <row r="364">
          <cell r="A364">
            <v>409.35700000000003</v>
          </cell>
        </row>
        <row r="365">
          <cell r="A365">
            <v>410.18939999999998</v>
          </cell>
        </row>
        <row r="366">
          <cell r="A366">
            <v>411.0111</v>
          </cell>
        </row>
        <row r="367">
          <cell r="A367">
            <v>411.82240000000002</v>
          </cell>
        </row>
        <row r="368">
          <cell r="A368">
            <v>412.62369999999999</v>
          </cell>
        </row>
        <row r="369">
          <cell r="A369">
            <v>413.4151</v>
          </cell>
        </row>
        <row r="370">
          <cell r="A370">
            <v>414.197</v>
          </cell>
        </row>
        <row r="371">
          <cell r="A371">
            <v>414.96969999999999</v>
          </cell>
        </row>
        <row r="372">
          <cell r="A372">
            <v>415.73340000000002</v>
          </cell>
        </row>
        <row r="373">
          <cell r="A373">
            <v>416.48829999999998</v>
          </cell>
        </row>
        <row r="374">
          <cell r="A374">
            <v>417.23469999999998</v>
          </cell>
        </row>
        <row r="375">
          <cell r="A375">
            <v>417.97280000000001</v>
          </cell>
        </row>
        <row r="376">
          <cell r="A376">
            <v>418.70280000000002</v>
          </cell>
        </row>
        <row r="377">
          <cell r="A377">
            <v>419.42489999999998</v>
          </cell>
        </row>
        <row r="378">
          <cell r="A378">
            <v>420.13940000000002</v>
          </cell>
        </row>
        <row r="379">
          <cell r="A379">
            <v>420.84629999999999</v>
          </cell>
        </row>
        <row r="380">
          <cell r="A380">
            <v>421.54590000000002</v>
          </cell>
        </row>
        <row r="381">
          <cell r="A381">
            <v>422.23840000000001</v>
          </cell>
        </row>
        <row r="382">
          <cell r="A382">
            <v>422.9239</v>
          </cell>
        </row>
        <row r="383">
          <cell r="A383">
            <v>423.60250000000002</v>
          </cell>
        </row>
        <row r="384">
          <cell r="A384">
            <v>424.27449999999999</v>
          </cell>
        </row>
        <row r="385">
          <cell r="A385">
            <v>424.94009999999997</v>
          </cell>
        </row>
        <row r="386">
          <cell r="A386">
            <v>425.5992</v>
          </cell>
        </row>
        <row r="387">
          <cell r="A387">
            <v>426.25209999999998</v>
          </cell>
        </row>
        <row r="388">
          <cell r="A388">
            <v>426.899</v>
          </cell>
        </row>
        <row r="389">
          <cell r="A389">
            <v>427.53989999999999</v>
          </cell>
        </row>
        <row r="390">
          <cell r="A390">
            <v>428.17489999999998</v>
          </cell>
        </row>
        <row r="391">
          <cell r="A391">
            <v>428.80430000000001</v>
          </cell>
        </row>
        <row r="392">
          <cell r="A392">
            <v>429.42809999999997</v>
          </cell>
        </row>
        <row r="393">
          <cell r="A393">
            <v>430.04640000000001</v>
          </cell>
        </row>
        <row r="394">
          <cell r="A394">
            <v>430.65929999999997</v>
          </cell>
        </row>
        <row r="395">
          <cell r="A395">
            <v>431.267</v>
          </cell>
        </row>
        <row r="396">
          <cell r="A396">
            <v>431.86950000000002</v>
          </cell>
        </row>
        <row r="397">
          <cell r="A397">
            <v>432.46690000000001</v>
          </cell>
        </row>
        <row r="398">
          <cell r="A398">
            <v>433.05939999999998</v>
          </cell>
        </row>
        <row r="399">
          <cell r="A399">
            <v>433.64710000000002</v>
          </cell>
        </row>
        <row r="400">
          <cell r="A400">
            <v>434.23</v>
          </cell>
        </row>
        <row r="401">
          <cell r="A401">
            <v>434.8082</v>
          </cell>
        </row>
        <row r="402">
          <cell r="A402">
            <v>435.3818</v>
          </cell>
        </row>
        <row r="403">
          <cell r="A403">
            <v>435.95089999999999</v>
          </cell>
        </row>
        <row r="404">
          <cell r="A404">
            <v>436.51549999999997</v>
          </cell>
        </row>
        <row r="405">
          <cell r="A405">
            <v>437.07589999999999</v>
          </cell>
        </row>
        <row r="406">
          <cell r="A406">
            <v>437.63189999999997</v>
          </cell>
        </row>
        <row r="407">
          <cell r="A407">
            <v>438.18369999999999</v>
          </cell>
        </row>
        <row r="408">
          <cell r="A408">
            <v>438.73149999999998</v>
          </cell>
        </row>
        <row r="409">
          <cell r="A409">
            <v>439.27510000000001</v>
          </cell>
        </row>
        <row r="410">
          <cell r="A410">
            <v>439.81479999999999</v>
          </cell>
        </row>
        <row r="411">
          <cell r="A411">
            <v>440.35059999999999</v>
          </cell>
        </row>
        <row r="412">
          <cell r="A412">
            <v>440.88249999999999</v>
          </cell>
        </row>
        <row r="413">
          <cell r="A413">
            <v>441.41059999999999</v>
          </cell>
        </row>
        <row r="414">
          <cell r="A414">
            <v>441.935</v>
          </cell>
        </row>
        <row r="415">
          <cell r="A415">
            <v>442.45569999999998</v>
          </cell>
        </row>
        <row r="416">
          <cell r="A416">
            <v>442.97280000000001</v>
          </cell>
        </row>
        <row r="417">
          <cell r="A417">
            <v>443.4864</v>
          </cell>
        </row>
        <row r="418">
          <cell r="A418">
            <v>443.99639999999999</v>
          </cell>
        </row>
        <row r="419">
          <cell r="A419">
            <v>444.50310000000002</v>
          </cell>
        </row>
        <row r="420">
          <cell r="A420">
            <v>445.00630000000001</v>
          </cell>
        </row>
        <row r="421">
          <cell r="A421">
            <v>445.50619999999998</v>
          </cell>
        </row>
        <row r="422">
          <cell r="A422">
            <v>446.00279999999998</v>
          </cell>
        </row>
        <row r="423">
          <cell r="A423">
            <v>446.49619999999999</v>
          </cell>
        </row>
        <row r="424">
          <cell r="A424">
            <v>446.98630000000003</v>
          </cell>
        </row>
        <row r="425">
          <cell r="A425">
            <v>447.47340000000003</v>
          </cell>
        </row>
        <row r="426">
          <cell r="A426">
            <v>447.95729999999998</v>
          </cell>
        </row>
        <row r="427">
          <cell r="A427">
            <v>448.43819999999999</v>
          </cell>
        </row>
        <row r="428">
          <cell r="A428">
            <v>448.91609999999997</v>
          </cell>
        </row>
        <row r="429">
          <cell r="A429">
            <v>449.39100000000002</v>
          </cell>
        </row>
        <row r="430">
          <cell r="A430">
            <v>449.863</v>
          </cell>
        </row>
        <row r="431">
          <cell r="A431">
            <v>450.33210000000003</v>
          </cell>
        </row>
        <row r="432">
          <cell r="A432">
            <v>450.79829999999998</v>
          </cell>
        </row>
        <row r="433">
          <cell r="A433">
            <v>451.26179999999999</v>
          </cell>
        </row>
        <row r="434">
          <cell r="A434">
            <v>451.72250000000003</v>
          </cell>
        </row>
        <row r="435">
          <cell r="A435">
            <v>452.18049999999999</v>
          </cell>
        </row>
        <row r="436">
          <cell r="A436">
            <v>452.63569999999999</v>
          </cell>
        </row>
        <row r="437">
          <cell r="A437">
            <v>453.0883</v>
          </cell>
        </row>
        <row r="438">
          <cell r="A438">
            <v>453.53829999999999</v>
          </cell>
        </row>
        <row r="439">
          <cell r="A439">
            <v>453.98570000000001</v>
          </cell>
        </row>
        <row r="440">
          <cell r="A440">
            <v>454.43060000000003</v>
          </cell>
        </row>
        <row r="441">
          <cell r="A441">
            <v>454.87290000000002</v>
          </cell>
        </row>
        <row r="442">
          <cell r="A442">
            <v>455.31279999999998</v>
          </cell>
        </row>
        <row r="443">
          <cell r="A443">
            <v>455.75009999999997</v>
          </cell>
        </row>
        <row r="444">
          <cell r="A444">
            <v>456.18509999999998</v>
          </cell>
        </row>
        <row r="445">
          <cell r="A445">
            <v>456.61759999999998</v>
          </cell>
        </row>
        <row r="446">
          <cell r="A446">
            <v>457.0478</v>
          </cell>
        </row>
        <row r="447">
          <cell r="A447">
            <v>457.47570000000002</v>
          </cell>
        </row>
        <row r="448">
          <cell r="A448">
            <v>457.90120000000002</v>
          </cell>
        </row>
        <row r="449">
          <cell r="A449">
            <v>458.3245</v>
          </cell>
        </row>
        <row r="450">
          <cell r="A450">
            <v>458.74549999999999</v>
          </cell>
        </row>
        <row r="451">
          <cell r="A451">
            <v>459.16430000000003</v>
          </cell>
        </row>
        <row r="452">
          <cell r="A452">
            <v>459.58089999999999</v>
          </cell>
        </row>
        <row r="453">
          <cell r="A453">
            <v>459.99529999999999</v>
          </cell>
        </row>
        <row r="454">
          <cell r="A454">
            <v>460.40750000000003</v>
          </cell>
        </row>
        <row r="455">
          <cell r="A455">
            <v>460.81760000000003</v>
          </cell>
        </row>
        <row r="456">
          <cell r="A456">
            <v>461.22559999999999</v>
          </cell>
        </row>
        <row r="457">
          <cell r="A457">
            <v>461.63159999999999</v>
          </cell>
        </row>
        <row r="458">
          <cell r="A458">
            <v>462.03550000000001</v>
          </cell>
        </row>
        <row r="459">
          <cell r="A459">
            <v>462.43729999999999</v>
          </cell>
        </row>
        <row r="460">
          <cell r="A460">
            <v>462.8372</v>
          </cell>
        </row>
        <row r="461">
          <cell r="A461">
            <v>463.23500000000001</v>
          </cell>
        </row>
        <row r="462">
          <cell r="A462">
            <v>463.6309</v>
          </cell>
        </row>
        <row r="463">
          <cell r="A463">
            <v>464.0249</v>
          </cell>
        </row>
        <row r="464">
          <cell r="A464">
            <v>464.4169</v>
          </cell>
        </row>
        <row r="465">
          <cell r="A465">
            <v>464.80709999999999</v>
          </cell>
        </row>
        <row r="466">
          <cell r="A466">
            <v>465.19529999999997</v>
          </cell>
        </row>
        <row r="467">
          <cell r="A467">
            <v>465.58170000000001</v>
          </cell>
        </row>
        <row r="468">
          <cell r="A468">
            <v>465.96620000000001</v>
          </cell>
        </row>
        <row r="469">
          <cell r="A469">
            <v>466.34890000000001</v>
          </cell>
        </row>
        <row r="470">
          <cell r="A470">
            <v>466.72980000000001</v>
          </cell>
        </row>
        <row r="471">
          <cell r="A471">
            <v>467.10899999999998</v>
          </cell>
        </row>
        <row r="472">
          <cell r="A472">
            <v>467.48630000000003</v>
          </cell>
        </row>
        <row r="473">
          <cell r="A473">
            <v>467.86189999999999</v>
          </cell>
        </row>
        <row r="474">
          <cell r="A474">
            <v>468.23579999999998</v>
          </cell>
        </row>
        <row r="475">
          <cell r="A475">
            <v>468.60789999999997</v>
          </cell>
        </row>
        <row r="476">
          <cell r="A476">
            <v>468.97840000000002</v>
          </cell>
        </row>
        <row r="477">
          <cell r="A477">
            <v>469.34710000000001</v>
          </cell>
        </row>
        <row r="478">
          <cell r="A478">
            <v>469.71429999999998</v>
          </cell>
        </row>
        <row r="479">
          <cell r="A479">
            <v>470.0797</v>
          </cell>
        </row>
        <row r="480">
          <cell r="A480">
            <v>470.44349999999997</v>
          </cell>
        </row>
        <row r="481">
          <cell r="A481">
            <v>470.8057</v>
          </cell>
        </row>
        <row r="482">
          <cell r="A482">
            <v>471.16629999999998</v>
          </cell>
        </row>
        <row r="483">
          <cell r="A483">
            <v>471.52530000000002</v>
          </cell>
        </row>
        <row r="484">
          <cell r="A484">
            <v>471.88279999999997</v>
          </cell>
        </row>
        <row r="485">
          <cell r="A485">
            <v>472.23860000000002</v>
          </cell>
        </row>
        <row r="486">
          <cell r="A486">
            <v>472.59300000000002</v>
          </cell>
        </row>
        <row r="487">
          <cell r="A487">
            <v>472.94580000000002</v>
          </cell>
        </row>
        <row r="488">
          <cell r="A488">
            <v>473.29700000000003</v>
          </cell>
        </row>
        <row r="489">
          <cell r="A489">
            <v>473.64679999999998</v>
          </cell>
        </row>
        <row r="490">
          <cell r="A490">
            <v>473.99509999999998</v>
          </cell>
        </row>
        <row r="491">
          <cell r="A491">
            <v>474.34190000000001</v>
          </cell>
        </row>
        <row r="492">
          <cell r="A492">
            <v>474.68720000000002</v>
          </cell>
        </row>
        <row r="493">
          <cell r="A493">
            <v>475.03109999999998</v>
          </cell>
        </row>
        <row r="494">
          <cell r="A494">
            <v>475.37360000000001</v>
          </cell>
        </row>
        <row r="495">
          <cell r="A495">
            <v>475.71460000000002</v>
          </cell>
        </row>
        <row r="496">
          <cell r="A496">
            <v>476.05419999999998</v>
          </cell>
        </row>
        <row r="497">
          <cell r="A497">
            <v>476.39249999999998</v>
          </cell>
        </row>
        <row r="498">
          <cell r="A498">
            <v>476.72930000000002</v>
          </cell>
        </row>
        <row r="499">
          <cell r="A499">
            <v>477.06470000000002</v>
          </cell>
        </row>
        <row r="500">
          <cell r="A500">
            <v>477.39879999999999</v>
          </cell>
        </row>
        <row r="501">
          <cell r="A501">
            <v>477.73149999999998</v>
          </cell>
        </row>
        <row r="502">
          <cell r="A502">
            <v>478.06290000000001</v>
          </cell>
        </row>
        <row r="503">
          <cell r="A503">
            <v>478.3929</v>
          </cell>
        </row>
        <row r="504">
          <cell r="A504">
            <v>478.7217</v>
          </cell>
        </row>
        <row r="505">
          <cell r="A505">
            <v>479.04910000000001</v>
          </cell>
        </row>
        <row r="506">
          <cell r="A506">
            <v>479.37520000000001</v>
          </cell>
        </row>
        <row r="507">
          <cell r="A507">
            <v>479.7</v>
          </cell>
        </row>
        <row r="508">
          <cell r="A508">
            <v>480.02350000000001</v>
          </cell>
        </row>
        <row r="509">
          <cell r="A509">
            <v>480.3458</v>
          </cell>
        </row>
        <row r="510">
          <cell r="A510">
            <v>480.66680000000002</v>
          </cell>
        </row>
        <row r="511">
          <cell r="A511">
            <v>480.98649999999998</v>
          </cell>
        </row>
        <row r="512">
          <cell r="A512">
            <v>481.30500000000001</v>
          </cell>
        </row>
        <row r="513">
          <cell r="A513">
            <v>481.6223</v>
          </cell>
        </row>
        <row r="514">
          <cell r="A514">
            <v>481.93830000000003</v>
          </cell>
        </row>
        <row r="515">
          <cell r="A515">
            <v>482.25319999999999</v>
          </cell>
        </row>
        <row r="516">
          <cell r="A516">
            <v>482.5668</v>
          </cell>
        </row>
        <row r="517">
          <cell r="A517">
            <v>482.87920000000003</v>
          </cell>
        </row>
        <row r="518">
          <cell r="A518">
            <v>483.19049999999999</v>
          </cell>
        </row>
        <row r="519">
          <cell r="A519">
            <v>483.50049999999999</v>
          </cell>
        </row>
        <row r="520">
          <cell r="A520">
            <v>483.80939999999998</v>
          </cell>
        </row>
        <row r="521">
          <cell r="A521">
            <v>484.11709999999999</v>
          </cell>
        </row>
        <row r="522">
          <cell r="A522">
            <v>484.4237</v>
          </cell>
        </row>
        <row r="523">
          <cell r="A523">
            <v>484.72910000000002</v>
          </cell>
        </row>
        <row r="524">
          <cell r="A524">
            <v>485.03339999999997</v>
          </cell>
        </row>
        <row r="525">
          <cell r="A525">
            <v>485.3365</v>
          </cell>
        </row>
        <row r="526">
          <cell r="A526">
            <v>485.6386</v>
          </cell>
        </row>
        <row r="527">
          <cell r="A527">
            <v>485.93950000000001</v>
          </cell>
        </row>
        <row r="528">
          <cell r="A528">
            <v>486.23930000000001</v>
          </cell>
        </row>
        <row r="529">
          <cell r="A529">
            <v>486.53800000000001</v>
          </cell>
        </row>
        <row r="530">
          <cell r="A530">
            <v>486.8356</v>
          </cell>
        </row>
        <row r="531">
          <cell r="A531">
            <v>487.13209999999998</v>
          </cell>
        </row>
        <row r="532">
          <cell r="A532">
            <v>487.42750000000001</v>
          </cell>
        </row>
        <row r="533">
          <cell r="A533">
            <v>487.72190000000001</v>
          </cell>
        </row>
        <row r="534">
          <cell r="A534">
            <v>488.01519999999999</v>
          </cell>
        </row>
        <row r="535">
          <cell r="A535">
            <v>488.30739999999997</v>
          </cell>
        </row>
        <row r="536">
          <cell r="A536">
            <v>488.59859999999998</v>
          </cell>
        </row>
        <row r="537">
          <cell r="A537">
            <v>488.88869999999997</v>
          </cell>
        </row>
        <row r="538">
          <cell r="A538">
            <v>489.17779999999999</v>
          </cell>
        </row>
        <row r="539">
          <cell r="A539">
            <v>489.4658</v>
          </cell>
        </row>
        <row r="540">
          <cell r="A540">
            <v>489.75290000000001</v>
          </cell>
        </row>
        <row r="541">
          <cell r="A541">
            <v>490.03890000000001</v>
          </cell>
        </row>
        <row r="542">
          <cell r="A542">
            <v>490.32380000000001</v>
          </cell>
        </row>
        <row r="543">
          <cell r="A543">
            <v>490.6078</v>
          </cell>
        </row>
        <row r="544">
          <cell r="A544">
            <v>490.89080000000001</v>
          </cell>
        </row>
        <row r="545">
          <cell r="A545">
            <v>491.17270000000002</v>
          </cell>
        </row>
        <row r="546">
          <cell r="A546">
            <v>491.45370000000003</v>
          </cell>
        </row>
        <row r="547">
          <cell r="A547">
            <v>491.7337</v>
          </cell>
        </row>
        <row r="548">
          <cell r="A548">
            <v>492.0127</v>
          </cell>
        </row>
        <row r="549">
          <cell r="A549">
            <v>492.29070000000002</v>
          </cell>
        </row>
        <row r="550">
          <cell r="A550">
            <v>492.5677</v>
          </cell>
        </row>
        <row r="551">
          <cell r="A551">
            <v>492.84379999999999</v>
          </cell>
        </row>
        <row r="552">
          <cell r="A552">
            <v>493.1189</v>
          </cell>
        </row>
        <row r="553">
          <cell r="A553">
            <v>493.39299999999997</v>
          </cell>
        </row>
        <row r="554">
          <cell r="A554">
            <v>493.6662</v>
          </cell>
        </row>
        <row r="555">
          <cell r="A555">
            <v>493.93849999999998</v>
          </cell>
        </row>
        <row r="556">
          <cell r="A556">
            <v>494.20979999999997</v>
          </cell>
        </row>
        <row r="557">
          <cell r="A557">
            <v>494.48009999999999</v>
          </cell>
        </row>
        <row r="558">
          <cell r="A558">
            <v>494.74950000000001</v>
          </cell>
        </row>
        <row r="559">
          <cell r="A559">
            <v>495.01799999999997</v>
          </cell>
        </row>
        <row r="560">
          <cell r="A560">
            <v>495.28559999999999</v>
          </cell>
        </row>
        <row r="561">
          <cell r="A561">
            <v>495.55220000000003</v>
          </cell>
        </row>
        <row r="562">
          <cell r="A562">
            <v>495.81790000000001</v>
          </cell>
        </row>
        <row r="563">
          <cell r="A563">
            <v>496.08269999999999</v>
          </cell>
        </row>
        <row r="564">
          <cell r="A564">
            <v>496.34649999999999</v>
          </cell>
        </row>
        <row r="565">
          <cell r="A565">
            <v>496.60950000000003</v>
          </cell>
        </row>
        <row r="566">
          <cell r="A566">
            <v>496.87150000000003</v>
          </cell>
        </row>
        <row r="567">
          <cell r="A567">
            <v>497.13260000000002</v>
          </cell>
        </row>
        <row r="568">
          <cell r="A568">
            <v>497.3929</v>
          </cell>
        </row>
        <row r="569">
          <cell r="A569">
            <v>497.65219999999999</v>
          </cell>
        </row>
        <row r="570">
          <cell r="A570">
            <v>497.91059999999999</v>
          </cell>
        </row>
        <row r="571">
          <cell r="A571">
            <v>498.16820000000001</v>
          </cell>
        </row>
        <row r="572">
          <cell r="A572">
            <v>498.4248</v>
          </cell>
        </row>
        <row r="573">
          <cell r="A573">
            <v>498.68060000000003</v>
          </cell>
        </row>
        <row r="574">
          <cell r="A574">
            <v>498.93540000000002</v>
          </cell>
        </row>
        <row r="575">
          <cell r="A575">
            <v>499.18939999999998</v>
          </cell>
        </row>
        <row r="576">
          <cell r="A576">
            <v>499.4425</v>
          </cell>
        </row>
        <row r="577">
          <cell r="A577">
            <v>499.69470000000001</v>
          </cell>
        </row>
        <row r="578">
          <cell r="A578">
            <v>499.9461</v>
          </cell>
        </row>
        <row r="579">
          <cell r="A579">
            <v>500.19650000000001</v>
          </cell>
        </row>
        <row r="580">
          <cell r="A580">
            <v>500.4461</v>
          </cell>
        </row>
        <row r="581">
          <cell r="A581">
            <v>500.69479999999999</v>
          </cell>
        </row>
        <row r="582">
          <cell r="A582">
            <v>500.94260000000003</v>
          </cell>
        </row>
        <row r="583">
          <cell r="A583">
            <v>501.18950000000001</v>
          </cell>
        </row>
        <row r="584">
          <cell r="A584">
            <v>501.43549999999999</v>
          </cell>
        </row>
        <row r="585">
          <cell r="A585">
            <v>501.6807</v>
          </cell>
        </row>
        <row r="586">
          <cell r="A586">
            <v>501.92500000000001</v>
          </cell>
        </row>
        <row r="587">
          <cell r="A587">
            <v>502.16840000000002</v>
          </cell>
        </row>
        <row r="588">
          <cell r="A588">
            <v>502.41090000000003</v>
          </cell>
        </row>
        <row r="589">
          <cell r="A589">
            <v>502.65260000000001</v>
          </cell>
        </row>
        <row r="590">
          <cell r="A590">
            <v>502.89330000000001</v>
          </cell>
        </row>
        <row r="591">
          <cell r="A591">
            <v>503.13319999999999</v>
          </cell>
        </row>
        <row r="592">
          <cell r="A592">
            <v>503.37209999999999</v>
          </cell>
        </row>
        <row r="593">
          <cell r="A593">
            <v>503.61020000000002</v>
          </cell>
        </row>
        <row r="594">
          <cell r="A594">
            <v>503.84739999999999</v>
          </cell>
        </row>
        <row r="595">
          <cell r="A595">
            <v>504.08370000000002</v>
          </cell>
        </row>
        <row r="596">
          <cell r="A596">
            <v>504.31900000000002</v>
          </cell>
        </row>
        <row r="597">
          <cell r="A597">
            <v>504.55340000000001</v>
          </cell>
        </row>
        <row r="598">
          <cell r="A598">
            <v>504.78699999999998</v>
          </cell>
        </row>
        <row r="599">
          <cell r="A599">
            <v>505.01949999999999</v>
          </cell>
        </row>
        <row r="600">
          <cell r="A600">
            <v>505.25110000000001</v>
          </cell>
        </row>
        <row r="601">
          <cell r="A601">
            <v>505.48180000000002</v>
          </cell>
        </row>
        <row r="602">
          <cell r="A602">
            <v>505.7115</v>
          </cell>
        </row>
        <row r="603">
          <cell r="A603">
            <v>505.9402</v>
          </cell>
        </row>
        <row r="604">
          <cell r="A604">
            <v>506.16789999999997</v>
          </cell>
        </row>
        <row r="605">
          <cell r="A605">
            <v>506.39449999999999</v>
          </cell>
        </row>
        <row r="606">
          <cell r="A606">
            <v>506.62009999999998</v>
          </cell>
        </row>
        <row r="607">
          <cell r="A607">
            <v>506.84460000000001</v>
          </cell>
        </row>
        <row r="608">
          <cell r="A608">
            <v>507.06790000000001</v>
          </cell>
        </row>
        <row r="609">
          <cell r="A609">
            <v>507.29</v>
          </cell>
        </row>
        <row r="610">
          <cell r="A610">
            <v>507.51080000000002</v>
          </cell>
        </row>
        <row r="611">
          <cell r="A611">
            <v>507.73020000000002</v>
          </cell>
        </row>
      </sheetData>
      <sheetData sheetId="15">
        <row r="2">
          <cell r="A2">
            <v>275.327</v>
          </cell>
        </row>
        <row r="3">
          <cell r="A3">
            <v>290.08429999999998</v>
          </cell>
        </row>
        <row r="4">
          <cell r="A4">
            <v>299.62779999999998</v>
          </cell>
        </row>
        <row r="5">
          <cell r="A5">
            <v>306.8646</v>
          </cell>
        </row>
        <row r="6">
          <cell r="A6">
            <v>312.76929999999999</v>
          </cell>
        </row>
        <row r="7">
          <cell r="A7">
            <v>317.79640000000001</v>
          </cell>
        </row>
        <row r="8">
          <cell r="A8">
            <v>322.19740000000002</v>
          </cell>
        </row>
        <row r="9">
          <cell r="A9">
            <v>326.1268</v>
          </cell>
        </row>
        <row r="10">
          <cell r="A10">
            <v>329.68700000000001</v>
          </cell>
        </row>
        <row r="11">
          <cell r="A11">
            <v>332.94920000000002</v>
          </cell>
        </row>
        <row r="12">
          <cell r="A12">
            <v>335.96570000000003</v>
          </cell>
        </row>
        <row r="13">
          <cell r="A13">
            <v>338.77539999999999</v>
          </cell>
        </row>
        <row r="14">
          <cell r="A14">
            <v>341.40839999999997</v>
          </cell>
        </row>
        <row r="15">
          <cell r="A15">
            <v>343.8888</v>
          </cell>
        </row>
        <row r="16">
          <cell r="A16">
            <v>346.2355</v>
          </cell>
        </row>
        <row r="17">
          <cell r="A17">
            <v>348.46429999999998</v>
          </cell>
        </row>
        <row r="18">
          <cell r="A18">
            <v>350.5881</v>
          </cell>
        </row>
        <row r="19">
          <cell r="A19">
            <v>352.61779999999999</v>
          </cell>
        </row>
        <row r="20">
          <cell r="A20">
            <v>354.5625</v>
          </cell>
        </row>
        <row r="21">
          <cell r="A21">
            <v>356.43020000000001</v>
          </cell>
        </row>
        <row r="22">
          <cell r="A22">
            <v>358.22770000000003</v>
          </cell>
        </row>
        <row r="23">
          <cell r="A23">
            <v>359.96080000000001</v>
          </cell>
        </row>
        <row r="24">
          <cell r="A24">
            <v>361.63459999999998</v>
          </cell>
        </row>
        <row r="25">
          <cell r="A25">
            <v>363.25389999999999</v>
          </cell>
        </row>
        <row r="26">
          <cell r="A26">
            <v>364.82240000000002</v>
          </cell>
        </row>
        <row r="27">
          <cell r="A27">
            <v>366.34390000000002</v>
          </cell>
        </row>
        <row r="28">
          <cell r="A28">
            <v>367.82139999999998</v>
          </cell>
        </row>
        <row r="29">
          <cell r="A29">
            <v>369.25799999999998</v>
          </cell>
        </row>
        <row r="30">
          <cell r="A30">
            <v>370.65600000000001</v>
          </cell>
        </row>
        <row r="31">
          <cell r="A31">
            <v>372.01799999999997</v>
          </cell>
        </row>
        <row r="32">
          <cell r="A32">
            <v>373.346</v>
          </cell>
        </row>
        <row r="33">
          <cell r="A33">
            <v>374.64190000000002</v>
          </cell>
        </row>
        <row r="34">
          <cell r="A34">
            <v>375.9076</v>
          </cell>
        </row>
        <row r="35">
          <cell r="A35">
            <v>377.14449999999999</v>
          </cell>
        </row>
        <row r="36">
          <cell r="A36">
            <v>378.35430000000002</v>
          </cell>
        </row>
        <row r="37">
          <cell r="A37">
            <v>379.53820000000002</v>
          </cell>
        </row>
        <row r="38">
          <cell r="A38">
            <v>380.69760000000002</v>
          </cell>
        </row>
        <row r="39">
          <cell r="A39">
            <v>381.83350000000002</v>
          </cell>
        </row>
        <row r="40">
          <cell r="A40">
            <v>382.94720000000001</v>
          </cell>
        </row>
        <row r="41">
          <cell r="A41">
            <v>384.03960000000001</v>
          </cell>
        </row>
        <row r="42">
          <cell r="A42">
            <v>385.11160000000001</v>
          </cell>
        </row>
        <row r="43">
          <cell r="A43">
            <v>386.16410000000002</v>
          </cell>
        </row>
        <row r="44">
          <cell r="A44">
            <v>387.1979</v>
          </cell>
        </row>
        <row r="45">
          <cell r="A45">
            <v>388.21379999999999</v>
          </cell>
        </row>
        <row r="46">
          <cell r="A46">
            <v>389.21249999999998</v>
          </cell>
        </row>
        <row r="47">
          <cell r="A47">
            <v>390.19470000000001</v>
          </cell>
        </row>
        <row r="48">
          <cell r="A48">
            <v>391.161</v>
          </cell>
        </row>
        <row r="49">
          <cell r="A49">
            <v>392.11200000000002</v>
          </cell>
        </row>
        <row r="50">
          <cell r="A50">
            <v>393.04820000000001</v>
          </cell>
        </row>
        <row r="51">
          <cell r="A51">
            <v>393.97019999999998</v>
          </cell>
        </row>
        <row r="52">
          <cell r="A52">
            <v>394.87849999999997</v>
          </cell>
        </row>
        <row r="53">
          <cell r="A53">
            <v>395.77359999999999</v>
          </cell>
        </row>
        <row r="54">
          <cell r="A54">
            <v>396.65589999999997</v>
          </cell>
        </row>
        <row r="55">
          <cell r="A55">
            <v>397.52569999999997</v>
          </cell>
        </row>
        <row r="56">
          <cell r="A56">
            <v>398.38369999999998</v>
          </cell>
        </row>
        <row r="57">
          <cell r="A57">
            <v>399.23</v>
          </cell>
        </row>
        <row r="58">
          <cell r="A58">
            <v>400.06509999999997</v>
          </cell>
        </row>
        <row r="59">
          <cell r="A59">
            <v>400.88929999999999</v>
          </cell>
        </row>
        <row r="60">
          <cell r="A60">
            <v>401.7029</v>
          </cell>
        </row>
        <row r="61">
          <cell r="A61">
            <v>402.50630000000001</v>
          </cell>
        </row>
        <row r="62">
          <cell r="A62">
            <v>403.2998</v>
          </cell>
        </row>
        <row r="63">
          <cell r="A63">
            <v>404.08359999999999</v>
          </cell>
        </row>
        <row r="64">
          <cell r="A64">
            <v>404.858</v>
          </cell>
        </row>
        <row r="65">
          <cell r="A65">
            <v>405.62329999999997</v>
          </cell>
        </row>
        <row r="66">
          <cell r="A66">
            <v>406.37970000000001</v>
          </cell>
        </row>
        <row r="67">
          <cell r="A67">
            <v>407.1275</v>
          </cell>
        </row>
        <row r="68">
          <cell r="A68">
            <v>407.86680000000001</v>
          </cell>
        </row>
        <row r="69">
          <cell r="A69">
            <v>408.59800000000001</v>
          </cell>
        </row>
        <row r="70">
          <cell r="A70">
            <v>409.32119999999998</v>
          </cell>
        </row>
        <row r="71">
          <cell r="A71">
            <v>410.03660000000002</v>
          </cell>
        </row>
        <row r="72">
          <cell r="A72">
            <v>410.74439999999998</v>
          </cell>
        </row>
        <row r="73">
          <cell r="A73">
            <v>411.44479999999999</v>
          </cell>
        </row>
        <row r="74">
          <cell r="A74">
            <v>412.13799999999998</v>
          </cell>
        </row>
        <row r="75">
          <cell r="A75">
            <v>412.82420000000002</v>
          </cell>
        </row>
        <row r="76">
          <cell r="A76">
            <v>413.50349999999997</v>
          </cell>
        </row>
        <row r="77">
          <cell r="A77">
            <v>414.17599999999999</v>
          </cell>
        </row>
        <row r="78">
          <cell r="A78">
            <v>414.84199999999998</v>
          </cell>
        </row>
        <row r="79">
          <cell r="A79">
            <v>415.50150000000002</v>
          </cell>
        </row>
        <row r="80">
          <cell r="A80">
            <v>416.15480000000002</v>
          </cell>
        </row>
        <row r="81">
          <cell r="A81">
            <v>416.80189999999999</v>
          </cell>
        </row>
        <row r="82">
          <cell r="A82">
            <v>417.44299999999998</v>
          </cell>
        </row>
        <row r="83">
          <cell r="A83">
            <v>418.07830000000001</v>
          </cell>
        </row>
        <row r="84">
          <cell r="A84">
            <v>418.70780000000002</v>
          </cell>
        </row>
        <row r="85">
          <cell r="A85">
            <v>419.33159999999998</v>
          </cell>
        </row>
        <row r="86">
          <cell r="A86">
            <v>419.95</v>
          </cell>
        </row>
        <row r="87">
          <cell r="A87">
            <v>420.56290000000001</v>
          </cell>
        </row>
        <row r="88">
          <cell r="A88">
            <v>421.17059999999998</v>
          </cell>
        </row>
        <row r="89">
          <cell r="A89">
            <v>421.77300000000002</v>
          </cell>
        </row>
        <row r="90">
          <cell r="A90">
            <v>422.37040000000002</v>
          </cell>
        </row>
        <row r="91">
          <cell r="A91">
            <v>422.96280000000002</v>
          </cell>
        </row>
        <row r="92">
          <cell r="A92">
            <v>423.55020000000002</v>
          </cell>
        </row>
        <row r="93">
          <cell r="A93">
            <v>424.13290000000001</v>
          </cell>
        </row>
        <row r="94">
          <cell r="A94">
            <v>424.71089999999998</v>
          </cell>
        </row>
        <row r="95">
          <cell r="A95">
            <v>425.2842</v>
          </cell>
        </row>
        <row r="96">
          <cell r="A96">
            <v>425.85300000000001</v>
          </cell>
        </row>
        <row r="97">
          <cell r="A97">
            <v>426.41739999999999</v>
          </cell>
        </row>
        <row r="98">
          <cell r="A98">
            <v>426.97739999999999</v>
          </cell>
        </row>
        <row r="99">
          <cell r="A99">
            <v>427.53300000000002</v>
          </cell>
        </row>
        <row r="100">
          <cell r="A100">
            <v>428.08449999999999</v>
          </cell>
        </row>
        <row r="101">
          <cell r="A101">
            <v>428.6318</v>
          </cell>
        </row>
        <row r="102">
          <cell r="A102">
            <v>429.17500000000001</v>
          </cell>
        </row>
        <row r="103">
          <cell r="A103">
            <v>429.71429999999998</v>
          </cell>
        </row>
        <row r="104">
          <cell r="A104">
            <v>430.24950000000001</v>
          </cell>
        </row>
        <row r="105">
          <cell r="A105">
            <v>430.78089999999997</v>
          </cell>
        </row>
        <row r="106">
          <cell r="A106">
            <v>431.30849999999998</v>
          </cell>
        </row>
        <row r="107">
          <cell r="A107">
            <v>431.83240000000001</v>
          </cell>
        </row>
        <row r="108">
          <cell r="A108">
            <v>432.35250000000002</v>
          </cell>
        </row>
        <row r="109">
          <cell r="A109">
            <v>432.8691</v>
          </cell>
        </row>
        <row r="110">
          <cell r="A110">
            <v>433.38200000000001</v>
          </cell>
        </row>
        <row r="111">
          <cell r="A111">
            <v>433.89150000000001</v>
          </cell>
        </row>
        <row r="112">
          <cell r="A112">
            <v>434.39749999999998</v>
          </cell>
        </row>
        <row r="113">
          <cell r="A113">
            <v>434.9</v>
          </cell>
        </row>
        <row r="114">
          <cell r="A114">
            <v>435.39929999999998</v>
          </cell>
        </row>
        <row r="115">
          <cell r="A115">
            <v>435.89519999999999</v>
          </cell>
        </row>
        <row r="116">
          <cell r="A116">
            <v>436.3879</v>
          </cell>
        </row>
        <row r="117">
          <cell r="A117">
            <v>436.87729999999999</v>
          </cell>
        </row>
        <row r="118">
          <cell r="A118">
            <v>437.36360000000002</v>
          </cell>
        </row>
        <row r="119">
          <cell r="A119">
            <v>437.84679999999997</v>
          </cell>
        </row>
        <row r="120">
          <cell r="A120">
            <v>438.32690000000002</v>
          </cell>
        </row>
        <row r="121">
          <cell r="A121">
            <v>438.80399999999997</v>
          </cell>
        </row>
        <row r="122">
          <cell r="A122">
            <v>439.27809999999999</v>
          </cell>
        </row>
        <row r="123">
          <cell r="A123">
            <v>439.74930000000001</v>
          </cell>
        </row>
        <row r="124">
          <cell r="A124">
            <v>440.2176</v>
          </cell>
        </row>
        <row r="125">
          <cell r="A125">
            <v>440.68299999999999</v>
          </cell>
        </row>
        <row r="126">
          <cell r="A126">
            <v>441.1456</v>
          </cell>
        </row>
        <row r="127">
          <cell r="A127">
            <v>441.60550000000001</v>
          </cell>
        </row>
        <row r="128">
          <cell r="A128">
            <v>442.0625</v>
          </cell>
        </row>
        <row r="129">
          <cell r="A129">
            <v>442.51690000000002</v>
          </cell>
        </row>
        <row r="130">
          <cell r="A130">
            <v>442.96859999999998</v>
          </cell>
        </row>
        <row r="131">
          <cell r="A131">
            <v>443.41770000000002</v>
          </cell>
        </row>
        <row r="132">
          <cell r="A132">
            <v>443.86410000000001</v>
          </cell>
        </row>
        <row r="133">
          <cell r="A133">
            <v>444.30799999999999</v>
          </cell>
        </row>
        <row r="134">
          <cell r="A134">
            <v>444.74939999999998</v>
          </cell>
        </row>
        <row r="135">
          <cell r="A135">
            <v>445.18830000000003</v>
          </cell>
        </row>
        <row r="136">
          <cell r="A136">
            <v>445.62470000000002</v>
          </cell>
        </row>
        <row r="137">
          <cell r="A137">
            <v>446.05860000000001</v>
          </cell>
        </row>
        <row r="138">
          <cell r="A138">
            <v>446.49009999999998</v>
          </cell>
        </row>
        <row r="139">
          <cell r="A139">
            <v>446.91930000000002</v>
          </cell>
        </row>
        <row r="140">
          <cell r="A140">
            <v>447.34609999999998</v>
          </cell>
        </row>
        <row r="141">
          <cell r="A141">
            <v>447.7706</v>
          </cell>
        </row>
        <row r="142">
          <cell r="A142">
            <v>448.19279999999998</v>
          </cell>
        </row>
        <row r="143">
          <cell r="A143">
            <v>448.61270000000002</v>
          </cell>
        </row>
        <row r="144">
          <cell r="A144">
            <v>449.03039999999999</v>
          </cell>
        </row>
        <row r="145">
          <cell r="A145">
            <v>449.44589999999999</v>
          </cell>
        </row>
        <row r="146">
          <cell r="A146">
            <v>449.85910000000001</v>
          </cell>
        </row>
        <row r="147">
          <cell r="A147">
            <v>450.27030000000002</v>
          </cell>
        </row>
        <row r="148">
          <cell r="A148">
            <v>450.67919999999998</v>
          </cell>
        </row>
        <row r="149">
          <cell r="A149">
            <v>451.08609999999999</v>
          </cell>
        </row>
        <row r="150">
          <cell r="A150">
            <v>451.49090000000001</v>
          </cell>
        </row>
        <row r="151">
          <cell r="A151">
            <v>451.89359999999999</v>
          </cell>
        </row>
        <row r="152">
          <cell r="A152">
            <v>452.29419999999999</v>
          </cell>
        </row>
        <row r="153">
          <cell r="A153">
            <v>452.69290000000001</v>
          </cell>
        </row>
        <row r="154">
          <cell r="A154">
            <v>453.08949999999999</v>
          </cell>
        </row>
        <row r="155">
          <cell r="A155">
            <v>453.48419999999999</v>
          </cell>
        </row>
        <row r="156">
          <cell r="A156">
            <v>453.87689999999998</v>
          </cell>
        </row>
        <row r="157">
          <cell r="A157">
            <v>454.26760000000002</v>
          </cell>
        </row>
        <row r="158">
          <cell r="A158">
            <v>454.65649999999999</v>
          </cell>
        </row>
        <row r="159">
          <cell r="A159">
            <v>455.04340000000002</v>
          </cell>
        </row>
        <row r="160">
          <cell r="A160">
            <v>455.42849999999999</v>
          </cell>
        </row>
        <row r="161">
          <cell r="A161">
            <v>455.81180000000001</v>
          </cell>
        </row>
        <row r="162">
          <cell r="A162">
            <v>456.19319999999999</v>
          </cell>
        </row>
        <row r="163">
          <cell r="A163">
            <v>456.5727</v>
          </cell>
        </row>
        <row r="164">
          <cell r="A164">
            <v>456.95049999999998</v>
          </cell>
        </row>
        <row r="165">
          <cell r="A165">
            <v>457.32650000000001</v>
          </cell>
        </row>
        <row r="166">
          <cell r="A166">
            <v>457.70069999999998</v>
          </cell>
        </row>
        <row r="167">
          <cell r="A167">
            <v>458.07319999999999</v>
          </cell>
        </row>
        <row r="168">
          <cell r="A168">
            <v>458.44400000000002</v>
          </cell>
        </row>
        <row r="169">
          <cell r="A169">
            <v>458.81299999999999</v>
          </cell>
        </row>
        <row r="170">
          <cell r="A170">
            <v>459.18040000000002</v>
          </cell>
        </row>
        <row r="171">
          <cell r="A171">
            <v>459.54610000000002</v>
          </cell>
        </row>
        <row r="172">
          <cell r="A172">
            <v>459.9101</v>
          </cell>
        </row>
        <row r="173">
          <cell r="A173">
            <v>460.2724</v>
          </cell>
        </row>
        <row r="174">
          <cell r="A174">
            <v>460.63319999999999</v>
          </cell>
        </row>
        <row r="175">
          <cell r="A175">
            <v>460.9923</v>
          </cell>
        </row>
        <row r="176">
          <cell r="A176">
            <v>461.34980000000002</v>
          </cell>
        </row>
        <row r="177">
          <cell r="A177">
            <v>461.70569999999998</v>
          </cell>
        </row>
        <row r="178">
          <cell r="A178">
            <v>462.06009999999998</v>
          </cell>
        </row>
        <row r="179">
          <cell r="A179">
            <v>462.41289999999998</v>
          </cell>
        </row>
        <row r="180">
          <cell r="A180">
            <v>462.76420000000002</v>
          </cell>
        </row>
        <row r="181">
          <cell r="A181">
            <v>463.1139</v>
          </cell>
        </row>
        <row r="182">
          <cell r="A182">
            <v>463.4622</v>
          </cell>
        </row>
        <row r="183">
          <cell r="A183">
            <v>463.80889999999999</v>
          </cell>
        </row>
        <row r="184">
          <cell r="A184">
            <v>464.15410000000003</v>
          </cell>
        </row>
        <row r="185">
          <cell r="A185">
            <v>464.49790000000002</v>
          </cell>
        </row>
        <row r="186">
          <cell r="A186">
            <v>464.84019999999998</v>
          </cell>
        </row>
        <row r="187">
          <cell r="A187">
            <v>465.18099999999998</v>
          </cell>
        </row>
        <row r="188">
          <cell r="A188">
            <v>465.5204</v>
          </cell>
        </row>
        <row r="189">
          <cell r="A189">
            <v>465.85840000000002</v>
          </cell>
        </row>
        <row r="190">
          <cell r="A190">
            <v>466.19499999999999</v>
          </cell>
        </row>
        <row r="191">
          <cell r="A191">
            <v>466.53019999999998</v>
          </cell>
        </row>
        <row r="192">
          <cell r="A192">
            <v>466.86399999999998</v>
          </cell>
        </row>
        <row r="193">
          <cell r="A193">
            <v>467.19639999999998</v>
          </cell>
        </row>
        <row r="194">
          <cell r="A194">
            <v>467.5274</v>
          </cell>
        </row>
        <row r="195">
          <cell r="A195">
            <v>467.8571</v>
          </cell>
        </row>
        <row r="196">
          <cell r="A196">
            <v>468.18549999999999</v>
          </cell>
        </row>
        <row r="197">
          <cell r="A197">
            <v>468.51249999999999</v>
          </cell>
        </row>
        <row r="198">
          <cell r="A198">
            <v>468.83819999999997</v>
          </cell>
        </row>
        <row r="199">
          <cell r="A199">
            <v>469.16250000000002</v>
          </cell>
        </row>
        <row r="200">
          <cell r="A200">
            <v>469.48559999999998</v>
          </cell>
        </row>
        <row r="201">
          <cell r="A201">
            <v>469.80739999999997</v>
          </cell>
        </row>
        <row r="202">
          <cell r="A202">
            <v>470.12790000000001</v>
          </cell>
        </row>
        <row r="203">
          <cell r="A203">
            <v>470.44720000000001</v>
          </cell>
        </row>
        <row r="204">
          <cell r="A204">
            <v>470.76510000000002</v>
          </cell>
        </row>
        <row r="205">
          <cell r="A205">
            <v>471.08190000000002</v>
          </cell>
        </row>
        <row r="206">
          <cell r="A206">
            <v>471.3974</v>
          </cell>
        </row>
        <row r="207">
          <cell r="A207">
            <v>471.71159999999998</v>
          </cell>
        </row>
        <row r="208">
          <cell r="A208">
            <v>472.02460000000002</v>
          </cell>
        </row>
        <row r="209">
          <cell r="A209">
            <v>472.3365</v>
          </cell>
        </row>
        <row r="210">
          <cell r="A210">
            <v>472.64710000000002</v>
          </cell>
        </row>
        <row r="211">
          <cell r="A211">
            <v>472.95650000000001</v>
          </cell>
        </row>
        <row r="212">
          <cell r="A212">
            <v>473.2647</v>
          </cell>
        </row>
        <row r="213">
          <cell r="A213">
            <v>473.5718</v>
          </cell>
        </row>
        <row r="214">
          <cell r="A214">
            <v>473.8777</v>
          </cell>
        </row>
        <row r="215">
          <cell r="A215">
            <v>474.18239999999997</v>
          </cell>
        </row>
        <row r="216">
          <cell r="A216">
            <v>474.48590000000002</v>
          </cell>
        </row>
        <row r="217">
          <cell r="A217">
            <v>474.78840000000002</v>
          </cell>
        </row>
        <row r="218">
          <cell r="A218">
            <v>475.08960000000002</v>
          </cell>
        </row>
        <row r="219">
          <cell r="A219">
            <v>475.38979999999998</v>
          </cell>
        </row>
        <row r="220">
          <cell r="A220">
            <v>475.68880000000001</v>
          </cell>
        </row>
        <row r="221">
          <cell r="A221">
            <v>475.98680000000002</v>
          </cell>
        </row>
        <row r="222">
          <cell r="A222">
            <v>476.28359999999998</v>
          </cell>
        </row>
        <row r="223">
          <cell r="A223">
            <v>476.57929999999999</v>
          </cell>
        </row>
        <row r="224">
          <cell r="A224">
            <v>476.87389999999999</v>
          </cell>
        </row>
        <row r="225">
          <cell r="A225">
            <v>477.16750000000002</v>
          </cell>
        </row>
        <row r="226">
          <cell r="A226">
            <v>477.4599</v>
          </cell>
        </row>
        <row r="227">
          <cell r="A227">
            <v>477.75130000000001</v>
          </cell>
        </row>
        <row r="228">
          <cell r="A228">
            <v>478.04160000000002</v>
          </cell>
        </row>
        <row r="229">
          <cell r="A229">
            <v>478.33089999999999</v>
          </cell>
        </row>
        <row r="230">
          <cell r="A230">
            <v>478.61919999999998</v>
          </cell>
        </row>
        <row r="231">
          <cell r="A231">
            <v>478.90629999999999</v>
          </cell>
        </row>
        <row r="232">
          <cell r="A232">
            <v>479.1925</v>
          </cell>
        </row>
        <row r="233">
          <cell r="A233">
            <v>479.4776</v>
          </cell>
        </row>
        <row r="234">
          <cell r="A234">
            <v>479.76170000000002</v>
          </cell>
        </row>
        <row r="235">
          <cell r="A235">
            <v>480.04480000000001</v>
          </cell>
        </row>
        <row r="236">
          <cell r="A236">
            <v>480.32690000000002</v>
          </cell>
        </row>
        <row r="237">
          <cell r="A237">
            <v>480.60789999999997</v>
          </cell>
        </row>
        <row r="238">
          <cell r="A238">
            <v>480.88799999999998</v>
          </cell>
        </row>
        <row r="239">
          <cell r="A239">
            <v>481.1671</v>
          </cell>
        </row>
        <row r="240">
          <cell r="A240">
            <v>481.4452</v>
          </cell>
        </row>
        <row r="241">
          <cell r="A241">
            <v>481.72230000000002</v>
          </cell>
        </row>
        <row r="242">
          <cell r="A242">
            <v>481.99849999999998</v>
          </cell>
        </row>
        <row r="243">
          <cell r="A243">
            <v>482.27359999999999</v>
          </cell>
        </row>
        <row r="244">
          <cell r="A244">
            <v>482.5478</v>
          </cell>
        </row>
        <row r="245">
          <cell r="A245">
            <v>482.8211</v>
          </cell>
        </row>
        <row r="246">
          <cell r="A246">
            <v>483.09339999999997</v>
          </cell>
        </row>
        <row r="247">
          <cell r="A247">
            <v>483.3648</v>
          </cell>
        </row>
        <row r="248">
          <cell r="A248">
            <v>483.6352</v>
          </cell>
        </row>
        <row r="249">
          <cell r="A249">
            <v>483.90469999999999</v>
          </cell>
        </row>
        <row r="250">
          <cell r="A250">
            <v>484.17320000000001</v>
          </cell>
        </row>
        <row r="251">
          <cell r="A251">
            <v>484.4409</v>
          </cell>
        </row>
        <row r="252">
          <cell r="A252">
            <v>484.70760000000001</v>
          </cell>
        </row>
        <row r="253">
          <cell r="A253">
            <v>484.97340000000003</v>
          </cell>
        </row>
        <row r="254">
          <cell r="A254">
            <v>485.23820000000001</v>
          </cell>
        </row>
        <row r="255">
          <cell r="A255">
            <v>485.50220000000002</v>
          </cell>
        </row>
        <row r="256">
          <cell r="A256">
            <v>485.76530000000002</v>
          </cell>
        </row>
        <row r="257">
          <cell r="A257">
            <v>486.02749999999997</v>
          </cell>
        </row>
        <row r="258">
          <cell r="A258">
            <v>486.28879999999998</v>
          </cell>
        </row>
        <row r="259">
          <cell r="A259">
            <v>486.54919999999998</v>
          </cell>
        </row>
        <row r="260">
          <cell r="A260">
            <v>486.80869999999999</v>
          </cell>
        </row>
        <row r="261">
          <cell r="A261">
            <v>487.06740000000002</v>
          </cell>
        </row>
        <row r="262">
          <cell r="A262">
            <v>487.3252</v>
          </cell>
        </row>
        <row r="263">
          <cell r="A263">
            <v>487.58210000000003</v>
          </cell>
        </row>
        <row r="264">
          <cell r="A264">
            <v>487.8381</v>
          </cell>
        </row>
        <row r="265">
          <cell r="A265">
            <v>488.0933</v>
          </cell>
        </row>
        <row r="266">
          <cell r="A266">
            <v>488.3476</v>
          </cell>
        </row>
        <row r="267">
          <cell r="A267">
            <v>488.60109999999997</v>
          </cell>
        </row>
        <row r="268">
          <cell r="A268">
            <v>488.8537</v>
          </cell>
        </row>
        <row r="269">
          <cell r="A269">
            <v>489.10550000000001</v>
          </cell>
        </row>
        <row r="270">
          <cell r="A270">
            <v>489.35649999999998</v>
          </cell>
        </row>
        <row r="271">
          <cell r="A271">
            <v>489.60660000000001</v>
          </cell>
        </row>
        <row r="272">
          <cell r="A272">
            <v>489.85590000000002</v>
          </cell>
        </row>
        <row r="273">
          <cell r="A273">
            <v>490.10430000000002</v>
          </cell>
        </row>
        <row r="274">
          <cell r="A274">
            <v>490.3519</v>
          </cell>
        </row>
        <row r="275">
          <cell r="A275">
            <v>490.59879999999998</v>
          </cell>
        </row>
        <row r="276">
          <cell r="A276">
            <v>490.84469999999999</v>
          </cell>
        </row>
        <row r="277">
          <cell r="A277">
            <v>491.0899</v>
          </cell>
        </row>
        <row r="278">
          <cell r="A278">
            <v>491.33429999999998</v>
          </cell>
        </row>
        <row r="279">
          <cell r="A279">
            <v>491.5779</v>
          </cell>
        </row>
        <row r="280">
          <cell r="A280">
            <v>491.82060000000001</v>
          </cell>
        </row>
        <row r="281">
          <cell r="A281">
            <v>492.06259999999997</v>
          </cell>
        </row>
        <row r="282">
          <cell r="A282">
            <v>492.30380000000002</v>
          </cell>
        </row>
        <row r="283">
          <cell r="A283">
            <v>492.54410000000001</v>
          </cell>
        </row>
        <row r="284">
          <cell r="A284">
            <v>492.78370000000001</v>
          </cell>
        </row>
        <row r="285">
          <cell r="A285">
            <v>493.02249999999998</v>
          </cell>
        </row>
        <row r="286">
          <cell r="A286">
            <v>493.26049999999998</v>
          </cell>
        </row>
        <row r="287">
          <cell r="A287">
            <v>493.49779999999998</v>
          </cell>
        </row>
        <row r="288">
          <cell r="A288">
            <v>493.73430000000002</v>
          </cell>
        </row>
        <row r="289">
          <cell r="A289">
            <v>493.97</v>
          </cell>
        </row>
        <row r="290">
          <cell r="A290">
            <v>494.20490000000001</v>
          </cell>
        </row>
        <row r="291">
          <cell r="A291">
            <v>494.4391</v>
          </cell>
        </row>
        <row r="292">
          <cell r="A292">
            <v>494.67250000000001</v>
          </cell>
        </row>
        <row r="293">
          <cell r="A293">
            <v>494.9051</v>
          </cell>
        </row>
        <row r="294">
          <cell r="A294">
            <v>495.137</v>
          </cell>
        </row>
        <row r="295">
          <cell r="A295">
            <v>495.3682</v>
          </cell>
        </row>
        <row r="296">
          <cell r="A296">
            <v>495.59859999999998</v>
          </cell>
        </row>
        <row r="297">
          <cell r="A297">
            <v>495.82830000000001</v>
          </cell>
        </row>
        <row r="298">
          <cell r="A298">
            <v>496.0573</v>
          </cell>
        </row>
        <row r="299">
          <cell r="A299">
            <v>496.28559999999999</v>
          </cell>
        </row>
        <row r="300">
          <cell r="A300">
            <v>496.51310000000001</v>
          </cell>
        </row>
        <row r="301">
          <cell r="A301">
            <v>496.74</v>
          </cell>
        </row>
        <row r="302">
          <cell r="A302">
            <v>496.96620000000001</v>
          </cell>
        </row>
        <row r="303">
          <cell r="A303">
            <v>497.1918</v>
          </cell>
        </row>
        <row r="304">
          <cell r="A304">
            <v>497.4169</v>
          </cell>
        </row>
        <row r="305">
          <cell r="A305">
            <v>275.327</v>
          </cell>
        </row>
        <row r="306">
          <cell r="A306">
            <v>290.08429999999998</v>
          </cell>
        </row>
        <row r="307">
          <cell r="A307">
            <v>299.62779999999998</v>
          </cell>
        </row>
        <row r="308">
          <cell r="A308">
            <v>306.8646</v>
          </cell>
        </row>
        <row r="309">
          <cell r="A309">
            <v>312.76929999999999</v>
          </cell>
        </row>
        <row r="310">
          <cell r="A310">
            <v>317.79640000000001</v>
          </cell>
        </row>
        <row r="311">
          <cell r="A311">
            <v>322.19740000000002</v>
          </cell>
        </row>
        <row r="312">
          <cell r="A312">
            <v>326.1268</v>
          </cell>
        </row>
        <row r="313">
          <cell r="A313">
            <v>329.68700000000001</v>
          </cell>
        </row>
        <row r="314">
          <cell r="A314">
            <v>332.94920000000002</v>
          </cell>
        </row>
        <row r="315">
          <cell r="A315">
            <v>335.96570000000003</v>
          </cell>
        </row>
        <row r="316">
          <cell r="A316">
            <v>338.77539999999999</v>
          </cell>
        </row>
        <row r="317">
          <cell r="A317">
            <v>341.40839999999997</v>
          </cell>
        </row>
        <row r="318">
          <cell r="A318">
            <v>343.8888</v>
          </cell>
        </row>
        <row r="319">
          <cell r="A319">
            <v>346.2355</v>
          </cell>
        </row>
        <row r="320">
          <cell r="A320">
            <v>348.46429999999998</v>
          </cell>
        </row>
        <row r="321">
          <cell r="A321">
            <v>350.5881</v>
          </cell>
        </row>
        <row r="322">
          <cell r="A322">
            <v>352.61779999999999</v>
          </cell>
        </row>
        <row r="323">
          <cell r="A323">
            <v>354.5625</v>
          </cell>
        </row>
        <row r="324">
          <cell r="A324">
            <v>356.43020000000001</v>
          </cell>
        </row>
        <row r="325">
          <cell r="A325">
            <v>358.22770000000003</v>
          </cell>
        </row>
        <row r="326">
          <cell r="A326">
            <v>359.96080000000001</v>
          </cell>
        </row>
        <row r="327">
          <cell r="A327">
            <v>361.63459999999998</v>
          </cell>
        </row>
        <row r="328">
          <cell r="A328">
            <v>363.25389999999999</v>
          </cell>
        </row>
        <row r="329">
          <cell r="A329">
            <v>364.82240000000002</v>
          </cell>
        </row>
        <row r="330">
          <cell r="A330">
            <v>366.34390000000002</v>
          </cell>
        </row>
        <row r="331">
          <cell r="A331">
            <v>367.82139999999998</v>
          </cell>
        </row>
        <row r="332">
          <cell r="A332">
            <v>369.25799999999998</v>
          </cell>
        </row>
        <row r="333">
          <cell r="A333">
            <v>370.65600000000001</v>
          </cell>
        </row>
        <row r="334">
          <cell r="A334">
            <v>372.01799999999997</v>
          </cell>
        </row>
        <row r="335">
          <cell r="A335">
            <v>373.346</v>
          </cell>
        </row>
        <row r="336">
          <cell r="A336">
            <v>374.64190000000002</v>
          </cell>
        </row>
        <row r="337">
          <cell r="A337">
            <v>375.9076</v>
          </cell>
        </row>
        <row r="338">
          <cell r="A338">
            <v>377.14449999999999</v>
          </cell>
        </row>
        <row r="339">
          <cell r="A339">
            <v>378.35430000000002</v>
          </cell>
        </row>
        <row r="340">
          <cell r="A340">
            <v>379.53820000000002</v>
          </cell>
        </row>
        <row r="341">
          <cell r="A341">
            <v>380.69760000000002</v>
          </cell>
        </row>
        <row r="342">
          <cell r="A342">
            <v>381.83350000000002</v>
          </cell>
        </row>
        <row r="343">
          <cell r="A343">
            <v>382.94720000000001</v>
          </cell>
        </row>
        <row r="344">
          <cell r="A344">
            <v>384.03960000000001</v>
          </cell>
        </row>
        <row r="345">
          <cell r="A345">
            <v>385.11160000000001</v>
          </cell>
        </row>
        <row r="346">
          <cell r="A346">
            <v>386.16410000000002</v>
          </cell>
        </row>
        <row r="347">
          <cell r="A347">
            <v>387.1979</v>
          </cell>
        </row>
        <row r="348">
          <cell r="A348">
            <v>388.21379999999999</v>
          </cell>
        </row>
        <row r="349">
          <cell r="A349">
            <v>389.21249999999998</v>
          </cell>
        </row>
        <row r="350">
          <cell r="A350">
            <v>390.19470000000001</v>
          </cell>
        </row>
        <row r="351">
          <cell r="A351">
            <v>391.161</v>
          </cell>
        </row>
        <row r="352">
          <cell r="A352">
            <v>392.11200000000002</v>
          </cell>
        </row>
        <row r="353">
          <cell r="A353">
            <v>393.04820000000001</v>
          </cell>
        </row>
        <row r="354">
          <cell r="A354">
            <v>393.97019999999998</v>
          </cell>
        </row>
        <row r="355">
          <cell r="A355">
            <v>394.87849999999997</v>
          </cell>
        </row>
        <row r="356">
          <cell r="A356">
            <v>395.77359999999999</v>
          </cell>
        </row>
        <row r="357">
          <cell r="A357">
            <v>396.65589999999997</v>
          </cell>
        </row>
        <row r="358">
          <cell r="A358">
            <v>397.52569999999997</v>
          </cell>
        </row>
        <row r="359">
          <cell r="A359">
            <v>398.38369999999998</v>
          </cell>
        </row>
        <row r="360">
          <cell r="A360">
            <v>399.23</v>
          </cell>
        </row>
        <row r="361">
          <cell r="A361">
            <v>400.06509999999997</v>
          </cell>
        </row>
        <row r="362">
          <cell r="A362">
            <v>400.88929999999999</v>
          </cell>
        </row>
        <row r="363">
          <cell r="A363">
            <v>401.7029</v>
          </cell>
        </row>
        <row r="364">
          <cell r="A364">
            <v>402.50630000000001</v>
          </cell>
        </row>
        <row r="365">
          <cell r="A365">
            <v>403.2998</v>
          </cell>
        </row>
        <row r="366">
          <cell r="A366">
            <v>404.08359999999999</v>
          </cell>
        </row>
        <row r="367">
          <cell r="A367">
            <v>404.858</v>
          </cell>
        </row>
        <row r="368">
          <cell r="A368">
            <v>405.62329999999997</v>
          </cell>
        </row>
        <row r="369">
          <cell r="A369">
            <v>406.37970000000001</v>
          </cell>
        </row>
        <row r="370">
          <cell r="A370">
            <v>407.1275</v>
          </cell>
        </row>
        <row r="371">
          <cell r="A371">
            <v>407.86680000000001</v>
          </cell>
        </row>
        <row r="372">
          <cell r="A372">
            <v>408.59800000000001</v>
          </cell>
        </row>
        <row r="373">
          <cell r="A373">
            <v>409.32119999999998</v>
          </cell>
        </row>
        <row r="374">
          <cell r="A374">
            <v>410.03660000000002</v>
          </cell>
        </row>
        <row r="375">
          <cell r="A375">
            <v>410.74439999999998</v>
          </cell>
        </row>
        <row r="376">
          <cell r="A376">
            <v>411.44479999999999</v>
          </cell>
        </row>
        <row r="377">
          <cell r="A377">
            <v>412.13799999999998</v>
          </cell>
        </row>
        <row r="378">
          <cell r="A378">
            <v>412.82420000000002</v>
          </cell>
        </row>
        <row r="379">
          <cell r="A379">
            <v>413.50349999999997</v>
          </cell>
        </row>
        <row r="380">
          <cell r="A380">
            <v>414.17599999999999</v>
          </cell>
        </row>
        <row r="381">
          <cell r="A381">
            <v>414.84199999999998</v>
          </cell>
        </row>
        <row r="382">
          <cell r="A382">
            <v>415.50150000000002</v>
          </cell>
        </row>
        <row r="383">
          <cell r="A383">
            <v>416.15480000000002</v>
          </cell>
        </row>
        <row r="384">
          <cell r="A384">
            <v>416.80189999999999</v>
          </cell>
        </row>
        <row r="385">
          <cell r="A385">
            <v>417.44299999999998</v>
          </cell>
        </row>
        <row r="386">
          <cell r="A386">
            <v>418.07830000000001</v>
          </cell>
        </row>
        <row r="387">
          <cell r="A387">
            <v>418.70780000000002</v>
          </cell>
        </row>
        <row r="388">
          <cell r="A388">
            <v>419.33159999999998</v>
          </cell>
        </row>
        <row r="389">
          <cell r="A389">
            <v>419.95</v>
          </cell>
        </row>
        <row r="390">
          <cell r="A390">
            <v>420.56290000000001</v>
          </cell>
        </row>
        <row r="391">
          <cell r="A391">
            <v>421.17059999999998</v>
          </cell>
        </row>
        <row r="392">
          <cell r="A392">
            <v>421.77300000000002</v>
          </cell>
        </row>
        <row r="393">
          <cell r="A393">
            <v>422.37040000000002</v>
          </cell>
        </row>
        <row r="394">
          <cell r="A394">
            <v>422.96280000000002</v>
          </cell>
        </row>
        <row r="395">
          <cell r="A395">
            <v>423.55020000000002</v>
          </cell>
        </row>
        <row r="396">
          <cell r="A396">
            <v>424.13290000000001</v>
          </cell>
        </row>
        <row r="397">
          <cell r="A397">
            <v>424.71089999999998</v>
          </cell>
        </row>
        <row r="398">
          <cell r="A398">
            <v>425.2842</v>
          </cell>
        </row>
        <row r="399">
          <cell r="A399">
            <v>425.85300000000001</v>
          </cell>
        </row>
        <row r="400">
          <cell r="A400">
            <v>426.41739999999999</v>
          </cell>
        </row>
        <row r="401">
          <cell r="A401">
            <v>426.97739999999999</v>
          </cell>
        </row>
        <row r="402">
          <cell r="A402">
            <v>427.53300000000002</v>
          </cell>
        </row>
        <row r="403">
          <cell r="A403">
            <v>428.08449999999999</v>
          </cell>
        </row>
        <row r="404">
          <cell r="A404">
            <v>428.6318</v>
          </cell>
        </row>
        <row r="405">
          <cell r="A405">
            <v>429.17500000000001</v>
          </cell>
        </row>
        <row r="406">
          <cell r="A406">
            <v>429.71429999999998</v>
          </cell>
        </row>
        <row r="407">
          <cell r="A407">
            <v>430.24950000000001</v>
          </cell>
        </row>
        <row r="408">
          <cell r="A408">
            <v>430.78089999999997</v>
          </cell>
        </row>
        <row r="409">
          <cell r="A409">
            <v>431.30849999999998</v>
          </cell>
        </row>
        <row r="410">
          <cell r="A410">
            <v>431.83240000000001</v>
          </cell>
        </row>
        <row r="411">
          <cell r="A411">
            <v>432.35250000000002</v>
          </cell>
        </row>
        <row r="412">
          <cell r="A412">
            <v>432.8691</v>
          </cell>
        </row>
        <row r="413">
          <cell r="A413">
            <v>433.38200000000001</v>
          </cell>
        </row>
        <row r="414">
          <cell r="A414">
            <v>433.89150000000001</v>
          </cell>
        </row>
        <row r="415">
          <cell r="A415">
            <v>434.39749999999998</v>
          </cell>
        </row>
        <row r="416">
          <cell r="A416">
            <v>434.9</v>
          </cell>
        </row>
        <row r="417">
          <cell r="A417">
            <v>435.39929999999998</v>
          </cell>
        </row>
        <row r="418">
          <cell r="A418">
            <v>435.89519999999999</v>
          </cell>
        </row>
        <row r="419">
          <cell r="A419">
            <v>436.3879</v>
          </cell>
        </row>
        <row r="420">
          <cell r="A420">
            <v>436.87729999999999</v>
          </cell>
        </row>
        <row r="421">
          <cell r="A421">
            <v>437.36360000000002</v>
          </cell>
        </row>
        <row r="422">
          <cell r="A422">
            <v>437.84679999999997</v>
          </cell>
        </row>
        <row r="423">
          <cell r="A423">
            <v>438.32690000000002</v>
          </cell>
        </row>
        <row r="424">
          <cell r="A424">
            <v>438.80399999999997</v>
          </cell>
        </row>
        <row r="425">
          <cell r="A425">
            <v>439.27809999999999</v>
          </cell>
        </row>
        <row r="426">
          <cell r="A426">
            <v>439.74930000000001</v>
          </cell>
        </row>
        <row r="427">
          <cell r="A427">
            <v>440.2176</v>
          </cell>
        </row>
        <row r="428">
          <cell r="A428">
            <v>440.68299999999999</v>
          </cell>
        </row>
        <row r="429">
          <cell r="A429">
            <v>441.1456</v>
          </cell>
        </row>
        <row r="430">
          <cell r="A430">
            <v>441.60550000000001</v>
          </cell>
        </row>
        <row r="431">
          <cell r="A431">
            <v>442.0625</v>
          </cell>
        </row>
        <row r="432">
          <cell r="A432">
            <v>442.51690000000002</v>
          </cell>
        </row>
        <row r="433">
          <cell r="A433">
            <v>442.96859999999998</v>
          </cell>
        </row>
        <row r="434">
          <cell r="A434">
            <v>443.41770000000002</v>
          </cell>
        </row>
        <row r="435">
          <cell r="A435">
            <v>443.86410000000001</v>
          </cell>
        </row>
        <row r="436">
          <cell r="A436">
            <v>444.30799999999999</v>
          </cell>
        </row>
        <row r="437">
          <cell r="A437">
            <v>444.74939999999998</v>
          </cell>
        </row>
        <row r="438">
          <cell r="A438">
            <v>445.18830000000003</v>
          </cell>
        </row>
        <row r="439">
          <cell r="A439">
            <v>445.62470000000002</v>
          </cell>
        </row>
        <row r="440">
          <cell r="A440">
            <v>446.05860000000001</v>
          </cell>
        </row>
        <row r="441">
          <cell r="A441">
            <v>446.49009999999998</v>
          </cell>
        </row>
        <row r="442">
          <cell r="A442">
            <v>446.91930000000002</v>
          </cell>
        </row>
        <row r="443">
          <cell r="A443">
            <v>447.34609999999998</v>
          </cell>
        </row>
        <row r="444">
          <cell r="A444">
            <v>447.7706</v>
          </cell>
        </row>
        <row r="445">
          <cell r="A445">
            <v>448.19279999999998</v>
          </cell>
        </row>
        <row r="446">
          <cell r="A446">
            <v>448.61270000000002</v>
          </cell>
        </row>
        <row r="447">
          <cell r="A447">
            <v>449.03039999999999</v>
          </cell>
        </row>
        <row r="448">
          <cell r="A448">
            <v>449.44589999999999</v>
          </cell>
        </row>
        <row r="449">
          <cell r="A449">
            <v>449.85910000000001</v>
          </cell>
        </row>
        <row r="450">
          <cell r="A450">
            <v>450.27030000000002</v>
          </cell>
        </row>
        <row r="451">
          <cell r="A451">
            <v>450.67919999999998</v>
          </cell>
        </row>
        <row r="452">
          <cell r="A452">
            <v>451.08609999999999</v>
          </cell>
        </row>
        <row r="453">
          <cell r="A453">
            <v>451.49090000000001</v>
          </cell>
        </row>
        <row r="454">
          <cell r="A454">
            <v>451.89359999999999</v>
          </cell>
        </row>
        <row r="455">
          <cell r="A455">
            <v>452.29419999999999</v>
          </cell>
        </row>
        <row r="456">
          <cell r="A456">
            <v>452.69290000000001</v>
          </cell>
        </row>
        <row r="457">
          <cell r="A457">
            <v>453.08949999999999</v>
          </cell>
        </row>
        <row r="458">
          <cell r="A458">
            <v>453.48419999999999</v>
          </cell>
        </row>
        <row r="459">
          <cell r="A459">
            <v>453.87689999999998</v>
          </cell>
        </row>
        <row r="460">
          <cell r="A460">
            <v>454.26760000000002</v>
          </cell>
        </row>
        <row r="461">
          <cell r="A461">
            <v>454.65649999999999</v>
          </cell>
        </row>
        <row r="462">
          <cell r="A462">
            <v>455.04340000000002</v>
          </cell>
        </row>
        <row r="463">
          <cell r="A463">
            <v>455.42849999999999</v>
          </cell>
        </row>
        <row r="464">
          <cell r="A464">
            <v>455.81180000000001</v>
          </cell>
        </row>
        <row r="465">
          <cell r="A465">
            <v>456.19319999999999</v>
          </cell>
        </row>
        <row r="466">
          <cell r="A466">
            <v>456.5727</v>
          </cell>
        </row>
        <row r="467">
          <cell r="A467">
            <v>456.95049999999998</v>
          </cell>
        </row>
        <row r="468">
          <cell r="A468">
            <v>457.32650000000001</v>
          </cell>
        </row>
        <row r="469">
          <cell r="A469">
            <v>457.70069999999998</v>
          </cell>
        </row>
        <row r="470">
          <cell r="A470">
            <v>458.07319999999999</v>
          </cell>
        </row>
        <row r="471">
          <cell r="A471">
            <v>458.44400000000002</v>
          </cell>
        </row>
        <row r="472">
          <cell r="A472">
            <v>458.81299999999999</v>
          </cell>
        </row>
        <row r="473">
          <cell r="A473">
            <v>459.18040000000002</v>
          </cell>
        </row>
        <row r="474">
          <cell r="A474">
            <v>459.54610000000002</v>
          </cell>
        </row>
        <row r="475">
          <cell r="A475">
            <v>459.9101</v>
          </cell>
        </row>
        <row r="476">
          <cell r="A476">
            <v>460.2724</v>
          </cell>
        </row>
        <row r="477">
          <cell r="A477">
            <v>460.63319999999999</v>
          </cell>
        </row>
        <row r="478">
          <cell r="A478">
            <v>460.9923</v>
          </cell>
        </row>
        <row r="479">
          <cell r="A479">
            <v>461.34980000000002</v>
          </cell>
        </row>
        <row r="480">
          <cell r="A480">
            <v>461.70569999999998</v>
          </cell>
        </row>
        <row r="481">
          <cell r="A481">
            <v>462.06009999999998</v>
          </cell>
        </row>
        <row r="482">
          <cell r="A482">
            <v>462.41289999999998</v>
          </cell>
        </row>
        <row r="483">
          <cell r="A483">
            <v>462.76420000000002</v>
          </cell>
        </row>
        <row r="484">
          <cell r="A484">
            <v>463.1139</v>
          </cell>
        </row>
        <row r="485">
          <cell r="A485">
            <v>463.4622</v>
          </cell>
        </row>
        <row r="486">
          <cell r="A486">
            <v>463.80889999999999</v>
          </cell>
        </row>
        <row r="487">
          <cell r="A487">
            <v>464.15410000000003</v>
          </cell>
        </row>
        <row r="488">
          <cell r="A488">
            <v>464.49790000000002</v>
          </cell>
        </row>
        <row r="489">
          <cell r="A489">
            <v>464.84019999999998</v>
          </cell>
        </row>
        <row r="490">
          <cell r="A490">
            <v>465.18099999999998</v>
          </cell>
        </row>
        <row r="491">
          <cell r="A491">
            <v>465.5204</v>
          </cell>
        </row>
        <row r="492">
          <cell r="A492">
            <v>465.85840000000002</v>
          </cell>
        </row>
        <row r="493">
          <cell r="A493">
            <v>466.19499999999999</v>
          </cell>
        </row>
        <row r="494">
          <cell r="A494">
            <v>466.53019999999998</v>
          </cell>
        </row>
        <row r="495">
          <cell r="A495">
            <v>466.86399999999998</v>
          </cell>
        </row>
        <row r="496">
          <cell r="A496">
            <v>467.19639999999998</v>
          </cell>
        </row>
        <row r="497">
          <cell r="A497">
            <v>467.5274</v>
          </cell>
        </row>
        <row r="498">
          <cell r="A498">
            <v>467.8571</v>
          </cell>
        </row>
        <row r="499">
          <cell r="A499">
            <v>468.18549999999999</v>
          </cell>
        </row>
        <row r="500">
          <cell r="A500">
            <v>468.51249999999999</v>
          </cell>
        </row>
        <row r="501">
          <cell r="A501">
            <v>468.83819999999997</v>
          </cell>
        </row>
        <row r="502">
          <cell r="A502">
            <v>469.16250000000002</v>
          </cell>
        </row>
        <row r="503">
          <cell r="A503">
            <v>469.48559999999998</v>
          </cell>
        </row>
        <row r="504">
          <cell r="A504">
            <v>469.80739999999997</v>
          </cell>
        </row>
        <row r="505">
          <cell r="A505">
            <v>470.12790000000001</v>
          </cell>
        </row>
        <row r="506">
          <cell r="A506">
            <v>470.44720000000001</v>
          </cell>
        </row>
        <row r="507">
          <cell r="A507">
            <v>470.76510000000002</v>
          </cell>
        </row>
        <row r="508">
          <cell r="A508">
            <v>471.08190000000002</v>
          </cell>
        </row>
        <row r="509">
          <cell r="A509">
            <v>471.3974</v>
          </cell>
        </row>
        <row r="510">
          <cell r="A510">
            <v>471.71159999999998</v>
          </cell>
        </row>
        <row r="511">
          <cell r="A511">
            <v>472.02460000000002</v>
          </cell>
        </row>
        <row r="512">
          <cell r="A512">
            <v>472.3365</v>
          </cell>
        </row>
        <row r="513">
          <cell r="A513">
            <v>472.64710000000002</v>
          </cell>
        </row>
        <row r="514">
          <cell r="A514">
            <v>472.95650000000001</v>
          </cell>
        </row>
        <row r="515">
          <cell r="A515">
            <v>473.2647</v>
          </cell>
        </row>
        <row r="516">
          <cell r="A516">
            <v>473.5718</v>
          </cell>
        </row>
        <row r="517">
          <cell r="A517">
            <v>473.8777</v>
          </cell>
        </row>
        <row r="518">
          <cell r="A518">
            <v>474.18239999999997</v>
          </cell>
        </row>
        <row r="519">
          <cell r="A519">
            <v>474.48590000000002</v>
          </cell>
        </row>
        <row r="520">
          <cell r="A520">
            <v>474.78840000000002</v>
          </cell>
        </row>
        <row r="521">
          <cell r="A521">
            <v>475.08960000000002</v>
          </cell>
        </row>
        <row r="522">
          <cell r="A522">
            <v>475.38979999999998</v>
          </cell>
        </row>
        <row r="523">
          <cell r="A523">
            <v>475.68880000000001</v>
          </cell>
        </row>
        <row r="524">
          <cell r="A524">
            <v>475.98680000000002</v>
          </cell>
        </row>
        <row r="525">
          <cell r="A525">
            <v>476.28359999999998</v>
          </cell>
        </row>
        <row r="526">
          <cell r="A526">
            <v>476.57929999999999</v>
          </cell>
        </row>
        <row r="527">
          <cell r="A527">
            <v>476.87389999999999</v>
          </cell>
        </row>
        <row r="528">
          <cell r="A528">
            <v>477.16750000000002</v>
          </cell>
        </row>
        <row r="529">
          <cell r="A529">
            <v>477.4599</v>
          </cell>
        </row>
        <row r="530">
          <cell r="A530">
            <v>477.75130000000001</v>
          </cell>
        </row>
        <row r="531">
          <cell r="A531">
            <v>478.04160000000002</v>
          </cell>
        </row>
        <row r="532">
          <cell r="A532">
            <v>478.33089999999999</v>
          </cell>
        </row>
        <row r="533">
          <cell r="A533">
            <v>478.61919999999998</v>
          </cell>
        </row>
        <row r="534">
          <cell r="A534">
            <v>478.90629999999999</v>
          </cell>
        </row>
        <row r="535">
          <cell r="A535">
            <v>479.1925</v>
          </cell>
        </row>
        <row r="536">
          <cell r="A536">
            <v>479.4776</v>
          </cell>
        </row>
        <row r="537">
          <cell r="A537">
            <v>479.76170000000002</v>
          </cell>
        </row>
        <row r="538">
          <cell r="A538">
            <v>480.04480000000001</v>
          </cell>
        </row>
        <row r="539">
          <cell r="A539">
            <v>480.32690000000002</v>
          </cell>
        </row>
        <row r="540">
          <cell r="A540">
            <v>480.60789999999997</v>
          </cell>
        </row>
        <row r="541">
          <cell r="A541">
            <v>480.88799999999998</v>
          </cell>
        </row>
        <row r="542">
          <cell r="A542">
            <v>481.1671</v>
          </cell>
        </row>
        <row r="543">
          <cell r="A543">
            <v>481.4452</v>
          </cell>
        </row>
        <row r="544">
          <cell r="A544">
            <v>481.72230000000002</v>
          </cell>
        </row>
        <row r="545">
          <cell r="A545">
            <v>481.99849999999998</v>
          </cell>
        </row>
        <row r="546">
          <cell r="A546">
            <v>482.27359999999999</v>
          </cell>
        </row>
        <row r="547">
          <cell r="A547">
            <v>482.5478</v>
          </cell>
        </row>
        <row r="548">
          <cell r="A548">
            <v>482.8211</v>
          </cell>
        </row>
        <row r="549">
          <cell r="A549">
            <v>483.09339999999997</v>
          </cell>
        </row>
        <row r="550">
          <cell r="A550">
            <v>483.3648</v>
          </cell>
        </row>
        <row r="551">
          <cell r="A551">
            <v>483.6352</v>
          </cell>
        </row>
        <row r="552">
          <cell r="A552">
            <v>483.90469999999999</v>
          </cell>
        </row>
        <row r="553">
          <cell r="A553">
            <v>484.17320000000001</v>
          </cell>
        </row>
        <row r="554">
          <cell r="A554">
            <v>484.4409</v>
          </cell>
        </row>
        <row r="555">
          <cell r="A555">
            <v>484.70760000000001</v>
          </cell>
        </row>
        <row r="556">
          <cell r="A556">
            <v>484.97340000000003</v>
          </cell>
        </row>
        <row r="557">
          <cell r="A557">
            <v>485.23820000000001</v>
          </cell>
        </row>
        <row r="558">
          <cell r="A558">
            <v>485.50220000000002</v>
          </cell>
        </row>
        <row r="559">
          <cell r="A559">
            <v>485.76530000000002</v>
          </cell>
        </row>
        <row r="560">
          <cell r="A560">
            <v>486.02749999999997</v>
          </cell>
        </row>
        <row r="561">
          <cell r="A561">
            <v>486.28879999999998</v>
          </cell>
        </row>
        <row r="562">
          <cell r="A562">
            <v>486.54919999999998</v>
          </cell>
        </row>
        <row r="563">
          <cell r="A563">
            <v>486.80869999999999</v>
          </cell>
        </row>
        <row r="564">
          <cell r="A564">
            <v>487.06740000000002</v>
          </cell>
        </row>
        <row r="565">
          <cell r="A565">
            <v>487.3252</v>
          </cell>
        </row>
        <row r="566">
          <cell r="A566">
            <v>487.58210000000003</v>
          </cell>
        </row>
        <row r="567">
          <cell r="A567">
            <v>487.8381</v>
          </cell>
        </row>
        <row r="568">
          <cell r="A568">
            <v>488.0933</v>
          </cell>
        </row>
        <row r="569">
          <cell r="A569">
            <v>488.3476</v>
          </cell>
        </row>
        <row r="570">
          <cell r="A570">
            <v>488.60109999999997</v>
          </cell>
        </row>
        <row r="571">
          <cell r="A571">
            <v>488.8537</v>
          </cell>
        </row>
        <row r="572">
          <cell r="A572">
            <v>489.10550000000001</v>
          </cell>
        </row>
        <row r="573">
          <cell r="A573">
            <v>489.35649999999998</v>
          </cell>
        </row>
        <row r="574">
          <cell r="A574">
            <v>489.60660000000001</v>
          </cell>
        </row>
        <row r="575">
          <cell r="A575">
            <v>489.85590000000002</v>
          </cell>
        </row>
        <row r="576">
          <cell r="A576">
            <v>490.10430000000002</v>
          </cell>
        </row>
        <row r="577">
          <cell r="A577">
            <v>490.3519</v>
          </cell>
        </row>
        <row r="578">
          <cell r="A578">
            <v>490.59879999999998</v>
          </cell>
        </row>
        <row r="579">
          <cell r="A579">
            <v>490.84469999999999</v>
          </cell>
        </row>
        <row r="580">
          <cell r="A580">
            <v>491.0899</v>
          </cell>
        </row>
        <row r="581">
          <cell r="A581">
            <v>491.33429999999998</v>
          </cell>
        </row>
        <row r="582">
          <cell r="A582">
            <v>491.5779</v>
          </cell>
        </row>
        <row r="583">
          <cell r="A583">
            <v>491.82060000000001</v>
          </cell>
        </row>
        <row r="584">
          <cell r="A584">
            <v>492.06259999999997</v>
          </cell>
        </row>
        <row r="585">
          <cell r="A585">
            <v>492.30380000000002</v>
          </cell>
        </row>
        <row r="586">
          <cell r="A586">
            <v>492.54410000000001</v>
          </cell>
        </row>
        <row r="587">
          <cell r="A587">
            <v>492.78370000000001</v>
          </cell>
        </row>
        <row r="588">
          <cell r="A588">
            <v>493.02249999999998</v>
          </cell>
        </row>
        <row r="589">
          <cell r="A589">
            <v>493.26049999999998</v>
          </cell>
        </row>
        <row r="590">
          <cell r="A590">
            <v>493.49779999999998</v>
          </cell>
        </row>
        <row r="591">
          <cell r="A591">
            <v>493.73430000000002</v>
          </cell>
        </row>
        <row r="592">
          <cell r="A592">
            <v>493.97</v>
          </cell>
        </row>
        <row r="593">
          <cell r="A593">
            <v>494.20490000000001</v>
          </cell>
        </row>
        <row r="594">
          <cell r="A594">
            <v>494.4391</v>
          </cell>
        </row>
        <row r="595">
          <cell r="A595">
            <v>494.67250000000001</v>
          </cell>
        </row>
        <row r="596">
          <cell r="A596">
            <v>494.9051</v>
          </cell>
        </row>
        <row r="597">
          <cell r="A597">
            <v>495.137</v>
          </cell>
        </row>
        <row r="598">
          <cell r="A598">
            <v>495.3682</v>
          </cell>
        </row>
        <row r="599">
          <cell r="A599">
            <v>495.59859999999998</v>
          </cell>
        </row>
        <row r="600">
          <cell r="A600">
            <v>495.82830000000001</v>
          </cell>
        </row>
        <row r="601">
          <cell r="A601">
            <v>496.0573</v>
          </cell>
        </row>
        <row r="602">
          <cell r="A602">
            <v>496.28559999999999</v>
          </cell>
        </row>
        <row r="603">
          <cell r="A603">
            <v>496.51310000000001</v>
          </cell>
        </row>
        <row r="604">
          <cell r="A604">
            <v>496.74</v>
          </cell>
        </row>
        <row r="605">
          <cell r="A605">
            <v>496.96620000000001</v>
          </cell>
        </row>
        <row r="606">
          <cell r="A606">
            <v>497.1918</v>
          </cell>
        </row>
        <row r="607">
          <cell r="A607">
            <v>497.4169</v>
          </cell>
        </row>
      </sheetData>
      <sheetData sheetId="16">
        <row r="2">
          <cell r="A2">
            <v>279.86020000000002</v>
          </cell>
        </row>
        <row r="3">
          <cell r="A3">
            <v>301.85500000000002</v>
          </cell>
        </row>
        <row r="4">
          <cell r="A4">
            <v>313.85700000000003</v>
          </cell>
        </row>
        <row r="5">
          <cell r="A5">
            <v>322.46269999999998</v>
          </cell>
        </row>
        <row r="6">
          <cell r="A6">
            <v>329.28789999999998</v>
          </cell>
        </row>
        <row r="7">
          <cell r="A7">
            <v>334.99959999999999</v>
          </cell>
        </row>
        <row r="8">
          <cell r="A8">
            <v>339.9427</v>
          </cell>
        </row>
        <row r="9">
          <cell r="A9">
            <v>344.31990000000002</v>
          </cell>
        </row>
        <row r="10">
          <cell r="A10">
            <v>348.26119999999997</v>
          </cell>
        </row>
        <row r="11">
          <cell r="A11">
            <v>351.85559999999998</v>
          </cell>
        </row>
        <row r="12">
          <cell r="A12">
            <v>355.16629999999998</v>
          </cell>
        </row>
        <row r="13">
          <cell r="A13">
            <v>358.2405</v>
          </cell>
        </row>
        <row r="14">
          <cell r="A14">
            <v>361.11410000000001</v>
          </cell>
        </row>
        <row r="15">
          <cell r="A15">
            <v>363.81509999999997</v>
          </cell>
        </row>
        <row r="16">
          <cell r="A16">
            <v>366.36579999999998</v>
          </cell>
        </row>
        <row r="17">
          <cell r="A17">
            <v>368.78449999999998</v>
          </cell>
        </row>
        <row r="18">
          <cell r="A18">
            <v>371.08609999999999</v>
          </cell>
        </row>
        <row r="19">
          <cell r="A19">
            <v>373.28309999999999</v>
          </cell>
        </row>
        <row r="20">
          <cell r="A20">
            <v>375.38589999999999</v>
          </cell>
        </row>
        <row r="21">
          <cell r="A21">
            <v>377.40339999999998</v>
          </cell>
        </row>
        <row r="22">
          <cell r="A22">
            <v>379.34350000000001</v>
          </cell>
        </row>
        <row r="23">
          <cell r="A23">
            <v>381.21269999999998</v>
          </cell>
        </row>
        <row r="24">
          <cell r="A24">
            <v>383.01679999999999</v>
          </cell>
        </row>
        <row r="25">
          <cell r="A25">
            <v>384.76089999999999</v>
          </cell>
        </row>
        <row r="26">
          <cell r="A26">
            <v>386.4495</v>
          </cell>
        </row>
        <row r="27">
          <cell r="A27">
            <v>388.08670000000001</v>
          </cell>
        </row>
        <row r="28">
          <cell r="A28">
            <v>389.67579999999998</v>
          </cell>
        </row>
        <row r="29">
          <cell r="A29">
            <v>391.22019999999998</v>
          </cell>
        </row>
        <row r="30">
          <cell r="A30">
            <v>392.72269999999997</v>
          </cell>
        </row>
        <row r="31">
          <cell r="A31">
            <v>394.1859</v>
          </cell>
        </row>
        <row r="32">
          <cell r="A32">
            <v>395.61219999999997</v>
          </cell>
        </row>
        <row r="33">
          <cell r="A33">
            <v>397.00360000000001</v>
          </cell>
        </row>
        <row r="34">
          <cell r="A34">
            <v>398.3621</v>
          </cell>
        </row>
        <row r="35">
          <cell r="A35">
            <v>399.68950000000001</v>
          </cell>
        </row>
        <row r="36">
          <cell r="A36">
            <v>400.98739999999998</v>
          </cell>
        </row>
        <row r="37">
          <cell r="A37">
            <v>402.25740000000002</v>
          </cell>
        </row>
        <row r="38">
          <cell r="A38">
            <v>403.50080000000003</v>
          </cell>
        </row>
        <row r="39">
          <cell r="A39">
            <v>404.71890000000002</v>
          </cell>
        </row>
        <row r="40">
          <cell r="A40">
            <v>405.91289999999998</v>
          </cell>
        </row>
        <row r="41">
          <cell r="A41">
            <v>407.0838</v>
          </cell>
        </row>
        <row r="42">
          <cell r="A42">
            <v>408.2328</v>
          </cell>
        </row>
        <row r="43">
          <cell r="A43">
            <v>409.36079999999998</v>
          </cell>
        </row>
        <row r="44">
          <cell r="A44">
            <v>410.46859999999998</v>
          </cell>
        </row>
        <row r="45">
          <cell r="A45">
            <v>411.55709999999999</v>
          </cell>
        </row>
        <row r="46">
          <cell r="A46">
            <v>412.62709999999998</v>
          </cell>
        </row>
        <row r="47">
          <cell r="A47">
            <v>413.67930000000001</v>
          </cell>
        </row>
        <row r="48">
          <cell r="A48">
            <v>414.71440000000001</v>
          </cell>
        </row>
        <row r="49">
          <cell r="A49">
            <v>415.733</v>
          </cell>
        </row>
        <row r="50">
          <cell r="A50">
            <v>416.73579999999998</v>
          </cell>
        </row>
        <row r="51">
          <cell r="A51">
            <v>417.72329999999999</v>
          </cell>
        </row>
        <row r="52">
          <cell r="A52">
            <v>418.6961</v>
          </cell>
        </row>
        <row r="53">
          <cell r="A53">
            <v>419.65460000000002</v>
          </cell>
        </row>
        <row r="54">
          <cell r="A54">
            <v>420.5994</v>
          </cell>
        </row>
        <row r="55">
          <cell r="A55">
            <v>421.53100000000001</v>
          </cell>
        </row>
        <row r="56">
          <cell r="A56">
            <v>422.44959999999998</v>
          </cell>
        </row>
        <row r="57">
          <cell r="A57">
            <v>423.35590000000002</v>
          </cell>
        </row>
        <row r="58">
          <cell r="A58">
            <v>424.25009999999997</v>
          </cell>
        </row>
        <row r="59">
          <cell r="A59">
            <v>425.1327</v>
          </cell>
        </row>
        <row r="60">
          <cell r="A60">
            <v>426.00389999999999</v>
          </cell>
        </row>
        <row r="61">
          <cell r="A61">
            <v>426.86419999999998</v>
          </cell>
        </row>
        <row r="62">
          <cell r="A62">
            <v>427.71379999999999</v>
          </cell>
        </row>
        <row r="63">
          <cell r="A63">
            <v>428.55309999999997</v>
          </cell>
        </row>
        <row r="64">
          <cell r="A64">
            <v>429.38240000000002</v>
          </cell>
        </row>
        <row r="65">
          <cell r="A65">
            <v>430.20179999999999</v>
          </cell>
        </row>
        <row r="66">
          <cell r="A66">
            <v>431.01179999999999</v>
          </cell>
        </row>
        <row r="67">
          <cell r="A67">
            <v>431.81259999999997</v>
          </cell>
        </row>
        <row r="68">
          <cell r="A68">
            <v>432.6044</v>
          </cell>
        </row>
        <row r="69">
          <cell r="A69">
            <v>433.38740000000001</v>
          </cell>
        </row>
        <row r="70">
          <cell r="A70">
            <v>434.1619</v>
          </cell>
        </row>
        <row r="71">
          <cell r="A71">
            <v>434.92809999999997</v>
          </cell>
        </row>
        <row r="72">
          <cell r="A72">
            <v>435.68619999999999</v>
          </cell>
        </row>
        <row r="73">
          <cell r="A73">
            <v>436.43639999999999</v>
          </cell>
        </row>
        <row r="74">
          <cell r="A74">
            <v>437.1789</v>
          </cell>
        </row>
        <row r="75">
          <cell r="A75">
            <v>437.91390000000001</v>
          </cell>
        </row>
        <row r="76">
          <cell r="A76">
            <v>438.64150000000001</v>
          </cell>
        </row>
        <row r="77">
          <cell r="A77">
            <v>439.36200000000002</v>
          </cell>
        </row>
        <row r="78">
          <cell r="A78">
            <v>440.07549999999998</v>
          </cell>
        </row>
        <row r="79">
          <cell r="A79">
            <v>440.78210000000001</v>
          </cell>
        </row>
        <row r="80">
          <cell r="A80">
            <v>441.4821</v>
          </cell>
        </row>
        <row r="81">
          <cell r="A81">
            <v>442.1755</v>
          </cell>
        </row>
        <row r="82">
          <cell r="A82">
            <v>442.86250000000001</v>
          </cell>
        </row>
        <row r="83">
          <cell r="A83">
            <v>443.54320000000001</v>
          </cell>
        </row>
        <row r="84">
          <cell r="A84">
            <v>444.21789999999999</v>
          </cell>
        </row>
        <row r="85">
          <cell r="A85">
            <v>444.88650000000001</v>
          </cell>
        </row>
        <row r="86">
          <cell r="A86">
            <v>445.54930000000002</v>
          </cell>
        </row>
        <row r="87">
          <cell r="A87">
            <v>446.2063</v>
          </cell>
        </row>
        <row r="88">
          <cell r="A88">
            <v>446.85770000000002</v>
          </cell>
        </row>
        <row r="89">
          <cell r="A89">
            <v>447.50360000000001</v>
          </cell>
        </row>
        <row r="90">
          <cell r="A90">
            <v>448.14409999999998</v>
          </cell>
        </row>
        <row r="91">
          <cell r="A91">
            <v>448.7792</v>
          </cell>
        </row>
        <row r="92">
          <cell r="A92">
            <v>449.4092</v>
          </cell>
        </row>
        <row r="93">
          <cell r="A93">
            <v>450.03410000000002</v>
          </cell>
        </row>
        <row r="94">
          <cell r="A94">
            <v>450.654</v>
          </cell>
        </row>
        <row r="95">
          <cell r="A95">
            <v>451.26900000000001</v>
          </cell>
        </row>
        <row r="96">
          <cell r="A96">
            <v>451.87909999999999</v>
          </cell>
        </row>
        <row r="97">
          <cell r="A97">
            <v>452.4846</v>
          </cell>
        </row>
        <row r="98">
          <cell r="A98">
            <v>453.08539999999999</v>
          </cell>
        </row>
        <row r="99">
          <cell r="A99">
            <v>453.6816</v>
          </cell>
        </row>
        <row r="100">
          <cell r="A100">
            <v>454.27339999999998</v>
          </cell>
        </row>
        <row r="101">
          <cell r="A101">
            <v>454.86070000000001</v>
          </cell>
        </row>
        <row r="102">
          <cell r="A102">
            <v>455.44380000000001</v>
          </cell>
        </row>
        <row r="103">
          <cell r="A103">
            <v>456.02260000000001</v>
          </cell>
        </row>
        <row r="104">
          <cell r="A104">
            <v>456.59719999999999</v>
          </cell>
        </row>
        <row r="105">
          <cell r="A105">
            <v>457.16770000000002</v>
          </cell>
        </row>
        <row r="106">
          <cell r="A106">
            <v>457.73419999999999</v>
          </cell>
        </row>
        <row r="107">
          <cell r="A107">
            <v>458.29680000000002</v>
          </cell>
        </row>
        <row r="108">
          <cell r="A108">
            <v>458.85539999999997</v>
          </cell>
        </row>
        <row r="109">
          <cell r="A109">
            <v>459.41019999999997</v>
          </cell>
        </row>
        <row r="110">
          <cell r="A110">
            <v>459.96120000000002</v>
          </cell>
        </row>
        <row r="111">
          <cell r="A111">
            <v>460.50850000000003</v>
          </cell>
        </row>
        <row r="112">
          <cell r="A112">
            <v>461.05220000000003</v>
          </cell>
        </row>
        <row r="113">
          <cell r="A113">
            <v>461.59219999999999</v>
          </cell>
        </row>
        <row r="114">
          <cell r="A114">
            <v>462.12869999999998</v>
          </cell>
        </row>
        <row r="115">
          <cell r="A115">
            <v>462.66180000000003</v>
          </cell>
        </row>
        <row r="116">
          <cell r="A116">
            <v>463.19139999999999</v>
          </cell>
        </row>
        <row r="117">
          <cell r="A117">
            <v>463.7176</v>
          </cell>
        </row>
        <row r="118">
          <cell r="A118">
            <v>464.24040000000002</v>
          </cell>
        </row>
        <row r="119">
          <cell r="A119">
            <v>464.76</v>
          </cell>
        </row>
        <row r="120">
          <cell r="A120">
            <v>465.27640000000002</v>
          </cell>
        </row>
        <row r="121">
          <cell r="A121">
            <v>465.78949999999998</v>
          </cell>
        </row>
        <row r="122">
          <cell r="A122">
            <v>466.29950000000002</v>
          </cell>
        </row>
        <row r="123">
          <cell r="A123">
            <v>466.80650000000003</v>
          </cell>
        </row>
        <row r="124">
          <cell r="A124">
            <v>467.31029999999998</v>
          </cell>
        </row>
        <row r="125">
          <cell r="A125">
            <v>467.81119999999999</v>
          </cell>
        </row>
        <row r="126">
          <cell r="A126">
            <v>468.3091</v>
          </cell>
        </row>
        <row r="127">
          <cell r="A127">
            <v>468.80410000000001</v>
          </cell>
        </row>
        <row r="128">
          <cell r="A128">
            <v>469.2962</v>
          </cell>
        </row>
        <row r="129">
          <cell r="A129">
            <v>469.78539999999998</v>
          </cell>
        </row>
        <row r="130">
          <cell r="A130">
            <v>470.27179999999998</v>
          </cell>
        </row>
        <row r="131">
          <cell r="A131">
            <v>470.75549999999998</v>
          </cell>
        </row>
        <row r="132">
          <cell r="A132">
            <v>471.2364</v>
          </cell>
        </row>
        <row r="133">
          <cell r="A133">
            <v>471.71460000000002</v>
          </cell>
        </row>
        <row r="134">
          <cell r="A134">
            <v>472.1902</v>
          </cell>
        </row>
        <row r="135">
          <cell r="A135">
            <v>472.66309999999999</v>
          </cell>
        </row>
        <row r="136">
          <cell r="A136">
            <v>473.13350000000003</v>
          </cell>
        </row>
        <row r="137">
          <cell r="A137">
            <v>473.60129999999998</v>
          </cell>
        </row>
        <row r="138">
          <cell r="A138">
            <v>474.06650000000002</v>
          </cell>
        </row>
        <row r="139">
          <cell r="A139">
            <v>474.52929999999998</v>
          </cell>
        </row>
        <row r="140">
          <cell r="A140">
            <v>474.9896</v>
          </cell>
        </row>
        <row r="141">
          <cell r="A141">
            <v>475.44740000000002</v>
          </cell>
        </row>
        <row r="142">
          <cell r="A142">
            <v>475.90289999999999</v>
          </cell>
        </row>
        <row r="143">
          <cell r="A143">
            <v>476.35599999999999</v>
          </cell>
        </row>
        <row r="144">
          <cell r="A144">
            <v>476.80669999999998</v>
          </cell>
        </row>
        <row r="145">
          <cell r="A145">
            <v>477.25510000000003</v>
          </cell>
        </row>
        <row r="146">
          <cell r="A146">
            <v>477.70119999999997</v>
          </cell>
        </row>
        <row r="147">
          <cell r="A147">
            <v>478.14510000000001</v>
          </cell>
        </row>
        <row r="148">
          <cell r="A148">
            <v>478.58670000000001</v>
          </cell>
        </row>
        <row r="149">
          <cell r="A149">
            <v>479.02609999999999</v>
          </cell>
        </row>
        <row r="150">
          <cell r="A150">
            <v>479.46339999999998</v>
          </cell>
        </row>
        <row r="151">
          <cell r="A151">
            <v>479.89839999999998</v>
          </cell>
        </row>
        <row r="152">
          <cell r="A152">
            <v>480.33139999999997</v>
          </cell>
        </row>
        <row r="153">
          <cell r="A153">
            <v>480.76220000000001</v>
          </cell>
        </row>
        <row r="154">
          <cell r="A154">
            <v>481.1909</v>
          </cell>
        </row>
        <row r="155">
          <cell r="A155">
            <v>481.61759999999998</v>
          </cell>
        </row>
        <row r="156">
          <cell r="A156">
            <v>482.04219999999998</v>
          </cell>
        </row>
        <row r="157">
          <cell r="A157">
            <v>482.4649</v>
          </cell>
        </row>
        <row r="158">
          <cell r="A158">
            <v>482.88549999999998</v>
          </cell>
        </row>
        <row r="159">
          <cell r="A159">
            <v>483.30410000000001</v>
          </cell>
        </row>
        <row r="160">
          <cell r="A160">
            <v>483.7208</v>
          </cell>
        </row>
        <row r="161">
          <cell r="A161">
            <v>484.13560000000001</v>
          </cell>
        </row>
        <row r="162">
          <cell r="A162">
            <v>484.54840000000002</v>
          </cell>
        </row>
        <row r="163">
          <cell r="A163">
            <v>484.95940000000002</v>
          </cell>
        </row>
        <row r="164">
          <cell r="A164">
            <v>485.36849999999998</v>
          </cell>
        </row>
        <row r="165">
          <cell r="A165">
            <v>485.77569999999997</v>
          </cell>
        </row>
        <row r="166">
          <cell r="A166">
            <v>486.18119999999999</v>
          </cell>
        </row>
        <row r="167">
          <cell r="A167">
            <v>486.5847</v>
          </cell>
        </row>
        <row r="168">
          <cell r="A168">
            <v>486.98660000000001</v>
          </cell>
        </row>
        <row r="169">
          <cell r="A169">
            <v>487.38659999999999</v>
          </cell>
        </row>
        <row r="170">
          <cell r="A170">
            <v>487.78489999999999</v>
          </cell>
        </row>
        <row r="171">
          <cell r="A171">
            <v>488.1814</v>
          </cell>
        </row>
        <row r="172">
          <cell r="A172">
            <v>488.57619999999997</v>
          </cell>
        </row>
        <row r="173">
          <cell r="A173">
            <v>488.96929999999998</v>
          </cell>
        </row>
        <row r="174">
          <cell r="A174">
            <v>489.36070000000001</v>
          </cell>
        </row>
        <row r="175">
          <cell r="A175">
            <v>489.75040000000001</v>
          </cell>
        </row>
        <row r="176">
          <cell r="A176">
            <v>490.13850000000002</v>
          </cell>
        </row>
        <row r="177">
          <cell r="A177">
            <v>490.52499999999998</v>
          </cell>
        </row>
        <row r="178">
          <cell r="A178">
            <v>490.90980000000002</v>
          </cell>
        </row>
        <row r="179">
          <cell r="A179">
            <v>491.29300000000001</v>
          </cell>
        </row>
        <row r="180">
          <cell r="A180">
            <v>491.6746</v>
          </cell>
        </row>
        <row r="181">
          <cell r="A181">
            <v>492.05470000000003</v>
          </cell>
        </row>
        <row r="182">
          <cell r="A182">
            <v>492.4332</v>
          </cell>
        </row>
        <row r="183">
          <cell r="A183">
            <v>492.81009999999998</v>
          </cell>
        </row>
        <row r="184">
          <cell r="A184">
            <v>493.18549999999999</v>
          </cell>
        </row>
        <row r="185">
          <cell r="A185">
            <v>493.55939999999998</v>
          </cell>
        </row>
        <row r="186">
          <cell r="A186">
            <v>493.93180000000001</v>
          </cell>
        </row>
        <row r="187">
          <cell r="A187">
            <v>494.30270000000002</v>
          </cell>
        </row>
        <row r="188">
          <cell r="A188">
            <v>494.6721</v>
          </cell>
        </row>
        <row r="189">
          <cell r="A189">
            <v>495.04</v>
          </cell>
        </row>
        <row r="190">
          <cell r="A190">
            <v>495.40649999999999</v>
          </cell>
        </row>
        <row r="191">
          <cell r="A191">
            <v>495.77159999999998</v>
          </cell>
        </row>
        <row r="192">
          <cell r="A192">
            <v>496.1352</v>
          </cell>
        </row>
        <row r="193">
          <cell r="A193">
            <v>496.49740000000003</v>
          </cell>
        </row>
        <row r="194">
          <cell r="A194">
            <v>496.85820000000001</v>
          </cell>
        </row>
        <row r="195">
          <cell r="A195">
            <v>497.2176</v>
          </cell>
        </row>
        <row r="196">
          <cell r="A196">
            <v>497.57569999999998</v>
          </cell>
        </row>
        <row r="197">
          <cell r="A197">
            <v>497.93239999999997</v>
          </cell>
        </row>
        <row r="198">
          <cell r="A198">
            <v>498.28769999999997</v>
          </cell>
        </row>
        <row r="199">
          <cell r="A199">
            <v>498.64170000000001</v>
          </cell>
        </row>
        <row r="200">
          <cell r="A200">
            <v>498.99430000000001</v>
          </cell>
        </row>
        <row r="201">
          <cell r="A201">
            <v>499.34570000000002</v>
          </cell>
        </row>
        <row r="202">
          <cell r="A202">
            <v>499.69569999999999</v>
          </cell>
        </row>
        <row r="203">
          <cell r="A203">
            <v>500.04450000000003</v>
          </cell>
        </row>
        <row r="204">
          <cell r="A204">
            <v>500.39190000000002</v>
          </cell>
        </row>
        <row r="205">
          <cell r="A205">
            <v>500.73809999999997</v>
          </cell>
        </row>
        <row r="206">
          <cell r="A206">
            <v>501.08300000000003</v>
          </cell>
        </row>
        <row r="207">
          <cell r="A207">
            <v>501.42660000000001</v>
          </cell>
        </row>
        <row r="208">
          <cell r="A208">
            <v>501.76909999999998</v>
          </cell>
        </row>
        <row r="209">
          <cell r="A209">
            <v>502.11020000000002</v>
          </cell>
        </row>
        <row r="210">
          <cell r="A210">
            <v>502.4502</v>
          </cell>
        </row>
        <row r="211">
          <cell r="A211">
            <v>502.78890000000001</v>
          </cell>
        </row>
        <row r="212">
          <cell r="A212">
            <v>503.12650000000002</v>
          </cell>
        </row>
        <row r="213">
          <cell r="A213">
            <v>503.46280000000002</v>
          </cell>
        </row>
        <row r="214">
          <cell r="A214">
            <v>503.79790000000003</v>
          </cell>
        </row>
        <row r="215">
          <cell r="A215">
            <v>504.13189999999997</v>
          </cell>
        </row>
        <row r="216">
          <cell r="A216">
            <v>504.46469999999999</v>
          </cell>
        </row>
        <row r="217">
          <cell r="A217">
            <v>504.79640000000001</v>
          </cell>
        </row>
        <row r="218">
          <cell r="A218">
            <v>505.12689999999998</v>
          </cell>
        </row>
        <row r="219">
          <cell r="A219">
            <v>505.45620000000002</v>
          </cell>
        </row>
        <row r="220">
          <cell r="A220">
            <v>505.78440000000001</v>
          </cell>
        </row>
        <row r="221">
          <cell r="A221">
            <v>506.11149999999998</v>
          </cell>
        </row>
        <row r="222">
          <cell r="A222">
            <v>506.4375</v>
          </cell>
        </row>
        <row r="223">
          <cell r="A223">
            <v>506.76240000000001</v>
          </cell>
        </row>
        <row r="224">
          <cell r="A224">
            <v>507.08620000000002</v>
          </cell>
        </row>
        <row r="225">
          <cell r="A225">
            <v>507.40890000000002</v>
          </cell>
        </row>
        <row r="226">
          <cell r="A226">
            <v>507.73050000000001</v>
          </cell>
        </row>
        <row r="227">
          <cell r="A227">
            <v>508.05099999999999</v>
          </cell>
        </row>
        <row r="228">
          <cell r="A228">
            <v>508.37049999999999</v>
          </cell>
        </row>
        <row r="229">
          <cell r="A229">
            <v>508.68889999999999</v>
          </cell>
        </row>
        <row r="230">
          <cell r="A230">
            <v>509.00619999999998</v>
          </cell>
        </row>
        <row r="231">
          <cell r="A231">
            <v>509.32260000000002</v>
          </cell>
        </row>
        <row r="232">
          <cell r="A232">
            <v>509.63780000000003</v>
          </cell>
        </row>
        <row r="233">
          <cell r="A233">
            <v>509.95209999999997</v>
          </cell>
        </row>
        <row r="234">
          <cell r="A234">
            <v>510.26530000000002</v>
          </cell>
        </row>
        <row r="235">
          <cell r="A235">
            <v>510.57749999999999</v>
          </cell>
        </row>
        <row r="236">
          <cell r="A236">
            <v>510.88869999999997</v>
          </cell>
        </row>
        <row r="237">
          <cell r="A237">
            <v>511.19889999999998</v>
          </cell>
        </row>
        <row r="238">
          <cell r="A238">
            <v>511.50810000000001</v>
          </cell>
        </row>
        <row r="239">
          <cell r="A239">
            <v>511.81639999999999</v>
          </cell>
        </row>
        <row r="240">
          <cell r="A240">
            <v>512.12360000000001</v>
          </cell>
        </row>
        <row r="241">
          <cell r="A241">
            <v>512.42989999999998</v>
          </cell>
        </row>
        <row r="242">
          <cell r="A242">
            <v>512.73519999999996</v>
          </cell>
        </row>
        <row r="243">
          <cell r="A243">
            <v>513.03949999999998</v>
          </cell>
        </row>
        <row r="244">
          <cell r="A244">
            <v>513.34289999999999</v>
          </cell>
        </row>
        <row r="245">
          <cell r="A245">
            <v>513.64530000000002</v>
          </cell>
        </row>
        <row r="246">
          <cell r="A246">
            <v>513.94680000000005</v>
          </cell>
        </row>
        <row r="247">
          <cell r="A247">
            <v>514.24739999999997</v>
          </cell>
        </row>
        <row r="248">
          <cell r="A248">
            <v>514.54700000000003</v>
          </cell>
        </row>
        <row r="249">
          <cell r="A249">
            <v>514.84580000000005</v>
          </cell>
        </row>
        <row r="250">
          <cell r="A250">
            <v>515.14359999999999</v>
          </cell>
        </row>
        <row r="251">
          <cell r="A251">
            <v>515.44050000000004</v>
          </cell>
        </row>
        <row r="252">
          <cell r="A252">
            <v>515.7364</v>
          </cell>
        </row>
        <row r="253">
          <cell r="A253">
            <v>516.03150000000005</v>
          </cell>
        </row>
        <row r="254">
          <cell r="A254">
            <v>516.32569999999998</v>
          </cell>
        </row>
        <row r="255">
          <cell r="A255">
            <v>516.61900000000003</v>
          </cell>
        </row>
        <row r="256">
          <cell r="A256">
            <v>516.91139999999996</v>
          </cell>
        </row>
        <row r="257">
          <cell r="A257">
            <v>517.20299999999997</v>
          </cell>
        </row>
        <row r="258">
          <cell r="A258">
            <v>517.49369999999999</v>
          </cell>
        </row>
        <row r="259">
          <cell r="A259">
            <v>517.7835</v>
          </cell>
        </row>
        <row r="260">
          <cell r="A260">
            <v>518.07240000000002</v>
          </cell>
        </row>
        <row r="261">
          <cell r="A261">
            <v>518.3605</v>
          </cell>
        </row>
        <row r="262">
          <cell r="A262">
            <v>518.64779999999996</v>
          </cell>
        </row>
        <row r="263">
          <cell r="A263">
            <v>518.93420000000003</v>
          </cell>
        </row>
        <row r="264">
          <cell r="A264">
            <v>519.21969999999999</v>
          </cell>
        </row>
        <row r="265">
          <cell r="A265">
            <v>519.50440000000003</v>
          </cell>
        </row>
        <row r="266">
          <cell r="A266">
            <v>519.78830000000005</v>
          </cell>
        </row>
        <row r="267">
          <cell r="A267">
            <v>520.07140000000004</v>
          </cell>
        </row>
        <row r="268">
          <cell r="A268">
            <v>520.3537</v>
          </cell>
        </row>
        <row r="269">
          <cell r="A269">
            <v>520.63509999999997</v>
          </cell>
        </row>
        <row r="270">
          <cell r="A270">
            <v>520.91570000000002</v>
          </cell>
        </row>
        <row r="271">
          <cell r="A271">
            <v>521.19560000000001</v>
          </cell>
        </row>
        <row r="272">
          <cell r="A272">
            <v>521.47460000000001</v>
          </cell>
        </row>
        <row r="273">
          <cell r="A273">
            <v>521.75279999999998</v>
          </cell>
        </row>
        <row r="274">
          <cell r="A274">
            <v>522.03020000000004</v>
          </cell>
        </row>
        <row r="275">
          <cell r="A275">
            <v>522.30690000000004</v>
          </cell>
        </row>
        <row r="276">
          <cell r="A276">
            <v>522.58280000000002</v>
          </cell>
        </row>
        <row r="277">
          <cell r="A277">
            <v>522.8578</v>
          </cell>
        </row>
        <row r="278">
          <cell r="A278">
            <v>523.13220000000001</v>
          </cell>
        </row>
        <row r="279">
          <cell r="A279">
            <v>523.40570000000002</v>
          </cell>
        </row>
        <row r="280">
          <cell r="A280">
            <v>523.67849999999999</v>
          </cell>
        </row>
        <row r="281">
          <cell r="A281">
            <v>523.95050000000003</v>
          </cell>
        </row>
        <row r="282">
          <cell r="A282">
            <v>524.22180000000003</v>
          </cell>
        </row>
        <row r="283">
          <cell r="A283">
            <v>524.4923</v>
          </cell>
        </row>
        <row r="284">
          <cell r="A284">
            <v>524.76199999999994</v>
          </cell>
        </row>
        <row r="285">
          <cell r="A285">
            <v>525.03099999999995</v>
          </cell>
        </row>
        <row r="286">
          <cell r="A286">
            <v>525.29930000000002</v>
          </cell>
        </row>
        <row r="287">
          <cell r="A287">
            <v>525.56690000000003</v>
          </cell>
        </row>
        <row r="288">
          <cell r="A288">
            <v>525.83370000000002</v>
          </cell>
        </row>
        <row r="289">
          <cell r="A289">
            <v>526.09969999999998</v>
          </cell>
        </row>
        <row r="290">
          <cell r="A290">
            <v>526.36509999999998</v>
          </cell>
        </row>
        <row r="291">
          <cell r="A291">
            <v>526.62969999999996</v>
          </cell>
        </row>
        <row r="292">
          <cell r="A292">
            <v>526.89359999999999</v>
          </cell>
        </row>
        <row r="293">
          <cell r="A293">
            <v>527.15679999999998</v>
          </cell>
        </row>
        <row r="294">
          <cell r="A294">
            <v>527.41930000000002</v>
          </cell>
        </row>
        <row r="295">
          <cell r="A295">
            <v>527.68110000000001</v>
          </cell>
        </row>
        <row r="296">
          <cell r="A296">
            <v>527.94219999999996</v>
          </cell>
        </row>
        <row r="297">
          <cell r="A297">
            <v>528.20259999999996</v>
          </cell>
        </row>
        <row r="298">
          <cell r="A298">
            <v>528.46230000000003</v>
          </cell>
        </row>
        <row r="299">
          <cell r="A299">
            <v>528.72130000000004</v>
          </cell>
        </row>
        <row r="300">
          <cell r="A300">
            <v>528.9796</v>
          </cell>
        </row>
        <row r="301">
          <cell r="A301">
            <v>529.23720000000003</v>
          </cell>
        </row>
        <row r="302">
          <cell r="A302">
            <v>529.4941</v>
          </cell>
        </row>
        <row r="303">
          <cell r="A303">
            <v>529.75040000000001</v>
          </cell>
        </row>
        <row r="304">
          <cell r="A304">
            <v>530.0059</v>
          </cell>
        </row>
        <row r="305">
          <cell r="A305">
            <v>530.26080000000002</v>
          </cell>
        </row>
        <row r="306">
          <cell r="A306">
            <v>530.51509999999996</v>
          </cell>
        </row>
        <row r="307">
          <cell r="A307">
            <v>530.76859999999999</v>
          </cell>
        </row>
        <row r="308">
          <cell r="A308">
            <v>531.02149999999995</v>
          </cell>
        </row>
        <row r="309">
          <cell r="A309">
            <v>531.27380000000005</v>
          </cell>
        </row>
        <row r="310">
          <cell r="A310">
            <v>531.52539999999999</v>
          </cell>
        </row>
        <row r="311">
          <cell r="A311">
            <v>531.77629999999999</v>
          </cell>
        </row>
        <row r="312">
          <cell r="A312">
            <v>532.02660000000003</v>
          </cell>
        </row>
        <row r="313">
          <cell r="A313">
            <v>532.27620000000002</v>
          </cell>
        </row>
        <row r="314">
          <cell r="A314">
            <v>532.52520000000004</v>
          </cell>
        </row>
        <row r="315">
          <cell r="A315">
            <v>532.77359999999999</v>
          </cell>
        </row>
        <row r="316">
          <cell r="A316">
            <v>533.0213</v>
          </cell>
        </row>
        <row r="317">
          <cell r="A317">
            <v>533.26829999999995</v>
          </cell>
        </row>
        <row r="318">
          <cell r="A318">
            <v>533.51480000000004</v>
          </cell>
        </row>
        <row r="319">
          <cell r="A319">
            <v>533.76059999999995</v>
          </cell>
        </row>
        <row r="320">
          <cell r="A320">
            <v>534.00570000000005</v>
          </cell>
        </row>
        <row r="321">
          <cell r="A321">
            <v>534.25030000000004</v>
          </cell>
        </row>
        <row r="322">
          <cell r="A322">
            <v>534.49419999999998</v>
          </cell>
        </row>
        <row r="323">
          <cell r="A323">
            <v>534.73749999999995</v>
          </cell>
        </row>
        <row r="324">
          <cell r="A324">
            <v>534.98019999999997</v>
          </cell>
        </row>
        <row r="325">
          <cell r="A325">
            <v>535.22220000000004</v>
          </cell>
        </row>
        <row r="326">
          <cell r="A326">
            <v>535.46370000000002</v>
          </cell>
        </row>
        <row r="327">
          <cell r="A327">
            <v>535.70450000000005</v>
          </cell>
        </row>
        <row r="328">
          <cell r="A328">
            <v>535.94470000000001</v>
          </cell>
        </row>
        <row r="329">
          <cell r="A329">
            <v>536.18430000000001</v>
          </cell>
        </row>
        <row r="330">
          <cell r="A330">
            <v>536.42340000000002</v>
          </cell>
        </row>
        <row r="331">
          <cell r="A331">
            <v>536.66179999999997</v>
          </cell>
        </row>
        <row r="332">
          <cell r="A332">
            <v>536.89959999999996</v>
          </cell>
        </row>
        <row r="333">
          <cell r="A333">
            <v>537.13679999999999</v>
          </cell>
        </row>
        <row r="334">
          <cell r="A334">
            <v>537.37339999999995</v>
          </cell>
        </row>
        <row r="335">
          <cell r="A335">
            <v>537.60940000000005</v>
          </cell>
        </row>
        <row r="336">
          <cell r="A336">
            <v>537.84479999999996</v>
          </cell>
        </row>
        <row r="337">
          <cell r="A337">
            <v>538.0797</v>
          </cell>
        </row>
        <row r="338">
          <cell r="A338">
            <v>538.31389999999999</v>
          </cell>
        </row>
        <row r="339">
          <cell r="A339">
            <v>538.54759999999999</v>
          </cell>
        </row>
        <row r="340">
          <cell r="A340">
            <v>538.78070000000002</v>
          </cell>
        </row>
        <row r="341">
          <cell r="A341">
            <v>539.01319999999998</v>
          </cell>
        </row>
        <row r="342">
          <cell r="A342">
            <v>539.24509999999998</v>
          </cell>
        </row>
        <row r="343">
          <cell r="A343">
            <v>539.47640000000001</v>
          </cell>
        </row>
        <row r="344">
          <cell r="A344">
            <v>539.70719999999994</v>
          </cell>
        </row>
        <row r="345">
          <cell r="A345">
            <v>539.93740000000003</v>
          </cell>
        </row>
        <row r="346">
          <cell r="A346">
            <v>540.16700000000003</v>
          </cell>
        </row>
        <row r="347">
          <cell r="A347">
            <v>540.39599999999996</v>
          </cell>
        </row>
        <row r="348">
          <cell r="A348">
            <v>540.62450000000001</v>
          </cell>
        </row>
        <row r="349">
          <cell r="A349">
            <v>540.85239999999999</v>
          </cell>
        </row>
        <row r="350">
          <cell r="A350">
            <v>541.07979999999998</v>
          </cell>
        </row>
        <row r="351">
          <cell r="A351">
            <v>541.30650000000003</v>
          </cell>
        </row>
        <row r="352">
          <cell r="A352">
            <v>541.53269999999998</v>
          </cell>
        </row>
        <row r="353">
          <cell r="A353">
            <v>541.75840000000005</v>
          </cell>
        </row>
        <row r="354">
          <cell r="A354">
            <v>541.98350000000005</v>
          </cell>
        </row>
        <row r="355">
          <cell r="A355">
            <v>542.20799999999997</v>
          </cell>
        </row>
        <row r="356">
          <cell r="A356">
            <v>542.43190000000004</v>
          </cell>
        </row>
        <row r="357">
          <cell r="A357">
            <v>542.65530000000001</v>
          </cell>
        </row>
        <row r="358">
          <cell r="A358">
            <v>542.87819999999999</v>
          </cell>
        </row>
        <row r="359">
          <cell r="A359">
            <v>543.10050000000001</v>
          </cell>
        </row>
        <row r="360">
          <cell r="A360">
            <v>543.32219999999995</v>
          </cell>
        </row>
        <row r="361">
          <cell r="A361">
            <v>543.54340000000002</v>
          </cell>
        </row>
        <row r="362">
          <cell r="A362">
            <v>543.76400000000001</v>
          </cell>
        </row>
        <row r="363">
          <cell r="A363">
            <v>543.98410000000001</v>
          </cell>
        </row>
        <row r="364">
          <cell r="A364">
            <v>544.20360000000005</v>
          </cell>
        </row>
        <row r="365">
          <cell r="A365">
            <v>544.42259999999999</v>
          </cell>
        </row>
        <row r="366">
          <cell r="A366">
            <v>544.64099999999996</v>
          </cell>
        </row>
        <row r="367">
          <cell r="A367">
            <v>544.85889999999995</v>
          </cell>
        </row>
        <row r="368">
          <cell r="A368">
            <v>545.07619999999997</v>
          </cell>
        </row>
        <row r="369">
          <cell r="A369">
            <v>545.29300000000001</v>
          </cell>
        </row>
        <row r="370">
          <cell r="A370">
            <v>545.50930000000005</v>
          </cell>
        </row>
        <row r="371">
          <cell r="A371">
            <v>545.72490000000005</v>
          </cell>
        </row>
        <row r="372">
          <cell r="A372">
            <v>545.94010000000003</v>
          </cell>
        </row>
        <row r="373">
          <cell r="A373">
            <v>546.15470000000005</v>
          </cell>
        </row>
        <row r="374">
          <cell r="A374">
            <v>546.36869999999999</v>
          </cell>
        </row>
        <row r="375">
          <cell r="A375">
            <v>546.58219999999994</v>
          </cell>
        </row>
        <row r="376">
          <cell r="A376">
            <v>546.79510000000005</v>
          </cell>
        </row>
        <row r="377">
          <cell r="A377">
            <v>547.00750000000005</v>
          </cell>
        </row>
        <row r="378">
          <cell r="A378">
            <v>547.21939999999995</v>
          </cell>
        </row>
        <row r="379">
          <cell r="A379">
            <v>547.4307</v>
          </cell>
        </row>
        <row r="380">
          <cell r="A380">
            <v>547.64139999999998</v>
          </cell>
        </row>
        <row r="381">
          <cell r="A381">
            <v>547.85159999999996</v>
          </cell>
        </row>
        <row r="382">
          <cell r="A382">
            <v>548.06129999999996</v>
          </cell>
        </row>
        <row r="383">
          <cell r="A383">
            <v>548.2704</v>
          </cell>
        </row>
        <row r="384">
          <cell r="A384">
            <v>548.47889999999995</v>
          </cell>
        </row>
        <row r="385">
          <cell r="A385">
            <v>548.68690000000004</v>
          </cell>
        </row>
        <row r="386">
          <cell r="A386">
            <v>548.89430000000004</v>
          </cell>
        </row>
        <row r="387">
          <cell r="A387">
            <v>549.10119999999995</v>
          </cell>
        </row>
        <row r="388">
          <cell r="A388">
            <v>549.3075</v>
          </cell>
        </row>
        <row r="389">
          <cell r="A389">
            <v>549.51319999999998</v>
          </cell>
        </row>
        <row r="390">
          <cell r="A390">
            <v>549.71839999999997</v>
          </cell>
        </row>
        <row r="391">
          <cell r="A391">
            <v>549.923</v>
          </cell>
        </row>
        <row r="392">
          <cell r="A392">
            <v>550.12699999999995</v>
          </cell>
        </row>
        <row r="393">
          <cell r="A393">
            <v>550.33040000000005</v>
          </cell>
        </row>
        <row r="394">
          <cell r="A394">
            <v>550.53330000000005</v>
          </cell>
        </row>
        <row r="395">
          <cell r="A395">
            <v>550.73559999999998</v>
          </cell>
        </row>
        <row r="396">
          <cell r="A396">
            <v>550.93719999999996</v>
          </cell>
        </row>
        <row r="397">
          <cell r="A397">
            <v>551.13829999999996</v>
          </cell>
        </row>
        <row r="398">
          <cell r="A398">
            <v>551.33879999999999</v>
          </cell>
        </row>
        <row r="399">
          <cell r="A399">
            <v>551.53859999999997</v>
          </cell>
        </row>
        <row r="400">
          <cell r="A400">
            <v>551.73789999999997</v>
          </cell>
        </row>
        <row r="401">
          <cell r="A401">
            <v>551.93650000000002</v>
          </cell>
        </row>
        <row r="402">
          <cell r="A402">
            <v>552.13440000000003</v>
          </cell>
        </row>
        <row r="403">
          <cell r="A403">
            <v>552.33169999999996</v>
          </cell>
        </row>
        <row r="404">
          <cell r="A404">
            <v>552.52829999999994</v>
          </cell>
        </row>
        <row r="405">
          <cell r="A405">
            <v>552.72429999999997</v>
          </cell>
        </row>
        <row r="406">
          <cell r="A406">
            <v>552.91949999999997</v>
          </cell>
        </row>
        <row r="407">
          <cell r="A407">
            <v>553.11400000000003</v>
          </cell>
        </row>
        <row r="408">
          <cell r="A408">
            <v>553.30769999999995</v>
          </cell>
        </row>
        <row r="409">
          <cell r="A409">
            <v>553.50049999999999</v>
          </cell>
        </row>
        <row r="410">
          <cell r="A410">
            <v>279.86020000000002</v>
          </cell>
        </row>
        <row r="411">
          <cell r="A411">
            <v>301.85500000000002</v>
          </cell>
        </row>
        <row r="412">
          <cell r="A412">
            <v>313.85700000000003</v>
          </cell>
        </row>
        <row r="413">
          <cell r="A413">
            <v>322.46269999999998</v>
          </cell>
        </row>
        <row r="414">
          <cell r="A414">
            <v>329.28789999999998</v>
          </cell>
        </row>
        <row r="415">
          <cell r="A415">
            <v>334.99959999999999</v>
          </cell>
        </row>
        <row r="416">
          <cell r="A416">
            <v>339.9427</v>
          </cell>
        </row>
        <row r="417">
          <cell r="A417">
            <v>344.31990000000002</v>
          </cell>
        </row>
        <row r="418">
          <cell r="A418">
            <v>348.26119999999997</v>
          </cell>
        </row>
        <row r="419">
          <cell r="A419">
            <v>351.85559999999998</v>
          </cell>
        </row>
        <row r="420">
          <cell r="A420">
            <v>355.16629999999998</v>
          </cell>
        </row>
        <row r="421">
          <cell r="A421">
            <v>358.2405</v>
          </cell>
        </row>
        <row r="422">
          <cell r="A422">
            <v>361.11410000000001</v>
          </cell>
        </row>
        <row r="423">
          <cell r="A423">
            <v>363.81509999999997</v>
          </cell>
        </row>
        <row r="424">
          <cell r="A424">
            <v>366.36579999999998</v>
          </cell>
        </row>
        <row r="425">
          <cell r="A425">
            <v>368.78449999999998</v>
          </cell>
        </row>
        <row r="426">
          <cell r="A426">
            <v>371.08609999999999</v>
          </cell>
        </row>
        <row r="427">
          <cell r="A427">
            <v>373.28309999999999</v>
          </cell>
        </row>
        <row r="428">
          <cell r="A428">
            <v>375.38589999999999</v>
          </cell>
        </row>
        <row r="429">
          <cell r="A429">
            <v>377.40339999999998</v>
          </cell>
        </row>
        <row r="430">
          <cell r="A430">
            <v>379.34350000000001</v>
          </cell>
        </row>
        <row r="431">
          <cell r="A431">
            <v>381.21269999999998</v>
          </cell>
        </row>
        <row r="432">
          <cell r="A432">
            <v>383.01679999999999</v>
          </cell>
        </row>
        <row r="433">
          <cell r="A433">
            <v>384.76089999999999</v>
          </cell>
        </row>
        <row r="434">
          <cell r="A434">
            <v>386.4495</v>
          </cell>
        </row>
        <row r="435">
          <cell r="A435">
            <v>388.08670000000001</v>
          </cell>
        </row>
        <row r="436">
          <cell r="A436">
            <v>389.67579999999998</v>
          </cell>
        </row>
        <row r="437">
          <cell r="A437">
            <v>391.22019999999998</v>
          </cell>
        </row>
        <row r="438">
          <cell r="A438">
            <v>392.72269999999997</v>
          </cell>
        </row>
        <row r="439">
          <cell r="A439">
            <v>394.1859</v>
          </cell>
        </row>
        <row r="440">
          <cell r="A440">
            <v>395.61219999999997</v>
          </cell>
        </row>
        <row r="441">
          <cell r="A441">
            <v>397.00360000000001</v>
          </cell>
        </row>
        <row r="442">
          <cell r="A442">
            <v>398.3621</v>
          </cell>
        </row>
        <row r="443">
          <cell r="A443">
            <v>399.68950000000001</v>
          </cell>
        </row>
        <row r="444">
          <cell r="A444">
            <v>400.98739999999998</v>
          </cell>
        </row>
        <row r="445">
          <cell r="A445">
            <v>402.25740000000002</v>
          </cell>
        </row>
        <row r="446">
          <cell r="A446">
            <v>403.50080000000003</v>
          </cell>
        </row>
        <row r="447">
          <cell r="A447">
            <v>404.71890000000002</v>
          </cell>
        </row>
        <row r="448">
          <cell r="A448">
            <v>405.91289999999998</v>
          </cell>
        </row>
        <row r="449">
          <cell r="A449">
            <v>407.0838</v>
          </cell>
        </row>
        <row r="450">
          <cell r="A450">
            <v>408.2328</v>
          </cell>
        </row>
        <row r="451">
          <cell r="A451">
            <v>409.36079999999998</v>
          </cell>
        </row>
        <row r="452">
          <cell r="A452">
            <v>410.46859999999998</v>
          </cell>
        </row>
        <row r="453">
          <cell r="A453">
            <v>411.55709999999999</v>
          </cell>
        </row>
        <row r="454">
          <cell r="A454">
            <v>412.62709999999998</v>
          </cell>
        </row>
        <row r="455">
          <cell r="A455">
            <v>413.67930000000001</v>
          </cell>
        </row>
        <row r="456">
          <cell r="A456">
            <v>414.71440000000001</v>
          </cell>
        </row>
        <row r="457">
          <cell r="A457">
            <v>415.733</v>
          </cell>
        </row>
        <row r="458">
          <cell r="A458">
            <v>416.73579999999998</v>
          </cell>
        </row>
        <row r="459">
          <cell r="A459">
            <v>417.72329999999999</v>
          </cell>
        </row>
        <row r="460">
          <cell r="A460">
            <v>418.6961</v>
          </cell>
        </row>
        <row r="461">
          <cell r="A461">
            <v>419.65460000000002</v>
          </cell>
        </row>
        <row r="462">
          <cell r="A462">
            <v>420.5994</v>
          </cell>
        </row>
        <row r="463">
          <cell r="A463">
            <v>421.53100000000001</v>
          </cell>
        </row>
        <row r="464">
          <cell r="A464">
            <v>422.44959999999998</v>
          </cell>
        </row>
        <row r="465">
          <cell r="A465">
            <v>423.35590000000002</v>
          </cell>
        </row>
        <row r="466">
          <cell r="A466">
            <v>424.25009999999997</v>
          </cell>
        </row>
        <row r="467">
          <cell r="A467">
            <v>425.1327</v>
          </cell>
        </row>
        <row r="468">
          <cell r="A468">
            <v>426.00389999999999</v>
          </cell>
        </row>
        <row r="469">
          <cell r="A469">
            <v>426.86419999999998</v>
          </cell>
        </row>
        <row r="470">
          <cell r="A470">
            <v>427.71379999999999</v>
          </cell>
        </row>
        <row r="471">
          <cell r="A471">
            <v>428.55309999999997</v>
          </cell>
        </row>
        <row r="472">
          <cell r="A472">
            <v>429.38240000000002</v>
          </cell>
        </row>
        <row r="473">
          <cell r="A473">
            <v>430.20179999999999</v>
          </cell>
        </row>
        <row r="474">
          <cell r="A474">
            <v>431.01179999999999</v>
          </cell>
        </row>
        <row r="475">
          <cell r="A475">
            <v>431.81259999999997</v>
          </cell>
        </row>
        <row r="476">
          <cell r="A476">
            <v>432.6044</v>
          </cell>
        </row>
        <row r="477">
          <cell r="A477">
            <v>433.38740000000001</v>
          </cell>
        </row>
        <row r="478">
          <cell r="A478">
            <v>434.1619</v>
          </cell>
        </row>
        <row r="479">
          <cell r="A479">
            <v>434.92809999999997</v>
          </cell>
        </row>
        <row r="480">
          <cell r="A480">
            <v>435.68619999999999</v>
          </cell>
        </row>
        <row r="481">
          <cell r="A481">
            <v>436.43639999999999</v>
          </cell>
        </row>
        <row r="482">
          <cell r="A482">
            <v>437.1789</v>
          </cell>
        </row>
        <row r="483">
          <cell r="A483">
            <v>437.91390000000001</v>
          </cell>
        </row>
        <row r="484">
          <cell r="A484">
            <v>438.64150000000001</v>
          </cell>
        </row>
        <row r="485">
          <cell r="A485">
            <v>439.36200000000002</v>
          </cell>
        </row>
        <row r="486">
          <cell r="A486">
            <v>440.07549999999998</v>
          </cell>
        </row>
        <row r="487">
          <cell r="A487">
            <v>440.78210000000001</v>
          </cell>
        </row>
        <row r="488">
          <cell r="A488">
            <v>441.4821</v>
          </cell>
        </row>
        <row r="489">
          <cell r="A489">
            <v>442.1755</v>
          </cell>
        </row>
        <row r="490">
          <cell r="A490">
            <v>442.86250000000001</v>
          </cell>
        </row>
        <row r="491">
          <cell r="A491">
            <v>443.54320000000001</v>
          </cell>
        </row>
        <row r="492">
          <cell r="A492">
            <v>444.21789999999999</v>
          </cell>
        </row>
        <row r="493">
          <cell r="A493">
            <v>444.88650000000001</v>
          </cell>
        </row>
        <row r="494">
          <cell r="A494">
            <v>445.54930000000002</v>
          </cell>
        </row>
        <row r="495">
          <cell r="A495">
            <v>446.2063</v>
          </cell>
        </row>
        <row r="496">
          <cell r="A496">
            <v>446.85770000000002</v>
          </cell>
        </row>
        <row r="497">
          <cell r="A497">
            <v>447.50360000000001</v>
          </cell>
        </row>
        <row r="498">
          <cell r="A498">
            <v>448.14409999999998</v>
          </cell>
        </row>
        <row r="499">
          <cell r="A499">
            <v>448.7792</v>
          </cell>
        </row>
        <row r="500">
          <cell r="A500">
            <v>449.4092</v>
          </cell>
        </row>
        <row r="501">
          <cell r="A501">
            <v>450.03410000000002</v>
          </cell>
        </row>
        <row r="502">
          <cell r="A502">
            <v>450.654</v>
          </cell>
        </row>
        <row r="503">
          <cell r="A503">
            <v>451.26900000000001</v>
          </cell>
        </row>
        <row r="504">
          <cell r="A504">
            <v>451.87909999999999</v>
          </cell>
        </row>
        <row r="505">
          <cell r="A505">
            <v>452.4846</v>
          </cell>
        </row>
        <row r="506">
          <cell r="A506">
            <v>453.08539999999999</v>
          </cell>
        </row>
        <row r="507">
          <cell r="A507">
            <v>453.6816</v>
          </cell>
        </row>
        <row r="508">
          <cell r="A508">
            <v>454.27339999999998</v>
          </cell>
        </row>
        <row r="509">
          <cell r="A509">
            <v>454.86070000000001</v>
          </cell>
        </row>
        <row r="510">
          <cell r="A510">
            <v>455.44380000000001</v>
          </cell>
        </row>
        <row r="511">
          <cell r="A511">
            <v>456.02260000000001</v>
          </cell>
        </row>
        <row r="512">
          <cell r="A512">
            <v>456.59719999999999</v>
          </cell>
        </row>
        <row r="513">
          <cell r="A513">
            <v>457.16770000000002</v>
          </cell>
        </row>
        <row r="514">
          <cell r="A514">
            <v>457.73419999999999</v>
          </cell>
        </row>
        <row r="515">
          <cell r="A515">
            <v>458.29680000000002</v>
          </cell>
        </row>
        <row r="516">
          <cell r="A516">
            <v>458.85539999999997</v>
          </cell>
        </row>
        <row r="517">
          <cell r="A517">
            <v>459.41019999999997</v>
          </cell>
        </row>
        <row r="518">
          <cell r="A518">
            <v>459.96120000000002</v>
          </cell>
        </row>
        <row r="519">
          <cell r="A519">
            <v>460.50850000000003</v>
          </cell>
        </row>
        <row r="520">
          <cell r="A520">
            <v>461.05220000000003</v>
          </cell>
        </row>
        <row r="521">
          <cell r="A521">
            <v>461.59219999999999</v>
          </cell>
        </row>
        <row r="522">
          <cell r="A522">
            <v>462.12869999999998</v>
          </cell>
        </row>
        <row r="523">
          <cell r="A523">
            <v>462.66180000000003</v>
          </cell>
        </row>
        <row r="524">
          <cell r="A524">
            <v>463.19139999999999</v>
          </cell>
        </row>
        <row r="525">
          <cell r="A525">
            <v>463.7176</v>
          </cell>
        </row>
        <row r="526">
          <cell r="A526">
            <v>464.24040000000002</v>
          </cell>
        </row>
        <row r="527">
          <cell r="A527">
            <v>464.76</v>
          </cell>
        </row>
        <row r="528">
          <cell r="A528">
            <v>465.27640000000002</v>
          </cell>
        </row>
        <row r="529">
          <cell r="A529">
            <v>465.78949999999998</v>
          </cell>
        </row>
        <row r="530">
          <cell r="A530">
            <v>466.29950000000002</v>
          </cell>
        </row>
        <row r="531">
          <cell r="A531">
            <v>466.80650000000003</v>
          </cell>
        </row>
        <row r="532">
          <cell r="A532">
            <v>467.31029999999998</v>
          </cell>
        </row>
        <row r="533">
          <cell r="A533">
            <v>467.81119999999999</v>
          </cell>
        </row>
        <row r="534">
          <cell r="A534">
            <v>468.3091</v>
          </cell>
        </row>
        <row r="535">
          <cell r="A535">
            <v>468.80410000000001</v>
          </cell>
        </row>
        <row r="536">
          <cell r="A536">
            <v>469.2962</v>
          </cell>
        </row>
        <row r="537">
          <cell r="A537">
            <v>469.78539999999998</v>
          </cell>
        </row>
        <row r="538">
          <cell r="A538">
            <v>470.27179999999998</v>
          </cell>
        </row>
        <row r="539">
          <cell r="A539">
            <v>470.75549999999998</v>
          </cell>
        </row>
        <row r="540">
          <cell r="A540">
            <v>471.2364</v>
          </cell>
        </row>
        <row r="541">
          <cell r="A541">
            <v>471.71460000000002</v>
          </cell>
        </row>
        <row r="542">
          <cell r="A542">
            <v>472.1902</v>
          </cell>
        </row>
        <row r="543">
          <cell r="A543">
            <v>472.66309999999999</v>
          </cell>
        </row>
        <row r="544">
          <cell r="A544">
            <v>473.13350000000003</v>
          </cell>
        </row>
        <row r="545">
          <cell r="A545">
            <v>473.60129999999998</v>
          </cell>
        </row>
        <row r="546">
          <cell r="A546">
            <v>474.06650000000002</v>
          </cell>
        </row>
        <row r="547">
          <cell r="A547">
            <v>474.52929999999998</v>
          </cell>
        </row>
        <row r="548">
          <cell r="A548">
            <v>474.9896</v>
          </cell>
        </row>
        <row r="549">
          <cell r="A549">
            <v>475.44740000000002</v>
          </cell>
        </row>
        <row r="550">
          <cell r="A550">
            <v>475.90289999999999</v>
          </cell>
        </row>
        <row r="551">
          <cell r="A551">
            <v>476.35599999999999</v>
          </cell>
        </row>
        <row r="552">
          <cell r="A552">
            <v>476.80669999999998</v>
          </cell>
        </row>
        <row r="553">
          <cell r="A553">
            <v>477.25510000000003</v>
          </cell>
        </row>
        <row r="554">
          <cell r="A554">
            <v>477.70119999999997</v>
          </cell>
        </row>
        <row r="555">
          <cell r="A555">
            <v>478.14510000000001</v>
          </cell>
        </row>
        <row r="556">
          <cell r="A556">
            <v>478.58670000000001</v>
          </cell>
        </row>
        <row r="557">
          <cell r="A557">
            <v>479.02609999999999</v>
          </cell>
        </row>
        <row r="558">
          <cell r="A558">
            <v>479.46339999999998</v>
          </cell>
        </row>
        <row r="559">
          <cell r="A559">
            <v>479.89839999999998</v>
          </cell>
        </row>
        <row r="560">
          <cell r="A560">
            <v>480.33139999999997</v>
          </cell>
        </row>
        <row r="561">
          <cell r="A561">
            <v>480.76220000000001</v>
          </cell>
        </row>
        <row r="562">
          <cell r="A562">
            <v>481.1909</v>
          </cell>
        </row>
        <row r="563">
          <cell r="A563">
            <v>481.61759999999998</v>
          </cell>
        </row>
        <row r="564">
          <cell r="A564">
            <v>482.04219999999998</v>
          </cell>
        </row>
        <row r="565">
          <cell r="A565">
            <v>482.4649</v>
          </cell>
        </row>
        <row r="566">
          <cell r="A566">
            <v>482.88549999999998</v>
          </cell>
        </row>
        <row r="567">
          <cell r="A567">
            <v>483.30410000000001</v>
          </cell>
        </row>
        <row r="568">
          <cell r="A568">
            <v>483.7208</v>
          </cell>
        </row>
        <row r="569">
          <cell r="A569">
            <v>484.13560000000001</v>
          </cell>
        </row>
        <row r="570">
          <cell r="A570">
            <v>484.54840000000002</v>
          </cell>
        </row>
        <row r="571">
          <cell r="A571">
            <v>484.95940000000002</v>
          </cell>
        </row>
        <row r="572">
          <cell r="A572">
            <v>485.36849999999998</v>
          </cell>
        </row>
        <row r="573">
          <cell r="A573">
            <v>485.77569999999997</v>
          </cell>
        </row>
        <row r="574">
          <cell r="A574">
            <v>486.18119999999999</v>
          </cell>
        </row>
        <row r="575">
          <cell r="A575">
            <v>486.5847</v>
          </cell>
        </row>
        <row r="576">
          <cell r="A576">
            <v>486.98660000000001</v>
          </cell>
        </row>
        <row r="577">
          <cell r="A577">
            <v>487.38659999999999</v>
          </cell>
        </row>
        <row r="578">
          <cell r="A578">
            <v>487.78489999999999</v>
          </cell>
        </row>
        <row r="579">
          <cell r="A579">
            <v>488.1814</v>
          </cell>
        </row>
        <row r="580">
          <cell r="A580">
            <v>488.57619999999997</v>
          </cell>
        </row>
        <row r="581">
          <cell r="A581">
            <v>488.96929999999998</v>
          </cell>
        </row>
        <row r="582">
          <cell r="A582">
            <v>489.36070000000001</v>
          </cell>
        </row>
        <row r="583">
          <cell r="A583">
            <v>489.75040000000001</v>
          </cell>
        </row>
        <row r="584">
          <cell r="A584">
            <v>490.13850000000002</v>
          </cell>
        </row>
        <row r="585">
          <cell r="A585">
            <v>490.52499999999998</v>
          </cell>
        </row>
        <row r="586">
          <cell r="A586">
            <v>490.90980000000002</v>
          </cell>
        </row>
        <row r="587">
          <cell r="A587">
            <v>491.29300000000001</v>
          </cell>
        </row>
        <row r="588">
          <cell r="A588">
            <v>491.6746</v>
          </cell>
        </row>
        <row r="589">
          <cell r="A589">
            <v>492.05470000000003</v>
          </cell>
        </row>
        <row r="590">
          <cell r="A590">
            <v>492.4332</v>
          </cell>
        </row>
        <row r="591">
          <cell r="A591">
            <v>492.81009999999998</v>
          </cell>
        </row>
        <row r="592">
          <cell r="A592">
            <v>493.18549999999999</v>
          </cell>
        </row>
        <row r="593">
          <cell r="A593">
            <v>493.55939999999998</v>
          </cell>
        </row>
        <row r="594">
          <cell r="A594">
            <v>493.93180000000001</v>
          </cell>
        </row>
        <row r="595">
          <cell r="A595">
            <v>494.30270000000002</v>
          </cell>
        </row>
        <row r="596">
          <cell r="A596">
            <v>494.6721</v>
          </cell>
        </row>
        <row r="597">
          <cell r="A597">
            <v>495.04</v>
          </cell>
        </row>
        <row r="598">
          <cell r="A598">
            <v>495.40649999999999</v>
          </cell>
        </row>
        <row r="599">
          <cell r="A599">
            <v>495.77159999999998</v>
          </cell>
        </row>
        <row r="600">
          <cell r="A600">
            <v>496.1352</v>
          </cell>
        </row>
        <row r="601">
          <cell r="A601">
            <v>496.49740000000003</v>
          </cell>
        </row>
        <row r="602">
          <cell r="A602">
            <v>496.85820000000001</v>
          </cell>
        </row>
        <row r="603">
          <cell r="A603">
            <v>497.2176</v>
          </cell>
        </row>
        <row r="604">
          <cell r="A604">
            <v>497.57569999999998</v>
          </cell>
        </row>
        <row r="605">
          <cell r="A605">
            <v>497.93239999999997</v>
          </cell>
        </row>
        <row r="606">
          <cell r="A606">
            <v>498.28769999999997</v>
          </cell>
        </row>
        <row r="607">
          <cell r="A607">
            <v>498.64170000000001</v>
          </cell>
        </row>
        <row r="608">
          <cell r="A608">
            <v>498.99430000000001</v>
          </cell>
        </row>
        <row r="609">
          <cell r="A609">
            <v>499.34570000000002</v>
          </cell>
        </row>
        <row r="610">
          <cell r="A610">
            <v>499.69569999999999</v>
          </cell>
        </row>
        <row r="611">
          <cell r="A611">
            <v>500.04450000000003</v>
          </cell>
        </row>
        <row r="612">
          <cell r="A612">
            <v>500.39190000000002</v>
          </cell>
        </row>
        <row r="613">
          <cell r="A613">
            <v>500.73809999999997</v>
          </cell>
        </row>
        <row r="614">
          <cell r="A614">
            <v>501.08300000000003</v>
          </cell>
        </row>
        <row r="615">
          <cell r="A615">
            <v>501.42660000000001</v>
          </cell>
        </row>
        <row r="616">
          <cell r="A616">
            <v>501.76909999999998</v>
          </cell>
        </row>
        <row r="617">
          <cell r="A617">
            <v>502.11020000000002</v>
          </cell>
        </row>
        <row r="618">
          <cell r="A618">
            <v>502.4502</v>
          </cell>
        </row>
        <row r="619">
          <cell r="A619">
            <v>502.78890000000001</v>
          </cell>
        </row>
        <row r="620">
          <cell r="A620">
            <v>503.12650000000002</v>
          </cell>
        </row>
        <row r="621">
          <cell r="A621">
            <v>503.46280000000002</v>
          </cell>
        </row>
        <row r="622">
          <cell r="A622">
            <v>503.79790000000003</v>
          </cell>
        </row>
        <row r="623">
          <cell r="A623">
            <v>504.13189999999997</v>
          </cell>
        </row>
        <row r="624">
          <cell r="A624">
            <v>504.46469999999999</v>
          </cell>
        </row>
        <row r="625">
          <cell r="A625">
            <v>504.79640000000001</v>
          </cell>
        </row>
        <row r="626">
          <cell r="A626">
            <v>505.12689999999998</v>
          </cell>
        </row>
        <row r="627">
          <cell r="A627">
            <v>505.45620000000002</v>
          </cell>
        </row>
        <row r="628">
          <cell r="A628">
            <v>505.78440000000001</v>
          </cell>
        </row>
        <row r="629">
          <cell r="A629">
            <v>506.11149999999998</v>
          </cell>
        </row>
        <row r="630">
          <cell r="A630">
            <v>506.4375</v>
          </cell>
        </row>
        <row r="631">
          <cell r="A631">
            <v>506.76240000000001</v>
          </cell>
        </row>
        <row r="632">
          <cell r="A632">
            <v>507.08620000000002</v>
          </cell>
        </row>
        <row r="633">
          <cell r="A633">
            <v>507.40890000000002</v>
          </cell>
        </row>
        <row r="634">
          <cell r="A634">
            <v>507.73050000000001</v>
          </cell>
        </row>
        <row r="635">
          <cell r="A635">
            <v>508.05099999999999</v>
          </cell>
        </row>
        <row r="636">
          <cell r="A636">
            <v>508.37049999999999</v>
          </cell>
        </row>
        <row r="637">
          <cell r="A637">
            <v>508.68889999999999</v>
          </cell>
        </row>
        <row r="638">
          <cell r="A638">
            <v>509.00619999999998</v>
          </cell>
        </row>
        <row r="639">
          <cell r="A639">
            <v>509.32260000000002</v>
          </cell>
        </row>
        <row r="640">
          <cell r="A640">
            <v>509.63780000000003</v>
          </cell>
        </row>
        <row r="641">
          <cell r="A641">
            <v>509.95209999999997</v>
          </cell>
        </row>
        <row r="642">
          <cell r="A642">
            <v>510.26530000000002</v>
          </cell>
        </row>
        <row r="643">
          <cell r="A643">
            <v>510.57749999999999</v>
          </cell>
        </row>
        <row r="644">
          <cell r="A644">
            <v>510.88869999999997</v>
          </cell>
        </row>
        <row r="645">
          <cell r="A645">
            <v>511.19889999999998</v>
          </cell>
        </row>
        <row r="646">
          <cell r="A646">
            <v>511.50810000000001</v>
          </cell>
        </row>
        <row r="647">
          <cell r="A647">
            <v>511.81639999999999</v>
          </cell>
        </row>
        <row r="648">
          <cell r="A648">
            <v>512.12360000000001</v>
          </cell>
        </row>
        <row r="649">
          <cell r="A649">
            <v>512.42989999999998</v>
          </cell>
        </row>
        <row r="650">
          <cell r="A650">
            <v>512.73519999999996</v>
          </cell>
        </row>
        <row r="651">
          <cell r="A651">
            <v>513.03949999999998</v>
          </cell>
        </row>
        <row r="652">
          <cell r="A652">
            <v>513.34289999999999</v>
          </cell>
        </row>
        <row r="653">
          <cell r="A653">
            <v>513.64530000000002</v>
          </cell>
        </row>
        <row r="654">
          <cell r="A654">
            <v>513.94680000000005</v>
          </cell>
        </row>
        <row r="655">
          <cell r="A655">
            <v>514.24739999999997</v>
          </cell>
        </row>
        <row r="656">
          <cell r="A656">
            <v>514.54700000000003</v>
          </cell>
        </row>
        <row r="657">
          <cell r="A657">
            <v>514.84580000000005</v>
          </cell>
        </row>
        <row r="658">
          <cell r="A658">
            <v>515.14359999999999</v>
          </cell>
        </row>
        <row r="659">
          <cell r="A659">
            <v>515.44050000000004</v>
          </cell>
        </row>
        <row r="660">
          <cell r="A660">
            <v>515.7364</v>
          </cell>
        </row>
        <row r="661">
          <cell r="A661">
            <v>516.03150000000005</v>
          </cell>
        </row>
        <row r="662">
          <cell r="A662">
            <v>516.32569999999998</v>
          </cell>
        </row>
        <row r="663">
          <cell r="A663">
            <v>516.61900000000003</v>
          </cell>
        </row>
        <row r="664">
          <cell r="A664">
            <v>516.91139999999996</v>
          </cell>
        </row>
        <row r="665">
          <cell r="A665">
            <v>517.20299999999997</v>
          </cell>
        </row>
        <row r="666">
          <cell r="A666">
            <v>517.49369999999999</v>
          </cell>
        </row>
        <row r="667">
          <cell r="A667">
            <v>517.7835</v>
          </cell>
        </row>
        <row r="668">
          <cell r="A668">
            <v>518.07240000000002</v>
          </cell>
        </row>
        <row r="669">
          <cell r="A669">
            <v>518.3605</v>
          </cell>
        </row>
        <row r="670">
          <cell r="A670">
            <v>518.64779999999996</v>
          </cell>
        </row>
        <row r="671">
          <cell r="A671">
            <v>518.93420000000003</v>
          </cell>
        </row>
        <row r="672">
          <cell r="A672">
            <v>519.21969999999999</v>
          </cell>
        </row>
        <row r="673">
          <cell r="A673">
            <v>519.50440000000003</v>
          </cell>
        </row>
        <row r="674">
          <cell r="A674">
            <v>519.78830000000005</v>
          </cell>
        </row>
        <row r="675">
          <cell r="A675">
            <v>520.07140000000004</v>
          </cell>
        </row>
        <row r="676">
          <cell r="A676">
            <v>520.3537</v>
          </cell>
        </row>
        <row r="677">
          <cell r="A677">
            <v>520.63509999999997</v>
          </cell>
        </row>
        <row r="678">
          <cell r="A678">
            <v>520.91570000000002</v>
          </cell>
        </row>
        <row r="679">
          <cell r="A679">
            <v>521.19560000000001</v>
          </cell>
        </row>
        <row r="680">
          <cell r="A680">
            <v>521.47460000000001</v>
          </cell>
        </row>
        <row r="681">
          <cell r="A681">
            <v>521.75279999999998</v>
          </cell>
        </row>
        <row r="682">
          <cell r="A682">
            <v>522.03020000000004</v>
          </cell>
        </row>
        <row r="683">
          <cell r="A683">
            <v>522.30690000000004</v>
          </cell>
        </row>
        <row r="684">
          <cell r="A684">
            <v>522.58280000000002</v>
          </cell>
        </row>
        <row r="685">
          <cell r="A685">
            <v>522.8578</v>
          </cell>
        </row>
        <row r="686">
          <cell r="A686">
            <v>523.13220000000001</v>
          </cell>
        </row>
        <row r="687">
          <cell r="A687">
            <v>523.40570000000002</v>
          </cell>
        </row>
        <row r="688">
          <cell r="A688">
            <v>523.67849999999999</v>
          </cell>
        </row>
        <row r="689">
          <cell r="A689">
            <v>523.95050000000003</v>
          </cell>
        </row>
        <row r="690">
          <cell r="A690">
            <v>524.22180000000003</v>
          </cell>
        </row>
        <row r="691">
          <cell r="A691">
            <v>524.4923</v>
          </cell>
        </row>
        <row r="692">
          <cell r="A692">
            <v>524.76199999999994</v>
          </cell>
        </row>
        <row r="693">
          <cell r="A693">
            <v>525.03099999999995</v>
          </cell>
        </row>
        <row r="694">
          <cell r="A694">
            <v>525.29930000000002</v>
          </cell>
        </row>
        <row r="695">
          <cell r="A695">
            <v>525.56690000000003</v>
          </cell>
        </row>
        <row r="696">
          <cell r="A696">
            <v>525.83370000000002</v>
          </cell>
        </row>
        <row r="697">
          <cell r="A697">
            <v>526.09969999999998</v>
          </cell>
        </row>
        <row r="698">
          <cell r="A698">
            <v>526.36509999999998</v>
          </cell>
        </row>
        <row r="699">
          <cell r="A699">
            <v>526.62969999999996</v>
          </cell>
        </row>
        <row r="700">
          <cell r="A700">
            <v>526.89359999999999</v>
          </cell>
        </row>
        <row r="701">
          <cell r="A701">
            <v>527.15679999999998</v>
          </cell>
        </row>
        <row r="702">
          <cell r="A702">
            <v>527.41930000000002</v>
          </cell>
        </row>
        <row r="703">
          <cell r="A703">
            <v>527.68110000000001</v>
          </cell>
        </row>
        <row r="704">
          <cell r="A704">
            <v>527.94219999999996</v>
          </cell>
        </row>
        <row r="705">
          <cell r="A705">
            <v>528.20259999999996</v>
          </cell>
        </row>
        <row r="706">
          <cell r="A706">
            <v>528.46230000000003</v>
          </cell>
        </row>
        <row r="707">
          <cell r="A707">
            <v>528.72130000000004</v>
          </cell>
        </row>
        <row r="708">
          <cell r="A708">
            <v>528.9796</v>
          </cell>
        </row>
        <row r="709">
          <cell r="A709">
            <v>529.23720000000003</v>
          </cell>
        </row>
        <row r="710">
          <cell r="A710">
            <v>529.4941</v>
          </cell>
        </row>
        <row r="711">
          <cell r="A711">
            <v>529.75040000000001</v>
          </cell>
        </row>
        <row r="712">
          <cell r="A712">
            <v>530.0059</v>
          </cell>
        </row>
        <row r="713">
          <cell r="A713">
            <v>530.26080000000002</v>
          </cell>
        </row>
        <row r="714">
          <cell r="A714">
            <v>530.51509999999996</v>
          </cell>
        </row>
        <row r="715">
          <cell r="A715">
            <v>530.76859999999999</v>
          </cell>
        </row>
        <row r="716">
          <cell r="A716">
            <v>531.02149999999995</v>
          </cell>
        </row>
        <row r="717">
          <cell r="A717">
            <v>531.27380000000005</v>
          </cell>
        </row>
        <row r="718">
          <cell r="A718">
            <v>531.52539999999999</v>
          </cell>
        </row>
        <row r="719">
          <cell r="A719">
            <v>531.77629999999999</v>
          </cell>
        </row>
        <row r="720">
          <cell r="A720">
            <v>532.02660000000003</v>
          </cell>
        </row>
        <row r="721">
          <cell r="A721">
            <v>532.27620000000002</v>
          </cell>
        </row>
        <row r="722">
          <cell r="A722">
            <v>532.52520000000004</v>
          </cell>
        </row>
        <row r="723">
          <cell r="A723">
            <v>532.77359999999999</v>
          </cell>
        </row>
        <row r="724">
          <cell r="A724">
            <v>533.0213</v>
          </cell>
        </row>
        <row r="725">
          <cell r="A725">
            <v>533.26829999999995</v>
          </cell>
        </row>
        <row r="726">
          <cell r="A726">
            <v>533.51480000000004</v>
          </cell>
        </row>
        <row r="727">
          <cell r="A727">
            <v>533.76059999999995</v>
          </cell>
        </row>
        <row r="728">
          <cell r="A728">
            <v>534.00570000000005</v>
          </cell>
        </row>
        <row r="729">
          <cell r="A729">
            <v>534.25030000000004</v>
          </cell>
        </row>
        <row r="730">
          <cell r="A730">
            <v>534.49419999999998</v>
          </cell>
        </row>
        <row r="731">
          <cell r="A731">
            <v>534.73749999999995</v>
          </cell>
        </row>
        <row r="732">
          <cell r="A732">
            <v>534.98019999999997</v>
          </cell>
        </row>
        <row r="733">
          <cell r="A733">
            <v>535.22220000000004</v>
          </cell>
        </row>
        <row r="734">
          <cell r="A734">
            <v>535.46370000000002</v>
          </cell>
        </row>
        <row r="735">
          <cell r="A735">
            <v>535.70450000000005</v>
          </cell>
        </row>
        <row r="736">
          <cell r="A736">
            <v>535.94470000000001</v>
          </cell>
        </row>
        <row r="737">
          <cell r="A737">
            <v>536.18430000000001</v>
          </cell>
        </row>
        <row r="738">
          <cell r="A738">
            <v>536.42340000000002</v>
          </cell>
        </row>
        <row r="739">
          <cell r="A739">
            <v>536.66179999999997</v>
          </cell>
        </row>
        <row r="740">
          <cell r="A740">
            <v>536.89959999999996</v>
          </cell>
        </row>
        <row r="741">
          <cell r="A741">
            <v>537.13679999999999</v>
          </cell>
        </row>
        <row r="742">
          <cell r="A742">
            <v>537.37339999999995</v>
          </cell>
        </row>
        <row r="743">
          <cell r="A743">
            <v>537.60940000000005</v>
          </cell>
        </row>
        <row r="744">
          <cell r="A744">
            <v>537.84479999999996</v>
          </cell>
        </row>
        <row r="745">
          <cell r="A745">
            <v>538.0797</v>
          </cell>
        </row>
        <row r="746">
          <cell r="A746">
            <v>538.31389999999999</v>
          </cell>
        </row>
        <row r="747">
          <cell r="A747">
            <v>538.54759999999999</v>
          </cell>
        </row>
        <row r="748">
          <cell r="A748">
            <v>538.78070000000002</v>
          </cell>
        </row>
        <row r="749">
          <cell r="A749">
            <v>539.01319999999998</v>
          </cell>
        </row>
        <row r="750">
          <cell r="A750">
            <v>539.24509999999998</v>
          </cell>
        </row>
        <row r="751">
          <cell r="A751">
            <v>539.47640000000001</v>
          </cell>
        </row>
        <row r="752">
          <cell r="A752">
            <v>539.70719999999994</v>
          </cell>
        </row>
        <row r="753">
          <cell r="A753">
            <v>539.93740000000003</v>
          </cell>
        </row>
        <row r="754">
          <cell r="A754">
            <v>540.16700000000003</v>
          </cell>
        </row>
        <row r="755">
          <cell r="A755">
            <v>540.39599999999996</v>
          </cell>
        </row>
        <row r="756">
          <cell r="A756">
            <v>540.62450000000001</v>
          </cell>
        </row>
        <row r="757">
          <cell r="A757">
            <v>540.85239999999999</v>
          </cell>
        </row>
        <row r="758">
          <cell r="A758">
            <v>541.07979999999998</v>
          </cell>
        </row>
        <row r="759">
          <cell r="A759">
            <v>541.30650000000003</v>
          </cell>
        </row>
        <row r="760">
          <cell r="A760">
            <v>541.53269999999998</v>
          </cell>
        </row>
        <row r="761">
          <cell r="A761">
            <v>541.75840000000005</v>
          </cell>
        </row>
        <row r="762">
          <cell r="A762">
            <v>541.98350000000005</v>
          </cell>
        </row>
        <row r="763">
          <cell r="A763">
            <v>542.20799999999997</v>
          </cell>
        </row>
        <row r="764">
          <cell r="A764">
            <v>542.43190000000004</v>
          </cell>
        </row>
        <row r="765">
          <cell r="A765">
            <v>542.65530000000001</v>
          </cell>
        </row>
        <row r="766">
          <cell r="A766">
            <v>542.87819999999999</v>
          </cell>
        </row>
        <row r="767">
          <cell r="A767">
            <v>543.10050000000001</v>
          </cell>
        </row>
        <row r="768">
          <cell r="A768">
            <v>543.32219999999995</v>
          </cell>
        </row>
        <row r="769">
          <cell r="A769">
            <v>543.54340000000002</v>
          </cell>
        </row>
        <row r="770">
          <cell r="A770">
            <v>543.76400000000001</v>
          </cell>
        </row>
        <row r="771">
          <cell r="A771">
            <v>543.98410000000001</v>
          </cell>
        </row>
        <row r="772">
          <cell r="A772">
            <v>544.20360000000005</v>
          </cell>
        </row>
        <row r="773">
          <cell r="A773">
            <v>544.42259999999999</v>
          </cell>
        </row>
        <row r="774">
          <cell r="A774">
            <v>544.64099999999996</v>
          </cell>
        </row>
        <row r="775">
          <cell r="A775">
            <v>544.85889999999995</v>
          </cell>
        </row>
        <row r="776">
          <cell r="A776">
            <v>545.07619999999997</v>
          </cell>
        </row>
        <row r="777">
          <cell r="A777">
            <v>545.29300000000001</v>
          </cell>
        </row>
        <row r="778">
          <cell r="A778">
            <v>545.50930000000005</v>
          </cell>
        </row>
        <row r="779">
          <cell r="A779">
            <v>545.72490000000005</v>
          </cell>
        </row>
        <row r="780">
          <cell r="A780">
            <v>545.94010000000003</v>
          </cell>
        </row>
        <row r="781">
          <cell r="A781">
            <v>546.15470000000005</v>
          </cell>
        </row>
        <row r="782">
          <cell r="A782">
            <v>546.36869999999999</v>
          </cell>
        </row>
        <row r="783">
          <cell r="A783">
            <v>546.58219999999994</v>
          </cell>
        </row>
        <row r="784">
          <cell r="A784">
            <v>546.79510000000005</v>
          </cell>
        </row>
        <row r="785">
          <cell r="A785">
            <v>547.00750000000005</v>
          </cell>
        </row>
        <row r="786">
          <cell r="A786">
            <v>547.21939999999995</v>
          </cell>
        </row>
        <row r="787">
          <cell r="A787">
            <v>547.4307</v>
          </cell>
        </row>
        <row r="788">
          <cell r="A788">
            <v>547.64139999999998</v>
          </cell>
        </row>
        <row r="789">
          <cell r="A789">
            <v>547.85159999999996</v>
          </cell>
        </row>
        <row r="790">
          <cell r="A790">
            <v>548.06129999999996</v>
          </cell>
        </row>
        <row r="791">
          <cell r="A791">
            <v>548.2704</v>
          </cell>
        </row>
        <row r="792">
          <cell r="A792">
            <v>548.47889999999995</v>
          </cell>
        </row>
        <row r="793">
          <cell r="A793">
            <v>548.68690000000004</v>
          </cell>
        </row>
        <row r="794">
          <cell r="A794">
            <v>548.89430000000004</v>
          </cell>
        </row>
        <row r="795">
          <cell r="A795">
            <v>549.10119999999995</v>
          </cell>
        </row>
        <row r="796">
          <cell r="A796">
            <v>549.3075</v>
          </cell>
        </row>
        <row r="797">
          <cell r="A797">
            <v>549.51319999999998</v>
          </cell>
        </row>
        <row r="798">
          <cell r="A798">
            <v>549.71839999999997</v>
          </cell>
        </row>
        <row r="799">
          <cell r="A799">
            <v>549.923</v>
          </cell>
        </row>
        <row r="800">
          <cell r="A800">
            <v>550.12699999999995</v>
          </cell>
        </row>
        <row r="801">
          <cell r="A801">
            <v>550.33040000000005</v>
          </cell>
        </row>
        <row r="802">
          <cell r="A802">
            <v>550.53330000000005</v>
          </cell>
        </row>
        <row r="803">
          <cell r="A803">
            <v>550.73559999999998</v>
          </cell>
        </row>
        <row r="804">
          <cell r="A804">
            <v>550.93719999999996</v>
          </cell>
        </row>
        <row r="805">
          <cell r="A805">
            <v>551.13829999999996</v>
          </cell>
        </row>
        <row r="806">
          <cell r="A806">
            <v>551.33879999999999</v>
          </cell>
        </row>
        <row r="807">
          <cell r="A807">
            <v>551.53859999999997</v>
          </cell>
        </row>
        <row r="808">
          <cell r="A808">
            <v>551.73789999999997</v>
          </cell>
        </row>
        <row r="809">
          <cell r="A809">
            <v>551.93650000000002</v>
          </cell>
        </row>
        <row r="810">
          <cell r="A810">
            <v>552.13440000000003</v>
          </cell>
        </row>
        <row r="811">
          <cell r="A811">
            <v>552.33169999999996</v>
          </cell>
        </row>
        <row r="812">
          <cell r="A812">
            <v>552.52829999999994</v>
          </cell>
        </row>
        <row r="813">
          <cell r="A813">
            <v>552.72429999999997</v>
          </cell>
        </row>
        <row r="814">
          <cell r="A814">
            <v>552.91949999999997</v>
          </cell>
        </row>
        <row r="815">
          <cell r="A815">
            <v>553.11400000000003</v>
          </cell>
        </row>
        <row r="816">
          <cell r="A816">
            <v>553.30769999999995</v>
          </cell>
        </row>
        <row r="817">
          <cell r="A817">
            <v>553.50049999999999</v>
          </cell>
        </row>
      </sheetData>
      <sheetData sheetId="17">
        <row r="2">
          <cell r="A2">
            <v>182.55</v>
          </cell>
        </row>
        <row r="3">
          <cell r="A3">
            <v>308.48480000000001</v>
          </cell>
        </row>
        <row r="4">
          <cell r="A4">
            <v>324.5444</v>
          </cell>
        </row>
        <row r="5">
          <cell r="A5">
            <v>334.92200000000003</v>
          </cell>
        </row>
        <row r="6">
          <cell r="A6">
            <v>342.7869</v>
          </cell>
        </row>
        <row r="7">
          <cell r="A7">
            <v>349.20119999999997</v>
          </cell>
        </row>
        <row r="8">
          <cell r="A8">
            <v>354.66019999999997</v>
          </cell>
        </row>
        <row r="9">
          <cell r="A9">
            <v>359.43770000000001</v>
          </cell>
        </row>
        <row r="10">
          <cell r="A10">
            <v>363.70190000000002</v>
          </cell>
        </row>
        <row r="11">
          <cell r="A11">
            <v>367.5643</v>
          </cell>
        </row>
        <row r="12">
          <cell r="A12">
            <v>371.10270000000003</v>
          </cell>
        </row>
        <row r="13">
          <cell r="A13">
            <v>374.37360000000001</v>
          </cell>
        </row>
        <row r="14">
          <cell r="A14">
            <v>377.41950000000003</v>
          </cell>
        </row>
        <row r="15">
          <cell r="A15">
            <v>380.27339999999998</v>
          </cell>
        </row>
        <row r="16">
          <cell r="A16">
            <v>382.96109999999999</v>
          </cell>
        </row>
        <row r="17">
          <cell r="A17">
            <v>385.50360000000001</v>
          </cell>
        </row>
        <row r="18">
          <cell r="A18">
            <v>387.91770000000002</v>
          </cell>
        </row>
        <row r="19">
          <cell r="A19">
            <v>390.21769999999998</v>
          </cell>
        </row>
        <row r="20">
          <cell r="A20">
            <v>392.4153</v>
          </cell>
        </row>
        <row r="21">
          <cell r="A21">
            <v>394.5206</v>
          </cell>
        </row>
        <row r="22">
          <cell r="A22">
            <v>396.5421</v>
          </cell>
        </row>
        <row r="23">
          <cell r="A23">
            <v>398.48719999999997</v>
          </cell>
        </row>
        <row r="24">
          <cell r="A24">
            <v>400.36239999999998</v>
          </cell>
        </row>
        <row r="25">
          <cell r="A25">
            <v>402.17320000000001</v>
          </cell>
        </row>
        <row r="26">
          <cell r="A26">
            <v>403.92450000000002</v>
          </cell>
        </row>
        <row r="27">
          <cell r="A27">
            <v>405.62079999999997</v>
          </cell>
        </row>
        <row r="28">
          <cell r="A28">
            <v>407.26580000000001</v>
          </cell>
        </row>
        <row r="29">
          <cell r="A29">
            <v>408.86320000000001</v>
          </cell>
        </row>
        <row r="30">
          <cell r="A30">
            <v>410.41590000000002</v>
          </cell>
        </row>
        <row r="31">
          <cell r="A31">
            <v>411.92689999999999</v>
          </cell>
        </row>
        <row r="32">
          <cell r="A32">
            <v>413.39859999999999</v>
          </cell>
        </row>
        <row r="33">
          <cell r="A33">
            <v>414.83339999999998</v>
          </cell>
        </row>
        <row r="34">
          <cell r="A34">
            <v>416.23329999999999</v>
          </cell>
        </row>
        <row r="35">
          <cell r="A35">
            <v>417.6003</v>
          </cell>
        </row>
        <row r="36">
          <cell r="A36">
            <v>418.93610000000001</v>
          </cell>
        </row>
        <row r="37">
          <cell r="A37">
            <v>420.24239999999998</v>
          </cell>
        </row>
        <row r="38">
          <cell r="A38">
            <v>421.5206</v>
          </cell>
        </row>
        <row r="39">
          <cell r="A39">
            <v>422.77210000000002</v>
          </cell>
        </row>
        <row r="40">
          <cell r="A40">
            <v>423.9982</v>
          </cell>
        </row>
        <row r="41">
          <cell r="A41">
            <v>425.2</v>
          </cell>
        </row>
        <row r="42">
          <cell r="A42">
            <v>426.37869999999998</v>
          </cell>
        </row>
        <row r="43">
          <cell r="A43">
            <v>427.53519999999997</v>
          </cell>
        </row>
        <row r="44">
          <cell r="A44">
            <v>428.67059999999998</v>
          </cell>
        </row>
        <row r="45">
          <cell r="A45">
            <v>429.78570000000002</v>
          </cell>
        </row>
        <row r="46">
          <cell r="A46">
            <v>430.88130000000001</v>
          </cell>
        </row>
        <row r="47">
          <cell r="A47">
            <v>431.95819999999998</v>
          </cell>
        </row>
        <row r="48">
          <cell r="A48">
            <v>433.01710000000003</v>
          </cell>
        </row>
        <row r="49">
          <cell r="A49">
            <v>434.05880000000002</v>
          </cell>
        </row>
        <row r="50">
          <cell r="A50">
            <v>435.08390000000003</v>
          </cell>
        </row>
        <row r="51">
          <cell r="A51">
            <v>436.09289999999999</v>
          </cell>
        </row>
        <row r="52">
          <cell r="A52">
            <v>437.0865</v>
          </cell>
        </row>
        <row r="53">
          <cell r="A53">
            <v>438.0652</v>
          </cell>
        </row>
        <row r="54">
          <cell r="A54">
            <v>439.02949999999998</v>
          </cell>
        </row>
        <row r="55">
          <cell r="A55">
            <v>439.97989999999999</v>
          </cell>
        </row>
        <row r="56">
          <cell r="A56">
            <v>440.9169</v>
          </cell>
        </row>
        <row r="57">
          <cell r="A57">
            <v>441.8408</v>
          </cell>
        </row>
        <row r="58">
          <cell r="A58">
            <v>442.75220000000002</v>
          </cell>
        </row>
        <row r="59">
          <cell r="A59">
            <v>443.65140000000002</v>
          </cell>
        </row>
        <row r="60">
          <cell r="A60">
            <v>444.53870000000001</v>
          </cell>
        </row>
        <row r="61">
          <cell r="A61">
            <v>445.41460000000001</v>
          </cell>
        </row>
        <row r="62">
          <cell r="A62">
            <v>446.27929999999998</v>
          </cell>
        </row>
        <row r="63">
          <cell r="A63">
            <v>447.13330000000002</v>
          </cell>
        </row>
        <row r="64">
          <cell r="A64">
            <v>447.97669999999999</v>
          </cell>
        </row>
        <row r="65">
          <cell r="A65">
            <v>448.81</v>
          </cell>
        </row>
        <row r="66">
          <cell r="A66">
            <v>449.63330000000002</v>
          </cell>
        </row>
        <row r="67">
          <cell r="A67">
            <v>450.447</v>
          </cell>
        </row>
        <row r="68">
          <cell r="A68">
            <v>451.25130000000001</v>
          </cell>
        </row>
        <row r="69">
          <cell r="A69">
            <v>452.04649999999998</v>
          </cell>
        </row>
        <row r="70">
          <cell r="A70">
            <v>452.83280000000002</v>
          </cell>
        </row>
        <row r="71">
          <cell r="A71">
            <v>453.61040000000003</v>
          </cell>
        </row>
        <row r="72">
          <cell r="A72">
            <v>454.37959999999998</v>
          </cell>
        </row>
        <row r="73">
          <cell r="A73">
            <v>455.14060000000001</v>
          </cell>
        </row>
        <row r="74">
          <cell r="A74">
            <v>455.89350000000002</v>
          </cell>
        </row>
        <row r="75">
          <cell r="A75">
            <v>456.63850000000002</v>
          </cell>
        </row>
        <row r="76">
          <cell r="A76">
            <v>457.37599999999998</v>
          </cell>
        </row>
        <row r="77">
          <cell r="A77">
            <v>458.10590000000002</v>
          </cell>
        </row>
        <row r="78">
          <cell r="A78">
            <v>458.82850000000002</v>
          </cell>
        </row>
        <row r="79">
          <cell r="A79">
            <v>459.54399999999998</v>
          </cell>
        </row>
        <row r="80">
          <cell r="A80">
            <v>460.25259999999997</v>
          </cell>
        </row>
        <row r="81">
          <cell r="A81">
            <v>460.95429999999999</v>
          </cell>
        </row>
        <row r="82">
          <cell r="A82">
            <v>461.64940000000001</v>
          </cell>
        </row>
        <row r="83">
          <cell r="A83">
            <v>462.33789999999999</v>
          </cell>
        </row>
        <row r="84">
          <cell r="A84">
            <v>463.02010000000001</v>
          </cell>
        </row>
        <row r="85">
          <cell r="A85">
            <v>463.69600000000003</v>
          </cell>
        </row>
        <row r="86">
          <cell r="A86">
            <v>464.36579999999998</v>
          </cell>
        </row>
        <row r="87">
          <cell r="A87">
            <v>465.02960000000002</v>
          </cell>
        </row>
        <row r="88">
          <cell r="A88">
            <v>465.68759999999997</v>
          </cell>
        </row>
        <row r="89">
          <cell r="A89">
            <v>466.33980000000003</v>
          </cell>
        </row>
        <row r="90">
          <cell r="A90">
            <v>466.9864</v>
          </cell>
        </row>
        <row r="91">
          <cell r="A91">
            <v>467.6275</v>
          </cell>
        </row>
        <row r="92">
          <cell r="A92">
            <v>468.26310000000001</v>
          </cell>
        </row>
        <row r="93">
          <cell r="A93">
            <v>468.89339999999999</v>
          </cell>
        </row>
        <row r="94">
          <cell r="A94">
            <v>469.51859999999999</v>
          </cell>
        </row>
        <row r="95">
          <cell r="A95">
            <v>470.1386</v>
          </cell>
        </row>
        <row r="96">
          <cell r="A96">
            <v>470.75360000000001</v>
          </cell>
        </row>
        <row r="97">
          <cell r="A97">
            <v>471.36369999999999</v>
          </cell>
        </row>
        <row r="98">
          <cell r="A98">
            <v>471.96890000000002</v>
          </cell>
        </row>
        <row r="99">
          <cell r="A99">
            <v>472.56939999999997</v>
          </cell>
        </row>
        <row r="100">
          <cell r="A100">
            <v>473.1653</v>
          </cell>
        </row>
        <row r="101">
          <cell r="A101">
            <v>473.75659999999999</v>
          </cell>
        </row>
        <row r="102">
          <cell r="A102">
            <v>474.3433</v>
          </cell>
        </row>
        <row r="103">
          <cell r="A103">
            <v>474.92570000000001</v>
          </cell>
        </row>
        <row r="104">
          <cell r="A104">
            <v>475.50369999999998</v>
          </cell>
        </row>
        <row r="105">
          <cell r="A105">
            <v>476.07740000000001</v>
          </cell>
        </row>
        <row r="106">
          <cell r="A106">
            <v>476.64699999999999</v>
          </cell>
        </row>
        <row r="107">
          <cell r="A107">
            <v>477.2124</v>
          </cell>
        </row>
        <row r="108">
          <cell r="A108">
            <v>477.77370000000002</v>
          </cell>
        </row>
        <row r="109">
          <cell r="A109">
            <v>478.33100000000002</v>
          </cell>
        </row>
        <row r="110">
          <cell r="A110">
            <v>478.88440000000003</v>
          </cell>
        </row>
        <row r="111">
          <cell r="A111">
            <v>479.43400000000003</v>
          </cell>
        </row>
        <row r="112">
          <cell r="A112">
            <v>479.97969999999998</v>
          </cell>
        </row>
        <row r="113">
          <cell r="A113">
            <v>480.52170000000001</v>
          </cell>
        </row>
        <row r="114">
          <cell r="A114">
            <v>481.06</v>
          </cell>
        </row>
        <row r="115">
          <cell r="A115">
            <v>481.59460000000001</v>
          </cell>
        </row>
        <row r="116">
          <cell r="A116">
            <v>482.12569999999999</v>
          </cell>
        </row>
        <row r="117">
          <cell r="A117">
            <v>482.6533</v>
          </cell>
        </row>
        <row r="118">
          <cell r="A118">
            <v>483.1773</v>
          </cell>
        </row>
        <row r="119">
          <cell r="A119">
            <v>483.69799999999998</v>
          </cell>
        </row>
        <row r="120">
          <cell r="A120">
            <v>484.21530000000001</v>
          </cell>
        </row>
        <row r="121">
          <cell r="A121">
            <v>484.72919999999999</v>
          </cell>
        </row>
        <row r="122">
          <cell r="A122">
            <v>485.23989999999998</v>
          </cell>
        </row>
        <row r="123">
          <cell r="A123">
            <v>485.74740000000003</v>
          </cell>
        </row>
        <row r="124">
          <cell r="A124">
            <v>486.25170000000003</v>
          </cell>
        </row>
        <row r="125">
          <cell r="A125">
            <v>486.75279999999998</v>
          </cell>
        </row>
        <row r="126">
          <cell r="A126">
            <v>487.25080000000003</v>
          </cell>
        </row>
        <row r="127">
          <cell r="A127">
            <v>487.74579999999997</v>
          </cell>
        </row>
        <row r="128">
          <cell r="A128">
            <v>488.23779999999999</v>
          </cell>
        </row>
        <row r="129">
          <cell r="A129">
            <v>488.72680000000003</v>
          </cell>
        </row>
        <row r="130">
          <cell r="A130">
            <v>489.21289999999999</v>
          </cell>
        </row>
        <row r="131">
          <cell r="A131">
            <v>489.6961</v>
          </cell>
        </row>
        <row r="132">
          <cell r="A132">
            <v>490.1764</v>
          </cell>
        </row>
        <row r="133">
          <cell r="A133">
            <v>490.65390000000002</v>
          </cell>
        </row>
        <row r="134">
          <cell r="A134">
            <v>491.12869999999998</v>
          </cell>
        </row>
        <row r="135">
          <cell r="A135">
            <v>491.60059999999999</v>
          </cell>
        </row>
        <row r="136">
          <cell r="A136">
            <v>492.06990000000002</v>
          </cell>
        </row>
        <row r="137">
          <cell r="A137">
            <v>492.53649999999999</v>
          </cell>
        </row>
        <row r="138">
          <cell r="A138">
            <v>493.00049999999999</v>
          </cell>
        </row>
        <row r="139">
          <cell r="A139">
            <v>493.46190000000001</v>
          </cell>
        </row>
        <row r="140">
          <cell r="A140">
            <v>493.92070000000001</v>
          </cell>
        </row>
        <row r="141">
          <cell r="A141">
            <v>494.37689999999998</v>
          </cell>
        </row>
        <row r="142">
          <cell r="A142">
            <v>494.8306</v>
          </cell>
        </row>
        <row r="143">
          <cell r="A143">
            <v>495.28190000000001</v>
          </cell>
        </row>
        <row r="144">
          <cell r="A144">
            <v>495.73070000000001</v>
          </cell>
        </row>
        <row r="145">
          <cell r="A145">
            <v>496.17700000000002</v>
          </cell>
        </row>
        <row r="146">
          <cell r="A146">
            <v>496.62099999999998</v>
          </cell>
        </row>
        <row r="147">
          <cell r="A147">
            <v>497.06259999999997</v>
          </cell>
        </row>
        <row r="148">
          <cell r="A148">
            <v>497.50189999999998</v>
          </cell>
        </row>
        <row r="149">
          <cell r="A149">
            <v>497.93880000000001</v>
          </cell>
        </row>
        <row r="150">
          <cell r="A150">
            <v>498.37349999999998</v>
          </cell>
        </row>
        <row r="151">
          <cell r="A151">
            <v>498.80590000000001</v>
          </cell>
        </row>
        <row r="152">
          <cell r="A152">
            <v>499.23599999999999</v>
          </cell>
        </row>
        <row r="153">
          <cell r="A153">
            <v>499.66399999999999</v>
          </cell>
        </row>
        <row r="154">
          <cell r="A154">
            <v>500.08980000000003</v>
          </cell>
        </row>
        <row r="155">
          <cell r="A155">
            <v>500.51339999999999</v>
          </cell>
        </row>
        <row r="156">
          <cell r="A156">
            <v>500.9348</v>
          </cell>
        </row>
        <row r="157">
          <cell r="A157">
            <v>501.35419999999999</v>
          </cell>
        </row>
        <row r="158">
          <cell r="A158">
            <v>501.77140000000003</v>
          </cell>
        </row>
        <row r="159">
          <cell r="A159">
            <v>502.1866</v>
          </cell>
        </row>
        <row r="160">
          <cell r="A160">
            <v>502.59969999999998</v>
          </cell>
        </row>
        <row r="161">
          <cell r="A161">
            <v>503.01080000000002</v>
          </cell>
        </row>
        <row r="162">
          <cell r="A162">
            <v>503.41989999999998</v>
          </cell>
        </row>
        <row r="163">
          <cell r="A163">
            <v>503.827</v>
          </cell>
        </row>
        <row r="164">
          <cell r="A164">
            <v>504.23219999999998</v>
          </cell>
        </row>
        <row r="165">
          <cell r="A165">
            <v>504.63529999999997</v>
          </cell>
        </row>
        <row r="166">
          <cell r="A166">
            <v>505.03660000000002</v>
          </cell>
        </row>
        <row r="167">
          <cell r="A167">
            <v>505.43599999999998</v>
          </cell>
        </row>
        <row r="168">
          <cell r="A168">
            <v>505.83339999999998</v>
          </cell>
        </row>
        <row r="169">
          <cell r="A169">
            <v>506.22910000000002</v>
          </cell>
        </row>
        <row r="170">
          <cell r="A170">
            <v>506.62279999999998</v>
          </cell>
        </row>
        <row r="171">
          <cell r="A171">
            <v>507.0147</v>
          </cell>
        </row>
        <row r="172">
          <cell r="A172">
            <v>507.40480000000002</v>
          </cell>
        </row>
        <row r="173">
          <cell r="A173">
            <v>507.79309999999998</v>
          </cell>
        </row>
        <row r="174">
          <cell r="A174">
            <v>508.17959999999999</v>
          </cell>
        </row>
        <row r="175">
          <cell r="A175">
            <v>508.56439999999998</v>
          </cell>
        </row>
        <row r="176">
          <cell r="A176">
            <v>508.94740000000002</v>
          </cell>
        </row>
        <row r="177">
          <cell r="A177">
            <v>509.32870000000003</v>
          </cell>
        </row>
        <row r="178">
          <cell r="A178">
            <v>509.70819999999998</v>
          </cell>
        </row>
        <row r="179">
          <cell r="A179">
            <v>510.08609999999999</v>
          </cell>
        </row>
        <row r="180">
          <cell r="A180">
            <v>510.46230000000003</v>
          </cell>
        </row>
        <row r="181">
          <cell r="A181">
            <v>510.83679999999998</v>
          </cell>
        </row>
        <row r="182">
          <cell r="A182">
            <v>511.20960000000002</v>
          </cell>
        </row>
        <row r="183">
          <cell r="A183">
            <v>511.58080000000001</v>
          </cell>
        </row>
        <row r="184">
          <cell r="A184">
            <v>511.9504</v>
          </cell>
        </row>
        <row r="185">
          <cell r="A185">
            <v>512.3184</v>
          </cell>
        </row>
        <row r="186">
          <cell r="A186">
            <v>512.68470000000002</v>
          </cell>
        </row>
        <row r="187">
          <cell r="A187">
            <v>513.04949999999997</v>
          </cell>
        </row>
        <row r="188">
          <cell r="A188">
            <v>513.41269999999997</v>
          </cell>
        </row>
        <row r="189">
          <cell r="A189">
            <v>513.77440000000001</v>
          </cell>
        </row>
        <row r="190">
          <cell r="A190">
            <v>514.1345</v>
          </cell>
        </row>
        <row r="191">
          <cell r="A191">
            <v>514.49310000000003</v>
          </cell>
        </row>
        <row r="192">
          <cell r="A192">
            <v>514.85019999999997</v>
          </cell>
        </row>
        <row r="193">
          <cell r="A193">
            <v>515.20569999999998</v>
          </cell>
        </row>
        <row r="194">
          <cell r="A194">
            <v>515.5598</v>
          </cell>
        </row>
        <row r="195">
          <cell r="A195">
            <v>515.91240000000005</v>
          </cell>
        </row>
        <row r="196">
          <cell r="A196">
            <v>516.26350000000002</v>
          </cell>
        </row>
        <row r="197">
          <cell r="A197">
            <v>516.61310000000003</v>
          </cell>
        </row>
        <row r="198">
          <cell r="A198">
            <v>516.96130000000005</v>
          </cell>
        </row>
        <row r="199">
          <cell r="A199">
            <v>517.30809999999997</v>
          </cell>
        </row>
        <row r="200">
          <cell r="A200">
            <v>517.65340000000003</v>
          </cell>
        </row>
        <row r="201">
          <cell r="A201">
            <v>517.9973</v>
          </cell>
        </row>
        <row r="202">
          <cell r="A202">
            <v>518.33989999999994</v>
          </cell>
        </row>
        <row r="203">
          <cell r="A203">
            <v>518.68100000000004</v>
          </cell>
        </row>
        <row r="204">
          <cell r="A204">
            <v>519.02070000000003</v>
          </cell>
        </row>
        <row r="205">
          <cell r="A205">
            <v>519.35910000000001</v>
          </cell>
        </row>
        <row r="206">
          <cell r="A206">
            <v>519.6961</v>
          </cell>
        </row>
        <row r="207">
          <cell r="A207">
            <v>520.03179999999998</v>
          </cell>
        </row>
        <row r="208">
          <cell r="A208">
            <v>520.36609999999996</v>
          </cell>
        </row>
        <row r="209">
          <cell r="A209">
            <v>520.69899999999996</v>
          </cell>
        </row>
        <row r="210">
          <cell r="A210">
            <v>521.03070000000002</v>
          </cell>
        </row>
        <row r="211">
          <cell r="A211">
            <v>521.36099999999999</v>
          </cell>
        </row>
        <row r="212">
          <cell r="A212">
            <v>521.69000000000005</v>
          </cell>
        </row>
        <row r="213">
          <cell r="A213">
            <v>522.01779999999997</v>
          </cell>
        </row>
        <row r="214">
          <cell r="A214">
            <v>522.3442</v>
          </cell>
        </row>
        <row r="215">
          <cell r="A215">
            <v>522.6694</v>
          </cell>
        </row>
        <row r="216">
          <cell r="A216">
            <v>522.99329999999998</v>
          </cell>
        </row>
        <row r="217">
          <cell r="A217">
            <v>523.31590000000006</v>
          </cell>
        </row>
        <row r="218">
          <cell r="A218">
            <v>523.63729999999998</v>
          </cell>
        </row>
        <row r="219">
          <cell r="A219">
            <v>523.95740000000001</v>
          </cell>
        </row>
        <row r="220">
          <cell r="A220">
            <v>524.27629999999999</v>
          </cell>
        </row>
        <row r="221">
          <cell r="A221">
            <v>524.59389999999996</v>
          </cell>
        </row>
        <row r="222">
          <cell r="A222">
            <v>524.91030000000001</v>
          </cell>
        </row>
        <row r="223">
          <cell r="A223">
            <v>525.22550000000001</v>
          </cell>
        </row>
        <row r="224">
          <cell r="A224">
            <v>525.53949999999998</v>
          </cell>
        </row>
        <row r="225">
          <cell r="A225">
            <v>525.85230000000001</v>
          </cell>
        </row>
        <row r="226">
          <cell r="A226">
            <v>526.16390000000001</v>
          </cell>
        </row>
        <row r="227">
          <cell r="A227">
            <v>526.47429999999997</v>
          </cell>
        </row>
        <row r="228">
          <cell r="A228">
            <v>526.7835</v>
          </cell>
        </row>
        <row r="229">
          <cell r="A229">
            <v>527.0915</v>
          </cell>
        </row>
        <row r="230">
          <cell r="A230">
            <v>527.39840000000004</v>
          </cell>
        </row>
        <row r="231">
          <cell r="A231">
            <v>527.70410000000004</v>
          </cell>
        </row>
        <row r="232">
          <cell r="A232">
            <v>528.00869999999998</v>
          </cell>
        </row>
        <row r="233">
          <cell r="A233">
            <v>528.31200000000001</v>
          </cell>
        </row>
        <row r="234">
          <cell r="A234">
            <v>528.61429999999996</v>
          </cell>
        </row>
        <row r="235">
          <cell r="A235">
            <v>528.91539999999998</v>
          </cell>
        </row>
        <row r="236">
          <cell r="A236">
            <v>529.21529999999996</v>
          </cell>
        </row>
        <row r="237">
          <cell r="A237">
            <v>529.51419999999996</v>
          </cell>
        </row>
        <row r="238">
          <cell r="A238">
            <v>529.81190000000004</v>
          </cell>
        </row>
        <row r="239">
          <cell r="A239">
            <v>530.10839999999996</v>
          </cell>
        </row>
        <row r="240">
          <cell r="A240">
            <v>530.40390000000002</v>
          </cell>
        </row>
        <row r="241">
          <cell r="A241">
            <v>530.69820000000004</v>
          </cell>
        </row>
        <row r="242">
          <cell r="A242">
            <v>530.99149999999997</v>
          </cell>
        </row>
        <row r="243">
          <cell r="A243">
            <v>531.28359999999998</v>
          </cell>
        </row>
        <row r="244">
          <cell r="A244">
            <v>531.57460000000003</v>
          </cell>
        </row>
        <row r="245">
          <cell r="A245">
            <v>531.8646</v>
          </cell>
        </row>
        <row r="246">
          <cell r="A246">
            <v>532.15340000000003</v>
          </cell>
        </row>
        <row r="247">
          <cell r="A247">
            <v>532.44119999999998</v>
          </cell>
        </row>
        <row r="248">
          <cell r="A248">
            <v>532.7278</v>
          </cell>
        </row>
        <row r="249">
          <cell r="A249">
            <v>533.01340000000005</v>
          </cell>
        </row>
        <row r="250">
          <cell r="A250">
            <v>533.29790000000003</v>
          </cell>
        </row>
        <row r="251">
          <cell r="A251">
            <v>533.58130000000006</v>
          </cell>
        </row>
        <row r="252">
          <cell r="A252">
            <v>533.86360000000002</v>
          </cell>
        </row>
        <row r="253">
          <cell r="A253">
            <v>534.14480000000003</v>
          </cell>
        </row>
        <row r="254">
          <cell r="A254">
            <v>534.42499999999995</v>
          </cell>
        </row>
        <row r="255">
          <cell r="A255">
            <v>534.70410000000004</v>
          </cell>
        </row>
        <row r="256">
          <cell r="A256">
            <v>534.98209999999995</v>
          </cell>
        </row>
        <row r="257">
          <cell r="A257">
            <v>535.25900000000001</v>
          </cell>
        </row>
        <row r="258">
          <cell r="A258">
            <v>535.53489999999999</v>
          </cell>
        </row>
        <row r="259">
          <cell r="A259">
            <v>535.80970000000002</v>
          </cell>
        </row>
        <row r="260">
          <cell r="A260">
            <v>536.08339999999998</v>
          </cell>
        </row>
        <row r="261">
          <cell r="A261">
            <v>536.35599999999999</v>
          </cell>
        </row>
        <row r="262">
          <cell r="A262">
            <v>536.62750000000005</v>
          </cell>
        </row>
        <row r="263">
          <cell r="A263">
            <v>536.89790000000005</v>
          </cell>
        </row>
        <row r="264">
          <cell r="A264">
            <v>537.16719999999998</v>
          </cell>
        </row>
        <row r="265">
          <cell r="A265">
            <v>537.43550000000005</v>
          </cell>
        </row>
        <row r="266">
          <cell r="A266">
            <v>537.70259999999996</v>
          </cell>
        </row>
        <row r="267">
          <cell r="A267">
            <v>537.96849999999995</v>
          </cell>
        </row>
        <row r="268">
          <cell r="A268">
            <v>538.23339999999996</v>
          </cell>
        </row>
        <row r="269">
          <cell r="A269">
            <v>538.49710000000005</v>
          </cell>
        </row>
        <row r="270">
          <cell r="A270">
            <v>538.75959999999998</v>
          </cell>
        </row>
        <row r="271">
          <cell r="A271">
            <v>539.02089999999998</v>
          </cell>
        </row>
        <row r="272">
          <cell r="A272">
            <v>539.28089999999997</v>
          </cell>
        </row>
        <row r="273">
          <cell r="A273">
            <v>539.53970000000004</v>
          </cell>
        </row>
        <row r="274">
          <cell r="A274">
            <v>539.7971</v>
          </cell>
        </row>
        <row r="275">
          <cell r="A275">
            <v>540.05309999999997</v>
          </cell>
        </row>
        <row r="276">
          <cell r="A276">
            <v>182.55</v>
          </cell>
        </row>
        <row r="277">
          <cell r="A277">
            <v>308.48480000000001</v>
          </cell>
        </row>
        <row r="278">
          <cell r="A278">
            <v>324.5444</v>
          </cell>
        </row>
        <row r="279">
          <cell r="A279">
            <v>334.92200000000003</v>
          </cell>
        </row>
        <row r="280">
          <cell r="A280">
            <v>342.7869</v>
          </cell>
        </row>
        <row r="281">
          <cell r="A281">
            <v>349.20119999999997</v>
          </cell>
        </row>
        <row r="282">
          <cell r="A282">
            <v>354.66019999999997</v>
          </cell>
        </row>
        <row r="283">
          <cell r="A283">
            <v>359.43770000000001</v>
          </cell>
        </row>
        <row r="284">
          <cell r="A284">
            <v>363.70190000000002</v>
          </cell>
        </row>
        <row r="285">
          <cell r="A285">
            <v>367.5643</v>
          </cell>
        </row>
        <row r="286">
          <cell r="A286">
            <v>371.10270000000003</v>
          </cell>
        </row>
        <row r="287">
          <cell r="A287">
            <v>374.37360000000001</v>
          </cell>
        </row>
        <row r="288">
          <cell r="A288">
            <v>377.41950000000003</v>
          </cell>
        </row>
        <row r="289">
          <cell r="A289">
            <v>380.27339999999998</v>
          </cell>
        </row>
        <row r="290">
          <cell r="A290">
            <v>382.96109999999999</v>
          </cell>
        </row>
        <row r="291">
          <cell r="A291">
            <v>385.50360000000001</v>
          </cell>
        </row>
        <row r="292">
          <cell r="A292">
            <v>387.91770000000002</v>
          </cell>
        </row>
        <row r="293">
          <cell r="A293">
            <v>390.21769999999998</v>
          </cell>
        </row>
        <row r="294">
          <cell r="A294">
            <v>392.4153</v>
          </cell>
        </row>
        <row r="295">
          <cell r="A295">
            <v>394.5206</v>
          </cell>
        </row>
        <row r="296">
          <cell r="A296">
            <v>396.5421</v>
          </cell>
        </row>
        <row r="297">
          <cell r="A297">
            <v>398.48719999999997</v>
          </cell>
        </row>
        <row r="298">
          <cell r="A298">
            <v>400.36239999999998</v>
          </cell>
        </row>
        <row r="299">
          <cell r="A299">
            <v>402.17320000000001</v>
          </cell>
        </row>
        <row r="300">
          <cell r="A300">
            <v>403.92450000000002</v>
          </cell>
        </row>
        <row r="301">
          <cell r="A301">
            <v>405.62079999999997</v>
          </cell>
        </row>
        <row r="302">
          <cell r="A302">
            <v>407.26580000000001</v>
          </cell>
        </row>
        <row r="303">
          <cell r="A303">
            <v>408.86320000000001</v>
          </cell>
        </row>
        <row r="304">
          <cell r="A304">
            <v>410.41590000000002</v>
          </cell>
        </row>
        <row r="305">
          <cell r="A305">
            <v>411.92689999999999</v>
          </cell>
        </row>
        <row r="306">
          <cell r="A306">
            <v>413.39859999999999</v>
          </cell>
        </row>
        <row r="307">
          <cell r="A307">
            <v>414.83339999999998</v>
          </cell>
        </row>
        <row r="308">
          <cell r="A308">
            <v>416.23329999999999</v>
          </cell>
        </row>
        <row r="309">
          <cell r="A309">
            <v>417.6003</v>
          </cell>
        </row>
        <row r="310">
          <cell r="A310">
            <v>418.93610000000001</v>
          </cell>
        </row>
        <row r="311">
          <cell r="A311">
            <v>420.24239999999998</v>
          </cell>
        </row>
        <row r="312">
          <cell r="A312">
            <v>421.5206</v>
          </cell>
        </row>
        <row r="313">
          <cell r="A313">
            <v>422.77210000000002</v>
          </cell>
        </row>
        <row r="314">
          <cell r="A314">
            <v>423.9982</v>
          </cell>
        </row>
        <row r="315">
          <cell r="A315">
            <v>425.2</v>
          </cell>
        </row>
        <row r="316">
          <cell r="A316">
            <v>426.37869999999998</v>
          </cell>
        </row>
        <row r="317">
          <cell r="A317">
            <v>427.53519999999997</v>
          </cell>
        </row>
        <row r="318">
          <cell r="A318">
            <v>428.67059999999998</v>
          </cell>
        </row>
        <row r="319">
          <cell r="A319">
            <v>429.78570000000002</v>
          </cell>
        </row>
        <row r="320">
          <cell r="A320">
            <v>430.88130000000001</v>
          </cell>
        </row>
        <row r="321">
          <cell r="A321">
            <v>431.95819999999998</v>
          </cell>
        </row>
        <row r="322">
          <cell r="A322">
            <v>433.01710000000003</v>
          </cell>
        </row>
        <row r="323">
          <cell r="A323">
            <v>434.05880000000002</v>
          </cell>
        </row>
        <row r="324">
          <cell r="A324">
            <v>435.08390000000003</v>
          </cell>
        </row>
        <row r="325">
          <cell r="A325">
            <v>436.09289999999999</v>
          </cell>
        </row>
        <row r="326">
          <cell r="A326">
            <v>437.0865</v>
          </cell>
        </row>
        <row r="327">
          <cell r="A327">
            <v>438.0652</v>
          </cell>
        </row>
        <row r="328">
          <cell r="A328">
            <v>439.02949999999998</v>
          </cell>
        </row>
        <row r="329">
          <cell r="A329">
            <v>439.97989999999999</v>
          </cell>
        </row>
        <row r="330">
          <cell r="A330">
            <v>440.9169</v>
          </cell>
        </row>
        <row r="331">
          <cell r="A331">
            <v>441.8408</v>
          </cell>
        </row>
        <row r="332">
          <cell r="A332">
            <v>442.75220000000002</v>
          </cell>
        </row>
        <row r="333">
          <cell r="A333">
            <v>443.65140000000002</v>
          </cell>
        </row>
        <row r="334">
          <cell r="A334">
            <v>444.53870000000001</v>
          </cell>
        </row>
        <row r="335">
          <cell r="A335">
            <v>445.41460000000001</v>
          </cell>
        </row>
        <row r="336">
          <cell r="A336">
            <v>446.27929999999998</v>
          </cell>
        </row>
        <row r="337">
          <cell r="A337">
            <v>447.13330000000002</v>
          </cell>
        </row>
        <row r="338">
          <cell r="A338">
            <v>447.97669999999999</v>
          </cell>
        </row>
        <row r="339">
          <cell r="A339">
            <v>448.81</v>
          </cell>
        </row>
        <row r="340">
          <cell r="A340">
            <v>449.63330000000002</v>
          </cell>
        </row>
        <row r="341">
          <cell r="A341">
            <v>450.447</v>
          </cell>
        </row>
        <row r="342">
          <cell r="A342">
            <v>451.25130000000001</v>
          </cell>
        </row>
        <row r="343">
          <cell r="A343">
            <v>452.04649999999998</v>
          </cell>
        </row>
        <row r="344">
          <cell r="A344">
            <v>452.83280000000002</v>
          </cell>
        </row>
        <row r="345">
          <cell r="A345">
            <v>453.61040000000003</v>
          </cell>
        </row>
        <row r="346">
          <cell r="A346">
            <v>454.37959999999998</v>
          </cell>
        </row>
        <row r="347">
          <cell r="A347">
            <v>455.14060000000001</v>
          </cell>
        </row>
        <row r="348">
          <cell r="A348">
            <v>455.89350000000002</v>
          </cell>
        </row>
        <row r="349">
          <cell r="A349">
            <v>456.63850000000002</v>
          </cell>
        </row>
        <row r="350">
          <cell r="A350">
            <v>457.37599999999998</v>
          </cell>
        </row>
        <row r="351">
          <cell r="A351">
            <v>458.10590000000002</v>
          </cell>
        </row>
        <row r="352">
          <cell r="A352">
            <v>458.82850000000002</v>
          </cell>
        </row>
        <row r="353">
          <cell r="A353">
            <v>459.54399999999998</v>
          </cell>
        </row>
        <row r="354">
          <cell r="A354">
            <v>460.25259999999997</v>
          </cell>
        </row>
        <row r="355">
          <cell r="A355">
            <v>460.95429999999999</v>
          </cell>
        </row>
        <row r="356">
          <cell r="A356">
            <v>461.64940000000001</v>
          </cell>
        </row>
        <row r="357">
          <cell r="A357">
            <v>462.33789999999999</v>
          </cell>
        </row>
        <row r="358">
          <cell r="A358">
            <v>463.02010000000001</v>
          </cell>
        </row>
        <row r="359">
          <cell r="A359">
            <v>463.69600000000003</v>
          </cell>
        </row>
        <row r="360">
          <cell r="A360">
            <v>464.36579999999998</v>
          </cell>
        </row>
        <row r="361">
          <cell r="A361">
            <v>465.02960000000002</v>
          </cell>
        </row>
        <row r="362">
          <cell r="A362">
            <v>465.68759999999997</v>
          </cell>
        </row>
        <row r="363">
          <cell r="A363">
            <v>466.33980000000003</v>
          </cell>
        </row>
        <row r="364">
          <cell r="A364">
            <v>466.9864</v>
          </cell>
        </row>
        <row r="365">
          <cell r="A365">
            <v>467.6275</v>
          </cell>
        </row>
        <row r="366">
          <cell r="A366">
            <v>468.26310000000001</v>
          </cell>
        </row>
        <row r="367">
          <cell r="A367">
            <v>468.89339999999999</v>
          </cell>
        </row>
        <row r="368">
          <cell r="A368">
            <v>469.51859999999999</v>
          </cell>
        </row>
        <row r="369">
          <cell r="A369">
            <v>470.1386</v>
          </cell>
        </row>
        <row r="370">
          <cell r="A370">
            <v>470.75360000000001</v>
          </cell>
        </row>
        <row r="371">
          <cell r="A371">
            <v>471.36369999999999</v>
          </cell>
        </row>
        <row r="372">
          <cell r="A372">
            <v>471.96890000000002</v>
          </cell>
        </row>
        <row r="373">
          <cell r="A373">
            <v>472.56939999999997</v>
          </cell>
        </row>
        <row r="374">
          <cell r="A374">
            <v>473.1653</v>
          </cell>
        </row>
        <row r="375">
          <cell r="A375">
            <v>473.75659999999999</v>
          </cell>
        </row>
        <row r="376">
          <cell r="A376">
            <v>474.3433</v>
          </cell>
        </row>
        <row r="377">
          <cell r="A377">
            <v>474.92570000000001</v>
          </cell>
        </row>
        <row r="378">
          <cell r="A378">
            <v>475.50369999999998</v>
          </cell>
        </row>
        <row r="379">
          <cell r="A379">
            <v>476.07740000000001</v>
          </cell>
        </row>
        <row r="380">
          <cell r="A380">
            <v>476.64699999999999</v>
          </cell>
        </row>
        <row r="381">
          <cell r="A381">
            <v>477.2124</v>
          </cell>
        </row>
        <row r="382">
          <cell r="A382">
            <v>477.77370000000002</v>
          </cell>
        </row>
        <row r="383">
          <cell r="A383">
            <v>478.33100000000002</v>
          </cell>
        </row>
        <row r="384">
          <cell r="A384">
            <v>478.88440000000003</v>
          </cell>
        </row>
        <row r="385">
          <cell r="A385">
            <v>479.43400000000003</v>
          </cell>
        </row>
        <row r="386">
          <cell r="A386">
            <v>479.97969999999998</v>
          </cell>
        </row>
        <row r="387">
          <cell r="A387">
            <v>480.52170000000001</v>
          </cell>
        </row>
        <row r="388">
          <cell r="A388">
            <v>481.06</v>
          </cell>
        </row>
        <row r="389">
          <cell r="A389">
            <v>481.59460000000001</v>
          </cell>
        </row>
        <row r="390">
          <cell r="A390">
            <v>482.12569999999999</v>
          </cell>
        </row>
        <row r="391">
          <cell r="A391">
            <v>482.6533</v>
          </cell>
        </row>
        <row r="392">
          <cell r="A392">
            <v>483.1773</v>
          </cell>
        </row>
        <row r="393">
          <cell r="A393">
            <v>483.69799999999998</v>
          </cell>
        </row>
        <row r="394">
          <cell r="A394">
            <v>484.21530000000001</v>
          </cell>
        </row>
        <row r="395">
          <cell r="A395">
            <v>484.72919999999999</v>
          </cell>
        </row>
        <row r="396">
          <cell r="A396">
            <v>485.23989999999998</v>
          </cell>
        </row>
        <row r="397">
          <cell r="A397">
            <v>485.74740000000003</v>
          </cell>
        </row>
        <row r="398">
          <cell r="A398">
            <v>486.25170000000003</v>
          </cell>
        </row>
        <row r="399">
          <cell r="A399">
            <v>486.75279999999998</v>
          </cell>
        </row>
        <row r="400">
          <cell r="A400">
            <v>487.25080000000003</v>
          </cell>
        </row>
        <row r="401">
          <cell r="A401">
            <v>487.74579999999997</v>
          </cell>
        </row>
        <row r="402">
          <cell r="A402">
            <v>488.23779999999999</v>
          </cell>
        </row>
        <row r="403">
          <cell r="A403">
            <v>488.72680000000003</v>
          </cell>
        </row>
        <row r="404">
          <cell r="A404">
            <v>489.21289999999999</v>
          </cell>
        </row>
        <row r="405">
          <cell r="A405">
            <v>489.6961</v>
          </cell>
        </row>
        <row r="406">
          <cell r="A406">
            <v>490.1764</v>
          </cell>
        </row>
        <row r="407">
          <cell r="A407">
            <v>490.65390000000002</v>
          </cell>
        </row>
        <row r="408">
          <cell r="A408">
            <v>491.12869999999998</v>
          </cell>
        </row>
        <row r="409">
          <cell r="A409">
            <v>491.60059999999999</v>
          </cell>
        </row>
        <row r="410">
          <cell r="A410">
            <v>492.06990000000002</v>
          </cell>
        </row>
        <row r="411">
          <cell r="A411">
            <v>492.53649999999999</v>
          </cell>
        </row>
        <row r="412">
          <cell r="A412">
            <v>493.00049999999999</v>
          </cell>
        </row>
        <row r="413">
          <cell r="A413">
            <v>493.46190000000001</v>
          </cell>
        </row>
        <row r="414">
          <cell r="A414">
            <v>493.92070000000001</v>
          </cell>
        </row>
        <row r="415">
          <cell r="A415">
            <v>494.37689999999998</v>
          </cell>
        </row>
        <row r="416">
          <cell r="A416">
            <v>494.8306</v>
          </cell>
        </row>
        <row r="417">
          <cell r="A417">
            <v>495.28190000000001</v>
          </cell>
        </row>
        <row r="418">
          <cell r="A418">
            <v>495.73070000000001</v>
          </cell>
        </row>
        <row r="419">
          <cell r="A419">
            <v>496.17700000000002</v>
          </cell>
        </row>
        <row r="420">
          <cell r="A420">
            <v>496.62099999999998</v>
          </cell>
        </row>
        <row r="421">
          <cell r="A421">
            <v>497.06259999999997</v>
          </cell>
        </row>
        <row r="422">
          <cell r="A422">
            <v>497.50189999999998</v>
          </cell>
        </row>
        <row r="423">
          <cell r="A423">
            <v>497.93880000000001</v>
          </cell>
        </row>
        <row r="424">
          <cell r="A424">
            <v>498.37349999999998</v>
          </cell>
        </row>
        <row r="425">
          <cell r="A425">
            <v>498.80590000000001</v>
          </cell>
        </row>
        <row r="426">
          <cell r="A426">
            <v>499.23599999999999</v>
          </cell>
        </row>
        <row r="427">
          <cell r="A427">
            <v>499.66399999999999</v>
          </cell>
        </row>
        <row r="428">
          <cell r="A428">
            <v>500.08980000000003</v>
          </cell>
        </row>
        <row r="429">
          <cell r="A429">
            <v>500.51339999999999</v>
          </cell>
        </row>
        <row r="430">
          <cell r="A430">
            <v>500.9348</v>
          </cell>
        </row>
        <row r="431">
          <cell r="A431">
            <v>501.35419999999999</v>
          </cell>
        </row>
        <row r="432">
          <cell r="A432">
            <v>501.77140000000003</v>
          </cell>
        </row>
        <row r="433">
          <cell r="A433">
            <v>502.1866</v>
          </cell>
        </row>
        <row r="434">
          <cell r="A434">
            <v>502.59969999999998</v>
          </cell>
        </row>
        <row r="435">
          <cell r="A435">
            <v>503.01080000000002</v>
          </cell>
        </row>
        <row r="436">
          <cell r="A436">
            <v>503.41989999999998</v>
          </cell>
        </row>
        <row r="437">
          <cell r="A437">
            <v>503.827</v>
          </cell>
        </row>
        <row r="438">
          <cell r="A438">
            <v>504.23219999999998</v>
          </cell>
        </row>
        <row r="439">
          <cell r="A439">
            <v>504.63529999999997</v>
          </cell>
        </row>
        <row r="440">
          <cell r="A440">
            <v>505.03660000000002</v>
          </cell>
        </row>
        <row r="441">
          <cell r="A441">
            <v>505.43599999999998</v>
          </cell>
        </row>
        <row r="442">
          <cell r="A442">
            <v>505.83339999999998</v>
          </cell>
        </row>
        <row r="443">
          <cell r="A443">
            <v>506.22910000000002</v>
          </cell>
        </row>
        <row r="444">
          <cell r="A444">
            <v>506.62279999999998</v>
          </cell>
        </row>
        <row r="445">
          <cell r="A445">
            <v>507.0147</v>
          </cell>
        </row>
        <row r="446">
          <cell r="A446">
            <v>507.40480000000002</v>
          </cell>
        </row>
        <row r="447">
          <cell r="A447">
            <v>507.79309999999998</v>
          </cell>
        </row>
        <row r="448">
          <cell r="A448">
            <v>508.17959999999999</v>
          </cell>
        </row>
        <row r="449">
          <cell r="A449">
            <v>508.56439999999998</v>
          </cell>
        </row>
        <row r="450">
          <cell r="A450">
            <v>508.94740000000002</v>
          </cell>
        </row>
        <row r="451">
          <cell r="A451">
            <v>509.32870000000003</v>
          </cell>
        </row>
        <row r="452">
          <cell r="A452">
            <v>509.70819999999998</v>
          </cell>
        </row>
        <row r="453">
          <cell r="A453">
            <v>510.08609999999999</v>
          </cell>
        </row>
        <row r="454">
          <cell r="A454">
            <v>510.46230000000003</v>
          </cell>
        </row>
        <row r="455">
          <cell r="A455">
            <v>510.83679999999998</v>
          </cell>
        </row>
        <row r="456">
          <cell r="A456">
            <v>511.20960000000002</v>
          </cell>
        </row>
        <row r="457">
          <cell r="A457">
            <v>511.58080000000001</v>
          </cell>
        </row>
        <row r="458">
          <cell r="A458">
            <v>511.9504</v>
          </cell>
        </row>
        <row r="459">
          <cell r="A459">
            <v>512.3184</v>
          </cell>
        </row>
        <row r="460">
          <cell r="A460">
            <v>512.68470000000002</v>
          </cell>
        </row>
        <row r="461">
          <cell r="A461">
            <v>513.04949999999997</v>
          </cell>
        </row>
        <row r="462">
          <cell r="A462">
            <v>513.41269999999997</v>
          </cell>
        </row>
        <row r="463">
          <cell r="A463">
            <v>513.77440000000001</v>
          </cell>
        </row>
        <row r="464">
          <cell r="A464">
            <v>514.1345</v>
          </cell>
        </row>
        <row r="465">
          <cell r="A465">
            <v>514.49310000000003</v>
          </cell>
        </row>
        <row r="466">
          <cell r="A466">
            <v>514.85019999999997</v>
          </cell>
        </row>
        <row r="467">
          <cell r="A467">
            <v>515.20569999999998</v>
          </cell>
        </row>
        <row r="468">
          <cell r="A468">
            <v>515.5598</v>
          </cell>
        </row>
        <row r="469">
          <cell r="A469">
            <v>515.91240000000005</v>
          </cell>
        </row>
        <row r="470">
          <cell r="A470">
            <v>516.26350000000002</v>
          </cell>
        </row>
        <row r="471">
          <cell r="A471">
            <v>516.61310000000003</v>
          </cell>
        </row>
        <row r="472">
          <cell r="A472">
            <v>516.96130000000005</v>
          </cell>
        </row>
        <row r="473">
          <cell r="A473">
            <v>517.30809999999997</v>
          </cell>
        </row>
        <row r="474">
          <cell r="A474">
            <v>517.65340000000003</v>
          </cell>
        </row>
        <row r="475">
          <cell r="A475">
            <v>517.9973</v>
          </cell>
        </row>
        <row r="476">
          <cell r="A476">
            <v>518.33989999999994</v>
          </cell>
        </row>
        <row r="477">
          <cell r="A477">
            <v>518.68100000000004</v>
          </cell>
        </row>
        <row r="478">
          <cell r="A478">
            <v>519.02070000000003</v>
          </cell>
        </row>
        <row r="479">
          <cell r="A479">
            <v>519.35910000000001</v>
          </cell>
        </row>
        <row r="480">
          <cell r="A480">
            <v>519.6961</v>
          </cell>
        </row>
        <row r="481">
          <cell r="A481">
            <v>520.03179999999998</v>
          </cell>
        </row>
        <row r="482">
          <cell r="A482">
            <v>520.36609999999996</v>
          </cell>
        </row>
        <row r="483">
          <cell r="A483">
            <v>520.69899999999996</v>
          </cell>
        </row>
        <row r="484">
          <cell r="A484">
            <v>521.03070000000002</v>
          </cell>
        </row>
        <row r="485">
          <cell r="A485">
            <v>521.36099999999999</v>
          </cell>
        </row>
        <row r="486">
          <cell r="A486">
            <v>521.69000000000005</v>
          </cell>
        </row>
        <row r="487">
          <cell r="A487">
            <v>522.01779999999997</v>
          </cell>
        </row>
        <row r="488">
          <cell r="A488">
            <v>522.3442</v>
          </cell>
        </row>
        <row r="489">
          <cell r="A489">
            <v>522.6694</v>
          </cell>
        </row>
        <row r="490">
          <cell r="A490">
            <v>522.99329999999998</v>
          </cell>
        </row>
        <row r="491">
          <cell r="A491">
            <v>523.31590000000006</v>
          </cell>
        </row>
        <row r="492">
          <cell r="A492">
            <v>523.63729999999998</v>
          </cell>
        </row>
        <row r="493">
          <cell r="A493">
            <v>523.95740000000001</v>
          </cell>
        </row>
        <row r="494">
          <cell r="A494">
            <v>524.27629999999999</v>
          </cell>
        </row>
        <row r="495">
          <cell r="A495">
            <v>524.59389999999996</v>
          </cell>
        </row>
        <row r="496">
          <cell r="A496">
            <v>524.91030000000001</v>
          </cell>
        </row>
        <row r="497">
          <cell r="A497">
            <v>525.22550000000001</v>
          </cell>
        </row>
        <row r="498">
          <cell r="A498">
            <v>525.53949999999998</v>
          </cell>
        </row>
        <row r="499">
          <cell r="A499">
            <v>525.85230000000001</v>
          </cell>
        </row>
        <row r="500">
          <cell r="A500">
            <v>526.16390000000001</v>
          </cell>
        </row>
        <row r="501">
          <cell r="A501">
            <v>526.47429999999997</v>
          </cell>
        </row>
        <row r="502">
          <cell r="A502">
            <v>526.7835</v>
          </cell>
        </row>
        <row r="503">
          <cell r="A503">
            <v>527.0915</v>
          </cell>
        </row>
        <row r="504">
          <cell r="A504">
            <v>527.39840000000004</v>
          </cell>
        </row>
        <row r="505">
          <cell r="A505">
            <v>527.70410000000004</v>
          </cell>
        </row>
        <row r="506">
          <cell r="A506">
            <v>528.00869999999998</v>
          </cell>
        </row>
        <row r="507">
          <cell r="A507">
            <v>528.31200000000001</v>
          </cell>
        </row>
        <row r="508">
          <cell r="A508">
            <v>528.61429999999996</v>
          </cell>
        </row>
        <row r="509">
          <cell r="A509">
            <v>528.91539999999998</v>
          </cell>
        </row>
        <row r="510">
          <cell r="A510">
            <v>529.21529999999996</v>
          </cell>
        </row>
        <row r="511">
          <cell r="A511">
            <v>529.51419999999996</v>
          </cell>
        </row>
        <row r="512">
          <cell r="A512">
            <v>529.81190000000004</v>
          </cell>
        </row>
        <row r="513">
          <cell r="A513">
            <v>530.10839999999996</v>
          </cell>
        </row>
        <row r="514">
          <cell r="A514">
            <v>530.40390000000002</v>
          </cell>
        </row>
        <row r="515">
          <cell r="A515">
            <v>530.69820000000004</v>
          </cell>
        </row>
        <row r="516">
          <cell r="A516">
            <v>530.99149999999997</v>
          </cell>
        </row>
        <row r="517">
          <cell r="A517">
            <v>531.28359999999998</v>
          </cell>
        </row>
        <row r="518">
          <cell r="A518">
            <v>531.57460000000003</v>
          </cell>
        </row>
        <row r="519">
          <cell r="A519">
            <v>531.8646</v>
          </cell>
        </row>
        <row r="520">
          <cell r="A520">
            <v>532.15340000000003</v>
          </cell>
        </row>
        <row r="521">
          <cell r="A521">
            <v>532.44119999999998</v>
          </cell>
        </row>
        <row r="522">
          <cell r="A522">
            <v>532.7278</v>
          </cell>
        </row>
        <row r="523">
          <cell r="A523">
            <v>533.01340000000005</v>
          </cell>
        </row>
        <row r="524">
          <cell r="A524">
            <v>533.29790000000003</v>
          </cell>
        </row>
        <row r="525">
          <cell r="A525">
            <v>533.58130000000006</v>
          </cell>
        </row>
        <row r="526">
          <cell r="A526">
            <v>533.86360000000002</v>
          </cell>
        </row>
        <row r="527">
          <cell r="A527">
            <v>534.14480000000003</v>
          </cell>
        </row>
        <row r="528">
          <cell r="A528">
            <v>534.42499999999995</v>
          </cell>
        </row>
        <row r="529">
          <cell r="A529">
            <v>534.70410000000004</v>
          </cell>
        </row>
        <row r="530">
          <cell r="A530">
            <v>534.98209999999995</v>
          </cell>
        </row>
        <row r="531">
          <cell r="A531">
            <v>535.25900000000001</v>
          </cell>
        </row>
        <row r="532">
          <cell r="A532">
            <v>535.53489999999999</v>
          </cell>
        </row>
        <row r="533">
          <cell r="A533">
            <v>535.80970000000002</v>
          </cell>
        </row>
        <row r="534">
          <cell r="A534">
            <v>536.08339999999998</v>
          </cell>
        </row>
        <row r="535">
          <cell r="A535">
            <v>536.35599999999999</v>
          </cell>
        </row>
        <row r="536">
          <cell r="A536">
            <v>536.62750000000005</v>
          </cell>
        </row>
        <row r="537">
          <cell r="A537">
            <v>536.89790000000005</v>
          </cell>
        </row>
        <row r="538">
          <cell r="A538">
            <v>537.16719999999998</v>
          </cell>
        </row>
        <row r="539">
          <cell r="A539">
            <v>537.43550000000005</v>
          </cell>
        </row>
        <row r="540">
          <cell r="A540">
            <v>537.70259999999996</v>
          </cell>
        </row>
        <row r="541">
          <cell r="A541">
            <v>537.96849999999995</v>
          </cell>
        </row>
        <row r="542">
          <cell r="A542">
            <v>538.23339999999996</v>
          </cell>
        </row>
        <row r="543">
          <cell r="A543">
            <v>538.49710000000005</v>
          </cell>
        </row>
        <row r="544">
          <cell r="A544">
            <v>538.75959999999998</v>
          </cell>
        </row>
        <row r="545">
          <cell r="A545">
            <v>539.02089999999998</v>
          </cell>
        </row>
        <row r="546">
          <cell r="A546">
            <v>539.28089999999997</v>
          </cell>
        </row>
        <row r="547">
          <cell r="A547">
            <v>539.53970000000004</v>
          </cell>
        </row>
        <row r="548">
          <cell r="A548">
            <v>539.7971</v>
          </cell>
        </row>
        <row r="549">
          <cell r="A549">
            <v>540.05309999999997</v>
          </cell>
        </row>
      </sheetData>
      <sheetData sheetId="18">
        <row r="2">
          <cell r="A2">
            <v>216.37010000000001</v>
          </cell>
        </row>
        <row r="3">
          <cell r="A3">
            <v>332.0412</v>
          </cell>
        </row>
        <row r="4">
          <cell r="A4">
            <v>349.05399999999997</v>
          </cell>
        </row>
        <row r="5">
          <cell r="A5">
            <v>360.04199999999997</v>
          </cell>
        </row>
        <row r="6">
          <cell r="A6">
            <v>368.36689999999999</v>
          </cell>
        </row>
        <row r="7">
          <cell r="A7">
            <v>375.15480000000002</v>
          </cell>
        </row>
        <row r="8">
          <cell r="A8">
            <v>380.93049999999999</v>
          </cell>
        </row>
        <row r="9">
          <cell r="A9">
            <v>385.98439999999999</v>
          </cell>
        </row>
        <row r="10">
          <cell r="A10">
            <v>390.49470000000002</v>
          </cell>
        </row>
        <row r="11">
          <cell r="A11">
            <v>394.5795</v>
          </cell>
        </row>
        <row r="12">
          <cell r="A12">
            <v>398.3211</v>
          </cell>
        </row>
        <row r="13">
          <cell r="A13">
            <v>401.77949999999998</v>
          </cell>
        </row>
        <row r="14">
          <cell r="A14">
            <v>404.99970000000002</v>
          </cell>
        </row>
        <row r="15">
          <cell r="A15">
            <v>408.01659999999998</v>
          </cell>
        </row>
        <row r="16">
          <cell r="A16">
            <v>410.85759999999999</v>
          </cell>
        </row>
        <row r="17">
          <cell r="A17">
            <v>413.54480000000001</v>
          </cell>
        </row>
        <row r="18">
          <cell r="A18">
            <v>416.09620000000001</v>
          </cell>
        </row>
        <row r="19">
          <cell r="A19">
            <v>418.52670000000001</v>
          </cell>
        </row>
        <row r="20">
          <cell r="A20">
            <v>420.84890000000001</v>
          </cell>
        </row>
        <row r="21">
          <cell r="A21">
            <v>423.07330000000002</v>
          </cell>
        </row>
        <row r="22">
          <cell r="A22">
            <v>425.209</v>
          </cell>
        </row>
        <row r="23">
          <cell r="A23">
            <v>427.26389999999998</v>
          </cell>
        </row>
        <row r="24">
          <cell r="A24">
            <v>429.2448</v>
          </cell>
        </row>
        <row r="25">
          <cell r="A25">
            <v>431.1574</v>
          </cell>
        </row>
        <row r="26">
          <cell r="A26">
            <v>433.00720000000001</v>
          </cell>
        </row>
        <row r="27">
          <cell r="A27">
            <v>434.7987</v>
          </cell>
        </row>
        <row r="28">
          <cell r="A28">
            <v>436.536</v>
          </cell>
        </row>
        <row r="29">
          <cell r="A29">
            <v>438.22269999999997</v>
          </cell>
        </row>
        <row r="30">
          <cell r="A30">
            <v>439.8623</v>
          </cell>
        </row>
        <row r="31">
          <cell r="A31">
            <v>441.45760000000001</v>
          </cell>
        </row>
        <row r="32">
          <cell r="A32">
            <v>443.01139999999998</v>
          </cell>
        </row>
        <row r="33">
          <cell r="A33">
            <v>444.52609999999999</v>
          </cell>
        </row>
        <row r="34">
          <cell r="A34">
            <v>446.00389999999999</v>
          </cell>
        </row>
        <row r="35">
          <cell r="A35">
            <v>447.4468</v>
          </cell>
        </row>
        <row r="36">
          <cell r="A36">
            <v>448.85669999999999</v>
          </cell>
        </row>
        <row r="37">
          <cell r="A37">
            <v>450.23540000000003</v>
          </cell>
        </row>
        <row r="38">
          <cell r="A38">
            <v>451.58429999999998</v>
          </cell>
        </row>
        <row r="39">
          <cell r="A39">
            <v>452.90499999999997</v>
          </cell>
        </row>
        <row r="40">
          <cell r="A40">
            <v>454.19880000000001</v>
          </cell>
        </row>
        <row r="41">
          <cell r="A41">
            <v>455.46690000000001</v>
          </cell>
        </row>
        <row r="42">
          <cell r="A42">
            <v>456.71050000000002</v>
          </cell>
        </row>
        <row r="43">
          <cell r="A43">
            <v>457.93060000000003</v>
          </cell>
        </row>
        <row r="44">
          <cell r="A44">
            <v>459.1284</v>
          </cell>
        </row>
        <row r="45">
          <cell r="A45">
            <v>460.30459999999999</v>
          </cell>
        </row>
        <row r="46">
          <cell r="A46">
            <v>461.46030000000002</v>
          </cell>
        </row>
        <row r="47">
          <cell r="A47">
            <v>462.59609999999998</v>
          </cell>
        </row>
        <row r="48">
          <cell r="A48">
            <v>463.71289999999999</v>
          </cell>
        </row>
        <row r="49">
          <cell r="A49">
            <v>464.81150000000002</v>
          </cell>
        </row>
        <row r="50">
          <cell r="A50">
            <v>465.89240000000001</v>
          </cell>
        </row>
        <row r="51">
          <cell r="A51">
            <v>466.95639999999997</v>
          </cell>
        </row>
        <row r="52">
          <cell r="A52">
            <v>468.00409999999999</v>
          </cell>
        </row>
        <row r="53">
          <cell r="A53">
            <v>469.03590000000003</v>
          </cell>
        </row>
        <row r="54">
          <cell r="A54">
            <v>470.05250000000001</v>
          </cell>
        </row>
        <row r="55">
          <cell r="A55">
            <v>471.05439999999999</v>
          </cell>
        </row>
        <row r="56">
          <cell r="A56">
            <v>472.0421</v>
          </cell>
        </row>
        <row r="57">
          <cell r="A57">
            <v>473.01600000000002</v>
          </cell>
        </row>
        <row r="58">
          <cell r="A58">
            <v>473.97649999999999</v>
          </cell>
        </row>
        <row r="59">
          <cell r="A59">
            <v>474.92410000000001</v>
          </cell>
        </row>
        <row r="60">
          <cell r="A60">
            <v>475.85919999999999</v>
          </cell>
        </row>
        <row r="61">
          <cell r="A61">
            <v>476.78219999999999</v>
          </cell>
        </row>
        <row r="62">
          <cell r="A62">
            <v>477.6934</v>
          </cell>
        </row>
        <row r="63">
          <cell r="A63">
            <v>478.59309999999999</v>
          </cell>
        </row>
        <row r="64">
          <cell r="A64">
            <v>479.48169999999999</v>
          </cell>
        </row>
        <row r="65">
          <cell r="A65">
            <v>480.35950000000003</v>
          </cell>
        </row>
        <row r="66">
          <cell r="A66">
            <v>481.2269</v>
          </cell>
        </row>
        <row r="67">
          <cell r="A67">
            <v>482.084</v>
          </cell>
        </row>
        <row r="68">
          <cell r="A68">
            <v>482.93110000000001</v>
          </cell>
        </row>
        <row r="69">
          <cell r="A69">
            <v>483.76859999999999</v>
          </cell>
        </row>
        <row r="70">
          <cell r="A70">
            <v>484.5967</v>
          </cell>
        </row>
        <row r="71">
          <cell r="A71">
            <v>485.41559999999998</v>
          </cell>
        </row>
        <row r="72">
          <cell r="A72">
            <v>486.22550000000001</v>
          </cell>
        </row>
        <row r="73">
          <cell r="A73">
            <v>487.02670000000001</v>
          </cell>
        </row>
        <row r="74">
          <cell r="A74">
            <v>487.81939999999997</v>
          </cell>
        </row>
        <row r="75">
          <cell r="A75">
            <v>488.60379999999998</v>
          </cell>
        </row>
        <row r="76">
          <cell r="A76">
            <v>489.38010000000003</v>
          </cell>
        </row>
        <row r="77">
          <cell r="A77">
            <v>490.14839999999998</v>
          </cell>
        </row>
        <row r="78">
          <cell r="A78">
            <v>490.90910000000002</v>
          </cell>
        </row>
        <row r="79">
          <cell r="A79">
            <v>491.66210000000001</v>
          </cell>
        </row>
        <row r="80">
          <cell r="A80">
            <v>492.40780000000001</v>
          </cell>
        </row>
        <row r="81">
          <cell r="A81">
            <v>493.14620000000002</v>
          </cell>
        </row>
        <row r="82">
          <cell r="A82">
            <v>493.87759999999997</v>
          </cell>
        </row>
        <row r="83">
          <cell r="A83">
            <v>494.60210000000001</v>
          </cell>
        </row>
        <row r="84">
          <cell r="A84">
            <v>495.31979999999999</v>
          </cell>
        </row>
        <row r="85">
          <cell r="A85">
            <v>496.03089999999997</v>
          </cell>
        </row>
        <row r="86">
          <cell r="A86">
            <v>496.7355</v>
          </cell>
        </row>
        <row r="87">
          <cell r="A87">
            <v>497.43380000000002</v>
          </cell>
        </row>
        <row r="88">
          <cell r="A88">
            <v>498.12580000000003</v>
          </cell>
        </row>
        <row r="89">
          <cell r="A89">
            <v>498.81180000000001</v>
          </cell>
        </row>
        <row r="90">
          <cell r="A90">
            <v>499.49169999999998</v>
          </cell>
        </row>
        <row r="91">
          <cell r="A91">
            <v>500.16590000000002</v>
          </cell>
        </row>
        <row r="92">
          <cell r="A92">
            <v>500.83420000000001</v>
          </cell>
        </row>
        <row r="93">
          <cell r="A93">
            <v>501.49700000000001</v>
          </cell>
        </row>
        <row r="94">
          <cell r="A94">
            <v>502.1542</v>
          </cell>
        </row>
        <row r="95">
          <cell r="A95">
            <v>502.80599999999998</v>
          </cell>
        </row>
        <row r="96">
          <cell r="A96">
            <v>503.45249999999999</v>
          </cell>
        </row>
        <row r="97">
          <cell r="A97">
            <v>504.09379999999999</v>
          </cell>
        </row>
        <row r="98">
          <cell r="A98">
            <v>504.72989999999999</v>
          </cell>
        </row>
        <row r="99">
          <cell r="A99">
            <v>505.36099999999999</v>
          </cell>
        </row>
        <row r="100">
          <cell r="A100">
            <v>505.98719999999997</v>
          </cell>
        </row>
        <row r="101">
          <cell r="A101">
            <v>506.60849999999999</v>
          </cell>
        </row>
        <row r="102">
          <cell r="A102">
            <v>507.22500000000002</v>
          </cell>
        </row>
        <row r="103">
          <cell r="A103">
            <v>507.83679999999998</v>
          </cell>
        </row>
        <row r="104">
          <cell r="A104">
            <v>508.44400000000002</v>
          </cell>
        </row>
        <row r="105">
          <cell r="A105">
            <v>509.04669999999999</v>
          </cell>
        </row>
        <row r="106">
          <cell r="A106">
            <v>509.64490000000001</v>
          </cell>
        </row>
        <row r="107">
          <cell r="A107">
            <v>510.23880000000003</v>
          </cell>
        </row>
        <row r="108">
          <cell r="A108">
            <v>510.82830000000001</v>
          </cell>
        </row>
        <row r="109">
          <cell r="A109">
            <v>511.41359999999997</v>
          </cell>
        </row>
        <row r="110">
          <cell r="A110">
            <v>511.99470000000002</v>
          </cell>
        </row>
        <row r="111">
          <cell r="A111">
            <v>512.57159999999999</v>
          </cell>
        </row>
        <row r="112">
          <cell r="A112">
            <v>513.14459999999997</v>
          </cell>
        </row>
        <row r="113">
          <cell r="A113">
            <v>513.71360000000004</v>
          </cell>
        </row>
        <row r="114">
          <cell r="A114">
            <v>514.27859999999998</v>
          </cell>
        </row>
        <row r="115">
          <cell r="A115">
            <v>514.83979999999997</v>
          </cell>
        </row>
        <row r="116">
          <cell r="A116">
            <v>515.3972</v>
          </cell>
        </row>
        <row r="117">
          <cell r="A117">
            <v>515.95079999999996</v>
          </cell>
        </row>
        <row r="118">
          <cell r="A118">
            <v>516.50070000000005</v>
          </cell>
        </row>
        <row r="119">
          <cell r="A119">
            <v>517.04700000000003</v>
          </cell>
        </row>
        <row r="120">
          <cell r="A120">
            <v>517.58969999999999</v>
          </cell>
        </row>
        <row r="121">
          <cell r="A121">
            <v>518.12890000000004</v>
          </cell>
        </row>
        <row r="122">
          <cell r="A122">
            <v>518.66459999999995</v>
          </cell>
        </row>
        <row r="123">
          <cell r="A123">
            <v>519.19690000000003</v>
          </cell>
        </row>
        <row r="124">
          <cell r="A124">
            <v>519.72580000000005</v>
          </cell>
        </row>
        <row r="125">
          <cell r="A125">
            <v>520.25130000000001</v>
          </cell>
        </row>
        <row r="126">
          <cell r="A126">
            <v>520.77359999999999</v>
          </cell>
        </row>
        <row r="127">
          <cell r="A127">
            <v>521.29259999999999</v>
          </cell>
        </row>
        <row r="128">
          <cell r="A128">
            <v>521.80840000000001</v>
          </cell>
        </row>
        <row r="129">
          <cell r="A129">
            <v>522.3211</v>
          </cell>
        </row>
        <row r="130">
          <cell r="A130">
            <v>522.8306</v>
          </cell>
        </row>
        <row r="131">
          <cell r="A131">
            <v>523.33709999999996</v>
          </cell>
        </row>
        <row r="132">
          <cell r="A132">
            <v>523.84050000000002</v>
          </cell>
        </row>
        <row r="133">
          <cell r="A133">
            <v>524.34090000000003</v>
          </cell>
        </row>
        <row r="134">
          <cell r="A134">
            <v>524.83839999999998</v>
          </cell>
        </row>
        <row r="135">
          <cell r="A135">
            <v>525.3329</v>
          </cell>
        </row>
        <row r="136">
          <cell r="A136">
            <v>525.82460000000003</v>
          </cell>
        </row>
        <row r="137">
          <cell r="A137">
            <v>526.3134</v>
          </cell>
        </row>
        <row r="138">
          <cell r="A138">
            <v>526.79939999999999</v>
          </cell>
        </row>
        <row r="139">
          <cell r="A139">
            <v>527.2826</v>
          </cell>
        </row>
        <row r="140">
          <cell r="A140">
            <v>527.76310000000001</v>
          </cell>
        </row>
        <row r="141">
          <cell r="A141">
            <v>528.24080000000004</v>
          </cell>
        </row>
        <row r="142">
          <cell r="A142">
            <v>528.71590000000003</v>
          </cell>
        </row>
        <row r="143">
          <cell r="A143">
            <v>529.1884</v>
          </cell>
        </row>
        <row r="144">
          <cell r="A144">
            <v>529.65819999999997</v>
          </cell>
        </row>
        <row r="145">
          <cell r="A145">
            <v>530.12540000000001</v>
          </cell>
        </row>
        <row r="146">
          <cell r="A146">
            <v>530.59010000000001</v>
          </cell>
        </row>
        <row r="147">
          <cell r="A147">
            <v>531.05229999999995</v>
          </cell>
        </row>
        <row r="148">
          <cell r="A148">
            <v>531.51199999999994</v>
          </cell>
        </row>
        <row r="149">
          <cell r="A149">
            <v>531.9692</v>
          </cell>
        </row>
        <row r="150">
          <cell r="A150">
            <v>532.4239</v>
          </cell>
        </row>
        <row r="151">
          <cell r="A151">
            <v>532.87630000000001</v>
          </cell>
        </row>
        <row r="152">
          <cell r="A152">
            <v>533.32619999999997</v>
          </cell>
        </row>
        <row r="153">
          <cell r="A153">
            <v>533.77380000000005</v>
          </cell>
        </row>
        <row r="154">
          <cell r="A154">
            <v>534.21910000000003</v>
          </cell>
        </row>
        <row r="155">
          <cell r="A155">
            <v>534.66210000000001</v>
          </cell>
        </row>
        <row r="156">
          <cell r="A156">
            <v>535.10270000000003</v>
          </cell>
        </row>
        <row r="157">
          <cell r="A157">
            <v>535.5412</v>
          </cell>
        </row>
        <row r="158">
          <cell r="A158">
            <v>535.97730000000001</v>
          </cell>
        </row>
        <row r="159">
          <cell r="A159">
            <v>536.41129999999998</v>
          </cell>
        </row>
        <row r="160">
          <cell r="A160">
            <v>536.84310000000005</v>
          </cell>
        </row>
        <row r="161">
          <cell r="A161">
            <v>537.27269999999999</v>
          </cell>
        </row>
        <row r="162">
          <cell r="A162">
            <v>537.7002</v>
          </cell>
        </row>
        <row r="163">
          <cell r="A163">
            <v>538.12549999999999</v>
          </cell>
        </row>
        <row r="164">
          <cell r="A164">
            <v>538.54870000000005</v>
          </cell>
        </row>
        <row r="165">
          <cell r="A165">
            <v>538.96990000000005</v>
          </cell>
        </row>
        <row r="166">
          <cell r="A166">
            <v>539.38900000000001</v>
          </cell>
        </row>
        <row r="167">
          <cell r="A167">
            <v>539.80600000000004</v>
          </cell>
        </row>
        <row r="168">
          <cell r="A168">
            <v>540.22109999999998</v>
          </cell>
        </row>
        <row r="169">
          <cell r="A169">
            <v>540.63409999999999</v>
          </cell>
        </row>
        <row r="170">
          <cell r="A170">
            <v>541.04510000000005</v>
          </cell>
        </row>
        <row r="171">
          <cell r="A171">
            <v>541.45420000000001</v>
          </cell>
        </row>
        <row r="172">
          <cell r="A172">
            <v>541.8614</v>
          </cell>
        </row>
        <row r="173">
          <cell r="A173">
            <v>542.26660000000004</v>
          </cell>
        </row>
        <row r="174">
          <cell r="A174">
            <v>542.66989999999998</v>
          </cell>
        </row>
        <row r="175">
          <cell r="A175">
            <v>543.07129999999995</v>
          </cell>
        </row>
        <row r="176">
          <cell r="A176">
            <v>543.47080000000005</v>
          </cell>
        </row>
        <row r="177">
          <cell r="A177">
            <v>543.86850000000004</v>
          </cell>
        </row>
        <row r="178">
          <cell r="A178">
            <v>544.26430000000005</v>
          </cell>
        </row>
        <row r="179">
          <cell r="A179">
            <v>544.65830000000005</v>
          </cell>
        </row>
        <row r="180">
          <cell r="A180">
            <v>545.05050000000006</v>
          </cell>
        </row>
        <row r="181">
          <cell r="A181">
            <v>545.44090000000006</v>
          </cell>
        </row>
        <row r="182">
          <cell r="A182">
            <v>545.82950000000005</v>
          </cell>
        </row>
        <row r="183">
          <cell r="A183">
            <v>546.21640000000002</v>
          </cell>
        </row>
        <row r="184">
          <cell r="A184">
            <v>546.60149999999999</v>
          </cell>
        </row>
        <row r="185">
          <cell r="A185">
            <v>546.98490000000004</v>
          </cell>
        </row>
        <row r="186">
          <cell r="A186">
            <v>547.36649999999997</v>
          </cell>
        </row>
        <row r="187">
          <cell r="A187">
            <v>547.74639999999999</v>
          </cell>
        </row>
        <row r="188">
          <cell r="A188">
            <v>548.12469999999996</v>
          </cell>
        </row>
        <row r="189">
          <cell r="A189">
            <v>548.50120000000004</v>
          </cell>
        </row>
        <row r="190">
          <cell r="A190">
            <v>548.87609999999995</v>
          </cell>
        </row>
        <row r="191">
          <cell r="A191">
            <v>549.24940000000004</v>
          </cell>
        </row>
        <row r="192">
          <cell r="A192">
            <v>549.62099999999998</v>
          </cell>
        </row>
        <row r="193">
          <cell r="A193">
            <v>549.99090000000001</v>
          </cell>
        </row>
        <row r="194">
          <cell r="A194">
            <v>550.35929999999996</v>
          </cell>
        </row>
        <row r="195">
          <cell r="A195">
            <v>550.726</v>
          </cell>
        </row>
        <row r="196">
          <cell r="A196">
            <v>551.09119999999996</v>
          </cell>
        </row>
        <row r="197">
          <cell r="A197">
            <v>551.45479999999998</v>
          </cell>
        </row>
        <row r="198">
          <cell r="A198">
            <v>551.81679999999994</v>
          </cell>
        </row>
        <row r="199">
          <cell r="A199">
            <v>552.17719999999997</v>
          </cell>
        </row>
        <row r="200">
          <cell r="A200">
            <v>552.53610000000003</v>
          </cell>
        </row>
        <row r="201">
          <cell r="A201">
            <v>552.89340000000004</v>
          </cell>
        </row>
        <row r="202">
          <cell r="A202">
            <v>553.24919999999997</v>
          </cell>
        </row>
        <row r="203">
          <cell r="A203">
            <v>553.60350000000005</v>
          </cell>
        </row>
        <row r="204">
          <cell r="A204">
            <v>553.95630000000006</v>
          </cell>
        </row>
        <row r="205">
          <cell r="A205">
            <v>554.30759999999998</v>
          </cell>
        </row>
        <row r="206">
          <cell r="A206">
            <v>554.65740000000005</v>
          </cell>
        </row>
        <row r="207">
          <cell r="A207">
            <v>555.00570000000005</v>
          </cell>
        </row>
        <row r="208">
          <cell r="A208">
            <v>555.35249999999996</v>
          </cell>
        </row>
        <row r="209">
          <cell r="A209">
            <v>555.6979</v>
          </cell>
        </row>
        <row r="210">
          <cell r="A210">
            <v>556.04179999999997</v>
          </cell>
        </row>
        <row r="211">
          <cell r="A211">
            <v>556.38419999999996</v>
          </cell>
        </row>
        <row r="212">
          <cell r="A212">
            <v>556.72519999999997</v>
          </cell>
        </row>
        <row r="213">
          <cell r="A213">
            <v>557.06479999999999</v>
          </cell>
        </row>
        <row r="214">
          <cell r="A214">
            <v>557.40300000000002</v>
          </cell>
        </row>
        <row r="215">
          <cell r="A215">
            <v>557.73969999999997</v>
          </cell>
        </row>
        <row r="216">
          <cell r="A216">
            <v>558.07500000000005</v>
          </cell>
        </row>
        <row r="217">
          <cell r="A217">
            <v>558.40890000000002</v>
          </cell>
        </row>
        <row r="218">
          <cell r="A218">
            <v>558.7414</v>
          </cell>
        </row>
        <row r="219">
          <cell r="A219">
            <v>559.07249999999999</v>
          </cell>
        </row>
        <row r="220">
          <cell r="A220">
            <v>559.40219999999999</v>
          </cell>
        </row>
        <row r="221">
          <cell r="A221">
            <v>559.73050000000001</v>
          </cell>
        </row>
        <row r="222">
          <cell r="A222">
            <v>560.05740000000003</v>
          </cell>
        </row>
        <row r="223">
          <cell r="A223">
            <v>560.38289999999995</v>
          </cell>
        </row>
        <row r="224">
          <cell r="A224">
            <v>560.70709999999997</v>
          </cell>
        </row>
        <row r="225">
          <cell r="A225">
            <v>561.0299</v>
          </cell>
        </row>
        <row r="226">
          <cell r="A226">
            <v>561.35130000000004</v>
          </cell>
        </row>
        <row r="227">
          <cell r="A227">
            <v>561.67139999999995</v>
          </cell>
        </row>
        <row r="228">
          <cell r="A228">
            <v>561.99</v>
          </cell>
        </row>
        <row r="229">
          <cell r="A229">
            <v>562.30730000000005</v>
          </cell>
        </row>
        <row r="230">
          <cell r="A230">
            <v>562.62329999999997</v>
          </cell>
        </row>
        <row r="231">
          <cell r="A231">
            <v>562.93780000000004</v>
          </cell>
        </row>
        <row r="232">
          <cell r="A232">
            <v>563.25099999999998</v>
          </cell>
        </row>
        <row r="233">
          <cell r="A233">
            <v>563.56280000000004</v>
          </cell>
        </row>
        <row r="234">
          <cell r="A234">
            <v>563.87329999999997</v>
          </cell>
        </row>
        <row r="235">
          <cell r="A235">
            <v>564.18230000000005</v>
          </cell>
        </row>
        <row r="236">
          <cell r="A236">
            <v>564.49</v>
          </cell>
        </row>
        <row r="237">
          <cell r="A237">
            <v>564.7962</v>
          </cell>
        </row>
        <row r="238">
          <cell r="A238">
            <v>565.10109999999997</v>
          </cell>
        </row>
        <row r="239">
          <cell r="A239">
            <v>565.40449999999998</v>
          </cell>
        </row>
        <row r="240">
          <cell r="A240">
            <v>565.70640000000003</v>
          </cell>
        </row>
        <row r="241">
          <cell r="A241">
            <v>566.00689999999997</v>
          </cell>
        </row>
        <row r="242">
          <cell r="A242">
            <v>566.30600000000004</v>
          </cell>
        </row>
        <row r="243">
          <cell r="A243">
            <v>566.60350000000005</v>
          </cell>
        </row>
        <row r="244">
          <cell r="A244">
            <v>566.89949999999999</v>
          </cell>
        </row>
        <row r="245">
          <cell r="A245">
            <v>567.19380000000001</v>
          </cell>
        </row>
        <row r="246">
          <cell r="A246">
            <v>567.48649999999998</v>
          </cell>
        </row>
        <row r="247">
          <cell r="A247">
            <v>567.77750000000003</v>
          </cell>
        </row>
        <row r="248">
          <cell r="A248">
            <v>568.06659999999999</v>
          </cell>
        </row>
        <row r="249">
          <cell r="A249">
            <v>568.3537</v>
          </cell>
        </row>
        <row r="250">
          <cell r="A250">
            <v>568.63850000000002</v>
          </cell>
        </row>
        <row r="251">
          <cell r="A251">
            <v>216.37010000000001</v>
          </cell>
        </row>
        <row r="252">
          <cell r="A252">
            <v>332.0412</v>
          </cell>
        </row>
        <row r="253">
          <cell r="A253">
            <v>349.05399999999997</v>
          </cell>
        </row>
        <row r="254">
          <cell r="A254">
            <v>360.04199999999997</v>
          </cell>
        </row>
        <row r="255">
          <cell r="A255">
            <v>368.36689999999999</v>
          </cell>
        </row>
        <row r="256">
          <cell r="A256">
            <v>375.15480000000002</v>
          </cell>
        </row>
        <row r="257">
          <cell r="A257">
            <v>380.93049999999999</v>
          </cell>
        </row>
        <row r="258">
          <cell r="A258">
            <v>385.98439999999999</v>
          </cell>
        </row>
        <row r="259">
          <cell r="A259">
            <v>390.49470000000002</v>
          </cell>
        </row>
        <row r="260">
          <cell r="A260">
            <v>394.5795</v>
          </cell>
        </row>
        <row r="261">
          <cell r="A261">
            <v>398.3211</v>
          </cell>
        </row>
        <row r="262">
          <cell r="A262">
            <v>401.77949999999998</v>
          </cell>
        </row>
        <row r="263">
          <cell r="A263">
            <v>404.99970000000002</v>
          </cell>
        </row>
        <row r="264">
          <cell r="A264">
            <v>408.01659999999998</v>
          </cell>
        </row>
        <row r="265">
          <cell r="A265">
            <v>410.85759999999999</v>
          </cell>
        </row>
        <row r="266">
          <cell r="A266">
            <v>413.54480000000001</v>
          </cell>
        </row>
        <row r="267">
          <cell r="A267">
            <v>416.09620000000001</v>
          </cell>
        </row>
        <row r="268">
          <cell r="A268">
            <v>418.52670000000001</v>
          </cell>
        </row>
        <row r="269">
          <cell r="A269">
            <v>420.84890000000001</v>
          </cell>
        </row>
        <row r="270">
          <cell r="A270">
            <v>423.07330000000002</v>
          </cell>
        </row>
        <row r="271">
          <cell r="A271">
            <v>425.209</v>
          </cell>
        </row>
        <row r="272">
          <cell r="A272">
            <v>427.26389999999998</v>
          </cell>
        </row>
        <row r="273">
          <cell r="A273">
            <v>429.2448</v>
          </cell>
        </row>
        <row r="274">
          <cell r="A274">
            <v>431.1574</v>
          </cell>
        </row>
        <row r="275">
          <cell r="A275">
            <v>433.00720000000001</v>
          </cell>
        </row>
        <row r="276">
          <cell r="A276">
            <v>434.7987</v>
          </cell>
        </row>
        <row r="277">
          <cell r="A277">
            <v>436.536</v>
          </cell>
        </row>
        <row r="278">
          <cell r="A278">
            <v>438.22269999999997</v>
          </cell>
        </row>
        <row r="279">
          <cell r="A279">
            <v>439.8623</v>
          </cell>
        </row>
        <row r="280">
          <cell r="A280">
            <v>441.45760000000001</v>
          </cell>
        </row>
        <row r="281">
          <cell r="A281">
            <v>443.01139999999998</v>
          </cell>
        </row>
        <row r="282">
          <cell r="A282">
            <v>444.52609999999999</v>
          </cell>
        </row>
        <row r="283">
          <cell r="A283">
            <v>446.00389999999999</v>
          </cell>
        </row>
        <row r="284">
          <cell r="A284">
            <v>447.4468</v>
          </cell>
        </row>
        <row r="285">
          <cell r="A285">
            <v>448.85669999999999</v>
          </cell>
        </row>
        <row r="286">
          <cell r="A286">
            <v>450.23540000000003</v>
          </cell>
        </row>
        <row r="287">
          <cell r="A287">
            <v>451.58429999999998</v>
          </cell>
        </row>
        <row r="288">
          <cell r="A288">
            <v>452.90499999999997</v>
          </cell>
        </row>
        <row r="289">
          <cell r="A289">
            <v>454.19880000000001</v>
          </cell>
        </row>
        <row r="290">
          <cell r="A290">
            <v>455.46690000000001</v>
          </cell>
        </row>
        <row r="291">
          <cell r="A291">
            <v>456.71050000000002</v>
          </cell>
        </row>
        <row r="292">
          <cell r="A292">
            <v>457.93060000000003</v>
          </cell>
        </row>
        <row r="293">
          <cell r="A293">
            <v>459.1284</v>
          </cell>
        </row>
        <row r="294">
          <cell r="A294">
            <v>460.30459999999999</v>
          </cell>
        </row>
        <row r="295">
          <cell r="A295">
            <v>461.46030000000002</v>
          </cell>
        </row>
        <row r="296">
          <cell r="A296">
            <v>462.59609999999998</v>
          </cell>
        </row>
        <row r="297">
          <cell r="A297">
            <v>463.71289999999999</v>
          </cell>
        </row>
        <row r="298">
          <cell r="A298">
            <v>464.81150000000002</v>
          </cell>
        </row>
        <row r="299">
          <cell r="A299">
            <v>465.89240000000001</v>
          </cell>
        </row>
        <row r="300">
          <cell r="A300">
            <v>466.95639999999997</v>
          </cell>
        </row>
        <row r="301">
          <cell r="A301">
            <v>468.00409999999999</v>
          </cell>
        </row>
        <row r="302">
          <cell r="A302">
            <v>469.03590000000003</v>
          </cell>
        </row>
        <row r="303">
          <cell r="A303">
            <v>470.05250000000001</v>
          </cell>
        </row>
        <row r="304">
          <cell r="A304">
            <v>471.05439999999999</v>
          </cell>
        </row>
        <row r="305">
          <cell r="A305">
            <v>472.0421</v>
          </cell>
        </row>
        <row r="306">
          <cell r="A306">
            <v>473.01600000000002</v>
          </cell>
        </row>
        <row r="307">
          <cell r="A307">
            <v>473.97649999999999</v>
          </cell>
        </row>
        <row r="308">
          <cell r="A308">
            <v>474.92410000000001</v>
          </cell>
        </row>
        <row r="309">
          <cell r="A309">
            <v>475.85919999999999</v>
          </cell>
        </row>
        <row r="310">
          <cell r="A310">
            <v>476.78219999999999</v>
          </cell>
        </row>
        <row r="311">
          <cell r="A311">
            <v>477.6934</v>
          </cell>
        </row>
        <row r="312">
          <cell r="A312">
            <v>478.59309999999999</v>
          </cell>
        </row>
        <row r="313">
          <cell r="A313">
            <v>479.48169999999999</v>
          </cell>
        </row>
        <row r="314">
          <cell r="A314">
            <v>480.35950000000003</v>
          </cell>
        </row>
        <row r="315">
          <cell r="A315">
            <v>481.2269</v>
          </cell>
        </row>
        <row r="316">
          <cell r="A316">
            <v>482.084</v>
          </cell>
        </row>
        <row r="317">
          <cell r="A317">
            <v>482.93110000000001</v>
          </cell>
        </row>
        <row r="318">
          <cell r="A318">
            <v>483.76859999999999</v>
          </cell>
        </row>
        <row r="319">
          <cell r="A319">
            <v>484.5967</v>
          </cell>
        </row>
        <row r="320">
          <cell r="A320">
            <v>485.41559999999998</v>
          </cell>
        </row>
        <row r="321">
          <cell r="A321">
            <v>486.22550000000001</v>
          </cell>
        </row>
        <row r="322">
          <cell r="A322">
            <v>487.02670000000001</v>
          </cell>
        </row>
        <row r="323">
          <cell r="A323">
            <v>487.81939999999997</v>
          </cell>
        </row>
        <row r="324">
          <cell r="A324">
            <v>488.60379999999998</v>
          </cell>
        </row>
        <row r="325">
          <cell r="A325">
            <v>489.38010000000003</v>
          </cell>
        </row>
        <row r="326">
          <cell r="A326">
            <v>490.14839999999998</v>
          </cell>
        </row>
        <row r="327">
          <cell r="A327">
            <v>490.90910000000002</v>
          </cell>
        </row>
        <row r="328">
          <cell r="A328">
            <v>491.66210000000001</v>
          </cell>
        </row>
        <row r="329">
          <cell r="A329">
            <v>492.40780000000001</v>
          </cell>
        </row>
        <row r="330">
          <cell r="A330">
            <v>493.14620000000002</v>
          </cell>
        </row>
        <row r="331">
          <cell r="A331">
            <v>493.87759999999997</v>
          </cell>
        </row>
        <row r="332">
          <cell r="A332">
            <v>494.60210000000001</v>
          </cell>
        </row>
        <row r="333">
          <cell r="A333">
            <v>495.31979999999999</v>
          </cell>
        </row>
        <row r="334">
          <cell r="A334">
            <v>496.03089999999997</v>
          </cell>
        </row>
        <row r="335">
          <cell r="A335">
            <v>496.7355</v>
          </cell>
        </row>
        <row r="336">
          <cell r="A336">
            <v>497.43380000000002</v>
          </cell>
        </row>
        <row r="337">
          <cell r="A337">
            <v>498.12580000000003</v>
          </cell>
        </row>
        <row r="338">
          <cell r="A338">
            <v>498.81180000000001</v>
          </cell>
        </row>
        <row r="339">
          <cell r="A339">
            <v>499.49169999999998</v>
          </cell>
        </row>
        <row r="340">
          <cell r="A340">
            <v>500.16590000000002</v>
          </cell>
        </row>
        <row r="341">
          <cell r="A341">
            <v>500.83420000000001</v>
          </cell>
        </row>
        <row r="342">
          <cell r="A342">
            <v>501.49700000000001</v>
          </cell>
        </row>
        <row r="343">
          <cell r="A343">
            <v>502.1542</v>
          </cell>
        </row>
        <row r="344">
          <cell r="A344">
            <v>502.80599999999998</v>
          </cell>
        </row>
        <row r="345">
          <cell r="A345">
            <v>503.45249999999999</v>
          </cell>
        </row>
        <row r="346">
          <cell r="A346">
            <v>504.09379999999999</v>
          </cell>
        </row>
        <row r="347">
          <cell r="A347">
            <v>504.72989999999999</v>
          </cell>
        </row>
        <row r="348">
          <cell r="A348">
            <v>505.36099999999999</v>
          </cell>
        </row>
        <row r="349">
          <cell r="A349">
            <v>505.98719999999997</v>
          </cell>
        </row>
        <row r="350">
          <cell r="A350">
            <v>506.60849999999999</v>
          </cell>
        </row>
        <row r="351">
          <cell r="A351">
            <v>507.22500000000002</v>
          </cell>
        </row>
        <row r="352">
          <cell r="A352">
            <v>507.83679999999998</v>
          </cell>
        </row>
        <row r="353">
          <cell r="A353">
            <v>508.44400000000002</v>
          </cell>
        </row>
        <row r="354">
          <cell r="A354">
            <v>509.04669999999999</v>
          </cell>
        </row>
        <row r="355">
          <cell r="A355">
            <v>509.64490000000001</v>
          </cell>
        </row>
        <row r="356">
          <cell r="A356">
            <v>510.23880000000003</v>
          </cell>
        </row>
        <row r="357">
          <cell r="A357">
            <v>510.82830000000001</v>
          </cell>
        </row>
        <row r="358">
          <cell r="A358">
            <v>511.41359999999997</v>
          </cell>
        </row>
        <row r="359">
          <cell r="A359">
            <v>511.99470000000002</v>
          </cell>
        </row>
        <row r="360">
          <cell r="A360">
            <v>512.57159999999999</v>
          </cell>
        </row>
        <row r="361">
          <cell r="A361">
            <v>513.14459999999997</v>
          </cell>
        </row>
        <row r="362">
          <cell r="A362">
            <v>513.71360000000004</v>
          </cell>
        </row>
        <row r="363">
          <cell r="A363">
            <v>514.27859999999998</v>
          </cell>
        </row>
        <row r="364">
          <cell r="A364">
            <v>514.83979999999997</v>
          </cell>
        </row>
        <row r="365">
          <cell r="A365">
            <v>515.3972</v>
          </cell>
        </row>
        <row r="366">
          <cell r="A366">
            <v>515.95079999999996</v>
          </cell>
        </row>
        <row r="367">
          <cell r="A367">
            <v>516.50070000000005</v>
          </cell>
        </row>
        <row r="368">
          <cell r="A368">
            <v>517.04700000000003</v>
          </cell>
        </row>
        <row r="369">
          <cell r="A369">
            <v>517.58969999999999</v>
          </cell>
        </row>
        <row r="370">
          <cell r="A370">
            <v>518.12890000000004</v>
          </cell>
        </row>
        <row r="371">
          <cell r="A371">
            <v>518.66459999999995</v>
          </cell>
        </row>
        <row r="372">
          <cell r="A372">
            <v>519.19690000000003</v>
          </cell>
        </row>
        <row r="373">
          <cell r="A373">
            <v>519.72580000000005</v>
          </cell>
        </row>
        <row r="374">
          <cell r="A374">
            <v>520.25130000000001</v>
          </cell>
        </row>
        <row r="375">
          <cell r="A375">
            <v>520.77359999999999</v>
          </cell>
        </row>
        <row r="376">
          <cell r="A376">
            <v>521.29259999999999</v>
          </cell>
        </row>
        <row r="377">
          <cell r="A377">
            <v>521.80840000000001</v>
          </cell>
        </row>
        <row r="378">
          <cell r="A378">
            <v>522.3211</v>
          </cell>
        </row>
        <row r="379">
          <cell r="A379">
            <v>522.8306</v>
          </cell>
        </row>
        <row r="380">
          <cell r="A380">
            <v>523.33709999999996</v>
          </cell>
        </row>
        <row r="381">
          <cell r="A381">
            <v>523.84050000000002</v>
          </cell>
        </row>
        <row r="382">
          <cell r="A382">
            <v>524.34090000000003</v>
          </cell>
        </row>
        <row r="383">
          <cell r="A383">
            <v>524.83839999999998</v>
          </cell>
        </row>
        <row r="384">
          <cell r="A384">
            <v>525.3329</v>
          </cell>
        </row>
        <row r="385">
          <cell r="A385">
            <v>525.82460000000003</v>
          </cell>
        </row>
        <row r="386">
          <cell r="A386">
            <v>526.3134</v>
          </cell>
        </row>
        <row r="387">
          <cell r="A387">
            <v>526.79939999999999</v>
          </cell>
        </row>
        <row r="388">
          <cell r="A388">
            <v>527.2826</v>
          </cell>
        </row>
        <row r="389">
          <cell r="A389">
            <v>527.76310000000001</v>
          </cell>
        </row>
        <row r="390">
          <cell r="A390">
            <v>528.24080000000004</v>
          </cell>
        </row>
        <row r="391">
          <cell r="A391">
            <v>528.71590000000003</v>
          </cell>
        </row>
        <row r="392">
          <cell r="A392">
            <v>529.1884</v>
          </cell>
        </row>
        <row r="393">
          <cell r="A393">
            <v>529.65819999999997</v>
          </cell>
        </row>
        <row r="394">
          <cell r="A394">
            <v>530.12540000000001</v>
          </cell>
        </row>
        <row r="395">
          <cell r="A395">
            <v>530.59010000000001</v>
          </cell>
        </row>
        <row r="396">
          <cell r="A396">
            <v>531.05229999999995</v>
          </cell>
        </row>
        <row r="397">
          <cell r="A397">
            <v>531.51199999999994</v>
          </cell>
        </row>
        <row r="398">
          <cell r="A398">
            <v>531.9692</v>
          </cell>
        </row>
        <row r="399">
          <cell r="A399">
            <v>532.4239</v>
          </cell>
        </row>
        <row r="400">
          <cell r="A400">
            <v>532.87630000000001</v>
          </cell>
        </row>
        <row r="401">
          <cell r="A401">
            <v>533.32619999999997</v>
          </cell>
        </row>
        <row r="402">
          <cell r="A402">
            <v>533.77380000000005</v>
          </cell>
        </row>
        <row r="403">
          <cell r="A403">
            <v>534.21910000000003</v>
          </cell>
        </row>
        <row r="404">
          <cell r="A404">
            <v>534.66210000000001</v>
          </cell>
        </row>
        <row r="405">
          <cell r="A405">
            <v>535.10270000000003</v>
          </cell>
        </row>
        <row r="406">
          <cell r="A406">
            <v>535.5412</v>
          </cell>
        </row>
        <row r="407">
          <cell r="A407">
            <v>535.97730000000001</v>
          </cell>
        </row>
        <row r="408">
          <cell r="A408">
            <v>536.41129999999998</v>
          </cell>
        </row>
        <row r="409">
          <cell r="A409">
            <v>536.84310000000005</v>
          </cell>
        </row>
        <row r="410">
          <cell r="A410">
            <v>537.27269999999999</v>
          </cell>
        </row>
        <row r="411">
          <cell r="A411">
            <v>537.7002</v>
          </cell>
        </row>
        <row r="412">
          <cell r="A412">
            <v>538.12549999999999</v>
          </cell>
        </row>
        <row r="413">
          <cell r="A413">
            <v>538.54870000000005</v>
          </cell>
        </row>
        <row r="414">
          <cell r="A414">
            <v>538.96990000000005</v>
          </cell>
        </row>
        <row r="415">
          <cell r="A415">
            <v>539.38900000000001</v>
          </cell>
        </row>
        <row r="416">
          <cell r="A416">
            <v>539.80600000000004</v>
          </cell>
        </row>
        <row r="417">
          <cell r="A417">
            <v>540.22109999999998</v>
          </cell>
        </row>
        <row r="418">
          <cell r="A418">
            <v>540.63409999999999</v>
          </cell>
        </row>
        <row r="419">
          <cell r="A419">
            <v>541.04510000000005</v>
          </cell>
        </row>
        <row r="420">
          <cell r="A420">
            <v>541.45420000000001</v>
          </cell>
        </row>
        <row r="421">
          <cell r="A421">
            <v>541.8614</v>
          </cell>
        </row>
        <row r="422">
          <cell r="A422">
            <v>542.26660000000004</v>
          </cell>
        </row>
        <row r="423">
          <cell r="A423">
            <v>542.66989999999998</v>
          </cell>
        </row>
        <row r="424">
          <cell r="A424">
            <v>543.07129999999995</v>
          </cell>
        </row>
        <row r="425">
          <cell r="A425">
            <v>543.47080000000005</v>
          </cell>
        </row>
        <row r="426">
          <cell r="A426">
            <v>543.86850000000004</v>
          </cell>
        </row>
        <row r="427">
          <cell r="A427">
            <v>544.26430000000005</v>
          </cell>
        </row>
        <row r="428">
          <cell r="A428">
            <v>544.65830000000005</v>
          </cell>
        </row>
        <row r="429">
          <cell r="A429">
            <v>545.05050000000006</v>
          </cell>
        </row>
        <row r="430">
          <cell r="A430">
            <v>545.44090000000006</v>
          </cell>
        </row>
        <row r="431">
          <cell r="A431">
            <v>545.82950000000005</v>
          </cell>
        </row>
        <row r="432">
          <cell r="A432">
            <v>546.21640000000002</v>
          </cell>
        </row>
        <row r="433">
          <cell r="A433">
            <v>546.60149999999999</v>
          </cell>
        </row>
        <row r="434">
          <cell r="A434">
            <v>546.98490000000004</v>
          </cell>
        </row>
        <row r="435">
          <cell r="A435">
            <v>547.36649999999997</v>
          </cell>
        </row>
        <row r="436">
          <cell r="A436">
            <v>547.74639999999999</v>
          </cell>
        </row>
        <row r="437">
          <cell r="A437">
            <v>548.12469999999996</v>
          </cell>
        </row>
        <row r="438">
          <cell r="A438">
            <v>548.50120000000004</v>
          </cell>
        </row>
        <row r="439">
          <cell r="A439">
            <v>548.87609999999995</v>
          </cell>
        </row>
        <row r="440">
          <cell r="A440">
            <v>549.24940000000004</v>
          </cell>
        </row>
        <row r="441">
          <cell r="A441">
            <v>549.62099999999998</v>
          </cell>
        </row>
        <row r="442">
          <cell r="A442">
            <v>549.99090000000001</v>
          </cell>
        </row>
        <row r="443">
          <cell r="A443">
            <v>550.35929999999996</v>
          </cell>
        </row>
        <row r="444">
          <cell r="A444">
            <v>550.726</v>
          </cell>
        </row>
        <row r="445">
          <cell r="A445">
            <v>551.09119999999996</v>
          </cell>
        </row>
        <row r="446">
          <cell r="A446">
            <v>551.45479999999998</v>
          </cell>
        </row>
        <row r="447">
          <cell r="A447">
            <v>551.81679999999994</v>
          </cell>
        </row>
        <row r="448">
          <cell r="A448">
            <v>552.17719999999997</v>
          </cell>
        </row>
        <row r="449">
          <cell r="A449">
            <v>552.53610000000003</v>
          </cell>
        </row>
        <row r="450">
          <cell r="A450">
            <v>552.89340000000004</v>
          </cell>
        </row>
        <row r="451">
          <cell r="A451">
            <v>553.24919999999997</v>
          </cell>
        </row>
        <row r="452">
          <cell r="A452">
            <v>553.60350000000005</v>
          </cell>
        </row>
        <row r="453">
          <cell r="A453">
            <v>553.95630000000006</v>
          </cell>
        </row>
        <row r="454">
          <cell r="A454">
            <v>554.30759999999998</v>
          </cell>
        </row>
        <row r="455">
          <cell r="A455">
            <v>554.65740000000005</v>
          </cell>
        </row>
        <row r="456">
          <cell r="A456">
            <v>555.00570000000005</v>
          </cell>
        </row>
        <row r="457">
          <cell r="A457">
            <v>555.35249999999996</v>
          </cell>
        </row>
        <row r="458">
          <cell r="A458">
            <v>555.6979</v>
          </cell>
        </row>
        <row r="459">
          <cell r="A459">
            <v>556.04179999999997</v>
          </cell>
        </row>
        <row r="460">
          <cell r="A460">
            <v>556.38419999999996</v>
          </cell>
        </row>
        <row r="461">
          <cell r="A461">
            <v>556.72519999999997</v>
          </cell>
        </row>
        <row r="462">
          <cell r="A462">
            <v>557.06479999999999</v>
          </cell>
        </row>
        <row r="463">
          <cell r="A463">
            <v>557.40300000000002</v>
          </cell>
        </row>
        <row r="464">
          <cell r="A464">
            <v>557.73969999999997</v>
          </cell>
        </row>
        <row r="465">
          <cell r="A465">
            <v>558.07500000000005</v>
          </cell>
        </row>
        <row r="466">
          <cell r="A466">
            <v>558.40890000000002</v>
          </cell>
        </row>
        <row r="467">
          <cell r="A467">
            <v>558.7414</v>
          </cell>
        </row>
        <row r="468">
          <cell r="A468">
            <v>559.07249999999999</v>
          </cell>
        </row>
        <row r="469">
          <cell r="A469">
            <v>559.40219999999999</v>
          </cell>
        </row>
        <row r="470">
          <cell r="A470">
            <v>559.73050000000001</v>
          </cell>
        </row>
        <row r="471">
          <cell r="A471">
            <v>560.05740000000003</v>
          </cell>
        </row>
        <row r="472">
          <cell r="A472">
            <v>560.38289999999995</v>
          </cell>
        </row>
        <row r="473">
          <cell r="A473">
            <v>560.70709999999997</v>
          </cell>
        </row>
        <row r="474">
          <cell r="A474">
            <v>561.0299</v>
          </cell>
        </row>
        <row r="475">
          <cell r="A475">
            <v>561.35130000000004</v>
          </cell>
        </row>
        <row r="476">
          <cell r="A476">
            <v>561.67139999999995</v>
          </cell>
        </row>
        <row r="477">
          <cell r="A477">
            <v>561.99</v>
          </cell>
        </row>
        <row r="478">
          <cell r="A478">
            <v>562.30730000000005</v>
          </cell>
        </row>
        <row r="479">
          <cell r="A479">
            <v>562.62329999999997</v>
          </cell>
        </row>
        <row r="480">
          <cell r="A480">
            <v>562.93780000000004</v>
          </cell>
        </row>
        <row r="481">
          <cell r="A481">
            <v>563.25099999999998</v>
          </cell>
        </row>
        <row r="482">
          <cell r="A482">
            <v>563.56280000000004</v>
          </cell>
        </row>
        <row r="483">
          <cell r="A483">
            <v>563.87329999999997</v>
          </cell>
        </row>
        <row r="484">
          <cell r="A484">
            <v>564.18230000000005</v>
          </cell>
        </row>
        <row r="485">
          <cell r="A485">
            <v>564.49</v>
          </cell>
        </row>
        <row r="486">
          <cell r="A486">
            <v>564.7962</v>
          </cell>
        </row>
        <row r="487">
          <cell r="A487">
            <v>565.10109999999997</v>
          </cell>
        </row>
        <row r="488">
          <cell r="A488">
            <v>565.40449999999998</v>
          </cell>
        </row>
        <row r="489">
          <cell r="A489">
            <v>565.70640000000003</v>
          </cell>
        </row>
        <row r="490">
          <cell r="A490">
            <v>566.00689999999997</v>
          </cell>
        </row>
        <row r="491">
          <cell r="A491">
            <v>566.30600000000004</v>
          </cell>
        </row>
        <row r="492">
          <cell r="A492">
            <v>566.60350000000005</v>
          </cell>
        </row>
        <row r="493">
          <cell r="A493">
            <v>566.89949999999999</v>
          </cell>
        </row>
        <row r="494">
          <cell r="A494">
            <v>567.19380000000001</v>
          </cell>
        </row>
        <row r="495">
          <cell r="A495">
            <v>567.48649999999998</v>
          </cell>
        </row>
        <row r="496">
          <cell r="A496">
            <v>567.77750000000003</v>
          </cell>
        </row>
        <row r="497">
          <cell r="A497">
            <v>568.06659999999999</v>
          </cell>
        </row>
        <row r="498">
          <cell r="A498">
            <v>568.3537</v>
          </cell>
        </row>
        <row r="499">
          <cell r="A499">
            <v>568.63850000000002</v>
          </cell>
        </row>
      </sheetData>
      <sheetData sheetId="19">
        <row r="2">
          <cell r="A2">
            <v>219.6985</v>
          </cell>
        </row>
        <row r="3">
          <cell r="A3">
            <v>353.87799999999999</v>
          </cell>
        </row>
        <row r="4">
          <cell r="A4">
            <v>371.73379999999997</v>
          </cell>
        </row>
        <row r="5">
          <cell r="A5">
            <v>383.26339999999999</v>
          </cell>
        </row>
        <row r="6">
          <cell r="A6">
            <v>391.99740000000003</v>
          </cell>
        </row>
        <row r="7">
          <cell r="A7">
            <v>399.11810000000003</v>
          </cell>
        </row>
        <row r="8">
          <cell r="A8">
            <v>405.17669999999998</v>
          </cell>
        </row>
        <row r="9">
          <cell r="A9">
            <v>410.47770000000003</v>
          </cell>
        </row>
        <row r="10">
          <cell r="A10">
            <v>415.20839999999998</v>
          </cell>
        </row>
        <row r="11">
          <cell r="A11">
            <v>419.49259999999998</v>
          </cell>
        </row>
        <row r="12">
          <cell r="A12">
            <v>423.41669999999999</v>
          </cell>
        </row>
        <row r="13">
          <cell r="A13">
            <v>427.0437</v>
          </cell>
        </row>
        <row r="14">
          <cell r="A14">
            <v>430.42090000000002</v>
          </cell>
        </row>
        <row r="15">
          <cell r="A15">
            <v>433.58479999999997</v>
          </cell>
        </row>
        <row r="16">
          <cell r="A16">
            <v>436.5641</v>
          </cell>
        </row>
        <row r="17">
          <cell r="A17">
            <v>439.38200000000001</v>
          </cell>
        </row>
        <row r="18">
          <cell r="A18">
            <v>442.05759999999998</v>
          </cell>
        </row>
        <row r="19">
          <cell r="A19">
            <v>444.60629999999998</v>
          </cell>
        </row>
        <row r="20">
          <cell r="A20">
            <v>447.04140000000001</v>
          </cell>
        </row>
        <row r="21">
          <cell r="A21">
            <v>449.37389999999999</v>
          </cell>
        </row>
        <row r="22">
          <cell r="A22">
            <v>451.61349999999999</v>
          </cell>
        </row>
        <row r="23">
          <cell r="A23">
            <v>453.76819999999998</v>
          </cell>
        </row>
        <row r="24">
          <cell r="A24">
            <v>455.84519999999998</v>
          </cell>
        </row>
        <row r="25">
          <cell r="A25">
            <v>457.85079999999999</v>
          </cell>
        </row>
        <row r="26">
          <cell r="A26">
            <v>459.7903</v>
          </cell>
        </row>
        <row r="27">
          <cell r="A27">
            <v>461.6687</v>
          </cell>
        </row>
        <row r="28">
          <cell r="A28">
            <v>463.49029999999999</v>
          </cell>
        </row>
        <row r="29">
          <cell r="A29">
            <v>465.25889999999998</v>
          </cell>
        </row>
        <row r="30">
          <cell r="A30">
            <v>466.97789999999998</v>
          </cell>
        </row>
        <row r="31">
          <cell r="A31">
            <v>468.6506</v>
          </cell>
        </row>
        <row r="32">
          <cell r="A32">
            <v>470.27969999999999</v>
          </cell>
        </row>
        <row r="33">
          <cell r="A33">
            <v>471.86770000000001</v>
          </cell>
        </row>
        <row r="34">
          <cell r="A34">
            <v>473.41699999999997</v>
          </cell>
        </row>
        <row r="35">
          <cell r="A35">
            <v>474.9298</v>
          </cell>
        </row>
        <row r="36">
          <cell r="A36">
            <v>476.40789999999998</v>
          </cell>
        </row>
        <row r="37">
          <cell r="A37">
            <v>477.85329999999999</v>
          </cell>
        </row>
        <row r="38">
          <cell r="A38">
            <v>479.26740000000001</v>
          </cell>
        </row>
        <row r="39">
          <cell r="A39">
            <v>480.65190000000001</v>
          </cell>
        </row>
        <row r="40">
          <cell r="A40">
            <v>482.00819999999999</v>
          </cell>
        </row>
        <row r="41">
          <cell r="A41">
            <v>483.33749999999998</v>
          </cell>
        </row>
        <row r="42">
          <cell r="A42">
            <v>484.64109999999999</v>
          </cell>
        </row>
        <row r="43">
          <cell r="A43">
            <v>485.92009999999999</v>
          </cell>
        </row>
        <row r="44">
          <cell r="A44">
            <v>487.1755</v>
          </cell>
        </row>
        <row r="45">
          <cell r="A45">
            <v>488.40839999999997</v>
          </cell>
        </row>
        <row r="46">
          <cell r="A46">
            <v>489.61970000000002</v>
          </cell>
        </row>
        <row r="47">
          <cell r="A47">
            <v>490.81020000000001</v>
          </cell>
        </row>
        <row r="48">
          <cell r="A48">
            <v>491.98070000000001</v>
          </cell>
        </row>
        <row r="49">
          <cell r="A49">
            <v>493.13209999999998</v>
          </cell>
        </row>
        <row r="50">
          <cell r="A50">
            <v>494.26490000000001</v>
          </cell>
        </row>
        <row r="51">
          <cell r="A51">
            <v>495.37990000000002</v>
          </cell>
        </row>
        <row r="52">
          <cell r="A52">
            <v>496.4778</v>
          </cell>
        </row>
        <row r="53">
          <cell r="A53">
            <v>497.5591</v>
          </cell>
        </row>
        <row r="54">
          <cell r="A54">
            <v>498.62430000000001</v>
          </cell>
        </row>
        <row r="55">
          <cell r="A55">
            <v>499.67410000000001</v>
          </cell>
        </row>
        <row r="56">
          <cell r="A56">
            <v>500.709</v>
          </cell>
        </row>
        <row r="57">
          <cell r="A57">
            <v>501.7294</v>
          </cell>
        </row>
        <row r="58">
          <cell r="A58">
            <v>502.73570000000001</v>
          </cell>
        </row>
        <row r="59">
          <cell r="A59">
            <v>503.7285</v>
          </cell>
        </row>
        <row r="60">
          <cell r="A60">
            <v>504.7081</v>
          </cell>
        </row>
        <row r="61">
          <cell r="A61">
            <v>505.67489999999998</v>
          </cell>
        </row>
        <row r="62">
          <cell r="A62">
            <v>506.62939999999998</v>
          </cell>
        </row>
        <row r="63">
          <cell r="A63">
            <v>507.5718</v>
          </cell>
        </row>
        <row r="64">
          <cell r="A64">
            <v>508.50259999999997</v>
          </cell>
        </row>
        <row r="65">
          <cell r="A65">
            <v>509.42189999999999</v>
          </cell>
        </row>
        <row r="66">
          <cell r="A66">
            <v>510.33030000000002</v>
          </cell>
        </row>
        <row r="67">
          <cell r="A67">
            <v>511.2278</v>
          </cell>
        </row>
        <row r="68">
          <cell r="A68">
            <v>512.11500000000001</v>
          </cell>
        </row>
        <row r="69">
          <cell r="A69">
            <v>512.99189999999999</v>
          </cell>
        </row>
        <row r="70">
          <cell r="A70">
            <v>513.85889999999995</v>
          </cell>
        </row>
        <row r="71">
          <cell r="A71">
            <v>514.71630000000005</v>
          </cell>
        </row>
        <row r="72">
          <cell r="A72">
            <v>515.56420000000003</v>
          </cell>
        </row>
        <row r="73">
          <cell r="A73">
            <v>516.40290000000005</v>
          </cell>
        </row>
        <row r="74">
          <cell r="A74">
            <v>517.23270000000002</v>
          </cell>
        </row>
        <row r="75">
          <cell r="A75">
            <v>518.05370000000005</v>
          </cell>
        </row>
        <row r="76">
          <cell r="A76">
            <v>518.86609999999996</v>
          </cell>
        </row>
        <row r="77">
          <cell r="A77">
            <v>519.6703</v>
          </cell>
        </row>
        <row r="78">
          <cell r="A78">
            <v>520.46619999999996</v>
          </cell>
        </row>
        <row r="79">
          <cell r="A79">
            <v>521.25419999999997</v>
          </cell>
        </row>
        <row r="80">
          <cell r="A80">
            <v>522.03440000000001</v>
          </cell>
        </row>
        <row r="81">
          <cell r="A81">
            <v>522.80700000000002</v>
          </cell>
        </row>
        <row r="82">
          <cell r="A82">
            <v>523.57209999999998</v>
          </cell>
        </row>
        <row r="83">
          <cell r="A83">
            <v>524.33000000000004</v>
          </cell>
        </row>
        <row r="84">
          <cell r="A84">
            <v>525.0806</v>
          </cell>
        </row>
        <row r="85">
          <cell r="A85">
            <v>525.82439999999997</v>
          </cell>
        </row>
        <row r="86">
          <cell r="A86">
            <v>526.56119999999999</v>
          </cell>
        </row>
        <row r="87">
          <cell r="A87">
            <v>527.29139999999995</v>
          </cell>
        </row>
        <row r="88">
          <cell r="A88">
            <v>528.01499999999999</v>
          </cell>
        </row>
        <row r="89">
          <cell r="A89">
            <v>528.73209999999995</v>
          </cell>
        </row>
        <row r="90">
          <cell r="A90">
            <v>529.44290000000001</v>
          </cell>
        </row>
        <row r="91">
          <cell r="A91">
            <v>530.14760000000001</v>
          </cell>
        </row>
        <row r="92">
          <cell r="A92">
            <v>530.84619999999995</v>
          </cell>
        </row>
        <row r="93">
          <cell r="A93">
            <v>531.53880000000004</v>
          </cell>
        </row>
        <row r="94">
          <cell r="A94">
            <v>532.22550000000001</v>
          </cell>
        </row>
        <row r="95">
          <cell r="A95">
            <v>532.90660000000003</v>
          </cell>
        </row>
        <row r="96">
          <cell r="A96">
            <v>533.58199999999999</v>
          </cell>
        </row>
        <row r="97">
          <cell r="A97">
            <v>534.2518</v>
          </cell>
        </row>
        <row r="98">
          <cell r="A98">
            <v>534.91629999999998</v>
          </cell>
        </row>
        <row r="99">
          <cell r="A99">
            <v>535.57539999999995</v>
          </cell>
        </row>
        <row r="100">
          <cell r="A100">
            <v>536.22919999999999</v>
          </cell>
        </row>
        <row r="101">
          <cell r="A101">
            <v>536.87800000000004</v>
          </cell>
        </row>
        <row r="102">
          <cell r="A102">
            <v>537.52160000000003</v>
          </cell>
        </row>
        <row r="103">
          <cell r="A103">
            <v>538.16030000000001</v>
          </cell>
        </row>
        <row r="104">
          <cell r="A104">
            <v>538.79399999999998</v>
          </cell>
        </row>
        <row r="105">
          <cell r="A105">
            <v>539.423</v>
          </cell>
        </row>
        <row r="106">
          <cell r="A106">
            <v>540.04719999999998</v>
          </cell>
        </row>
        <row r="107">
          <cell r="A107">
            <v>540.66679999999997</v>
          </cell>
        </row>
        <row r="108">
          <cell r="A108">
            <v>541.2817</v>
          </cell>
        </row>
        <row r="109">
          <cell r="A109">
            <v>541.8922</v>
          </cell>
        </row>
        <row r="110">
          <cell r="A110">
            <v>542.4982</v>
          </cell>
        </row>
        <row r="111">
          <cell r="A111">
            <v>543.09979999999996</v>
          </cell>
        </row>
        <row r="112">
          <cell r="A112">
            <v>543.69719999999995</v>
          </cell>
        </row>
        <row r="113">
          <cell r="A113">
            <v>544.2903</v>
          </cell>
        </row>
        <row r="114">
          <cell r="A114">
            <v>544.87919999999997</v>
          </cell>
        </row>
        <row r="115">
          <cell r="A115">
            <v>545.46400000000006</v>
          </cell>
        </row>
        <row r="116">
          <cell r="A116">
            <v>546.04470000000003</v>
          </cell>
        </row>
        <row r="117">
          <cell r="A117">
            <v>546.62149999999997</v>
          </cell>
        </row>
        <row r="118">
          <cell r="A118">
            <v>547.1943</v>
          </cell>
        </row>
        <row r="119">
          <cell r="A119">
            <v>547.76319999999998</v>
          </cell>
        </row>
        <row r="120">
          <cell r="A120">
            <v>548.32830000000001</v>
          </cell>
        </row>
        <row r="121">
          <cell r="A121">
            <v>548.88969999999995</v>
          </cell>
        </row>
        <row r="122">
          <cell r="A122">
            <v>549.44730000000004</v>
          </cell>
        </row>
        <row r="123">
          <cell r="A123">
            <v>550.00120000000004</v>
          </cell>
        </row>
        <row r="124">
          <cell r="A124">
            <v>550.55150000000003</v>
          </cell>
        </row>
        <row r="125">
          <cell r="A125">
            <v>551.09820000000002</v>
          </cell>
        </row>
        <row r="126">
          <cell r="A126">
            <v>551.64149999999995</v>
          </cell>
        </row>
        <row r="127">
          <cell r="A127">
            <v>552.18119999999999</v>
          </cell>
        </row>
        <row r="128">
          <cell r="A128">
            <v>552.71749999999997</v>
          </cell>
        </row>
        <row r="129">
          <cell r="A129">
            <v>553.25040000000001</v>
          </cell>
        </row>
        <row r="130">
          <cell r="A130">
            <v>553.78</v>
          </cell>
        </row>
        <row r="131">
          <cell r="A131">
            <v>554.30619999999999</v>
          </cell>
        </row>
        <row r="132">
          <cell r="A132">
            <v>554.82920000000001</v>
          </cell>
        </row>
        <row r="133">
          <cell r="A133">
            <v>555.34900000000005</v>
          </cell>
        </row>
        <row r="134">
          <cell r="A134">
            <v>555.86559999999997</v>
          </cell>
        </row>
        <row r="135">
          <cell r="A135">
            <v>556.37900000000002</v>
          </cell>
        </row>
        <row r="136">
          <cell r="A136">
            <v>556.88940000000002</v>
          </cell>
        </row>
        <row r="137">
          <cell r="A137">
            <v>557.39660000000003</v>
          </cell>
        </row>
        <row r="138">
          <cell r="A138">
            <v>557.90089999999998</v>
          </cell>
        </row>
        <row r="139">
          <cell r="A139">
            <v>558.40210000000002</v>
          </cell>
        </row>
        <row r="140">
          <cell r="A140">
            <v>558.90039999999999</v>
          </cell>
        </row>
        <row r="141">
          <cell r="A141">
            <v>559.39570000000003</v>
          </cell>
        </row>
        <row r="142">
          <cell r="A142">
            <v>559.88819999999998</v>
          </cell>
        </row>
        <row r="143">
          <cell r="A143">
            <v>560.3777</v>
          </cell>
        </row>
        <row r="144">
          <cell r="A144">
            <v>560.86450000000002</v>
          </cell>
        </row>
        <row r="145">
          <cell r="A145">
            <v>561.34839999999997</v>
          </cell>
        </row>
        <row r="146">
          <cell r="A146">
            <v>561.82960000000003</v>
          </cell>
        </row>
        <row r="147">
          <cell r="A147">
            <v>562.30809999999997</v>
          </cell>
        </row>
        <row r="148">
          <cell r="A148">
            <v>562.78380000000004</v>
          </cell>
        </row>
        <row r="149">
          <cell r="A149">
            <v>563.25689999999997</v>
          </cell>
        </row>
        <row r="150">
          <cell r="A150">
            <v>563.72720000000004</v>
          </cell>
        </row>
        <row r="151">
          <cell r="A151">
            <v>564.19500000000005</v>
          </cell>
        </row>
        <row r="152">
          <cell r="A152">
            <v>564.66020000000003</v>
          </cell>
        </row>
        <row r="153">
          <cell r="A153">
            <v>565.12279999999998</v>
          </cell>
        </row>
        <row r="154">
          <cell r="A154">
            <v>565.58280000000002</v>
          </cell>
        </row>
        <row r="155">
          <cell r="A155">
            <v>566.04039999999998</v>
          </cell>
        </row>
        <row r="156">
          <cell r="A156">
            <v>566.49540000000002</v>
          </cell>
        </row>
        <row r="157">
          <cell r="A157">
            <v>566.9479</v>
          </cell>
        </row>
        <row r="158">
          <cell r="A158">
            <v>567.3981</v>
          </cell>
        </row>
        <row r="159">
          <cell r="A159">
            <v>567.84569999999997</v>
          </cell>
        </row>
        <row r="160">
          <cell r="A160">
            <v>568.29100000000005</v>
          </cell>
        </row>
        <row r="161">
          <cell r="A161">
            <v>568.73389999999995</v>
          </cell>
        </row>
        <row r="162">
          <cell r="A162">
            <v>569.17449999999997</v>
          </cell>
        </row>
        <row r="163">
          <cell r="A163">
            <v>569.61270000000002</v>
          </cell>
        </row>
        <row r="164">
          <cell r="A164">
            <v>570.04859999999996</v>
          </cell>
        </row>
        <row r="165">
          <cell r="A165">
            <v>570.48220000000003</v>
          </cell>
        </row>
        <row r="166">
          <cell r="A166">
            <v>570.9135</v>
          </cell>
        </row>
        <row r="167">
          <cell r="A167">
            <v>571.34259999999995</v>
          </cell>
        </row>
        <row r="168">
          <cell r="A168">
            <v>571.76940000000002</v>
          </cell>
        </row>
        <row r="169">
          <cell r="A169">
            <v>572.19399999999996</v>
          </cell>
        </row>
        <row r="170">
          <cell r="A170">
            <v>572.6164</v>
          </cell>
        </row>
        <row r="171">
          <cell r="A171">
            <v>573.0367</v>
          </cell>
        </row>
        <row r="172">
          <cell r="A172">
            <v>573.45479999999998</v>
          </cell>
        </row>
        <row r="173">
          <cell r="A173">
            <v>573.87070000000006</v>
          </cell>
        </row>
        <row r="174">
          <cell r="A174">
            <v>574.28449999999998</v>
          </cell>
        </row>
        <row r="175">
          <cell r="A175">
            <v>574.69629999999995</v>
          </cell>
        </row>
        <row r="176">
          <cell r="A176">
            <v>575.10590000000002</v>
          </cell>
        </row>
        <row r="177">
          <cell r="A177">
            <v>575.51340000000005</v>
          </cell>
        </row>
        <row r="178">
          <cell r="A178">
            <v>575.91890000000001</v>
          </cell>
        </row>
        <row r="179">
          <cell r="A179">
            <v>576.32240000000002</v>
          </cell>
        </row>
        <row r="180">
          <cell r="A180">
            <v>576.72379999999998</v>
          </cell>
        </row>
        <row r="181">
          <cell r="A181">
            <v>577.1232</v>
          </cell>
        </row>
        <row r="182">
          <cell r="A182">
            <v>577.52059999999994</v>
          </cell>
        </row>
        <row r="183">
          <cell r="A183">
            <v>577.91600000000005</v>
          </cell>
        </row>
        <row r="184">
          <cell r="A184">
            <v>578.30949999999996</v>
          </cell>
        </row>
        <row r="185">
          <cell r="A185">
            <v>578.70100000000002</v>
          </cell>
        </row>
        <row r="186">
          <cell r="A186">
            <v>579.09059999999999</v>
          </cell>
        </row>
        <row r="187">
          <cell r="A187">
            <v>579.47820000000002</v>
          </cell>
        </row>
        <row r="188">
          <cell r="A188">
            <v>579.86389999999994</v>
          </cell>
        </row>
        <row r="189">
          <cell r="A189">
            <v>580.24770000000001</v>
          </cell>
        </row>
        <row r="190">
          <cell r="A190">
            <v>580.62969999999996</v>
          </cell>
        </row>
        <row r="191">
          <cell r="A191">
            <v>581.00969999999995</v>
          </cell>
        </row>
        <row r="192">
          <cell r="A192">
            <v>581.38789999999995</v>
          </cell>
        </row>
        <row r="193">
          <cell r="A193">
            <v>581.76430000000005</v>
          </cell>
        </row>
        <row r="194">
          <cell r="A194">
            <v>582.13879999999995</v>
          </cell>
        </row>
        <row r="195">
          <cell r="A195">
            <v>582.51149999999996</v>
          </cell>
        </row>
        <row r="196">
          <cell r="A196">
            <v>582.88229999999999</v>
          </cell>
        </row>
        <row r="197">
          <cell r="A197">
            <v>583.25139999999999</v>
          </cell>
        </row>
        <row r="198">
          <cell r="A198">
            <v>583.61860000000001</v>
          </cell>
        </row>
        <row r="199">
          <cell r="A199">
            <v>583.98410000000001</v>
          </cell>
        </row>
        <row r="200">
          <cell r="A200">
            <v>584.34780000000001</v>
          </cell>
        </row>
        <row r="201">
          <cell r="A201">
            <v>584.7097</v>
          </cell>
        </row>
        <row r="202">
          <cell r="A202">
            <v>585.06989999999996</v>
          </cell>
        </row>
        <row r="203">
          <cell r="A203">
            <v>585.42830000000004</v>
          </cell>
        </row>
        <row r="204">
          <cell r="A204">
            <v>585.78499999999997</v>
          </cell>
        </row>
        <row r="205">
          <cell r="A205">
            <v>586.14</v>
          </cell>
        </row>
        <row r="206">
          <cell r="A206">
            <v>586.49329999999998</v>
          </cell>
        </row>
        <row r="207">
          <cell r="A207">
            <v>586.84479999999996</v>
          </cell>
        </row>
        <row r="208">
          <cell r="A208">
            <v>587.19470000000001</v>
          </cell>
        </row>
        <row r="209">
          <cell r="A209">
            <v>587.54290000000003</v>
          </cell>
        </row>
        <row r="210">
          <cell r="A210">
            <v>587.88940000000002</v>
          </cell>
        </row>
        <row r="211">
          <cell r="A211">
            <v>588.23419999999999</v>
          </cell>
        </row>
        <row r="212">
          <cell r="A212">
            <v>588.57740000000001</v>
          </cell>
        </row>
        <row r="213">
          <cell r="A213">
            <v>588.91899999999998</v>
          </cell>
        </row>
        <row r="214">
          <cell r="A214">
            <v>589.25890000000004</v>
          </cell>
        </row>
        <row r="215">
          <cell r="A215">
            <v>589.59709999999995</v>
          </cell>
        </row>
        <row r="216">
          <cell r="A216">
            <v>589.93380000000002</v>
          </cell>
        </row>
        <row r="217">
          <cell r="A217">
            <v>590.26890000000003</v>
          </cell>
        </row>
        <row r="218">
          <cell r="A218">
            <v>590.60230000000001</v>
          </cell>
        </row>
        <row r="219">
          <cell r="A219">
            <v>590.93420000000003</v>
          </cell>
        </row>
        <row r="220">
          <cell r="A220">
            <v>591.2645</v>
          </cell>
        </row>
        <row r="221">
          <cell r="A221">
            <v>591.5933</v>
          </cell>
        </row>
        <row r="222">
          <cell r="A222">
            <v>591.92049999999995</v>
          </cell>
        </row>
        <row r="223">
          <cell r="A223">
            <v>592.24620000000004</v>
          </cell>
        </row>
        <row r="224">
          <cell r="A224">
            <v>592.57050000000004</v>
          </cell>
        </row>
        <row r="225">
          <cell r="A225">
            <v>592.89329999999995</v>
          </cell>
        </row>
        <row r="226">
          <cell r="A226">
            <v>593.21460000000002</v>
          </cell>
        </row>
        <row r="227">
          <cell r="A227">
            <v>593.53470000000004</v>
          </cell>
        </row>
        <row r="228">
          <cell r="A228">
            <v>593.85339999999997</v>
          </cell>
        </row>
        <row r="229">
          <cell r="A229">
            <v>594.17100000000005</v>
          </cell>
        </row>
        <row r="230">
          <cell r="A230">
            <v>594.48749999999995</v>
          </cell>
        </row>
        <row r="231">
          <cell r="A231">
            <v>219.6985</v>
          </cell>
        </row>
        <row r="232">
          <cell r="A232">
            <v>353.87799999999999</v>
          </cell>
        </row>
        <row r="233">
          <cell r="A233">
            <v>371.73379999999997</v>
          </cell>
        </row>
        <row r="234">
          <cell r="A234">
            <v>383.26339999999999</v>
          </cell>
        </row>
        <row r="235">
          <cell r="A235">
            <v>391.99740000000003</v>
          </cell>
        </row>
        <row r="236">
          <cell r="A236">
            <v>399.11810000000003</v>
          </cell>
        </row>
        <row r="237">
          <cell r="A237">
            <v>405.17669999999998</v>
          </cell>
        </row>
        <row r="238">
          <cell r="A238">
            <v>410.47770000000003</v>
          </cell>
        </row>
        <row r="239">
          <cell r="A239">
            <v>415.20839999999998</v>
          </cell>
        </row>
        <row r="240">
          <cell r="A240">
            <v>419.49259999999998</v>
          </cell>
        </row>
        <row r="241">
          <cell r="A241">
            <v>423.41669999999999</v>
          </cell>
        </row>
        <row r="242">
          <cell r="A242">
            <v>427.0437</v>
          </cell>
        </row>
        <row r="243">
          <cell r="A243">
            <v>430.42090000000002</v>
          </cell>
        </row>
        <row r="244">
          <cell r="A244">
            <v>433.58479999999997</v>
          </cell>
        </row>
        <row r="245">
          <cell r="A245">
            <v>436.5641</v>
          </cell>
        </row>
        <row r="246">
          <cell r="A246">
            <v>439.38200000000001</v>
          </cell>
        </row>
        <row r="247">
          <cell r="A247">
            <v>442.05759999999998</v>
          </cell>
        </row>
        <row r="248">
          <cell r="A248">
            <v>444.60629999999998</v>
          </cell>
        </row>
        <row r="249">
          <cell r="A249">
            <v>447.04140000000001</v>
          </cell>
        </row>
        <row r="250">
          <cell r="A250">
            <v>449.37389999999999</v>
          </cell>
        </row>
        <row r="251">
          <cell r="A251">
            <v>451.61349999999999</v>
          </cell>
        </row>
        <row r="252">
          <cell r="A252">
            <v>453.76819999999998</v>
          </cell>
        </row>
        <row r="253">
          <cell r="A253">
            <v>455.84519999999998</v>
          </cell>
        </row>
        <row r="254">
          <cell r="A254">
            <v>457.85079999999999</v>
          </cell>
        </row>
        <row r="255">
          <cell r="A255">
            <v>459.7903</v>
          </cell>
        </row>
        <row r="256">
          <cell r="A256">
            <v>461.6687</v>
          </cell>
        </row>
        <row r="257">
          <cell r="A257">
            <v>463.49029999999999</v>
          </cell>
        </row>
        <row r="258">
          <cell r="A258">
            <v>465.25889999999998</v>
          </cell>
        </row>
        <row r="259">
          <cell r="A259">
            <v>466.97789999999998</v>
          </cell>
        </row>
        <row r="260">
          <cell r="A260">
            <v>468.6506</v>
          </cell>
        </row>
        <row r="261">
          <cell r="A261">
            <v>470.27969999999999</v>
          </cell>
        </row>
        <row r="262">
          <cell r="A262">
            <v>471.86770000000001</v>
          </cell>
        </row>
        <row r="263">
          <cell r="A263">
            <v>473.41699999999997</v>
          </cell>
        </row>
        <row r="264">
          <cell r="A264">
            <v>474.9298</v>
          </cell>
        </row>
        <row r="265">
          <cell r="A265">
            <v>476.40789999999998</v>
          </cell>
        </row>
        <row r="266">
          <cell r="A266">
            <v>477.85329999999999</v>
          </cell>
        </row>
        <row r="267">
          <cell r="A267">
            <v>479.26740000000001</v>
          </cell>
        </row>
        <row r="268">
          <cell r="A268">
            <v>480.65190000000001</v>
          </cell>
        </row>
        <row r="269">
          <cell r="A269">
            <v>482.00819999999999</v>
          </cell>
        </row>
        <row r="270">
          <cell r="A270">
            <v>483.33749999999998</v>
          </cell>
        </row>
        <row r="271">
          <cell r="A271">
            <v>484.64109999999999</v>
          </cell>
        </row>
        <row r="272">
          <cell r="A272">
            <v>485.92009999999999</v>
          </cell>
        </row>
        <row r="273">
          <cell r="A273">
            <v>487.1755</v>
          </cell>
        </row>
        <row r="274">
          <cell r="A274">
            <v>488.40839999999997</v>
          </cell>
        </row>
        <row r="275">
          <cell r="A275">
            <v>489.61970000000002</v>
          </cell>
        </row>
        <row r="276">
          <cell r="A276">
            <v>490.81020000000001</v>
          </cell>
        </row>
        <row r="277">
          <cell r="A277">
            <v>491.98070000000001</v>
          </cell>
        </row>
        <row r="278">
          <cell r="A278">
            <v>493.13209999999998</v>
          </cell>
        </row>
        <row r="279">
          <cell r="A279">
            <v>494.26490000000001</v>
          </cell>
        </row>
        <row r="280">
          <cell r="A280">
            <v>495.37990000000002</v>
          </cell>
        </row>
        <row r="281">
          <cell r="A281">
            <v>496.4778</v>
          </cell>
        </row>
        <row r="282">
          <cell r="A282">
            <v>497.5591</v>
          </cell>
        </row>
        <row r="283">
          <cell r="A283">
            <v>498.62430000000001</v>
          </cell>
        </row>
        <row r="284">
          <cell r="A284">
            <v>499.67410000000001</v>
          </cell>
        </row>
        <row r="285">
          <cell r="A285">
            <v>500.709</v>
          </cell>
        </row>
        <row r="286">
          <cell r="A286">
            <v>501.7294</v>
          </cell>
        </row>
        <row r="287">
          <cell r="A287">
            <v>502.73570000000001</v>
          </cell>
        </row>
        <row r="288">
          <cell r="A288">
            <v>503.7285</v>
          </cell>
        </row>
        <row r="289">
          <cell r="A289">
            <v>504.7081</v>
          </cell>
        </row>
        <row r="290">
          <cell r="A290">
            <v>505.67489999999998</v>
          </cell>
        </row>
        <row r="291">
          <cell r="A291">
            <v>506.62939999999998</v>
          </cell>
        </row>
        <row r="292">
          <cell r="A292">
            <v>507.5718</v>
          </cell>
        </row>
        <row r="293">
          <cell r="A293">
            <v>508.50259999999997</v>
          </cell>
        </row>
        <row r="294">
          <cell r="A294">
            <v>509.42189999999999</v>
          </cell>
        </row>
        <row r="295">
          <cell r="A295">
            <v>510.33030000000002</v>
          </cell>
        </row>
        <row r="296">
          <cell r="A296">
            <v>511.2278</v>
          </cell>
        </row>
        <row r="297">
          <cell r="A297">
            <v>512.11500000000001</v>
          </cell>
        </row>
        <row r="298">
          <cell r="A298">
            <v>512.99189999999999</v>
          </cell>
        </row>
        <row r="299">
          <cell r="A299">
            <v>513.85889999999995</v>
          </cell>
        </row>
        <row r="300">
          <cell r="A300">
            <v>514.71630000000005</v>
          </cell>
        </row>
        <row r="301">
          <cell r="A301">
            <v>515.56420000000003</v>
          </cell>
        </row>
        <row r="302">
          <cell r="A302">
            <v>516.40290000000005</v>
          </cell>
        </row>
        <row r="303">
          <cell r="A303">
            <v>517.23270000000002</v>
          </cell>
        </row>
        <row r="304">
          <cell r="A304">
            <v>518.05370000000005</v>
          </cell>
        </row>
        <row r="305">
          <cell r="A305">
            <v>518.86609999999996</v>
          </cell>
        </row>
        <row r="306">
          <cell r="A306">
            <v>519.6703</v>
          </cell>
        </row>
        <row r="307">
          <cell r="A307">
            <v>520.46619999999996</v>
          </cell>
        </row>
        <row r="308">
          <cell r="A308">
            <v>521.25419999999997</v>
          </cell>
        </row>
        <row r="309">
          <cell r="A309">
            <v>522.03440000000001</v>
          </cell>
        </row>
        <row r="310">
          <cell r="A310">
            <v>522.80700000000002</v>
          </cell>
        </row>
        <row r="311">
          <cell r="A311">
            <v>523.57209999999998</v>
          </cell>
        </row>
        <row r="312">
          <cell r="A312">
            <v>524.33000000000004</v>
          </cell>
        </row>
        <row r="313">
          <cell r="A313">
            <v>525.0806</v>
          </cell>
        </row>
        <row r="314">
          <cell r="A314">
            <v>525.82439999999997</v>
          </cell>
        </row>
        <row r="315">
          <cell r="A315">
            <v>526.56119999999999</v>
          </cell>
        </row>
        <row r="316">
          <cell r="A316">
            <v>527.29139999999995</v>
          </cell>
        </row>
        <row r="317">
          <cell r="A317">
            <v>528.01499999999999</v>
          </cell>
        </row>
        <row r="318">
          <cell r="A318">
            <v>528.73209999999995</v>
          </cell>
        </row>
        <row r="319">
          <cell r="A319">
            <v>529.44290000000001</v>
          </cell>
        </row>
        <row r="320">
          <cell r="A320">
            <v>530.14760000000001</v>
          </cell>
        </row>
        <row r="321">
          <cell r="A321">
            <v>530.84619999999995</v>
          </cell>
        </row>
        <row r="322">
          <cell r="A322">
            <v>531.53880000000004</v>
          </cell>
        </row>
        <row r="323">
          <cell r="A323">
            <v>532.22550000000001</v>
          </cell>
        </row>
        <row r="324">
          <cell r="A324">
            <v>532.90660000000003</v>
          </cell>
        </row>
        <row r="325">
          <cell r="A325">
            <v>533.58199999999999</v>
          </cell>
        </row>
        <row r="326">
          <cell r="A326">
            <v>534.2518</v>
          </cell>
        </row>
        <row r="327">
          <cell r="A327">
            <v>534.91629999999998</v>
          </cell>
        </row>
        <row r="328">
          <cell r="A328">
            <v>535.57539999999995</v>
          </cell>
        </row>
        <row r="329">
          <cell r="A329">
            <v>536.22919999999999</v>
          </cell>
        </row>
        <row r="330">
          <cell r="A330">
            <v>536.87800000000004</v>
          </cell>
        </row>
        <row r="331">
          <cell r="A331">
            <v>537.52160000000003</v>
          </cell>
        </row>
        <row r="332">
          <cell r="A332">
            <v>538.16030000000001</v>
          </cell>
        </row>
        <row r="333">
          <cell r="A333">
            <v>538.79399999999998</v>
          </cell>
        </row>
        <row r="334">
          <cell r="A334">
            <v>539.423</v>
          </cell>
        </row>
        <row r="335">
          <cell r="A335">
            <v>540.04719999999998</v>
          </cell>
        </row>
        <row r="336">
          <cell r="A336">
            <v>540.66679999999997</v>
          </cell>
        </row>
        <row r="337">
          <cell r="A337">
            <v>541.2817</v>
          </cell>
        </row>
        <row r="338">
          <cell r="A338">
            <v>541.8922</v>
          </cell>
        </row>
        <row r="339">
          <cell r="A339">
            <v>542.4982</v>
          </cell>
        </row>
        <row r="340">
          <cell r="A340">
            <v>543.09979999999996</v>
          </cell>
        </row>
        <row r="341">
          <cell r="A341">
            <v>543.69719999999995</v>
          </cell>
        </row>
        <row r="342">
          <cell r="A342">
            <v>544.2903</v>
          </cell>
        </row>
        <row r="343">
          <cell r="A343">
            <v>544.87919999999997</v>
          </cell>
        </row>
        <row r="344">
          <cell r="A344">
            <v>545.46400000000006</v>
          </cell>
        </row>
        <row r="345">
          <cell r="A345">
            <v>546.04470000000003</v>
          </cell>
        </row>
        <row r="346">
          <cell r="A346">
            <v>546.62149999999997</v>
          </cell>
        </row>
        <row r="347">
          <cell r="A347">
            <v>547.1943</v>
          </cell>
        </row>
        <row r="348">
          <cell r="A348">
            <v>547.76319999999998</v>
          </cell>
        </row>
        <row r="349">
          <cell r="A349">
            <v>548.32830000000001</v>
          </cell>
        </row>
        <row r="350">
          <cell r="A350">
            <v>548.88969999999995</v>
          </cell>
        </row>
        <row r="351">
          <cell r="A351">
            <v>549.44730000000004</v>
          </cell>
        </row>
        <row r="352">
          <cell r="A352">
            <v>550.00120000000004</v>
          </cell>
        </row>
        <row r="353">
          <cell r="A353">
            <v>550.55150000000003</v>
          </cell>
        </row>
        <row r="354">
          <cell r="A354">
            <v>551.09820000000002</v>
          </cell>
        </row>
        <row r="355">
          <cell r="A355">
            <v>551.64149999999995</v>
          </cell>
        </row>
        <row r="356">
          <cell r="A356">
            <v>552.18119999999999</v>
          </cell>
        </row>
        <row r="357">
          <cell r="A357">
            <v>552.71749999999997</v>
          </cell>
        </row>
        <row r="358">
          <cell r="A358">
            <v>553.25040000000001</v>
          </cell>
        </row>
        <row r="359">
          <cell r="A359">
            <v>553.78</v>
          </cell>
        </row>
        <row r="360">
          <cell r="A360">
            <v>554.30619999999999</v>
          </cell>
        </row>
        <row r="361">
          <cell r="A361">
            <v>554.82920000000001</v>
          </cell>
        </row>
        <row r="362">
          <cell r="A362">
            <v>555.34900000000005</v>
          </cell>
        </row>
        <row r="363">
          <cell r="A363">
            <v>555.86559999999997</v>
          </cell>
        </row>
        <row r="364">
          <cell r="A364">
            <v>556.37900000000002</v>
          </cell>
        </row>
        <row r="365">
          <cell r="A365">
            <v>556.88940000000002</v>
          </cell>
        </row>
        <row r="366">
          <cell r="A366">
            <v>557.39660000000003</v>
          </cell>
        </row>
        <row r="367">
          <cell r="A367">
            <v>557.90089999999998</v>
          </cell>
        </row>
        <row r="368">
          <cell r="A368">
            <v>558.40210000000002</v>
          </cell>
        </row>
        <row r="369">
          <cell r="A369">
            <v>558.90039999999999</v>
          </cell>
        </row>
        <row r="370">
          <cell r="A370">
            <v>559.39570000000003</v>
          </cell>
        </row>
        <row r="371">
          <cell r="A371">
            <v>559.88819999999998</v>
          </cell>
        </row>
        <row r="372">
          <cell r="A372">
            <v>560.3777</v>
          </cell>
        </row>
        <row r="373">
          <cell r="A373">
            <v>560.86450000000002</v>
          </cell>
        </row>
        <row r="374">
          <cell r="A374">
            <v>561.34839999999997</v>
          </cell>
        </row>
        <row r="375">
          <cell r="A375">
            <v>561.82960000000003</v>
          </cell>
        </row>
        <row r="376">
          <cell r="A376">
            <v>562.30809999999997</v>
          </cell>
        </row>
        <row r="377">
          <cell r="A377">
            <v>562.78380000000004</v>
          </cell>
        </row>
        <row r="378">
          <cell r="A378">
            <v>563.25689999999997</v>
          </cell>
        </row>
        <row r="379">
          <cell r="A379">
            <v>563.72720000000004</v>
          </cell>
        </row>
        <row r="380">
          <cell r="A380">
            <v>564.19500000000005</v>
          </cell>
        </row>
        <row r="381">
          <cell r="A381">
            <v>564.66020000000003</v>
          </cell>
        </row>
        <row r="382">
          <cell r="A382">
            <v>565.12279999999998</v>
          </cell>
        </row>
        <row r="383">
          <cell r="A383">
            <v>565.58280000000002</v>
          </cell>
        </row>
        <row r="384">
          <cell r="A384">
            <v>566.04039999999998</v>
          </cell>
        </row>
        <row r="385">
          <cell r="A385">
            <v>566.49540000000002</v>
          </cell>
        </row>
        <row r="386">
          <cell r="A386">
            <v>566.9479</v>
          </cell>
        </row>
        <row r="387">
          <cell r="A387">
            <v>567.3981</v>
          </cell>
        </row>
        <row r="388">
          <cell r="A388">
            <v>567.84569999999997</v>
          </cell>
        </row>
        <row r="389">
          <cell r="A389">
            <v>568.29100000000005</v>
          </cell>
        </row>
        <row r="390">
          <cell r="A390">
            <v>568.73389999999995</v>
          </cell>
        </row>
        <row r="391">
          <cell r="A391">
            <v>569.17449999999997</v>
          </cell>
        </row>
        <row r="392">
          <cell r="A392">
            <v>569.61270000000002</v>
          </cell>
        </row>
        <row r="393">
          <cell r="A393">
            <v>570.04859999999996</v>
          </cell>
        </row>
        <row r="394">
          <cell r="A394">
            <v>570.48220000000003</v>
          </cell>
        </row>
        <row r="395">
          <cell r="A395">
            <v>570.9135</v>
          </cell>
        </row>
        <row r="396">
          <cell r="A396">
            <v>571.34259999999995</v>
          </cell>
        </row>
        <row r="397">
          <cell r="A397">
            <v>571.76940000000002</v>
          </cell>
        </row>
        <row r="398">
          <cell r="A398">
            <v>572.19399999999996</v>
          </cell>
        </row>
        <row r="399">
          <cell r="A399">
            <v>572.6164</v>
          </cell>
        </row>
        <row r="400">
          <cell r="A400">
            <v>573.0367</v>
          </cell>
        </row>
        <row r="401">
          <cell r="A401">
            <v>573.45479999999998</v>
          </cell>
        </row>
        <row r="402">
          <cell r="A402">
            <v>573.87070000000006</v>
          </cell>
        </row>
        <row r="403">
          <cell r="A403">
            <v>574.28449999999998</v>
          </cell>
        </row>
        <row r="404">
          <cell r="A404">
            <v>574.69629999999995</v>
          </cell>
        </row>
        <row r="405">
          <cell r="A405">
            <v>575.10590000000002</v>
          </cell>
        </row>
        <row r="406">
          <cell r="A406">
            <v>575.51340000000005</v>
          </cell>
        </row>
        <row r="407">
          <cell r="A407">
            <v>575.91890000000001</v>
          </cell>
        </row>
        <row r="408">
          <cell r="A408">
            <v>576.32240000000002</v>
          </cell>
        </row>
        <row r="409">
          <cell r="A409">
            <v>576.72379999999998</v>
          </cell>
        </row>
        <row r="410">
          <cell r="A410">
            <v>577.1232</v>
          </cell>
        </row>
        <row r="411">
          <cell r="A411">
            <v>577.52059999999994</v>
          </cell>
        </row>
        <row r="412">
          <cell r="A412">
            <v>577.91600000000005</v>
          </cell>
        </row>
        <row r="413">
          <cell r="A413">
            <v>578.30949999999996</v>
          </cell>
        </row>
        <row r="414">
          <cell r="A414">
            <v>578.70100000000002</v>
          </cell>
        </row>
        <row r="415">
          <cell r="A415">
            <v>579.09059999999999</v>
          </cell>
        </row>
        <row r="416">
          <cell r="A416">
            <v>579.47820000000002</v>
          </cell>
        </row>
        <row r="417">
          <cell r="A417">
            <v>579.86389999999994</v>
          </cell>
        </row>
        <row r="418">
          <cell r="A418">
            <v>580.24770000000001</v>
          </cell>
        </row>
        <row r="419">
          <cell r="A419">
            <v>580.62969999999996</v>
          </cell>
        </row>
        <row r="420">
          <cell r="A420">
            <v>581.00969999999995</v>
          </cell>
        </row>
        <row r="421">
          <cell r="A421">
            <v>581.38789999999995</v>
          </cell>
        </row>
        <row r="422">
          <cell r="A422">
            <v>581.76430000000005</v>
          </cell>
        </row>
        <row r="423">
          <cell r="A423">
            <v>582.13879999999995</v>
          </cell>
        </row>
        <row r="424">
          <cell r="A424">
            <v>582.51149999999996</v>
          </cell>
        </row>
        <row r="425">
          <cell r="A425">
            <v>582.88229999999999</v>
          </cell>
        </row>
        <row r="426">
          <cell r="A426">
            <v>583.25139999999999</v>
          </cell>
        </row>
        <row r="427">
          <cell r="A427">
            <v>583.61860000000001</v>
          </cell>
        </row>
        <row r="428">
          <cell r="A428">
            <v>583.98410000000001</v>
          </cell>
        </row>
        <row r="429">
          <cell r="A429">
            <v>584.34780000000001</v>
          </cell>
        </row>
        <row r="430">
          <cell r="A430">
            <v>584.7097</v>
          </cell>
        </row>
        <row r="431">
          <cell r="A431">
            <v>585.06989999999996</v>
          </cell>
        </row>
        <row r="432">
          <cell r="A432">
            <v>585.42830000000004</v>
          </cell>
        </row>
        <row r="433">
          <cell r="A433">
            <v>585.78499999999997</v>
          </cell>
        </row>
        <row r="434">
          <cell r="A434">
            <v>586.14</v>
          </cell>
        </row>
        <row r="435">
          <cell r="A435">
            <v>586.49329999999998</v>
          </cell>
        </row>
        <row r="436">
          <cell r="A436">
            <v>586.84479999999996</v>
          </cell>
        </row>
        <row r="437">
          <cell r="A437">
            <v>587.19470000000001</v>
          </cell>
        </row>
        <row r="438">
          <cell r="A438">
            <v>587.54290000000003</v>
          </cell>
        </row>
        <row r="439">
          <cell r="A439">
            <v>587.88940000000002</v>
          </cell>
        </row>
        <row r="440">
          <cell r="A440">
            <v>588.23419999999999</v>
          </cell>
        </row>
        <row r="441">
          <cell r="A441">
            <v>588.57740000000001</v>
          </cell>
        </row>
        <row r="442">
          <cell r="A442">
            <v>588.91899999999998</v>
          </cell>
        </row>
        <row r="443">
          <cell r="A443">
            <v>589.25890000000004</v>
          </cell>
        </row>
        <row r="444">
          <cell r="A444">
            <v>589.59709999999995</v>
          </cell>
        </row>
        <row r="445">
          <cell r="A445">
            <v>589.93380000000002</v>
          </cell>
        </row>
        <row r="446">
          <cell r="A446">
            <v>590.26890000000003</v>
          </cell>
        </row>
        <row r="447">
          <cell r="A447">
            <v>590.60230000000001</v>
          </cell>
        </row>
        <row r="448">
          <cell r="A448">
            <v>590.93420000000003</v>
          </cell>
        </row>
        <row r="449">
          <cell r="A449">
            <v>591.2645</v>
          </cell>
        </row>
        <row r="450">
          <cell r="A450">
            <v>591.5933</v>
          </cell>
        </row>
        <row r="451">
          <cell r="A451">
            <v>591.92049999999995</v>
          </cell>
        </row>
        <row r="452">
          <cell r="A452">
            <v>592.24620000000004</v>
          </cell>
        </row>
        <row r="453">
          <cell r="A453">
            <v>592.57050000000004</v>
          </cell>
        </row>
        <row r="454">
          <cell r="A454">
            <v>592.89329999999995</v>
          </cell>
        </row>
        <row r="455">
          <cell r="A455">
            <v>593.21460000000002</v>
          </cell>
        </row>
        <row r="456">
          <cell r="A456">
            <v>593.53470000000004</v>
          </cell>
        </row>
        <row r="457">
          <cell r="A457">
            <v>593.85339999999997</v>
          </cell>
        </row>
        <row r="458">
          <cell r="A458">
            <v>594.17100000000005</v>
          </cell>
        </row>
        <row r="459">
          <cell r="A459">
            <v>594.48749999999995</v>
          </cell>
        </row>
      </sheetData>
      <sheetData sheetId="20">
        <row r="2">
          <cell r="A2">
            <v>243.49889999999999</v>
          </cell>
        </row>
        <row r="3">
          <cell r="A3">
            <v>374.26119999999997</v>
          </cell>
        </row>
        <row r="4">
          <cell r="A4">
            <v>392.89030000000002</v>
          </cell>
        </row>
        <row r="5">
          <cell r="A5">
            <v>404.91410000000002</v>
          </cell>
        </row>
        <row r="6">
          <cell r="A6">
            <v>414.0197</v>
          </cell>
        </row>
        <row r="7">
          <cell r="A7">
            <v>421.44159999999999</v>
          </cell>
        </row>
        <row r="8">
          <cell r="A8">
            <v>427.75490000000002</v>
          </cell>
        </row>
        <row r="9">
          <cell r="A9">
            <v>433.27780000000001</v>
          </cell>
        </row>
        <row r="10">
          <cell r="A10">
            <v>438.2056</v>
          </cell>
        </row>
        <row r="11">
          <cell r="A11">
            <v>442.66750000000002</v>
          </cell>
        </row>
        <row r="12">
          <cell r="A12">
            <v>446.75380000000001</v>
          </cell>
        </row>
        <row r="13">
          <cell r="A13">
            <v>450.5301</v>
          </cell>
        </row>
        <row r="14">
          <cell r="A14">
            <v>454.04579999999999</v>
          </cell>
        </row>
        <row r="15">
          <cell r="A15">
            <v>457.339</v>
          </cell>
        </row>
        <row r="16">
          <cell r="A16">
            <v>460.43970000000002</v>
          </cell>
        </row>
        <row r="17">
          <cell r="A17">
            <v>463.37200000000001</v>
          </cell>
        </row>
        <row r="18">
          <cell r="A18">
            <v>466.1558</v>
          </cell>
        </row>
        <row r="19">
          <cell r="A19">
            <v>468.80739999999997</v>
          </cell>
        </row>
        <row r="20">
          <cell r="A20">
            <v>471.34039999999999</v>
          </cell>
        </row>
        <row r="21">
          <cell r="A21">
            <v>473.76650000000001</v>
          </cell>
        </row>
        <row r="22">
          <cell r="A22">
            <v>476.09550000000002</v>
          </cell>
        </row>
        <row r="23">
          <cell r="A23">
            <v>478.33609999999999</v>
          </cell>
        </row>
        <row r="24">
          <cell r="A24">
            <v>480.4957</v>
          </cell>
        </row>
        <row r="25">
          <cell r="A25">
            <v>482.58069999999998</v>
          </cell>
        </row>
        <row r="26">
          <cell r="A26">
            <v>484.59690000000001</v>
          </cell>
        </row>
        <row r="27">
          <cell r="A27">
            <v>486.54939999999999</v>
          </cell>
        </row>
        <row r="28">
          <cell r="A28">
            <v>488.4425</v>
          </cell>
        </row>
        <row r="29">
          <cell r="A29">
            <v>490.28039999999999</v>
          </cell>
        </row>
        <row r="30">
          <cell r="A30">
            <v>492.06659999999999</v>
          </cell>
        </row>
        <row r="31">
          <cell r="A31">
            <v>493.80450000000002</v>
          </cell>
        </row>
        <row r="32">
          <cell r="A32">
            <v>495.49689999999998</v>
          </cell>
        </row>
        <row r="33">
          <cell r="A33">
            <v>497.1465</v>
          </cell>
        </row>
        <row r="34">
          <cell r="A34">
            <v>498.75569999999999</v>
          </cell>
        </row>
        <row r="35">
          <cell r="A35">
            <v>500.32679999999999</v>
          </cell>
        </row>
        <row r="36">
          <cell r="A36">
            <v>501.86180000000002</v>
          </cell>
        </row>
        <row r="37">
          <cell r="A37">
            <v>503.36259999999999</v>
          </cell>
        </row>
        <row r="38">
          <cell r="A38">
            <v>504.83089999999999</v>
          </cell>
        </row>
        <row r="39">
          <cell r="A39">
            <v>506.26819999999998</v>
          </cell>
        </row>
        <row r="40">
          <cell r="A40">
            <v>507.67610000000002</v>
          </cell>
        </row>
        <row r="41">
          <cell r="A41">
            <v>509.05590000000001</v>
          </cell>
        </row>
        <row r="42">
          <cell r="A42">
            <v>510.40890000000002</v>
          </cell>
        </row>
        <row r="43">
          <cell r="A43">
            <v>511.7362</v>
          </cell>
        </row>
        <row r="44">
          <cell r="A44">
            <v>513.03899999999999</v>
          </cell>
        </row>
        <row r="45">
          <cell r="A45">
            <v>514.31830000000002</v>
          </cell>
        </row>
        <row r="46">
          <cell r="A46">
            <v>515.57489999999996</v>
          </cell>
        </row>
        <row r="47">
          <cell r="A47">
            <v>516.80999999999995</v>
          </cell>
        </row>
        <row r="48">
          <cell r="A48">
            <v>518.02419999999995</v>
          </cell>
        </row>
        <row r="49">
          <cell r="A49">
            <v>519.21839999999997</v>
          </cell>
        </row>
        <row r="50">
          <cell r="A50">
            <v>520.39329999999995</v>
          </cell>
        </row>
        <row r="51">
          <cell r="A51">
            <v>521.54960000000005</v>
          </cell>
        </row>
        <row r="52">
          <cell r="A52">
            <v>522.68799999999999</v>
          </cell>
        </row>
        <row r="53">
          <cell r="A53">
            <v>523.80920000000003</v>
          </cell>
        </row>
        <row r="54">
          <cell r="A54">
            <v>524.91359999999997</v>
          </cell>
        </row>
        <row r="55">
          <cell r="A55">
            <v>526.00189999999998</v>
          </cell>
        </row>
        <row r="56">
          <cell r="A56">
            <v>527.07460000000003</v>
          </cell>
        </row>
        <row r="57">
          <cell r="A57">
            <v>528.13220000000001</v>
          </cell>
        </row>
        <row r="58">
          <cell r="A58">
            <v>529.17520000000002</v>
          </cell>
        </row>
        <row r="59">
          <cell r="A59">
            <v>530.20410000000004</v>
          </cell>
        </row>
        <row r="60">
          <cell r="A60">
            <v>531.2192</v>
          </cell>
        </row>
        <row r="61">
          <cell r="A61">
            <v>532.221</v>
          </cell>
        </row>
        <row r="62">
          <cell r="A62">
            <v>533.20979999999997</v>
          </cell>
        </row>
        <row r="63">
          <cell r="A63">
            <v>534.18619999999999</v>
          </cell>
        </row>
        <row r="64">
          <cell r="A64">
            <v>535.15030000000002</v>
          </cell>
        </row>
        <row r="65">
          <cell r="A65">
            <v>536.10260000000005</v>
          </cell>
        </row>
        <row r="66">
          <cell r="A66">
            <v>537.04340000000002</v>
          </cell>
        </row>
        <row r="67">
          <cell r="A67">
            <v>537.97289999999998</v>
          </cell>
        </row>
        <row r="68">
          <cell r="A68">
            <v>538.89160000000004</v>
          </cell>
        </row>
        <row r="69">
          <cell r="A69">
            <v>539.79960000000005</v>
          </cell>
        </row>
        <row r="70">
          <cell r="A70">
            <v>540.69730000000004</v>
          </cell>
        </row>
        <row r="71">
          <cell r="A71">
            <v>541.58489999999995</v>
          </cell>
        </row>
        <row r="72">
          <cell r="A72">
            <v>542.46270000000004</v>
          </cell>
        </row>
        <row r="73">
          <cell r="A73">
            <v>543.33090000000004</v>
          </cell>
        </row>
        <row r="74">
          <cell r="A74">
            <v>544.18970000000002</v>
          </cell>
        </row>
        <row r="75">
          <cell r="A75">
            <v>545.0394</v>
          </cell>
        </row>
        <row r="76">
          <cell r="A76">
            <v>545.88019999999995</v>
          </cell>
        </row>
        <row r="77">
          <cell r="A77">
            <v>546.71230000000003</v>
          </cell>
        </row>
        <row r="78">
          <cell r="A78">
            <v>547.53589999999997</v>
          </cell>
        </row>
        <row r="79">
          <cell r="A79">
            <v>548.35119999999995</v>
          </cell>
        </row>
        <row r="80">
          <cell r="A80">
            <v>549.15830000000005</v>
          </cell>
        </row>
        <row r="81">
          <cell r="A81">
            <v>549.95749999999998</v>
          </cell>
        </row>
        <row r="82">
          <cell r="A82">
            <v>550.74900000000002</v>
          </cell>
        </row>
        <row r="83">
          <cell r="A83">
            <v>551.53279999999995</v>
          </cell>
        </row>
        <row r="84">
          <cell r="A84">
            <v>552.30920000000003</v>
          </cell>
        </row>
        <row r="85">
          <cell r="A85">
            <v>553.07830000000001</v>
          </cell>
        </row>
        <row r="86">
          <cell r="A86">
            <v>553.84019999999998</v>
          </cell>
        </row>
        <row r="87">
          <cell r="A87">
            <v>554.59519999999998</v>
          </cell>
        </row>
        <row r="88">
          <cell r="A88">
            <v>555.3433</v>
          </cell>
        </row>
        <row r="89">
          <cell r="A89">
            <v>556.0847</v>
          </cell>
        </row>
        <row r="90">
          <cell r="A90">
            <v>556.81949999999995</v>
          </cell>
        </row>
        <row r="91">
          <cell r="A91">
            <v>557.54790000000003</v>
          </cell>
        </row>
        <row r="92">
          <cell r="A92">
            <v>558.26990000000001</v>
          </cell>
        </row>
        <row r="93">
          <cell r="A93">
            <v>558.98569999999995</v>
          </cell>
        </row>
        <row r="94">
          <cell r="A94">
            <v>559.69539999999995</v>
          </cell>
        </row>
        <row r="95">
          <cell r="A95">
            <v>560.39919999999995</v>
          </cell>
        </row>
        <row r="96">
          <cell r="A96">
            <v>561.09699999999998</v>
          </cell>
        </row>
        <row r="97">
          <cell r="A97">
            <v>561.78909999999996</v>
          </cell>
        </row>
        <row r="98">
          <cell r="A98">
            <v>562.47559999999999</v>
          </cell>
        </row>
        <row r="99">
          <cell r="A99">
            <v>563.15650000000005</v>
          </cell>
        </row>
        <row r="100">
          <cell r="A100">
            <v>563.83190000000002</v>
          </cell>
        </row>
        <row r="101">
          <cell r="A101">
            <v>564.50189999999998</v>
          </cell>
        </row>
        <row r="102">
          <cell r="A102">
            <v>565.16660000000002</v>
          </cell>
        </row>
        <row r="103">
          <cell r="A103">
            <v>565.82619999999997</v>
          </cell>
        </row>
        <row r="104">
          <cell r="A104">
            <v>566.48069999999996</v>
          </cell>
        </row>
        <row r="105">
          <cell r="A105">
            <v>567.13009999999997</v>
          </cell>
        </row>
        <row r="106">
          <cell r="A106">
            <v>567.77459999999996</v>
          </cell>
        </row>
        <row r="107">
          <cell r="A107">
            <v>568.41420000000005</v>
          </cell>
        </row>
        <row r="108">
          <cell r="A108">
            <v>569.04909999999995</v>
          </cell>
        </row>
        <row r="109">
          <cell r="A109">
            <v>569.67920000000004</v>
          </cell>
        </row>
        <row r="110">
          <cell r="A110">
            <v>570.30470000000003</v>
          </cell>
        </row>
        <row r="111">
          <cell r="A111">
            <v>570.92570000000001</v>
          </cell>
        </row>
        <row r="112">
          <cell r="A112">
            <v>571.54219999999998</v>
          </cell>
        </row>
        <row r="113">
          <cell r="A113">
            <v>572.15419999999995</v>
          </cell>
        </row>
        <row r="114">
          <cell r="A114">
            <v>572.76189999999997</v>
          </cell>
        </row>
        <row r="115">
          <cell r="A115">
            <v>573.36530000000005</v>
          </cell>
        </row>
        <row r="116">
          <cell r="A116">
            <v>573.96439999999996</v>
          </cell>
        </row>
        <row r="117">
          <cell r="A117">
            <v>574.55939999999998</v>
          </cell>
        </row>
        <row r="118">
          <cell r="A118">
            <v>575.15030000000002</v>
          </cell>
        </row>
        <row r="119">
          <cell r="A119">
            <v>575.73720000000003</v>
          </cell>
        </row>
        <row r="120">
          <cell r="A120">
            <v>576.32000000000005</v>
          </cell>
        </row>
        <row r="121">
          <cell r="A121">
            <v>576.89890000000003</v>
          </cell>
        </row>
        <row r="122">
          <cell r="A122">
            <v>577.47400000000005</v>
          </cell>
        </row>
        <row r="123">
          <cell r="A123">
            <v>578.04520000000002</v>
          </cell>
        </row>
        <row r="124">
          <cell r="A124">
            <v>578.61260000000004</v>
          </cell>
        </row>
        <row r="125">
          <cell r="A125">
            <v>579.17629999999997</v>
          </cell>
        </row>
        <row r="126">
          <cell r="A126">
            <v>579.73630000000003</v>
          </cell>
        </row>
        <row r="127">
          <cell r="A127">
            <v>580.29269999999997</v>
          </cell>
        </row>
        <row r="128">
          <cell r="A128">
            <v>580.84550000000002</v>
          </cell>
        </row>
        <row r="129">
          <cell r="A129">
            <v>581.39480000000003</v>
          </cell>
        </row>
        <row r="130">
          <cell r="A130">
            <v>581.94060000000002</v>
          </cell>
        </row>
        <row r="131">
          <cell r="A131">
            <v>582.48289999999997</v>
          </cell>
        </row>
        <row r="132">
          <cell r="A132">
            <v>583.02189999999996</v>
          </cell>
        </row>
        <row r="133">
          <cell r="A133">
            <v>583.55740000000003</v>
          </cell>
        </row>
        <row r="134">
          <cell r="A134">
            <v>584.08969999999999</v>
          </cell>
        </row>
        <row r="135">
          <cell r="A135">
            <v>584.61869999999999</v>
          </cell>
        </row>
        <row r="136">
          <cell r="A136">
            <v>585.14440000000002</v>
          </cell>
        </row>
        <row r="137">
          <cell r="A137">
            <v>585.66690000000006</v>
          </cell>
        </row>
        <row r="138">
          <cell r="A138">
            <v>586.18629999999996</v>
          </cell>
        </row>
        <row r="139">
          <cell r="A139">
            <v>586.70249999999999</v>
          </cell>
        </row>
        <row r="140">
          <cell r="A140">
            <v>587.21559999999999</v>
          </cell>
        </row>
        <row r="141">
          <cell r="A141">
            <v>587.72569999999996</v>
          </cell>
        </row>
        <row r="142">
          <cell r="A142">
            <v>588.2328</v>
          </cell>
        </row>
        <row r="143">
          <cell r="A143">
            <v>588.73689999999999</v>
          </cell>
        </row>
        <row r="144">
          <cell r="A144">
            <v>589.23800000000006</v>
          </cell>
        </row>
        <row r="145">
          <cell r="A145">
            <v>589.73620000000005</v>
          </cell>
        </row>
        <row r="146">
          <cell r="A146">
            <v>590.23149999999998</v>
          </cell>
        </row>
        <row r="147">
          <cell r="A147">
            <v>590.72389999999996</v>
          </cell>
        </row>
        <row r="148">
          <cell r="A148">
            <v>591.21349999999995</v>
          </cell>
        </row>
        <row r="149">
          <cell r="A149">
            <v>591.70029999999997</v>
          </cell>
        </row>
        <row r="150">
          <cell r="A150">
            <v>592.18439999999998</v>
          </cell>
        </row>
        <row r="151">
          <cell r="A151">
            <v>592.66560000000004</v>
          </cell>
        </row>
        <row r="152">
          <cell r="A152">
            <v>593.14419999999996</v>
          </cell>
        </row>
        <row r="153">
          <cell r="A153">
            <v>593.62009999999998</v>
          </cell>
        </row>
        <row r="154">
          <cell r="A154">
            <v>594.0933</v>
          </cell>
        </row>
        <row r="155">
          <cell r="A155">
            <v>594.56389999999999</v>
          </cell>
        </row>
        <row r="156">
          <cell r="A156">
            <v>595.03189999999995</v>
          </cell>
        </row>
        <row r="157">
          <cell r="A157">
            <v>595.4973</v>
          </cell>
        </row>
        <row r="158">
          <cell r="A158">
            <v>595.96010000000001</v>
          </cell>
        </row>
        <row r="159">
          <cell r="A159">
            <v>596.42039999999997</v>
          </cell>
        </row>
        <row r="160">
          <cell r="A160">
            <v>596.87819999999999</v>
          </cell>
        </row>
        <row r="161">
          <cell r="A161">
            <v>597.33349999999996</v>
          </cell>
        </row>
        <row r="162">
          <cell r="A162">
            <v>597.78629999999998</v>
          </cell>
        </row>
        <row r="163">
          <cell r="A163">
            <v>598.23659999999995</v>
          </cell>
        </row>
        <row r="164">
          <cell r="A164">
            <v>598.68460000000005</v>
          </cell>
        </row>
        <row r="165">
          <cell r="A165">
            <v>599.13009999999997</v>
          </cell>
        </row>
        <row r="166">
          <cell r="A166">
            <v>599.57330000000002</v>
          </cell>
        </row>
        <row r="167">
          <cell r="A167">
            <v>600.01409999999998</v>
          </cell>
        </row>
        <row r="168">
          <cell r="A168">
            <v>600.45249999999999</v>
          </cell>
        </row>
        <row r="169">
          <cell r="A169">
            <v>600.88869999999997</v>
          </cell>
        </row>
        <row r="170">
          <cell r="A170">
            <v>601.32249999999999</v>
          </cell>
        </row>
        <row r="171">
          <cell r="A171">
            <v>601.75400000000002</v>
          </cell>
        </row>
        <row r="172">
          <cell r="A172">
            <v>602.18330000000003</v>
          </cell>
        </row>
        <row r="173">
          <cell r="A173">
            <v>602.61030000000005</v>
          </cell>
        </row>
        <row r="174">
          <cell r="A174">
            <v>603.03510000000006</v>
          </cell>
        </row>
        <row r="175">
          <cell r="A175">
            <v>603.45770000000005</v>
          </cell>
        </row>
        <row r="176">
          <cell r="A176">
            <v>603.87810000000002</v>
          </cell>
        </row>
        <row r="177">
          <cell r="A177">
            <v>604.29629999999997</v>
          </cell>
        </row>
        <row r="178">
          <cell r="A178">
            <v>604.71230000000003</v>
          </cell>
        </row>
        <row r="179">
          <cell r="A179">
            <v>605.12620000000004</v>
          </cell>
        </row>
        <row r="180">
          <cell r="A180">
            <v>605.53790000000004</v>
          </cell>
        </row>
        <row r="181">
          <cell r="A181">
            <v>605.94749999999999</v>
          </cell>
        </row>
        <row r="182">
          <cell r="A182">
            <v>606.35500000000002</v>
          </cell>
        </row>
        <row r="183">
          <cell r="A183">
            <v>606.7604</v>
          </cell>
        </row>
        <row r="184">
          <cell r="A184">
            <v>607.16380000000004</v>
          </cell>
        </row>
        <row r="185">
          <cell r="A185">
            <v>607.56500000000005</v>
          </cell>
        </row>
        <row r="186">
          <cell r="A186">
            <v>607.96420000000001</v>
          </cell>
        </row>
        <row r="187">
          <cell r="A187">
            <v>608.3614</v>
          </cell>
        </row>
        <row r="188">
          <cell r="A188">
            <v>608.75660000000005</v>
          </cell>
        </row>
        <row r="189">
          <cell r="A189">
            <v>609.14970000000005</v>
          </cell>
        </row>
        <row r="190">
          <cell r="A190">
            <v>609.54079999999999</v>
          </cell>
        </row>
        <row r="191">
          <cell r="A191">
            <v>609.92989999999998</v>
          </cell>
        </row>
        <row r="192">
          <cell r="A192">
            <v>610.31709999999998</v>
          </cell>
        </row>
        <row r="193">
          <cell r="A193">
            <v>610.70219999999995</v>
          </cell>
        </row>
        <row r="194">
          <cell r="A194">
            <v>611.08540000000005</v>
          </cell>
        </row>
        <row r="195">
          <cell r="A195">
            <v>611.46669999999995</v>
          </cell>
        </row>
        <row r="196">
          <cell r="A196">
            <v>611.84590000000003</v>
          </cell>
        </row>
        <row r="197">
          <cell r="A197">
            <v>612.22329999999999</v>
          </cell>
        </row>
        <row r="198">
          <cell r="A198">
            <v>612.59870000000001</v>
          </cell>
        </row>
        <row r="199">
          <cell r="A199">
            <v>612.97220000000004</v>
          </cell>
        </row>
        <row r="200">
          <cell r="A200">
            <v>613.34379999999999</v>
          </cell>
        </row>
        <row r="201">
          <cell r="A201">
            <v>613.71339999999998</v>
          </cell>
        </row>
        <row r="202">
          <cell r="A202">
            <v>614.08119999999997</v>
          </cell>
        </row>
        <row r="203">
          <cell r="A203">
            <v>614.447</v>
          </cell>
        </row>
        <row r="204">
          <cell r="A204">
            <v>614.81100000000004</v>
          </cell>
        </row>
        <row r="205">
          <cell r="A205">
            <v>615.173</v>
          </cell>
        </row>
        <row r="206">
          <cell r="A206">
            <v>615.53309999999999</v>
          </cell>
        </row>
        <row r="207">
          <cell r="A207">
            <v>615.89120000000003</v>
          </cell>
        </row>
        <row r="208">
          <cell r="A208">
            <v>616.24749999999995</v>
          </cell>
        </row>
        <row r="209">
          <cell r="A209">
            <v>616.60180000000003</v>
          </cell>
        </row>
        <row r="210">
          <cell r="A210">
            <v>616.95410000000004</v>
          </cell>
        </row>
        <row r="211">
          <cell r="A211">
            <v>617.30439999999999</v>
          </cell>
        </row>
        <row r="212">
          <cell r="A212">
            <v>617.65260000000001</v>
          </cell>
        </row>
        <row r="213">
          <cell r="A213">
            <v>243.49889999999999</v>
          </cell>
        </row>
        <row r="214">
          <cell r="A214">
            <v>374.26119999999997</v>
          </cell>
        </row>
        <row r="215">
          <cell r="A215">
            <v>392.89030000000002</v>
          </cell>
        </row>
        <row r="216">
          <cell r="A216">
            <v>404.91410000000002</v>
          </cell>
        </row>
        <row r="217">
          <cell r="A217">
            <v>414.0197</v>
          </cell>
        </row>
        <row r="218">
          <cell r="A218">
            <v>421.44159999999999</v>
          </cell>
        </row>
        <row r="219">
          <cell r="A219">
            <v>427.75490000000002</v>
          </cell>
        </row>
        <row r="220">
          <cell r="A220">
            <v>433.27780000000001</v>
          </cell>
        </row>
        <row r="221">
          <cell r="A221">
            <v>438.2056</v>
          </cell>
        </row>
        <row r="222">
          <cell r="A222">
            <v>442.66750000000002</v>
          </cell>
        </row>
        <row r="223">
          <cell r="A223">
            <v>446.75380000000001</v>
          </cell>
        </row>
        <row r="224">
          <cell r="A224">
            <v>450.5301</v>
          </cell>
        </row>
        <row r="225">
          <cell r="A225">
            <v>454.04579999999999</v>
          </cell>
        </row>
        <row r="226">
          <cell r="A226">
            <v>457.339</v>
          </cell>
        </row>
        <row r="227">
          <cell r="A227">
            <v>460.43970000000002</v>
          </cell>
        </row>
        <row r="228">
          <cell r="A228">
            <v>463.37200000000001</v>
          </cell>
        </row>
        <row r="229">
          <cell r="A229">
            <v>466.1558</v>
          </cell>
        </row>
        <row r="230">
          <cell r="A230">
            <v>468.80739999999997</v>
          </cell>
        </row>
        <row r="231">
          <cell r="A231">
            <v>471.34039999999999</v>
          </cell>
        </row>
        <row r="232">
          <cell r="A232">
            <v>473.76650000000001</v>
          </cell>
        </row>
        <row r="233">
          <cell r="A233">
            <v>476.09550000000002</v>
          </cell>
        </row>
        <row r="234">
          <cell r="A234">
            <v>478.33609999999999</v>
          </cell>
        </row>
        <row r="235">
          <cell r="A235">
            <v>480.4957</v>
          </cell>
        </row>
        <row r="236">
          <cell r="A236">
            <v>482.58069999999998</v>
          </cell>
        </row>
        <row r="237">
          <cell r="A237">
            <v>484.59690000000001</v>
          </cell>
        </row>
        <row r="238">
          <cell r="A238">
            <v>486.54939999999999</v>
          </cell>
        </row>
        <row r="239">
          <cell r="A239">
            <v>488.4425</v>
          </cell>
        </row>
        <row r="240">
          <cell r="A240">
            <v>490.28039999999999</v>
          </cell>
        </row>
        <row r="241">
          <cell r="A241">
            <v>492.06659999999999</v>
          </cell>
        </row>
        <row r="242">
          <cell r="A242">
            <v>493.80450000000002</v>
          </cell>
        </row>
        <row r="243">
          <cell r="A243">
            <v>495.49689999999998</v>
          </cell>
        </row>
        <row r="244">
          <cell r="A244">
            <v>497.1465</v>
          </cell>
        </row>
        <row r="245">
          <cell r="A245">
            <v>498.75569999999999</v>
          </cell>
        </row>
        <row r="246">
          <cell r="A246">
            <v>500.32679999999999</v>
          </cell>
        </row>
        <row r="247">
          <cell r="A247">
            <v>501.86180000000002</v>
          </cell>
        </row>
        <row r="248">
          <cell r="A248">
            <v>503.36259999999999</v>
          </cell>
        </row>
        <row r="249">
          <cell r="A249">
            <v>504.83089999999999</v>
          </cell>
        </row>
        <row r="250">
          <cell r="A250">
            <v>506.26819999999998</v>
          </cell>
        </row>
        <row r="251">
          <cell r="A251">
            <v>507.67610000000002</v>
          </cell>
        </row>
        <row r="252">
          <cell r="A252">
            <v>509.05590000000001</v>
          </cell>
        </row>
        <row r="253">
          <cell r="A253">
            <v>510.40890000000002</v>
          </cell>
        </row>
        <row r="254">
          <cell r="A254">
            <v>511.7362</v>
          </cell>
        </row>
        <row r="255">
          <cell r="A255">
            <v>513.03899999999999</v>
          </cell>
        </row>
        <row r="256">
          <cell r="A256">
            <v>514.31830000000002</v>
          </cell>
        </row>
        <row r="257">
          <cell r="A257">
            <v>515.57489999999996</v>
          </cell>
        </row>
        <row r="258">
          <cell r="A258">
            <v>516.80999999999995</v>
          </cell>
        </row>
        <row r="259">
          <cell r="A259">
            <v>518.02419999999995</v>
          </cell>
        </row>
        <row r="260">
          <cell r="A260">
            <v>519.21839999999997</v>
          </cell>
        </row>
        <row r="261">
          <cell r="A261">
            <v>520.39329999999995</v>
          </cell>
        </row>
        <row r="262">
          <cell r="A262">
            <v>521.54960000000005</v>
          </cell>
        </row>
        <row r="263">
          <cell r="A263">
            <v>522.68799999999999</v>
          </cell>
        </row>
        <row r="264">
          <cell r="A264">
            <v>523.80920000000003</v>
          </cell>
        </row>
        <row r="265">
          <cell r="A265">
            <v>524.91359999999997</v>
          </cell>
        </row>
        <row r="266">
          <cell r="A266">
            <v>526.00189999999998</v>
          </cell>
        </row>
        <row r="267">
          <cell r="A267">
            <v>527.07460000000003</v>
          </cell>
        </row>
        <row r="268">
          <cell r="A268">
            <v>528.13220000000001</v>
          </cell>
        </row>
        <row r="269">
          <cell r="A269">
            <v>529.17520000000002</v>
          </cell>
        </row>
        <row r="270">
          <cell r="A270">
            <v>530.20410000000004</v>
          </cell>
        </row>
        <row r="271">
          <cell r="A271">
            <v>531.2192</v>
          </cell>
        </row>
        <row r="272">
          <cell r="A272">
            <v>532.221</v>
          </cell>
        </row>
        <row r="273">
          <cell r="A273">
            <v>533.20979999999997</v>
          </cell>
        </row>
        <row r="274">
          <cell r="A274">
            <v>534.18619999999999</v>
          </cell>
        </row>
        <row r="275">
          <cell r="A275">
            <v>535.15030000000002</v>
          </cell>
        </row>
        <row r="276">
          <cell r="A276">
            <v>536.10260000000005</v>
          </cell>
        </row>
        <row r="277">
          <cell r="A277">
            <v>537.04340000000002</v>
          </cell>
        </row>
        <row r="278">
          <cell r="A278">
            <v>537.97289999999998</v>
          </cell>
        </row>
        <row r="279">
          <cell r="A279">
            <v>538.89160000000004</v>
          </cell>
        </row>
        <row r="280">
          <cell r="A280">
            <v>539.79960000000005</v>
          </cell>
        </row>
        <row r="281">
          <cell r="A281">
            <v>540.69730000000004</v>
          </cell>
        </row>
        <row r="282">
          <cell r="A282">
            <v>541.58489999999995</v>
          </cell>
        </row>
        <row r="283">
          <cell r="A283">
            <v>542.46270000000004</v>
          </cell>
        </row>
        <row r="284">
          <cell r="A284">
            <v>543.33090000000004</v>
          </cell>
        </row>
        <row r="285">
          <cell r="A285">
            <v>544.18970000000002</v>
          </cell>
        </row>
        <row r="286">
          <cell r="A286">
            <v>545.0394</v>
          </cell>
        </row>
        <row r="287">
          <cell r="A287">
            <v>545.88019999999995</v>
          </cell>
        </row>
        <row r="288">
          <cell r="A288">
            <v>546.71230000000003</v>
          </cell>
        </row>
        <row r="289">
          <cell r="A289">
            <v>547.53589999999997</v>
          </cell>
        </row>
        <row r="290">
          <cell r="A290">
            <v>548.35119999999995</v>
          </cell>
        </row>
        <row r="291">
          <cell r="A291">
            <v>549.15830000000005</v>
          </cell>
        </row>
        <row r="292">
          <cell r="A292">
            <v>549.95749999999998</v>
          </cell>
        </row>
        <row r="293">
          <cell r="A293">
            <v>550.74900000000002</v>
          </cell>
        </row>
        <row r="294">
          <cell r="A294">
            <v>551.53279999999995</v>
          </cell>
        </row>
        <row r="295">
          <cell r="A295">
            <v>552.30920000000003</v>
          </cell>
        </row>
        <row r="296">
          <cell r="A296">
            <v>553.07830000000001</v>
          </cell>
        </row>
        <row r="297">
          <cell r="A297">
            <v>553.84019999999998</v>
          </cell>
        </row>
        <row r="298">
          <cell r="A298">
            <v>554.59519999999998</v>
          </cell>
        </row>
        <row r="299">
          <cell r="A299">
            <v>555.3433</v>
          </cell>
        </row>
        <row r="300">
          <cell r="A300">
            <v>556.0847</v>
          </cell>
        </row>
        <row r="301">
          <cell r="A301">
            <v>556.81949999999995</v>
          </cell>
        </row>
        <row r="302">
          <cell r="A302">
            <v>557.54790000000003</v>
          </cell>
        </row>
        <row r="303">
          <cell r="A303">
            <v>558.26990000000001</v>
          </cell>
        </row>
        <row r="304">
          <cell r="A304">
            <v>558.98569999999995</v>
          </cell>
        </row>
        <row r="305">
          <cell r="A305">
            <v>559.69539999999995</v>
          </cell>
        </row>
        <row r="306">
          <cell r="A306">
            <v>560.39919999999995</v>
          </cell>
        </row>
        <row r="307">
          <cell r="A307">
            <v>561.09699999999998</v>
          </cell>
        </row>
        <row r="308">
          <cell r="A308">
            <v>561.78909999999996</v>
          </cell>
        </row>
        <row r="309">
          <cell r="A309">
            <v>562.47559999999999</v>
          </cell>
        </row>
        <row r="310">
          <cell r="A310">
            <v>563.15650000000005</v>
          </cell>
        </row>
        <row r="311">
          <cell r="A311">
            <v>563.83190000000002</v>
          </cell>
        </row>
        <row r="312">
          <cell r="A312">
            <v>564.50189999999998</v>
          </cell>
        </row>
        <row r="313">
          <cell r="A313">
            <v>565.16660000000002</v>
          </cell>
        </row>
        <row r="314">
          <cell r="A314">
            <v>565.82619999999997</v>
          </cell>
        </row>
        <row r="315">
          <cell r="A315">
            <v>566.48069999999996</v>
          </cell>
        </row>
        <row r="316">
          <cell r="A316">
            <v>567.13009999999997</v>
          </cell>
        </row>
        <row r="317">
          <cell r="A317">
            <v>567.77459999999996</v>
          </cell>
        </row>
        <row r="318">
          <cell r="A318">
            <v>568.41420000000005</v>
          </cell>
        </row>
        <row r="319">
          <cell r="A319">
            <v>569.04909999999995</v>
          </cell>
        </row>
        <row r="320">
          <cell r="A320">
            <v>569.67920000000004</v>
          </cell>
        </row>
        <row r="321">
          <cell r="A321">
            <v>570.30470000000003</v>
          </cell>
        </row>
        <row r="322">
          <cell r="A322">
            <v>570.92570000000001</v>
          </cell>
        </row>
        <row r="323">
          <cell r="A323">
            <v>571.54219999999998</v>
          </cell>
        </row>
        <row r="324">
          <cell r="A324">
            <v>572.15419999999995</v>
          </cell>
        </row>
        <row r="325">
          <cell r="A325">
            <v>572.76189999999997</v>
          </cell>
        </row>
        <row r="326">
          <cell r="A326">
            <v>573.36530000000005</v>
          </cell>
        </row>
        <row r="327">
          <cell r="A327">
            <v>573.96439999999996</v>
          </cell>
        </row>
        <row r="328">
          <cell r="A328">
            <v>574.55939999999998</v>
          </cell>
        </row>
        <row r="329">
          <cell r="A329">
            <v>575.15030000000002</v>
          </cell>
        </row>
        <row r="330">
          <cell r="A330">
            <v>575.73720000000003</v>
          </cell>
        </row>
        <row r="331">
          <cell r="A331">
            <v>576.32000000000005</v>
          </cell>
        </row>
        <row r="332">
          <cell r="A332">
            <v>576.89890000000003</v>
          </cell>
        </row>
        <row r="333">
          <cell r="A333">
            <v>577.47400000000005</v>
          </cell>
        </row>
        <row r="334">
          <cell r="A334">
            <v>578.04520000000002</v>
          </cell>
        </row>
        <row r="335">
          <cell r="A335">
            <v>578.61260000000004</v>
          </cell>
        </row>
        <row r="336">
          <cell r="A336">
            <v>579.17629999999997</v>
          </cell>
        </row>
        <row r="337">
          <cell r="A337">
            <v>579.73630000000003</v>
          </cell>
        </row>
        <row r="338">
          <cell r="A338">
            <v>580.29269999999997</v>
          </cell>
        </row>
        <row r="339">
          <cell r="A339">
            <v>580.84550000000002</v>
          </cell>
        </row>
        <row r="340">
          <cell r="A340">
            <v>581.39480000000003</v>
          </cell>
        </row>
        <row r="341">
          <cell r="A341">
            <v>581.94060000000002</v>
          </cell>
        </row>
        <row r="342">
          <cell r="A342">
            <v>582.48289999999997</v>
          </cell>
        </row>
        <row r="343">
          <cell r="A343">
            <v>583.02189999999996</v>
          </cell>
        </row>
        <row r="344">
          <cell r="A344">
            <v>583.55740000000003</v>
          </cell>
        </row>
        <row r="345">
          <cell r="A345">
            <v>584.08969999999999</v>
          </cell>
        </row>
        <row r="346">
          <cell r="A346">
            <v>584.61869999999999</v>
          </cell>
        </row>
        <row r="347">
          <cell r="A347">
            <v>585.14440000000002</v>
          </cell>
        </row>
        <row r="348">
          <cell r="A348">
            <v>585.66690000000006</v>
          </cell>
        </row>
        <row r="349">
          <cell r="A349">
            <v>586.18629999999996</v>
          </cell>
        </row>
        <row r="350">
          <cell r="A350">
            <v>586.70249999999999</v>
          </cell>
        </row>
        <row r="351">
          <cell r="A351">
            <v>587.21559999999999</v>
          </cell>
        </row>
        <row r="352">
          <cell r="A352">
            <v>587.72569999999996</v>
          </cell>
        </row>
        <row r="353">
          <cell r="A353">
            <v>588.2328</v>
          </cell>
        </row>
        <row r="354">
          <cell r="A354">
            <v>588.73689999999999</v>
          </cell>
        </row>
        <row r="355">
          <cell r="A355">
            <v>589.23800000000006</v>
          </cell>
        </row>
        <row r="356">
          <cell r="A356">
            <v>589.73620000000005</v>
          </cell>
        </row>
        <row r="357">
          <cell r="A357">
            <v>590.23149999999998</v>
          </cell>
        </row>
        <row r="358">
          <cell r="A358">
            <v>590.72389999999996</v>
          </cell>
        </row>
        <row r="359">
          <cell r="A359">
            <v>591.21349999999995</v>
          </cell>
        </row>
        <row r="360">
          <cell r="A360">
            <v>591.70029999999997</v>
          </cell>
        </row>
        <row r="361">
          <cell r="A361">
            <v>592.18439999999998</v>
          </cell>
        </row>
        <row r="362">
          <cell r="A362">
            <v>592.66560000000004</v>
          </cell>
        </row>
        <row r="363">
          <cell r="A363">
            <v>593.14419999999996</v>
          </cell>
        </row>
        <row r="364">
          <cell r="A364">
            <v>593.62009999999998</v>
          </cell>
        </row>
        <row r="365">
          <cell r="A365">
            <v>594.0933</v>
          </cell>
        </row>
        <row r="366">
          <cell r="A366">
            <v>594.56389999999999</v>
          </cell>
        </row>
        <row r="367">
          <cell r="A367">
            <v>595.03189999999995</v>
          </cell>
        </row>
        <row r="368">
          <cell r="A368">
            <v>595.4973</v>
          </cell>
        </row>
        <row r="369">
          <cell r="A369">
            <v>595.96010000000001</v>
          </cell>
        </row>
        <row r="370">
          <cell r="A370">
            <v>596.42039999999997</v>
          </cell>
        </row>
        <row r="371">
          <cell r="A371">
            <v>596.87819999999999</v>
          </cell>
        </row>
        <row r="372">
          <cell r="A372">
            <v>597.33349999999996</v>
          </cell>
        </row>
        <row r="373">
          <cell r="A373">
            <v>597.78629999999998</v>
          </cell>
        </row>
        <row r="374">
          <cell r="A374">
            <v>598.23659999999995</v>
          </cell>
        </row>
        <row r="375">
          <cell r="A375">
            <v>598.68460000000005</v>
          </cell>
        </row>
        <row r="376">
          <cell r="A376">
            <v>599.13009999999997</v>
          </cell>
        </row>
        <row r="377">
          <cell r="A377">
            <v>599.57330000000002</v>
          </cell>
        </row>
        <row r="378">
          <cell r="A378">
            <v>600.01409999999998</v>
          </cell>
        </row>
        <row r="379">
          <cell r="A379">
            <v>600.45249999999999</v>
          </cell>
        </row>
        <row r="380">
          <cell r="A380">
            <v>600.88869999999997</v>
          </cell>
        </row>
        <row r="381">
          <cell r="A381">
            <v>601.32249999999999</v>
          </cell>
        </row>
        <row r="382">
          <cell r="A382">
            <v>601.75400000000002</v>
          </cell>
        </row>
        <row r="383">
          <cell r="A383">
            <v>602.18330000000003</v>
          </cell>
        </row>
        <row r="384">
          <cell r="A384">
            <v>602.61030000000005</v>
          </cell>
        </row>
        <row r="385">
          <cell r="A385">
            <v>603.03510000000006</v>
          </cell>
        </row>
        <row r="386">
          <cell r="A386">
            <v>603.45770000000005</v>
          </cell>
        </row>
        <row r="387">
          <cell r="A387">
            <v>603.87810000000002</v>
          </cell>
        </row>
        <row r="388">
          <cell r="A388">
            <v>604.29629999999997</v>
          </cell>
        </row>
        <row r="389">
          <cell r="A389">
            <v>604.71230000000003</v>
          </cell>
        </row>
        <row r="390">
          <cell r="A390">
            <v>605.12620000000004</v>
          </cell>
        </row>
        <row r="391">
          <cell r="A391">
            <v>605.53790000000004</v>
          </cell>
        </row>
        <row r="392">
          <cell r="A392">
            <v>605.94749999999999</v>
          </cell>
        </row>
        <row r="393">
          <cell r="A393">
            <v>606.35500000000002</v>
          </cell>
        </row>
        <row r="394">
          <cell r="A394">
            <v>606.7604</v>
          </cell>
        </row>
        <row r="395">
          <cell r="A395">
            <v>607.16380000000004</v>
          </cell>
        </row>
        <row r="396">
          <cell r="A396">
            <v>607.56500000000005</v>
          </cell>
        </row>
        <row r="397">
          <cell r="A397">
            <v>607.96420000000001</v>
          </cell>
        </row>
        <row r="398">
          <cell r="A398">
            <v>608.3614</v>
          </cell>
        </row>
        <row r="399">
          <cell r="A399">
            <v>608.75660000000005</v>
          </cell>
        </row>
        <row r="400">
          <cell r="A400">
            <v>609.14970000000005</v>
          </cell>
        </row>
        <row r="401">
          <cell r="A401">
            <v>609.54079999999999</v>
          </cell>
        </row>
        <row r="402">
          <cell r="A402">
            <v>609.92989999999998</v>
          </cell>
        </row>
        <row r="403">
          <cell r="A403">
            <v>610.31709999999998</v>
          </cell>
        </row>
        <row r="404">
          <cell r="A404">
            <v>610.70219999999995</v>
          </cell>
        </row>
        <row r="405">
          <cell r="A405">
            <v>611.08540000000005</v>
          </cell>
        </row>
        <row r="406">
          <cell r="A406">
            <v>611.46669999999995</v>
          </cell>
        </row>
        <row r="407">
          <cell r="A407">
            <v>611.84590000000003</v>
          </cell>
        </row>
        <row r="408">
          <cell r="A408">
            <v>612.22329999999999</v>
          </cell>
        </row>
        <row r="409">
          <cell r="A409">
            <v>612.59870000000001</v>
          </cell>
        </row>
        <row r="410">
          <cell r="A410">
            <v>612.97220000000004</v>
          </cell>
        </row>
        <row r="411">
          <cell r="A411">
            <v>613.34379999999999</v>
          </cell>
        </row>
        <row r="412">
          <cell r="A412">
            <v>613.71339999999998</v>
          </cell>
        </row>
        <row r="413">
          <cell r="A413">
            <v>614.08119999999997</v>
          </cell>
        </row>
        <row r="414">
          <cell r="A414">
            <v>614.447</v>
          </cell>
        </row>
        <row r="415">
          <cell r="A415">
            <v>614.81100000000004</v>
          </cell>
        </row>
        <row r="416">
          <cell r="A416">
            <v>615.173</v>
          </cell>
        </row>
        <row r="417">
          <cell r="A417">
            <v>615.53309999999999</v>
          </cell>
        </row>
        <row r="418">
          <cell r="A418">
            <v>615.89120000000003</v>
          </cell>
        </row>
        <row r="419">
          <cell r="A419">
            <v>616.24749999999995</v>
          </cell>
        </row>
        <row r="420">
          <cell r="A420">
            <v>616.60180000000003</v>
          </cell>
        </row>
        <row r="421">
          <cell r="A421">
            <v>616.95410000000004</v>
          </cell>
        </row>
        <row r="422">
          <cell r="A422">
            <v>617.30439999999999</v>
          </cell>
        </row>
        <row r="423">
          <cell r="A423">
            <v>617.65260000000001</v>
          </cell>
        </row>
      </sheetData>
      <sheetData sheetId="21">
        <row r="2">
          <cell r="A2">
            <v>263.59989999999999</v>
          </cell>
        </row>
        <row r="3">
          <cell r="A3">
            <v>411.3091</v>
          </cell>
        </row>
        <row r="4">
          <cell r="A4">
            <v>431.26119999999997</v>
          </cell>
        </row>
        <row r="5">
          <cell r="A5">
            <v>444.1345</v>
          </cell>
        </row>
        <row r="6">
          <cell r="A6">
            <v>453.88069999999999</v>
          </cell>
        </row>
        <row r="7">
          <cell r="A7">
            <v>461.82260000000002</v>
          </cell>
        </row>
        <row r="8">
          <cell r="A8">
            <v>468.57659999999998</v>
          </cell>
        </row>
        <row r="9">
          <cell r="A9">
            <v>474.48340000000002</v>
          </cell>
        </row>
        <row r="10">
          <cell r="A10">
            <v>479.7525</v>
          </cell>
        </row>
        <row r="11">
          <cell r="A11">
            <v>484.5222</v>
          </cell>
        </row>
        <row r="12">
          <cell r="A12">
            <v>488.88940000000002</v>
          </cell>
        </row>
        <row r="13">
          <cell r="A13">
            <v>492.92439999999999</v>
          </cell>
        </row>
        <row r="14">
          <cell r="A14">
            <v>496.67989999999998</v>
          </cell>
        </row>
        <row r="15">
          <cell r="A15">
            <v>500.19690000000003</v>
          </cell>
        </row>
        <row r="16">
          <cell r="A16">
            <v>503.50760000000002</v>
          </cell>
        </row>
        <row r="17">
          <cell r="A17">
            <v>506.63780000000003</v>
          </cell>
        </row>
        <row r="18">
          <cell r="A18">
            <v>509.6087</v>
          </cell>
        </row>
        <row r="19">
          <cell r="A19">
            <v>512.43790000000001</v>
          </cell>
        </row>
        <row r="20">
          <cell r="A20">
            <v>515.14</v>
          </cell>
        </row>
        <row r="21">
          <cell r="A21">
            <v>517.72739999999999</v>
          </cell>
        </row>
        <row r="22">
          <cell r="A22">
            <v>520.21079999999995</v>
          </cell>
        </row>
        <row r="23">
          <cell r="A23">
            <v>522.59939999999995</v>
          </cell>
        </row>
        <row r="24">
          <cell r="A24">
            <v>524.90099999999995</v>
          </cell>
        </row>
        <row r="25">
          <cell r="A25">
            <v>527.12270000000001</v>
          </cell>
        </row>
        <row r="26">
          <cell r="A26">
            <v>529.27070000000003</v>
          </cell>
        </row>
        <row r="27">
          <cell r="A27">
            <v>531.35019999999997</v>
          </cell>
        </row>
        <row r="28">
          <cell r="A28">
            <v>533.36620000000005</v>
          </cell>
        </row>
        <row r="29">
          <cell r="A29">
            <v>535.3229</v>
          </cell>
        </row>
        <row r="30">
          <cell r="A30">
            <v>537.2242</v>
          </cell>
        </row>
        <row r="31">
          <cell r="A31">
            <v>539.07360000000006</v>
          </cell>
        </row>
        <row r="32">
          <cell r="A32">
            <v>540.87429999999995</v>
          </cell>
        </row>
        <row r="33">
          <cell r="A33">
            <v>542.62909999999999</v>
          </cell>
        </row>
        <row r="34">
          <cell r="A34">
            <v>544.34059999999999</v>
          </cell>
        </row>
        <row r="35">
          <cell r="A35">
            <v>546.01120000000003</v>
          </cell>
        </row>
        <row r="36">
          <cell r="A36">
            <v>547.64300000000003</v>
          </cell>
        </row>
        <row r="37">
          <cell r="A37">
            <v>549.23820000000001</v>
          </cell>
        </row>
        <row r="38">
          <cell r="A38">
            <v>550.79849999999999</v>
          </cell>
        </row>
        <row r="39">
          <cell r="A39">
            <v>552.32560000000001</v>
          </cell>
        </row>
        <row r="40">
          <cell r="A40">
            <v>553.82119999999998</v>
          </cell>
        </row>
        <row r="41">
          <cell r="A41">
            <v>555.28660000000002</v>
          </cell>
        </row>
        <row r="42">
          <cell r="A42">
            <v>556.72320000000002</v>
          </cell>
        </row>
        <row r="43">
          <cell r="A43">
            <v>558.13239999999996</v>
          </cell>
        </row>
        <row r="44">
          <cell r="A44">
            <v>559.51520000000005</v>
          </cell>
        </row>
        <row r="45">
          <cell r="A45">
            <v>560.87279999999998</v>
          </cell>
        </row>
        <row r="46">
          <cell r="A46">
            <v>562.20609999999999</v>
          </cell>
        </row>
        <row r="47">
          <cell r="A47">
            <v>563.5163</v>
          </cell>
        </row>
        <row r="48">
          <cell r="A48">
            <v>564.80409999999995</v>
          </cell>
        </row>
        <row r="49">
          <cell r="A49">
            <v>566.07039999999995</v>
          </cell>
        </row>
        <row r="50">
          <cell r="A50">
            <v>567.31610000000001</v>
          </cell>
        </row>
        <row r="51">
          <cell r="A51">
            <v>568.54179999999997</v>
          </cell>
        </row>
        <row r="52">
          <cell r="A52">
            <v>569.74829999999997</v>
          </cell>
        </row>
        <row r="53">
          <cell r="A53">
            <v>570.93629999999996</v>
          </cell>
        </row>
        <row r="54">
          <cell r="A54">
            <v>572.10640000000001</v>
          </cell>
        </row>
        <row r="55">
          <cell r="A55">
            <v>573.25919999999996</v>
          </cell>
        </row>
        <row r="56">
          <cell r="A56">
            <v>574.39520000000005</v>
          </cell>
        </row>
        <row r="57">
          <cell r="A57">
            <v>575.51509999999996</v>
          </cell>
        </row>
        <row r="58">
          <cell r="A58">
            <v>576.61919999999998</v>
          </cell>
        </row>
        <row r="59">
          <cell r="A59">
            <v>577.70820000000003</v>
          </cell>
        </row>
        <row r="60">
          <cell r="A60">
            <v>578.78250000000003</v>
          </cell>
        </row>
        <row r="61">
          <cell r="A61">
            <v>579.8424</v>
          </cell>
        </row>
        <row r="62">
          <cell r="A62">
            <v>580.88850000000002</v>
          </cell>
        </row>
        <row r="63">
          <cell r="A63">
            <v>581.9212</v>
          </cell>
        </row>
        <row r="64">
          <cell r="A64">
            <v>582.94079999999997</v>
          </cell>
        </row>
        <row r="65">
          <cell r="A65">
            <v>583.94770000000005</v>
          </cell>
        </row>
        <row r="66">
          <cell r="A66">
            <v>584.94219999999996</v>
          </cell>
        </row>
        <row r="67">
          <cell r="A67">
            <v>585.92470000000003</v>
          </cell>
        </row>
        <row r="68">
          <cell r="A68">
            <v>586.89549999999997</v>
          </cell>
        </row>
        <row r="69">
          <cell r="A69">
            <v>587.85490000000004</v>
          </cell>
        </row>
        <row r="70">
          <cell r="A70">
            <v>588.80319999999995</v>
          </cell>
        </row>
        <row r="71">
          <cell r="A71">
            <v>589.74059999999997</v>
          </cell>
        </row>
        <row r="72">
          <cell r="A72">
            <v>590.66759999999999</v>
          </cell>
        </row>
        <row r="73">
          <cell r="A73">
            <v>591.58420000000001</v>
          </cell>
        </row>
        <row r="74">
          <cell r="A74">
            <v>592.49090000000001</v>
          </cell>
        </row>
        <row r="75">
          <cell r="A75">
            <v>593.3877</v>
          </cell>
        </row>
        <row r="76">
          <cell r="A76">
            <v>594.2749</v>
          </cell>
        </row>
        <row r="77">
          <cell r="A77">
            <v>595.15290000000005</v>
          </cell>
        </row>
        <row r="78">
          <cell r="A78">
            <v>596.02170000000001</v>
          </cell>
        </row>
        <row r="79">
          <cell r="A79">
            <v>596.88160000000005</v>
          </cell>
        </row>
        <row r="80">
          <cell r="A80">
            <v>597.73270000000002</v>
          </cell>
        </row>
        <row r="81">
          <cell r="A81">
            <v>598.57539999999995</v>
          </cell>
        </row>
        <row r="82">
          <cell r="A82">
            <v>599.40970000000004</v>
          </cell>
        </row>
        <row r="83">
          <cell r="A83">
            <v>600.23580000000004</v>
          </cell>
        </row>
        <row r="84">
          <cell r="A84">
            <v>601.05399999999997</v>
          </cell>
        </row>
        <row r="85">
          <cell r="A85">
            <v>601.86429999999996</v>
          </cell>
        </row>
        <row r="86">
          <cell r="A86">
            <v>602.66700000000003</v>
          </cell>
        </row>
        <row r="87">
          <cell r="A87">
            <v>603.46209999999996</v>
          </cell>
        </row>
        <row r="88">
          <cell r="A88">
            <v>604.24990000000003</v>
          </cell>
        </row>
        <row r="89">
          <cell r="A89">
            <v>605.03049999999996</v>
          </cell>
        </row>
        <row r="90">
          <cell r="A90">
            <v>605.80399999999997</v>
          </cell>
        </row>
        <row r="91">
          <cell r="A91">
            <v>606.57060000000001</v>
          </cell>
        </row>
        <row r="92">
          <cell r="A92">
            <v>607.33040000000005</v>
          </cell>
        </row>
        <row r="93">
          <cell r="A93">
            <v>608.08360000000005</v>
          </cell>
        </row>
        <row r="94">
          <cell r="A94">
            <v>608.83019999999999</v>
          </cell>
        </row>
        <row r="95">
          <cell r="A95">
            <v>609.57029999999997</v>
          </cell>
        </row>
        <row r="96">
          <cell r="A96">
            <v>610.30420000000004</v>
          </cell>
        </row>
        <row r="97">
          <cell r="A97">
            <v>611.03179999999998</v>
          </cell>
        </row>
        <row r="98">
          <cell r="A98">
            <v>611.75340000000006</v>
          </cell>
        </row>
        <row r="99">
          <cell r="A99">
            <v>612.46900000000005</v>
          </cell>
        </row>
        <row r="100">
          <cell r="A100">
            <v>613.17870000000005</v>
          </cell>
        </row>
        <row r="101">
          <cell r="A101">
            <v>613.8827</v>
          </cell>
        </row>
        <row r="102">
          <cell r="A102">
            <v>614.58090000000004</v>
          </cell>
        </row>
        <row r="103">
          <cell r="A103">
            <v>615.27359999999999</v>
          </cell>
        </row>
        <row r="104">
          <cell r="A104">
            <v>615.96079999999995</v>
          </cell>
        </row>
        <row r="105">
          <cell r="A105">
            <v>616.64260000000002</v>
          </cell>
        </row>
        <row r="106">
          <cell r="A106">
            <v>617.31910000000005</v>
          </cell>
        </row>
        <row r="107">
          <cell r="A107">
            <v>617.99040000000002</v>
          </cell>
        </row>
        <row r="108">
          <cell r="A108">
            <v>618.65650000000005</v>
          </cell>
        </row>
        <row r="109">
          <cell r="A109">
            <v>619.3175</v>
          </cell>
        </row>
        <row r="110">
          <cell r="A110">
            <v>619.97360000000003</v>
          </cell>
        </row>
        <row r="111">
          <cell r="A111">
            <v>620.62480000000005</v>
          </cell>
        </row>
        <row r="112">
          <cell r="A112">
            <v>621.27110000000005</v>
          </cell>
        </row>
        <row r="113">
          <cell r="A113">
            <v>621.91269999999997</v>
          </cell>
        </row>
        <row r="114">
          <cell r="A114">
            <v>622.54949999999997</v>
          </cell>
        </row>
        <row r="115">
          <cell r="A115">
            <v>623.18179999999995</v>
          </cell>
        </row>
        <row r="116">
          <cell r="A116">
            <v>623.80949999999996</v>
          </cell>
        </row>
        <row r="117">
          <cell r="A117">
            <v>624.43269999999995</v>
          </cell>
        </row>
        <row r="118">
          <cell r="A118">
            <v>625.05150000000003</v>
          </cell>
        </row>
        <row r="119">
          <cell r="A119">
            <v>625.66589999999997</v>
          </cell>
        </row>
        <row r="120">
          <cell r="A120">
            <v>626.27599999999995</v>
          </cell>
        </row>
        <row r="121">
          <cell r="A121">
            <v>626.8818</v>
          </cell>
        </row>
        <row r="122">
          <cell r="A122">
            <v>627.48350000000005</v>
          </cell>
        </row>
        <row r="123">
          <cell r="A123">
            <v>628.08100000000002</v>
          </cell>
        </row>
        <row r="124">
          <cell r="A124">
            <v>628.67439999999999</v>
          </cell>
        </row>
        <row r="125">
          <cell r="A125">
            <v>629.26390000000004</v>
          </cell>
        </row>
        <row r="126">
          <cell r="A126">
            <v>629.84929999999997</v>
          </cell>
        </row>
        <row r="127">
          <cell r="A127">
            <v>630.43079999999998</v>
          </cell>
        </row>
        <row r="128">
          <cell r="A128">
            <v>631.00850000000003</v>
          </cell>
        </row>
        <row r="129">
          <cell r="A129">
            <v>631.58230000000003</v>
          </cell>
        </row>
        <row r="130">
          <cell r="A130">
            <v>632.15229999999997</v>
          </cell>
        </row>
        <row r="131">
          <cell r="A131">
            <v>632.71860000000004</v>
          </cell>
        </row>
        <row r="132">
          <cell r="A132">
            <v>633.28120000000001</v>
          </cell>
        </row>
        <row r="133">
          <cell r="A133">
            <v>633.84019999999998</v>
          </cell>
        </row>
        <row r="134">
          <cell r="A134">
            <v>634.39559999999994</v>
          </cell>
        </row>
        <row r="135">
          <cell r="A135">
            <v>634.94740000000002</v>
          </cell>
        </row>
        <row r="136">
          <cell r="A136">
            <v>635.49559999999997</v>
          </cell>
        </row>
        <row r="137">
          <cell r="A137">
            <v>636.04039999999998</v>
          </cell>
        </row>
        <row r="138">
          <cell r="A138">
            <v>636.58180000000004</v>
          </cell>
        </row>
        <row r="139">
          <cell r="A139">
            <v>637.11969999999997</v>
          </cell>
        </row>
        <row r="140">
          <cell r="A140">
            <v>637.65430000000003</v>
          </cell>
        </row>
        <row r="141">
          <cell r="A141">
            <v>638.18550000000005</v>
          </cell>
        </row>
        <row r="142">
          <cell r="A142">
            <v>638.71349999999995</v>
          </cell>
        </row>
        <row r="143">
          <cell r="A143">
            <v>639.23810000000003</v>
          </cell>
        </row>
        <row r="144">
          <cell r="A144">
            <v>639.75959999999998</v>
          </cell>
        </row>
        <row r="145">
          <cell r="A145">
            <v>640.27779999999996</v>
          </cell>
        </row>
        <row r="146">
          <cell r="A146">
            <v>640.79290000000003</v>
          </cell>
        </row>
        <row r="147">
          <cell r="A147">
            <v>641.3048</v>
          </cell>
        </row>
        <row r="148">
          <cell r="A148">
            <v>641.81359999999995</v>
          </cell>
        </row>
        <row r="149">
          <cell r="A149">
            <v>642.3193</v>
          </cell>
        </row>
        <row r="150">
          <cell r="A150">
            <v>642.822</v>
          </cell>
        </row>
        <row r="151">
          <cell r="A151">
            <v>643.32159999999999</v>
          </cell>
        </row>
        <row r="152">
          <cell r="A152">
            <v>643.81830000000002</v>
          </cell>
        </row>
        <row r="153">
          <cell r="A153">
            <v>644.31190000000004</v>
          </cell>
        </row>
        <row r="154">
          <cell r="A154">
            <v>644.80259999999998</v>
          </cell>
        </row>
        <row r="155">
          <cell r="A155">
            <v>645.29039999999998</v>
          </cell>
        </row>
        <row r="156">
          <cell r="A156">
            <v>645.77530000000002</v>
          </cell>
        </row>
        <row r="157">
          <cell r="A157">
            <v>646.25720000000001</v>
          </cell>
        </row>
        <row r="158">
          <cell r="A158">
            <v>646.73630000000003</v>
          </cell>
        </row>
        <row r="159">
          <cell r="A159">
            <v>647.21259999999995</v>
          </cell>
        </row>
        <row r="160">
          <cell r="A160">
            <v>647.68600000000004</v>
          </cell>
        </row>
        <row r="161">
          <cell r="A161">
            <v>648.15650000000005</v>
          </cell>
        </row>
        <row r="162">
          <cell r="A162">
            <v>648.62429999999995</v>
          </cell>
        </row>
        <row r="163">
          <cell r="A163">
            <v>649.08929999999998</v>
          </cell>
        </row>
        <row r="164">
          <cell r="A164">
            <v>649.55150000000003</v>
          </cell>
        </row>
        <row r="165">
          <cell r="A165">
            <v>650.01099999999997</v>
          </cell>
        </row>
        <row r="166">
          <cell r="A166">
            <v>650.46759999999995</v>
          </cell>
        </row>
        <row r="167">
          <cell r="A167">
            <v>650.92160000000001</v>
          </cell>
        </row>
        <row r="168">
          <cell r="A168">
            <v>651.37270000000001</v>
          </cell>
        </row>
        <row r="169">
          <cell r="A169">
            <v>651.82119999999998</v>
          </cell>
        </row>
        <row r="170">
          <cell r="A170">
            <v>652.26679999999999</v>
          </cell>
        </row>
        <row r="171">
          <cell r="A171">
            <v>652.70979999999997</v>
          </cell>
        </row>
        <row r="172">
          <cell r="A172">
            <v>653.1499</v>
          </cell>
        </row>
        <row r="173">
          <cell r="A173">
            <v>653.58730000000003</v>
          </cell>
        </row>
        <row r="174">
          <cell r="A174">
            <v>654.02189999999996</v>
          </cell>
        </row>
        <row r="175">
          <cell r="A175">
            <v>654.45360000000005</v>
          </cell>
        </row>
        <row r="176">
          <cell r="A176">
            <v>654.88250000000005</v>
          </cell>
        </row>
        <row r="177">
          <cell r="A177">
            <v>655.30849999999998</v>
          </cell>
        </row>
        <row r="178">
          <cell r="A178">
            <v>655.73159999999996</v>
          </cell>
        </row>
        <row r="179">
          <cell r="A179">
            <v>656.15150000000006</v>
          </cell>
        </row>
        <row r="180">
          <cell r="A180">
            <v>656.56830000000002</v>
          </cell>
        </row>
        <row r="181">
          <cell r="A181">
            <v>656.98170000000005</v>
          </cell>
        </row>
        <row r="182">
          <cell r="A182">
            <v>657.39149999999995</v>
          </cell>
        </row>
        <row r="183">
          <cell r="A183">
            <v>657.79700000000003</v>
          </cell>
        </row>
        <row r="184">
          <cell r="A184">
            <v>263.59989999999999</v>
          </cell>
        </row>
        <row r="185">
          <cell r="A185">
            <v>411.3091</v>
          </cell>
        </row>
        <row r="186">
          <cell r="A186">
            <v>431.26119999999997</v>
          </cell>
        </row>
        <row r="187">
          <cell r="A187">
            <v>444.1345</v>
          </cell>
        </row>
        <row r="188">
          <cell r="A188">
            <v>453.88069999999999</v>
          </cell>
        </row>
        <row r="189">
          <cell r="A189">
            <v>461.82260000000002</v>
          </cell>
        </row>
        <row r="190">
          <cell r="A190">
            <v>468.57659999999998</v>
          </cell>
        </row>
        <row r="191">
          <cell r="A191">
            <v>474.48340000000002</v>
          </cell>
        </row>
        <row r="192">
          <cell r="A192">
            <v>479.7525</v>
          </cell>
        </row>
        <row r="193">
          <cell r="A193">
            <v>484.5222</v>
          </cell>
        </row>
        <row r="194">
          <cell r="A194">
            <v>488.88940000000002</v>
          </cell>
        </row>
        <row r="195">
          <cell r="A195">
            <v>492.92439999999999</v>
          </cell>
        </row>
        <row r="196">
          <cell r="A196">
            <v>496.67989999999998</v>
          </cell>
        </row>
        <row r="197">
          <cell r="A197">
            <v>500.19690000000003</v>
          </cell>
        </row>
        <row r="198">
          <cell r="A198">
            <v>503.50760000000002</v>
          </cell>
        </row>
        <row r="199">
          <cell r="A199">
            <v>506.63780000000003</v>
          </cell>
        </row>
        <row r="200">
          <cell r="A200">
            <v>509.6087</v>
          </cell>
        </row>
        <row r="201">
          <cell r="A201">
            <v>512.43790000000001</v>
          </cell>
        </row>
        <row r="202">
          <cell r="A202">
            <v>515.14</v>
          </cell>
        </row>
        <row r="203">
          <cell r="A203">
            <v>517.72739999999999</v>
          </cell>
        </row>
        <row r="204">
          <cell r="A204">
            <v>520.21079999999995</v>
          </cell>
        </row>
        <row r="205">
          <cell r="A205">
            <v>522.59939999999995</v>
          </cell>
        </row>
        <row r="206">
          <cell r="A206">
            <v>524.90099999999995</v>
          </cell>
        </row>
        <row r="207">
          <cell r="A207">
            <v>527.12270000000001</v>
          </cell>
        </row>
        <row r="208">
          <cell r="A208">
            <v>529.27070000000003</v>
          </cell>
        </row>
        <row r="209">
          <cell r="A209">
            <v>531.35019999999997</v>
          </cell>
        </row>
        <row r="210">
          <cell r="A210">
            <v>533.36620000000005</v>
          </cell>
        </row>
        <row r="211">
          <cell r="A211">
            <v>535.3229</v>
          </cell>
        </row>
        <row r="212">
          <cell r="A212">
            <v>537.2242</v>
          </cell>
        </row>
        <row r="213">
          <cell r="A213">
            <v>539.07360000000006</v>
          </cell>
        </row>
        <row r="214">
          <cell r="A214">
            <v>540.87429999999995</v>
          </cell>
        </row>
        <row r="215">
          <cell r="A215">
            <v>542.62909999999999</v>
          </cell>
        </row>
        <row r="216">
          <cell r="A216">
            <v>544.34059999999999</v>
          </cell>
        </row>
        <row r="217">
          <cell r="A217">
            <v>546.01120000000003</v>
          </cell>
        </row>
        <row r="218">
          <cell r="A218">
            <v>547.64300000000003</v>
          </cell>
        </row>
        <row r="219">
          <cell r="A219">
            <v>549.23820000000001</v>
          </cell>
        </row>
        <row r="220">
          <cell r="A220">
            <v>550.79849999999999</v>
          </cell>
        </row>
        <row r="221">
          <cell r="A221">
            <v>552.32560000000001</v>
          </cell>
        </row>
        <row r="222">
          <cell r="A222">
            <v>553.82119999999998</v>
          </cell>
        </row>
        <row r="223">
          <cell r="A223">
            <v>555.28660000000002</v>
          </cell>
        </row>
        <row r="224">
          <cell r="A224">
            <v>556.72320000000002</v>
          </cell>
        </row>
        <row r="225">
          <cell r="A225">
            <v>558.13239999999996</v>
          </cell>
        </row>
        <row r="226">
          <cell r="A226">
            <v>559.51520000000005</v>
          </cell>
        </row>
        <row r="227">
          <cell r="A227">
            <v>560.87279999999998</v>
          </cell>
        </row>
        <row r="228">
          <cell r="A228">
            <v>562.20609999999999</v>
          </cell>
        </row>
        <row r="229">
          <cell r="A229">
            <v>563.5163</v>
          </cell>
        </row>
        <row r="230">
          <cell r="A230">
            <v>564.80409999999995</v>
          </cell>
        </row>
        <row r="231">
          <cell r="A231">
            <v>566.07039999999995</v>
          </cell>
        </row>
        <row r="232">
          <cell r="A232">
            <v>567.31610000000001</v>
          </cell>
        </row>
        <row r="233">
          <cell r="A233">
            <v>568.54179999999997</v>
          </cell>
        </row>
        <row r="234">
          <cell r="A234">
            <v>569.74829999999997</v>
          </cell>
        </row>
        <row r="235">
          <cell r="A235">
            <v>570.93629999999996</v>
          </cell>
        </row>
        <row r="236">
          <cell r="A236">
            <v>572.10640000000001</v>
          </cell>
        </row>
        <row r="237">
          <cell r="A237">
            <v>573.25919999999996</v>
          </cell>
        </row>
        <row r="238">
          <cell r="A238">
            <v>574.39520000000005</v>
          </cell>
        </row>
        <row r="239">
          <cell r="A239">
            <v>575.51509999999996</v>
          </cell>
        </row>
        <row r="240">
          <cell r="A240">
            <v>576.61919999999998</v>
          </cell>
        </row>
        <row r="241">
          <cell r="A241">
            <v>577.70820000000003</v>
          </cell>
        </row>
        <row r="242">
          <cell r="A242">
            <v>578.78250000000003</v>
          </cell>
        </row>
        <row r="243">
          <cell r="A243">
            <v>579.8424</v>
          </cell>
        </row>
        <row r="244">
          <cell r="A244">
            <v>580.88850000000002</v>
          </cell>
        </row>
        <row r="245">
          <cell r="A245">
            <v>581.9212</v>
          </cell>
        </row>
        <row r="246">
          <cell r="A246">
            <v>582.94079999999997</v>
          </cell>
        </row>
        <row r="247">
          <cell r="A247">
            <v>583.94770000000005</v>
          </cell>
        </row>
        <row r="248">
          <cell r="A248">
            <v>584.94219999999996</v>
          </cell>
        </row>
        <row r="249">
          <cell r="A249">
            <v>585.92470000000003</v>
          </cell>
        </row>
        <row r="250">
          <cell r="A250">
            <v>586.89549999999997</v>
          </cell>
        </row>
        <row r="251">
          <cell r="A251">
            <v>587.85490000000004</v>
          </cell>
        </row>
        <row r="252">
          <cell r="A252">
            <v>588.80319999999995</v>
          </cell>
        </row>
        <row r="253">
          <cell r="A253">
            <v>589.74059999999997</v>
          </cell>
        </row>
        <row r="254">
          <cell r="A254">
            <v>590.66759999999999</v>
          </cell>
        </row>
        <row r="255">
          <cell r="A255">
            <v>591.58420000000001</v>
          </cell>
        </row>
        <row r="256">
          <cell r="A256">
            <v>592.49090000000001</v>
          </cell>
        </row>
        <row r="257">
          <cell r="A257">
            <v>593.3877</v>
          </cell>
        </row>
        <row r="258">
          <cell r="A258">
            <v>594.2749</v>
          </cell>
        </row>
        <row r="259">
          <cell r="A259">
            <v>595.15290000000005</v>
          </cell>
        </row>
        <row r="260">
          <cell r="A260">
            <v>596.02170000000001</v>
          </cell>
        </row>
        <row r="261">
          <cell r="A261">
            <v>596.88160000000005</v>
          </cell>
        </row>
        <row r="262">
          <cell r="A262">
            <v>597.73270000000002</v>
          </cell>
        </row>
        <row r="263">
          <cell r="A263">
            <v>598.57539999999995</v>
          </cell>
        </row>
        <row r="264">
          <cell r="A264">
            <v>599.40970000000004</v>
          </cell>
        </row>
        <row r="265">
          <cell r="A265">
            <v>600.23580000000004</v>
          </cell>
        </row>
        <row r="266">
          <cell r="A266">
            <v>601.05399999999997</v>
          </cell>
        </row>
        <row r="267">
          <cell r="A267">
            <v>601.86429999999996</v>
          </cell>
        </row>
        <row r="268">
          <cell r="A268">
            <v>602.66700000000003</v>
          </cell>
        </row>
        <row r="269">
          <cell r="A269">
            <v>603.46209999999996</v>
          </cell>
        </row>
        <row r="270">
          <cell r="A270">
            <v>604.24990000000003</v>
          </cell>
        </row>
        <row r="271">
          <cell r="A271">
            <v>605.03049999999996</v>
          </cell>
        </row>
        <row r="272">
          <cell r="A272">
            <v>605.80399999999997</v>
          </cell>
        </row>
        <row r="273">
          <cell r="A273">
            <v>606.57060000000001</v>
          </cell>
        </row>
        <row r="274">
          <cell r="A274">
            <v>607.33040000000005</v>
          </cell>
        </row>
        <row r="275">
          <cell r="A275">
            <v>608.08360000000005</v>
          </cell>
        </row>
        <row r="276">
          <cell r="A276">
            <v>608.83019999999999</v>
          </cell>
        </row>
        <row r="277">
          <cell r="A277">
            <v>609.57029999999997</v>
          </cell>
        </row>
        <row r="278">
          <cell r="A278">
            <v>610.30420000000004</v>
          </cell>
        </row>
        <row r="279">
          <cell r="A279">
            <v>611.03179999999998</v>
          </cell>
        </row>
        <row r="280">
          <cell r="A280">
            <v>611.75340000000006</v>
          </cell>
        </row>
        <row r="281">
          <cell r="A281">
            <v>612.46900000000005</v>
          </cell>
        </row>
        <row r="282">
          <cell r="A282">
            <v>613.17870000000005</v>
          </cell>
        </row>
        <row r="283">
          <cell r="A283">
            <v>613.8827</v>
          </cell>
        </row>
        <row r="284">
          <cell r="A284">
            <v>614.58090000000004</v>
          </cell>
        </row>
        <row r="285">
          <cell r="A285">
            <v>615.27359999999999</v>
          </cell>
        </row>
        <row r="286">
          <cell r="A286">
            <v>615.96079999999995</v>
          </cell>
        </row>
        <row r="287">
          <cell r="A287">
            <v>616.64260000000002</v>
          </cell>
        </row>
        <row r="288">
          <cell r="A288">
            <v>617.31910000000005</v>
          </cell>
        </row>
        <row r="289">
          <cell r="A289">
            <v>617.99040000000002</v>
          </cell>
        </row>
        <row r="290">
          <cell r="A290">
            <v>618.65650000000005</v>
          </cell>
        </row>
        <row r="291">
          <cell r="A291">
            <v>619.3175</v>
          </cell>
        </row>
        <row r="292">
          <cell r="A292">
            <v>619.97360000000003</v>
          </cell>
        </row>
        <row r="293">
          <cell r="A293">
            <v>620.62480000000005</v>
          </cell>
        </row>
        <row r="294">
          <cell r="A294">
            <v>621.27110000000005</v>
          </cell>
        </row>
        <row r="295">
          <cell r="A295">
            <v>621.91269999999997</v>
          </cell>
        </row>
        <row r="296">
          <cell r="A296">
            <v>622.54949999999997</v>
          </cell>
        </row>
        <row r="297">
          <cell r="A297">
            <v>623.18179999999995</v>
          </cell>
        </row>
        <row r="298">
          <cell r="A298">
            <v>623.80949999999996</v>
          </cell>
        </row>
        <row r="299">
          <cell r="A299">
            <v>624.43269999999995</v>
          </cell>
        </row>
        <row r="300">
          <cell r="A300">
            <v>625.05150000000003</v>
          </cell>
        </row>
        <row r="301">
          <cell r="A301">
            <v>625.66589999999997</v>
          </cell>
        </row>
        <row r="302">
          <cell r="A302">
            <v>626.27599999999995</v>
          </cell>
        </row>
        <row r="303">
          <cell r="A303">
            <v>626.8818</v>
          </cell>
        </row>
        <row r="304">
          <cell r="A304">
            <v>627.48350000000005</v>
          </cell>
        </row>
        <row r="305">
          <cell r="A305">
            <v>628.08100000000002</v>
          </cell>
        </row>
        <row r="306">
          <cell r="A306">
            <v>628.67439999999999</v>
          </cell>
        </row>
        <row r="307">
          <cell r="A307">
            <v>629.26390000000004</v>
          </cell>
        </row>
        <row r="308">
          <cell r="A308">
            <v>629.84929999999997</v>
          </cell>
        </row>
        <row r="309">
          <cell r="A309">
            <v>630.43079999999998</v>
          </cell>
        </row>
        <row r="310">
          <cell r="A310">
            <v>631.00850000000003</v>
          </cell>
        </row>
        <row r="311">
          <cell r="A311">
            <v>631.58230000000003</v>
          </cell>
        </row>
        <row r="312">
          <cell r="A312">
            <v>632.15229999999997</v>
          </cell>
        </row>
        <row r="313">
          <cell r="A313">
            <v>632.71860000000004</v>
          </cell>
        </row>
        <row r="314">
          <cell r="A314">
            <v>633.28120000000001</v>
          </cell>
        </row>
        <row r="315">
          <cell r="A315">
            <v>633.84019999999998</v>
          </cell>
        </row>
        <row r="316">
          <cell r="A316">
            <v>634.39559999999994</v>
          </cell>
        </row>
        <row r="317">
          <cell r="A317">
            <v>634.94740000000002</v>
          </cell>
        </row>
        <row r="318">
          <cell r="A318">
            <v>635.49559999999997</v>
          </cell>
        </row>
        <row r="319">
          <cell r="A319">
            <v>636.04039999999998</v>
          </cell>
        </row>
        <row r="320">
          <cell r="A320">
            <v>636.58180000000004</v>
          </cell>
        </row>
        <row r="321">
          <cell r="A321">
            <v>637.11969999999997</v>
          </cell>
        </row>
        <row r="322">
          <cell r="A322">
            <v>637.65430000000003</v>
          </cell>
        </row>
        <row r="323">
          <cell r="A323">
            <v>638.18550000000005</v>
          </cell>
        </row>
        <row r="324">
          <cell r="A324">
            <v>638.71349999999995</v>
          </cell>
        </row>
        <row r="325">
          <cell r="A325">
            <v>639.23810000000003</v>
          </cell>
        </row>
        <row r="326">
          <cell r="A326">
            <v>639.75959999999998</v>
          </cell>
        </row>
        <row r="327">
          <cell r="A327">
            <v>640.27779999999996</v>
          </cell>
        </row>
        <row r="328">
          <cell r="A328">
            <v>640.79290000000003</v>
          </cell>
        </row>
        <row r="329">
          <cell r="A329">
            <v>641.3048</v>
          </cell>
        </row>
        <row r="330">
          <cell r="A330">
            <v>641.81359999999995</v>
          </cell>
        </row>
        <row r="331">
          <cell r="A331">
            <v>642.3193</v>
          </cell>
        </row>
        <row r="332">
          <cell r="A332">
            <v>642.822</v>
          </cell>
        </row>
        <row r="333">
          <cell r="A333">
            <v>643.32159999999999</v>
          </cell>
        </row>
        <row r="334">
          <cell r="A334">
            <v>643.81830000000002</v>
          </cell>
        </row>
        <row r="335">
          <cell r="A335">
            <v>644.31190000000004</v>
          </cell>
        </row>
        <row r="336">
          <cell r="A336">
            <v>644.80259999999998</v>
          </cell>
        </row>
        <row r="337">
          <cell r="A337">
            <v>645.29039999999998</v>
          </cell>
        </row>
        <row r="338">
          <cell r="A338">
            <v>645.77530000000002</v>
          </cell>
        </row>
        <row r="339">
          <cell r="A339">
            <v>646.25720000000001</v>
          </cell>
        </row>
        <row r="340">
          <cell r="A340">
            <v>646.73630000000003</v>
          </cell>
        </row>
        <row r="341">
          <cell r="A341">
            <v>647.21259999999995</v>
          </cell>
        </row>
        <row r="342">
          <cell r="A342">
            <v>647.68600000000004</v>
          </cell>
        </row>
        <row r="343">
          <cell r="A343">
            <v>648.15650000000005</v>
          </cell>
        </row>
        <row r="344">
          <cell r="A344">
            <v>648.62429999999995</v>
          </cell>
        </row>
        <row r="345">
          <cell r="A345">
            <v>649.08929999999998</v>
          </cell>
        </row>
        <row r="346">
          <cell r="A346">
            <v>649.55150000000003</v>
          </cell>
        </row>
        <row r="347">
          <cell r="A347">
            <v>650.01099999999997</v>
          </cell>
        </row>
        <row r="348">
          <cell r="A348">
            <v>650.46759999999995</v>
          </cell>
        </row>
        <row r="349">
          <cell r="A349">
            <v>650.92160000000001</v>
          </cell>
        </row>
        <row r="350">
          <cell r="A350">
            <v>651.37270000000001</v>
          </cell>
        </row>
        <row r="351">
          <cell r="A351">
            <v>651.82119999999998</v>
          </cell>
        </row>
        <row r="352">
          <cell r="A352">
            <v>652.26679999999999</v>
          </cell>
        </row>
        <row r="353">
          <cell r="A353">
            <v>652.70979999999997</v>
          </cell>
        </row>
        <row r="354">
          <cell r="A354">
            <v>653.1499</v>
          </cell>
        </row>
        <row r="355">
          <cell r="A355">
            <v>653.58730000000003</v>
          </cell>
        </row>
        <row r="356">
          <cell r="A356">
            <v>654.02189999999996</v>
          </cell>
        </row>
        <row r="357">
          <cell r="A357">
            <v>654.45360000000005</v>
          </cell>
        </row>
        <row r="358">
          <cell r="A358">
            <v>654.88250000000005</v>
          </cell>
        </row>
        <row r="359">
          <cell r="A359">
            <v>655.30849999999998</v>
          </cell>
        </row>
        <row r="360">
          <cell r="A360">
            <v>655.73159999999996</v>
          </cell>
        </row>
        <row r="361">
          <cell r="A361">
            <v>656.15150000000006</v>
          </cell>
        </row>
        <row r="362">
          <cell r="A362">
            <v>656.56830000000002</v>
          </cell>
        </row>
        <row r="363">
          <cell r="A363">
            <v>656.98170000000005</v>
          </cell>
        </row>
        <row r="364">
          <cell r="A364">
            <v>657.39149999999995</v>
          </cell>
        </row>
        <row r="365">
          <cell r="A365">
            <v>657.79700000000003</v>
          </cell>
        </row>
      </sheetData>
      <sheetData sheetId="22">
        <row r="2">
          <cell r="A2">
            <v>162.6799</v>
          </cell>
        </row>
        <row r="3">
          <cell r="A3">
            <v>244.6686</v>
          </cell>
        </row>
        <row r="4">
          <cell r="A4">
            <v>257.94600000000003</v>
          </cell>
        </row>
        <row r="5">
          <cell r="A5">
            <v>266.53089999999997</v>
          </cell>
        </row>
        <row r="6">
          <cell r="A6">
            <v>273.03960000000001</v>
          </cell>
        </row>
        <row r="7">
          <cell r="A7">
            <v>278.3494</v>
          </cell>
        </row>
        <row r="8">
          <cell r="A8">
            <v>282.86930000000001</v>
          </cell>
        </row>
        <row r="9">
          <cell r="A9">
            <v>286.82569999999998</v>
          </cell>
        </row>
        <row r="10">
          <cell r="A10">
            <v>290.35770000000002</v>
          </cell>
        </row>
        <row r="11">
          <cell r="A11">
            <v>293.55739999999997</v>
          </cell>
        </row>
        <row r="12">
          <cell r="A12">
            <v>296.48910000000001</v>
          </cell>
        </row>
        <row r="13">
          <cell r="A13">
            <v>299.1995</v>
          </cell>
        </row>
        <row r="14">
          <cell r="A14">
            <v>301.72390000000001</v>
          </cell>
        </row>
        <row r="15">
          <cell r="A15">
            <v>304.08940000000001</v>
          </cell>
        </row>
        <row r="16">
          <cell r="A16">
            <v>306.3175</v>
          </cell>
        </row>
        <row r="17">
          <cell r="A17">
            <v>308.42529999999999</v>
          </cell>
        </row>
        <row r="18">
          <cell r="A18">
            <v>310.4271</v>
          </cell>
        </row>
        <row r="19">
          <cell r="A19">
            <v>312.33449999999999</v>
          </cell>
        </row>
        <row r="20">
          <cell r="A20">
            <v>314.15719999999999</v>
          </cell>
        </row>
        <row r="21">
          <cell r="A21">
            <v>315.90350000000001</v>
          </cell>
        </row>
        <row r="22">
          <cell r="A22">
            <v>317.58049999999997</v>
          </cell>
        </row>
        <row r="23">
          <cell r="A23">
            <v>319.19439999999997</v>
          </cell>
        </row>
        <row r="24">
          <cell r="A24">
            <v>320.75029999999998</v>
          </cell>
        </row>
        <row r="25">
          <cell r="A25">
            <v>322.25310000000002</v>
          </cell>
        </row>
        <row r="26">
          <cell r="A26">
            <v>323.70670000000001</v>
          </cell>
        </row>
        <row r="27">
          <cell r="A27">
            <v>325.11470000000003</v>
          </cell>
        </row>
        <row r="28">
          <cell r="A28">
            <v>326.48050000000001</v>
          </cell>
        </row>
        <row r="29">
          <cell r="A29">
            <v>327.80669999999998</v>
          </cell>
        </row>
        <row r="30">
          <cell r="A30">
            <v>329.09609999999998</v>
          </cell>
        </row>
        <row r="31">
          <cell r="A31">
            <v>330.351</v>
          </cell>
        </row>
        <row r="32">
          <cell r="A32">
            <v>331.57339999999999</v>
          </cell>
        </row>
        <row r="33">
          <cell r="A33">
            <v>332.76530000000002</v>
          </cell>
        </row>
        <row r="34">
          <cell r="A34">
            <v>333.92840000000001</v>
          </cell>
        </row>
        <row r="35">
          <cell r="A35">
            <v>335.0643</v>
          </cell>
        </row>
        <row r="36">
          <cell r="A36">
            <v>336.17439999999999</v>
          </cell>
        </row>
        <row r="37">
          <cell r="A37">
            <v>337.26010000000002</v>
          </cell>
        </row>
        <row r="38">
          <cell r="A38">
            <v>338.32260000000002</v>
          </cell>
        </row>
        <row r="39">
          <cell r="A39">
            <v>339.363</v>
          </cell>
        </row>
        <row r="40">
          <cell r="A40">
            <v>340.38249999999999</v>
          </cell>
        </row>
        <row r="41">
          <cell r="A41">
            <v>341.38189999999997</v>
          </cell>
        </row>
        <row r="42">
          <cell r="A42">
            <v>342.3623</v>
          </cell>
        </row>
        <row r="43">
          <cell r="A43">
            <v>343.32429999999999</v>
          </cell>
        </row>
        <row r="44">
          <cell r="A44">
            <v>344.26889999999997</v>
          </cell>
        </row>
        <row r="45">
          <cell r="A45">
            <v>345.19670000000002</v>
          </cell>
        </row>
        <row r="46">
          <cell r="A46">
            <v>346.10840000000002</v>
          </cell>
        </row>
        <row r="47">
          <cell r="A47">
            <v>347.00470000000001</v>
          </cell>
        </row>
        <row r="48">
          <cell r="A48">
            <v>347.88619999999997</v>
          </cell>
        </row>
        <row r="49">
          <cell r="A49">
            <v>348.75349999999997</v>
          </cell>
        </row>
        <row r="50">
          <cell r="A50">
            <v>349.60700000000003</v>
          </cell>
        </row>
        <row r="51">
          <cell r="A51">
            <v>350.44729999999998</v>
          </cell>
        </row>
        <row r="52">
          <cell r="A52">
            <v>351.2749</v>
          </cell>
        </row>
        <row r="53">
          <cell r="A53">
            <v>352.09019999999998</v>
          </cell>
        </row>
        <row r="54">
          <cell r="A54">
            <v>352.89359999999999</v>
          </cell>
        </row>
        <row r="55">
          <cell r="A55">
            <v>353.68549999999999</v>
          </cell>
        </row>
        <row r="56">
          <cell r="A56">
            <v>354.46640000000002</v>
          </cell>
        </row>
        <row r="57">
          <cell r="A57">
            <v>355.23649999999998</v>
          </cell>
        </row>
        <row r="58">
          <cell r="A58">
            <v>355.99630000000002</v>
          </cell>
        </row>
        <row r="59">
          <cell r="A59">
            <v>356.74599999999998</v>
          </cell>
        </row>
        <row r="60">
          <cell r="A60">
            <v>357.48599999999999</v>
          </cell>
        </row>
        <row r="61">
          <cell r="A61">
            <v>358.21660000000003</v>
          </cell>
        </row>
        <row r="62">
          <cell r="A62">
            <v>358.93790000000001</v>
          </cell>
        </row>
        <row r="63">
          <cell r="A63">
            <v>359.65039999999999</v>
          </cell>
        </row>
        <row r="64">
          <cell r="A64">
            <v>360.35419999999999</v>
          </cell>
        </row>
        <row r="65">
          <cell r="A65">
            <v>361.04969999999997</v>
          </cell>
        </row>
        <row r="66">
          <cell r="A66">
            <v>361.73700000000002</v>
          </cell>
        </row>
        <row r="67">
          <cell r="A67">
            <v>362.41629999999998</v>
          </cell>
        </row>
        <row r="68">
          <cell r="A68">
            <v>363.08789999999999</v>
          </cell>
        </row>
        <row r="69">
          <cell r="A69">
            <v>363.75209999999998</v>
          </cell>
        </row>
        <row r="70">
          <cell r="A70">
            <v>364.40890000000002</v>
          </cell>
        </row>
        <row r="71">
          <cell r="A71">
            <v>365.05849999999998</v>
          </cell>
        </row>
        <row r="72">
          <cell r="A72">
            <v>365.70119999999997</v>
          </cell>
        </row>
        <row r="73">
          <cell r="A73">
            <v>366.3372</v>
          </cell>
        </row>
        <row r="74">
          <cell r="A74">
            <v>366.9665</v>
          </cell>
        </row>
        <row r="75">
          <cell r="A75">
            <v>367.58940000000001</v>
          </cell>
        </row>
        <row r="76">
          <cell r="A76">
            <v>368.20600000000002</v>
          </cell>
        </row>
        <row r="77">
          <cell r="A77">
            <v>368.81650000000002</v>
          </cell>
        </row>
        <row r="78">
          <cell r="A78">
            <v>369.42099999999999</v>
          </cell>
        </row>
        <row r="79">
          <cell r="A79">
            <v>370.01960000000003</v>
          </cell>
        </row>
        <row r="80">
          <cell r="A80">
            <v>370.61250000000001</v>
          </cell>
        </row>
        <row r="81">
          <cell r="A81">
            <v>371.19979999999998</v>
          </cell>
        </row>
        <row r="82">
          <cell r="A82">
            <v>371.78160000000003</v>
          </cell>
        </row>
        <row r="83">
          <cell r="A83">
            <v>372.35809999999998</v>
          </cell>
        </row>
        <row r="84">
          <cell r="A84">
            <v>372.92930000000001</v>
          </cell>
        </row>
        <row r="85">
          <cell r="A85">
            <v>373.49540000000002</v>
          </cell>
        </row>
        <row r="86">
          <cell r="A86">
            <v>374.05650000000003</v>
          </cell>
        </row>
        <row r="87">
          <cell r="A87">
            <v>374.61270000000002</v>
          </cell>
        </row>
        <row r="88">
          <cell r="A88">
            <v>375.16399999999999</v>
          </cell>
        </row>
        <row r="89">
          <cell r="A89">
            <v>375.71069999999997</v>
          </cell>
        </row>
        <row r="90">
          <cell r="A90">
            <v>376.25279999999998</v>
          </cell>
        </row>
        <row r="91">
          <cell r="A91">
            <v>376.7903</v>
          </cell>
        </row>
        <row r="92">
          <cell r="A92">
            <v>377.32339999999999</v>
          </cell>
        </row>
        <row r="93">
          <cell r="A93">
            <v>377.85210000000001</v>
          </cell>
        </row>
        <row r="94">
          <cell r="A94">
            <v>378.3766</v>
          </cell>
        </row>
        <row r="95">
          <cell r="A95">
            <v>378.89679999999998</v>
          </cell>
        </row>
        <row r="96">
          <cell r="A96">
            <v>379.41300000000001</v>
          </cell>
        </row>
        <row r="97">
          <cell r="A97">
            <v>379.92520000000002</v>
          </cell>
        </row>
        <row r="98">
          <cell r="A98">
            <v>380.43340000000001</v>
          </cell>
        </row>
        <row r="99">
          <cell r="A99">
            <v>380.93770000000001</v>
          </cell>
        </row>
        <row r="100">
          <cell r="A100">
            <v>381.43819999999999</v>
          </cell>
        </row>
        <row r="101">
          <cell r="A101">
            <v>381.93490000000003</v>
          </cell>
        </row>
        <row r="102">
          <cell r="A102">
            <v>382.428</v>
          </cell>
        </row>
        <row r="103">
          <cell r="A103">
            <v>382.91739999999999</v>
          </cell>
        </row>
        <row r="104">
          <cell r="A104">
            <v>383.4033</v>
          </cell>
        </row>
        <row r="105">
          <cell r="A105">
            <v>383.88580000000002</v>
          </cell>
        </row>
        <row r="106">
          <cell r="A106">
            <v>384.36470000000003</v>
          </cell>
        </row>
        <row r="107">
          <cell r="A107">
            <v>384.84030000000001</v>
          </cell>
        </row>
        <row r="108">
          <cell r="A108">
            <v>385.31259999999997</v>
          </cell>
        </row>
        <row r="109">
          <cell r="A109">
            <v>385.78160000000003</v>
          </cell>
        </row>
        <row r="110">
          <cell r="A110">
            <v>386.2475</v>
          </cell>
        </row>
        <row r="111">
          <cell r="A111">
            <v>386.71010000000001</v>
          </cell>
        </row>
        <row r="112">
          <cell r="A112">
            <v>387.1696</v>
          </cell>
        </row>
        <row r="113">
          <cell r="A113">
            <v>387.62610000000001</v>
          </cell>
        </row>
        <row r="114">
          <cell r="A114">
            <v>388.07960000000003</v>
          </cell>
        </row>
        <row r="115">
          <cell r="A115">
            <v>388.5301</v>
          </cell>
        </row>
        <row r="116">
          <cell r="A116">
            <v>388.97770000000003</v>
          </cell>
        </row>
        <row r="117">
          <cell r="A117">
            <v>389.42239999999998</v>
          </cell>
        </row>
        <row r="118">
          <cell r="A118">
            <v>389.86430000000001</v>
          </cell>
        </row>
        <row r="119">
          <cell r="A119">
            <v>390.30340000000001</v>
          </cell>
        </row>
        <row r="120">
          <cell r="A120">
            <v>390.7398</v>
          </cell>
        </row>
        <row r="121">
          <cell r="A121">
            <v>391.17340000000002</v>
          </cell>
        </row>
        <row r="122">
          <cell r="A122">
            <v>391.6044</v>
          </cell>
        </row>
        <row r="123">
          <cell r="A123">
            <v>392.03269999999998</v>
          </cell>
        </row>
        <row r="124">
          <cell r="A124">
            <v>392.45850000000002</v>
          </cell>
        </row>
        <row r="125">
          <cell r="A125">
            <v>392.88170000000002</v>
          </cell>
        </row>
        <row r="126">
          <cell r="A126">
            <v>393.30239999999998</v>
          </cell>
        </row>
        <row r="127">
          <cell r="A127">
            <v>393.72059999999999</v>
          </cell>
        </row>
        <row r="128">
          <cell r="A128">
            <v>394.13639999999998</v>
          </cell>
        </row>
        <row r="129">
          <cell r="A129">
            <v>394.54969999999997</v>
          </cell>
        </row>
        <row r="130">
          <cell r="A130">
            <v>394.96069999999997</v>
          </cell>
        </row>
        <row r="131">
          <cell r="A131">
            <v>395.36930000000001</v>
          </cell>
        </row>
        <row r="132">
          <cell r="A132">
            <v>395.7756</v>
          </cell>
        </row>
        <row r="133">
          <cell r="A133">
            <v>396.17970000000003</v>
          </cell>
        </row>
        <row r="134">
          <cell r="A134">
            <v>396.58139999999997</v>
          </cell>
        </row>
        <row r="135">
          <cell r="A135">
            <v>396.98099999999999</v>
          </cell>
        </row>
        <row r="136">
          <cell r="A136">
            <v>397.37830000000002</v>
          </cell>
        </row>
        <row r="137">
          <cell r="A137">
            <v>397.77350000000001</v>
          </cell>
        </row>
        <row r="138">
          <cell r="A138">
            <v>398.16649999999998</v>
          </cell>
        </row>
        <row r="139">
          <cell r="A139">
            <v>398.5575</v>
          </cell>
        </row>
        <row r="140">
          <cell r="A140">
            <v>398.94630000000001</v>
          </cell>
        </row>
        <row r="141">
          <cell r="A141">
            <v>399.3331</v>
          </cell>
        </row>
        <row r="142">
          <cell r="A142">
            <v>399.71780000000001</v>
          </cell>
        </row>
        <row r="143">
          <cell r="A143">
            <v>400.10059999999999</v>
          </cell>
        </row>
        <row r="144">
          <cell r="A144">
            <v>400.48129999999998</v>
          </cell>
        </row>
        <row r="145">
          <cell r="A145">
            <v>400.86009999999999</v>
          </cell>
        </row>
        <row r="146">
          <cell r="A146">
            <v>401.23700000000002</v>
          </cell>
        </row>
        <row r="147">
          <cell r="A147">
            <v>401.61189999999999</v>
          </cell>
        </row>
        <row r="148">
          <cell r="A148">
            <v>401.98500000000001</v>
          </cell>
        </row>
        <row r="149">
          <cell r="A149">
            <v>402.3562</v>
          </cell>
        </row>
        <row r="150">
          <cell r="A150">
            <v>402.72550000000001</v>
          </cell>
        </row>
        <row r="151">
          <cell r="A151">
            <v>403.09300000000002</v>
          </cell>
        </row>
        <row r="152">
          <cell r="A152">
            <v>403.45870000000002</v>
          </cell>
        </row>
        <row r="153">
          <cell r="A153">
            <v>403.8227</v>
          </cell>
        </row>
        <row r="154">
          <cell r="A154">
            <v>404.1848</v>
          </cell>
        </row>
        <row r="155">
          <cell r="A155">
            <v>404.5453</v>
          </cell>
        </row>
        <row r="156">
          <cell r="A156">
            <v>404.904</v>
          </cell>
        </row>
        <row r="157">
          <cell r="A157">
            <v>405.26100000000002</v>
          </cell>
        </row>
        <row r="158">
          <cell r="A158">
            <v>405.61630000000002</v>
          </cell>
        </row>
        <row r="159">
          <cell r="A159">
            <v>405.9699</v>
          </cell>
        </row>
        <row r="160">
          <cell r="A160">
            <v>406.32190000000003</v>
          </cell>
        </row>
        <row r="161">
          <cell r="A161">
            <v>406.67230000000001</v>
          </cell>
        </row>
        <row r="162">
          <cell r="A162">
            <v>407.02109999999999</v>
          </cell>
        </row>
        <row r="163">
          <cell r="A163">
            <v>407.3682</v>
          </cell>
        </row>
        <row r="164">
          <cell r="A164">
            <v>407.71379999999999</v>
          </cell>
        </row>
        <row r="165">
          <cell r="A165">
            <v>408.05790000000002</v>
          </cell>
        </row>
        <row r="166">
          <cell r="A166">
            <v>408.40039999999999</v>
          </cell>
        </row>
        <row r="167">
          <cell r="A167">
            <v>408.74130000000002</v>
          </cell>
        </row>
        <row r="168">
          <cell r="A168">
            <v>409.08080000000001</v>
          </cell>
        </row>
        <row r="169">
          <cell r="A169">
            <v>409.4187</v>
          </cell>
        </row>
        <row r="170">
          <cell r="A170">
            <v>409.7552</v>
          </cell>
        </row>
        <row r="171">
          <cell r="A171">
            <v>410.09019999999998</v>
          </cell>
        </row>
        <row r="172">
          <cell r="A172">
            <v>410.4237</v>
          </cell>
        </row>
        <row r="173">
          <cell r="A173">
            <v>410.7559</v>
          </cell>
        </row>
        <row r="174">
          <cell r="A174">
            <v>411.08659999999998</v>
          </cell>
        </row>
        <row r="175">
          <cell r="A175">
            <v>411.41590000000002</v>
          </cell>
        </row>
        <row r="176">
          <cell r="A176">
            <v>411.74380000000002</v>
          </cell>
        </row>
        <row r="177">
          <cell r="A177">
            <v>412.07029999999997</v>
          </cell>
        </row>
        <row r="178">
          <cell r="A178">
            <v>412.3954</v>
          </cell>
        </row>
        <row r="179">
          <cell r="A179">
            <v>412.7192</v>
          </cell>
        </row>
        <row r="180">
          <cell r="A180">
            <v>413.04169999999999</v>
          </cell>
        </row>
        <row r="181">
          <cell r="A181">
            <v>413.36279999999999</v>
          </cell>
        </row>
        <row r="182">
          <cell r="A182">
            <v>413.68259999999998</v>
          </cell>
        </row>
        <row r="183">
          <cell r="A183">
            <v>414.00110000000001</v>
          </cell>
        </row>
        <row r="184">
          <cell r="A184">
            <v>414.3184</v>
          </cell>
        </row>
        <row r="185">
          <cell r="A185">
            <v>414.6343</v>
          </cell>
        </row>
        <row r="186">
          <cell r="A186">
            <v>414.94900000000001</v>
          </cell>
        </row>
        <row r="187">
          <cell r="A187">
            <v>415.26240000000001</v>
          </cell>
        </row>
        <row r="188">
          <cell r="A188">
            <v>415.57459999999998</v>
          </cell>
        </row>
        <row r="189">
          <cell r="A189">
            <v>415.88560000000001</v>
          </cell>
        </row>
        <row r="190">
          <cell r="A190">
            <v>416.19529999999997</v>
          </cell>
        </row>
        <row r="191">
          <cell r="A191">
            <v>416.50380000000001</v>
          </cell>
        </row>
        <row r="192">
          <cell r="A192">
            <v>416.81119999999999</v>
          </cell>
        </row>
        <row r="193">
          <cell r="A193">
            <v>417.1173</v>
          </cell>
        </row>
        <row r="194">
          <cell r="A194">
            <v>417.42230000000001</v>
          </cell>
        </row>
        <row r="195">
          <cell r="A195">
            <v>417.72609999999997</v>
          </cell>
        </row>
        <row r="196">
          <cell r="A196">
            <v>418.02870000000001</v>
          </cell>
        </row>
        <row r="197">
          <cell r="A197">
            <v>418.33019999999999</v>
          </cell>
        </row>
        <row r="198">
          <cell r="A198">
            <v>418.63060000000002</v>
          </cell>
        </row>
        <row r="199">
          <cell r="A199">
            <v>418.9298</v>
          </cell>
        </row>
        <row r="200">
          <cell r="A200">
            <v>419.22789999999998</v>
          </cell>
        </row>
        <row r="201">
          <cell r="A201">
            <v>419.52499999999998</v>
          </cell>
        </row>
        <row r="202">
          <cell r="A202">
            <v>419.82089999999999</v>
          </cell>
        </row>
        <row r="203">
          <cell r="A203">
            <v>420.1157</v>
          </cell>
        </row>
        <row r="204">
          <cell r="A204">
            <v>420.40949999999998</v>
          </cell>
        </row>
        <row r="205">
          <cell r="A205">
            <v>420.7022</v>
          </cell>
        </row>
        <row r="206">
          <cell r="A206">
            <v>420.99380000000002</v>
          </cell>
        </row>
        <row r="207">
          <cell r="A207">
            <v>421.28440000000001</v>
          </cell>
        </row>
        <row r="208">
          <cell r="A208">
            <v>421.57389999999998</v>
          </cell>
        </row>
        <row r="209">
          <cell r="A209">
            <v>421.86239999999998</v>
          </cell>
        </row>
        <row r="210">
          <cell r="A210">
            <v>422.1499</v>
          </cell>
        </row>
        <row r="211">
          <cell r="A211">
            <v>422.43630000000002</v>
          </cell>
        </row>
        <row r="212">
          <cell r="A212">
            <v>422.72179999999997</v>
          </cell>
        </row>
        <row r="213">
          <cell r="A213">
            <v>423.00619999999998</v>
          </cell>
        </row>
        <row r="214">
          <cell r="A214">
            <v>423.28960000000001</v>
          </cell>
        </row>
        <row r="215">
          <cell r="A215">
            <v>423.57209999999998</v>
          </cell>
        </row>
        <row r="216">
          <cell r="A216">
            <v>423.85359999999997</v>
          </cell>
        </row>
        <row r="217">
          <cell r="A217">
            <v>424.13409999999999</v>
          </cell>
        </row>
        <row r="218">
          <cell r="A218">
            <v>424.41370000000001</v>
          </cell>
        </row>
        <row r="219">
          <cell r="A219">
            <v>424.69229999999999</v>
          </cell>
        </row>
        <row r="220">
          <cell r="A220">
            <v>424.9699</v>
          </cell>
        </row>
        <row r="221">
          <cell r="A221">
            <v>425.2466</v>
          </cell>
        </row>
        <row r="222">
          <cell r="A222">
            <v>425.5224</v>
          </cell>
        </row>
        <row r="223">
          <cell r="A223">
            <v>425.79730000000001</v>
          </cell>
        </row>
        <row r="224">
          <cell r="A224">
            <v>426.07119999999998</v>
          </cell>
        </row>
        <row r="225">
          <cell r="A225">
            <v>426.3442</v>
          </cell>
        </row>
        <row r="226">
          <cell r="A226">
            <v>426.61630000000002</v>
          </cell>
        </row>
        <row r="227">
          <cell r="A227">
            <v>426.88760000000002</v>
          </cell>
        </row>
        <row r="228">
          <cell r="A228">
            <v>427.15789999999998</v>
          </cell>
        </row>
        <row r="229">
          <cell r="A229">
            <v>427.4273</v>
          </cell>
        </row>
        <row r="230">
          <cell r="A230">
            <v>427.69589999999999</v>
          </cell>
        </row>
        <row r="231">
          <cell r="A231">
            <v>427.96359999999999</v>
          </cell>
        </row>
        <row r="232">
          <cell r="A232">
            <v>428.23039999999997</v>
          </cell>
        </row>
        <row r="233">
          <cell r="A233">
            <v>428.49639999999999</v>
          </cell>
        </row>
        <row r="234">
          <cell r="A234">
            <v>428.76150000000001</v>
          </cell>
        </row>
        <row r="235">
          <cell r="A235">
            <v>429.0258</v>
          </cell>
        </row>
        <row r="236">
          <cell r="A236">
            <v>429.28919999999999</v>
          </cell>
        </row>
        <row r="237">
          <cell r="A237">
            <v>429.55180000000001</v>
          </cell>
        </row>
        <row r="238">
          <cell r="A238">
            <v>429.81349999999998</v>
          </cell>
        </row>
        <row r="239">
          <cell r="A239">
            <v>430.0745</v>
          </cell>
        </row>
        <row r="240">
          <cell r="A240">
            <v>430.33460000000002</v>
          </cell>
        </row>
        <row r="241">
          <cell r="A241">
            <v>430.59390000000002</v>
          </cell>
        </row>
        <row r="242">
          <cell r="A242">
            <v>430.85239999999999</v>
          </cell>
        </row>
        <row r="243">
          <cell r="A243">
            <v>431.11009999999999</v>
          </cell>
        </row>
        <row r="244">
          <cell r="A244">
            <v>431.36700000000002</v>
          </cell>
        </row>
        <row r="245">
          <cell r="A245">
            <v>431.6232</v>
          </cell>
        </row>
        <row r="246">
          <cell r="A246">
            <v>431.87849999999997</v>
          </cell>
        </row>
        <row r="247">
          <cell r="A247">
            <v>432.13299999999998</v>
          </cell>
        </row>
        <row r="248">
          <cell r="A248">
            <v>432.38679999999999</v>
          </cell>
        </row>
        <row r="249">
          <cell r="A249">
            <v>432.63979999999998</v>
          </cell>
        </row>
        <row r="250">
          <cell r="A250">
            <v>432.89210000000003</v>
          </cell>
        </row>
        <row r="251">
          <cell r="A251">
            <v>433.14359999999999</v>
          </cell>
        </row>
        <row r="252">
          <cell r="A252">
            <v>433.39429999999999</v>
          </cell>
        </row>
        <row r="253">
          <cell r="A253">
            <v>433.64429999999999</v>
          </cell>
        </row>
        <row r="254">
          <cell r="A254">
            <v>433.89359999999999</v>
          </cell>
        </row>
        <row r="255">
          <cell r="A255">
            <v>434.14210000000003</v>
          </cell>
        </row>
        <row r="256">
          <cell r="A256">
            <v>434.38979999999998</v>
          </cell>
        </row>
        <row r="257">
          <cell r="A257">
            <v>434.63690000000003</v>
          </cell>
        </row>
        <row r="258">
          <cell r="A258">
            <v>434.88319999999999</v>
          </cell>
        </row>
        <row r="259">
          <cell r="A259">
            <v>435.12880000000001</v>
          </cell>
        </row>
        <row r="260">
          <cell r="A260">
            <v>435.37369999999999</v>
          </cell>
        </row>
        <row r="261">
          <cell r="A261">
            <v>435.61790000000002</v>
          </cell>
        </row>
        <row r="262">
          <cell r="A262">
            <v>435.86130000000003</v>
          </cell>
        </row>
        <row r="263">
          <cell r="A263">
            <v>436.10410000000002</v>
          </cell>
        </row>
        <row r="264">
          <cell r="A264">
            <v>436.34620000000001</v>
          </cell>
        </row>
        <row r="265">
          <cell r="A265">
            <v>436.58760000000001</v>
          </cell>
        </row>
        <row r="266">
          <cell r="A266">
            <v>436.82819999999998</v>
          </cell>
        </row>
        <row r="267">
          <cell r="A267">
            <v>437.06819999999999</v>
          </cell>
        </row>
        <row r="268">
          <cell r="A268">
            <v>437.30759999999998</v>
          </cell>
        </row>
        <row r="269">
          <cell r="A269">
            <v>437.5462</v>
          </cell>
        </row>
        <row r="270">
          <cell r="A270">
            <v>437.7842</v>
          </cell>
        </row>
        <row r="271">
          <cell r="A271">
            <v>438.0215</v>
          </cell>
        </row>
        <row r="272">
          <cell r="A272">
            <v>438.25810000000001</v>
          </cell>
        </row>
        <row r="273">
          <cell r="A273">
            <v>438.4941</v>
          </cell>
        </row>
        <row r="274">
          <cell r="A274">
            <v>438.7294</v>
          </cell>
        </row>
        <row r="275">
          <cell r="A275">
            <v>438.96409999999997</v>
          </cell>
        </row>
        <row r="276">
          <cell r="A276">
            <v>439.19810000000001</v>
          </cell>
        </row>
        <row r="277">
          <cell r="A277">
            <v>439.43150000000003</v>
          </cell>
        </row>
        <row r="278">
          <cell r="A278">
            <v>439.66430000000003</v>
          </cell>
        </row>
        <row r="279">
          <cell r="A279">
            <v>439.89640000000003</v>
          </cell>
        </row>
        <row r="280">
          <cell r="A280">
            <v>440.12779999999998</v>
          </cell>
        </row>
        <row r="281">
          <cell r="A281">
            <v>440.3587</v>
          </cell>
        </row>
        <row r="282">
          <cell r="A282">
            <v>440.58890000000002</v>
          </cell>
        </row>
        <row r="283">
          <cell r="A283">
            <v>440.81849999999997</v>
          </cell>
        </row>
        <row r="284">
          <cell r="A284">
            <v>441.04739999999998</v>
          </cell>
        </row>
        <row r="285">
          <cell r="A285">
            <v>441.2758</v>
          </cell>
        </row>
        <row r="286">
          <cell r="A286">
            <v>441.50349999999997</v>
          </cell>
        </row>
        <row r="287">
          <cell r="A287">
            <v>441.73070000000001</v>
          </cell>
        </row>
        <row r="288">
          <cell r="A288">
            <v>441.9572</v>
          </cell>
        </row>
        <row r="289">
          <cell r="A289">
            <v>442.18310000000002</v>
          </cell>
        </row>
        <row r="290">
          <cell r="A290">
            <v>442.40839999999997</v>
          </cell>
        </row>
        <row r="291">
          <cell r="A291">
            <v>442.63319999999999</v>
          </cell>
        </row>
        <row r="292">
          <cell r="A292">
            <v>442.85730000000001</v>
          </cell>
        </row>
        <row r="293">
          <cell r="A293">
            <v>443.08089999999999</v>
          </cell>
        </row>
        <row r="294">
          <cell r="A294">
            <v>443.30380000000002</v>
          </cell>
        </row>
        <row r="295">
          <cell r="A295">
            <v>443.52620000000002</v>
          </cell>
        </row>
        <row r="296">
          <cell r="A296">
            <v>443.74799999999999</v>
          </cell>
        </row>
        <row r="297">
          <cell r="A297">
            <v>443.9692</v>
          </cell>
        </row>
        <row r="298">
          <cell r="A298">
            <v>444.18990000000002</v>
          </cell>
        </row>
        <row r="299">
          <cell r="A299">
            <v>444.41</v>
          </cell>
        </row>
        <row r="300">
          <cell r="A300">
            <v>444.62950000000001</v>
          </cell>
        </row>
        <row r="301">
          <cell r="A301">
            <v>444.84840000000003</v>
          </cell>
        </row>
        <row r="302">
          <cell r="A302">
            <v>445.0668</v>
          </cell>
        </row>
        <row r="303">
          <cell r="A303">
            <v>445.28460000000001</v>
          </cell>
        </row>
        <row r="304">
          <cell r="A304">
            <v>445.50189999999998</v>
          </cell>
        </row>
        <row r="305">
          <cell r="A305">
            <v>445.71859999999998</v>
          </cell>
        </row>
        <row r="306">
          <cell r="A306">
            <v>445.9348</v>
          </cell>
        </row>
        <row r="307">
          <cell r="A307">
            <v>446.15039999999999</v>
          </cell>
        </row>
        <row r="308">
          <cell r="A308">
            <v>446.3655</v>
          </cell>
        </row>
        <row r="309">
          <cell r="A309">
            <v>446.58</v>
          </cell>
        </row>
        <row r="310">
          <cell r="A310">
            <v>446.79399999999998</v>
          </cell>
        </row>
        <row r="311">
          <cell r="A311">
            <v>447.00749999999999</v>
          </cell>
        </row>
        <row r="312">
          <cell r="A312">
            <v>447.22039999999998</v>
          </cell>
        </row>
        <row r="313">
          <cell r="A313">
            <v>447.43279999999999</v>
          </cell>
        </row>
        <row r="314">
          <cell r="A314">
            <v>447.64460000000003</v>
          </cell>
        </row>
        <row r="315">
          <cell r="A315">
            <v>447.85599999999999</v>
          </cell>
        </row>
        <row r="316">
          <cell r="A316">
            <v>448.0668</v>
          </cell>
        </row>
        <row r="317">
          <cell r="A317">
            <v>448.27710000000002</v>
          </cell>
        </row>
        <row r="318">
          <cell r="A318">
            <v>448.48689999999999</v>
          </cell>
        </row>
        <row r="319">
          <cell r="A319">
            <v>448.6961</v>
          </cell>
        </row>
        <row r="320">
          <cell r="A320">
            <v>448.9049</v>
          </cell>
        </row>
        <row r="321">
          <cell r="A321">
            <v>449.11309999999997</v>
          </cell>
        </row>
        <row r="322">
          <cell r="A322">
            <v>449.32080000000002</v>
          </cell>
        </row>
        <row r="323">
          <cell r="A323">
            <v>449.52800000000002</v>
          </cell>
        </row>
        <row r="324">
          <cell r="A324">
            <v>449.73469999999998</v>
          </cell>
        </row>
        <row r="325">
          <cell r="A325">
            <v>449.9409</v>
          </cell>
        </row>
        <row r="326">
          <cell r="A326">
            <v>450.14659999999998</v>
          </cell>
        </row>
        <row r="327">
          <cell r="A327">
            <v>450.3519</v>
          </cell>
        </row>
        <row r="328">
          <cell r="A328">
            <v>450.5566</v>
          </cell>
        </row>
        <row r="329">
          <cell r="A329">
            <v>450.76080000000002</v>
          </cell>
        </row>
        <row r="330">
          <cell r="A330">
            <v>450.96449999999999</v>
          </cell>
        </row>
        <row r="331">
          <cell r="A331">
            <v>451.1678</v>
          </cell>
        </row>
        <row r="332">
          <cell r="A332">
            <v>451.37049999999999</v>
          </cell>
        </row>
        <row r="333">
          <cell r="A333">
            <v>451.57279999999997</v>
          </cell>
        </row>
        <row r="334">
          <cell r="A334">
            <v>451.77460000000002</v>
          </cell>
        </row>
        <row r="335">
          <cell r="A335">
            <v>451.97590000000002</v>
          </cell>
        </row>
        <row r="336">
          <cell r="A336">
            <v>452.17669999999998</v>
          </cell>
        </row>
        <row r="337">
          <cell r="A337">
            <v>452.37709999999998</v>
          </cell>
        </row>
        <row r="338">
          <cell r="A338">
            <v>452.577</v>
          </cell>
        </row>
        <row r="339">
          <cell r="A339">
            <v>452.77640000000002</v>
          </cell>
        </row>
        <row r="340">
          <cell r="A340">
            <v>452.9753</v>
          </cell>
        </row>
        <row r="341">
          <cell r="A341">
            <v>453.17380000000003</v>
          </cell>
        </row>
        <row r="342">
          <cell r="A342">
            <v>453.37180000000001</v>
          </cell>
        </row>
        <row r="343">
          <cell r="A343">
            <v>453.5693</v>
          </cell>
        </row>
        <row r="344">
          <cell r="A344">
            <v>453.76639999999998</v>
          </cell>
        </row>
        <row r="345">
          <cell r="A345">
            <v>453.96300000000002</v>
          </cell>
        </row>
        <row r="346">
          <cell r="A346">
            <v>454.15910000000002</v>
          </cell>
        </row>
        <row r="347">
          <cell r="A347">
            <v>454.35480000000001</v>
          </cell>
        </row>
        <row r="348">
          <cell r="A348">
            <v>454.55009999999999</v>
          </cell>
        </row>
        <row r="349">
          <cell r="A349">
            <v>454.74489999999997</v>
          </cell>
        </row>
        <row r="350">
          <cell r="A350">
            <v>454.93920000000003</v>
          </cell>
        </row>
        <row r="351">
          <cell r="A351">
            <v>455.13310000000001</v>
          </cell>
        </row>
        <row r="352">
          <cell r="A352">
            <v>455.32650000000001</v>
          </cell>
        </row>
        <row r="353">
          <cell r="A353">
            <v>455.51949999999999</v>
          </cell>
        </row>
        <row r="354">
          <cell r="A354">
            <v>455.71199999999999</v>
          </cell>
        </row>
        <row r="355">
          <cell r="A355">
            <v>455.90410000000003</v>
          </cell>
        </row>
        <row r="356">
          <cell r="A356">
            <v>456.0958</v>
          </cell>
        </row>
        <row r="357">
          <cell r="A357">
            <v>456.28699999999998</v>
          </cell>
        </row>
        <row r="358">
          <cell r="A358">
            <v>456.4778</v>
          </cell>
        </row>
        <row r="359">
          <cell r="A359">
            <v>456.66809999999998</v>
          </cell>
        </row>
        <row r="360">
          <cell r="A360">
            <v>456.858</v>
          </cell>
        </row>
        <row r="361">
          <cell r="A361">
            <v>457.04750000000001</v>
          </cell>
        </row>
        <row r="362">
          <cell r="A362">
            <v>457.23649999999998</v>
          </cell>
        </row>
        <row r="363">
          <cell r="A363">
            <v>457.42509999999999</v>
          </cell>
        </row>
        <row r="364">
          <cell r="A364">
            <v>457.61329999999998</v>
          </cell>
        </row>
        <row r="365">
          <cell r="A365">
            <v>457.80099999999999</v>
          </cell>
        </row>
        <row r="366">
          <cell r="A366">
            <v>457.98829999999998</v>
          </cell>
        </row>
        <row r="367">
          <cell r="A367">
            <v>458.17520000000002</v>
          </cell>
        </row>
        <row r="368">
          <cell r="A368">
            <v>458.36169999999998</v>
          </cell>
        </row>
        <row r="369">
          <cell r="A369">
            <v>458.54770000000002</v>
          </cell>
        </row>
        <row r="370">
          <cell r="A370">
            <v>458.73329999999999</v>
          </cell>
        </row>
        <row r="371">
          <cell r="A371">
            <v>458.91849999999999</v>
          </cell>
        </row>
        <row r="372">
          <cell r="A372">
            <v>459.10329999999999</v>
          </cell>
        </row>
        <row r="373">
          <cell r="A373">
            <v>459.2876</v>
          </cell>
        </row>
        <row r="374">
          <cell r="A374">
            <v>459.47160000000002</v>
          </cell>
        </row>
        <row r="375">
          <cell r="A375">
            <v>459.6551</v>
          </cell>
        </row>
        <row r="376">
          <cell r="A376">
            <v>459.83819999999997</v>
          </cell>
        </row>
        <row r="377">
          <cell r="A377">
            <v>460.02089999999998</v>
          </cell>
        </row>
        <row r="378">
          <cell r="A378">
            <v>460.20310000000001</v>
          </cell>
        </row>
        <row r="379">
          <cell r="A379">
            <v>460.38499999999999</v>
          </cell>
        </row>
        <row r="380">
          <cell r="A380">
            <v>460.56639999999999</v>
          </cell>
        </row>
        <row r="381">
          <cell r="A381">
            <v>460.74740000000003</v>
          </cell>
        </row>
        <row r="382">
          <cell r="A382">
            <v>460.928</v>
          </cell>
        </row>
        <row r="383">
          <cell r="A383">
            <v>461.10820000000001</v>
          </cell>
        </row>
        <row r="384">
          <cell r="A384">
            <v>461.28800000000001</v>
          </cell>
        </row>
        <row r="385">
          <cell r="A385">
            <v>461.4674</v>
          </cell>
        </row>
        <row r="386">
          <cell r="A386">
            <v>461.64640000000003</v>
          </cell>
        </row>
        <row r="387">
          <cell r="A387">
            <v>461.82490000000001</v>
          </cell>
        </row>
        <row r="388">
          <cell r="A388">
            <v>462.00310000000002</v>
          </cell>
        </row>
        <row r="389">
          <cell r="A389">
            <v>462.18079999999998</v>
          </cell>
        </row>
        <row r="390">
          <cell r="A390">
            <v>462.35820000000001</v>
          </cell>
        </row>
        <row r="391">
          <cell r="A391">
            <v>462.5351</v>
          </cell>
        </row>
        <row r="392">
          <cell r="A392">
            <v>462.71159999999998</v>
          </cell>
        </row>
        <row r="393">
          <cell r="A393">
            <v>462.8877</v>
          </cell>
        </row>
        <row r="394">
          <cell r="A394">
            <v>463.0634</v>
          </cell>
        </row>
        <row r="395">
          <cell r="A395">
            <v>463.23869999999999</v>
          </cell>
        </row>
        <row r="396">
          <cell r="A396">
            <v>463.41359999999997</v>
          </cell>
        </row>
        <row r="397">
          <cell r="A397">
            <v>463.5881</v>
          </cell>
        </row>
        <row r="398">
          <cell r="A398">
            <v>463.76220000000001</v>
          </cell>
        </row>
        <row r="399">
          <cell r="A399">
            <v>463.93579999999997</v>
          </cell>
        </row>
        <row r="400">
          <cell r="A400">
            <v>464.10910000000001</v>
          </cell>
        </row>
        <row r="401">
          <cell r="A401">
            <v>464.28199999999998</v>
          </cell>
        </row>
        <row r="402">
          <cell r="A402">
            <v>464.45440000000002</v>
          </cell>
        </row>
        <row r="403">
          <cell r="A403">
            <v>464.62639999999999</v>
          </cell>
        </row>
        <row r="404">
          <cell r="A404">
            <v>464.798</v>
          </cell>
        </row>
        <row r="405">
          <cell r="A405">
            <v>464.9692</v>
          </cell>
        </row>
        <row r="406">
          <cell r="A406">
            <v>465.14</v>
          </cell>
        </row>
        <row r="407">
          <cell r="A407">
            <v>465.31040000000002</v>
          </cell>
        </row>
        <row r="408">
          <cell r="A408">
            <v>465.48039999999997</v>
          </cell>
        </row>
        <row r="409">
          <cell r="A409">
            <v>465.6499</v>
          </cell>
        </row>
        <row r="410">
          <cell r="A410">
            <v>465.81909999999999</v>
          </cell>
        </row>
        <row r="411">
          <cell r="A411">
            <v>465.98779999999999</v>
          </cell>
        </row>
        <row r="412">
          <cell r="A412">
            <v>466.15609999999998</v>
          </cell>
        </row>
        <row r="413">
          <cell r="A413">
            <v>466.32389999999998</v>
          </cell>
        </row>
        <row r="414">
          <cell r="A414">
            <v>466.4914</v>
          </cell>
        </row>
        <row r="415">
          <cell r="A415">
            <v>466.65839999999997</v>
          </cell>
        </row>
        <row r="416">
          <cell r="A416">
            <v>466.82499999999999</v>
          </cell>
        </row>
        <row r="417">
          <cell r="A417">
            <v>466.99110000000002</v>
          </cell>
        </row>
        <row r="418">
          <cell r="A418">
            <v>467.15679999999998</v>
          </cell>
        </row>
        <row r="419">
          <cell r="A419">
            <v>467.32209999999998</v>
          </cell>
        </row>
        <row r="420">
          <cell r="A420">
            <v>467.48689999999999</v>
          </cell>
        </row>
        <row r="421">
          <cell r="A421">
            <v>467.65129999999999</v>
          </cell>
        </row>
        <row r="422">
          <cell r="A422">
            <v>467.81529999999998</v>
          </cell>
        </row>
        <row r="423">
          <cell r="A423">
            <v>467.97879999999998</v>
          </cell>
        </row>
        <row r="424">
          <cell r="A424">
            <v>468.14179999999999</v>
          </cell>
        </row>
        <row r="425">
          <cell r="A425">
            <v>468.30439999999999</v>
          </cell>
        </row>
        <row r="426">
          <cell r="A426">
            <v>468.4665</v>
          </cell>
        </row>
        <row r="427">
          <cell r="A427">
            <v>468.62819999999999</v>
          </cell>
        </row>
        <row r="428">
          <cell r="A428">
            <v>468.78930000000003</v>
          </cell>
        </row>
        <row r="429">
          <cell r="A429">
            <v>468.95</v>
          </cell>
        </row>
        <row r="430">
          <cell r="A430">
            <v>469.11020000000002</v>
          </cell>
        </row>
        <row r="431">
          <cell r="A431">
            <v>469.27</v>
          </cell>
        </row>
        <row r="432">
          <cell r="A432">
            <v>469.42919999999998</v>
          </cell>
        </row>
        <row r="433">
          <cell r="A433">
            <v>469.58789999999999</v>
          </cell>
        </row>
        <row r="434">
          <cell r="A434">
            <v>469.74610000000001</v>
          </cell>
        </row>
        <row r="435">
          <cell r="A435">
            <v>469.90379999999999</v>
          </cell>
        </row>
        <row r="436">
          <cell r="A436">
            <v>470.0609</v>
          </cell>
        </row>
        <row r="437">
          <cell r="A437">
            <v>470.2176</v>
          </cell>
        </row>
        <row r="438">
          <cell r="A438">
            <v>470.37360000000001</v>
          </cell>
        </row>
        <row r="439">
          <cell r="A439">
            <v>470.5292</v>
          </cell>
        </row>
        <row r="440">
          <cell r="A440">
            <v>470.68419999999998</v>
          </cell>
        </row>
        <row r="441">
          <cell r="A441">
            <v>470.83870000000002</v>
          </cell>
        </row>
        <row r="442">
          <cell r="A442">
            <v>470.99279999999999</v>
          </cell>
        </row>
        <row r="443">
          <cell r="A443">
            <v>162.6799</v>
          </cell>
        </row>
        <row r="444">
          <cell r="A444">
            <v>244.6686</v>
          </cell>
        </row>
        <row r="445">
          <cell r="A445">
            <v>257.94600000000003</v>
          </cell>
        </row>
        <row r="446">
          <cell r="A446">
            <v>266.53089999999997</v>
          </cell>
        </row>
        <row r="447">
          <cell r="A447">
            <v>273.03960000000001</v>
          </cell>
        </row>
        <row r="448">
          <cell r="A448">
            <v>278.3494</v>
          </cell>
        </row>
        <row r="449">
          <cell r="A449">
            <v>282.86930000000001</v>
          </cell>
        </row>
        <row r="450">
          <cell r="A450">
            <v>286.82569999999998</v>
          </cell>
        </row>
        <row r="451">
          <cell r="A451">
            <v>290.35770000000002</v>
          </cell>
        </row>
        <row r="452">
          <cell r="A452">
            <v>293.55739999999997</v>
          </cell>
        </row>
        <row r="453">
          <cell r="A453">
            <v>296.48910000000001</v>
          </cell>
        </row>
        <row r="454">
          <cell r="A454">
            <v>299.1995</v>
          </cell>
        </row>
        <row r="455">
          <cell r="A455">
            <v>301.72390000000001</v>
          </cell>
        </row>
        <row r="456">
          <cell r="A456">
            <v>304.08940000000001</v>
          </cell>
        </row>
        <row r="457">
          <cell r="A457">
            <v>306.3175</v>
          </cell>
        </row>
        <row r="458">
          <cell r="A458">
            <v>308.42529999999999</v>
          </cell>
        </row>
        <row r="459">
          <cell r="A459">
            <v>310.4271</v>
          </cell>
        </row>
        <row r="460">
          <cell r="A460">
            <v>312.33449999999999</v>
          </cell>
        </row>
        <row r="461">
          <cell r="A461">
            <v>314.15719999999999</v>
          </cell>
        </row>
        <row r="462">
          <cell r="A462">
            <v>315.90350000000001</v>
          </cell>
        </row>
        <row r="463">
          <cell r="A463">
            <v>317.58049999999997</v>
          </cell>
        </row>
        <row r="464">
          <cell r="A464">
            <v>319.19439999999997</v>
          </cell>
        </row>
        <row r="465">
          <cell r="A465">
            <v>320.75029999999998</v>
          </cell>
        </row>
        <row r="466">
          <cell r="A466">
            <v>322.25310000000002</v>
          </cell>
        </row>
        <row r="467">
          <cell r="A467">
            <v>323.70670000000001</v>
          </cell>
        </row>
        <row r="468">
          <cell r="A468">
            <v>325.11470000000003</v>
          </cell>
        </row>
        <row r="469">
          <cell r="A469">
            <v>326.48050000000001</v>
          </cell>
        </row>
        <row r="470">
          <cell r="A470">
            <v>327.80669999999998</v>
          </cell>
        </row>
        <row r="471">
          <cell r="A471">
            <v>329.09609999999998</v>
          </cell>
        </row>
        <row r="472">
          <cell r="A472">
            <v>330.351</v>
          </cell>
        </row>
        <row r="473">
          <cell r="A473">
            <v>331.57339999999999</v>
          </cell>
        </row>
        <row r="474">
          <cell r="A474">
            <v>332.76530000000002</v>
          </cell>
        </row>
        <row r="475">
          <cell r="A475">
            <v>333.92840000000001</v>
          </cell>
        </row>
        <row r="476">
          <cell r="A476">
            <v>335.0643</v>
          </cell>
        </row>
        <row r="477">
          <cell r="A477">
            <v>336.17439999999999</v>
          </cell>
        </row>
        <row r="478">
          <cell r="A478">
            <v>337.26010000000002</v>
          </cell>
        </row>
        <row r="479">
          <cell r="A479">
            <v>338.32260000000002</v>
          </cell>
        </row>
        <row r="480">
          <cell r="A480">
            <v>339.363</v>
          </cell>
        </row>
        <row r="481">
          <cell r="A481">
            <v>340.38249999999999</v>
          </cell>
        </row>
        <row r="482">
          <cell r="A482">
            <v>341.38189999999997</v>
          </cell>
        </row>
        <row r="483">
          <cell r="A483">
            <v>342.3623</v>
          </cell>
        </row>
        <row r="484">
          <cell r="A484">
            <v>343.32429999999999</v>
          </cell>
        </row>
        <row r="485">
          <cell r="A485">
            <v>344.26889999999997</v>
          </cell>
        </row>
        <row r="486">
          <cell r="A486">
            <v>345.19670000000002</v>
          </cell>
        </row>
        <row r="487">
          <cell r="A487">
            <v>346.10840000000002</v>
          </cell>
        </row>
        <row r="488">
          <cell r="A488">
            <v>347.00470000000001</v>
          </cell>
        </row>
        <row r="489">
          <cell r="A489">
            <v>347.88619999999997</v>
          </cell>
        </row>
        <row r="490">
          <cell r="A490">
            <v>348.75349999999997</v>
          </cell>
        </row>
        <row r="491">
          <cell r="A491">
            <v>349.60700000000003</v>
          </cell>
        </row>
        <row r="492">
          <cell r="A492">
            <v>350.44729999999998</v>
          </cell>
        </row>
        <row r="493">
          <cell r="A493">
            <v>351.2749</v>
          </cell>
        </row>
        <row r="494">
          <cell r="A494">
            <v>352.09019999999998</v>
          </cell>
        </row>
        <row r="495">
          <cell r="A495">
            <v>352.89359999999999</v>
          </cell>
        </row>
        <row r="496">
          <cell r="A496">
            <v>353.68549999999999</v>
          </cell>
        </row>
        <row r="497">
          <cell r="A497">
            <v>354.46640000000002</v>
          </cell>
        </row>
        <row r="498">
          <cell r="A498">
            <v>355.23649999999998</v>
          </cell>
        </row>
        <row r="499">
          <cell r="A499">
            <v>355.99630000000002</v>
          </cell>
        </row>
        <row r="500">
          <cell r="A500">
            <v>356.74599999999998</v>
          </cell>
        </row>
        <row r="501">
          <cell r="A501">
            <v>357.48599999999999</v>
          </cell>
        </row>
        <row r="502">
          <cell r="A502">
            <v>358.21660000000003</v>
          </cell>
        </row>
        <row r="503">
          <cell r="A503">
            <v>358.93790000000001</v>
          </cell>
        </row>
        <row r="504">
          <cell r="A504">
            <v>359.65039999999999</v>
          </cell>
        </row>
        <row r="505">
          <cell r="A505">
            <v>360.35419999999999</v>
          </cell>
        </row>
        <row r="506">
          <cell r="A506">
            <v>361.04969999999997</v>
          </cell>
        </row>
        <row r="507">
          <cell r="A507">
            <v>361.73700000000002</v>
          </cell>
        </row>
        <row r="508">
          <cell r="A508">
            <v>362.41629999999998</v>
          </cell>
        </row>
        <row r="509">
          <cell r="A509">
            <v>363.08789999999999</v>
          </cell>
        </row>
        <row r="510">
          <cell r="A510">
            <v>363.75209999999998</v>
          </cell>
        </row>
        <row r="511">
          <cell r="A511">
            <v>364.40890000000002</v>
          </cell>
        </row>
        <row r="512">
          <cell r="A512">
            <v>365.05849999999998</v>
          </cell>
        </row>
        <row r="513">
          <cell r="A513">
            <v>365.70119999999997</v>
          </cell>
        </row>
        <row r="514">
          <cell r="A514">
            <v>366.3372</v>
          </cell>
        </row>
        <row r="515">
          <cell r="A515">
            <v>366.9665</v>
          </cell>
        </row>
        <row r="516">
          <cell r="A516">
            <v>367.58940000000001</v>
          </cell>
        </row>
        <row r="517">
          <cell r="A517">
            <v>368.20600000000002</v>
          </cell>
        </row>
        <row r="518">
          <cell r="A518">
            <v>368.81650000000002</v>
          </cell>
        </row>
        <row r="519">
          <cell r="A519">
            <v>369.42099999999999</v>
          </cell>
        </row>
        <row r="520">
          <cell r="A520">
            <v>370.01960000000003</v>
          </cell>
        </row>
        <row r="521">
          <cell r="A521">
            <v>370.61250000000001</v>
          </cell>
        </row>
        <row r="522">
          <cell r="A522">
            <v>371.19979999999998</v>
          </cell>
        </row>
        <row r="523">
          <cell r="A523">
            <v>371.78160000000003</v>
          </cell>
        </row>
        <row r="524">
          <cell r="A524">
            <v>372.35809999999998</v>
          </cell>
        </row>
        <row r="525">
          <cell r="A525">
            <v>372.92930000000001</v>
          </cell>
        </row>
        <row r="526">
          <cell r="A526">
            <v>373.49540000000002</v>
          </cell>
        </row>
        <row r="527">
          <cell r="A527">
            <v>374.05650000000003</v>
          </cell>
        </row>
        <row r="528">
          <cell r="A528">
            <v>374.61270000000002</v>
          </cell>
        </row>
        <row r="529">
          <cell r="A529">
            <v>375.16399999999999</v>
          </cell>
        </row>
        <row r="530">
          <cell r="A530">
            <v>375.71069999999997</v>
          </cell>
        </row>
        <row r="531">
          <cell r="A531">
            <v>376.25279999999998</v>
          </cell>
        </row>
        <row r="532">
          <cell r="A532">
            <v>376.7903</v>
          </cell>
        </row>
        <row r="533">
          <cell r="A533">
            <v>377.32339999999999</v>
          </cell>
        </row>
        <row r="534">
          <cell r="A534">
            <v>377.85210000000001</v>
          </cell>
        </row>
        <row r="535">
          <cell r="A535">
            <v>378.3766</v>
          </cell>
        </row>
        <row r="536">
          <cell r="A536">
            <v>378.89679999999998</v>
          </cell>
        </row>
        <row r="537">
          <cell r="A537">
            <v>379.41300000000001</v>
          </cell>
        </row>
        <row r="538">
          <cell r="A538">
            <v>379.92520000000002</v>
          </cell>
        </row>
        <row r="539">
          <cell r="A539">
            <v>380.43340000000001</v>
          </cell>
        </row>
        <row r="540">
          <cell r="A540">
            <v>380.93770000000001</v>
          </cell>
        </row>
        <row r="541">
          <cell r="A541">
            <v>381.43819999999999</v>
          </cell>
        </row>
        <row r="542">
          <cell r="A542">
            <v>381.93490000000003</v>
          </cell>
        </row>
        <row r="543">
          <cell r="A543">
            <v>382.428</v>
          </cell>
        </row>
        <row r="544">
          <cell r="A544">
            <v>382.91739999999999</v>
          </cell>
        </row>
        <row r="545">
          <cell r="A545">
            <v>383.4033</v>
          </cell>
        </row>
        <row r="546">
          <cell r="A546">
            <v>383.88580000000002</v>
          </cell>
        </row>
        <row r="547">
          <cell r="A547">
            <v>384.36470000000003</v>
          </cell>
        </row>
        <row r="548">
          <cell r="A548">
            <v>384.84030000000001</v>
          </cell>
        </row>
        <row r="549">
          <cell r="A549">
            <v>385.31259999999997</v>
          </cell>
        </row>
        <row r="550">
          <cell r="A550">
            <v>385.78160000000003</v>
          </cell>
        </row>
        <row r="551">
          <cell r="A551">
            <v>386.2475</v>
          </cell>
        </row>
        <row r="552">
          <cell r="A552">
            <v>386.71010000000001</v>
          </cell>
        </row>
        <row r="553">
          <cell r="A553">
            <v>387.1696</v>
          </cell>
        </row>
        <row r="554">
          <cell r="A554">
            <v>387.62610000000001</v>
          </cell>
        </row>
        <row r="555">
          <cell r="A555">
            <v>388.07960000000003</v>
          </cell>
        </row>
        <row r="556">
          <cell r="A556">
            <v>388.5301</v>
          </cell>
        </row>
        <row r="557">
          <cell r="A557">
            <v>388.97770000000003</v>
          </cell>
        </row>
        <row r="558">
          <cell r="A558">
            <v>389.42239999999998</v>
          </cell>
        </row>
        <row r="559">
          <cell r="A559">
            <v>389.86430000000001</v>
          </cell>
        </row>
        <row r="560">
          <cell r="A560">
            <v>390.30340000000001</v>
          </cell>
        </row>
        <row r="561">
          <cell r="A561">
            <v>390.7398</v>
          </cell>
        </row>
        <row r="562">
          <cell r="A562">
            <v>391.17340000000002</v>
          </cell>
        </row>
        <row r="563">
          <cell r="A563">
            <v>391.6044</v>
          </cell>
        </row>
        <row r="564">
          <cell r="A564">
            <v>392.03269999999998</v>
          </cell>
        </row>
        <row r="565">
          <cell r="A565">
            <v>392.45850000000002</v>
          </cell>
        </row>
        <row r="566">
          <cell r="A566">
            <v>392.88170000000002</v>
          </cell>
        </row>
        <row r="567">
          <cell r="A567">
            <v>393.30239999999998</v>
          </cell>
        </row>
        <row r="568">
          <cell r="A568">
            <v>393.72059999999999</v>
          </cell>
        </row>
        <row r="569">
          <cell r="A569">
            <v>394.13639999999998</v>
          </cell>
        </row>
        <row r="570">
          <cell r="A570">
            <v>394.54969999999997</v>
          </cell>
        </row>
        <row r="571">
          <cell r="A571">
            <v>394.96069999999997</v>
          </cell>
        </row>
        <row r="572">
          <cell r="A572">
            <v>395.36930000000001</v>
          </cell>
        </row>
        <row r="573">
          <cell r="A573">
            <v>395.7756</v>
          </cell>
        </row>
        <row r="574">
          <cell r="A574">
            <v>396.17970000000003</v>
          </cell>
        </row>
        <row r="575">
          <cell r="A575">
            <v>396.58139999999997</v>
          </cell>
        </row>
        <row r="576">
          <cell r="A576">
            <v>396.98099999999999</v>
          </cell>
        </row>
        <row r="577">
          <cell r="A577">
            <v>397.37830000000002</v>
          </cell>
        </row>
        <row r="578">
          <cell r="A578">
            <v>397.77350000000001</v>
          </cell>
        </row>
        <row r="579">
          <cell r="A579">
            <v>398.16649999999998</v>
          </cell>
        </row>
        <row r="580">
          <cell r="A580">
            <v>398.5575</v>
          </cell>
        </row>
        <row r="581">
          <cell r="A581">
            <v>398.94630000000001</v>
          </cell>
        </row>
        <row r="582">
          <cell r="A582">
            <v>399.3331</v>
          </cell>
        </row>
        <row r="583">
          <cell r="A583">
            <v>399.71780000000001</v>
          </cell>
        </row>
        <row r="584">
          <cell r="A584">
            <v>400.10059999999999</v>
          </cell>
        </row>
        <row r="585">
          <cell r="A585">
            <v>400.48129999999998</v>
          </cell>
        </row>
        <row r="586">
          <cell r="A586">
            <v>400.86009999999999</v>
          </cell>
        </row>
        <row r="587">
          <cell r="A587">
            <v>401.23700000000002</v>
          </cell>
        </row>
        <row r="588">
          <cell r="A588">
            <v>401.61189999999999</v>
          </cell>
        </row>
        <row r="589">
          <cell r="A589">
            <v>401.98500000000001</v>
          </cell>
        </row>
        <row r="590">
          <cell r="A590">
            <v>402.3562</v>
          </cell>
        </row>
        <row r="591">
          <cell r="A591">
            <v>402.72550000000001</v>
          </cell>
        </row>
        <row r="592">
          <cell r="A592">
            <v>403.09300000000002</v>
          </cell>
        </row>
        <row r="593">
          <cell r="A593">
            <v>403.45870000000002</v>
          </cell>
        </row>
        <row r="594">
          <cell r="A594">
            <v>403.8227</v>
          </cell>
        </row>
        <row r="595">
          <cell r="A595">
            <v>404.1848</v>
          </cell>
        </row>
        <row r="596">
          <cell r="A596">
            <v>404.5453</v>
          </cell>
        </row>
        <row r="597">
          <cell r="A597">
            <v>404.904</v>
          </cell>
        </row>
        <row r="598">
          <cell r="A598">
            <v>405.26100000000002</v>
          </cell>
        </row>
        <row r="599">
          <cell r="A599">
            <v>405.61630000000002</v>
          </cell>
        </row>
        <row r="600">
          <cell r="A600">
            <v>405.9699</v>
          </cell>
        </row>
        <row r="601">
          <cell r="A601">
            <v>406.32190000000003</v>
          </cell>
        </row>
        <row r="602">
          <cell r="A602">
            <v>406.67230000000001</v>
          </cell>
        </row>
        <row r="603">
          <cell r="A603">
            <v>407.02109999999999</v>
          </cell>
        </row>
        <row r="604">
          <cell r="A604">
            <v>407.3682</v>
          </cell>
        </row>
        <row r="605">
          <cell r="A605">
            <v>407.71379999999999</v>
          </cell>
        </row>
        <row r="606">
          <cell r="A606">
            <v>408.05790000000002</v>
          </cell>
        </row>
        <row r="607">
          <cell r="A607">
            <v>408.40039999999999</v>
          </cell>
        </row>
        <row r="608">
          <cell r="A608">
            <v>408.74130000000002</v>
          </cell>
        </row>
        <row r="609">
          <cell r="A609">
            <v>409.08080000000001</v>
          </cell>
        </row>
        <row r="610">
          <cell r="A610">
            <v>409.4187</v>
          </cell>
        </row>
        <row r="611">
          <cell r="A611">
            <v>409.7552</v>
          </cell>
        </row>
        <row r="612">
          <cell r="A612">
            <v>410.09019999999998</v>
          </cell>
        </row>
        <row r="613">
          <cell r="A613">
            <v>410.4237</v>
          </cell>
        </row>
        <row r="614">
          <cell r="A614">
            <v>410.7559</v>
          </cell>
        </row>
        <row r="615">
          <cell r="A615">
            <v>411.08659999999998</v>
          </cell>
        </row>
        <row r="616">
          <cell r="A616">
            <v>411.41590000000002</v>
          </cell>
        </row>
        <row r="617">
          <cell r="A617">
            <v>411.74380000000002</v>
          </cell>
        </row>
        <row r="618">
          <cell r="A618">
            <v>412.07029999999997</v>
          </cell>
        </row>
        <row r="619">
          <cell r="A619">
            <v>412.3954</v>
          </cell>
        </row>
        <row r="620">
          <cell r="A620">
            <v>412.7192</v>
          </cell>
        </row>
        <row r="621">
          <cell r="A621">
            <v>413.04169999999999</v>
          </cell>
        </row>
        <row r="622">
          <cell r="A622">
            <v>413.36279999999999</v>
          </cell>
        </row>
        <row r="623">
          <cell r="A623">
            <v>413.68259999999998</v>
          </cell>
        </row>
        <row r="624">
          <cell r="A624">
            <v>414.00110000000001</v>
          </cell>
        </row>
        <row r="625">
          <cell r="A625">
            <v>414.3184</v>
          </cell>
        </row>
        <row r="626">
          <cell r="A626">
            <v>414.6343</v>
          </cell>
        </row>
        <row r="627">
          <cell r="A627">
            <v>414.94900000000001</v>
          </cell>
        </row>
        <row r="628">
          <cell r="A628">
            <v>415.26240000000001</v>
          </cell>
        </row>
        <row r="629">
          <cell r="A629">
            <v>415.57459999999998</v>
          </cell>
        </row>
        <row r="630">
          <cell r="A630">
            <v>415.88560000000001</v>
          </cell>
        </row>
        <row r="631">
          <cell r="A631">
            <v>416.19529999999997</v>
          </cell>
        </row>
        <row r="632">
          <cell r="A632">
            <v>416.50380000000001</v>
          </cell>
        </row>
        <row r="633">
          <cell r="A633">
            <v>416.81119999999999</v>
          </cell>
        </row>
        <row r="634">
          <cell r="A634">
            <v>417.1173</v>
          </cell>
        </row>
        <row r="635">
          <cell r="A635">
            <v>417.42230000000001</v>
          </cell>
        </row>
        <row r="636">
          <cell r="A636">
            <v>417.72609999999997</v>
          </cell>
        </row>
        <row r="637">
          <cell r="A637">
            <v>418.02870000000001</v>
          </cell>
        </row>
        <row r="638">
          <cell r="A638">
            <v>418.33019999999999</v>
          </cell>
        </row>
        <row r="639">
          <cell r="A639">
            <v>418.63060000000002</v>
          </cell>
        </row>
        <row r="640">
          <cell r="A640">
            <v>418.9298</v>
          </cell>
        </row>
        <row r="641">
          <cell r="A641">
            <v>419.22789999999998</v>
          </cell>
        </row>
        <row r="642">
          <cell r="A642">
            <v>419.52499999999998</v>
          </cell>
        </row>
        <row r="643">
          <cell r="A643">
            <v>419.82089999999999</v>
          </cell>
        </row>
        <row r="644">
          <cell r="A644">
            <v>420.1157</v>
          </cell>
        </row>
        <row r="645">
          <cell r="A645">
            <v>420.40949999999998</v>
          </cell>
        </row>
        <row r="646">
          <cell r="A646">
            <v>420.7022</v>
          </cell>
        </row>
        <row r="647">
          <cell r="A647">
            <v>420.99380000000002</v>
          </cell>
        </row>
        <row r="648">
          <cell r="A648">
            <v>421.28440000000001</v>
          </cell>
        </row>
        <row r="649">
          <cell r="A649">
            <v>421.57389999999998</v>
          </cell>
        </row>
        <row r="650">
          <cell r="A650">
            <v>421.86239999999998</v>
          </cell>
        </row>
        <row r="651">
          <cell r="A651">
            <v>422.1499</v>
          </cell>
        </row>
        <row r="652">
          <cell r="A652">
            <v>422.43630000000002</v>
          </cell>
        </row>
        <row r="653">
          <cell r="A653">
            <v>422.72179999999997</v>
          </cell>
        </row>
        <row r="654">
          <cell r="A654">
            <v>423.00619999999998</v>
          </cell>
        </row>
        <row r="655">
          <cell r="A655">
            <v>423.28960000000001</v>
          </cell>
        </row>
        <row r="656">
          <cell r="A656">
            <v>423.57209999999998</v>
          </cell>
        </row>
        <row r="657">
          <cell r="A657">
            <v>423.85359999999997</v>
          </cell>
        </row>
        <row r="658">
          <cell r="A658">
            <v>424.13409999999999</v>
          </cell>
        </row>
        <row r="659">
          <cell r="A659">
            <v>424.41370000000001</v>
          </cell>
        </row>
        <row r="660">
          <cell r="A660">
            <v>424.69229999999999</v>
          </cell>
        </row>
        <row r="661">
          <cell r="A661">
            <v>424.9699</v>
          </cell>
        </row>
        <row r="662">
          <cell r="A662">
            <v>425.2466</v>
          </cell>
        </row>
        <row r="663">
          <cell r="A663">
            <v>425.5224</v>
          </cell>
        </row>
        <row r="664">
          <cell r="A664">
            <v>425.79730000000001</v>
          </cell>
        </row>
        <row r="665">
          <cell r="A665">
            <v>426.07119999999998</v>
          </cell>
        </row>
        <row r="666">
          <cell r="A666">
            <v>426.3442</v>
          </cell>
        </row>
        <row r="667">
          <cell r="A667">
            <v>426.61630000000002</v>
          </cell>
        </row>
        <row r="668">
          <cell r="A668">
            <v>426.88760000000002</v>
          </cell>
        </row>
        <row r="669">
          <cell r="A669">
            <v>427.15789999999998</v>
          </cell>
        </row>
        <row r="670">
          <cell r="A670">
            <v>427.4273</v>
          </cell>
        </row>
        <row r="671">
          <cell r="A671">
            <v>427.69589999999999</v>
          </cell>
        </row>
        <row r="672">
          <cell r="A672">
            <v>427.96359999999999</v>
          </cell>
        </row>
        <row r="673">
          <cell r="A673">
            <v>428.23039999999997</v>
          </cell>
        </row>
        <row r="674">
          <cell r="A674">
            <v>428.49639999999999</v>
          </cell>
        </row>
        <row r="675">
          <cell r="A675">
            <v>428.76150000000001</v>
          </cell>
        </row>
        <row r="676">
          <cell r="A676">
            <v>429.0258</v>
          </cell>
        </row>
        <row r="677">
          <cell r="A677">
            <v>429.28919999999999</v>
          </cell>
        </row>
        <row r="678">
          <cell r="A678">
            <v>429.55180000000001</v>
          </cell>
        </row>
        <row r="679">
          <cell r="A679">
            <v>429.81349999999998</v>
          </cell>
        </row>
        <row r="680">
          <cell r="A680">
            <v>430.0745</v>
          </cell>
        </row>
        <row r="681">
          <cell r="A681">
            <v>430.33460000000002</v>
          </cell>
        </row>
        <row r="682">
          <cell r="A682">
            <v>430.59390000000002</v>
          </cell>
        </row>
        <row r="683">
          <cell r="A683">
            <v>430.85239999999999</v>
          </cell>
        </row>
        <row r="684">
          <cell r="A684">
            <v>431.11009999999999</v>
          </cell>
        </row>
        <row r="685">
          <cell r="A685">
            <v>431.36700000000002</v>
          </cell>
        </row>
        <row r="686">
          <cell r="A686">
            <v>431.6232</v>
          </cell>
        </row>
        <row r="687">
          <cell r="A687">
            <v>431.87849999999997</v>
          </cell>
        </row>
        <row r="688">
          <cell r="A688">
            <v>432.13299999999998</v>
          </cell>
        </row>
        <row r="689">
          <cell r="A689">
            <v>432.38679999999999</v>
          </cell>
        </row>
        <row r="690">
          <cell r="A690">
            <v>432.63979999999998</v>
          </cell>
        </row>
        <row r="691">
          <cell r="A691">
            <v>432.89210000000003</v>
          </cell>
        </row>
        <row r="692">
          <cell r="A692">
            <v>433.14359999999999</v>
          </cell>
        </row>
        <row r="693">
          <cell r="A693">
            <v>433.39429999999999</v>
          </cell>
        </row>
        <row r="694">
          <cell r="A694">
            <v>433.64429999999999</v>
          </cell>
        </row>
        <row r="695">
          <cell r="A695">
            <v>433.89359999999999</v>
          </cell>
        </row>
        <row r="696">
          <cell r="A696">
            <v>434.14210000000003</v>
          </cell>
        </row>
        <row r="697">
          <cell r="A697">
            <v>434.38979999999998</v>
          </cell>
        </row>
        <row r="698">
          <cell r="A698">
            <v>434.63690000000003</v>
          </cell>
        </row>
        <row r="699">
          <cell r="A699">
            <v>434.88319999999999</v>
          </cell>
        </row>
        <row r="700">
          <cell r="A700">
            <v>435.12880000000001</v>
          </cell>
        </row>
        <row r="701">
          <cell r="A701">
            <v>435.37369999999999</v>
          </cell>
        </row>
        <row r="702">
          <cell r="A702">
            <v>435.61790000000002</v>
          </cell>
        </row>
        <row r="703">
          <cell r="A703">
            <v>435.86130000000003</v>
          </cell>
        </row>
        <row r="704">
          <cell r="A704">
            <v>436.10410000000002</v>
          </cell>
        </row>
        <row r="705">
          <cell r="A705">
            <v>436.34620000000001</v>
          </cell>
        </row>
        <row r="706">
          <cell r="A706">
            <v>436.58760000000001</v>
          </cell>
        </row>
        <row r="707">
          <cell r="A707">
            <v>436.82819999999998</v>
          </cell>
        </row>
        <row r="708">
          <cell r="A708">
            <v>437.06819999999999</v>
          </cell>
        </row>
        <row r="709">
          <cell r="A709">
            <v>437.30759999999998</v>
          </cell>
        </row>
        <row r="710">
          <cell r="A710">
            <v>437.5462</v>
          </cell>
        </row>
        <row r="711">
          <cell r="A711">
            <v>437.7842</v>
          </cell>
        </row>
        <row r="712">
          <cell r="A712">
            <v>438.0215</v>
          </cell>
        </row>
        <row r="713">
          <cell r="A713">
            <v>438.25810000000001</v>
          </cell>
        </row>
        <row r="714">
          <cell r="A714">
            <v>438.4941</v>
          </cell>
        </row>
        <row r="715">
          <cell r="A715">
            <v>438.7294</v>
          </cell>
        </row>
        <row r="716">
          <cell r="A716">
            <v>438.96409999999997</v>
          </cell>
        </row>
        <row r="717">
          <cell r="A717">
            <v>439.19810000000001</v>
          </cell>
        </row>
        <row r="718">
          <cell r="A718">
            <v>439.43150000000003</v>
          </cell>
        </row>
        <row r="719">
          <cell r="A719">
            <v>439.66430000000003</v>
          </cell>
        </row>
        <row r="720">
          <cell r="A720">
            <v>439.89640000000003</v>
          </cell>
        </row>
        <row r="721">
          <cell r="A721">
            <v>440.12779999999998</v>
          </cell>
        </row>
        <row r="722">
          <cell r="A722">
            <v>440.3587</v>
          </cell>
        </row>
        <row r="723">
          <cell r="A723">
            <v>440.58890000000002</v>
          </cell>
        </row>
        <row r="724">
          <cell r="A724">
            <v>440.81849999999997</v>
          </cell>
        </row>
        <row r="725">
          <cell r="A725">
            <v>441.04739999999998</v>
          </cell>
        </row>
        <row r="726">
          <cell r="A726">
            <v>441.2758</v>
          </cell>
        </row>
        <row r="727">
          <cell r="A727">
            <v>441.50349999999997</v>
          </cell>
        </row>
        <row r="728">
          <cell r="A728">
            <v>441.73070000000001</v>
          </cell>
        </row>
        <row r="729">
          <cell r="A729">
            <v>441.9572</v>
          </cell>
        </row>
        <row r="730">
          <cell r="A730">
            <v>442.18310000000002</v>
          </cell>
        </row>
        <row r="731">
          <cell r="A731">
            <v>442.40839999999997</v>
          </cell>
        </row>
        <row r="732">
          <cell r="A732">
            <v>442.63319999999999</v>
          </cell>
        </row>
        <row r="733">
          <cell r="A733">
            <v>442.85730000000001</v>
          </cell>
        </row>
        <row r="734">
          <cell r="A734">
            <v>443.08089999999999</v>
          </cell>
        </row>
        <row r="735">
          <cell r="A735">
            <v>443.30380000000002</v>
          </cell>
        </row>
        <row r="736">
          <cell r="A736">
            <v>443.52620000000002</v>
          </cell>
        </row>
        <row r="737">
          <cell r="A737">
            <v>443.74799999999999</v>
          </cell>
        </row>
        <row r="738">
          <cell r="A738">
            <v>443.9692</v>
          </cell>
        </row>
        <row r="739">
          <cell r="A739">
            <v>444.18990000000002</v>
          </cell>
        </row>
        <row r="740">
          <cell r="A740">
            <v>444.41</v>
          </cell>
        </row>
        <row r="741">
          <cell r="A741">
            <v>444.62950000000001</v>
          </cell>
        </row>
        <row r="742">
          <cell r="A742">
            <v>444.84840000000003</v>
          </cell>
        </row>
        <row r="743">
          <cell r="A743">
            <v>445.0668</v>
          </cell>
        </row>
        <row r="744">
          <cell r="A744">
            <v>445.28460000000001</v>
          </cell>
        </row>
        <row r="745">
          <cell r="A745">
            <v>445.50189999999998</v>
          </cell>
        </row>
        <row r="746">
          <cell r="A746">
            <v>445.71859999999998</v>
          </cell>
        </row>
        <row r="747">
          <cell r="A747">
            <v>445.9348</v>
          </cell>
        </row>
        <row r="748">
          <cell r="A748">
            <v>446.15039999999999</v>
          </cell>
        </row>
        <row r="749">
          <cell r="A749">
            <v>446.3655</v>
          </cell>
        </row>
        <row r="750">
          <cell r="A750">
            <v>446.58</v>
          </cell>
        </row>
        <row r="751">
          <cell r="A751">
            <v>446.79399999999998</v>
          </cell>
        </row>
        <row r="752">
          <cell r="A752">
            <v>447.00749999999999</v>
          </cell>
        </row>
        <row r="753">
          <cell r="A753">
            <v>447.22039999999998</v>
          </cell>
        </row>
        <row r="754">
          <cell r="A754">
            <v>447.43279999999999</v>
          </cell>
        </row>
        <row r="755">
          <cell r="A755">
            <v>447.64460000000003</v>
          </cell>
        </row>
        <row r="756">
          <cell r="A756">
            <v>447.85599999999999</v>
          </cell>
        </row>
        <row r="757">
          <cell r="A757">
            <v>448.0668</v>
          </cell>
        </row>
        <row r="758">
          <cell r="A758">
            <v>448.27710000000002</v>
          </cell>
        </row>
        <row r="759">
          <cell r="A759">
            <v>448.48689999999999</v>
          </cell>
        </row>
        <row r="760">
          <cell r="A760">
            <v>448.6961</v>
          </cell>
        </row>
        <row r="761">
          <cell r="A761">
            <v>448.9049</v>
          </cell>
        </row>
        <row r="762">
          <cell r="A762">
            <v>449.11309999999997</v>
          </cell>
        </row>
        <row r="763">
          <cell r="A763">
            <v>449.32080000000002</v>
          </cell>
        </row>
        <row r="764">
          <cell r="A764">
            <v>449.52800000000002</v>
          </cell>
        </row>
        <row r="765">
          <cell r="A765">
            <v>449.73469999999998</v>
          </cell>
        </row>
        <row r="766">
          <cell r="A766">
            <v>449.9409</v>
          </cell>
        </row>
        <row r="767">
          <cell r="A767">
            <v>450.14659999999998</v>
          </cell>
        </row>
        <row r="768">
          <cell r="A768">
            <v>450.3519</v>
          </cell>
        </row>
        <row r="769">
          <cell r="A769">
            <v>450.5566</v>
          </cell>
        </row>
        <row r="770">
          <cell r="A770">
            <v>450.76080000000002</v>
          </cell>
        </row>
        <row r="771">
          <cell r="A771">
            <v>450.96449999999999</v>
          </cell>
        </row>
        <row r="772">
          <cell r="A772">
            <v>451.1678</v>
          </cell>
        </row>
        <row r="773">
          <cell r="A773">
            <v>451.37049999999999</v>
          </cell>
        </row>
        <row r="774">
          <cell r="A774">
            <v>451.57279999999997</v>
          </cell>
        </row>
        <row r="775">
          <cell r="A775">
            <v>451.77460000000002</v>
          </cell>
        </row>
        <row r="776">
          <cell r="A776">
            <v>451.97590000000002</v>
          </cell>
        </row>
        <row r="777">
          <cell r="A777">
            <v>452.17669999999998</v>
          </cell>
        </row>
        <row r="778">
          <cell r="A778">
            <v>452.37709999999998</v>
          </cell>
        </row>
        <row r="779">
          <cell r="A779">
            <v>452.577</v>
          </cell>
        </row>
        <row r="780">
          <cell r="A780">
            <v>452.77640000000002</v>
          </cell>
        </row>
        <row r="781">
          <cell r="A781">
            <v>452.9753</v>
          </cell>
        </row>
        <row r="782">
          <cell r="A782">
            <v>453.17380000000003</v>
          </cell>
        </row>
        <row r="783">
          <cell r="A783">
            <v>453.37180000000001</v>
          </cell>
        </row>
        <row r="784">
          <cell r="A784">
            <v>453.5693</v>
          </cell>
        </row>
        <row r="785">
          <cell r="A785">
            <v>453.76639999999998</v>
          </cell>
        </row>
        <row r="786">
          <cell r="A786">
            <v>453.96300000000002</v>
          </cell>
        </row>
        <row r="787">
          <cell r="A787">
            <v>454.15910000000002</v>
          </cell>
        </row>
        <row r="788">
          <cell r="A788">
            <v>454.35480000000001</v>
          </cell>
        </row>
        <row r="789">
          <cell r="A789">
            <v>454.55009999999999</v>
          </cell>
        </row>
        <row r="790">
          <cell r="A790">
            <v>454.74489999999997</v>
          </cell>
        </row>
        <row r="791">
          <cell r="A791">
            <v>454.93920000000003</v>
          </cell>
        </row>
        <row r="792">
          <cell r="A792">
            <v>455.13310000000001</v>
          </cell>
        </row>
        <row r="793">
          <cell r="A793">
            <v>455.32650000000001</v>
          </cell>
        </row>
        <row r="794">
          <cell r="A794">
            <v>455.51949999999999</v>
          </cell>
        </row>
        <row r="795">
          <cell r="A795">
            <v>455.71199999999999</v>
          </cell>
        </row>
        <row r="796">
          <cell r="A796">
            <v>455.90410000000003</v>
          </cell>
        </row>
        <row r="797">
          <cell r="A797">
            <v>456.0958</v>
          </cell>
        </row>
        <row r="798">
          <cell r="A798">
            <v>456.28699999999998</v>
          </cell>
        </row>
        <row r="799">
          <cell r="A799">
            <v>456.4778</v>
          </cell>
        </row>
        <row r="800">
          <cell r="A800">
            <v>456.66809999999998</v>
          </cell>
        </row>
        <row r="801">
          <cell r="A801">
            <v>456.858</v>
          </cell>
        </row>
        <row r="802">
          <cell r="A802">
            <v>457.04750000000001</v>
          </cell>
        </row>
        <row r="803">
          <cell r="A803">
            <v>457.23649999999998</v>
          </cell>
        </row>
        <row r="804">
          <cell r="A804">
            <v>457.42509999999999</v>
          </cell>
        </row>
        <row r="805">
          <cell r="A805">
            <v>457.61329999999998</v>
          </cell>
        </row>
        <row r="806">
          <cell r="A806">
            <v>457.80099999999999</v>
          </cell>
        </row>
        <row r="807">
          <cell r="A807">
            <v>457.98829999999998</v>
          </cell>
        </row>
        <row r="808">
          <cell r="A808">
            <v>458.17520000000002</v>
          </cell>
        </row>
        <row r="809">
          <cell r="A809">
            <v>458.36169999999998</v>
          </cell>
        </row>
        <row r="810">
          <cell r="A810">
            <v>458.54770000000002</v>
          </cell>
        </row>
        <row r="811">
          <cell r="A811">
            <v>458.73329999999999</v>
          </cell>
        </row>
        <row r="812">
          <cell r="A812">
            <v>458.91849999999999</v>
          </cell>
        </row>
        <row r="813">
          <cell r="A813">
            <v>459.10329999999999</v>
          </cell>
        </row>
        <row r="814">
          <cell r="A814">
            <v>459.2876</v>
          </cell>
        </row>
        <row r="815">
          <cell r="A815">
            <v>459.47160000000002</v>
          </cell>
        </row>
        <row r="816">
          <cell r="A816">
            <v>459.6551</v>
          </cell>
        </row>
        <row r="817">
          <cell r="A817">
            <v>459.83819999999997</v>
          </cell>
        </row>
        <row r="818">
          <cell r="A818">
            <v>460.02089999999998</v>
          </cell>
        </row>
        <row r="819">
          <cell r="A819">
            <v>460.20310000000001</v>
          </cell>
        </row>
        <row r="820">
          <cell r="A820">
            <v>460.38499999999999</v>
          </cell>
        </row>
        <row r="821">
          <cell r="A821">
            <v>460.56639999999999</v>
          </cell>
        </row>
        <row r="822">
          <cell r="A822">
            <v>460.74740000000003</v>
          </cell>
        </row>
        <row r="823">
          <cell r="A823">
            <v>460.928</v>
          </cell>
        </row>
        <row r="824">
          <cell r="A824">
            <v>461.10820000000001</v>
          </cell>
        </row>
        <row r="825">
          <cell r="A825">
            <v>461.28800000000001</v>
          </cell>
        </row>
        <row r="826">
          <cell r="A826">
            <v>461.4674</v>
          </cell>
        </row>
        <row r="827">
          <cell r="A827">
            <v>461.64640000000003</v>
          </cell>
        </row>
        <row r="828">
          <cell r="A828">
            <v>461.82490000000001</v>
          </cell>
        </row>
        <row r="829">
          <cell r="A829">
            <v>462.00310000000002</v>
          </cell>
        </row>
        <row r="830">
          <cell r="A830">
            <v>462.18079999999998</v>
          </cell>
        </row>
        <row r="831">
          <cell r="A831">
            <v>462.35820000000001</v>
          </cell>
        </row>
        <row r="832">
          <cell r="A832">
            <v>462.5351</v>
          </cell>
        </row>
        <row r="833">
          <cell r="A833">
            <v>462.71159999999998</v>
          </cell>
        </row>
        <row r="834">
          <cell r="A834">
            <v>462.8877</v>
          </cell>
        </row>
        <row r="835">
          <cell r="A835">
            <v>463.0634</v>
          </cell>
        </row>
        <row r="836">
          <cell r="A836">
            <v>463.23869999999999</v>
          </cell>
        </row>
        <row r="837">
          <cell r="A837">
            <v>463.41359999999997</v>
          </cell>
        </row>
        <row r="838">
          <cell r="A838">
            <v>463.5881</v>
          </cell>
        </row>
        <row r="839">
          <cell r="A839">
            <v>463.76220000000001</v>
          </cell>
        </row>
        <row r="840">
          <cell r="A840">
            <v>463.93579999999997</v>
          </cell>
        </row>
        <row r="841">
          <cell r="A841">
            <v>464.10910000000001</v>
          </cell>
        </row>
        <row r="842">
          <cell r="A842">
            <v>464.28199999999998</v>
          </cell>
        </row>
        <row r="843">
          <cell r="A843">
            <v>464.45440000000002</v>
          </cell>
        </row>
        <row r="844">
          <cell r="A844">
            <v>464.62639999999999</v>
          </cell>
        </row>
        <row r="845">
          <cell r="A845">
            <v>464.798</v>
          </cell>
        </row>
        <row r="846">
          <cell r="A846">
            <v>464.9692</v>
          </cell>
        </row>
        <row r="847">
          <cell r="A847">
            <v>465.14</v>
          </cell>
        </row>
        <row r="848">
          <cell r="A848">
            <v>465.31040000000002</v>
          </cell>
        </row>
        <row r="849">
          <cell r="A849">
            <v>465.48039999999997</v>
          </cell>
        </row>
        <row r="850">
          <cell r="A850">
            <v>465.6499</v>
          </cell>
        </row>
        <row r="851">
          <cell r="A851">
            <v>465.81909999999999</v>
          </cell>
        </row>
        <row r="852">
          <cell r="A852">
            <v>465.98779999999999</v>
          </cell>
        </row>
        <row r="853">
          <cell r="A853">
            <v>466.15609999999998</v>
          </cell>
        </row>
        <row r="854">
          <cell r="A854">
            <v>466.32389999999998</v>
          </cell>
        </row>
        <row r="855">
          <cell r="A855">
            <v>466.4914</v>
          </cell>
        </row>
        <row r="856">
          <cell r="A856">
            <v>466.65839999999997</v>
          </cell>
        </row>
        <row r="857">
          <cell r="A857">
            <v>466.82499999999999</v>
          </cell>
        </row>
        <row r="858">
          <cell r="A858">
            <v>466.99110000000002</v>
          </cell>
        </row>
        <row r="859">
          <cell r="A859">
            <v>467.15679999999998</v>
          </cell>
        </row>
        <row r="860">
          <cell r="A860">
            <v>467.32209999999998</v>
          </cell>
        </row>
        <row r="861">
          <cell r="A861">
            <v>467.48689999999999</v>
          </cell>
        </row>
        <row r="862">
          <cell r="A862">
            <v>467.65129999999999</v>
          </cell>
        </row>
        <row r="863">
          <cell r="A863">
            <v>467.81529999999998</v>
          </cell>
        </row>
        <row r="864">
          <cell r="A864">
            <v>467.97879999999998</v>
          </cell>
        </row>
        <row r="865">
          <cell r="A865">
            <v>468.14179999999999</v>
          </cell>
        </row>
        <row r="866">
          <cell r="A866">
            <v>468.30439999999999</v>
          </cell>
        </row>
        <row r="867">
          <cell r="A867">
            <v>468.4665</v>
          </cell>
        </row>
        <row r="868">
          <cell r="A868">
            <v>468.62819999999999</v>
          </cell>
        </row>
        <row r="869">
          <cell r="A869">
            <v>468.78930000000003</v>
          </cell>
        </row>
        <row r="870">
          <cell r="A870">
            <v>468.95</v>
          </cell>
        </row>
        <row r="871">
          <cell r="A871">
            <v>469.11020000000002</v>
          </cell>
        </row>
        <row r="872">
          <cell r="A872">
            <v>469.27</v>
          </cell>
        </row>
        <row r="873">
          <cell r="A873">
            <v>469.42919999999998</v>
          </cell>
        </row>
        <row r="874">
          <cell r="A874">
            <v>469.58789999999999</v>
          </cell>
        </row>
        <row r="875">
          <cell r="A875">
            <v>469.74610000000001</v>
          </cell>
        </row>
        <row r="876">
          <cell r="A876">
            <v>469.90379999999999</v>
          </cell>
        </row>
        <row r="877">
          <cell r="A877">
            <v>470.0609</v>
          </cell>
        </row>
        <row r="878">
          <cell r="A878">
            <v>470.2176</v>
          </cell>
        </row>
        <row r="879">
          <cell r="A879">
            <v>470.37360000000001</v>
          </cell>
        </row>
        <row r="880">
          <cell r="A880">
            <v>470.5292</v>
          </cell>
        </row>
        <row r="881">
          <cell r="A881">
            <v>470.68419999999998</v>
          </cell>
        </row>
        <row r="882">
          <cell r="A882">
            <v>470.83870000000002</v>
          </cell>
        </row>
        <row r="883">
          <cell r="A883">
            <v>470.99279999999999</v>
          </cell>
        </row>
      </sheetData>
      <sheetData sheetId="23">
        <row r="2">
          <cell r="A2">
            <v>116.0981</v>
          </cell>
        </row>
        <row r="3">
          <cell r="A3">
            <v>200.02940000000001</v>
          </cell>
        </row>
        <row r="4">
          <cell r="A4">
            <v>211.0472</v>
          </cell>
        </row>
        <row r="5">
          <cell r="A5">
            <v>218.1764</v>
          </cell>
        </row>
        <row r="6">
          <cell r="A6">
            <v>223.58439999999999</v>
          </cell>
        </row>
        <row r="7">
          <cell r="A7">
            <v>227.99789999999999</v>
          </cell>
        </row>
        <row r="8">
          <cell r="A8">
            <v>231.75630000000001</v>
          </cell>
        </row>
        <row r="9">
          <cell r="A9">
            <v>235.0471</v>
          </cell>
        </row>
        <row r="10">
          <cell r="A10">
            <v>237.98580000000001</v>
          </cell>
        </row>
        <row r="11">
          <cell r="A11">
            <v>240.64859999999999</v>
          </cell>
        </row>
        <row r="12">
          <cell r="A12">
            <v>243.089</v>
          </cell>
        </row>
        <row r="13">
          <cell r="A13">
            <v>245.34559999999999</v>
          </cell>
        </row>
        <row r="14">
          <cell r="A14">
            <v>247.4478</v>
          </cell>
        </row>
        <row r="15">
          <cell r="A15">
            <v>249.41810000000001</v>
          </cell>
        </row>
        <row r="16">
          <cell r="A16">
            <v>251.27420000000001</v>
          </cell>
        </row>
        <row r="17">
          <cell r="A17">
            <v>253.03059999999999</v>
          </cell>
        </row>
        <row r="18">
          <cell r="A18">
            <v>254.6987</v>
          </cell>
        </row>
        <row r="19">
          <cell r="A19">
            <v>256.2885</v>
          </cell>
        </row>
        <row r="20">
          <cell r="A20">
            <v>257.80790000000002</v>
          </cell>
        </row>
        <row r="21">
          <cell r="A21">
            <v>259.2638</v>
          </cell>
        </row>
        <row r="22">
          <cell r="A22">
            <v>260.66219999999998</v>
          </cell>
        </row>
        <row r="23">
          <cell r="A23">
            <v>262.00810000000001</v>
          </cell>
        </row>
        <row r="24">
          <cell r="A24">
            <v>263.30590000000001</v>
          </cell>
        </row>
        <row r="25">
          <cell r="A25">
            <v>264.55939999999998</v>
          </cell>
        </row>
        <row r="26">
          <cell r="A26">
            <v>265.77210000000002</v>
          </cell>
        </row>
        <row r="27">
          <cell r="A27">
            <v>266.94690000000003</v>
          </cell>
        </row>
        <row r="28">
          <cell r="A28">
            <v>268.08659999999998</v>
          </cell>
        </row>
        <row r="29">
          <cell r="A29">
            <v>269.1934</v>
          </cell>
        </row>
        <row r="30">
          <cell r="A30">
            <v>270.26960000000003</v>
          </cell>
        </row>
        <row r="31">
          <cell r="A31">
            <v>271.31709999999998</v>
          </cell>
        </row>
        <row r="32">
          <cell r="A32">
            <v>272.33760000000001</v>
          </cell>
        </row>
        <row r="33">
          <cell r="A33">
            <v>273.33269999999999</v>
          </cell>
        </row>
        <row r="34">
          <cell r="A34">
            <v>274.30380000000002</v>
          </cell>
        </row>
        <row r="35">
          <cell r="A35">
            <v>275.25240000000002</v>
          </cell>
        </row>
        <row r="36">
          <cell r="A36">
            <v>276.17950000000002</v>
          </cell>
        </row>
        <row r="37">
          <cell r="A37">
            <v>277.08620000000002</v>
          </cell>
        </row>
        <row r="38">
          <cell r="A38">
            <v>277.97370000000001</v>
          </cell>
        </row>
        <row r="39">
          <cell r="A39">
            <v>278.84289999999999</v>
          </cell>
        </row>
        <row r="40">
          <cell r="A40">
            <v>279.69450000000001</v>
          </cell>
        </row>
        <row r="41">
          <cell r="A41">
            <v>280.52960000000002</v>
          </cell>
        </row>
        <row r="42">
          <cell r="A42">
            <v>281.34870000000001</v>
          </cell>
        </row>
        <row r="43">
          <cell r="A43">
            <v>282.15260000000001</v>
          </cell>
        </row>
        <row r="44">
          <cell r="A44">
            <v>282.94189999999998</v>
          </cell>
        </row>
        <row r="45">
          <cell r="A45">
            <v>283.71730000000002</v>
          </cell>
        </row>
        <row r="46">
          <cell r="A46">
            <v>284.47930000000002</v>
          </cell>
        </row>
        <row r="47">
          <cell r="A47">
            <v>285.2285</v>
          </cell>
        </row>
        <row r="48">
          <cell r="A48">
            <v>285.96530000000001</v>
          </cell>
        </row>
        <row r="49">
          <cell r="A49">
            <v>286.69029999999998</v>
          </cell>
        </row>
        <row r="50">
          <cell r="A50">
            <v>287.40379999999999</v>
          </cell>
        </row>
        <row r="51">
          <cell r="A51">
            <v>288.10640000000001</v>
          </cell>
        </row>
        <row r="52">
          <cell r="A52">
            <v>288.79829999999998</v>
          </cell>
        </row>
        <row r="53">
          <cell r="A53">
            <v>289.48</v>
          </cell>
        </row>
        <row r="54">
          <cell r="A54">
            <v>290.15190000000001</v>
          </cell>
        </row>
        <row r="55">
          <cell r="A55">
            <v>290.8141</v>
          </cell>
        </row>
        <row r="56">
          <cell r="A56">
            <v>291.46719999999999</v>
          </cell>
        </row>
        <row r="57">
          <cell r="A57">
            <v>292.11130000000003</v>
          </cell>
        </row>
        <row r="58">
          <cell r="A58">
            <v>292.74669999999998</v>
          </cell>
        </row>
        <row r="59">
          <cell r="A59">
            <v>293.37380000000002</v>
          </cell>
        </row>
        <row r="60">
          <cell r="A60">
            <v>293.99279999999999</v>
          </cell>
        </row>
        <row r="61">
          <cell r="A61">
            <v>294.60390000000001</v>
          </cell>
        </row>
        <row r="62">
          <cell r="A62">
            <v>295.20740000000001</v>
          </cell>
        </row>
        <row r="63">
          <cell r="A63">
            <v>295.80340000000001</v>
          </cell>
        </row>
        <row r="64">
          <cell r="A64">
            <v>296.39229999999998</v>
          </cell>
        </row>
        <row r="65">
          <cell r="A65">
            <v>296.97410000000002</v>
          </cell>
        </row>
        <row r="66">
          <cell r="A66">
            <v>297.54919999999998</v>
          </cell>
        </row>
        <row r="67">
          <cell r="A67">
            <v>298.11759999999998</v>
          </cell>
        </row>
        <row r="68">
          <cell r="A68">
            <v>298.67959999999999</v>
          </cell>
        </row>
        <row r="69">
          <cell r="A69">
            <v>299.2353</v>
          </cell>
        </row>
        <row r="70">
          <cell r="A70">
            <v>299.78489999999999</v>
          </cell>
        </row>
        <row r="71">
          <cell r="A71">
            <v>300.32859999999999</v>
          </cell>
        </row>
        <row r="72">
          <cell r="A72">
            <v>300.86649999999997</v>
          </cell>
        </row>
        <row r="73">
          <cell r="A73">
            <v>301.39870000000002</v>
          </cell>
        </row>
        <row r="74">
          <cell r="A74">
            <v>301.92540000000002</v>
          </cell>
        </row>
        <row r="75">
          <cell r="A75">
            <v>302.4468</v>
          </cell>
        </row>
        <row r="76">
          <cell r="A76">
            <v>302.96289999999999</v>
          </cell>
        </row>
        <row r="77">
          <cell r="A77">
            <v>303.47390000000001</v>
          </cell>
        </row>
        <row r="78">
          <cell r="A78">
            <v>303.97980000000001</v>
          </cell>
        </row>
        <row r="79">
          <cell r="A79">
            <v>304.48090000000002</v>
          </cell>
        </row>
        <row r="80">
          <cell r="A80">
            <v>304.97719999999998</v>
          </cell>
        </row>
        <row r="81">
          <cell r="A81">
            <v>305.46890000000002</v>
          </cell>
        </row>
        <row r="82">
          <cell r="A82">
            <v>305.95589999999999</v>
          </cell>
        </row>
        <row r="83">
          <cell r="A83">
            <v>306.43849999999998</v>
          </cell>
        </row>
        <row r="84">
          <cell r="A84">
            <v>306.91669999999999</v>
          </cell>
        </row>
        <row r="85">
          <cell r="A85">
            <v>307.39069999999998</v>
          </cell>
        </row>
        <row r="86">
          <cell r="A86">
            <v>307.8605</v>
          </cell>
        </row>
        <row r="87">
          <cell r="A87">
            <v>308.3261</v>
          </cell>
        </row>
        <row r="88">
          <cell r="A88">
            <v>308.7878</v>
          </cell>
        </row>
        <row r="89">
          <cell r="A89">
            <v>309.24549999999999</v>
          </cell>
        </row>
        <row r="90">
          <cell r="A90">
            <v>309.69929999999999</v>
          </cell>
        </row>
        <row r="91">
          <cell r="A91">
            <v>310.14940000000001</v>
          </cell>
        </row>
        <row r="92">
          <cell r="A92">
            <v>310.5958</v>
          </cell>
        </row>
        <row r="93">
          <cell r="A93">
            <v>311.0385</v>
          </cell>
        </row>
        <row r="94">
          <cell r="A94">
            <v>311.47770000000003</v>
          </cell>
        </row>
        <row r="95">
          <cell r="A95">
            <v>311.91329999999999</v>
          </cell>
        </row>
        <row r="96">
          <cell r="A96">
            <v>312.34559999999999</v>
          </cell>
        </row>
        <row r="97">
          <cell r="A97">
            <v>312.77440000000001</v>
          </cell>
        </row>
        <row r="98">
          <cell r="A98">
            <v>313.2</v>
          </cell>
        </row>
        <row r="99">
          <cell r="A99">
            <v>313.6223</v>
          </cell>
        </row>
        <row r="100">
          <cell r="A100">
            <v>314.04140000000001</v>
          </cell>
        </row>
        <row r="101">
          <cell r="A101">
            <v>314.45740000000001</v>
          </cell>
        </row>
        <row r="102">
          <cell r="A102">
            <v>314.87040000000002</v>
          </cell>
        </row>
        <row r="103">
          <cell r="A103">
            <v>315.28030000000001</v>
          </cell>
        </row>
        <row r="104">
          <cell r="A104">
            <v>315.68720000000002</v>
          </cell>
        </row>
        <row r="105">
          <cell r="A105">
            <v>316.09120000000001</v>
          </cell>
        </row>
        <row r="106">
          <cell r="A106">
            <v>316.4923</v>
          </cell>
        </row>
        <row r="107">
          <cell r="A107">
            <v>316.89060000000001</v>
          </cell>
        </row>
        <row r="108">
          <cell r="A108">
            <v>317.28620000000001</v>
          </cell>
        </row>
        <row r="109">
          <cell r="A109">
            <v>317.67899999999997</v>
          </cell>
        </row>
        <row r="110">
          <cell r="A110">
            <v>318.06909999999999</v>
          </cell>
        </row>
        <row r="111">
          <cell r="A111">
            <v>318.45659999999998</v>
          </cell>
        </row>
        <row r="112">
          <cell r="A112">
            <v>318.84140000000002</v>
          </cell>
        </row>
        <row r="113">
          <cell r="A113">
            <v>319.22379999999998</v>
          </cell>
        </row>
        <row r="114">
          <cell r="A114">
            <v>319.60359999999997</v>
          </cell>
        </row>
        <row r="115">
          <cell r="A115">
            <v>319.98090000000002</v>
          </cell>
        </row>
        <row r="116">
          <cell r="A116">
            <v>320.35570000000001</v>
          </cell>
        </row>
        <row r="117">
          <cell r="A117">
            <v>320.72820000000002</v>
          </cell>
        </row>
        <row r="118">
          <cell r="A118">
            <v>321.09829999999999</v>
          </cell>
        </row>
        <row r="119">
          <cell r="A119">
            <v>321.46609999999998</v>
          </cell>
        </row>
        <row r="120">
          <cell r="A120">
            <v>321.83150000000001</v>
          </cell>
        </row>
        <row r="121">
          <cell r="A121">
            <v>322.19470000000001</v>
          </cell>
        </row>
        <row r="122">
          <cell r="A122">
            <v>322.5557</v>
          </cell>
        </row>
        <row r="123">
          <cell r="A123">
            <v>322.9144</v>
          </cell>
        </row>
        <row r="124">
          <cell r="A124">
            <v>323.27100000000002</v>
          </cell>
        </row>
        <row r="125">
          <cell r="A125">
            <v>323.62549999999999</v>
          </cell>
        </row>
        <row r="126">
          <cell r="A126">
            <v>323.9778</v>
          </cell>
        </row>
        <row r="127">
          <cell r="A127">
            <v>324.32810000000001</v>
          </cell>
        </row>
        <row r="128">
          <cell r="A128">
            <v>324.67630000000003</v>
          </cell>
        </row>
        <row r="129">
          <cell r="A129">
            <v>325.02249999999998</v>
          </cell>
        </row>
        <row r="130">
          <cell r="A130">
            <v>325.36669999999998</v>
          </cell>
        </row>
        <row r="131">
          <cell r="A131">
            <v>325.70890000000003</v>
          </cell>
        </row>
        <row r="132">
          <cell r="A132">
            <v>326.04919999999998</v>
          </cell>
        </row>
        <row r="133">
          <cell r="A133">
            <v>326.38760000000002</v>
          </cell>
        </row>
        <row r="134">
          <cell r="A134">
            <v>326.72399999999999</v>
          </cell>
        </row>
        <row r="135">
          <cell r="A135">
            <v>327.05869999999999</v>
          </cell>
        </row>
        <row r="136">
          <cell r="A136">
            <v>327.39139999999998</v>
          </cell>
        </row>
        <row r="137">
          <cell r="A137">
            <v>327.72239999999999</v>
          </cell>
        </row>
        <row r="138">
          <cell r="A138">
            <v>328.05149999999998</v>
          </cell>
        </row>
        <row r="139">
          <cell r="A139">
            <v>328.37889999999999</v>
          </cell>
        </row>
        <row r="140">
          <cell r="A140">
            <v>328.70460000000003</v>
          </cell>
        </row>
        <row r="141">
          <cell r="A141">
            <v>329.02850000000001</v>
          </cell>
        </row>
        <row r="142">
          <cell r="A142">
            <v>329.35070000000002</v>
          </cell>
        </row>
        <row r="143">
          <cell r="A143">
            <v>329.6712</v>
          </cell>
        </row>
        <row r="144">
          <cell r="A144">
            <v>329.99009999999998</v>
          </cell>
        </row>
        <row r="145">
          <cell r="A145">
            <v>330.3073</v>
          </cell>
        </row>
        <row r="146">
          <cell r="A146">
            <v>330.62279999999998</v>
          </cell>
        </row>
        <row r="147">
          <cell r="A147">
            <v>330.93680000000001</v>
          </cell>
        </row>
        <row r="148">
          <cell r="A148">
            <v>331.24919999999997</v>
          </cell>
        </row>
        <row r="149">
          <cell r="A149">
            <v>331.56</v>
          </cell>
        </row>
        <row r="150">
          <cell r="A150">
            <v>331.86930000000001</v>
          </cell>
        </row>
        <row r="151">
          <cell r="A151">
            <v>332.17700000000002</v>
          </cell>
        </row>
        <row r="152">
          <cell r="A152">
            <v>332.48329999999999</v>
          </cell>
        </row>
        <row r="153">
          <cell r="A153">
            <v>332.78800000000001</v>
          </cell>
        </row>
        <row r="154">
          <cell r="A154">
            <v>333.09120000000001</v>
          </cell>
        </row>
        <row r="155">
          <cell r="A155">
            <v>333.39299999999997</v>
          </cell>
        </row>
        <row r="156">
          <cell r="A156">
            <v>333.6934</v>
          </cell>
        </row>
        <row r="157">
          <cell r="A157">
            <v>333.9923</v>
          </cell>
        </row>
        <row r="158">
          <cell r="A158">
            <v>334.28980000000001</v>
          </cell>
        </row>
        <row r="159">
          <cell r="A159">
            <v>334.58589999999998</v>
          </cell>
        </row>
        <row r="160">
          <cell r="A160">
            <v>334.88060000000002</v>
          </cell>
        </row>
        <row r="161">
          <cell r="A161">
            <v>335.1739</v>
          </cell>
        </row>
        <row r="162">
          <cell r="A162">
            <v>335.46589999999998</v>
          </cell>
        </row>
        <row r="163">
          <cell r="A163">
            <v>335.75650000000002</v>
          </cell>
        </row>
        <row r="164">
          <cell r="A164">
            <v>336.04590000000002</v>
          </cell>
        </row>
        <row r="165">
          <cell r="A165">
            <v>336.33390000000003</v>
          </cell>
        </row>
        <row r="166">
          <cell r="A166">
            <v>336.62060000000002</v>
          </cell>
        </row>
        <row r="167">
          <cell r="A167">
            <v>336.90600000000001</v>
          </cell>
        </row>
        <row r="168">
          <cell r="A168">
            <v>337.1902</v>
          </cell>
        </row>
        <row r="169">
          <cell r="A169">
            <v>337.47309999999999</v>
          </cell>
        </row>
        <row r="170">
          <cell r="A170">
            <v>337.75470000000001</v>
          </cell>
        </row>
        <row r="171">
          <cell r="A171">
            <v>338.0351</v>
          </cell>
        </row>
        <row r="172">
          <cell r="A172">
            <v>338.3143</v>
          </cell>
        </row>
        <row r="173">
          <cell r="A173">
            <v>338.59230000000002</v>
          </cell>
        </row>
        <row r="174">
          <cell r="A174">
            <v>338.8691</v>
          </cell>
        </row>
        <row r="175">
          <cell r="A175">
            <v>339.1447</v>
          </cell>
        </row>
        <row r="176">
          <cell r="A176">
            <v>339.41910000000001</v>
          </cell>
        </row>
        <row r="177">
          <cell r="A177">
            <v>339.69240000000002</v>
          </cell>
        </row>
        <row r="178">
          <cell r="A178">
            <v>339.96449999999999</v>
          </cell>
        </row>
        <row r="179">
          <cell r="A179">
            <v>340.2355</v>
          </cell>
        </row>
        <row r="180">
          <cell r="A180">
            <v>340.50540000000001</v>
          </cell>
        </row>
        <row r="181">
          <cell r="A181">
            <v>340.77409999999998</v>
          </cell>
        </row>
        <row r="182">
          <cell r="A182">
            <v>341.04180000000002</v>
          </cell>
        </row>
        <row r="183">
          <cell r="A183">
            <v>341.30829999999997</v>
          </cell>
        </row>
        <row r="184">
          <cell r="A184">
            <v>341.57380000000001</v>
          </cell>
        </row>
        <row r="185">
          <cell r="A185">
            <v>341.8381</v>
          </cell>
        </row>
        <row r="186">
          <cell r="A186">
            <v>342.10140000000001</v>
          </cell>
        </row>
        <row r="187">
          <cell r="A187">
            <v>342.36369999999999</v>
          </cell>
        </row>
        <row r="188">
          <cell r="A188">
            <v>342.62490000000003</v>
          </cell>
        </row>
        <row r="189">
          <cell r="A189">
            <v>342.88510000000002</v>
          </cell>
        </row>
        <row r="190">
          <cell r="A190">
            <v>343.14420000000001</v>
          </cell>
        </row>
        <row r="191">
          <cell r="A191">
            <v>343.40230000000003</v>
          </cell>
        </row>
        <row r="192">
          <cell r="A192">
            <v>343.65949999999998</v>
          </cell>
        </row>
        <row r="193">
          <cell r="A193">
            <v>343.91559999999998</v>
          </cell>
        </row>
        <row r="194">
          <cell r="A194">
            <v>344.17070000000001</v>
          </cell>
        </row>
        <row r="195">
          <cell r="A195">
            <v>344.4248</v>
          </cell>
        </row>
        <row r="196">
          <cell r="A196">
            <v>344.678</v>
          </cell>
        </row>
        <row r="197">
          <cell r="A197">
            <v>344.93020000000001</v>
          </cell>
        </row>
        <row r="198">
          <cell r="A198">
            <v>345.1814</v>
          </cell>
        </row>
        <row r="199">
          <cell r="A199">
            <v>345.43169999999998</v>
          </cell>
        </row>
        <row r="200">
          <cell r="A200">
            <v>345.68110000000001</v>
          </cell>
        </row>
        <row r="201">
          <cell r="A201">
            <v>345.92950000000002</v>
          </cell>
        </row>
        <row r="202">
          <cell r="A202">
            <v>346.17700000000002</v>
          </cell>
        </row>
        <row r="203">
          <cell r="A203">
            <v>346.42360000000002</v>
          </cell>
        </row>
        <row r="204">
          <cell r="A204">
            <v>346.66919999999999</v>
          </cell>
        </row>
        <row r="205">
          <cell r="A205">
            <v>346.91399999999999</v>
          </cell>
        </row>
        <row r="206">
          <cell r="A206">
            <v>347.15789999999998</v>
          </cell>
        </row>
        <row r="207">
          <cell r="A207">
            <v>347.40089999999998</v>
          </cell>
        </row>
        <row r="208">
          <cell r="A208">
            <v>347.64299999999997</v>
          </cell>
        </row>
        <row r="209">
          <cell r="A209">
            <v>347.88420000000002</v>
          </cell>
        </row>
        <row r="210">
          <cell r="A210">
            <v>348.12459999999999</v>
          </cell>
        </row>
        <row r="211">
          <cell r="A211">
            <v>348.36410000000001</v>
          </cell>
        </row>
        <row r="212">
          <cell r="A212">
            <v>348.60270000000003</v>
          </cell>
        </row>
        <row r="213">
          <cell r="A213">
            <v>348.84050000000002</v>
          </cell>
        </row>
        <row r="214">
          <cell r="A214">
            <v>349.07749999999999</v>
          </cell>
        </row>
        <row r="215">
          <cell r="A215">
            <v>349.31360000000001</v>
          </cell>
        </row>
        <row r="216">
          <cell r="A216">
            <v>349.5489</v>
          </cell>
        </row>
        <row r="217">
          <cell r="A217">
            <v>349.78339999999997</v>
          </cell>
        </row>
        <row r="218">
          <cell r="A218">
            <v>350.01710000000003</v>
          </cell>
        </row>
        <row r="219">
          <cell r="A219">
            <v>350.25</v>
          </cell>
        </row>
        <row r="220">
          <cell r="A220">
            <v>350.48200000000003</v>
          </cell>
        </row>
        <row r="221">
          <cell r="A221">
            <v>350.7133</v>
          </cell>
        </row>
        <row r="222">
          <cell r="A222">
            <v>350.94380000000001</v>
          </cell>
        </row>
        <row r="223">
          <cell r="A223">
            <v>351.17349999999999</v>
          </cell>
        </row>
        <row r="224">
          <cell r="A224">
            <v>351.4024</v>
          </cell>
        </row>
        <row r="225">
          <cell r="A225">
            <v>351.63060000000002</v>
          </cell>
        </row>
        <row r="226">
          <cell r="A226">
            <v>351.858</v>
          </cell>
        </row>
        <row r="227">
          <cell r="A227">
            <v>352.08460000000002</v>
          </cell>
        </row>
        <row r="228">
          <cell r="A228">
            <v>352.31049999999999</v>
          </cell>
        </row>
        <row r="229">
          <cell r="A229">
            <v>352.53559999999999</v>
          </cell>
        </row>
        <row r="230">
          <cell r="A230">
            <v>352.76</v>
          </cell>
        </row>
        <row r="231">
          <cell r="A231">
            <v>352.98360000000002</v>
          </cell>
        </row>
        <row r="232">
          <cell r="A232">
            <v>353.20650000000001</v>
          </cell>
        </row>
        <row r="233">
          <cell r="A233">
            <v>353.42869999999999</v>
          </cell>
        </row>
        <row r="234">
          <cell r="A234">
            <v>353.65019999999998</v>
          </cell>
        </row>
        <row r="235">
          <cell r="A235">
            <v>353.87090000000001</v>
          </cell>
        </row>
        <row r="236">
          <cell r="A236">
            <v>354.09100000000001</v>
          </cell>
        </row>
        <row r="237">
          <cell r="A237">
            <v>354.31029999999998</v>
          </cell>
        </row>
        <row r="238">
          <cell r="A238">
            <v>354.52890000000002</v>
          </cell>
        </row>
        <row r="239">
          <cell r="A239">
            <v>354.74689999999998</v>
          </cell>
        </row>
        <row r="240">
          <cell r="A240">
            <v>354.96409999999997</v>
          </cell>
        </row>
        <row r="241">
          <cell r="A241">
            <v>355.18060000000003</v>
          </cell>
        </row>
        <row r="242">
          <cell r="A242">
            <v>355.3965</v>
          </cell>
        </row>
        <row r="243">
          <cell r="A243">
            <v>355.61169999999998</v>
          </cell>
        </row>
        <row r="244">
          <cell r="A244">
            <v>355.82619999999997</v>
          </cell>
        </row>
        <row r="245">
          <cell r="A245">
            <v>356.0401</v>
          </cell>
        </row>
        <row r="246">
          <cell r="A246">
            <v>356.25319999999999</v>
          </cell>
        </row>
        <row r="247">
          <cell r="A247">
            <v>356.46570000000003</v>
          </cell>
        </row>
        <row r="248">
          <cell r="A248">
            <v>356.67759999999998</v>
          </cell>
        </row>
        <row r="249">
          <cell r="A249">
            <v>356.8888</v>
          </cell>
        </row>
        <row r="250">
          <cell r="A250">
            <v>357.0994</v>
          </cell>
        </row>
        <row r="251">
          <cell r="A251">
            <v>357.30930000000001</v>
          </cell>
        </row>
        <row r="252">
          <cell r="A252">
            <v>357.51859999999999</v>
          </cell>
        </row>
        <row r="253">
          <cell r="A253">
            <v>357.72719999999998</v>
          </cell>
        </row>
        <row r="254">
          <cell r="A254">
            <v>357.93520000000001</v>
          </cell>
        </row>
        <row r="255">
          <cell r="A255">
            <v>358.14260000000002</v>
          </cell>
        </row>
        <row r="256">
          <cell r="A256">
            <v>358.3494</v>
          </cell>
        </row>
        <row r="257">
          <cell r="A257">
            <v>358.55549999999999</v>
          </cell>
        </row>
        <row r="258">
          <cell r="A258">
            <v>358.7611</v>
          </cell>
        </row>
        <row r="259">
          <cell r="A259">
            <v>358.96600000000001</v>
          </cell>
        </row>
        <row r="260">
          <cell r="A260">
            <v>359.1703</v>
          </cell>
        </row>
        <row r="261">
          <cell r="A261">
            <v>359.37400000000002</v>
          </cell>
        </row>
        <row r="262">
          <cell r="A262">
            <v>359.57709999999997</v>
          </cell>
        </row>
        <row r="263">
          <cell r="A263">
            <v>359.77960000000002</v>
          </cell>
        </row>
        <row r="264">
          <cell r="A264">
            <v>359.98149999999998</v>
          </cell>
        </row>
        <row r="265">
          <cell r="A265">
            <v>360.18290000000002</v>
          </cell>
        </row>
        <row r="266">
          <cell r="A266">
            <v>360.3836</v>
          </cell>
        </row>
        <row r="267">
          <cell r="A267">
            <v>360.5838</v>
          </cell>
        </row>
        <row r="268">
          <cell r="A268">
            <v>360.78339999999997</v>
          </cell>
        </row>
        <row r="269">
          <cell r="A269">
            <v>360.98239999999998</v>
          </cell>
        </row>
        <row r="270">
          <cell r="A270">
            <v>361.18079999999998</v>
          </cell>
        </row>
        <row r="271">
          <cell r="A271">
            <v>361.37869999999998</v>
          </cell>
        </row>
        <row r="272">
          <cell r="A272">
            <v>361.57600000000002</v>
          </cell>
        </row>
        <row r="273">
          <cell r="A273">
            <v>361.77269999999999</v>
          </cell>
        </row>
        <row r="274">
          <cell r="A274">
            <v>361.96890000000002</v>
          </cell>
        </row>
        <row r="275">
          <cell r="A275">
            <v>362.16449999999998</v>
          </cell>
        </row>
        <row r="276">
          <cell r="A276">
            <v>362.3596</v>
          </cell>
        </row>
        <row r="277">
          <cell r="A277">
            <v>362.55410000000001</v>
          </cell>
        </row>
        <row r="278">
          <cell r="A278">
            <v>362.74810000000002</v>
          </cell>
        </row>
        <row r="279">
          <cell r="A279">
            <v>362.94150000000002</v>
          </cell>
        </row>
        <row r="280">
          <cell r="A280">
            <v>363.13440000000003</v>
          </cell>
        </row>
        <row r="281">
          <cell r="A281">
            <v>363.32670000000002</v>
          </cell>
        </row>
        <row r="282">
          <cell r="A282">
            <v>363.51859999999999</v>
          </cell>
        </row>
        <row r="283">
          <cell r="A283">
            <v>363.70979999999997</v>
          </cell>
        </row>
        <row r="284">
          <cell r="A284">
            <v>363.9006</v>
          </cell>
        </row>
        <row r="285">
          <cell r="A285">
            <v>364.0908</v>
          </cell>
        </row>
        <row r="286">
          <cell r="A286">
            <v>364.28050000000002</v>
          </cell>
        </row>
        <row r="287">
          <cell r="A287">
            <v>364.46969999999999</v>
          </cell>
        </row>
        <row r="288">
          <cell r="A288">
            <v>364.65839999999997</v>
          </cell>
        </row>
        <row r="289">
          <cell r="A289">
            <v>364.84660000000002</v>
          </cell>
        </row>
        <row r="290">
          <cell r="A290">
            <v>365.0342</v>
          </cell>
        </row>
        <row r="291">
          <cell r="A291">
            <v>365.22129999999999</v>
          </cell>
        </row>
        <row r="292">
          <cell r="A292">
            <v>365.40800000000002</v>
          </cell>
        </row>
        <row r="293">
          <cell r="A293">
            <v>365.59410000000003</v>
          </cell>
        </row>
        <row r="294">
          <cell r="A294">
            <v>365.77969999999999</v>
          </cell>
        </row>
        <row r="295">
          <cell r="A295">
            <v>365.96480000000003</v>
          </cell>
        </row>
        <row r="296">
          <cell r="A296">
            <v>366.14949999999999</v>
          </cell>
        </row>
        <row r="297">
          <cell r="A297">
            <v>366.33359999999999</v>
          </cell>
        </row>
        <row r="298">
          <cell r="A298">
            <v>366.5172</v>
          </cell>
        </row>
        <row r="299">
          <cell r="A299">
            <v>366.7004</v>
          </cell>
        </row>
        <row r="300">
          <cell r="A300">
            <v>366.88299999999998</v>
          </cell>
        </row>
        <row r="301">
          <cell r="A301">
            <v>367.0652</v>
          </cell>
        </row>
        <row r="302">
          <cell r="A302">
            <v>367.24689999999998</v>
          </cell>
        </row>
        <row r="303">
          <cell r="A303">
            <v>367.42809999999997</v>
          </cell>
        </row>
        <row r="304">
          <cell r="A304">
            <v>367.60890000000001</v>
          </cell>
        </row>
        <row r="305">
          <cell r="A305">
            <v>367.78910000000002</v>
          </cell>
        </row>
        <row r="306">
          <cell r="A306">
            <v>367.96890000000002</v>
          </cell>
        </row>
        <row r="307">
          <cell r="A307">
            <v>368.14819999999997</v>
          </cell>
        </row>
        <row r="308">
          <cell r="A308">
            <v>368.32709999999997</v>
          </cell>
        </row>
        <row r="309">
          <cell r="A309">
            <v>368.50540000000001</v>
          </cell>
        </row>
        <row r="310">
          <cell r="A310">
            <v>368.68340000000001</v>
          </cell>
        </row>
        <row r="311">
          <cell r="A311">
            <v>368.86079999999998</v>
          </cell>
        </row>
        <row r="312">
          <cell r="A312">
            <v>369.0378</v>
          </cell>
        </row>
        <row r="313">
          <cell r="A313">
            <v>369.21429999999998</v>
          </cell>
        </row>
        <row r="314">
          <cell r="A314">
            <v>369.3904</v>
          </cell>
        </row>
        <row r="315">
          <cell r="A315">
            <v>369.56599999999997</v>
          </cell>
        </row>
        <row r="316">
          <cell r="A316">
            <v>369.74119999999999</v>
          </cell>
        </row>
        <row r="317">
          <cell r="A317">
            <v>369.91590000000002</v>
          </cell>
        </row>
        <row r="318">
          <cell r="A318">
            <v>370.09019999999998</v>
          </cell>
        </row>
        <row r="319">
          <cell r="A319">
            <v>370.26400000000001</v>
          </cell>
        </row>
        <row r="320">
          <cell r="A320">
            <v>370.43740000000003</v>
          </cell>
        </row>
        <row r="321">
          <cell r="A321">
            <v>370.6103</v>
          </cell>
        </row>
        <row r="322">
          <cell r="A322">
            <v>370.78280000000001</v>
          </cell>
        </row>
        <row r="323">
          <cell r="A323">
            <v>370.95490000000001</v>
          </cell>
        </row>
        <row r="324">
          <cell r="A324">
            <v>371.12650000000002</v>
          </cell>
        </row>
        <row r="325">
          <cell r="A325">
            <v>371.29770000000002</v>
          </cell>
        </row>
        <row r="326">
          <cell r="A326">
            <v>371.46839999999997</v>
          </cell>
        </row>
        <row r="327">
          <cell r="A327">
            <v>371.63869999999997</v>
          </cell>
        </row>
        <row r="328">
          <cell r="A328">
            <v>371.80860000000001</v>
          </cell>
        </row>
        <row r="329">
          <cell r="A329">
            <v>371.97800000000001</v>
          </cell>
        </row>
        <row r="330">
          <cell r="A330">
            <v>372.14710000000002</v>
          </cell>
        </row>
        <row r="331">
          <cell r="A331">
            <v>372.31569999999999</v>
          </cell>
        </row>
        <row r="332">
          <cell r="A332">
            <v>372.48379999999997</v>
          </cell>
        </row>
        <row r="333">
          <cell r="A333">
            <v>372.65159999999997</v>
          </cell>
        </row>
        <row r="334">
          <cell r="A334">
            <v>372.81889999999999</v>
          </cell>
        </row>
        <row r="335">
          <cell r="A335">
            <v>372.98579999999998</v>
          </cell>
        </row>
        <row r="336">
          <cell r="A336">
            <v>373.15230000000003</v>
          </cell>
        </row>
        <row r="337">
          <cell r="A337">
            <v>373.31830000000002</v>
          </cell>
        </row>
        <row r="338">
          <cell r="A338">
            <v>373.48399999999998</v>
          </cell>
        </row>
        <row r="339">
          <cell r="A339">
            <v>373.64920000000001</v>
          </cell>
        </row>
        <row r="340">
          <cell r="A340">
            <v>373.81400000000002</v>
          </cell>
        </row>
        <row r="341">
          <cell r="A341">
            <v>373.97840000000002</v>
          </cell>
        </row>
        <row r="342">
          <cell r="A342">
            <v>374.14240000000001</v>
          </cell>
        </row>
        <row r="343">
          <cell r="A343">
            <v>374.30599999999998</v>
          </cell>
        </row>
        <row r="344">
          <cell r="A344">
            <v>374.4692</v>
          </cell>
        </row>
        <row r="345">
          <cell r="A345">
            <v>374.63189999999997</v>
          </cell>
        </row>
        <row r="346">
          <cell r="A346">
            <v>374.79430000000002</v>
          </cell>
        </row>
        <row r="347">
          <cell r="A347">
            <v>374.95620000000002</v>
          </cell>
        </row>
        <row r="348">
          <cell r="A348">
            <v>375.11779999999999</v>
          </cell>
        </row>
        <row r="349">
          <cell r="A349">
            <v>375.27890000000002</v>
          </cell>
        </row>
        <row r="350">
          <cell r="A350">
            <v>375.43970000000002</v>
          </cell>
        </row>
        <row r="351">
          <cell r="A351">
            <v>375.6</v>
          </cell>
        </row>
        <row r="352">
          <cell r="A352">
            <v>375.76</v>
          </cell>
        </row>
        <row r="353">
          <cell r="A353">
            <v>375.91950000000003</v>
          </cell>
        </row>
        <row r="354">
          <cell r="A354">
            <v>376.07859999999999</v>
          </cell>
        </row>
        <row r="355">
          <cell r="A355">
            <v>376.23739999999998</v>
          </cell>
        </row>
        <row r="356">
          <cell r="A356">
            <v>376.39569999999998</v>
          </cell>
        </row>
        <row r="357">
          <cell r="A357">
            <v>376.55369999999999</v>
          </cell>
        </row>
        <row r="358">
          <cell r="A358">
            <v>376.71120000000002</v>
          </cell>
        </row>
        <row r="359">
          <cell r="A359">
            <v>376.86840000000001</v>
          </cell>
        </row>
        <row r="360">
          <cell r="A360">
            <v>377.02519999999998</v>
          </cell>
        </row>
        <row r="361">
          <cell r="A361">
            <v>377.18150000000003</v>
          </cell>
        </row>
        <row r="362">
          <cell r="A362">
            <v>377.33749999999998</v>
          </cell>
        </row>
        <row r="363">
          <cell r="A363">
            <v>377.49310000000003</v>
          </cell>
        </row>
        <row r="364">
          <cell r="A364">
            <v>377.64830000000001</v>
          </cell>
        </row>
        <row r="365">
          <cell r="A365">
            <v>377.80309999999997</v>
          </cell>
        </row>
        <row r="366">
          <cell r="A366">
            <v>377.95749999999998</v>
          </cell>
        </row>
        <row r="367">
          <cell r="A367">
            <v>378.11149999999998</v>
          </cell>
        </row>
        <row r="368">
          <cell r="A368">
            <v>378.26519999999999</v>
          </cell>
        </row>
        <row r="369">
          <cell r="A369">
            <v>378.41840000000002</v>
          </cell>
        </row>
        <row r="370">
          <cell r="A370">
            <v>378.57130000000001</v>
          </cell>
        </row>
        <row r="371">
          <cell r="A371">
            <v>378.72379999999998</v>
          </cell>
        </row>
        <row r="372">
          <cell r="A372">
            <v>378.87580000000003</v>
          </cell>
        </row>
        <row r="373">
          <cell r="A373">
            <v>379.02749999999997</v>
          </cell>
        </row>
        <row r="374">
          <cell r="A374">
            <v>379.17880000000002</v>
          </cell>
        </row>
        <row r="375">
          <cell r="A375">
            <v>379.32979999999998</v>
          </cell>
        </row>
        <row r="376">
          <cell r="A376">
            <v>379.4803</v>
          </cell>
        </row>
        <row r="377">
          <cell r="A377">
            <v>379.63040000000001</v>
          </cell>
        </row>
        <row r="378">
          <cell r="A378">
            <v>379.78019999999998</v>
          </cell>
        </row>
        <row r="379">
          <cell r="A379">
            <v>379.92959999999999</v>
          </cell>
        </row>
        <row r="380">
          <cell r="A380">
            <v>380.07859999999999</v>
          </cell>
        </row>
        <row r="381">
          <cell r="A381">
            <v>380.22710000000001</v>
          </cell>
        </row>
        <row r="382">
          <cell r="A382">
            <v>380.37529999999998</v>
          </cell>
        </row>
        <row r="383">
          <cell r="A383">
            <v>380.52319999999997</v>
          </cell>
        </row>
        <row r="384">
          <cell r="A384">
            <v>380.67059999999998</v>
          </cell>
        </row>
        <row r="385">
          <cell r="A385">
            <v>380.81760000000003</v>
          </cell>
        </row>
        <row r="386">
          <cell r="A386">
            <v>380.96429999999998</v>
          </cell>
        </row>
        <row r="387">
          <cell r="A387">
            <v>381.1105</v>
          </cell>
        </row>
        <row r="388">
          <cell r="A388">
            <v>381.25639999999999</v>
          </cell>
        </row>
        <row r="389">
          <cell r="A389">
            <v>381.40179999999998</v>
          </cell>
        </row>
        <row r="390">
          <cell r="A390">
            <v>381.54689999999999</v>
          </cell>
        </row>
        <row r="391">
          <cell r="A391">
            <v>381.69159999999999</v>
          </cell>
        </row>
        <row r="392">
          <cell r="A392">
            <v>381.83589999999998</v>
          </cell>
        </row>
        <row r="393">
          <cell r="A393">
            <v>381.97969999999998</v>
          </cell>
        </row>
        <row r="394">
          <cell r="A394">
            <v>382.1232</v>
          </cell>
        </row>
        <row r="395">
          <cell r="A395">
            <v>382.2663</v>
          </cell>
        </row>
        <row r="396">
          <cell r="A396">
            <v>382.40899999999999</v>
          </cell>
        </row>
        <row r="397">
          <cell r="A397">
            <v>382.55119999999999</v>
          </cell>
        </row>
        <row r="398">
          <cell r="A398">
            <v>382.69310000000002</v>
          </cell>
        </row>
        <row r="399">
          <cell r="A399">
            <v>382.83449999999999</v>
          </cell>
        </row>
        <row r="400">
          <cell r="A400">
            <v>382.97550000000001</v>
          </cell>
        </row>
        <row r="401">
          <cell r="A401">
            <v>383.11619999999999</v>
          </cell>
        </row>
        <row r="402">
          <cell r="A402">
            <v>383.25630000000001</v>
          </cell>
        </row>
        <row r="403">
          <cell r="A403">
            <v>383.39609999999999</v>
          </cell>
        </row>
        <row r="404">
          <cell r="A404">
            <v>383.53539999999998</v>
          </cell>
        </row>
        <row r="405">
          <cell r="A405">
            <v>383.67430000000002</v>
          </cell>
        </row>
        <row r="406">
          <cell r="A406">
            <v>383.81279999999998</v>
          </cell>
        </row>
        <row r="407">
          <cell r="A407">
            <v>383.95080000000002</v>
          </cell>
        </row>
        <row r="408">
          <cell r="A408">
            <v>384.0883</v>
          </cell>
        </row>
        <row r="409">
          <cell r="A409">
            <v>384.22539999999998</v>
          </cell>
        </row>
        <row r="410">
          <cell r="A410">
            <v>384.36200000000002</v>
          </cell>
        </row>
        <row r="411">
          <cell r="A411">
            <v>384.4982</v>
          </cell>
        </row>
        <row r="412">
          <cell r="A412">
            <v>384.63380000000001</v>
          </cell>
        </row>
        <row r="413">
          <cell r="A413">
            <v>384.76889999999997</v>
          </cell>
        </row>
        <row r="414">
          <cell r="A414">
            <v>384.90350000000001</v>
          </cell>
        </row>
        <row r="415">
          <cell r="A415">
            <v>385.0376</v>
          </cell>
        </row>
        <row r="416">
          <cell r="A416">
            <v>116.0981</v>
          </cell>
        </row>
        <row r="417">
          <cell r="A417">
            <v>200.02940000000001</v>
          </cell>
        </row>
        <row r="418">
          <cell r="A418">
            <v>211.0472</v>
          </cell>
        </row>
        <row r="419">
          <cell r="A419">
            <v>218.1764</v>
          </cell>
        </row>
        <row r="420">
          <cell r="A420">
            <v>223.58439999999999</v>
          </cell>
        </row>
        <row r="421">
          <cell r="A421">
            <v>227.99789999999999</v>
          </cell>
        </row>
        <row r="422">
          <cell r="A422">
            <v>231.75630000000001</v>
          </cell>
        </row>
        <row r="423">
          <cell r="A423">
            <v>235.0471</v>
          </cell>
        </row>
        <row r="424">
          <cell r="A424">
            <v>237.98580000000001</v>
          </cell>
        </row>
        <row r="425">
          <cell r="A425">
            <v>240.64859999999999</v>
          </cell>
        </row>
        <row r="426">
          <cell r="A426">
            <v>243.089</v>
          </cell>
        </row>
        <row r="427">
          <cell r="A427">
            <v>245.34559999999999</v>
          </cell>
        </row>
        <row r="428">
          <cell r="A428">
            <v>247.4478</v>
          </cell>
        </row>
        <row r="429">
          <cell r="A429">
            <v>249.41810000000001</v>
          </cell>
        </row>
        <row r="430">
          <cell r="A430">
            <v>251.27420000000001</v>
          </cell>
        </row>
        <row r="431">
          <cell r="A431">
            <v>253.03059999999999</v>
          </cell>
        </row>
        <row r="432">
          <cell r="A432">
            <v>254.6987</v>
          </cell>
        </row>
        <row r="433">
          <cell r="A433">
            <v>256.2885</v>
          </cell>
        </row>
        <row r="434">
          <cell r="A434">
            <v>257.80790000000002</v>
          </cell>
        </row>
        <row r="435">
          <cell r="A435">
            <v>259.2638</v>
          </cell>
        </row>
        <row r="436">
          <cell r="A436">
            <v>260.66219999999998</v>
          </cell>
        </row>
        <row r="437">
          <cell r="A437">
            <v>262.00810000000001</v>
          </cell>
        </row>
        <row r="438">
          <cell r="A438">
            <v>263.30590000000001</v>
          </cell>
        </row>
        <row r="439">
          <cell r="A439">
            <v>264.55939999999998</v>
          </cell>
        </row>
        <row r="440">
          <cell r="A440">
            <v>265.77210000000002</v>
          </cell>
        </row>
        <row r="441">
          <cell r="A441">
            <v>266.94690000000003</v>
          </cell>
        </row>
        <row r="442">
          <cell r="A442">
            <v>268.08659999999998</v>
          </cell>
        </row>
        <row r="443">
          <cell r="A443">
            <v>269.1934</v>
          </cell>
        </row>
        <row r="444">
          <cell r="A444">
            <v>270.26960000000003</v>
          </cell>
        </row>
        <row r="445">
          <cell r="A445">
            <v>271.31709999999998</v>
          </cell>
        </row>
        <row r="446">
          <cell r="A446">
            <v>272.33760000000001</v>
          </cell>
        </row>
        <row r="447">
          <cell r="A447">
            <v>273.33269999999999</v>
          </cell>
        </row>
        <row r="448">
          <cell r="A448">
            <v>274.30380000000002</v>
          </cell>
        </row>
        <row r="449">
          <cell r="A449">
            <v>275.25240000000002</v>
          </cell>
        </row>
        <row r="450">
          <cell r="A450">
            <v>276.17950000000002</v>
          </cell>
        </row>
        <row r="451">
          <cell r="A451">
            <v>277.08620000000002</v>
          </cell>
        </row>
        <row r="452">
          <cell r="A452">
            <v>277.97370000000001</v>
          </cell>
        </row>
        <row r="453">
          <cell r="A453">
            <v>278.84289999999999</v>
          </cell>
        </row>
        <row r="454">
          <cell r="A454">
            <v>279.69450000000001</v>
          </cell>
        </row>
        <row r="455">
          <cell r="A455">
            <v>280.52960000000002</v>
          </cell>
        </row>
        <row r="456">
          <cell r="A456">
            <v>281.34870000000001</v>
          </cell>
        </row>
        <row r="457">
          <cell r="A457">
            <v>282.15260000000001</v>
          </cell>
        </row>
        <row r="458">
          <cell r="A458">
            <v>282.94189999999998</v>
          </cell>
        </row>
        <row r="459">
          <cell r="A459">
            <v>283.71730000000002</v>
          </cell>
        </row>
        <row r="460">
          <cell r="A460">
            <v>284.47930000000002</v>
          </cell>
        </row>
        <row r="461">
          <cell r="A461">
            <v>285.2285</v>
          </cell>
        </row>
        <row r="462">
          <cell r="A462">
            <v>285.96530000000001</v>
          </cell>
        </row>
        <row r="463">
          <cell r="A463">
            <v>286.69029999999998</v>
          </cell>
        </row>
        <row r="464">
          <cell r="A464">
            <v>287.40379999999999</v>
          </cell>
        </row>
        <row r="465">
          <cell r="A465">
            <v>288.10640000000001</v>
          </cell>
        </row>
        <row r="466">
          <cell r="A466">
            <v>288.79829999999998</v>
          </cell>
        </row>
        <row r="467">
          <cell r="A467">
            <v>289.48</v>
          </cell>
        </row>
        <row r="468">
          <cell r="A468">
            <v>290.15190000000001</v>
          </cell>
        </row>
        <row r="469">
          <cell r="A469">
            <v>290.8141</v>
          </cell>
        </row>
        <row r="470">
          <cell r="A470">
            <v>291.46719999999999</v>
          </cell>
        </row>
        <row r="471">
          <cell r="A471">
            <v>292.11130000000003</v>
          </cell>
        </row>
        <row r="472">
          <cell r="A472">
            <v>292.74669999999998</v>
          </cell>
        </row>
        <row r="473">
          <cell r="A473">
            <v>293.37380000000002</v>
          </cell>
        </row>
        <row r="474">
          <cell r="A474">
            <v>293.99279999999999</v>
          </cell>
        </row>
        <row r="475">
          <cell r="A475">
            <v>294.60390000000001</v>
          </cell>
        </row>
        <row r="476">
          <cell r="A476">
            <v>295.20740000000001</v>
          </cell>
        </row>
        <row r="477">
          <cell r="A477">
            <v>295.80340000000001</v>
          </cell>
        </row>
        <row r="478">
          <cell r="A478">
            <v>296.39229999999998</v>
          </cell>
        </row>
        <row r="479">
          <cell r="A479">
            <v>296.97410000000002</v>
          </cell>
        </row>
        <row r="480">
          <cell r="A480">
            <v>297.54919999999998</v>
          </cell>
        </row>
        <row r="481">
          <cell r="A481">
            <v>298.11759999999998</v>
          </cell>
        </row>
        <row r="482">
          <cell r="A482">
            <v>298.67959999999999</v>
          </cell>
        </row>
        <row r="483">
          <cell r="A483">
            <v>299.2353</v>
          </cell>
        </row>
        <row r="484">
          <cell r="A484">
            <v>299.78489999999999</v>
          </cell>
        </row>
        <row r="485">
          <cell r="A485">
            <v>300.32859999999999</v>
          </cell>
        </row>
        <row r="486">
          <cell r="A486">
            <v>300.86649999999997</v>
          </cell>
        </row>
        <row r="487">
          <cell r="A487">
            <v>301.39870000000002</v>
          </cell>
        </row>
        <row r="488">
          <cell r="A488">
            <v>301.92540000000002</v>
          </cell>
        </row>
        <row r="489">
          <cell r="A489">
            <v>302.4468</v>
          </cell>
        </row>
        <row r="490">
          <cell r="A490">
            <v>302.96289999999999</v>
          </cell>
        </row>
        <row r="491">
          <cell r="A491">
            <v>303.47390000000001</v>
          </cell>
        </row>
        <row r="492">
          <cell r="A492">
            <v>303.97980000000001</v>
          </cell>
        </row>
        <row r="493">
          <cell r="A493">
            <v>304.48090000000002</v>
          </cell>
        </row>
        <row r="494">
          <cell r="A494">
            <v>304.97719999999998</v>
          </cell>
        </row>
        <row r="495">
          <cell r="A495">
            <v>305.46890000000002</v>
          </cell>
        </row>
        <row r="496">
          <cell r="A496">
            <v>305.95589999999999</v>
          </cell>
        </row>
        <row r="497">
          <cell r="A497">
            <v>306.43849999999998</v>
          </cell>
        </row>
        <row r="498">
          <cell r="A498">
            <v>306.91669999999999</v>
          </cell>
        </row>
        <row r="499">
          <cell r="A499">
            <v>307.39069999999998</v>
          </cell>
        </row>
        <row r="500">
          <cell r="A500">
            <v>307.8605</v>
          </cell>
        </row>
        <row r="501">
          <cell r="A501">
            <v>308.3261</v>
          </cell>
        </row>
        <row r="502">
          <cell r="A502">
            <v>308.7878</v>
          </cell>
        </row>
        <row r="503">
          <cell r="A503">
            <v>309.24549999999999</v>
          </cell>
        </row>
        <row r="504">
          <cell r="A504">
            <v>309.69929999999999</v>
          </cell>
        </row>
        <row r="505">
          <cell r="A505">
            <v>310.14940000000001</v>
          </cell>
        </row>
        <row r="506">
          <cell r="A506">
            <v>310.5958</v>
          </cell>
        </row>
        <row r="507">
          <cell r="A507">
            <v>311.0385</v>
          </cell>
        </row>
        <row r="508">
          <cell r="A508">
            <v>311.47770000000003</v>
          </cell>
        </row>
        <row r="509">
          <cell r="A509">
            <v>311.91329999999999</v>
          </cell>
        </row>
        <row r="510">
          <cell r="A510">
            <v>312.34559999999999</v>
          </cell>
        </row>
        <row r="511">
          <cell r="A511">
            <v>312.77440000000001</v>
          </cell>
        </row>
        <row r="512">
          <cell r="A512">
            <v>313.2</v>
          </cell>
        </row>
        <row r="513">
          <cell r="A513">
            <v>313.6223</v>
          </cell>
        </row>
        <row r="514">
          <cell r="A514">
            <v>314.04140000000001</v>
          </cell>
        </row>
        <row r="515">
          <cell r="A515">
            <v>314.45740000000001</v>
          </cell>
        </row>
        <row r="516">
          <cell r="A516">
            <v>314.87040000000002</v>
          </cell>
        </row>
        <row r="517">
          <cell r="A517">
            <v>315.28030000000001</v>
          </cell>
        </row>
        <row r="518">
          <cell r="A518">
            <v>315.68720000000002</v>
          </cell>
        </row>
        <row r="519">
          <cell r="A519">
            <v>316.09120000000001</v>
          </cell>
        </row>
        <row r="520">
          <cell r="A520">
            <v>316.4923</v>
          </cell>
        </row>
        <row r="521">
          <cell r="A521">
            <v>316.89060000000001</v>
          </cell>
        </row>
        <row r="522">
          <cell r="A522">
            <v>317.28620000000001</v>
          </cell>
        </row>
        <row r="523">
          <cell r="A523">
            <v>317.67899999999997</v>
          </cell>
        </row>
        <row r="524">
          <cell r="A524">
            <v>318.06909999999999</v>
          </cell>
        </row>
        <row r="525">
          <cell r="A525">
            <v>318.45659999999998</v>
          </cell>
        </row>
        <row r="526">
          <cell r="A526">
            <v>318.84140000000002</v>
          </cell>
        </row>
        <row r="527">
          <cell r="A527">
            <v>319.22379999999998</v>
          </cell>
        </row>
        <row r="528">
          <cell r="A528">
            <v>319.60359999999997</v>
          </cell>
        </row>
        <row r="529">
          <cell r="A529">
            <v>319.98090000000002</v>
          </cell>
        </row>
        <row r="530">
          <cell r="A530">
            <v>320.35570000000001</v>
          </cell>
        </row>
        <row r="531">
          <cell r="A531">
            <v>320.72820000000002</v>
          </cell>
        </row>
        <row r="532">
          <cell r="A532">
            <v>321.09829999999999</v>
          </cell>
        </row>
        <row r="533">
          <cell r="A533">
            <v>321.46609999999998</v>
          </cell>
        </row>
        <row r="534">
          <cell r="A534">
            <v>321.83150000000001</v>
          </cell>
        </row>
        <row r="535">
          <cell r="A535">
            <v>322.19470000000001</v>
          </cell>
        </row>
        <row r="536">
          <cell r="A536">
            <v>322.5557</v>
          </cell>
        </row>
        <row r="537">
          <cell r="A537">
            <v>322.9144</v>
          </cell>
        </row>
        <row r="538">
          <cell r="A538">
            <v>323.27100000000002</v>
          </cell>
        </row>
        <row r="539">
          <cell r="A539">
            <v>323.62549999999999</v>
          </cell>
        </row>
        <row r="540">
          <cell r="A540">
            <v>323.9778</v>
          </cell>
        </row>
        <row r="541">
          <cell r="A541">
            <v>324.32810000000001</v>
          </cell>
        </row>
        <row r="542">
          <cell r="A542">
            <v>324.67630000000003</v>
          </cell>
        </row>
        <row r="543">
          <cell r="A543">
            <v>325.02249999999998</v>
          </cell>
        </row>
        <row r="544">
          <cell r="A544">
            <v>325.36669999999998</v>
          </cell>
        </row>
        <row r="545">
          <cell r="A545">
            <v>325.70890000000003</v>
          </cell>
        </row>
        <row r="546">
          <cell r="A546">
            <v>326.04919999999998</v>
          </cell>
        </row>
        <row r="547">
          <cell r="A547">
            <v>326.38760000000002</v>
          </cell>
        </row>
        <row r="548">
          <cell r="A548">
            <v>326.72399999999999</v>
          </cell>
        </row>
        <row r="549">
          <cell r="A549">
            <v>327.05869999999999</v>
          </cell>
        </row>
        <row r="550">
          <cell r="A550">
            <v>327.39139999999998</v>
          </cell>
        </row>
        <row r="551">
          <cell r="A551">
            <v>327.72239999999999</v>
          </cell>
        </row>
        <row r="552">
          <cell r="A552">
            <v>328.05149999999998</v>
          </cell>
        </row>
        <row r="553">
          <cell r="A553">
            <v>328.37889999999999</v>
          </cell>
        </row>
        <row r="554">
          <cell r="A554">
            <v>328.70460000000003</v>
          </cell>
        </row>
        <row r="555">
          <cell r="A555">
            <v>329.02850000000001</v>
          </cell>
        </row>
        <row r="556">
          <cell r="A556">
            <v>329.35070000000002</v>
          </cell>
        </row>
        <row r="557">
          <cell r="A557">
            <v>329.6712</v>
          </cell>
        </row>
        <row r="558">
          <cell r="A558">
            <v>329.99009999999998</v>
          </cell>
        </row>
        <row r="559">
          <cell r="A559">
            <v>330.3073</v>
          </cell>
        </row>
        <row r="560">
          <cell r="A560">
            <v>330.62279999999998</v>
          </cell>
        </row>
        <row r="561">
          <cell r="A561">
            <v>330.93680000000001</v>
          </cell>
        </row>
        <row r="562">
          <cell r="A562">
            <v>331.24919999999997</v>
          </cell>
        </row>
        <row r="563">
          <cell r="A563">
            <v>331.56</v>
          </cell>
        </row>
        <row r="564">
          <cell r="A564">
            <v>331.86930000000001</v>
          </cell>
        </row>
        <row r="565">
          <cell r="A565">
            <v>332.17700000000002</v>
          </cell>
        </row>
        <row r="566">
          <cell r="A566">
            <v>332.48329999999999</v>
          </cell>
        </row>
        <row r="567">
          <cell r="A567">
            <v>332.78800000000001</v>
          </cell>
        </row>
        <row r="568">
          <cell r="A568">
            <v>333.09120000000001</v>
          </cell>
        </row>
        <row r="569">
          <cell r="A569">
            <v>333.39299999999997</v>
          </cell>
        </row>
        <row r="570">
          <cell r="A570">
            <v>333.6934</v>
          </cell>
        </row>
        <row r="571">
          <cell r="A571">
            <v>333.9923</v>
          </cell>
        </row>
        <row r="572">
          <cell r="A572">
            <v>334.28980000000001</v>
          </cell>
        </row>
        <row r="573">
          <cell r="A573">
            <v>334.58589999999998</v>
          </cell>
        </row>
        <row r="574">
          <cell r="A574">
            <v>334.88060000000002</v>
          </cell>
        </row>
        <row r="575">
          <cell r="A575">
            <v>335.1739</v>
          </cell>
        </row>
        <row r="576">
          <cell r="A576">
            <v>335.46589999999998</v>
          </cell>
        </row>
        <row r="577">
          <cell r="A577">
            <v>335.75650000000002</v>
          </cell>
        </row>
        <row r="578">
          <cell r="A578">
            <v>336.04590000000002</v>
          </cell>
        </row>
        <row r="579">
          <cell r="A579">
            <v>336.33390000000003</v>
          </cell>
        </row>
        <row r="580">
          <cell r="A580">
            <v>336.62060000000002</v>
          </cell>
        </row>
        <row r="581">
          <cell r="A581">
            <v>336.90600000000001</v>
          </cell>
        </row>
        <row r="582">
          <cell r="A582">
            <v>337.1902</v>
          </cell>
        </row>
        <row r="583">
          <cell r="A583">
            <v>337.47309999999999</v>
          </cell>
        </row>
        <row r="584">
          <cell r="A584">
            <v>337.75470000000001</v>
          </cell>
        </row>
        <row r="585">
          <cell r="A585">
            <v>338.0351</v>
          </cell>
        </row>
        <row r="586">
          <cell r="A586">
            <v>338.3143</v>
          </cell>
        </row>
        <row r="587">
          <cell r="A587">
            <v>338.59230000000002</v>
          </cell>
        </row>
        <row r="588">
          <cell r="A588">
            <v>338.8691</v>
          </cell>
        </row>
        <row r="589">
          <cell r="A589">
            <v>339.1447</v>
          </cell>
        </row>
        <row r="590">
          <cell r="A590">
            <v>339.41910000000001</v>
          </cell>
        </row>
        <row r="591">
          <cell r="A591">
            <v>339.69240000000002</v>
          </cell>
        </row>
        <row r="592">
          <cell r="A592">
            <v>339.96449999999999</v>
          </cell>
        </row>
        <row r="593">
          <cell r="A593">
            <v>340.2355</v>
          </cell>
        </row>
        <row r="594">
          <cell r="A594">
            <v>340.50540000000001</v>
          </cell>
        </row>
        <row r="595">
          <cell r="A595">
            <v>340.77409999999998</v>
          </cell>
        </row>
        <row r="596">
          <cell r="A596">
            <v>341.04180000000002</v>
          </cell>
        </row>
        <row r="597">
          <cell r="A597">
            <v>341.30829999999997</v>
          </cell>
        </row>
        <row r="598">
          <cell r="A598">
            <v>341.57380000000001</v>
          </cell>
        </row>
        <row r="599">
          <cell r="A599">
            <v>341.8381</v>
          </cell>
        </row>
        <row r="600">
          <cell r="A600">
            <v>342.10140000000001</v>
          </cell>
        </row>
        <row r="601">
          <cell r="A601">
            <v>342.36369999999999</v>
          </cell>
        </row>
        <row r="602">
          <cell r="A602">
            <v>342.62490000000003</v>
          </cell>
        </row>
        <row r="603">
          <cell r="A603">
            <v>342.88510000000002</v>
          </cell>
        </row>
        <row r="604">
          <cell r="A604">
            <v>343.14420000000001</v>
          </cell>
        </row>
        <row r="605">
          <cell r="A605">
            <v>343.40230000000003</v>
          </cell>
        </row>
        <row r="606">
          <cell r="A606">
            <v>343.65949999999998</v>
          </cell>
        </row>
        <row r="607">
          <cell r="A607">
            <v>343.91559999999998</v>
          </cell>
        </row>
        <row r="608">
          <cell r="A608">
            <v>344.17070000000001</v>
          </cell>
        </row>
        <row r="609">
          <cell r="A609">
            <v>344.4248</v>
          </cell>
        </row>
        <row r="610">
          <cell r="A610">
            <v>344.678</v>
          </cell>
        </row>
        <row r="611">
          <cell r="A611">
            <v>344.93020000000001</v>
          </cell>
        </row>
        <row r="612">
          <cell r="A612">
            <v>345.1814</v>
          </cell>
        </row>
        <row r="613">
          <cell r="A613">
            <v>345.43169999999998</v>
          </cell>
        </row>
        <row r="614">
          <cell r="A614">
            <v>345.68110000000001</v>
          </cell>
        </row>
        <row r="615">
          <cell r="A615">
            <v>345.92950000000002</v>
          </cell>
        </row>
        <row r="616">
          <cell r="A616">
            <v>346.17700000000002</v>
          </cell>
        </row>
        <row r="617">
          <cell r="A617">
            <v>346.42360000000002</v>
          </cell>
        </row>
        <row r="618">
          <cell r="A618">
            <v>346.66919999999999</v>
          </cell>
        </row>
        <row r="619">
          <cell r="A619">
            <v>346.91399999999999</v>
          </cell>
        </row>
        <row r="620">
          <cell r="A620">
            <v>347.15789999999998</v>
          </cell>
        </row>
        <row r="621">
          <cell r="A621">
            <v>347.40089999999998</v>
          </cell>
        </row>
        <row r="622">
          <cell r="A622">
            <v>347.64299999999997</v>
          </cell>
        </row>
        <row r="623">
          <cell r="A623">
            <v>347.88420000000002</v>
          </cell>
        </row>
        <row r="624">
          <cell r="A624">
            <v>348.12459999999999</v>
          </cell>
        </row>
        <row r="625">
          <cell r="A625">
            <v>348.36410000000001</v>
          </cell>
        </row>
        <row r="626">
          <cell r="A626">
            <v>348.60270000000003</v>
          </cell>
        </row>
        <row r="627">
          <cell r="A627">
            <v>348.84050000000002</v>
          </cell>
        </row>
        <row r="628">
          <cell r="A628">
            <v>349.07749999999999</v>
          </cell>
        </row>
        <row r="629">
          <cell r="A629">
            <v>349.31360000000001</v>
          </cell>
        </row>
        <row r="630">
          <cell r="A630">
            <v>349.5489</v>
          </cell>
        </row>
        <row r="631">
          <cell r="A631">
            <v>349.78339999999997</v>
          </cell>
        </row>
        <row r="632">
          <cell r="A632">
            <v>350.01710000000003</v>
          </cell>
        </row>
        <row r="633">
          <cell r="A633">
            <v>350.25</v>
          </cell>
        </row>
        <row r="634">
          <cell r="A634">
            <v>350.48200000000003</v>
          </cell>
        </row>
        <row r="635">
          <cell r="A635">
            <v>350.7133</v>
          </cell>
        </row>
        <row r="636">
          <cell r="A636">
            <v>350.94380000000001</v>
          </cell>
        </row>
        <row r="637">
          <cell r="A637">
            <v>351.17349999999999</v>
          </cell>
        </row>
        <row r="638">
          <cell r="A638">
            <v>351.4024</v>
          </cell>
        </row>
        <row r="639">
          <cell r="A639">
            <v>351.63060000000002</v>
          </cell>
        </row>
        <row r="640">
          <cell r="A640">
            <v>351.858</v>
          </cell>
        </row>
        <row r="641">
          <cell r="A641">
            <v>352.08460000000002</v>
          </cell>
        </row>
        <row r="642">
          <cell r="A642">
            <v>352.31049999999999</v>
          </cell>
        </row>
        <row r="643">
          <cell r="A643">
            <v>352.53559999999999</v>
          </cell>
        </row>
        <row r="644">
          <cell r="A644">
            <v>352.76</v>
          </cell>
        </row>
        <row r="645">
          <cell r="A645">
            <v>352.98360000000002</v>
          </cell>
        </row>
        <row r="646">
          <cell r="A646">
            <v>353.20650000000001</v>
          </cell>
        </row>
        <row r="647">
          <cell r="A647">
            <v>353.42869999999999</v>
          </cell>
        </row>
        <row r="648">
          <cell r="A648">
            <v>353.65019999999998</v>
          </cell>
        </row>
        <row r="649">
          <cell r="A649">
            <v>353.87090000000001</v>
          </cell>
        </row>
        <row r="650">
          <cell r="A650">
            <v>354.09100000000001</v>
          </cell>
        </row>
        <row r="651">
          <cell r="A651">
            <v>354.31029999999998</v>
          </cell>
        </row>
        <row r="652">
          <cell r="A652">
            <v>354.52890000000002</v>
          </cell>
        </row>
        <row r="653">
          <cell r="A653">
            <v>354.74689999999998</v>
          </cell>
        </row>
        <row r="654">
          <cell r="A654">
            <v>354.96409999999997</v>
          </cell>
        </row>
        <row r="655">
          <cell r="A655">
            <v>355.18060000000003</v>
          </cell>
        </row>
        <row r="656">
          <cell r="A656">
            <v>355.3965</v>
          </cell>
        </row>
        <row r="657">
          <cell r="A657">
            <v>355.61169999999998</v>
          </cell>
        </row>
        <row r="658">
          <cell r="A658">
            <v>355.82619999999997</v>
          </cell>
        </row>
        <row r="659">
          <cell r="A659">
            <v>356.0401</v>
          </cell>
        </row>
        <row r="660">
          <cell r="A660">
            <v>356.25319999999999</v>
          </cell>
        </row>
        <row r="661">
          <cell r="A661">
            <v>356.46570000000003</v>
          </cell>
        </row>
        <row r="662">
          <cell r="A662">
            <v>356.67759999999998</v>
          </cell>
        </row>
        <row r="663">
          <cell r="A663">
            <v>356.8888</v>
          </cell>
        </row>
        <row r="664">
          <cell r="A664">
            <v>357.0994</v>
          </cell>
        </row>
        <row r="665">
          <cell r="A665">
            <v>357.30930000000001</v>
          </cell>
        </row>
        <row r="666">
          <cell r="A666">
            <v>357.51859999999999</v>
          </cell>
        </row>
        <row r="667">
          <cell r="A667">
            <v>357.72719999999998</v>
          </cell>
        </row>
        <row r="668">
          <cell r="A668">
            <v>357.93520000000001</v>
          </cell>
        </row>
        <row r="669">
          <cell r="A669">
            <v>358.14260000000002</v>
          </cell>
        </row>
        <row r="670">
          <cell r="A670">
            <v>358.3494</v>
          </cell>
        </row>
        <row r="671">
          <cell r="A671">
            <v>358.55549999999999</v>
          </cell>
        </row>
        <row r="672">
          <cell r="A672">
            <v>358.7611</v>
          </cell>
        </row>
        <row r="673">
          <cell r="A673">
            <v>358.96600000000001</v>
          </cell>
        </row>
        <row r="674">
          <cell r="A674">
            <v>359.1703</v>
          </cell>
        </row>
        <row r="675">
          <cell r="A675">
            <v>359.37400000000002</v>
          </cell>
        </row>
        <row r="676">
          <cell r="A676">
            <v>359.57709999999997</v>
          </cell>
        </row>
        <row r="677">
          <cell r="A677">
            <v>359.77960000000002</v>
          </cell>
        </row>
        <row r="678">
          <cell r="A678">
            <v>359.98149999999998</v>
          </cell>
        </row>
        <row r="679">
          <cell r="A679">
            <v>360.18290000000002</v>
          </cell>
        </row>
        <row r="680">
          <cell r="A680">
            <v>360.3836</v>
          </cell>
        </row>
        <row r="681">
          <cell r="A681">
            <v>360.5838</v>
          </cell>
        </row>
        <row r="682">
          <cell r="A682">
            <v>360.78339999999997</v>
          </cell>
        </row>
        <row r="683">
          <cell r="A683">
            <v>360.98239999999998</v>
          </cell>
        </row>
        <row r="684">
          <cell r="A684">
            <v>361.18079999999998</v>
          </cell>
        </row>
        <row r="685">
          <cell r="A685">
            <v>361.37869999999998</v>
          </cell>
        </row>
        <row r="686">
          <cell r="A686">
            <v>361.57600000000002</v>
          </cell>
        </row>
        <row r="687">
          <cell r="A687">
            <v>361.77269999999999</v>
          </cell>
        </row>
        <row r="688">
          <cell r="A688">
            <v>361.96890000000002</v>
          </cell>
        </row>
        <row r="689">
          <cell r="A689">
            <v>362.16449999999998</v>
          </cell>
        </row>
        <row r="690">
          <cell r="A690">
            <v>362.3596</v>
          </cell>
        </row>
        <row r="691">
          <cell r="A691">
            <v>362.55410000000001</v>
          </cell>
        </row>
        <row r="692">
          <cell r="A692">
            <v>362.74810000000002</v>
          </cell>
        </row>
        <row r="693">
          <cell r="A693">
            <v>362.94150000000002</v>
          </cell>
        </row>
        <row r="694">
          <cell r="A694">
            <v>363.13440000000003</v>
          </cell>
        </row>
        <row r="695">
          <cell r="A695">
            <v>363.32670000000002</v>
          </cell>
        </row>
        <row r="696">
          <cell r="A696">
            <v>363.51859999999999</v>
          </cell>
        </row>
        <row r="697">
          <cell r="A697">
            <v>363.70979999999997</v>
          </cell>
        </row>
        <row r="698">
          <cell r="A698">
            <v>363.9006</v>
          </cell>
        </row>
        <row r="699">
          <cell r="A699">
            <v>364.0908</v>
          </cell>
        </row>
        <row r="700">
          <cell r="A700">
            <v>364.28050000000002</v>
          </cell>
        </row>
        <row r="701">
          <cell r="A701">
            <v>364.46969999999999</v>
          </cell>
        </row>
        <row r="702">
          <cell r="A702">
            <v>364.65839999999997</v>
          </cell>
        </row>
        <row r="703">
          <cell r="A703">
            <v>364.84660000000002</v>
          </cell>
        </row>
        <row r="704">
          <cell r="A704">
            <v>365.0342</v>
          </cell>
        </row>
        <row r="705">
          <cell r="A705">
            <v>365.22129999999999</v>
          </cell>
        </row>
        <row r="706">
          <cell r="A706">
            <v>365.40800000000002</v>
          </cell>
        </row>
        <row r="707">
          <cell r="A707">
            <v>365.59410000000003</v>
          </cell>
        </row>
        <row r="708">
          <cell r="A708">
            <v>365.77969999999999</v>
          </cell>
        </row>
        <row r="709">
          <cell r="A709">
            <v>365.96480000000003</v>
          </cell>
        </row>
        <row r="710">
          <cell r="A710">
            <v>366.14949999999999</v>
          </cell>
        </row>
        <row r="711">
          <cell r="A711">
            <v>366.33359999999999</v>
          </cell>
        </row>
        <row r="712">
          <cell r="A712">
            <v>366.5172</v>
          </cell>
        </row>
        <row r="713">
          <cell r="A713">
            <v>366.7004</v>
          </cell>
        </row>
        <row r="714">
          <cell r="A714">
            <v>366.88299999999998</v>
          </cell>
        </row>
        <row r="715">
          <cell r="A715">
            <v>367.0652</v>
          </cell>
        </row>
        <row r="716">
          <cell r="A716">
            <v>367.24689999999998</v>
          </cell>
        </row>
        <row r="717">
          <cell r="A717">
            <v>367.42809999999997</v>
          </cell>
        </row>
        <row r="718">
          <cell r="A718">
            <v>367.60890000000001</v>
          </cell>
        </row>
        <row r="719">
          <cell r="A719">
            <v>367.78910000000002</v>
          </cell>
        </row>
        <row r="720">
          <cell r="A720">
            <v>367.96890000000002</v>
          </cell>
        </row>
        <row r="721">
          <cell r="A721">
            <v>368.14819999999997</v>
          </cell>
        </row>
        <row r="722">
          <cell r="A722">
            <v>368.32709999999997</v>
          </cell>
        </row>
        <row r="723">
          <cell r="A723">
            <v>368.50540000000001</v>
          </cell>
        </row>
        <row r="724">
          <cell r="A724">
            <v>368.68340000000001</v>
          </cell>
        </row>
        <row r="725">
          <cell r="A725">
            <v>368.86079999999998</v>
          </cell>
        </row>
        <row r="726">
          <cell r="A726">
            <v>369.0378</v>
          </cell>
        </row>
        <row r="727">
          <cell r="A727">
            <v>369.21429999999998</v>
          </cell>
        </row>
        <row r="728">
          <cell r="A728">
            <v>369.3904</v>
          </cell>
        </row>
        <row r="729">
          <cell r="A729">
            <v>369.56599999999997</v>
          </cell>
        </row>
        <row r="730">
          <cell r="A730">
            <v>369.74119999999999</v>
          </cell>
        </row>
        <row r="731">
          <cell r="A731">
            <v>369.91590000000002</v>
          </cell>
        </row>
        <row r="732">
          <cell r="A732">
            <v>370.09019999999998</v>
          </cell>
        </row>
        <row r="733">
          <cell r="A733">
            <v>370.26400000000001</v>
          </cell>
        </row>
        <row r="734">
          <cell r="A734">
            <v>370.43740000000003</v>
          </cell>
        </row>
        <row r="735">
          <cell r="A735">
            <v>370.6103</v>
          </cell>
        </row>
        <row r="736">
          <cell r="A736">
            <v>370.78280000000001</v>
          </cell>
        </row>
        <row r="737">
          <cell r="A737">
            <v>370.95490000000001</v>
          </cell>
        </row>
        <row r="738">
          <cell r="A738">
            <v>371.12650000000002</v>
          </cell>
        </row>
        <row r="739">
          <cell r="A739">
            <v>371.29770000000002</v>
          </cell>
        </row>
        <row r="740">
          <cell r="A740">
            <v>371.46839999999997</v>
          </cell>
        </row>
        <row r="741">
          <cell r="A741">
            <v>371.63869999999997</v>
          </cell>
        </row>
        <row r="742">
          <cell r="A742">
            <v>371.80860000000001</v>
          </cell>
        </row>
        <row r="743">
          <cell r="A743">
            <v>371.97800000000001</v>
          </cell>
        </row>
        <row r="744">
          <cell r="A744">
            <v>372.14710000000002</v>
          </cell>
        </row>
        <row r="745">
          <cell r="A745">
            <v>372.31569999999999</v>
          </cell>
        </row>
        <row r="746">
          <cell r="A746">
            <v>372.48379999999997</v>
          </cell>
        </row>
        <row r="747">
          <cell r="A747">
            <v>372.65159999999997</v>
          </cell>
        </row>
        <row r="748">
          <cell r="A748">
            <v>372.81889999999999</v>
          </cell>
        </row>
        <row r="749">
          <cell r="A749">
            <v>372.98579999999998</v>
          </cell>
        </row>
        <row r="750">
          <cell r="A750">
            <v>373.15230000000003</v>
          </cell>
        </row>
        <row r="751">
          <cell r="A751">
            <v>373.31830000000002</v>
          </cell>
        </row>
        <row r="752">
          <cell r="A752">
            <v>373.48399999999998</v>
          </cell>
        </row>
        <row r="753">
          <cell r="A753">
            <v>373.64920000000001</v>
          </cell>
        </row>
        <row r="754">
          <cell r="A754">
            <v>373.81400000000002</v>
          </cell>
        </row>
        <row r="755">
          <cell r="A755">
            <v>373.97840000000002</v>
          </cell>
        </row>
        <row r="756">
          <cell r="A756">
            <v>374.14240000000001</v>
          </cell>
        </row>
        <row r="757">
          <cell r="A757">
            <v>374.30599999999998</v>
          </cell>
        </row>
        <row r="758">
          <cell r="A758">
            <v>374.4692</v>
          </cell>
        </row>
        <row r="759">
          <cell r="A759">
            <v>374.63189999999997</v>
          </cell>
        </row>
        <row r="760">
          <cell r="A760">
            <v>374.79430000000002</v>
          </cell>
        </row>
        <row r="761">
          <cell r="A761">
            <v>374.95620000000002</v>
          </cell>
        </row>
        <row r="762">
          <cell r="A762">
            <v>375.11779999999999</v>
          </cell>
        </row>
        <row r="763">
          <cell r="A763">
            <v>375.27890000000002</v>
          </cell>
        </row>
        <row r="764">
          <cell r="A764">
            <v>375.43970000000002</v>
          </cell>
        </row>
        <row r="765">
          <cell r="A765">
            <v>375.6</v>
          </cell>
        </row>
        <row r="766">
          <cell r="A766">
            <v>375.76</v>
          </cell>
        </row>
        <row r="767">
          <cell r="A767">
            <v>375.91950000000003</v>
          </cell>
        </row>
        <row r="768">
          <cell r="A768">
            <v>376.07859999999999</v>
          </cell>
        </row>
        <row r="769">
          <cell r="A769">
            <v>376.23739999999998</v>
          </cell>
        </row>
        <row r="770">
          <cell r="A770">
            <v>376.39569999999998</v>
          </cell>
        </row>
        <row r="771">
          <cell r="A771">
            <v>376.55369999999999</v>
          </cell>
        </row>
        <row r="772">
          <cell r="A772">
            <v>376.71120000000002</v>
          </cell>
        </row>
        <row r="773">
          <cell r="A773">
            <v>376.86840000000001</v>
          </cell>
        </row>
        <row r="774">
          <cell r="A774">
            <v>377.02519999999998</v>
          </cell>
        </row>
        <row r="775">
          <cell r="A775">
            <v>377.18150000000003</v>
          </cell>
        </row>
        <row r="776">
          <cell r="A776">
            <v>377.33749999999998</v>
          </cell>
        </row>
        <row r="777">
          <cell r="A777">
            <v>377.49310000000003</v>
          </cell>
        </row>
        <row r="778">
          <cell r="A778">
            <v>377.64830000000001</v>
          </cell>
        </row>
        <row r="779">
          <cell r="A779">
            <v>377.80309999999997</v>
          </cell>
        </row>
        <row r="780">
          <cell r="A780">
            <v>377.95749999999998</v>
          </cell>
        </row>
        <row r="781">
          <cell r="A781">
            <v>378.11149999999998</v>
          </cell>
        </row>
        <row r="782">
          <cell r="A782">
            <v>378.26519999999999</v>
          </cell>
        </row>
        <row r="783">
          <cell r="A783">
            <v>378.41840000000002</v>
          </cell>
        </row>
        <row r="784">
          <cell r="A784">
            <v>378.57130000000001</v>
          </cell>
        </row>
        <row r="785">
          <cell r="A785">
            <v>378.72379999999998</v>
          </cell>
        </row>
        <row r="786">
          <cell r="A786">
            <v>378.87580000000003</v>
          </cell>
        </row>
        <row r="787">
          <cell r="A787">
            <v>379.02749999999997</v>
          </cell>
        </row>
        <row r="788">
          <cell r="A788">
            <v>379.17880000000002</v>
          </cell>
        </row>
        <row r="789">
          <cell r="A789">
            <v>379.32979999999998</v>
          </cell>
        </row>
        <row r="790">
          <cell r="A790">
            <v>379.4803</v>
          </cell>
        </row>
        <row r="791">
          <cell r="A791">
            <v>379.63040000000001</v>
          </cell>
        </row>
        <row r="792">
          <cell r="A792">
            <v>379.78019999999998</v>
          </cell>
        </row>
        <row r="793">
          <cell r="A793">
            <v>379.92959999999999</v>
          </cell>
        </row>
        <row r="794">
          <cell r="A794">
            <v>380.07859999999999</v>
          </cell>
        </row>
        <row r="795">
          <cell r="A795">
            <v>380.22710000000001</v>
          </cell>
        </row>
        <row r="796">
          <cell r="A796">
            <v>380.37529999999998</v>
          </cell>
        </row>
        <row r="797">
          <cell r="A797">
            <v>380.52319999999997</v>
          </cell>
        </row>
        <row r="798">
          <cell r="A798">
            <v>380.67059999999998</v>
          </cell>
        </row>
        <row r="799">
          <cell r="A799">
            <v>380.81760000000003</v>
          </cell>
        </row>
        <row r="800">
          <cell r="A800">
            <v>380.96429999999998</v>
          </cell>
        </row>
        <row r="801">
          <cell r="A801">
            <v>381.1105</v>
          </cell>
        </row>
        <row r="802">
          <cell r="A802">
            <v>381.25639999999999</v>
          </cell>
        </row>
        <row r="803">
          <cell r="A803">
            <v>381.40179999999998</v>
          </cell>
        </row>
        <row r="804">
          <cell r="A804">
            <v>381.54689999999999</v>
          </cell>
        </row>
        <row r="805">
          <cell r="A805">
            <v>381.69159999999999</v>
          </cell>
        </row>
        <row r="806">
          <cell r="A806">
            <v>381.83589999999998</v>
          </cell>
        </row>
        <row r="807">
          <cell r="A807">
            <v>381.97969999999998</v>
          </cell>
        </row>
        <row r="808">
          <cell r="A808">
            <v>382.1232</v>
          </cell>
        </row>
        <row r="809">
          <cell r="A809">
            <v>382.2663</v>
          </cell>
        </row>
        <row r="810">
          <cell r="A810">
            <v>382.40899999999999</v>
          </cell>
        </row>
        <row r="811">
          <cell r="A811">
            <v>382.55119999999999</v>
          </cell>
        </row>
        <row r="812">
          <cell r="A812">
            <v>382.69310000000002</v>
          </cell>
        </row>
        <row r="813">
          <cell r="A813">
            <v>382.83449999999999</v>
          </cell>
        </row>
        <row r="814">
          <cell r="A814">
            <v>382.97550000000001</v>
          </cell>
        </row>
        <row r="815">
          <cell r="A815">
            <v>383.11619999999999</v>
          </cell>
        </row>
        <row r="816">
          <cell r="A816">
            <v>383.25630000000001</v>
          </cell>
        </row>
        <row r="817">
          <cell r="A817">
            <v>383.39609999999999</v>
          </cell>
        </row>
        <row r="818">
          <cell r="A818">
            <v>383.53539999999998</v>
          </cell>
        </row>
        <row r="819">
          <cell r="A819">
            <v>383.67430000000002</v>
          </cell>
        </row>
        <row r="820">
          <cell r="A820">
            <v>383.81279999999998</v>
          </cell>
        </row>
        <row r="821">
          <cell r="A821">
            <v>383.95080000000002</v>
          </cell>
        </row>
        <row r="822">
          <cell r="A822">
            <v>384.0883</v>
          </cell>
        </row>
        <row r="823">
          <cell r="A823">
            <v>384.22539999999998</v>
          </cell>
        </row>
        <row r="824">
          <cell r="A824">
            <v>384.36200000000002</v>
          </cell>
        </row>
        <row r="825">
          <cell r="A825">
            <v>384.4982</v>
          </cell>
        </row>
        <row r="826">
          <cell r="A826">
            <v>384.63380000000001</v>
          </cell>
        </row>
        <row r="827">
          <cell r="A827">
            <v>384.76889999999997</v>
          </cell>
        </row>
        <row r="828">
          <cell r="A828">
            <v>384.90350000000001</v>
          </cell>
        </row>
        <row r="829">
          <cell r="A829">
            <v>385.0376</v>
          </cell>
        </row>
      </sheetData>
      <sheetData sheetId="24">
        <row r="2">
          <cell r="A2">
            <v>157.2654</v>
          </cell>
        </row>
        <row r="3">
          <cell r="A3">
            <v>165.9957</v>
          </cell>
        </row>
        <row r="4">
          <cell r="A4">
            <v>171.64869999999999</v>
          </cell>
        </row>
        <row r="5">
          <cell r="A5">
            <v>175.93889999999999</v>
          </cell>
        </row>
        <row r="6">
          <cell r="A6">
            <v>179.4417</v>
          </cell>
        </row>
        <row r="7">
          <cell r="A7">
            <v>182.4255</v>
          </cell>
        </row>
        <row r="8">
          <cell r="A8">
            <v>185.03880000000001</v>
          </cell>
        </row>
        <row r="9">
          <cell r="A9">
            <v>187.37309999999999</v>
          </cell>
        </row>
        <row r="10">
          <cell r="A10">
            <v>189.4889</v>
          </cell>
        </row>
        <row r="11">
          <cell r="A11">
            <v>191.42830000000001</v>
          </cell>
        </row>
        <row r="12">
          <cell r="A12">
            <v>193.22219999999999</v>
          </cell>
        </row>
        <row r="13">
          <cell r="A13">
            <v>194.8937</v>
          </cell>
        </row>
        <row r="14">
          <cell r="A14">
            <v>196.4605</v>
          </cell>
        </row>
        <row r="15">
          <cell r="A15">
            <v>197.93690000000001</v>
          </cell>
        </row>
        <row r="16">
          <cell r="A16">
            <v>199.33410000000001</v>
          </cell>
        </row>
        <row r="17">
          <cell r="A17">
            <v>200.66149999999999</v>
          </cell>
        </row>
        <row r="18">
          <cell r="A18">
            <v>201.92670000000001</v>
          </cell>
        </row>
        <row r="19">
          <cell r="A19">
            <v>203.1361</v>
          </cell>
        </row>
        <row r="20">
          <cell r="A20">
            <v>204.29519999999999</v>
          </cell>
        </row>
        <row r="21">
          <cell r="A21">
            <v>205.40860000000001</v>
          </cell>
        </row>
        <row r="22">
          <cell r="A22">
            <v>206.4804</v>
          </cell>
        </row>
        <row r="23">
          <cell r="A23">
            <v>207.51410000000001</v>
          </cell>
        </row>
        <row r="24">
          <cell r="A24">
            <v>208.51259999999999</v>
          </cell>
        </row>
        <row r="25">
          <cell r="A25">
            <v>209.47880000000001</v>
          </cell>
        </row>
        <row r="26">
          <cell r="A26">
            <v>210.41489999999999</v>
          </cell>
        </row>
        <row r="27">
          <cell r="A27">
            <v>211.32310000000001</v>
          </cell>
        </row>
        <row r="28">
          <cell r="A28">
            <v>212.20529999999999</v>
          </cell>
        </row>
        <row r="29">
          <cell r="A29">
            <v>213.06309999999999</v>
          </cell>
        </row>
        <row r="30">
          <cell r="A30">
            <v>213.8982</v>
          </cell>
        </row>
        <row r="31">
          <cell r="A31">
            <v>214.71190000000001</v>
          </cell>
        </row>
        <row r="32">
          <cell r="A32">
            <v>215.50540000000001</v>
          </cell>
        </row>
        <row r="33">
          <cell r="A33">
            <v>216.2799</v>
          </cell>
        </row>
        <row r="34">
          <cell r="A34">
            <v>217.03639999999999</v>
          </cell>
        </row>
        <row r="35">
          <cell r="A35">
            <v>217.77600000000001</v>
          </cell>
        </row>
        <row r="36">
          <cell r="A36">
            <v>218.49940000000001</v>
          </cell>
        </row>
        <row r="37">
          <cell r="A37">
            <v>219.20750000000001</v>
          </cell>
        </row>
        <row r="38">
          <cell r="A38">
            <v>219.90100000000001</v>
          </cell>
        </row>
        <row r="39">
          <cell r="A39">
            <v>220.58070000000001</v>
          </cell>
        </row>
        <row r="40">
          <cell r="A40">
            <v>221.24709999999999</v>
          </cell>
        </row>
        <row r="41">
          <cell r="A41">
            <v>221.90090000000001</v>
          </cell>
        </row>
        <row r="42">
          <cell r="A42">
            <v>222.5427</v>
          </cell>
        </row>
        <row r="43">
          <cell r="A43">
            <v>223.1728</v>
          </cell>
        </row>
        <row r="44">
          <cell r="A44">
            <v>223.7919</v>
          </cell>
        </row>
        <row r="45">
          <cell r="A45">
            <v>224.40039999999999</v>
          </cell>
        </row>
        <row r="46">
          <cell r="A46">
            <v>224.99870000000001</v>
          </cell>
        </row>
        <row r="47">
          <cell r="A47">
            <v>225.5872</v>
          </cell>
        </row>
        <row r="48">
          <cell r="A48">
            <v>226.1662</v>
          </cell>
        </row>
        <row r="49">
          <cell r="A49">
            <v>226.7362</v>
          </cell>
        </row>
        <row r="50">
          <cell r="A50">
            <v>227.29740000000001</v>
          </cell>
        </row>
        <row r="51">
          <cell r="A51">
            <v>227.8502</v>
          </cell>
        </row>
        <row r="52">
          <cell r="A52">
            <v>228.39490000000001</v>
          </cell>
        </row>
        <row r="53">
          <cell r="A53">
            <v>228.93170000000001</v>
          </cell>
        </row>
        <row r="54">
          <cell r="A54">
            <v>229.46100000000001</v>
          </cell>
        </row>
        <row r="55">
          <cell r="A55">
            <v>229.9829</v>
          </cell>
        </row>
        <row r="56">
          <cell r="A56">
            <v>230.49770000000001</v>
          </cell>
        </row>
        <row r="57">
          <cell r="A57">
            <v>231.00559999999999</v>
          </cell>
        </row>
        <row r="58">
          <cell r="A58">
            <v>231.5069</v>
          </cell>
        </row>
        <row r="59">
          <cell r="A59">
            <v>232.0017</v>
          </cell>
        </row>
        <row r="60">
          <cell r="A60">
            <v>232.49019999999999</v>
          </cell>
        </row>
        <row r="61">
          <cell r="A61">
            <v>232.9727</v>
          </cell>
        </row>
        <row r="62">
          <cell r="A62">
            <v>233.44929999999999</v>
          </cell>
        </row>
        <row r="63">
          <cell r="A63">
            <v>233.92019999999999</v>
          </cell>
        </row>
        <row r="64">
          <cell r="A64">
            <v>234.3854</v>
          </cell>
        </row>
        <row r="65">
          <cell r="A65">
            <v>234.84530000000001</v>
          </cell>
        </row>
        <row r="66">
          <cell r="A66">
            <v>235.3</v>
          </cell>
        </row>
        <row r="67">
          <cell r="A67">
            <v>235.74950000000001</v>
          </cell>
        </row>
        <row r="68">
          <cell r="A68">
            <v>236.19399999999999</v>
          </cell>
        </row>
        <row r="69">
          <cell r="A69">
            <v>236.6336</v>
          </cell>
        </row>
        <row r="70">
          <cell r="A70">
            <v>237.0686</v>
          </cell>
        </row>
        <row r="71">
          <cell r="A71">
            <v>237.49889999999999</v>
          </cell>
        </row>
        <row r="72">
          <cell r="A72">
            <v>237.9247</v>
          </cell>
        </row>
        <row r="73">
          <cell r="A73">
            <v>238.34620000000001</v>
          </cell>
        </row>
        <row r="74">
          <cell r="A74">
            <v>238.76329999999999</v>
          </cell>
        </row>
        <row r="75">
          <cell r="A75">
            <v>239.1763</v>
          </cell>
        </row>
        <row r="76">
          <cell r="A76">
            <v>239.58519999999999</v>
          </cell>
        </row>
        <row r="77">
          <cell r="A77">
            <v>239.99019999999999</v>
          </cell>
        </row>
        <row r="78">
          <cell r="A78">
            <v>240.3912</v>
          </cell>
        </row>
        <row r="79">
          <cell r="A79">
            <v>240.7884</v>
          </cell>
        </row>
        <row r="80">
          <cell r="A80">
            <v>241.18190000000001</v>
          </cell>
        </row>
        <row r="81">
          <cell r="A81">
            <v>241.5718</v>
          </cell>
        </row>
        <row r="82">
          <cell r="A82">
            <v>241.9581</v>
          </cell>
        </row>
        <row r="83">
          <cell r="A83">
            <v>242.3409</v>
          </cell>
        </row>
        <row r="84">
          <cell r="A84">
            <v>242.72040000000001</v>
          </cell>
        </row>
        <row r="85">
          <cell r="A85">
            <v>243.09649999999999</v>
          </cell>
        </row>
        <row r="86">
          <cell r="A86">
            <v>243.4693</v>
          </cell>
        </row>
        <row r="87">
          <cell r="A87">
            <v>243.8389</v>
          </cell>
        </row>
        <row r="88">
          <cell r="A88">
            <v>244.2054</v>
          </cell>
        </row>
        <row r="89">
          <cell r="A89">
            <v>244.56880000000001</v>
          </cell>
        </row>
        <row r="90">
          <cell r="A90">
            <v>244.92920000000001</v>
          </cell>
        </row>
        <row r="91">
          <cell r="A91">
            <v>245.2867</v>
          </cell>
        </row>
        <row r="92">
          <cell r="A92">
            <v>245.6412</v>
          </cell>
        </row>
        <row r="93">
          <cell r="A93">
            <v>245.99289999999999</v>
          </cell>
        </row>
        <row r="94">
          <cell r="A94">
            <v>246.34190000000001</v>
          </cell>
        </row>
        <row r="95">
          <cell r="A95">
            <v>246.68809999999999</v>
          </cell>
        </row>
        <row r="96">
          <cell r="A96">
            <v>247.0316</v>
          </cell>
        </row>
        <row r="97">
          <cell r="A97">
            <v>247.3724</v>
          </cell>
        </row>
        <row r="98">
          <cell r="A98">
            <v>247.7107</v>
          </cell>
        </row>
        <row r="99">
          <cell r="A99">
            <v>248.04650000000001</v>
          </cell>
        </row>
        <row r="100">
          <cell r="A100">
            <v>248.37970000000001</v>
          </cell>
        </row>
        <row r="101">
          <cell r="A101">
            <v>248.7105</v>
          </cell>
        </row>
        <row r="102">
          <cell r="A102">
            <v>249.03890000000001</v>
          </cell>
        </row>
        <row r="103">
          <cell r="A103">
            <v>249.36490000000001</v>
          </cell>
        </row>
        <row r="104">
          <cell r="A104">
            <v>249.68860000000001</v>
          </cell>
        </row>
        <row r="105">
          <cell r="A105">
            <v>250.00989999999999</v>
          </cell>
        </row>
        <row r="106">
          <cell r="A106">
            <v>250.32910000000001</v>
          </cell>
        </row>
        <row r="107">
          <cell r="A107">
            <v>250.64599999999999</v>
          </cell>
        </row>
        <row r="108">
          <cell r="A108">
            <v>250.9607</v>
          </cell>
        </row>
        <row r="109">
          <cell r="A109">
            <v>251.27330000000001</v>
          </cell>
        </row>
        <row r="110">
          <cell r="A110">
            <v>251.5838</v>
          </cell>
        </row>
        <row r="111">
          <cell r="A111">
            <v>251.8922</v>
          </cell>
        </row>
        <row r="112">
          <cell r="A112">
            <v>252.1986</v>
          </cell>
        </row>
        <row r="113">
          <cell r="A113">
            <v>252.50299999999999</v>
          </cell>
        </row>
        <row r="114">
          <cell r="A114">
            <v>252.80529999999999</v>
          </cell>
        </row>
        <row r="115">
          <cell r="A115">
            <v>253.10579999999999</v>
          </cell>
        </row>
        <row r="116">
          <cell r="A116">
            <v>253.40430000000001</v>
          </cell>
        </row>
        <row r="117">
          <cell r="A117">
            <v>253.70089999999999</v>
          </cell>
        </row>
        <row r="118">
          <cell r="A118">
            <v>253.9956</v>
          </cell>
        </row>
        <row r="119">
          <cell r="A119">
            <v>254.2885</v>
          </cell>
        </row>
        <row r="120">
          <cell r="A120">
            <v>254.5796</v>
          </cell>
        </row>
        <row r="121">
          <cell r="A121">
            <v>254.8689</v>
          </cell>
        </row>
        <row r="122">
          <cell r="A122">
            <v>255.15649999999999</v>
          </cell>
        </row>
        <row r="123">
          <cell r="A123">
            <v>255.44229999999999</v>
          </cell>
        </row>
        <row r="124">
          <cell r="A124">
            <v>255.72640000000001</v>
          </cell>
        </row>
        <row r="125">
          <cell r="A125">
            <v>256.00889999999998</v>
          </cell>
        </row>
        <row r="126">
          <cell r="A126">
            <v>256.28960000000001</v>
          </cell>
        </row>
        <row r="127">
          <cell r="A127">
            <v>256.56880000000001</v>
          </cell>
        </row>
        <row r="128">
          <cell r="A128">
            <v>256.84629999999999</v>
          </cell>
        </row>
        <row r="129">
          <cell r="A129">
            <v>257.12220000000002</v>
          </cell>
        </row>
        <row r="130">
          <cell r="A130">
            <v>257.3965</v>
          </cell>
        </row>
        <row r="131">
          <cell r="A131">
            <v>257.66930000000002</v>
          </cell>
        </row>
        <row r="132">
          <cell r="A132">
            <v>257.94060000000002</v>
          </cell>
        </row>
        <row r="133">
          <cell r="A133">
            <v>258.21030000000002</v>
          </cell>
        </row>
        <row r="134">
          <cell r="A134">
            <v>258.47859999999997</v>
          </cell>
        </row>
        <row r="135">
          <cell r="A135">
            <v>258.74540000000002</v>
          </cell>
        </row>
        <row r="136">
          <cell r="A136">
            <v>259.01069999999999</v>
          </cell>
        </row>
        <row r="137">
          <cell r="A137">
            <v>259.27460000000002</v>
          </cell>
        </row>
        <row r="138">
          <cell r="A138">
            <v>259.53710000000001</v>
          </cell>
        </row>
        <row r="139">
          <cell r="A139">
            <v>259.79820000000001</v>
          </cell>
        </row>
        <row r="140">
          <cell r="A140">
            <v>260.05790000000002</v>
          </cell>
        </row>
        <row r="141">
          <cell r="A141">
            <v>260.31619999999998</v>
          </cell>
        </row>
        <row r="142">
          <cell r="A142">
            <v>260.57319999999999</v>
          </cell>
        </row>
        <row r="143">
          <cell r="A143">
            <v>260.8288</v>
          </cell>
        </row>
        <row r="144">
          <cell r="A144">
            <v>261.0831</v>
          </cell>
        </row>
        <row r="145">
          <cell r="A145">
            <v>261.33620000000002</v>
          </cell>
        </row>
        <row r="146">
          <cell r="A146">
            <v>261.58789999999999</v>
          </cell>
        </row>
        <row r="147">
          <cell r="A147">
            <v>261.83839999999998</v>
          </cell>
        </row>
        <row r="148">
          <cell r="A148">
            <v>262.08760000000001</v>
          </cell>
        </row>
        <row r="149">
          <cell r="A149">
            <v>262.3356</v>
          </cell>
        </row>
        <row r="150">
          <cell r="A150">
            <v>262.58229999999998</v>
          </cell>
        </row>
        <row r="151">
          <cell r="A151">
            <v>262.8279</v>
          </cell>
        </row>
        <row r="152">
          <cell r="A152">
            <v>263.07220000000001</v>
          </cell>
        </row>
        <row r="153">
          <cell r="A153">
            <v>263.31529999999998</v>
          </cell>
        </row>
        <row r="154">
          <cell r="A154">
            <v>263.5573</v>
          </cell>
        </row>
        <row r="155">
          <cell r="A155">
            <v>263.79809999999998</v>
          </cell>
        </row>
        <row r="156">
          <cell r="A156">
            <v>264.0378</v>
          </cell>
        </row>
        <row r="157">
          <cell r="A157">
            <v>264.27640000000002</v>
          </cell>
        </row>
        <row r="158">
          <cell r="A158">
            <v>264.5138</v>
          </cell>
        </row>
        <row r="159">
          <cell r="A159">
            <v>264.75009999999997</v>
          </cell>
        </row>
        <row r="160">
          <cell r="A160">
            <v>264.9853</v>
          </cell>
        </row>
        <row r="161">
          <cell r="A161">
            <v>265.21940000000001</v>
          </cell>
        </row>
        <row r="162">
          <cell r="A162">
            <v>265.45249999999999</v>
          </cell>
        </row>
        <row r="163">
          <cell r="A163">
            <v>265.68450000000001</v>
          </cell>
        </row>
        <row r="164">
          <cell r="A164">
            <v>265.91539999999998</v>
          </cell>
        </row>
        <row r="165">
          <cell r="A165">
            <v>266.14530000000002</v>
          </cell>
        </row>
        <row r="166">
          <cell r="A166">
            <v>266.37419999999997</v>
          </cell>
        </row>
        <row r="167">
          <cell r="A167">
            <v>266.60199999999998</v>
          </cell>
        </row>
        <row r="168">
          <cell r="A168">
            <v>266.8288</v>
          </cell>
        </row>
        <row r="169">
          <cell r="A169">
            <v>267.05470000000003</v>
          </cell>
        </row>
        <row r="170">
          <cell r="A170">
            <v>267.27949999999998</v>
          </cell>
        </row>
        <row r="171">
          <cell r="A171">
            <v>267.5034</v>
          </cell>
        </row>
        <row r="172">
          <cell r="A172">
            <v>267.72629999999998</v>
          </cell>
        </row>
        <row r="173">
          <cell r="A173">
            <v>267.94819999999999</v>
          </cell>
        </row>
        <row r="174">
          <cell r="A174">
            <v>268.16919999999999</v>
          </cell>
        </row>
        <row r="175">
          <cell r="A175">
            <v>268.38929999999999</v>
          </cell>
        </row>
        <row r="176">
          <cell r="A176">
            <v>268.60840000000002</v>
          </cell>
        </row>
        <row r="177">
          <cell r="A177">
            <v>268.82659999999998</v>
          </cell>
        </row>
        <row r="178">
          <cell r="A178">
            <v>269.04390000000001</v>
          </cell>
        </row>
        <row r="179">
          <cell r="A179">
            <v>269.2602</v>
          </cell>
        </row>
        <row r="180">
          <cell r="A180">
            <v>269.47570000000002</v>
          </cell>
        </row>
        <row r="181">
          <cell r="A181">
            <v>269.69029999999998</v>
          </cell>
        </row>
        <row r="182">
          <cell r="A182">
            <v>269.904</v>
          </cell>
        </row>
        <row r="183">
          <cell r="A183">
            <v>270.11680000000001</v>
          </cell>
        </row>
        <row r="184">
          <cell r="A184">
            <v>270.3288</v>
          </cell>
        </row>
        <row r="185">
          <cell r="A185">
            <v>270.53989999999999</v>
          </cell>
        </row>
        <row r="186">
          <cell r="A186">
            <v>270.75020000000001</v>
          </cell>
        </row>
        <row r="187">
          <cell r="A187">
            <v>270.95960000000002</v>
          </cell>
        </row>
        <row r="188">
          <cell r="A188">
            <v>271.16820000000001</v>
          </cell>
        </row>
        <row r="189">
          <cell r="A189">
            <v>271.3759</v>
          </cell>
        </row>
        <row r="190">
          <cell r="A190">
            <v>271.5829</v>
          </cell>
        </row>
        <row r="191">
          <cell r="A191">
            <v>271.78899999999999</v>
          </cell>
        </row>
        <row r="192">
          <cell r="A192">
            <v>271.99430000000001</v>
          </cell>
        </row>
        <row r="193">
          <cell r="A193">
            <v>272.19889999999998</v>
          </cell>
        </row>
        <row r="194">
          <cell r="A194">
            <v>272.40260000000001</v>
          </cell>
        </row>
        <row r="195">
          <cell r="A195">
            <v>272.60559999999998</v>
          </cell>
        </row>
        <row r="196">
          <cell r="A196">
            <v>272.80770000000001</v>
          </cell>
        </row>
        <row r="197">
          <cell r="A197">
            <v>273.00920000000002</v>
          </cell>
        </row>
        <row r="198">
          <cell r="A198">
            <v>273.20979999999997</v>
          </cell>
        </row>
        <row r="199">
          <cell r="A199">
            <v>273.40969999999999</v>
          </cell>
        </row>
        <row r="200">
          <cell r="A200">
            <v>273.60879999999997</v>
          </cell>
        </row>
        <row r="201">
          <cell r="A201">
            <v>273.80720000000002</v>
          </cell>
        </row>
        <row r="202">
          <cell r="A202">
            <v>274.00490000000002</v>
          </cell>
        </row>
        <row r="203">
          <cell r="A203">
            <v>274.20179999999999</v>
          </cell>
        </row>
        <row r="204">
          <cell r="A204">
            <v>274.39800000000002</v>
          </cell>
        </row>
        <row r="205">
          <cell r="A205">
            <v>274.59350000000001</v>
          </cell>
        </row>
        <row r="206">
          <cell r="A206">
            <v>274.78820000000002</v>
          </cell>
        </row>
        <row r="207">
          <cell r="A207">
            <v>274.98230000000001</v>
          </cell>
        </row>
        <row r="208">
          <cell r="A208">
            <v>275.17559999999997</v>
          </cell>
        </row>
        <row r="209">
          <cell r="A209">
            <v>275.36829999999998</v>
          </cell>
        </row>
        <row r="210">
          <cell r="A210">
            <v>275.56020000000001</v>
          </cell>
        </row>
        <row r="211">
          <cell r="A211">
            <v>275.75150000000002</v>
          </cell>
        </row>
        <row r="212">
          <cell r="A212">
            <v>275.94209999999998</v>
          </cell>
        </row>
        <row r="213">
          <cell r="A213">
            <v>276.13200000000001</v>
          </cell>
        </row>
        <row r="214">
          <cell r="A214">
            <v>276.32130000000001</v>
          </cell>
        </row>
        <row r="215">
          <cell r="A215">
            <v>276.50979999999998</v>
          </cell>
        </row>
        <row r="216">
          <cell r="A216">
            <v>276.69779999999997</v>
          </cell>
        </row>
        <row r="217">
          <cell r="A217">
            <v>276.88499999999999</v>
          </cell>
        </row>
        <row r="218">
          <cell r="A218">
            <v>277.07159999999999</v>
          </cell>
        </row>
        <row r="219">
          <cell r="A219">
            <v>277.25760000000002</v>
          </cell>
        </row>
        <row r="220">
          <cell r="A220">
            <v>277.44290000000001</v>
          </cell>
        </row>
        <row r="221">
          <cell r="A221">
            <v>277.62759999999997</v>
          </cell>
        </row>
        <row r="222">
          <cell r="A222">
            <v>277.81169999999997</v>
          </cell>
        </row>
        <row r="223">
          <cell r="A223">
            <v>277.99509999999998</v>
          </cell>
        </row>
        <row r="224">
          <cell r="A224">
            <v>278.17790000000002</v>
          </cell>
        </row>
        <row r="225">
          <cell r="A225">
            <v>278.36009999999999</v>
          </cell>
        </row>
        <row r="226">
          <cell r="A226">
            <v>278.54169999999999</v>
          </cell>
        </row>
        <row r="227">
          <cell r="A227">
            <v>278.7226</v>
          </cell>
        </row>
        <row r="228">
          <cell r="A228">
            <v>278.90300000000002</v>
          </cell>
        </row>
        <row r="229">
          <cell r="A229">
            <v>279.08280000000002</v>
          </cell>
        </row>
        <row r="230">
          <cell r="A230">
            <v>279.26190000000003</v>
          </cell>
        </row>
        <row r="231">
          <cell r="A231">
            <v>279.44049999999999</v>
          </cell>
        </row>
        <row r="232">
          <cell r="A232">
            <v>279.61849999999998</v>
          </cell>
        </row>
        <row r="233">
          <cell r="A233">
            <v>279.79590000000002</v>
          </cell>
        </row>
        <row r="234">
          <cell r="A234">
            <v>279.97269999999997</v>
          </cell>
        </row>
        <row r="235">
          <cell r="A235">
            <v>280.149</v>
          </cell>
        </row>
        <row r="236">
          <cell r="A236">
            <v>280.32470000000001</v>
          </cell>
        </row>
        <row r="237">
          <cell r="A237">
            <v>280.49979999999999</v>
          </cell>
        </row>
        <row r="238">
          <cell r="A238">
            <v>280.67430000000002</v>
          </cell>
        </row>
        <row r="239">
          <cell r="A239">
            <v>280.84829999999999</v>
          </cell>
        </row>
        <row r="240">
          <cell r="A240">
            <v>281.02179999999998</v>
          </cell>
        </row>
        <row r="241">
          <cell r="A241">
            <v>281.19459999999998</v>
          </cell>
        </row>
        <row r="242">
          <cell r="A242">
            <v>281.36700000000002</v>
          </cell>
        </row>
        <row r="243">
          <cell r="A243">
            <v>281.53879999999998</v>
          </cell>
        </row>
        <row r="244">
          <cell r="A244">
            <v>281.70999999999998</v>
          </cell>
        </row>
        <row r="245">
          <cell r="A245">
            <v>281.88069999999999</v>
          </cell>
        </row>
        <row r="246">
          <cell r="A246">
            <v>282.05090000000001</v>
          </cell>
        </row>
        <row r="247">
          <cell r="A247">
            <v>282.22050000000002</v>
          </cell>
        </row>
        <row r="248">
          <cell r="A248">
            <v>282.38959999999997</v>
          </cell>
        </row>
        <row r="249">
          <cell r="A249">
            <v>282.5582</v>
          </cell>
        </row>
        <row r="250">
          <cell r="A250">
            <v>282.72629999999998</v>
          </cell>
        </row>
        <row r="251">
          <cell r="A251">
            <v>282.8938</v>
          </cell>
        </row>
        <row r="252">
          <cell r="A252">
            <v>283.0609</v>
          </cell>
        </row>
        <row r="253">
          <cell r="A253">
            <v>283.22739999999999</v>
          </cell>
        </row>
        <row r="254">
          <cell r="A254">
            <v>283.39339999999999</v>
          </cell>
        </row>
        <row r="255">
          <cell r="A255">
            <v>283.55889999999999</v>
          </cell>
        </row>
        <row r="256">
          <cell r="A256">
            <v>283.72399999999999</v>
          </cell>
        </row>
        <row r="257">
          <cell r="A257">
            <v>283.88850000000002</v>
          </cell>
        </row>
        <row r="258">
          <cell r="A258">
            <v>284.05250000000001</v>
          </cell>
        </row>
        <row r="259">
          <cell r="A259">
            <v>284.21600000000001</v>
          </cell>
        </row>
        <row r="260">
          <cell r="A260">
            <v>284.37900000000002</v>
          </cell>
        </row>
        <row r="261">
          <cell r="A261">
            <v>284.54160000000002</v>
          </cell>
        </row>
        <row r="262">
          <cell r="A262">
            <v>284.70359999999999</v>
          </cell>
        </row>
        <row r="263">
          <cell r="A263">
            <v>284.86520000000002</v>
          </cell>
        </row>
        <row r="264">
          <cell r="A264">
            <v>285.02629999999999</v>
          </cell>
        </row>
        <row r="265">
          <cell r="A265">
            <v>285.18700000000001</v>
          </cell>
        </row>
        <row r="266">
          <cell r="A266">
            <v>285.34710000000001</v>
          </cell>
        </row>
        <row r="267">
          <cell r="A267">
            <v>285.5068</v>
          </cell>
        </row>
        <row r="268">
          <cell r="A268">
            <v>285.666</v>
          </cell>
        </row>
        <row r="269">
          <cell r="A269">
            <v>285.82479999999998</v>
          </cell>
        </row>
        <row r="270">
          <cell r="A270">
            <v>285.98309999999998</v>
          </cell>
        </row>
        <row r="271">
          <cell r="A271">
            <v>286.14089999999999</v>
          </cell>
        </row>
        <row r="272">
          <cell r="A272">
            <v>286.29829999999998</v>
          </cell>
        </row>
        <row r="273">
          <cell r="A273">
            <v>286.45519999999999</v>
          </cell>
        </row>
        <row r="274">
          <cell r="A274">
            <v>286.61160000000001</v>
          </cell>
        </row>
        <row r="275">
          <cell r="A275">
            <v>286.76769999999999</v>
          </cell>
        </row>
        <row r="276">
          <cell r="A276">
            <v>286.92320000000001</v>
          </cell>
        </row>
        <row r="277">
          <cell r="A277">
            <v>287.07830000000001</v>
          </cell>
        </row>
        <row r="278">
          <cell r="A278">
            <v>287.233</v>
          </cell>
        </row>
        <row r="279">
          <cell r="A279">
            <v>287.38729999999998</v>
          </cell>
        </row>
        <row r="280">
          <cell r="A280">
            <v>287.54109999999997</v>
          </cell>
        </row>
        <row r="281">
          <cell r="A281">
            <v>287.69439999999997</v>
          </cell>
        </row>
        <row r="282">
          <cell r="A282">
            <v>287.84739999999999</v>
          </cell>
        </row>
        <row r="283">
          <cell r="A283">
            <v>287.99990000000003</v>
          </cell>
        </row>
        <row r="284">
          <cell r="A284">
            <v>288.15199999999999</v>
          </cell>
        </row>
        <row r="285">
          <cell r="A285">
            <v>288.30360000000002</v>
          </cell>
        </row>
        <row r="286">
          <cell r="A286">
            <v>288.45479999999998</v>
          </cell>
        </row>
        <row r="287">
          <cell r="A287">
            <v>288.60559999999998</v>
          </cell>
        </row>
        <row r="288">
          <cell r="A288">
            <v>288.75599999999997</v>
          </cell>
        </row>
        <row r="289">
          <cell r="A289">
            <v>288.90600000000001</v>
          </cell>
        </row>
        <row r="290">
          <cell r="A290">
            <v>289.05549999999999</v>
          </cell>
        </row>
        <row r="291">
          <cell r="A291">
            <v>289.2047</v>
          </cell>
        </row>
        <row r="292">
          <cell r="A292">
            <v>289.35340000000002</v>
          </cell>
        </row>
        <row r="293">
          <cell r="A293">
            <v>289.50170000000003</v>
          </cell>
        </row>
        <row r="294">
          <cell r="A294">
            <v>289.64960000000002</v>
          </cell>
        </row>
        <row r="295">
          <cell r="A295">
            <v>289.7971</v>
          </cell>
        </row>
        <row r="296">
          <cell r="A296">
            <v>289.94420000000002</v>
          </cell>
        </row>
        <row r="297">
          <cell r="A297">
            <v>290.09089999999998</v>
          </cell>
        </row>
        <row r="298">
          <cell r="A298">
            <v>290.23719999999997</v>
          </cell>
        </row>
        <row r="299">
          <cell r="A299">
            <v>290.38310000000001</v>
          </cell>
        </row>
        <row r="300">
          <cell r="A300">
            <v>290.52859999999998</v>
          </cell>
        </row>
        <row r="301">
          <cell r="A301">
            <v>290.6737</v>
          </cell>
        </row>
        <row r="302">
          <cell r="A302">
            <v>290.8184</v>
          </cell>
        </row>
        <row r="303">
          <cell r="A303">
            <v>290.96269999999998</v>
          </cell>
        </row>
        <row r="304">
          <cell r="A304">
            <v>291.10660000000001</v>
          </cell>
        </row>
        <row r="305">
          <cell r="A305">
            <v>291.25009999999997</v>
          </cell>
        </row>
        <row r="306">
          <cell r="A306">
            <v>291.39330000000001</v>
          </cell>
        </row>
        <row r="307">
          <cell r="A307">
            <v>291.53609999999998</v>
          </cell>
        </row>
        <row r="308">
          <cell r="A308">
            <v>291.67840000000001</v>
          </cell>
        </row>
        <row r="309">
          <cell r="A309">
            <v>291.82040000000001</v>
          </cell>
        </row>
        <row r="310">
          <cell r="A310">
            <v>291.96199999999999</v>
          </cell>
        </row>
        <row r="311">
          <cell r="A311">
            <v>292.10329999999999</v>
          </cell>
        </row>
        <row r="312">
          <cell r="A312">
            <v>292.2441</v>
          </cell>
        </row>
        <row r="313">
          <cell r="A313">
            <v>292.38459999999998</v>
          </cell>
        </row>
        <row r="314">
          <cell r="A314">
            <v>292.5247</v>
          </cell>
        </row>
        <row r="315">
          <cell r="A315">
            <v>292.66449999999998</v>
          </cell>
        </row>
        <row r="316">
          <cell r="A316">
            <v>292.80380000000002</v>
          </cell>
        </row>
        <row r="317">
          <cell r="A317">
            <v>292.94279999999998</v>
          </cell>
        </row>
        <row r="318">
          <cell r="A318">
            <v>293.08150000000001</v>
          </cell>
        </row>
        <row r="319">
          <cell r="A319">
            <v>293.21969999999999</v>
          </cell>
        </row>
        <row r="320">
          <cell r="A320">
            <v>293.35759999999999</v>
          </cell>
        </row>
        <row r="321">
          <cell r="A321">
            <v>293.49509999999998</v>
          </cell>
        </row>
        <row r="322">
          <cell r="A322">
            <v>293.63229999999999</v>
          </cell>
        </row>
        <row r="323">
          <cell r="A323">
            <v>293.76909999999998</v>
          </cell>
        </row>
        <row r="324">
          <cell r="A324">
            <v>293.90550000000002</v>
          </cell>
        </row>
        <row r="325">
          <cell r="A325">
            <v>294.04160000000002</v>
          </cell>
        </row>
        <row r="326">
          <cell r="A326">
            <v>294.1773</v>
          </cell>
        </row>
        <row r="327">
          <cell r="A327">
            <v>294.31270000000001</v>
          </cell>
        </row>
        <row r="328">
          <cell r="A328">
            <v>294.4477</v>
          </cell>
        </row>
        <row r="329">
          <cell r="A329">
            <v>294.58229999999998</v>
          </cell>
        </row>
        <row r="330">
          <cell r="A330">
            <v>294.71660000000003</v>
          </cell>
        </row>
        <row r="331">
          <cell r="A331">
            <v>294.85050000000001</v>
          </cell>
        </row>
        <row r="332">
          <cell r="A332">
            <v>294.98410000000001</v>
          </cell>
        </row>
        <row r="333">
          <cell r="A333">
            <v>295.1173</v>
          </cell>
        </row>
        <row r="334">
          <cell r="A334">
            <v>295.25020000000001</v>
          </cell>
        </row>
        <row r="335">
          <cell r="A335">
            <v>295.3827</v>
          </cell>
        </row>
        <row r="336">
          <cell r="A336">
            <v>295.51490000000001</v>
          </cell>
        </row>
        <row r="337">
          <cell r="A337">
            <v>295.64670000000001</v>
          </cell>
        </row>
        <row r="338">
          <cell r="A338">
            <v>295.77820000000003</v>
          </cell>
        </row>
        <row r="339">
          <cell r="A339">
            <v>295.90940000000001</v>
          </cell>
        </row>
        <row r="340">
          <cell r="A340">
            <v>296.0401</v>
          </cell>
        </row>
        <row r="341">
          <cell r="A341">
            <v>296.17059999999998</v>
          </cell>
        </row>
        <row r="342">
          <cell r="A342">
            <v>296.30070000000001</v>
          </cell>
        </row>
        <row r="343">
          <cell r="A343">
            <v>296.43040000000002</v>
          </cell>
        </row>
        <row r="344">
          <cell r="A344">
            <v>296.5598</v>
          </cell>
        </row>
        <row r="345">
          <cell r="A345">
            <v>296.68880000000001</v>
          </cell>
        </row>
        <row r="346">
          <cell r="A346">
            <v>296.8175</v>
          </cell>
        </row>
        <row r="347">
          <cell r="A347">
            <v>296.94589999999999</v>
          </cell>
        </row>
        <row r="348">
          <cell r="A348">
            <v>297.07389999999998</v>
          </cell>
        </row>
        <row r="349">
          <cell r="A349">
            <v>297.20159999999998</v>
          </cell>
        </row>
        <row r="350">
          <cell r="A350">
            <v>297.32889999999998</v>
          </cell>
        </row>
        <row r="351">
          <cell r="A351">
            <v>297.45589999999999</v>
          </cell>
        </row>
        <row r="352">
          <cell r="A352">
            <v>297.58260000000001</v>
          </cell>
        </row>
        <row r="353">
          <cell r="A353">
            <v>297.70890000000003</v>
          </cell>
        </row>
        <row r="354">
          <cell r="A354">
            <v>297.83479999999997</v>
          </cell>
        </row>
        <row r="355">
          <cell r="A355">
            <v>297.96039999999999</v>
          </cell>
        </row>
        <row r="356">
          <cell r="A356">
            <v>298.08569999999997</v>
          </cell>
        </row>
        <row r="357">
          <cell r="A357">
            <v>298.2106</v>
          </cell>
        </row>
        <row r="358">
          <cell r="A358">
            <v>298.33519999999999</v>
          </cell>
        </row>
        <row r="359">
          <cell r="A359">
            <v>298.45940000000002</v>
          </cell>
        </row>
        <row r="360">
          <cell r="A360">
            <v>298.58330000000001</v>
          </cell>
        </row>
        <row r="361">
          <cell r="A361">
            <v>298.70679999999999</v>
          </cell>
        </row>
        <row r="362">
          <cell r="A362">
            <v>298.83</v>
          </cell>
        </row>
        <row r="363">
          <cell r="A363">
            <v>298.9529</v>
          </cell>
        </row>
        <row r="364">
          <cell r="A364">
            <v>299.0754</v>
          </cell>
        </row>
        <row r="365">
          <cell r="A365">
            <v>299.19749999999999</v>
          </cell>
        </row>
        <row r="366">
          <cell r="A366">
            <v>299.3193</v>
          </cell>
        </row>
        <row r="367">
          <cell r="A367">
            <v>299.44069999999999</v>
          </cell>
        </row>
        <row r="368">
          <cell r="A368">
            <v>299.56169999999997</v>
          </cell>
        </row>
        <row r="369">
          <cell r="A369">
            <v>299.6825</v>
          </cell>
        </row>
        <row r="370">
          <cell r="A370">
            <v>299.80279999999999</v>
          </cell>
        </row>
        <row r="371">
          <cell r="A371">
            <v>299.9228</v>
          </cell>
        </row>
        <row r="372">
          <cell r="A372">
            <v>300.04239999999999</v>
          </cell>
        </row>
        <row r="373">
          <cell r="A373">
            <v>300.16160000000002</v>
          </cell>
        </row>
        <row r="374">
          <cell r="A374">
            <v>300.28050000000002</v>
          </cell>
        </row>
        <row r="375">
          <cell r="A375">
            <v>300.39890000000003</v>
          </cell>
        </row>
        <row r="376">
          <cell r="A376">
            <v>300.517</v>
          </cell>
        </row>
        <row r="377">
          <cell r="A377">
            <v>300.63470000000001</v>
          </cell>
        </row>
        <row r="378">
          <cell r="A378">
            <v>300.75200000000001</v>
          </cell>
        </row>
        <row r="379">
          <cell r="A379">
            <v>300.8689</v>
          </cell>
        </row>
        <row r="380">
          <cell r="A380">
            <v>300.9853</v>
          </cell>
        </row>
        <row r="381">
          <cell r="A381">
            <v>301.10129999999998</v>
          </cell>
        </row>
        <row r="382">
          <cell r="A382">
            <v>301.21690000000001</v>
          </cell>
        </row>
        <row r="383">
          <cell r="A383">
            <v>301.33210000000003</v>
          </cell>
        </row>
        <row r="384">
          <cell r="A384">
            <v>301.44670000000002</v>
          </cell>
        </row>
        <row r="385">
          <cell r="A385">
            <v>301.56079999999997</v>
          </cell>
        </row>
        <row r="386">
          <cell r="A386">
            <v>301.67439999999999</v>
          </cell>
        </row>
        <row r="387">
          <cell r="A387">
            <v>301.78739999999999</v>
          </cell>
        </row>
        <row r="388">
          <cell r="A388">
            <v>301.89980000000003</v>
          </cell>
        </row>
        <row r="389">
          <cell r="A389">
            <v>157.2654</v>
          </cell>
        </row>
        <row r="390">
          <cell r="A390">
            <v>165.9957</v>
          </cell>
        </row>
        <row r="391">
          <cell r="A391">
            <v>171.64869999999999</v>
          </cell>
        </row>
        <row r="392">
          <cell r="A392">
            <v>175.93889999999999</v>
          </cell>
        </row>
        <row r="393">
          <cell r="A393">
            <v>179.4417</v>
          </cell>
        </row>
        <row r="394">
          <cell r="A394">
            <v>182.4255</v>
          </cell>
        </row>
        <row r="395">
          <cell r="A395">
            <v>185.03880000000001</v>
          </cell>
        </row>
        <row r="396">
          <cell r="A396">
            <v>187.37309999999999</v>
          </cell>
        </row>
        <row r="397">
          <cell r="A397">
            <v>189.4889</v>
          </cell>
        </row>
        <row r="398">
          <cell r="A398">
            <v>191.42830000000001</v>
          </cell>
        </row>
        <row r="399">
          <cell r="A399">
            <v>193.22219999999999</v>
          </cell>
        </row>
        <row r="400">
          <cell r="A400">
            <v>194.8937</v>
          </cell>
        </row>
        <row r="401">
          <cell r="A401">
            <v>196.4605</v>
          </cell>
        </row>
        <row r="402">
          <cell r="A402">
            <v>197.93690000000001</v>
          </cell>
        </row>
        <row r="403">
          <cell r="A403">
            <v>199.33410000000001</v>
          </cell>
        </row>
        <row r="404">
          <cell r="A404">
            <v>200.66149999999999</v>
          </cell>
        </row>
        <row r="405">
          <cell r="A405">
            <v>201.92670000000001</v>
          </cell>
        </row>
        <row r="406">
          <cell r="A406">
            <v>203.1361</v>
          </cell>
        </row>
        <row r="407">
          <cell r="A407">
            <v>204.29519999999999</v>
          </cell>
        </row>
        <row r="408">
          <cell r="A408">
            <v>205.40860000000001</v>
          </cell>
        </row>
        <row r="409">
          <cell r="A409">
            <v>206.4804</v>
          </cell>
        </row>
        <row r="410">
          <cell r="A410">
            <v>207.51410000000001</v>
          </cell>
        </row>
        <row r="411">
          <cell r="A411">
            <v>208.51259999999999</v>
          </cell>
        </row>
        <row r="412">
          <cell r="A412">
            <v>209.47880000000001</v>
          </cell>
        </row>
        <row r="413">
          <cell r="A413">
            <v>210.41489999999999</v>
          </cell>
        </row>
        <row r="414">
          <cell r="A414">
            <v>211.32310000000001</v>
          </cell>
        </row>
        <row r="415">
          <cell r="A415">
            <v>212.20529999999999</v>
          </cell>
        </row>
        <row r="416">
          <cell r="A416">
            <v>213.06309999999999</v>
          </cell>
        </row>
        <row r="417">
          <cell r="A417">
            <v>213.8982</v>
          </cell>
        </row>
        <row r="418">
          <cell r="A418">
            <v>214.71190000000001</v>
          </cell>
        </row>
        <row r="419">
          <cell r="A419">
            <v>215.50540000000001</v>
          </cell>
        </row>
        <row r="420">
          <cell r="A420">
            <v>216.2799</v>
          </cell>
        </row>
        <row r="421">
          <cell r="A421">
            <v>217.03639999999999</v>
          </cell>
        </row>
        <row r="422">
          <cell r="A422">
            <v>217.77600000000001</v>
          </cell>
        </row>
        <row r="423">
          <cell r="A423">
            <v>218.49940000000001</v>
          </cell>
        </row>
        <row r="424">
          <cell r="A424">
            <v>219.20750000000001</v>
          </cell>
        </row>
        <row r="425">
          <cell r="A425">
            <v>219.90100000000001</v>
          </cell>
        </row>
        <row r="426">
          <cell r="A426">
            <v>220.58070000000001</v>
          </cell>
        </row>
        <row r="427">
          <cell r="A427">
            <v>221.24709999999999</v>
          </cell>
        </row>
        <row r="428">
          <cell r="A428">
            <v>221.90090000000001</v>
          </cell>
        </row>
        <row r="429">
          <cell r="A429">
            <v>222.5427</v>
          </cell>
        </row>
        <row r="430">
          <cell r="A430">
            <v>223.1728</v>
          </cell>
        </row>
        <row r="431">
          <cell r="A431">
            <v>223.7919</v>
          </cell>
        </row>
        <row r="432">
          <cell r="A432">
            <v>224.40039999999999</v>
          </cell>
        </row>
        <row r="433">
          <cell r="A433">
            <v>224.99870000000001</v>
          </cell>
        </row>
        <row r="434">
          <cell r="A434">
            <v>225.5872</v>
          </cell>
        </row>
        <row r="435">
          <cell r="A435">
            <v>226.1662</v>
          </cell>
        </row>
        <row r="436">
          <cell r="A436">
            <v>226.7362</v>
          </cell>
        </row>
        <row r="437">
          <cell r="A437">
            <v>227.29740000000001</v>
          </cell>
        </row>
        <row r="438">
          <cell r="A438">
            <v>227.8502</v>
          </cell>
        </row>
        <row r="439">
          <cell r="A439">
            <v>228.39490000000001</v>
          </cell>
        </row>
        <row r="440">
          <cell r="A440">
            <v>228.93170000000001</v>
          </cell>
        </row>
        <row r="441">
          <cell r="A441">
            <v>229.46100000000001</v>
          </cell>
        </row>
        <row r="442">
          <cell r="A442">
            <v>229.9829</v>
          </cell>
        </row>
        <row r="443">
          <cell r="A443">
            <v>230.49770000000001</v>
          </cell>
        </row>
        <row r="444">
          <cell r="A444">
            <v>231.00559999999999</v>
          </cell>
        </row>
        <row r="445">
          <cell r="A445">
            <v>231.5069</v>
          </cell>
        </row>
        <row r="446">
          <cell r="A446">
            <v>232.0017</v>
          </cell>
        </row>
        <row r="447">
          <cell r="A447">
            <v>232.49019999999999</v>
          </cell>
        </row>
        <row r="448">
          <cell r="A448">
            <v>232.9727</v>
          </cell>
        </row>
        <row r="449">
          <cell r="A449">
            <v>233.44929999999999</v>
          </cell>
        </row>
        <row r="450">
          <cell r="A450">
            <v>233.92019999999999</v>
          </cell>
        </row>
        <row r="451">
          <cell r="A451">
            <v>234.3854</v>
          </cell>
        </row>
        <row r="452">
          <cell r="A452">
            <v>234.84530000000001</v>
          </cell>
        </row>
        <row r="453">
          <cell r="A453">
            <v>235.3</v>
          </cell>
        </row>
        <row r="454">
          <cell r="A454">
            <v>235.74950000000001</v>
          </cell>
        </row>
        <row r="455">
          <cell r="A455">
            <v>236.19399999999999</v>
          </cell>
        </row>
        <row r="456">
          <cell r="A456">
            <v>236.6336</v>
          </cell>
        </row>
        <row r="457">
          <cell r="A457">
            <v>237.0686</v>
          </cell>
        </row>
        <row r="458">
          <cell r="A458">
            <v>237.49889999999999</v>
          </cell>
        </row>
        <row r="459">
          <cell r="A459">
            <v>237.9247</v>
          </cell>
        </row>
        <row r="460">
          <cell r="A460">
            <v>238.34620000000001</v>
          </cell>
        </row>
        <row r="461">
          <cell r="A461">
            <v>238.76329999999999</v>
          </cell>
        </row>
        <row r="462">
          <cell r="A462">
            <v>239.1763</v>
          </cell>
        </row>
        <row r="463">
          <cell r="A463">
            <v>239.58519999999999</v>
          </cell>
        </row>
        <row r="464">
          <cell r="A464">
            <v>239.99019999999999</v>
          </cell>
        </row>
        <row r="465">
          <cell r="A465">
            <v>240.3912</v>
          </cell>
        </row>
        <row r="466">
          <cell r="A466">
            <v>240.7884</v>
          </cell>
        </row>
        <row r="467">
          <cell r="A467">
            <v>241.18190000000001</v>
          </cell>
        </row>
        <row r="468">
          <cell r="A468">
            <v>241.5718</v>
          </cell>
        </row>
        <row r="469">
          <cell r="A469">
            <v>241.9581</v>
          </cell>
        </row>
        <row r="470">
          <cell r="A470">
            <v>242.3409</v>
          </cell>
        </row>
        <row r="471">
          <cell r="A471">
            <v>242.72040000000001</v>
          </cell>
        </row>
        <row r="472">
          <cell r="A472">
            <v>243.09649999999999</v>
          </cell>
        </row>
        <row r="473">
          <cell r="A473">
            <v>243.4693</v>
          </cell>
        </row>
        <row r="474">
          <cell r="A474">
            <v>243.8389</v>
          </cell>
        </row>
        <row r="475">
          <cell r="A475">
            <v>244.2054</v>
          </cell>
        </row>
        <row r="476">
          <cell r="A476">
            <v>244.56880000000001</v>
          </cell>
        </row>
        <row r="477">
          <cell r="A477">
            <v>244.92920000000001</v>
          </cell>
        </row>
        <row r="478">
          <cell r="A478">
            <v>245.2867</v>
          </cell>
        </row>
        <row r="479">
          <cell r="A479">
            <v>245.6412</v>
          </cell>
        </row>
        <row r="480">
          <cell r="A480">
            <v>245.99289999999999</v>
          </cell>
        </row>
        <row r="481">
          <cell r="A481">
            <v>246.34190000000001</v>
          </cell>
        </row>
        <row r="482">
          <cell r="A482">
            <v>246.68809999999999</v>
          </cell>
        </row>
        <row r="483">
          <cell r="A483">
            <v>247.0316</v>
          </cell>
        </row>
        <row r="484">
          <cell r="A484">
            <v>247.3724</v>
          </cell>
        </row>
        <row r="485">
          <cell r="A485">
            <v>247.7107</v>
          </cell>
        </row>
        <row r="486">
          <cell r="A486">
            <v>248.04650000000001</v>
          </cell>
        </row>
        <row r="487">
          <cell r="A487">
            <v>248.37970000000001</v>
          </cell>
        </row>
        <row r="488">
          <cell r="A488">
            <v>248.7105</v>
          </cell>
        </row>
        <row r="489">
          <cell r="A489">
            <v>249.03890000000001</v>
          </cell>
        </row>
        <row r="490">
          <cell r="A490">
            <v>249.36490000000001</v>
          </cell>
        </row>
        <row r="491">
          <cell r="A491">
            <v>249.68860000000001</v>
          </cell>
        </row>
        <row r="492">
          <cell r="A492">
            <v>250.00989999999999</v>
          </cell>
        </row>
        <row r="493">
          <cell r="A493">
            <v>250.32910000000001</v>
          </cell>
        </row>
        <row r="494">
          <cell r="A494">
            <v>250.64599999999999</v>
          </cell>
        </row>
        <row r="495">
          <cell r="A495">
            <v>250.9607</v>
          </cell>
        </row>
        <row r="496">
          <cell r="A496">
            <v>251.27330000000001</v>
          </cell>
        </row>
        <row r="497">
          <cell r="A497">
            <v>251.5838</v>
          </cell>
        </row>
        <row r="498">
          <cell r="A498">
            <v>251.8922</v>
          </cell>
        </row>
        <row r="499">
          <cell r="A499">
            <v>252.1986</v>
          </cell>
        </row>
        <row r="500">
          <cell r="A500">
            <v>252.50299999999999</v>
          </cell>
        </row>
        <row r="501">
          <cell r="A501">
            <v>252.80529999999999</v>
          </cell>
        </row>
        <row r="502">
          <cell r="A502">
            <v>253.10579999999999</v>
          </cell>
        </row>
        <row r="503">
          <cell r="A503">
            <v>253.40430000000001</v>
          </cell>
        </row>
        <row r="504">
          <cell r="A504">
            <v>253.70089999999999</v>
          </cell>
        </row>
        <row r="505">
          <cell r="A505">
            <v>253.9956</v>
          </cell>
        </row>
        <row r="506">
          <cell r="A506">
            <v>254.2885</v>
          </cell>
        </row>
        <row r="507">
          <cell r="A507">
            <v>254.5796</v>
          </cell>
        </row>
        <row r="508">
          <cell r="A508">
            <v>254.8689</v>
          </cell>
        </row>
        <row r="509">
          <cell r="A509">
            <v>255.15649999999999</v>
          </cell>
        </row>
        <row r="510">
          <cell r="A510">
            <v>255.44229999999999</v>
          </cell>
        </row>
        <row r="511">
          <cell r="A511">
            <v>255.72640000000001</v>
          </cell>
        </row>
        <row r="512">
          <cell r="A512">
            <v>256.00889999999998</v>
          </cell>
        </row>
        <row r="513">
          <cell r="A513">
            <v>256.28960000000001</v>
          </cell>
        </row>
        <row r="514">
          <cell r="A514">
            <v>256.56880000000001</v>
          </cell>
        </row>
        <row r="515">
          <cell r="A515">
            <v>256.84629999999999</v>
          </cell>
        </row>
        <row r="516">
          <cell r="A516">
            <v>257.12220000000002</v>
          </cell>
        </row>
        <row r="517">
          <cell r="A517">
            <v>257.3965</v>
          </cell>
        </row>
        <row r="518">
          <cell r="A518">
            <v>257.66930000000002</v>
          </cell>
        </row>
        <row r="519">
          <cell r="A519">
            <v>257.94060000000002</v>
          </cell>
        </row>
        <row r="520">
          <cell r="A520">
            <v>258.21030000000002</v>
          </cell>
        </row>
        <row r="521">
          <cell r="A521">
            <v>258.47859999999997</v>
          </cell>
        </row>
        <row r="522">
          <cell r="A522">
            <v>258.74540000000002</v>
          </cell>
        </row>
        <row r="523">
          <cell r="A523">
            <v>259.01069999999999</v>
          </cell>
        </row>
        <row r="524">
          <cell r="A524">
            <v>259.27460000000002</v>
          </cell>
        </row>
        <row r="525">
          <cell r="A525">
            <v>259.53710000000001</v>
          </cell>
        </row>
        <row r="526">
          <cell r="A526">
            <v>259.79820000000001</v>
          </cell>
        </row>
        <row r="527">
          <cell r="A527">
            <v>260.05790000000002</v>
          </cell>
        </row>
        <row r="528">
          <cell r="A528">
            <v>260.31619999999998</v>
          </cell>
        </row>
        <row r="529">
          <cell r="A529">
            <v>260.57319999999999</v>
          </cell>
        </row>
        <row r="530">
          <cell r="A530">
            <v>260.8288</v>
          </cell>
        </row>
        <row r="531">
          <cell r="A531">
            <v>261.0831</v>
          </cell>
        </row>
        <row r="532">
          <cell r="A532">
            <v>261.33620000000002</v>
          </cell>
        </row>
        <row r="533">
          <cell r="A533">
            <v>261.58789999999999</v>
          </cell>
        </row>
        <row r="534">
          <cell r="A534">
            <v>261.83839999999998</v>
          </cell>
        </row>
        <row r="535">
          <cell r="A535">
            <v>262.08760000000001</v>
          </cell>
        </row>
        <row r="536">
          <cell r="A536">
            <v>262.3356</v>
          </cell>
        </row>
        <row r="537">
          <cell r="A537">
            <v>262.58229999999998</v>
          </cell>
        </row>
        <row r="538">
          <cell r="A538">
            <v>262.8279</v>
          </cell>
        </row>
        <row r="539">
          <cell r="A539">
            <v>263.07220000000001</v>
          </cell>
        </row>
        <row r="540">
          <cell r="A540">
            <v>263.31529999999998</v>
          </cell>
        </row>
        <row r="541">
          <cell r="A541">
            <v>263.5573</v>
          </cell>
        </row>
        <row r="542">
          <cell r="A542">
            <v>263.79809999999998</v>
          </cell>
        </row>
        <row r="543">
          <cell r="A543">
            <v>264.0378</v>
          </cell>
        </row>
        <row r="544">
          <cell r="A544">
            <v>264.27640000000002</v>
          </cell>
        </row>
        <row r="545">
          <cell r="A545">
            <v>264.5138</v>
          </cell>
        </row>
        <row r="546">
          <cell r="A546">
            <v>264.75009999999997</v>
          </cell>
        </row>
        <row r="547">
          <cell r="A547">
            <v>264.9853</v>
          </cell>
        </row>
        <row r="548">
          <cell r="A548">
            <v>265.21940000000001</v>
          </cell>
        </row>
        <row r="549">
          <cell r="A549">
            <v>265.45249999999999</v>
          </cell>
        </row>
        <row r="550">
          <cell r="A550">
            <v>265.68450000000001</v>
          </cell>
        </row>
        <row r="551">
          <cell r="A551">
            <v>265.91539999999998</v>
          </cell>
        </row>
        <row r="552">
          <cell r="A552">
            <v>266.14530000000002</v>
          </cell>
        </row>
        <row r="553">
          <cell r="A553">
            <v>266.37419999999997</v>
          </cell>
        </row>
        <row r="554">
          <cell r="A554">
            <v>266.60199999999998</v>
          </cell>
        </row>
        <row r="555">
          <cell r="A555">
            <v>266.8288</v>
          </cell>
        </row>
        <row r="556">
          <cell r="A556">
            <v>267.05470000000003</v>
          </cell>
        </row>
        <row r="557">
          <cell r="A557">
            <v>267.27949999999998</v>
          </cell>
        </row>
        <row r="558">
          <cell r="A558">
            <v>267.5034</v>
          </cell>
        </row>
        <row r="559">
          <cell r="A559">
            <v>267.72629999999998</v>
          </cell>
        </row>
        <row r="560">
          <cell r="A560">
            <v>267.94819999999999</v>
          </cell>
        </row>
        <row r="561">
          <cell r="A561">
            <v>268.16919999999999</v>
          </cell>
        </row>
        <row r="562">
          <cell r="A562">
            <v>268.38929999999999</v>
          </cell>
        </row>
        <row r="563">
          <cell r="A563">
            <v>268.60840000000002</v>
          </cell>
        </row>
        <row r="564">
          <cell r="A564">
            <v>268.82659999999998</v>
          </cell>
        </row>
        <row r="565">
          <cell r="A565">
            <v>269.04390000000001</v>
          </cell>
        </row>
        <row r="566">
          <cell r="A566">
            <v>269.2602</v>
          </cell>
        </row>
        <row r="567">
          <cell r="A567">
            <v>269.47570000000002</v>
          </cell>
        </row>
        <row r="568">
          <cell r="A568">
            <v>269.69029999999998</v>
          </cell>
        </row>
        <row r="569">
          <cell r="A569">
            <v>269.904</v>
          </cell>
        </row>
        <row r="570">
          <cell r="A570">
            <v>270.11680000000001</v>
          </cell>
        </row>
        <row r="571">
          <cell r="A571">
            <v>270.3288</v>
          </cell>
        </row>
        <row r="572">
          <cell r="A572">
            <v>270.53989999999999</v>
          </cell>
        </row>
        <row r="573">
          <cell r="A573">
            <v>270.75020000000001</v>
          </cell>
        </row>
        <row r="574">
          <cell r="A574">
            <v>270.95960000000002</v>
          </cell>
        </row>
        <row r="575">
          <cell r="A575">
            <v>271.16820000000001</v>
          </cell>
        </row>
        <row r="576">
          <cell r="A576">
            <v>271.3759</v>
          </cell>
        </row>
        <row r="577">
          <cell r="A577">
            <v>271.5829</v>
          </cell>
        </row>
        <row r="578">
          <cell r="A578">
            <v>271.78899999999999</v>
          </cell>
        </row>
        <row r="579">
          <cell r="A579">
            <v>271.99430000000001</v>
          </cell>
        </row>
        <row r="580">
          <cell r="A580">
            <v>272.19889999999998</v>
          </cell>
        </row>
        <row r="581">
          <cell r="A581">
            <v>272.40260000000001</v>
          </cell>
        </row>
        <row r="582">
          <cell r="A582">
            <v>272.60559999999998</v>
          </cell>
        </row>
        <row r="583">
          <cell r="A583">
            <v>272.80770000000001</v>
          </cell>
        </row>
        <row r="584">
          <cell r="A584">
            <v>273.00920000000002</v>
          </cell>
        </row>
        <row r="585">
          <cell r="A585">
            <v>273.20979999999997</v>
          </cell>
        </row>
        <row r="586">
          <cell r="A586">
            <v>273.40969999999999</v>
          </cell>
        </row>
        <row r="587">
          <cell r="A587">
            <v>273.60879999999997</v>
          </cell>
        </row>
        <row r="588">
          <cell r="A588">
            <v>273.80720000000002</v>
          </cell>
        </row>
        <row r="589">
          <cell r="A589">
            <v>274.00490000000002</v>
          </cell>
        </row>
        <row r="590">
          <cell r="A590">
            <v>274.20179999999999</v>
          </cell>
        </row>
        <row r="591">
          <cell r="A591">
            <v>274.39800000000002</v>
          </cell>
        </row>
        <row r="592">
          <cell r="A592">
            <v>274.59350000000001</v>
          </cell>
        </row>
        <row r="593">
          <cell r="A593">
            <v>274.78820000000002</v>
          </cell>
        </row>
        <row r="594">
          <cell r="A594">
            <v>274.98230000000001</v>
          </cell>
        </row>
        <row r="595">
          <cell r="A595">
            <v>275.17559999999997</v>
          </cell>
        </row>
        <row r="596">
          <cell r="A596">
            <v>275.36829999999998</v>
          </cell>
        </row>
        <row r="597">
          <cell r="A597">
            <v>275.56020000000001</v>
          </cell>
        </row>
        <row r="598">
          <cell r="A598">
            <v>275.75150000000002</v>
          </cell>
        </row>
        <row r="599">
          <cell r="A599">
            <v>275.94209999999998</v>
          </cell>
        </row>
        <row r="600">
          <cell r="A600">
            <v>276.13200000000001</v>
          </cell>
        </row>
        <row r="601">
          <cell r="A601">
            <v>276.32130000000001</v>
          </cell>
        </row>
        <row r="602">
          <cell r="A602">
            <v>276.50979999999998</v>
          </cell>
        </row>
        <row r="603">
          <cell r="A603">
            <v>276.69779999999997</v>
          </cell>
        </row>
        <row r="604">
          <cell r="A604">
            <v>276.88499999999999</v>
          </cell>
        </row>
        <row r="605">
          <cell r="A605">
            <v>277.07159999999999</v>
          </cell>
        </row>
        <row r="606">
          <cell r="A606">
            <v>277.25760000000002</v>
          </cell>
        </row>
        <row r="607">
          <cell r="A607">
            <v>277.44290000000001</v>
          </cell>
        </row>
        <row r="608">
          <cell r="A608">
            <v>277.62759999999997</v>
          </cell>
        </row>
        <row r="609">
          <cell r="A609">
            <v>277.81169999999997</v>
          </cell>
        </row>
        <row r="610">
          <cell r="A610">
            <v>277.99509999999998</v>
          </cell>
        </row>
        <row r="611">
          <cell r="A611">
            <v>278.17790000000002</v>
          </cell>
        </row>
        <row r="612">
          <cell r="A612">
            <v>278.36009999999999</v>
          </cell>
        </row>
        <row r="613">
          <cell r="A613">
            <v>278.54169999999999</v>
          </cell>
        </row>
        <row r="614">
          <cell r="A614">
            <v>278.7226</v>
          </cell>
        </row>
        <row r="615">
          <cell r="A615">
            <v>278.90300000000002</v>
          </cell>
        </row>
        <row r="616">
          <cell r="A616">
            <v>279.08280000000002</v>
          </cell>
        </row>
        <row r="617">
          <cell r="A617">
            <v>279.26190000000003</v>
          </cell>
        </row>
        <row r="618">
          <cell r="A618">
            <v>279.44049999999999</v>
          </cell>
        </row>
        <row r="619">
          <cell r="A619">
            <v>279.61849999999998</v>
          </cell>
        </row>
        <row r="620">
          <cell r="A620">
            <v>279.79590000000002</v>
          </cell>
        </row>
        <row r="621">
          <cell r="A621">
            <v>279.97269999999997</v>
          </cell>
        </row>
        <row r="622">
          <cell r="A622">
            <v>280.149</v>
          </cell>
        </row>
        <row r="623">
          <cell r="A623">
            <v>280.32470000000001</v>
          </cell>
        </row>
        <row r="624">
          <cell r="A624">
            <v>280.49979999999999</v>
          </cell>
        </row>
        <row r="625">
          <cell r="A625">
            <v>280.67430000000002</v>
          </cell>
        </row>
        <row r="626">
          <cell r="A626">
            <v>280.84829999999999</v>
          </cell>
        </row>
        <row r="627">
          <cell r="A627">
            <v>281.02179999999998</v>
          </cell>
        </row>
        <row r="628">
          <cell r="A628">
            <v>281.19459999999998</v>
          </cell>
        </row>
        <row r="629">
          <cell r="A629">
            <v>281.36700000000002</v>
          </cell>
        </row>
        <row r="630">
          <cell r="A630">
            <v>281.53879999999998</v>
          </cell>
        </row>
        <row r="631">
          <cell r="A631">
            <v>281.70999999999998</v>
          </cell>
        </row>
        <row r="632">
          <cell r="A632">
            <v>281.88069999999999</v>
          </cell>
        </row>
        <row r="633">
          <cell r="A633">
            <v>282.05090000000001</v>
          </cell>
        </row>
        <row r="634">
          <cell r="A634">
            <v>282.22050000000002</v>
          </cell>
        </row>
        <row r="635">
          <cell r="A635">
            <v>282.38959999999997</v>
          </cell>
        </row>
        <row r="636">
          <cell r="A636">
            <v>282.5582</v>
          </cell>
        </row>
        <row r="637">
          <cell r="A637">
            <v>282.72629999999998</v>
          </cell>
        </row>
        <row r="638">
          <cell r="A638">
            <v>282.8938</v>
          </cell>
        </row>
        <row r="639">
          <cell r="A639">
            <v>283.0609</v>
          </cell>
        </row>
        <row r="640">
          <cell r="A640">
            <v>283.22739999999999</v>
          </cell>
        </row>
        <row r="641">
          <cell r="A641">
            <v>283.39339999999999</v>
          </cell>
        </row>
        <row r="642">
          <cell r="A642">
            <v>283.55889999999999</v>
          </cell>
        </row>
        <row r="643">
          <cell r="A643">
            <v>283.72399999999999</v>
          </cell>
        </row>
        <row r="644">
          <cell r="A644">
            <v>283.88850000000002</v>
          </cell>
        </row>
        <row r="645">
          <cell r="A645">
            <v>284.05250000000001</v>
          </cell>
        </row>
        <row r="646">
          <cell r="A646">
            <v>284.21600000000001</v>
          </cell>
        </row>
        <row r="647">
          <cell r="A647">
            <v>284.37900000000002</v>
          </cell>
        </row>
        <row r="648">
          <cell r="A648">
            <v>284.54160000000002</v>
          </cell>
        </row>
        <row r="649">
          <cell r="A649">
            <v>284.70359999999999</v>
          </cell>
        </row>
        <row r="650">
          <cell r="A650">
            <v>284.86520000000002</v>
          </cell>
        </row>
        <row r="651">
          <cell r="A651">
            <v>285.02629999999999</v>
          </cell>
        </row>
        <row r="652">
          <cell r="A652">
            <v>285.18700000000001</v>
          </cell>
        </row>
        <row r="653">
          <cell r="A653">
            <v>285.34710000000001</v>
          </cell>
        </row>
        <row r="654">
          <cell r="A654">
            <v>285.5068</v>
          </cell>
        </row>
        <row r="655">
          <cell r="A655">
            <v>285.666</v>
          </cell>
        </row>
        <row r="656">
          <cell r="A656">
            <v>285.82479999999998</v>
          </cell>
        </row>
        <row r="657">
          <cell r="A657">
            <v>285.98309999999998</v>
          </cell>
        </row>
        <row r="658">
          <cell r="A658">
            <v>286.14089999999999</v>
          </cell>
        </row>
        <row r="659">
          <cell r="A659">
            <v>286.29829999999998</v>
          </cell>
        </row>
        <row r="660">
          <cell r="A660">
            <v>286.45519999999999</v>
          </cell>
        </row>
        <row r="661">
          <cell r="A661">
            <v>286.61160000000001</v>
          </cell>
        </row>
        <row r="662">
          <cell r="A662">
            <v>286.76769999999999</v>
          </cell>
        </row>
        <row r="663">
          <cell r="A663">
            <v>286.92320000000001</v>
          </cell>
        </row>
        <row r="664">
          <cell r="A664">
            <v>287.07830000000001</v>
          </cell>
        </row>
        <row r="665">
          <cell r="A665">
            <v>287.233</v>
          </cell>
        </row>
        <row r="666">
          <cell r="A666">
            <v>287.38729999999998</v>
          </cell>
        </row>
        <row r="667">
          <cell r="A667">
            <v>287.54109999999997</v>
          </cell>
        </row>
        <row r="668">
          <cell r="A668">
            <v>287.69439999999997</v>
          </cell>
        </row>
        <row r="669">
          <cell r="A669">
            <v>287.84739999999999</v>
          </cell>
        </row>
        <row r="670">
          <cell r="A670">
            <v>287.99990000000003</v>
          </cell>
        </row>
        <row r="671">
          <cell r="A671">
            <v>288.15199999999999</v>
          </cell>
        </row>
        <row r="672">
          <cell r="A672">
            <v>288.30360000000002</v>
          </cell>
        </row>
        <row r="673">
          <cell r="A673">
            <v>288.45479999999998</v>
          </cell>
        </row>
        <row r="674">
          <cell r="A674">
            <v>288.60559999999998</v>
          </cell>
        </row>
        <row r="675">
          <cell r="A675">
            <v>288.75599999999997</v>
          </cell>
        </row>
        <row r="676">
          <cell r="A676">
            <v>288.90600000000001</v>
          </cell>
        </row>
        <row r="677">
          <cell r="A677">
            <v>289.05549999999999</v>
          </cell>
        </row>
        <row r="678">
          <cell r="A678">
            <v>289.2047</v>
          </cell>
        </row>
        <row r="679">
          <cell r="A679">
            <v>289.35340000000002</v>
          </cell>
        </row>
        <row r="680">
          <cell r="A680">
            <v>289.50170000000003</v>
          </cell>
        </row>
        <row r="681">
          <cell r="A681">
            <v>289.64960000000002</v>
          </cell>
        </row>
        <row r="682">
          <cell r="A682">
            <v>289.7971</v>
          </cell>
        </row>
        <row r="683">
          <cell r="A683">
            <v>289.94420000000002</v>
          </cell>
        </row>
        <row r="684">
          <cell r="A684">
            <v>290.09089999999998</v>
          </cell>
        </row>
        <row r="685">
          <cell r="A685">
            <v>290.23719999999997</v>
          </cell>
        </row>
        <row r="686">
          <cell r="A686">
            <v>290.38310000000001</v>
          </cell>
        </row>
        <row r="687">
          <cell r="A687">
            <v>290.52859999999998</v>
          </cell>
        </row>
        <row r="688">
          <cell r="A688">
            <v>290.6737</v>
          </cell>
        </row>
        <row r="689">
          <cell r="A689">
            <v>290.8184</v>
          </cell>
        </row>
        <row r="690">
          <cell r="A690">
            <v>290.96269999999998</v>
          </cell>
        </row>
        <row r="691">
          <cell r="A691">
            <v>291.10660000000001</v>
          </cell>
        </row>
        <row r="692">
          <cell r="A692">
            <v>291.25009999999997</v>
          </cell>
        </row>
        <row r="693">
          <cell r="A693">
            <v>291.39330000000001</v>
          </cell>
        </row>
        <row r="694">
          <cell r="A694">
            <v>291.53609999999998</v>
          </cell>
        </row>
        <row r="695">
          <cell r="A695">
            <v>291.67840000000001</v>
          </cell>
        </row>
        <row r="696">
          <cell r="A696">
            <v>291.82040000000001</v>
          </cell>
        </row>
        <row r="697">
          <cell r="A697">
            <v>291.96199999999999</v>
          </cell>
        </row>
        <row r="698">
          <cell r="A698">
            <v>292.10329999999999</v>
          </cell>
        </row>
        <row r="699">
          <cell r="A699">
            <v>292.2441</v>
          </cell>
        </row>
        <row r="700">
          <cell r="A700">
            <v>292.38459999999998</v>
          </cell>
        </row>
        <row r="701">
          <cell r="A701">
            <v>292.5247</v>
          </cell>
        </row>
        <row r="702">
          <cell r="A702">
            <v>292.66449999999998</v>
          </cell>
        </row>
        <row r="703">
          <cell r="A703">
            <v>292.80380000000002</v>
          </cell>
        </row>
        <row r="704">
          <cell r="A704">
            <v>292.94279999999998</v>
          </cell>
        </row>
        <row r="705">
          <cell r="A705">
            <v>293.08150000000001</v>
          </cell>
        </row>
        <row r="706">
          <cell r="A706">
            <v>293.21969999999999</v>
          </cell>
        </row>
        <row r="707">
          <cell r="A707">
            <v>293.35759999999999</v>
          </cell>
        </row>
        <row r="708">
          <cell r="A708">
            <v>293.49509999999998</v>
          </cell>
        </row>
        <row r="709">
          <cell r="A709">
            <v>293.63229999999999</v>
          </cell>
        </row>
        <row r="710">
          <cell r="A710">
            <v>293.76909999999998</v>
          </cell>
        </row>
        <row r="711">
          <cell r="A711">
            <v>293.90550000000002</v>
          </cell>
        </row>
        <row r="712">
          <cell r="A712">
            <v>294.04160000000002</v>
          </cell>
        </row>
        <row r="713">
          <cell r="A713">
            <v>294.1773</v>
          </cell>
        </row>
        <row r="714">
          <cell r="A714">
            <v>294.31270000000001</v>
          </cell>
        </row>
        <row r="715">
          <cell r="A715">
            <v>294.4477</v>
          </cell>
        </row>
        <row r="716">
          <cell r="A716">
            <v>294.58229999999998</v>
          </cell>
        </row>
        <row r="717">
          <cell r="A717">
            <v>294.71660000000003</v>
          </cell>
        </row>
        <row r="718">
          <cell r="A718">
            <v>294.85050000000001</v>
          </cell>
        </row>
        <row r="719">
          <cell r="A719">
            <v>294.98410000000001</v>
          </cell>
        </row>
        <row r="720">
          <cell r="A720">
            <v>295.1173</v>
          </cell>
        </row>
        <row r="721">
          <cell r="A721">
            <v>295.25020000000001</v>
          </cell>
        </row>
        <row r="722">
          <cell r="A722">
            <v>295.3827</v>
          </cell>
        </row>
        <row r="723">
          <cell r="A723">
            <v>295.51490000000001</v>
          </cell>
        </row>
        <row r="724">
          <cell r="A724">
            <v>295.64670000000001</v>
          </cell>
        </row>
        <row r="725">
          <cell r="A725">
            <v>295.77820000000003</v>
          </cell>
        </row>
        <row r="726">
          <cell r="A726">
            <v>295.90940000000001</v>
          </cell>
        </row>
        <row r="727">
          <cell r="A727">
            <v>296.0401</v>
          </cell>
        </row>
        <row r="728">
          <cell r="A728">
            <v>296.17059999999998</v>
          </cell>
        </row>
        <row r="729">
          <cell r="A729">
            <v>296.30070000000001</v>
          </cell>
        </row>
        <row r="730">
          <cell r="A730">
            <v>296.43040000000002</v>
          </cell>
        </row>
        <row r="731">
          <cell r="A731">
            <v>296.5598</v>
          </cell>
        </row>
        <row r="732">
          <cell r="A732">
            <v>296.68880000000001</v>
          </cell>
        </row>
        <row r="733">
          <cell r="A733">
            <v>296.8175</v>
          </cell>
        </row>
        <row r="734">
          <cell r="A734">
            <v>296.94589999999999</v>
          </cell>
        </row>
        <row r="735">
          <cell r="A735">
            <v>297.07389999999998</v>
          </cell>
        </row>
        <row r="736">
          <cell r="A736">
            <v>297.20159999999998</v>
          </cell>
        </row>
        <row r="737">
          <cell r="A737">
            <v>297.32889999999998</v>
          </cell>
        </row>
        <row r="738">
          <cell r="A738">
            <v>297.45589999999999</v>
          </cell>
        </row>
        <row r="739">
          <cell r="A739">
            <v>297.58260000000001</v>
          </cell>
        </row>
        <row r="740">
          <cell r="A740">
            <v>297.70890000000003</v>
          </cell>
        </row>
        <row r="741">
          <cell r="A741">
            <v>297.83479999999997</v>
          </cell>
        </row>
        <row r="742">
          <cell r="A742">
            <v>297.96039999999999</v>
          </cell>
        </row>
        <row r="743">
          <cell r="A743">
            <v>298.08569999999997</v>
          </cell>
        </row>
        <row r="744">
          <cell r="A744">
            <v>298.2106</v>
          </cell>
        </row>
        <row r="745">
          <cell r="A745">
            <v>298.33519999999999</v>
          </cell>
        </row>
        <row r="746">
          <cell r="A746">
            <v>298.45940000000002</v>
          </cell>
        </row>
        <row r="747">
          <cell r="A747">
            <v>298.58330000000001</v>
          </cell>
        </row>
        <row r="748">
          <cell r="A748">
            <v>298.70679999999999</v>
          </cell>
        </row>
        <row r="749">
          <cell r="A749">
            <v>298.83</v>
          </cell>
        </row>
        <row r="750">
          <cell r="A750">
            <v>298.9529</v>
          </cell>
        </row>
        <row r="751">
          <cell r="A751">
            <v>299.0754</v>
          </cell>
        </row>
        <row r="752">
          <cell r="A752">
            <v>299.19749999999999</v>
          </cell>
        </row>
        <row r="753">
          <cell r="A753">
            <v>299.3193</v>
          </cell>
        </row>
        <row r="754">
          <cell r="A754">
            <v>299.44069999999999</v>
          </cell>
        </row>
        <row r="755">
          <cell r="A755">
            <v>299.56169999999997</v>
          </cell>
        </row>
        <row r="756">
          <cell r="A756">
            <v>299.6825</v>
          </cell>
        </row>
        <row r="757">
          <cell r="A757">
            <v>299.80279999999999</v>
          </cell>
        </row>
        <row r="758">
          <cell r="A758">
            <v>299.9228</v>
          </cell>
        </row>
        <row r="759">
          <cell r="A759">
            <v>300.04239999999999</v>
          </cell>
        </row>
        <row r="760">
          <cell r="A760">
            <v>300.16160000000002</v>
          </cell>
        </row>
        <row r="761">
          <cell r="A761">
            <v>300.28050000000002</v>
          </cell>
        </row>
        <row r="762">
          <cell r="A762">
            <v>300.39890000000003</v>
          </cell>
        </row>
        <row r="763">
          <cell r="A763">
            <v>300.517</v>
          </cell>
        </row>
        <row r="764">
          <cell r="A764">
            <v>300.63470000000001</v>
          </cell>
        </row>
        <row r="765">
          <cell r="A765">
            <v>300.75200000000001</v>
          </cell>
        </row>
        <row r="766">
          <cell r="A766">
            <v>300.8689</v>
          </cell>
        </row>
        <row r="767">
          <cell r="A767">
            <v>300.9853</v>
          </cell>
        </row>
        <row r="768">
          <cell r="A768">
            <v>301.10129999999998</v>
          </cell>
        </row>
        <row r="769">
          <cell r="A769">
            <v>301.21690000000001</v>
          </cell>
        </row>
        <row r="770">
          <cell r="A770">
            <v>301.33210000000003</v>
          </cell>
        </row>
        <row r="771">
          <cell r="A771">
            <v>301.44670000000002</v>
          </cell>
        </row>
        <row r="772">
          <cell r="A772">
            <v>301.56079999999997</v>
          </cell>
        </row>
        <row r="773">
          <cell r="A773">
            <v>301.67439999999999</v>
          </cell>
        </row>
        <row r="774">
          <cell r="A774">
            <v>301.78739999999999</v>
          </cell>
        </row>
        <row r="775">
          <cell r="A775">
            <v>301.89980000000003</v>
          </cell>
        </row>
      </sheetData>
      <sheetData sheetId="25">
        <row r="2">
          <cell r="A2">
            <v>125.59910000000001</v>
          </cell>
        </row>
        <row r="3">
          <cell r="A3">
            <v>129.89349999999999</v>
          </cell>
        </row>
        <row r="4">
          <cell r="A4">
            <v>133.15459999999999</v>
          </cell>
        </row>
        <row r="5">
          <cell r="A5">
            <v>135.81780000000001</v>
          </cell>
        </row>
        <row r="6">
          <cell r="A6">
            <v>138.08670000000001</v>
          </cell>
        </row>
        <row r="7">
          <cell r="A7">
            <v>140.07390000000001</v>
          </cell>
        </row>
        <row r="8">
          <cell r="A8">
            <v>141.84899999999999</v>
          </cell>
        </row>
        <row r="9">
          <cell r="A9">
            <v>143.45779999999999</v>
          </cell>
        </row>
        <row r="10">
          <cell r="A10">
            <v>144.9325</v>
          </cell>
        </row>
        <row r="11">
          <cell r="A11">
            <v>146.29640000000001</v>
          </cell>
        </row>
        <row r="12">
          <cell r="A12">
            <v>147.56720000000001</v>
          </cell>
        </row>
        <row r="13">
          <cell r="A13">
            <v>148.75839999999999</v>
          </cell>
        </row>
        <row r="14">
          <cell r="A14">
            <v>149.88079999999999</v>
          </cell>
        </row>
        <row r="15">
          <cell r="A15">
            <v>150.94290000000001</v>
          </cell>
        </row>
        <row r="16">
          <cell r="A16">
            <v>151.95179999999999</v>
          </cell>
        </row>
        <row r="17">
          <cell r="A17">
            <v>152.9134</v>
          </cell>
        </row>
        <row r="18">
          <cell r="A18">
            <v>153.83260000000001</v>
          </cell>
        </row>
        <row r="19">
          <cell r="A19">
            <v>154.71350000000001</v>
          </cell>
        </row>
        <row r="20">
          <cell r="A20">
            <v>155.55959999999999</v>
          </cell>
        </row>
        <row r="21">
          <cell r="A21">
            <v>156.374</v>
          </cell>
        </row>
        <row r="22">
          <cell r="A22">
            <v>157.15940000000001</v>
          </cell>
        </row>
        <row r="23">
          <cell r="A23">
            <v>157.91800000000001</v>
          </cell>
        </row>
        <row r="24">
          <cell r="A24">
            <v>158.65199999999999</v>
          </cell>
        </row>
        <row r="25">
          <cell r="A25">
            <v>159.3631</v>
          </cell>
        </row>
        <row r="26">
          <cell r="A26">
            <v>160.053</v>
          </cell>
        </row>
        <row r="27">
          <cell r="A27">
            <v>160.72300000000001</v>
          </cell>
        </row>
        <row r="28">
          <cell r="A28">
            <v>161.37459999999999</v>
          </cell>
        </row>
        <row r="29">
          <cell r="A29">
            <v>162.0087</v>
          </cell>
        </row>
        <row r="30">
          <cell r="A30">
            <v>162.6266</v>
          </cell>
        </row>
        <row r="31">
          <cell r="A31">
            <v>163.22919999999999</v>
          </cell>
        </row>
        <row r="32">
          <cell r="A32">
            <v>163.81720000000001</v>
          </cell>
        </row>
        <row r="33">
          <cell r="A33">
            <v>164.39160000000001</v>
          </cell>
        </row>
        <row r="34">
          <cell r="A34">
            <v>164.953</v>
          </cell>
        </row>
        <row r="35">
          <cell r="A35">
            <v>165.50210000000001</v>
          </cell>
        </row>
        <row r="36">
          <cell r="A36">
            <v>166.03960000000001</v>
          </cell>
        </row>
        <row r="37">
          <cell r="A37">
            <v>166.566</v>
          </cell>
        </row>
        <row r="38">
          <cell r="A38">
            <v>167.08189999999999</v>
          </cell>
        </row>
        <row r="39">
          <cell r="A39">
            <v>167.58760000000001</v>
          </cell>
        </row>
        <row r="40">
          <cell r="A40">
            <v>168.08369999999999</v>
          </cell>
        </row>
        <row r="41">
          <cell r="A41">
            <v>168.57069999999999</v>
          </cell>
        </row>
        <row r="42">
          <cell r="A42">
            <v>169.0488</v>
          </cell>
        </row>
        <row r="43">
          <cell r="A43">
            <v>169.51849999999999</v>
          </cell>
        </row>
        <row r="44">
          <cell r="A44">
            <v>169.98009999999999</v>
          </cell>
        </row>
        <row r="45">
          <cell r="A45">
            <v>170.43389999999999</v>
          </cell>
        </row>
        <row r="46">
          <cell r="A46">
            <v>170.88030000000001</v>
          </cell>
        </row>
        <row r="47">
          <cell r="A47">
            <v>171.3194</v>
          </cell>
        </row>
        <row r="48">
          <cell r="A48">
            <v>171.7517</v>
          </cell>
        </row>
        <row r="49">
          <cell r="A49">
            <v>172.1773</v>
          </cell>
        </row>
        <row r="50">
          <cell r="A50">
            <v>172.59649999999999</v>
          </cell>
        </row>
        <row r="51">
          <cell r="A51">
            <v>173.0095</v>
          </cell>
        </row>
        <row r="52">
          <cell r="A52">
            <v>173.41650000000001</v>
          </cell>
        </row>
        <row r="53">
          <cell r="A53">
            <v>173.8177</v>
          </cell>
        </row>
        <row r="54">
          <cell r="A54">
            <v>174.21340000000001</v>
          </cell>
        </row>
        <row r="55">
          <cell r="A55">
            <v>174.6036</v>
          </cell>
        </row>
        <row r="56">
          <cell r="A56">
            <v>174.98859999999999</v>
          </cell>
        </row>
        <row r="57">
          <cell r="A57">
            <v>175.36850000000001</v>
          </cell>
        </row>
        <row r="58">
          <cell r="A58">
            <v>175.74350000000001</v>
          </cell>
        </row>
        <row r="59">
          <cell r="A59">
            <v>176.11369999999999</v>
          </cell>
        </row>
        <row r="60">
          <cell r="A60">
            <v>176.47929999999999</v>
          </cell>
        </row>
        <row r="61">
          <cell r="A61">
            <v>176.84049999999999</v>
          </cell>
        </row>
        <row r="62">
          <cell r="A62">
            <v>177.19720000000001</v>
          </cell>
        </row>
        <row r="63">
          <cell r="A63">
            <v>177.5497</v>
          </cell>
        </row>
        <row r="64">
          <cell r="A64">
            <v>177.8981</v>
          </cell>
        </row>
        <row r="65">
          <cell r="A65">
            <v>178.24250000000001</v>
          </cell>
        </row>
        <row r="66">
          <cell r="A66">
            <v>178.583</v>
          </cell>
        </row>
        <row r="67">
          <cell r="A67">
            <v>178.91970000000001</v>
          </cell>
        </row>
        <row r="68">
          <cell r="A68">
            <v>179.2526</v>
          </cell>
        </row>
        <row r="69">
          <cell r="A69">
            <v>179.58199999999999</v>
          </cell>
        </row>
        <row r="70">
          <cell r="A70">
            <v>179.90790000000001</v>
          </cell>
        </row>
        <row r="71">
          <cell r="A71">
            <v>180.2303</v>
          </cell>
        </row>
        <row r="72">
          <cell r="A72">
            <v>180.54939999999999</v>
          </cell>
        </row>
        <row r="73">
          <cell r="A73">
            <v>180.86529999999999</v>
          </cell>
        </row>
        <row r="74">
          <cell r="A74">
            <v>181.17789999999999</v>
          </cell>
        </row>
        <row r="75">
          <cell r="A75">
            <v>181.48750000000001</v>
          </cell>
        </row>
        <row r="76">
          <cell r="A76">
            <v>181.79400000000001</v>
          </cell>
        </row>
        <row r="77">
          <cell r="A77">
            <v>182.0975</v>
          </cell>
        </row>
        <row r="78">
          <cell r="A78">
            <v>182.3982</v>
          </cell>
        </row>
        <row r="79">
          <cell r="A79">
            <v>182.696</v>
          </cell>
        </row>
        <row r="80">
          <cell r="A80">
            <v>182.99109999999999</v>
          </cell>
        </row>
        <row r="81">
          <cell r="A81">
            <v>183.2834</v>
          </cell>
        </row>
        <row r="82">
          <cell r="A82">
            <v>183.57310000000001</v>
          </cell>
        </row>
        <row r="83">
          <cell r="A83">
            <v>183.86019999999999</v>
          </cell>
        </row>
        <row r="84">
          <cell r="A84">
            <v>184.1447</v>
          </cell>
        </row>
        <row r="85">
          <cell r="A85">
            <v>184.42679999999999</v>
          </cell>
        </row>
        <row r="86">
          <cell r="A86">
            <v>184.7064</v>
          </cell>
        </row>
        <row r="87">
          <cell r="A87">
            <v>184.9836</v>
          </cell>
        </row>
        <row r="88">
          <cell r="A88">
            <v>185.2585</v>
          </cell>
        </row>
        <row r="89">
          <cell r="A89">
            <v>185.53110000000001</v>
          </cell>
        </row>
        <row r="90">
          <cell r="A90">
            <v>185.8015</v>
          </cell>
        </row>
        <row r="91">
          <cell r="A91">
            <v>186.06960000000001</v>
          </cell>
        </row>
        <row r="92">
          <cell r="A92">
            <v>186.3356</v>
          </cell>
        </row>
        <row r="93">
          <cell r="A93">
            <v>186.5994</v>
          </cell>
        </row>
        <row r="94">
          <cell r="A94">
            <v>186.8612</v>
          </cell>
        </row>
        <row r="95">
          <cell r="A95">
            <v>187.12090000000001</v>
          </cell>
        </row>
        <row r="96">
          <cell r="A96">
            <v>187.37860000000001</v>
          </cell>
        </row>
        <row r="97">
          <cell r="A97">
            <v>187.6344</v>
          </cell>
        </row>
        <row r="98">
          <cell r="A98">
            <v>187.88820000000001</v>
          </cell>
        </row>
        <row r="99">
          <cell r="A99">
            <v>188.14009999999999</v>
          </cell>
        </row>
        <row r="100">
          <cell r="A100">
            <v>188.39009999999999</v>
          </cell>
        </row>
        <row r="101">
          <cell r="A101">
            <v>188.63829999999999</v>
          </cell>
        </row>
        <row r="102">
          <cell r="A102">
            <v>188.88470000000001</v>
          </cell>
        </row>
        <row r="103">
          <cell r="A103">
            <v>189.1293</v>
          </cell>
        </row>
        <row r="104">
          <cell r="A104">
            <v>189.37219999999999</v>
          </cell>
        </row>
        <row r="105">
          <cell r="A105">
            <v>189.61340000000001</v>
          </cell>
        </row>
        <row r="106">
          <cell r="A106">
            <v>189.8528</v>
          </cell>
        </row>
        <row r="107">
          <cell r="A107">
            <v>190.0907</v>
          </cell>
        </row>
        <row r="108">
          <cell r="A108">
            <v>190.32679999999999</v>
          </cell>
        </row>
        <row r="109">
          <cell r="A109">
            <v>190.56139999999999</v>
          </cell>
        </row>
        <row r="110">
          <cell r="A110">
            <v>190.7944</v>
          </cell>
        </row>
        <row r="111">
          <cell r="A111">
            <v>191.0258</v>
          </cell>
        </row>
        <row r="112">
          <cell r="A112">
            <v>191.25569999999999</v>
          </cell>
        </row>
        <row r="113">
          <cell r="A113">
            <v>191.48410000000001</v>
          </cell>
        </row>
        <row r="114">
          <cell r="A114">
            <v>191.71100000000001</v>
          </cell>
        </row>
        <row r="115">
          <cell r="A115">
            <v>191.9365</v>
          </cell>
        </row>
        <row r="116">
          <cell r="A116">
            <v>192.16050000000001</v>
          </cell>
        </row>
        <row r="117">
          <cell r="A117">
            <v>192.38310000000001</v>
          </cell>
        </row>
        <row r="118">
          <cell r="A118">
            <v>192.60429999999999</v>
          </cell>
        </row>
        <row r="119">
          <cell r="A119">
            <v>192.82409999999999</v>
          </cell>
        </row>
        <row r="120">
          <cell r="A120">
            <v>193.04249999999999</v>
          </cell>
        </row>
        <row r="121">
          <cell r="A121">
            <v>193.25960000000001</v>
          </cell>
        </row>
        <row r="122">
          <cell r="A122">
            <v>193.47540000000001</v>
          </cell>
        </row>
        <row r="123">
          <cell r="A123">
            <v>193.68989999999999</v>
          </cell>
        </row>
        <row r="124">
          <cell r="A124">
            <v>193.90309999999999</v>
          </cell>
        </row>
        <row r="125">
          <cell r="A125">
            <v>194.11510000000001</v>
          </cell>
        </row>
        <row r="126">
          <cell r="A126">
            <v>194.32579999999999</v>
          </cell>
        </row>
        <row r="127">
          <cell r="A127">
            <v>194.5352</v>
          </cell>
        </row>
        <row r="128">
          <cell r="A128">
            <v>194.74350000000001</v>
          </cell>
        </row>
        <row r="129">
          <cell r="A129">
            <v>194.95050000000001</v>
          </cell>
        </row>
        <row r="130">
          <cell r="A130">
            <v>195.15639999999999</v>
          </cell>
        </row>
        <row r="131">
          <cell r="A131">
            <v>195.36109999999999</v>
          </cell>
        </row>
        <row r="132">
          <cell r="A132">
            <v>195.56469999999999</v>
          </cell>
        </row>
        <row r="133">
          <cell r="A133">
            <v>195.7671</v>
          </cell>
        </row>
        <row r="134">
          <cell r="A134">
            <v>195.9684</v>
          </cell>
        </row>
        <row r="135">
          <cell r="A135">
            <v>196.1686</v>
          </cell>
        </row>
        <row r="136">
          <cell r="A136">
            <v>196.36770000000001</v>
          </cell>
        </row>
        <row r="137">
          <cell r="A137">
            <v>196.56569999999999</v>
          </cell>
        </row>
        <row r="138">
          <cell r="A138">
            <v>196.76259999999999</v>
          </cell>
        </row>
        <row r="139">
          <cell r="A139">
            <v>196.95849999999999</v>
          </cell>
        </row>
        <row r="140">
          <cell r="A140">
            <v>197.1534</v>
          </cell>
        </row>
        <row r="141">
          <cell r="A141">
            <v>197.34719999999999</v>
          </cell>
        </row>
        <row r="142">
          <cell r="A142">
            <v>197.5401</v>
          </cell>
        </row>
        <row r="143">
          <cell r="A143">
            <v>197.7319</v>
          </cell>
        </row>
        <row r="144">
          <cell r="A144">
            <v>197.92269999999999</v>
          </cell>
        </row>
        <row r="145">
          <cell r="A145">
            <v>198.11259999999999</v>
          </cell>
        </row>
        <row r="146">
          <cell r="A146">
            <v>198.3014</v>
          </cell>
        </row>
        <row r="147">
          <cell r="A147">
            <v>198.48939999999999</v>
          </cell>
        </row>
        <row r="148">
          <cell r="A148">
            <v>198.6763</v>
          </cell>
        </row>
        <row r="149">
          <cell r="A149">
            <v>198.86240000000001</v>
          </cell>
        </row>
        <row r="150">
          <cell r="A150">
            <v>199.04750000000001</v>
          </cell>
        </row>
        <row r="151">
          <cell r="A151">
            <v>199.23169999999999</v>
          </cell>
        </row>
        <row r="152">
          <cell r="A152">
            <v>199.41499999999999</v>
          </cell>
        </row>
        <row r="153">
          <cell r="A153">
            <v>199.5975</v>
          </cell>
        </row>
        <row r="154">
          <cell r="A154">
            <v>199.779</v>
          </cell>
        </row>
        <row r="155">
          <cell r="A155">
            <v>199.9597</v>
          </cell>
        </row>
        <row r="156">
          <cell r="A156">
            <v>200.1395</v>
          </cell>
        </row>
        <row r="157">
          <cell r="A157">
            <v>200.3184</v>
          </cell>
        </row>
        <row r="158">
          <cell r="A158">
            <v>200.4965</v>
          </cell>
        </row>
        <row r="159">
          <cell r="A159">
            <v>200.6738</v>
          </cell>
        </row>
        <row r="160">
          <cell r="A160">
            <v>200.8502</v>
          </cell>
        </row>
        <row r="161">
          <cell r="A161">
            <v>201.02590000000001</v>
          </cell>
        </row>
        <row r="162">
          <cell r="A162">
            <v>201.20070000000001</v>
          </cell>
        </row>
        <row r="163">
          <cell r="A163">
            <v>201.37469999999999</v>
          </cell>
        </row>
        <row r="164">
          <cell r="A164">
            <v>201.5479</v>
          </cell>
        </row>
        <row r="165">
          <cell r="A165">
            <v>201.72040000000001</v>
          </cell>
        </row>
        <row r="166">
          <cell r="A166">
            <v>201.892</v>
          </cell>
        </row>
        <row r="167">
          <cell r="A167">
            <v>202.06290000000001</v>
          </cell>
        </row>
        <row r="168">
          <cell r="A168">
            <v>202.23310000000001</v>
          </cell>
        </row>
        <row r="169">
          <cell r="A169">
            <v>202.4025</v>
          </cell>
        </row>
        <row r="170">
          <cell r="A170">
            <v>202.5711</v>
          </cell>
        </row>
        <row r="171">
          <cell r="A171">
            <v>202.739</v>
          </cell>
        </row>
        <row r="172">
          <cell r="A172">
            <v>202.90620000000001</v>
          </cell>
        </row>
        <row r="173">
          <cell r="A173">
            <v>203.07259999999999</v>
          </cell>
        </row>
        <row r="174">
          <cell r="A174">
            <v>203.23840000000001</v>
          </cell>
        </row>
        <row r="175">
          <cell r="A175">
            <v>203.4034</v>
          </cell>
        </row>
        <row r="176">
          <cell r="A176">
            <v>203.5677</v>
          </cell>
        </row>
        <row r="177">
          <cell r="A177">
            <v>203.7313</v>
          </cell>
        </row>
        <row r="178">
          <cell r="A178">
            <v>203.89429999999999</v>
          </cell>
        </row>
        <row r="179">
          <cell r="A179">
            <v>204.0565</v>
          </cell>
        </row>
        <row r="180">
          <cell r="A180">
            <v>204.21809999999999</v>
          </cell>
        </row>
        <row r="181">
          <cell r="A181">
            <v>204.37899999999999</v>
          </cell>
        </row>
        <row r="182">
          <cell r="A182">
            <v>204.5393</v>
          </cell>
        </row>
        <row r="183">
          <cell r="A183">
            <v>204.69890000000001</v>
          </cell>
        </row>
        <row r="184">
          <cell r="A184">
            <v>204.8578</v>
          </cell>
        </row>
        <row r="185">
          <cell r="A185">
            <v>205.01609999999999</v>
          </cell>
        </row>
        <row r="186">
          <cell r="A186">
            <v>205.1738</v>
          </cell>
        </row>
        <row r="187">
          <cell r="A187">
            <v>205.33080000000001</v>
          </cell>
        </row>
        <row r="188">
          <cell r="A188">
            <v>205.4872</v>
          </cell>
        </row>
        <row r="189">
          <cell r="A189">
            <v>205.6429</v>
          </cell>
        </row>
        <row r="190">
          <cell r="A190">
            <v>205.79810000000001</v>
          </cell>
        </row>
        <row r="191">
          <cell r="A191">
            <v>205.95259999999999</v>
          </cell>
        </row>
        <row r="192">
          <cell r="A192">
            <v>206.10659999999999</v>
          </cell>
        </row>
        <row r="193">
          <cell r="A193">
            <v>206.25989999999999</v>
          </cell>
        </row>
        <row r="194">
          <cell r="A194">
            <v>206.4126</v>
          </cell>
        </row>
        <row r="195">
          <cell r="A195">
            <v>206.56479999999999</v>
          </cell>
        </row>
        <row r="196">
          <cell r="A196">
            <v>206.71629999999999</v>
          </cell>
        </row>
        <row r="197">
          <cell r="A197">
            <v>206.8673</v>
          </cell>
        </row>
        <row r="198">
          <cell r="A198">
            <v>207.01769999999999</v>
          </cell>
        </row>
        <row r="199">
          <cell r="A199">
            <v>207.16749999999999</v>
          </cell>
        </row>
        <row r="200">
          <cell r="A200">
            <v>207.3168</v>
          </cell>
        </row>
        <row r="201">
          <cell r="A201">
            <v>207.46549999999999</v>
          </cell>
        </row>
        <row r="202">
          <cell r="A202">
            <v>207.61359999999999</v>
          </cell>
        </row>
        <row r="203">
          <cell r="A203">
            <v>207.7612</v>
          </cell>
        </row>
        <row r="204">
          <cell r="A204">
            <v>207.9083</v>
          </cell>
        </row>
        <row r="205">
          <cell r="A205">
            <v>208.0548</v>
          </cell>
        </row>
        <row r="206">
          <cell r="A206">
            <v>208.20070000000001</v>
          </cell>
        </row>
        <row r="207">
          <cell r="A207">
            <v>208.34620000000001</v>
          </cell>
        </row>
        <row r="208">
          <cell r="A208">
            <v>208.49109999999999</v>
          </cell>
        </row>
        <row r="209">
          <cell r="A209">
            <v>208.6354</v>
          </cell>
        </row>
        <row r="210">
          <cell r="A210">
            <v>208.77930000000001</v>
          </cell>
        </row>
        <row r="211">
          <cell r="A211">
            <v>208.92259999999999</v>
          </cell>
        </row>
        <row r="212">
          <cell r="A212">
            <v>209.06540000000001</v>
          </cell>
        </row>
        <row r="213">
          <cell r="A213">
            <v>209.20769999999999</v>
          </cell>
        </row>
        <row r="214">
          <cell r="A214">
            <v>209.34950000000001</v>
          </cell>
        </row>
        <row r="215">
          <cell r="A215">
            <v>209.49080000000001</v>
          </cell>
        </row>
        <row r="216">
          <cell r="A216">
            <v>209.63159999999999</v>
          </cell>
        </row>
        <row r="217">
          <cell r="A217">
            <v>209.77189999999999</v>
          </cell>
        </row>
        <row r="218">
          <cell r="A218">
            <v>209.9117</v>
          </cell>
        </row>
        <row r="219">
          <cell r="A219">
            <v>210.05109999999999</v>
          </cell>
        </row>
        <row r="220">
          <cell r="A220">
            <v>210.18989999999999</v>
          </cell>
        </row>
        <row r="221">
          <cell r="A221">
            <v>210.32830000000001</v>
          </cell>
        </row>
        <row r="222">
          <cell r="A222">
            <v>210.46610000000001</v>
          </cell>
        </row>
        <row r="223">
          <cell r="A223">
            <v>210.6035</v>
          </cell>
        </row>
        <row r="224">
          <cell r="A224">
            <v>210.7405</v>
          </cell>
        </row>
        <row r="225">
          <cell r="A225">
            <v>210.87690000000001</v>
          </cell>
        </row>
        <row r="226">
          <cell r="A226">
            <v>211.01300000000001</v>
          </cell>
        </row>
        <row r="227">
          <cell r="A227">
            <v>211.14850000000001</v>
          </cell>
        </row>
        <row r="228">
          <cell r="A228">
            <v>211.28360000000001</v>
          </cell>
        </row>
        <row r="229">
          <cell r="A229">
            <v>211.41820000000001</v>
          </cell>
        </row>
        <row r="230">
          <cell r="A230">
            <v>211.55240000000001</v>
          </cell>
        </row>
        <row r="231">
          <cell r="A231">
            <v>211.68620000000001</v>
          </cell>
        </row>
        <row r="232">
          <cell r="A232">
            <v>211.8194</v>
          </cell>
        </row>
        <row r="233">
          <cell r="A233">
            <v>211.95230000000001</v>
          </cell>
        </row>
        <row r="234">
          <cell r="A234">
            <v>212.0847</v>
          </cell>
        </row>
        <row r="235">
          <cell r="A235">
            <v>212.2167</v>
          </cell>
        </row>
        <row r="236">
          <cell r="A236">
            <v>212.34819999999999</v>
          </cell>
        </row>
        <row r="237">
          <cell r="A237">
            <v>212.4794</v>
          </cell>
        </row>
        <row r="238">
          <cell r="A238">
            <v>212.61</v>
          </cell>
        </row>
        <row r="239">
          <cell r="A239">
            <v>212.74029999999999</v>
          </cell>
        </row>
        <row r="240">
          <cell r="A240">
            <v>212.87020000000001</v>
          </cell>
        </row>
        <row r="241">
          <cell r="A241">
            <v>212.99959999999999</v>
          </cell>
        </row>
        <row r="242">
          <cell r="A242">
            <v>213.12860000000001</v>
          </cell>
        </row>
        <row r="243">
          <cell r="A243">
            <v>213.25720000000001</v>
          </cell>
        </row>
        <row r="244">
          <cell r="A244">
            <v>213.3854</v>
          </cell>
        </row>
        <row r="245">
          <cell r="A245">
            <v>213.51320000000001</v>
          </cell>
        </row>
        <row r="246">
          <cell r="A246">
            <v>213.64060000000001</v>
          </cell>
        </row>
        <row r="247">
          <cell r="A247">
            <v>213.76750000000001</v>
          </cell>
        </row>
        <row r="248">
          <cell r="A248">
            <v>213.89410000000001</v>
          </cell>
        </row>
        <row r="249">
          <cell r="A249">
            <v>214.02029999999999</v>
          </cell>
        </row>
        <row r="250">
          <cell r="A250">
            <v>214.14609999999999</v>
          </cell>
        </row>
        <row r="251">
          <cell r="A251">
            <v>214.2715</v>
          </cell>
        </row>
        <row r="252">
          <cell r="A252">
            <v>214.3965</v>
          </cell>
        </row>
        <row r="253">
          <cell r="A253">
            <v>214.52109999999999</v>
          </cell>
        </row>
        <row r="254">
          <cell r="A254">
            <v>214.64529999999999</v>
          </cell>
        </row>
        <row r="255">
          <cell r="A255">
            <v>214.76910000000001</v>
          </cell>
        </row>
        <row r="256">
          <cell r="A256">
            <v>214.89259999999999</v>
          </cell>
        </row>
        <row r="257">
          <cell r="A257">
            <v>215.01570000000001</v>
          </cell>
        </row>
        <row r="258">
          <cell r="A258">
            <v>215.13839999999999</v>
          </cell>
        </row>
        <row r="259">
          <cell r="A259">
            <v>215.26070000000001</v>
          </cell>
        </row>
        <row r="260">
          <cell r="A260">
            <v>215.3827</v>
          </cell>
        </row>
        <row r="261">
          <cell r="A261">
            <v>215.5043</v>
          </cell>
        </row>
        <row r="262">
          <cell r="A262">
            <v>215.62549999999999</v>
          </cell>
        </row>
        <row r="263">
          <cell r="A263">
            <v>215.74639999999999</v>
          </cell>
        </row>
        <row r="264">
          <cell r="A264">
            <v>215.86689999999999</v>
          </cell>
        </row>
        <row r="265">
          <cell r="A265">
            <v>215.98699999999999</v>
          </cell>
        </row>
        <row r="266">
          <cell r="A266">
            <v>216.10679999999999</v>
          </cell>
        </row>
        <row r="267">
          <cell r="A267">
            <v>216.22620000000001</v>
          </cell>
        </row>
        <row r="268">
          <cell r="A268">
            <v>216.34530000000001</v>
          </cell>
        </row>
        <row r="269">
          <cell r="A269">
            <v>216.464</v>
          </cell>
        </row>
        <row r="270">
          <cell r="A270">
            <v>216.5823</v>
          </cell>
        </row>
        <row r="271">
          <cell r="A271">
            <v>216.7003</v>
          </cell>
        </row>
        <row r="272">
          <cell r="A272">
            <v>216.81800000000001</v>
          </cell>
        </row>
        <row r="273">
          <cell r="A273">
            <v>216.93530000000001</v>
          </cell>
        </row>
        <row r="274">
          <cell r="A274">
            <v>217.0523</v>
          </cell>
        </row>
        <row r="275">
          <cell r="A275">
            <v>217.16890000000001</v>
          </cell>
        </row>
        <row r="276">
          <cell r="A276">
            <v>217.2852</v>
          </cell>
        </row>
        <row r="277">
          <cell r="A277">
            <v>217.40110000000001</v>
          </cell>
        </row>
        <row r="278">
          <cell r="A278">
            <v>217.51669999999999</v>
          </cell>
        </row>
        <row r="279">
          <cell r="A279">
            <v>217.63200000000001</v>
          </cell>
        </row>
        <row r="280">
          <cell r="A280">
            <v>217.74700000000001</v>
          </cell>
        </row>
        <row r="281">
          <cell r="A281">
            <v>217.86160000000001</v>
          </cell>
        </row>
        <row r="282">
          <cell r="A282">
            <v>217.97579999999999</v>
          </cell>
        </row>
        <row r="283">
          <cell r="A283">
            <v>218.0898</v>
          </cell>
        </row>
        <row r="284">
          <cell r="A284">
            <v>218.20339999999999</v>
          </cell>
        </row>
        <row r="285">
          <cell r="A285">
            <v>218.3167</v>
          </cell>
        </row>
        <row r="286">
          <cell r="A286">
            <v>218.4297</v>
          </cell>
        </row>
        <row r="287">
          <cell r="A287">
            <v>218.54230000000001</v>
          </cell>
        </row>
        <row r="288">
          <cell r="A288">
            <v>218.65459999999999</v>
          </cell>
        </row>
        <row r="289">
          <cell r="A289">
            <v>218.76660000000001</v>
          </cell>
        </row>
        <row r="290">
          <cell r="A290">
            <v>218.8783</v>
          </cell>
        </row>
        <row r="291">
          <cell r="A291">
            <v>218.9897</v>
          </cell>
        </row>
        <row r="292">
          <cell r="A292">
            <v>219.10069999999999</v>
          </cell>
        </row>
        <row r="293">
          <cell r="A293">
            <v>219.2115</v>
          </cell>
        </row>
        <row r="294">
          <cell r="A294">
            <v>219.3219</v>
          </cell>
        </row>
        <row r="295">
          <cell r="A295">
            <v>219.43199999999999</v>
          </cell>
        </row>
        <row r="296">
          <cell r="A296">
            <v>219.54179999999999</v>
          </cell>
        </row>
        <row r="297">
          <cell r="A297">
            <v>219.65129999999999</v>
          </cell>
        </row>
        <row r="298">
          <cell r="A298">
            <v>219.76050000000001</v>
          </cell>
        </row>
        <row r="299">
          <cell r="A299">
            <v>219.86940000000001</v>
          </cell>
        </row>
        <row r="300">
          <cell r="A300">
            <v>219.97790000000001</v>
          </cell>
        </row>
        <row r="301">
          <cell r="A301">
            <v>220.08619999999999</v>
          </cell>
        </row>
        <row r="302">
          <cell r="A302">
            <v>220.1942</v>
          </cell>
        </row>
        <row r="303">
          <cell r="A303">
            <v>220.30179999999999</v>
          </cell>
        </row>
        <row r="304">
          <cell r="A304">
            <v>220.4092</v>
          </cell>
        </row>
        <row r="305">
          <cell r="A305">
            <v>220.5163</v>
          </cell>
        </row>
        <row r="306">
          <cell r="A306">
            <v>220.62299999999999</v>
          </cell>
        </row>
        <row r="307">
          <cell r="A307">
            <v>220.7295</v>
          </cell>
        </row>
        <row r="308">
          <cell r="A308">
            <v>220.8357</v>
          </cell>
        </row>
        <row r="309">
          <cell r="A309">
            <v>220.94149999999999</v>
          </cell>
        </row>
        <row r="310">
          <cell r="A310">
            <v>221.0471</v>
          </cell>
        </row>
        <row r="311">
          <cell r="A311">
            <v>221.1524</v>
          </cell>
        </row>
        <row r="312">
          <cell r="A312">
            <v>221.25739999999999</v>
          </cell>
        </row>
        <row r="313">
          <cell r="A313">
            <v>221.3621</v>
          </cell>
        </row>
        <row r="314">
          <cell r="A314">
            <v>221.4665</v>
          </cell>
        </row>
        <row r="315">
          <cell r="A315">
            <v>221.57060000000001</v>
          </cell>
        </row>
        <row r="316">
          <cell r="A316">
            <v>221.67449999999999</v>
          </cell>
        </row>
        <row r="317">
          <cell r="A317">
            <v>221.77799999999999</v>
          </cell>
        </row>
        <row r="318">
          <cell r="A318">
            <v>221.88130000000001</v>
          </cell>
        </row>
        <row r="319">
          <cell r="A319">
            <v>221.98419999999999</v>
          </cell>
        </row>
        <row r="320">
          <cell r="A320">
            <v>222.08690000000001</v>
          </cell>
        </row>
        <row r="321">
          <cell r="A321">
            <v>222.1893</v>
          </cell>
        </row>
        <row r="322">
          <cell r="A322">
            <v>222.29140000000001</v>
          </cell>
        </row>
        <row r="323">
          <cell r="A323">
            <v>222.39320000000001</v>
          </cell>
        </row>
        <row r="324">
          <cell r="A324">
            <v>222.4948</v>
          </cell>
        </row>
        <row r="325">
          <cell r="A325">
            <v>222.596</v>
          </cell>
        </row>
        <row r="326">
          <cell r="A326">
            <v>222.697</v>
          </cell>
        </row>
        <row r="327">
          <cell r="A327">
            <v>222.79769999999999</v>
          </cell>
        </row>
        <row r="328">
          <cell r="A328">
            <v>222.8981</v>
          </cell>
        </row>
        <row r="329">
          <cell r="A329">
            <v>222.9982</v>
          </cell>
        </row>
        <row r="330">
          <cell r="A330">
            <v>223.09809999999999</v>
          </cell>
        </row>
        <row r="331">
          <cell r="A331">
            <v>223.1977</v>
          </cell>
        </row>
        <row r="332">
          <cell r="A332">
            <v>223.297</v>
          </cell>
        </row>
        <row r="333">
          <cell r="A333">
            <v>223.39599999999999</v>
          </cell>
        </row>
        <row r="334">
          <cell r="A334">
            <v>223.49469999999999</v>
          </cell>
        </row>
        <row r="335">
          <cell r="A335">
            <v>223.59309999999999</v>
          </cell>
        </row>
        <row r="336">
          <cell r="A336">
            <v>223.69130000000001</v>
          </cell>
        </row>
        <row r="337">
          <cell r="A337">
            <v>223.78919999999999</v>
          </cell>
        </row>
        <row r="338">
          <cell r="A338">
            <v>223.88679999999999</v>
          </cell>
        </row>
        <row r="339">
          <cell r="A339">
            <v>223.98410000000001</v>
          </cell>
        </row>
        <row r="340">
          <cell r="A340">
            <v>224.0812</v>
          </cell>
        </row>
        <row r="341">
          <cell r="A341">
            <v>224.178</v>
          </cell>
        </row>
        <row r="342">
          <cell r="A342">
            <v>224.27449999999999</v>
          </cell>
        </row>
        <row r="343">
          <cell r="A343">
            <v>224.3707</v>
          </cell>
        </row>
        <row r="344">
          <cell r="A344">
            <v>224.4666</v>
          </cell>
        </row>
        <row r="345">
          <cell r="A345">
            <v>224.56219999999999</v>
          </cell>
        </row>
        <row r="346">
          <cell r="A346">
            <v>224.6576</v>
          </cell>
        </row>
        <row r="347">
          <cell r="A347">
            <v>224.7527</v>
          </cell>
        </row>
        <row r="348">
          <cell r="A348">
            <v>224.8475</v>
          </cell>
        </row>
        <row r="349">
          <cell r="A349">
            <v>224.94200000000001</v>
          </cell>
        </row>
        <row r="350">
          <cell r="A350">
            <v>225.03620000000001</v>
          </cell>
        </row>
        <row r="351">
          <cell r="A351">
            <v>225.1302</v>
          </cell>
        </row>
        <row r="352">
          <cell r="A352">
            <v>225.22380000000001</v>
          </cell>
        </row>
        <row r="353">
          <cell r="A353">
            <v>225.31720000000001</v>
          </cell>
        </row>
        <row r="354">
          <cell r="A354">
            <v>225.41030000000001</v>
          </cell>
        </row>
        <row r="355">
          <cell r="A355">
            <v>225.50309999999999</v>
          </cell>
        </row>
        <row r="356">
          <cell r="A356">
            <v>225.59559999999999</v>
          </cell>
        </row>
        <row r="357">
          <cell r="A357">
            <v>225.68780000000001</v>
          </cell>
        </row>
        <row r="358">
          <cell r="A358">
            <v>225.77969999999999</v>
          </cell>
        </row>
        <row r="359">
          <cell r="A359">
            <v>225.87129999999999</v>
          </cell>
        </row>
        <row r="360">
          <cell r="A360">
            <v>225.96250000000001</v>
          </cell>
        </row>
        <row r="361">
          <cell r="A361">
            <v>226.05350000000001</v>
          </cell>
        </row>
        <row r="362">
          <cell r="A362">
            <v>226.14420000000001</v>
          </cell>
        </row>
        <row r="363">
          <cell r="A363">
            <v>226.2346</v>
          </cell>
        </row>
        <row r="364">
          <cell r="A364">
            <v>226.3246</v>
          </cell>
        </row>
        <row r="365">
          <cell r="A365">
            <v>226.4143</v>
          </cell>
        </row>
        <row r="366">
          <cell r="A366">
            <v>226.50370000000001</v>
          </cell>
        </row>
        <row r="367">
          <cell r="A367">
            <v>226.59270000000001</v>
          </cell>
        </row>
        <row r="368">
          <cell r="A368">
            <v>226.6814</v>
          </cell>
        </row>
        <row r="369">
          <cell r="A369">
            <v>226.7697</v>
          </cell>
        </row>
        <row r="370">
          <cell r="A370">
            <v>226.85759999999999</v>
          </cell>
        </row>
        <row r="371">
          <cell r="A371">
            <v>226.9452</v>
          </cell>
        </row>
        <row r="372">
          <cell r="A372">
            <v>227.0324</v>
          </cell>
        </row>
        <row r="373">
          <cell r="A373">
            <v>227.1191</v>
          </cell>
        </row>
        <row r="374">
          <cell r="A374">
            <v>227.2054</v>
          </cell>
        </row>
        <row r="375">
          <cell r="A375">
            <v>125.59910000000001</v>
          </cell>
        </row>
        <row r="376">
          <cell r="A376">
            <v>129.89349999999999</v>
          </cell>
        </row>
        <row r="377">
          <cell r="A377">
            <v>133.15459999999999</v>
          </cell>
        </row>
        <row r="378">
          <cell r="A378">
            <v>135.81780000000001</v>
          </cell>
        </row>
        <row r="379">
          <cell r="A379">
            <v>138.08670000000001</v>
          </cell>
        </row>
        <row r="380">
          <cell r="A380">
            <v>140.07390000000001</v>
          </cell>
        </row>
        <row r="381">
          <cell r="A381">
            <v>141.84899999999999</v>
          </cell>
        </row>
        <row r="382">
          <cell r="A382">
            <v>143.45779999999999</v>
          </cell>
        </row>
        <row r="383">
          <cell r="A383">
            <v>144.9325</v>
          </cell>
        </row>
        <row r="384">
          <cell r="A384">
            <v>146.29640000000001</v>
          </cell>
        </row>
        <row r="385">
          <cell r="A385">
            <v>147.56720000000001</v>
          </cell>
        </row>
        <row r="386">
          <cell r="A386">
            <v>148.75839999999999</v>
          </cell>
        </row>
        <row r="387">
          <cell r="A387">
            <v>149.88079999999999</v>
          </cell>
        </row>
        <row r="388">
          <cell r="A388">
            <v>150.94290000000001</v>
          </cell>
        </row>
        <row r="389">
          <cell r="A389">
            <v>151.95179999999999</v>
          </cell>
        </row>
        <row r="390">
          <cell r="A390">
            <v>152.9134</v>
          </cell>
        </row>
        <row r="391">
          <cell r="A391">
            <v>153.83260000000001</v>
          </cell>
        </row>
        <row r="392">
          <cell r="A392">
            <v>154.71350000000001</v>
          </cell>
        </row>
        <row r="393">
          <cell r="A393">
            <v>155.55959999999999</v>
          </cell>
        </row>
        <row r="394">
          <cell r="A394">
            <v>156.374</v>
          </cell>
        </row>
        <row r="395">
          <cell r="A395">
            <v>157.15940000000001</v>
          </cell>
        </row>
        <row r="396">
          <cell r="A396">
            <v>157.91800000000001</v>
          </cell>
        </row>
        <row r="397">
          <cell r="A397">
            <v>158.65199999999999</v>
          </cell>
        </row>
        <row r="398">
          <cell r="A398">
            <v>159.3631</v>
          </cell>
        </row>
        <row r="399">
          <cell r="A399">
            <v>160.053</v>
          </cell>
        </row>
        <row r="400">
          <cell r="A400">
            <v>160.72300000000001</v>
          </cell>
        </row>
        <row r="401">
          <cell r="A401">
            <v>161.37459999999999</v>
          </cell>
        </row>
        <row r="402">
          <cell r="A402">
            <v>162.0087</v>
          </cell>
        </row>
        <row r="403">
          <cell r="A403">
            <v>162.6266</v>
          </cell>
        </row>
        <row r="404">
          <cell r="A404">
            <v>163.22919999999999</v>
          </cell>
        </row>
        <row r="405">
          <cell r="A405">
            <v>163.81720000000001</v>
          </cell>
        </row>
        <row r="406">
          <cell r="A406">
            <v>164.39160000000001</v>
          </cell>
        </row>
        <row r="407">
          <cell r="A407">
            <v>164.953</v>
          </cell>
        </row>
        <row r="408">
          <cell r="A408">
            <v>165.50210000000001</v>
          </cell>
        </row>
        <row r="409">
          <cell r="A409">
            <v>166.03960000000001</v>
          </cell>
        </row>
        <row r="410">
          <cell r="A410">
            <v>166.566</v>
          </cell>
        </row>
        <row r="411">
          <cell r="A411">
            <v>167.08189999999999</v>
          </cell>
        </row>
        <row r="412">
          <cell r="A412">
            <v>167.58760000000001</v>
          </cell>
        </row>
        <row r="413">
          <cell r="A413">
            <v>168.08369999999999</v>
          </cell>
        </row>
        <row r="414">
          <cell r="A414">
            <v>168.57069999999999</v>
          </cell>
        </row>
        <row r="415">
          <cell r="A415">
            <v>169.0488</v>
          </cell>
        </row>
        <row r="416">
          <cell r="A416">
            <v>169.51849999999999</v>
          </cell>
        </row>
        <row r="417">
          <cell r="A417">
            <v>169.98009999999999</v>
          </cell>
        </row>
        <row r="418">
          <cell r="A418">
            <v>170.43389999999999</v>
          </cell>
        </row>
        <row r="419">
          <cell r="A419">
            <v>170.88030000000001</v>
          </cell>
        </row>
        <row r="420">
          <cell r="A420">
            <v>171.3194</v>
          </cell>
        </row>
        <row r="421">
          <cell r="A421">
            <v>171.7517</v>
          </cell>
        </row>
        <row r="422">
          <cell r="A422">
            <v>172.1773</v>
          </cell>
        </row>
        <row r="423">
          <cell r="A423">
            <v>172.59649999999999</v>
          </cell>
        </row>
        <row r="424">
          <cell r="A424">
            <v>173.0095</v>
          </cell>
        </row>
        <row r="425">
          <cell r="A425">
            <v>173.41650000000001</v>
          </cell>
        </row>
        <row r="426">
          <cell r="A426">
            <v>173.8177</v>
          </cell>
        </row>
        <row r="427">
          <cell r="A427">
            <v>174.21340000000001</v>
          </cell>
        </row>
        <row r="428">
          <cell r="A428">
            <v>174.6036</v>
          </cell>
        </row>
        <row r="429">
          <cell r="A429">
            <v>174.98859999999999</v>
          </cell>
        </row>
        <row r="430">
          <cell r="A430">
            <v>175.36850000000001</v>
          </cell>
        </row>
        <row r="431">
          <cell r="A431">
            <v>175.74350000000001</v>
          </cell>
        </row>
        <row r="432">
          <cell r="A432">
            <v>176.11369999999999</v>
          </cell>
        </row>
        <row r="433">
          <cell r="A433">
            <v>176.47929999999999</v>
          </cell>
        </row>
        <row r="434">
          <cell r="A434">
            <v>176.84049999999999</v>
          </cell>
        </row>
        <row r="435">
          <cell r="A435">
            <v>177.19720000000001</v>
          </cell>
        </row>
        <row r="436">
          <cell r="A436">
            <v>177.5497</v>
          </cell>
        </row>
        <row r="437">
          <cell r="A437">
            <v>177.8981</v>
          </cell>
        </row>
        <row r="438">
          <cell r="A438">
            <v>178.24250000000001</v>
          </cell>
        </row>
        <row r="439">
          <cell r="A439">
            <v>178.583</v>
          </cell>
        </row>
        <row r="440">
          <cell r="A440">
            <v>178.91970000000001</v>
          </cell>
        </row>
        <row r="441">
          <cell r="A441">
            <v>179.2526</v>
          </cell>
        </row>
        <row r="442">
          <cell r="A442">
            <v>179.58199999999999</v>
          </cell>
        </row>
        <row r="443">
          <cell r="A443">
            <v>179.90790000000001</v>
          </cell>
        </row>
        <row r="444">
          <cell r="A444">
            <v>180.2303</v>
          </cell>
        </row>
        <row r="445">
          <cell r="A445">
            <v>180.54939999999999</v>
          </cell>
        </row>
        <row r="446">
          <cell r="A446">
            <v>180.86529999999999</v>
          </cell>
        </row>
        <row r="447">
          <cell r="A447">
            <v>181.17789999999999</v>
          </cell>
        </row>
        <row r="448">
          <cell r="A448">
            <v>181.48750000000001</v>
          </cell>
        </row>
        <row r="449">
          <cell r="A449">
            <v>181.79400000000001</v>
          </cell>
        </row>
        <row r="450">
          <cell r="A450">
            <v>182.0975</v>
          </cell>
        </row>
        <row r="451">
          <cell r="A451">
            <v>182.3982</v>
          </cell>
        </row>
        <row r="452">
          <cell r="A452">
            <v>182.696</v>
          </cell>
        </row>
        <row r="453">
          <cell r="A453">
            <v>182.99109999999999</v>
          </cell>
        </row>
        <row r="454">
          <cell r="A454">
            <v>183.2834</v>
          </cell>
        </row>
        <row r="455">
          <cell r="A455">
            <v>183.57310000000001</v>
          </cell>
        </row>
        <row r="456">
          <cell r="A456">
            <v>183.86019999999999</v>
          </cell>
        </row>
        <row r="457">
          <cell r="A457">
            <v>184.1447</v>
          </cell>
        </row>
        <row r="458">
          <cell r="A458">
            <v>184.42679999999999</v>
          </cell>
        </row>
        <row r="459">
          <cell r="A459">
            <v>184.7064</v>
          </cell>
        </row>
        <row r="460">
          <cell r="A460">
            <v>184.9836</v>
          </cell>
        </row>
        <row r="461">
          <cell r="A461">
            <v>185.2585</v>
          </cell>
        </row>
        <row r="462">
          <cell r="A462">
            <v>185.53110000000001</v>
          </cell>
        </row>
        <row r="463">
          <cell r="A463">
            <v>185.8015</v>
          </cell>
        </row>
        <row r="464">
          <cell r="A464">
            <v>186.06960000000001</v>
          </cell>
        </row>
        <row r="465">
          <cell r="A465">
            <v>186.3356</v>
          </cell>
        </row>
        <row r="466">
          <cell r="A466">
            <v>186.5994</v>
          </cell>
        </row>
        <row r="467">
          <cell r="A467">
            <v>186.8612</v>
          </cell>
        </row>
        <row r="468">
          <cell r="A468">
            <v>187.12090000000001</v>
          </cell>
        </row>
        <row r="469">
          <cell r="A469">
            <v>187.37860000000001</v>
          </cell>
        </row>
        <row r="470">
          <cell r="A470">
            <v>187.6344</v>
          </cell>
        </row>
        <row r="471">
          <cell r="A471">
            <v>187.88820000000001</v>
          </cell>
        </row>
        <row r="472">
          <cell r="A472">
            <v>188.14009999999999</v>
          </cell>
        </row>
        <row r="473">
          <cell r="A473">
            <v>188.39009999999999</v>
          </cell>
        </row>
        <row r="474">
          <cell r="A474">
            <v>188.63829999999999</v>
          </cell>
        </row>
        <row r="475">
          <cell r="A475">
            <v>188.88470000000001</v>
          </cell>
        </row>
        <row r="476">
          <cell r="A476">
            <v>189.1293</v>
          </cell>
        </row>
        <row r="477">
          <cell r="A477">
            <v>189.37219999999999</v>
          </cell>
        </row>
        <row r="478">
          <cell r="A478">
            <v>189.61340000000001</v>
          </cell>
        </row>
        <row r="479">
          <cell r="A479">
            <v>189.8528</v>
          </cell>
        </row>
        <row r="480">
          <cell r="A480">
            <v>190.0907</v>
          </cell>
        </row>
        <row r="481">
          <cell r="A481">
            <v>190.32679999999999</v>
          </cell>
        </row>
        <row r="482">
          <cell r="A482">
            <v>190.56139999999999</v>
          </cell>
        </row>
        <row r="483">
          <cell r="A483">
            <v>190.7944</v>
          </cell>
        </row>
        <row r="484">
          <cell r="A484">
            <v>191.0258</v>
          </cell>
        </row>
        <row r="485">
          <cell r="A485">
            <v>191.25569999999999</v>
          </cell>
        </row>
        <row r="486">
          <cell r="A486">
            <v>191.48410000000001</v>
          </cell>
        </row>
        <row r="487">
          <cell r="A487">
            <v>191.71100000000001</v>
          </cell>
        </row>
        <row r="488">
          <cell r="A488">
            <v>191.9365</v>
          </cell>
        </row>
        <row r="489">
          <cell r="A489">
            <v>192.16050000000001</v>
          </cell>
        </row>
        <row r="490">
          <cell r="A490">
            <v>192.38310000000001</v>
          </cell>
        </row>
        <row r="491">
          <cell r="A491">
            <v>192.60429999999999</v>
          </cell>
        </row>
        <row r="492">
          <cell r="A492">
            <v>192.82409999999999</v>
          </cell>
        </row>
        <row r="493">
          <cell r="A493">
            <v>193.04249999999999</v>
          </cell>
        </row>
        <row r="494">
          <cell r="A494">
            <v>193.25960000000001</v>
          </cell>
        </row>
        <row r="495">
          <cell r="A495">
            <v>193.47540000000001</v>
          </cell>
        </row>
        <row r="496">
          <cell r="A496">
            <v>193.68989999999999</v>
          </cell>
        </row>
        <row r="497">
          <cell r="A497">
            <v>193.90309999999999</v>
          </cell>
        </row>
        <row r="498">
          <cell r="A498">
            <v>194.11510000000001</v>
          </cell>
        </row>
        <row r="499">
          <cell r="A499">
            <v>194.32579999999999</v>
          </cell>
        </row>
        <row r="500">
          <cell r="A500">
            <v>194.5352</v>
          </cell>
        </row>
        <row r="501">
          <cell r="A501">
            <v>194.74350000000001</v>
          </cell>
        </row>
        <row r="502">
          <cell r="A502">
            <v>194.95050000000001</v>
          </cell>
        </row>
        <row r="503">
          <cell r="A503">
            <v>195.15639999999999</v>
          </cell>
        </row>
        <row r="504">
          <cell r="A504">
            <v>195.36109999999999</v>
          </cell>
        </row>
        <row r="505">
          <cell r="A505">
            <v>195.56469999999999</v>
          </cell>
        </row>
        <row r="506">
          <cell r="A506">
            <v>195.7671</v>
          </cell>
        </row>
        <row r="507">
          <cell r="A507">
            <v>195.9684</v>
          </cell>
        </row>
        <row r="508">
          <cell r="A508">
            <v>196.1686</v>
          </cell>
        </row>
        <row r="509">
          <cell r="A509">
            <v>196.36770000000001</v>
          </cell>
        </row>
        <row r="510">
          <cell r="A510">
            <v>196.56569999999999</v>
          </cell>
        </row>
        <row r="511">
          <cell r="A511">
            <v>196.76259999999999</v>
          </cell>
        </row>
        <row r="512">
          <cell r="A512">
            <v>196.95849999999999</v>
          </cell>
        </row>
        <row r="513">
          <cell r="A513">
            <v>197.1534</v>
          </cell>
        </row>
        <row r="514">
          <cell r="A514">
            <v>197.34719999999999</v>
          </cell>
        </row>
        <row r="515">
          <cell r="A515">
            <v>197.5401</v>
          </cell>
        </row>
        <row r="516">
          <cell r="A516">
            <v>197.7319</v>
          </cell>
        </row>
        <row r="517">
          <cell r="A517">
            <v>197.92269999999999</v>
          </cell>
        </row>
        <row r="518">
          <cell r="A518">
            <v>198.11259999999999</v>
          </cell>
        </row>
        <row r="519">
          <cell r="A519">
            <v>198.3014</v>
          </cell>
        </row>
        <row r="520">
          <cell r="A520">
            <v>198.48939999999999</v>
          </cell>
        </row>
        <row r="521">
          <cell r="A521">
            <v>198.6763</v>
          </cell>
        </row>
        <row r="522">
          <cell r="A522">
            <v>198.86240000000001</v>
          </cell>
        </row>
        <row r="523">
          <cell r="A523">
            <v>199.04750000000001</v>
          </cell>
        </row>
        <row r="524">
          <cell r="A524">
            <v>199.23169999999999</v>
          </cell>
        </row>
        <row r="525">
          <cell r="A525">
            <v>199.41499999999999</v>
          </cell>
        </row>
        <row r="526">
          <cell r="A526">
            <v>199.5975</v>
          </cell>
        </row>
        <row r="527">
          <cell r="A527">
            <v>199.779</v>
          </cell>
        </row>
        <row r="528">
          <cell r="A528">
            <v>199.9597</v>
          </cell>
        </row>
        <row r="529">
          <cell r="A529">
            <v>200.1395</v>
          </cell>
        </row>
        <row r="530">
          <cell r="A530">
            <v>200.3184</v>
          </cell>
        </row>
        <row r="531">
          <cell r="A531">
            <v>200.4965</v>
          </cell>
        </row>
        <row r="532">
          <cell r="A532">
            <v>200.6738</v>
          </cell>
        </row>
        <row r="533">
          <cell r="A533">
            <v>200.8502</v>
          </cell>
        </row>
        <row r="534">
          <cell r="A534">
            <v>201.02590000000001</v>
          </cell>
        </row>
        <row r="535">
          <cell r="A535">
            <v>201.20070000000001</v>
          </cell>
        </row>
        <row r="536">
          <cell r="A536">
            <v>201.37469999999999</v>
          </cell>
        </row>
        <row r="537">
          <cell r="A537">
            <v>201.5479</v>
          </cell>
        </row>
        <row r="538">
          <cell r="A538">
            <v>201.72040000000001</v>
          </cell>
        </row>
        <row r="539">
          <cell r="A539">
            <v>201.892</v>
          </cell>
        </row>
        <row r="540">
          <cell r="A540">
            <v>202.06290000000001</v>
          </cell>
        </row>
        <row r="541">
          <cell r="A541">
            <v>202.23310000000001</v>
          </cell>
        </row>
        <row r="542">
          <cell r="A542">
            <v>202.4025</v>
          </cell>
        </row>
        <row r="543">
          <cell r="A543">
            <v>202.5711</v>
          </cell>
        </row>
        <row r="544">
          <cell r="A544">
            <v>202.739</v>
          </cell>
        </row>
        <row r="545">
          <cell r="A545">
            <v>202.90620000000001</v>
          </cell>
        </row>
        <row r="546">
          <cell r="A546">
            <v>203.07259999999999</v>
          </cell>
        </row>
        <row r="547">
          <cell r="A547">
            <v>203.23840000000001</v>
          </cell>
        </row>
        <row r="548">
          <cell r="A548">
            <v>203.4034</v>
          </cell>
        </row>
        <row r="549">
          <cell r="A549">
            <v>203.5677</v>
          </cell>
        </row>
        <row r="550">
          <cell r="A550">
            <v>203.7313</v>
          </cell>
        </row>
        <row r="551">
          <cell r="A551">
            <v>203.89429999999999</v>
          </cell>
        </row>
        <row r="552">
          <cell r="A552">
            <v>204.0565</v>
          </cell>
        </row>
        <row r="553">
          <cell r="A553">
            <v>204.21809999999999</v>
          </cell>
        </row>
        <row r="554">
          <cell r="A554">
            <v>204.37899999999999</v>
          </cell>
        </row>
        <row r="555">
          <cell r="A555">
            <v>204.5393</v>
          </cell>
        </row>
        <row r="556">
          <cell r="A556">
            <v>204.69890000000001</v>
          </cell>
        </row>
        <row r="557">
          <cell r="A557">
            <v>204.8578</v>
          </cell>
        </row>
        <row r="558">
          <cell r="A558">
            <v>205.01609999999999</v>
          </cell>
        </row>
        <row r="559">
          <cell r="A559">
            <v>205.1738</v>
          </cell>
        </row>
        <row r="560">
          <cell r="A560">
            <v>205.33080000000001</v>
          </cell>
        </row>
        <row r="561">
          <cell r="A561">
            <v>205.4872</v>
          </cell>
        </row>
        <row r="562">
          <cell r="A562">
            <v>205.6429</v>
          </cell>
        </row>
        <row r="563">
          <cell r="A563">
            <v>205.79810000000001</v>
          </cell>
        </row>
        <row r="564">
          <cell r="A564">
            <v>205.95259999999999</v>
          </cell>
        </row>
        <row r="565">
          <cell r="A565">
            <v>206.10659999999999</v>
          </cell>
        </row>
        <row r="566">
          <cell r="A566">
            <v>206.25989999999999</v>
          </cell>
        </row>
        <row r="567">
          <cell r="A567">
            <v>206.4126</v>
          </cell>
        </row>
        <row r="568">
          <cell r="A568">
            <v>206.56479999999999</v>
          </cell>
        </row>
        <row r="569">
          <cell r="A569">
            <v>206.71629999999999</v>
          </cell>
        </row>
        <row r="570">
          <cell r="A570">
            <v>206.8673</v>
          </cell>
        </row>
        <row r="571">
          <cell r="A571">
            <v>207.01769999999999</v>
          </cell>
        </row>
        <row r="572">
          <cell r="A572">
            <v>207.16749999999999</v>
          </cell>
        </row>
        <row r="573">
          <cell r="A573">
            <v>207.3168</v>
          </cell>
        </row>
        <row r="574">
          <cell r="A574">
            <v>207.46549999999999</v>
          </cell>
        </row>
        <row r="575">
          <cell r="A575">
            <v>207.61359999999999</v>
          </cell>
        </row>
        <row r="576">
          <cell r="A576">
            <v>207.7612</v>
          </cell>
        </row>
        <row r="577">
          <cell r="A577">
            <v>207.9083</v>
          </cell>
        </row>
        <row r="578">
          <cell r="A578">
            <v>208.0548</v>
          </cell>
        </row>
        <row r="579">
          <cell r="A579">
            <v>208.20070000000001</v>
          </cell>
        </row>
        <row r="580">
          <cell r="A580">
            <v>208.34620000000001</v>
          </cell>
        </row>
        <row r="581">
          <cell r="A581">
            <v>208.49109999999999</v>
          </cell>
        </row>
        <row r="582">
          <cell r="A582">
            <v>208.6354</v>
          </cell>
        </row>
        <row r="583">
          <cell r="A583">
            <v>208.77930000000001</v>
          </cell>
        </row>
        <row r="584">
          <cell r="A584">
            <v>208.92259999999999</v>
          </cell>
        </row>
        <row r="585">
          <cell r="A585">
            <v>209.06540000000001</v>
          </cell>
        </row>
        <row r="586">
          <cell r="A586">
            <v>209.20769999999999</v>
          </cell>
        </row>
        <row r="587">
          <cell r="A587">
            <v>209.34950000000001</v>
          </cell>
        </row>
        <row r="588">
          <cell r="A588">
            <v>209.49080000000001</v>
          </cell>
        </row>
        <row r="589">
          <cell r="A589">
            <v>209.63159999999999</v>
          </cell>
        </row>
        <row r="590">
          <cell r="A590">
            <v>209.77189999999999</v>
          </cell>
        </row>
        <row r="591">
          <cell r="A591">
            <v>209.9117</v>
          </cell>
        </row>
        <row r="592">
          <cell r="A592">
            <v>210.05109999999999</v>
          </cell>
        </row>
        <row r="593">
          <cell r="A593">
            <v>210.18989999999999</v>
          </cell>
        </row>
        <row r="594">
          <cell r="A594">
            <v>210.32830000000001</v>
          </cell>
        </row>
        <row r="595">
          <cell r="A595">
            <v>210.46610000000001</v>
          </cell>
        </row>
        <row r="596">
          <cell r="A596">
            <v>210.6035</v>
          </cell>
        </row>
        <row r="597">
          <cell r="A597">
            <v>210.7405</v>
          </cell>
        </row>
        <row r="598">
          <cell r="A598">
            <v>210.87690000000001</v>
          </cell>
        </row>
        <row r="599">
          <cell r="A599">
            <v>211.01300000000001</v>
          </cell>
        </row>
        <row r="600">
          <cell r="A600">
            <v>211.14850000000001</v>
          </cell>
        </row>
        <row r="601">
          <cell r="A601">
            <v>211.28360000000001</v>
          </cell>
        </row>
        <row r="602">
          <cell r="A602">
            <v>211.41820000000001</v>
          </cell>
        </row>
        <row r="603">
          <cell r="A603">
            <v>211.55240000000001</v>
          </cell>
        </row>
        <row r="604">
          <cell r="A604">
            <v>211.68620000000001</v>
          </cell>
        </row>
        <row r="605">
          <cell r="A605">
            <v>211.8194</v>
          </cell>
        </row>
        <row r="606">
          <cell r="A606">
            <v>211.95230000000001</v>
          </cell>
        </row>
        <row r="607">
          <cell r="A607">
            <v>212.0847</v>
          </cell>
        </row>
        <row r="608">
          <cell r="A608">
            <v>212.2167</v>
          </cell>
        </row>
        <row r="609">
          <cell r="A609">
            <v>212.34819999999999</v>
          </cell>
        </row>
        <row r="610">
          <cell r="A610">
            <v>212.4794</v>
          </cell>
        </row>
        <row r="611">
          <cell r="A611">
            <v>212.61</v>
          </cell>
        </row>
        <row r="612">
          <cell r="A612">
            <v>212.74029999999999</v>
          </cell>
        </row>
        <row r="613">
          <cell r="A613">
            <v>212.87020000000001</v>
          </cell>
        </row>
        <row r="614">
          <cell r="A614">
            <v>212.99959999999999</v>
          </cell>
        </row>
        <row r="615">
          <cell r="A615">
            <v>213.12860000000001</v>
          </cell>
        </row>
        <row r="616">
          <cell r="A616">
            <v>213.25720000000001</v>
          </cell>
        </row>
        <row r="617">
          <cell r="A617">
            <v>213.3854</v>
          </cell>
        </row>
        <row r="618">
          <cell r="A618">
            <v>213.51320000000001</v>
          </cell>
        </row>
        <row r="619">
          <cell r="A619">
            <v>213.64060000000001</v>
          </cell>
        </row>
        <row r="620">
          <cell r="A620">
            <v>213.76750000000001</v>
          </cell>
        </row>
        <row r="621">
          <cell r="A621">
            <v>213.89410000000001</v>
          </cell>
        </row>
        <row r="622">
          <cell r="A622">
            <v>214.02029999999999</v>
          </cell>
        </row>
        <row r="623">
          <cell r="A623">
            <v>214.14609999999999</v>
          </cell>
        </row>
        <row r="624">
          <cell r="A624">
            <v>214.2715</v>
          </cell>
        </row>
        <row r="625">
          <cell r="A625">
            <v>214.3965</v>
          </cell>
        </row>
        <row r="626">
          <cell r="A626">
            <v>214.52109999999999</v>
          </cell>
        </row>
        <row r="627">
          <cell r="A627">
            <v>214.64529999999999</v>
          </cell>
        </row>
        <row r="628">
          <cell r="A628">
            <v>214.76910000000001</v>
          </cell>
        </row>
        <row r="629">
          <cell r="A629">
            <v>214.89259999999999</v>
          </cell>
        </row>
        <row r="630">
          <cell r="A630">
            <v>215.01570000000001</v>
          </cell>
        </row>
        <row r="631">
          <cell r="A631">
            <v>215.13839999999999</v>
          </cell>
        </row>
        <row r="632">
          <cell r="A632">
            <v>215.26070000000001</v>
          </cell>
        </row>
        <row r="633">
          <cell r="A633">
            <v>215.3827</v>
          </cell>
        </row>
        <row r="634">
          <cell r="A634">
            <v>215.5043</v>
          </cell>
        </row>
        <row r="635">
          <cell r="A635">
            <v>215.62549999999999</v>
          </cell>
        </row>
        <row r="636">
          <cell r="A636">
            <v>215.74639999999999</v>
          </cell>
        </row>
        <row r="637">
          <cell r="A637">
            <v>215.86689999999999</v>
          </cell>
        </row>
        <row r="638">
          <cell r="A638">
            <v>215.98699999999999</v>
          </cell>
        </row>
        <row r="639">
          <cell r="A639">
            <v>216.10679999999999</v>
          </cell>
        </row>
        <row r="640">
          <cell r="A640">
            <v>216.22620000000001</v>
          </cell>
        </row>
        <row r="641">
          <cell r="A641">
            <v>216.34530000000001</v>
          </cell>
        </row>
        <row r="642">
          <cell r="A642">
            <v>216.464</v>
          </cell>
        </row>
        <row r="643">
          <cell r="A643">
            <v>216.5823</v>
          </cell>
        </row>
        <row r="644">
          <cell r="A644">
            <v>216.7003</v>
          </cell>
        </row>
        <row r="645">
          <cell r="A645">
            <v>216.81800000000001</v>
          </cell>
        </row>
        <row r="646">
          <cell r="A646">
            <v>216.93530000000001</v>
          </cell>
        </row>
        <row r="647">
          <cell r="A647">
            <v>217.0523</v>
          </cell>
        </row>
        <row r="648">
          <cell r="A648">
            <v>217.16890000000001</v>
          </cell>
        </row>
        <row r="649">
          <cell r="A649">
            <v>217.2852</v>
          </cell>
        </row>
        <row r="650">
          <cell r="A650">
            <v>217.40110000000001</v>
          </cell>
        </row>
        <row r="651">
          <cell r="A651">
            <v>217.51669999999999</v>
          </cell>
        </row>
        <row r="652">
          <cell r="A652">
            <v>217.63200000000001</v>
          </cell>
        </row>
        <row r="653">
          <cell r="A653">
            <v>217.74700000000001</v>
          </cell>
        </row>
        <row r="654">
          <cell r="A654">
            <v>217.86160000000001</v>
          </cell>
        </row>
        <row r="655">
          <cell r="A655">
            <v>217.97579999999999</v>
          </cell>
        </row>
        <row r="656">
          <cell r="A656">
            <v>218.0898</v>
          </cell>
        </row>
        <row r="657">
          <cell r="A657">
            <v>218.20339999999999</v>
          </cell>
        </row>
        <row r="658">
          <cell r="A658">
            <v>218.3167</v>
          </cell>
        </row>
        <row r="659">
          <cell r="A659">
            <v>218.4297</v>
          </cell>
        </row>
        <row r="660">
          <cell r="A660">
            <v>218.54230000000001</v>
          </cell>
        </row>
        <row r="661">
          <cell r="A661">
            <v>218.65459999999999</v>
          </cell>
        </row>
        <row r="662">
          <cell r="A662">
            <v>218.76660000000001</v>
          </cell>
        </row>
        <row r="663">
          <cell r="A663">
            <v>218.8783</v>
          </cell>
        </row>
        <row r="664">
          <cell r="A664">
            <v>218.9897</v>
          </cell>
        </row>
        <row r="665">
          <cell r="A665">
            <v>219.10069999999999</v>
          </cell>
        </row>
        <row r="666">
          <cell r="A666">
            <v>219.2115</v>
          </cell>
        </row>
        <row r="667">
          <cell r="A667">
            <v>219.3219</v>
          </cell>
        </row>
        <row r="668">
          <cell r="A668">
            <v>219.43199999999999</v>
          </cell>
        </row>
        <row r="669">
          <cell r="A669">
            <v>219.54179999999999</v>
          </cell>
        </row>
        <row r="670">
          <cell r="A670">
            <v>219.65129999999999</v>
          </cell>
        </row>
        <row r="671">
          <cell r="A671">
            <v>219.76050000000001</v>
          </cell>
        </row>
        <row r="672">
          <cell r="A672">
            <v>219.86940000000001</v>
          </cell>
        </row>
        <row r="673">
          <cell r="A673">
            <v>219.97790000000001</v>
          </cell>
        </row>
        <row r="674">
          <cell r="A674">
            <v>220.08619999999999</v>
          </cell>
        </row>
        <row r="675">
          <cell r="A675">
            <v>220.1942</v>
          </cell>
        </row>
        <row r="676">
          <cell r="A676">
            <v>220.30179999999999</v>
          </cell>
        </row>
        <row r="677">
          <cell r="A677">
            <v>220.4092</v>
          </cell>
        </row>
        <row r="678">
          <cell r="A678">
            <v>220.5163</v>
          </cell>
        </row>
        <row r="679">
          <cell r="A679">
            <v>220.62299999999999</v>
          </cell>
        </row>
        <row r="680">
          <cell r="A680">
            <v>220.7295</v>
          </cell>
        </row>
        <row r="681">
          <cell r="A681">
            <v>220.8357</v>
          </cell>
        </row>
        <row r="682">
          <cell r="A682">
            <v>220.94149999999999</v>
          </cell>
        </row>
        <row r="683">
          <cell r="A683">
            <v>221.0471</v>
          </cell>
        </row>
        <row r="684">
          <cell r="A684">
            <v>221.1524</v>
          </cell>
        </row>
        <row r="685">
          <cell r="A685">
            <v>221.25739999999999</v>
          </cell>
        </row>
        <row r="686">
          <cell r="A686">
            <v>221.3621</v>
          </cell>
        </row>
        <row r="687">
          <cell r="A687">
            <v>221.4665</v>
          </cell>
        </row>
        <row r="688">
          <cell r="A688">
            <v>221.57060000000001</v>
          </cell>
        </row>
        <row r="689">
          <cell r="A689">
            <v>221.67449999999999</v>
          </cell>
        </row>
        <row r="690">
          <cell r="A690">
            <v>221.77799999999999</v>
          </cell>
        </row>
        <row r="691">
          <cell r="A691">
            <v>221.88130000000001</v>
          </cell>
        </row>
        <row r="692">
          <cell r="A692">
            <v>221.98419999999999</v>
          </cell>
        </row>
        <row r="693">
          <cell r="A693">
            <v>222.08690000000001</v>
          </cell>
        </row>
        <row r="694">
          <cell r="A694">
            <v>222.1893</v>
          </cell>
        </row>
        <row r="695">
          <cell r="A695">
            <v>222.29140000000001</v>
          </cell>
        </row>
        <row r="696">
          <cell r="A696">
            <v>222.39320000000001</v>
          </cell>
        </row>
        <row r="697">
          <cell r="A697">
            <v>222.4948</v>
          </cell>
        </row>
        <row r="698">
          <cell r="A698">
            <v>222.596</v>
          </cell>
        </row>
        <row r="699">
          <cell r="A699">
            <v>222.697</v>
          </cell>
        </row>
        <row r="700">
          <cell r="A700">
            <v>222.79769999999999</v>
          </cell>
        </row>
        <row r="701">
          <cell r="A701">
            <v>222.8981</v>
          </cell>
        </row>
        <row r="702">
          <cell r="A702">
            <v>222.9982</v>
          </cell>
        </row>
        <row r="703">
          <cell r="A703">
            <v>223.09809999999999</v>
          </cell>
        </row>
        <row r="704">
          <cell r="A704">
            <v>223.1977</v>
          </cell>
        </row>
        <row r="705">
          <cell r="A705">
            <v>223.297</v>
          </cell>
        </row>
        <row r="706">
          <cell r="A706">
            <v>223.39599999999999</v>
          </cell>
        </row>
        <row r="707">
          <cell r="A707">
            <v>223.49469999999999</v>
          </cell>
        </row>
        <row r="708">
          <cell r="A708">
            <v>223.59309999999999</v>
          </cell>
        </row>
        <row r="709">
          <cell r="A709">
            <v>223.69130000000001</v>
          </cell>
        </row>
        <row r="710">
          <cell r="A710">
            <v>223.78919999999999</v>
          </cell>
        </row>
        <row r="711">
          <cell r="A711">
            <v>223.88679999999999</v>
          </cell>
        </row>
        <row r="712">
          <cell r="A712">
            <v>223.98410000000001</v>
          </cell>
        </row>
        <row r="713">
          <cell r="A713">
            <v>224.0812</v>
          </cell>
        </row>
        <row r="714">
          <cell r="A714">
            <v>224.178</v>
          </cell>
        </row>
        <row r="715">
          <cell r="A715">
            <v>224.27449999999999</v>
          </cell>
        </row>
        <row r="716">
          <cell r="A716">
            <v>224.3707</v>
          </cell>
        </row>
        <row r="717">
          <cell r="A717">
            <v>224.4666</v>
          </cell>
        </row>
        <row r="718">
          <cell r="A718">
            <v>224.56219999999999</v>
          </cell>
        </row>
        <row r="719">
          <cell r="A719">
            <v>224.6576</v>
          </cell>
        </row>
        <row r="720">
          <cell r="A720">
            <v>224.7527</v>
          </cell>
        </row>
        <row r="721">
          <cell r="A721">
            <v>224.8475</v>
          </cell>
        </row>
        <row r="722">
          <cell r="A722">
            <v>224.94200000000001</v>
          </cell>
        </row>
        <row r="723">
          <cell r="A723">
            <v>225.03620000000001</v>
          </cell>
        </row>
        <row r="724">
          <cell r="A724">
            <v>225.1302</v>
          </cell>
        </row>
        <row r="725">
          <cell r="A725">
            <v>225.22380000000001</v>
          </cell>
        </row>
        <row r="726">
          <cell r="A726">
            <v>225.31720000000001</v>
          </cell>
        </row>
        <row r="727">
          <cell r="A727">
            <v>225.41030000000001</v>
          </cell>
        </row>
        <row r="728">
          <cell r="A728">
            <v>225.50309999999999</v>
          </cell>
        </row>
        <row r="729">
          <cell r="A729">
            <v>225.59559999999999</v>
          </cell>
        </row>
        <row r="730">
          <cell r="A730">
            <v>225.68780000000001</v>
          </cell>
        </row>
        <row r="731">
          <cell r="A731">
            <v>225.77969999999999</v>
          </cell>
        </row>
        <row r="732">
          <cell r="A732">
            <v>225.87129999999999</v>
          </cell>
        </row>
        <row r="733">
          <cell r="A733">
            <v>225.96250000000001</v>
          </cell>
        </row>
        <row r="734">
          <cell r="A734">
            <v>226.05350000000001</v>
          </cell>
        </row>
        <row r="735">
          <cell r="A735">
            <v>226.14420000000001</v>
          </cell>
        </row>
        <row r="736">
          <cell r="A736">
            <v>226.2346</v>
          </cell>
        </row>
        <row r="737">
          <cell r="A737">
            <v>226.3246</v>
          </cell>
        </row>
        <row r="738">
          <cell r="A738">
            <v>226.4143</v>
          </cell>
        </row>
        <row r="739">
          <cell r="A739">
            <v>226.50370000000001</v>
          </cell>
        </row>
        <row r="740">
          <cell r="A740">
            <v>226.59270000000001</v>
          </cell>
        </row>
        <row r="741">
          <cell r="A741">
            <v>226.6814</v>
          </cell>
        </row>
        <row r="742">
          <cell r="A742">
            <v>226.7697</v>
          </cell>
        </row>
        <row r="743">
          <cell r="A743">
            <v>226.85759999999999</v>
          </cell>
        </row>
        <row r="744">
          <cell r="A744">
            <v>226.9452</v>
          </cell>
        </row>
        <row r="745">
          <cell r="A745">
            <v>227.0324</v>
          </cell>
        </row>
        <row r="746">
          <cell r="A746">
            <v>227.1191</v>
          </cell>
        </row>
        <row r="747">
          <cell r="A747">
            <v>227.2054</v>
          </cell>
        </row>
      </sheetData>
      <sheetData sheetId="26">
        <row r="2">
          <cell r="A2">
            <v>233.98269999999999</v>
          </cell>
        </row>
        <row r="3">
          <cell r="A3">
            <v>246.2886</v>
          </cell>
        </row>
        <row r="4">
          <cell r="A4">
            <v>254.20859999999999</v>
          </cell>
        </row>
        <row r="5">
          <cell r="A5">
            <v>260.19619999999998</v>
          </cell>
        </row>
        <row r="6">
          <cell r="A6">
            <v>265.07130000000001</v>
          </cell>
        </row>
        <row r="7">
          <cell r="A7">
            <v>269.21510000000001</v>
          </cell>
        </row>
        <row r="8">
          <cell r="A8">
            <v>272.83819999999997</v>
          </cell>
        </row>
        <row r="9">
          <cell r="A9">
            <v>276.06959999999998</v>
          </cell>
        </row>
        <row r="10">
          <cell r="A10">
            <v>278.9948</v>
          </cell>
        </row>
        <row r="11">
          <cell r="A11">
            <v>281.67329999999998</v>
          </cell>
        </row>
        <row r="12">
          <cell r="A12">
            <v>284.14830000000001</v>
          </cell>
        </row>
        <row r="13">
          <cell r="A13">
            <v>286.45240000000001</v>
          </cell>
        </row>
        <row r="14">
          <cell r="A14">
            <v>288.61059999999998</v>
          </cell>
        </row>
        <row r="15">
          <cell r="A15">
            <v>290.64280000000002</v>
          </cell>
        </row>
        <row r="16">
          <cell r="A16">
            <v>292.56470000000002</v>
          </cell>
        </row>
        <row r="17">
          <cell r="A17">
            <v>294.38940000000002</v>
          </cell>
        </row>
        <row r="18">
          <cell r="A18">
            <v>296.1277</v>
          </cell>
        </row>
        <row r="19">
          <cell r="A19">
            <v>297.7885</v>
          </cell>
        </row>
        <row r="20">
          <cell r="A20">
            <v>299.37939999999998</v>
          </cell>
        </row>
        <row r="21">
          <cell r="A21">
            <v>300.90690000000001</v>
          </cell>
        </row>
        <row r="22">
          <cell r="A22">
            <v>302.37670000000003</v>
          </cell>
        </row>
        <row r="23">
          <cell r="A23">
            <v>303.79360000000003</v>
          </cell>
        </row>
        <row r="24">
          <cell r="A24">
            <v>305.16180000000003</v>
          </cell>
        </row>
        <row r="25">
          <cell r="A25">
            <v>306.48520000000002</v>
          </cell>
        </row>
        <row r="26">
          <cell r="A26">
            <v>307.767</v>
          </cell>
        </row>
        <row r="27">
          <cell r="A27">
            <v>309.0102</v>
          </cell>
        </row>
        <row r="28">
          <cell r="A28">
            <v>310.2174</v>
          </cell>
        </row>
        <row r="29">
          <cell r="A29">
            <v>311.39089999999999</v>
          </cell>
        </row>
        <row r="30">
          <cell r="A30">
            <v>312.53300000000002</v>
          </cell>
        </row>
        <row r="31">
          <cell r="A31">
            <v>313.64550000000003</v>
          </cell>
        </row>
        <row r="32">
          <cell r="A32">
            <v>314.73009999999999</v>
          </cell>
        </row>
        <row r="33">
          <cell r="A33">
            <v>315.7885</v>
          </cell>
        </row>
        <row r="34">
          <cell r="A34">
            <v>316.82209999999998</v>
          </cell>
        </row>
        <row r="35">
          <cell r="A35">
            <v>317.8322</v>
          </cell>
        </row>
        <row r="36">
          <cell r="A36">
            <v>318.82010000000002</v>
          </cell>
        </row>
        <row r="37">
          <cell r="A37">
            <v>319.7869</v>
          </cell>
        </row>
        <row r="38">
          <cell r="A38">
            <v>320.73360000000002</v>
          </cell>
        </row>
        <row r="39">
          <cell r="A39">
            <v>321.66120000000001</v>
          </cell>
        </row>
        <row r="40">
          <cell r="A40">
            <v>322.57049999999998</v>
          </cell>
        </row>
        <row r="41">
          <cell r="A41">
            <v>323.46249999999998</v>
          </cell>
        </row>
        <row r="42">
          <cell r="A42">
            <v>324.33780000000002</v>
          </cell>
        </row>
        <row r="43">
          <cell r="A43">
            <v>325.19720000000001</v>
          </cell>
        </row>
        <row r="44">
          <cell r="A44">
            <v>326.04140000000001</v>
          </cell>
        </row>
        <row r="45">
          <cell r="A45">
            <v>326.87090000000001</v>
          </cell>
        </row>
        <row r="46">
          <cell r="A46">
            <v>327.68639999999999</v>
          </cell>
        </row>
        <row r="47">
          <cell r="A47">
            <v>328.48849999999999</v>
          </cell>
        </row>
        <row r="48">
          <cell r="A48">
            <v>329.27760000000001</v>
          </cell>
        </row>
        <row r="49">
          <cell r="A49">
            <v>330.05419999999998</v>
          </cell>
        </row>
        <row r="50">
          <cell r="A50">
            <v>330.81880000000001</v>
          </cell>
        </row>
        <row r="51">
          <cell r="A51">
            <v>331.5718</v>
          </cell>
        </row>
        <row r="52">
          <cell r="A52">
            <v>332.31360000000001</v>
          </cell>
        </row>
        <row r="53">
          <cell r="A53">
            <v>333.04469999999998</v>
          </cell>
        </row>
        <row r="54">
          <cell r="A54">
            <v>333.76530000000002</v>
          </cell>
        </row>
        <row r="55">
          <cell r="A55">
            <v>334.47590000000002</v>
          </cell>
        </row>
        <row r="56">
          <cell r="A56">
            <v>335.17669999999998</v>
          </cell>
        </row>
        <row r="57">
          <cell r="A57">
            <v>335.86810000000003</v>
          </cell>
        </row>
        <row r="58">
          <cell r="A58">
            <v>336.55029999999999</v>
          </cell>
        </row>
        <row r="59">
          <cell r="A59">
            <v>337.22370000000001</v>
          </cell>
        </row>
        <row r="60">
          <cell r="A60">
            <v>337.88850000000002</v>
          </cell>
        </row>
        <row r="61">
          <cell r="A61">
            <v>338.54500000000002</v>
          </cell>
        </row>
        <row r="62">
          <cell r="A62">
            <v>339.1934</v>
          </cell>
        </row>
        <row r="63">
          <cell r="A63">
            <v>339.834</v>
          </cell>
        </row>
        <row r="64">
          <cell r="A64">
            <v>340.46690000000001</v>
          </cell>
        </row>
        <row r="65">
          <cell r="A65">
            <v>341.0924</v>
          </cell>
        </row>
        <row r="66">
          <cell r="A66">
            <v>341.71069999999997</v>
          </cell>
        </row>
        <row r="67">
          <cell r="A67">
            <v>342.322</v>
          </cell>
        </row>
        <row r="68">
          <cell r="A68">
            <v>342.92649999999998</v>
          </cell>
        </row>
        <row r="69">
          <cell r="A69">
            <v>343.52429999999998</v>
          </cell>
        </row>
        <row r="70">
          <cell r="A70">
            <v>344.1157</v>
          </cell>
        </row>
        <row r="71">
          <cell r="A71">
            <v>344.70069999999998</v>
          </cell>
        </row>
        <row r="72">
          <cell r="A72">
            <v>345.27960000000002</v>
          </cell>
        </row>
        <row r="73">
          <cell r="A73">
            <v>345.85250000000002</v>
          </cell>
        </row>
        <row r="74">
          <cell r="A74">
            <v>346.41950000000003</v>
          </cell>
        </row>
        <row r="75">
          <cell r="A75">
            <v>346.98090000000002</v>
          </cell>
        </row>
        <row r="76">
          <cell r="A76">
            <v>347.53660000000002</v>
          </cell>
        </row>
        <row r="77">
          <cell r="A77">
            <v>348.08690000000001</v>
          </cell>
        </row>
        <row r="78">
          <cell r="A78">
            <v>348.63189999999997</v>
          </cell>
        </row>
        <row r="79">
          <cell r="A79">
            <v>349.17169999999999</v>
          </cell>
        </row>
        <row r="80">
          <cell r="A80">
            <v>349.70639999999997</v>
          </cell>
        </row>
        <row r="81">
          <cell r="A81">
            <v>350.23610000000002</v>
          </cell>
        </row>
        <row r="82">
          <cell r="A82">
            <v>350.76100000000002</v>
          </cell>
        </row>
        <row r="83">
          <cell r="A83">
            <v>351.28109999999998</v>
          </cell>
        </row>
        <row r="84">
          <cell r="A84">
            <v>351.79660000000001</v>
          </cell>
        </row>
        <row r="85">
          <cell r="A85">
            <v>352.3075</v>
          </cell>
        </row>
        <row r="86">
          <cell r="A86">
            <v>352.81389999999999</v>
          </cell>
        </row>
        <row r="87">
          <cell r="A87">
            <v>353.31599999999997</v>
          </cell>
        </row>
        <row r="88">
          <cell r="A88">
            <v>353.81380000000001</v>
          </cell>
        </row>
        <row r="89">
          <cell r="A89">
            <v>354.30739999999997</v>
          </cell>
        </row>
        <row r="90">
          <cell r="A90">
            <v>354.79689999999999</v>
          </cell>
        </row>
        <row r="91">
          <cell r="A91">
            <v>355.2824</v>
          </cell>
        </row>
        <row r="92">
          <cell r="A92">
            <v>355.76389999999998</v>
          </cell>
        </row>
        <row r="93">
          <cell r="A93">
            <v>356.24160000000001</v>
          </cell>
        </row>
        <row r="94">
          <cell r="A94">
            <v>356.71539999999999</v>
          </cell>
        </row>
        <row r="95">
          <cell r="A95">
            <v>357.18560000000002</v>
          </cell>
        </row>
        <row r="96">
          <cell r="A96">
            <v>357.65199999999999</v>
          </cell>
        </row>
        <row r="97">
          <cell r="A97">
            <v>358.11489999999998</v>
          </cell>
        </row>
        <row r="98">
          <cell r="A98">
            <v>358.57420000000002</v>
          </cell>
        </row>
        <row r="99">
          <cell r="A99">
            <v>359.0301</v>
          </cell>
        </row>
        <row r="100">
          <cell r="A100">
            <v>359.48259999999999</v>
          </cell>
        </row>
        <row r="101">
          <cell r="A101">
            <v>359.93169999999998</v>
          </cell>
        </row>
        <row r="102">
          <cell r="A102">
            <v>360.37759999999997</v>
          </cell>
        </row>
        <row r="103">
          <cell r="A103">
            <v>360.8202</v>
          </cell>
        </row>
        <row r="104">
          <cell r="A104">
            <v>361.25970000000001</v>
          </cell>
        </row>
        <row r="105">
          <cell r="A105">
            <v>361.69600000000003</v>
          </cell>
        </row>
        <row r="106">
          <cell r="A106">
            <v>362.1293</v>
          </cell>
        </row>
        <row r="107">
          <cell r="A107">
            <v>362.55959999999999</v>
          </cell>
        </row>
        <row r="108">
          <cell r="A108">
            <v>362.98689999999999</v>
          </cell>
        </row>
        <row r="109">
          <cell r="A109">
            <v>363.41120000000001</v>
          </cell>
        </row>
        <row r="110">
          <cell r="A110">
            <v>363.83280000000002</v>
          </cell>
        </row>
        <row r="111">
          <cell r="A111">
            <v>364.25139999999999</v>
          </cell>
        </row>
        <row r="112">
          <cell r="A112">
            <v>364.66739999999999</v>
          </cell>
        </row>
        <row r="113">
          <cell r="A113">
            <v>365.08049999999997</v>
          </cell>
        </row>
        <row r="114">
          <cell r="A114">
            <v>365.49099999999999</v>
          </cell>
        </row>
        <row r="115">
          <cell r="A115">
            <v>365.89890000000003</v>
          </cell>
        </row>
        <row r="116">
          <cell r="A116">
            <v>366.30410000000001</v>
          </cell>
        </row>
        <row r="117">
          <cell r="A117">
            <v>366.70670000000001</v>
          </cell>
        </row>
        <row r="118">
          <cell r="A118">
            <v>367.10680000000002</v>
          </cell>
        </row>
        <row r="119">
          <cell r="A119">
            <v>367.50450000000001</v>
          </cell>
        </row>
        <row r="120">
          <cell r="A120">
            <v>367.89960000000002</v>
          </cell>
        </row>
        <row r="121">
          <cell r="A121">
            <v>368.29239999999999</v>
          </cell>
        </row>
        <row r="122">
          <cell r="A122">
            <v>368.68270000000001</v>
          </cell>
        </row>
        <row r="123">
          <cell r="A123">
            <v>369.07069999999999</v>
          </cell>
        </row>
        <row r="124">
          <cell r="A124">
            <v>369.45639999999997</v>
          </cell>
        </row>
        <row r="125">
          <cell r="A125">
            <v>369.83980000000003</v>
          </cell>
        </row>
        <row r="126">
          <cell r="A126">
            <v>370.221</v>
          </cell>
        </row>
        <row r="127">
          <cell r="A127">
            <v>370.59989999999999</v>
          </cell>
        </row>
        <row r="128">
          <cell r="A128">
            <v>370.97660000000002</v>
          </cell>
        </row>
        <row r="129">
          <cell r="A129">
            <v>371.35120000000001</v>
          </cell>
        </row>
        <row r="130">
          <cell r="A130">
            <v>371.72359999999998</v>
          </cell>
        </row>
        <row r="131">
          <cell r="A131">
            <v>372.09399999999999</v>
          </cell>
        </row>
        <row r="132">
          <cell r="A132">
            <v>372.4622</v>
          </cell>
        </row>
        <row r="133">
          <cell r="A133">
            <v>372.82839999999999</v>
          </cell>
        </row>
        <row r="134">
          <cell r="A134">
            <v>373.19260000000003</v>
          </cell>
        </row>
        <row r="135">
          <cell r="A135">
            <v>373.5548</v>
          </cell>
        </row>
        <row r="136">
          <cell r="A136">
            <v>373.91500000000002</v>
          </cell>
        </row>
        <row r="137">
          <cell r="A137">
            <v>374.27330000000001</v>
          </cell>
        </row>
        <row r="138">
          <cell r="A138">
            <v>374.62959999999998</v>
          </cell>
        </row>
        <row r="139">
          <cell r="A139">
            <v>374.98410000000001</v>
          </cell>
        </row>
        <row r="140">
          <cell r="A140">
            <v>375.33670000000001</v>
          </cell>
        </row>
        <row r="141">
          <cell r="A141">
            <v>375.68740000000003</v>
          </cell>
        </row>
        <row r="142">
          <cell r="A142">
            <v>376.03629999999998</v>
          </cell>
        </row>
        <row r="143">
          <cell r="A143">
            <v>376.38339999999999</v>
          </cell>
        </row>
        <row r="144">
          <cell r="A144">
            <v>376.7287</v>
          </cell>
        </row>
        <row r="145">
          <cell r="A145">
            <v>377.07229999999998</v>
          </cell>
        </row>
        <row r="146">
          <cell r="A146">
            <v>377.41410000000002</v>
          </cell>
        </row>
        <row r="147">
          <cell r="A147">
            <v>377.75420000000003</v>
          </cell>
        </row>
        <row r="148">
          <cell r="A148">
            <v>378.0926</v>
          </cell>
        </row>
        <row r="149">
          <cell r="A149">
            <v>378.42939999999999</v>
          </cell>
        </row>
        <row r="150">
          <cell r="A150">
            <v>378.76440000000002</v>
          </cell>
        </row>
        <row r="151">
          <cell r="A151">
            <v>379.09789999999998</v>
          </cell>
        </row>
        <row r="152">
          <cell r="A152">
            <v>379.42970000000003</v>
          </cell>
        </row>
        <row r="153">
          <cell r="A153">
            <v>379.75990000000002</v>
          </cell>
        </row>
        <row r="154">
          <cell r="A154">
            <v>380.08850000000001</v>
          </cell>
        </row>
        <row r="155">
          <cell r="A155">
            <v>380.41559999999998</v>
          </cell>
        </row>
        <row r="156">
          <cell r="A156">
            <v>380.74110000000002</v>
          </cell>
        </row>
        <row r="157">
          <cell r="A157">
            <v>381.06509999999997</v>
          </cell>
        </row>
        <row r="158">
          <cell r="A158">
            <v>381.38760000000002</v>
          </cell>
        </row>
        <row r="159">
          <cell r="A159">
            <v>381.70850000000002</v>
          </cell>
        </row>
        <row r="160">
          <cell r="A160">
            <v>382.02800000000002</v>
          </cell>
        </row>
        <row r="161">
          <cell r="A161">
            <v>382.346</v>
          </cell>
        </row>
        <row r="162">
          <cell r="A162">
            <v>382.6626</v>
          </cell>
        </row>
        <row r="163">
          <cell r="A163">
            <v>382.9778</v>
          </cell>
        </row>
        <row r="164">
          <cell r="A164">
            <v>383.29149999999998</v>
          </cell>
        </row>
        <row r="165">
          <cell r="A165">
            <v>383.60379999999998</v>
          </cell>
        </row>
        <row r="166">
          <cell r="A166">
            <v>383.91469999999998</v>
          </cell>
        </row>
        <row r="167">
          <cell r="A167">
            <v>384.22430000000003</v>
          </cell>
        </row>
        <row r="168">
          <cell r="A168">
            <v>384.53250000000003</v>
          </cell>
        </row>
        <row r="169">
          <cell r="A169">
            <v>384.83929999999998</v>
          </cell>
        </row>
        <row r="170">
          <cell r="A170">
            <v>385.14479999999998</v>
          </cell>
        </row>
        <row r="171">
          <cell r="A171">
            <v>385.44900000000001</v>
          </cell>
        </row>
        <row r="172">
          <cell r="A172">
            <v>385.75189999999998</v>
          </cell>
        </row>
        <row r="173">
          <cell r="A173">
            <v>386.05349999999999</v>
          </cell>
        </row>
        <row r="174">
          <cell r="A174">
            <v>386.35379999999998</v>
          </cell>
        </row>
        <row r="175">
          <cell r="A175">
            <v>386.65289999999999</v>
          </cell>
        </row>
        <row r="176">
          <cell r="A176">
            <v>386.95069999999998</v>
          </cell>
        </row>
        <row r="177">
          <cell r="A177">
            <v>387.24720000000002</v>
          </cell>
        </row>
        <row r="178">
          <cell r="A178">
            <v>387.54250000000002</v>
          </cell>
        </row>
        <row r="179">
          <cell r="A179">
            <v>387.83659999999998</v>
          </cell>
        </row>
        <row r="180">
          <cell r="A180">
            <v>388.12950000000001</v>
          </cell>
        </row>
        <row r="181">
          <cell r="A181">
            <v>388.4212</v>
          </cell>
        </row>
        <row r="182">
          <cell r="A182">
            <v>388.71170000000001</v>
          </cell>
        </row>
        <row r="183">
          <cell r="A183">
            <v>389.00110000000001</v>
          </cell>
        </row>
        <row r="184">
          <cell r="A184">
            <v>389.28919999999999</v>
          </cell>
        </row>
        <row r="185">
          <cell r="A185">
            <v>389.5763</v>
          </cell>
        </row>
        <row r="186">
          <cell r="A186">
            <v>389.86219999999997</v>
          </cell>
        </row>
        <row r="187">
          <cell r="A187">
            <v>390.14690000000002</v>
          </cell>
        </row>
        <row r="188">
          <cell r="A188">
            <v>390.43049999999999</v>
          </cell>
        </row>
        <row r="189">
          <cell r="A189">
            <v>390.7131</v>
          </cell>
        </row>
        <row r="190">
          <cell r="A190">
            <v>390.99450000000002</v>
          </cell>
        </row>
        <row r="191">
          <cell r="A191">
            <v>391.27480000000003</v>
          </cell>
        </row>
        <row r="192">
          <cell r="A192">
            <v>391.55410000000001</v>
          </cell>
        </row>
        <row r="193">
          <cell r="A193">
            <v>391.83229999999998</v>
          </cell>
        </row>
        <row r="194">
          <cell r="A194">
            <v>392.10939999999999</v>
          </cell>
        </row>
        <row r="195">
          <cell r="A195">
            <v>392.38549999999998</v>
          </cell>
        </row>
        <row r="196">
          <cell r="A196">
            <v>392.66050000000001</v>
          </cell>
        </row>
        <row r="197">
          <cell r="A197">
            <v>392.93450000000001</v>
          </cell>
        </row>
        <row r="198">
          <cell r="A198">
            <v>393.20749999999998</v>
          </cell>
        </row>
        <row r="199">
          <cell r="A199">
            <v>393.4794</v>
          </cell>
        </row>
        <row r="200">
          <cell r="A200">
            <v>393.75040000000001</v>
          </cell>
        </row>
        <row r="201">
          <cell r="A201">
            <v>394.0204</v>
          </cell>
        </row>
        <row r="202">
          <cell r="A202">
            <v>394.28930000000003</v>
          </cell>
        </row>
        <row r="203">
          <cell r="A203">
            <v>394.5573</v>
          </cell>
        </row>
        <row r="204">
          <cell r="A204">
            <v>394.82429999999999</v>
          </cell>
        </row>
        <row r="205">
          <cell r="A205">
            <v>395.09039999999999</v>
          </cell>
        </row>
        <row r="206">
          <cell r="A206">
            <v>395.35539999999997</v>
          </cell>
        </row>
        <row r="207">
          <cell r="A207">
            <v>395.61959999999999</v>
          </cell>
        </row>
        <row r="208">
          <cell r="A208">
            <v>395.88279999999997</v>
          </cell>
        </row>
        <row r="209">
          <cell r="A209">
            <v>396.14499999999998</v>
          </cell>
        </row>
        <row r="210">
          <cell r="A210">
            <v>396.40640000000002</v>
          </cell>
        </row>
        <row r="211">
          <cell r="A211">
            <v>396.66680000000002</v>
          </cell>
        </row>
        <row r="212">
          <cell r="A212">
            <v>396.92630000000003</v>
          </cell>
        </row>
        <row r="213">
          <cell r="A213">
            <v>397.18490000000003</v>
          </cell>
        </row>
        <row r="214">
          <cell r="A214">
            <v>397.44260000000003</v>
          </cell>
        </row>
        <row r="215">
          <cell r="A215">
            <v>397.6995</v>
          </cell>
        </row>
        <row r="216">
          <cell r="A216">
            <v>397.9554</v>
          </cell>
        </row>
        <row r="217">
          <cell r="A217">
            <v>398.21039999999999</v>
          </cell>
        </row>
        <row r="218">
          <cell r="A218">
            <v>398.46460000000002</v>
          </cell>
        </row>
        <row r="219">
          <cell r="A219">
            <v>398.71800000000002</v>
          </cell>
        </row>
        <row r="220">
          <cell r="A220">
            <v>398.97039999999998</v>
          </cell>
        </row>
        <row r="221">
          <cell r="A221">
            <v>399.22210000000001</v>
          </cell>
        </row>
        <row r="222">
          <cell r="A222">
            <v>399.47289999999998</v>
          </cell>
        </row>
        <row r="223">
          <cell r="A223">
            <v>399.72280000000001</v>
          </cell>
        </row>
        <row r="224">
          <cell r="A224">
            <v>399.97190000000001</v>
          </cell>
        </row>
        <row r="225">
          <cell r="A225">
            <v>400.22019999999998</v>
          </cell>
        </row>
        <row r="226">
          <cell r="A226">
            <v>400.46769999999998</v>
          </cell>
        </row>
        <row r="227">
          <cell r="A227">
            <v>400.71429999999998</v>
          </cell>
        </row>
        <row r="228">
          <cell r="A228">
            <v>400.96019999999999</v>
          </cell>
        </row>
        <row r="229">
          <cell r="A229">
            <v>401.20530000000002</v>
          </cell>
        </row>
        <row r="230">
          <cell r="A230">
            <v>401.4495</v>
          </cell>
        </row>
        <row r="231">
          <cell r="A231">
            <v>401.69299999999998</v>
          </cell>
        </row>
        <row r="232">
          <cell r="A232">
            <v>401.9357</v>
          </cell>
        </row>
        <row r="233">
          <cell r="A233">
            <v>402.17759999999998</v>
          </cell>
        </row>
        <row r="234">
          <cell r="A234">
            <v>402.41879999999998</v>
          </cell>
        </row>
        <row r="235">
          <cell r="A235">
            <v>402.6592</v>
          </cell>
        </row>
        <row r="236">
          <cell r="A236">
            <v>402.89879999999999</v>
          </cell>
        </row>
        <row r="237">
          <cell r="A237">
            <v>403.1377</v>
          </cell>
        </row>
        <row r="238">
          <cell r="A238">
            <v>403.37580000000003</v>
          </cell>
        </row>
        <row r="239">
          <cell r="A239">
            <v>403.61320000000001</v>
          </cell>
        </row>
        <row r="240">
          <cell r="A240">
            <v>403.84980000000002</v>
          </cell>
        </row>
        <row r="241">
          <cell r="A241">
            <v>404.08569999999997</v>
          </cell>
        </row>
        <row r="242">
          <cell r="A242">
            <v>404.32089999999999</v>
          </cell>
        </row>
        <row r="243">
          <cell r="A243">
            <v>404.55529999999999</v>
          </cell>
        </row>
        <row r="244">
          <cell r="A244">
            <v>404.78910000000002</v>
          </cell>
        </row>
        <row r="245">
          <cell r="A245">
            <v>405.02210000000002</v>
          </cell>
        </row>
        <row r="246">
          <cell r="A246">
            <v>405.25439999999998</v>
          </cell>
        </row>
        <row r="247">
          <cell r="A247">
            <v>405.48599999999999</v>
          </cell>
        </row>
        <row r="248">
          <cell r="A248">
            <v>405.71690000000001</v>
          </cell>
        </row>
        <row r="249">
          <cell r="A249">
            <v>405.94709999999998</v>
          </cell>
        </row>
        <row r="250">
          <cell r="A250">
            <v>406.17669999999998</v>
          </cell>
        </row>
        <row r="251">
          <cell r="A251">
            <v>406.40550000000002</v>
          </cell>
        </row>
        <row r="252">
          <cell r="A252">
            <v>406.63369999999998</v>
          </cell>
        </row>
        <row r="253">
          <cell r="A253">
            <v>406.8612</v>
          </cell>
        </row>
        <row r="254">
          <cell r="A254">
            <v>407.08800000000002</v>
          </cell>
        </row>
        <row r="255">
          <cell r="A255">
            <v>407.3141</v>
          </cell>
        </row>
        <row r="256">
          <cell r="A256">
            <v>407.53960000000001</v>
          </cell>
        </row>
        <row r="257">
          <cell r="A257">
            <v>407.76440000000002</v>
          </cell>
        </row>
        <row r="258">
          <cell r="A258">
            <v>407.98860000000002</v>
          </cell>
        </row>
        <row r="259">
          <cell r="A259">
            <v>408.21210000000002</v>
          </cell>
        </row>
        <row r="260">
          <cell r="A260">
            <v>408.435</v>
          </cell>
        </row>
        <row r="261">
          <cell r="A261">
            <v>408.65719999999999</v>
          </cell>
        </row>
        <row r="262">
          <cell r="A262">
            <v>408.87880000000001</v>
          </cell>
        </row>
        <row r="263">
          <cell r="A263">
            <v>409.09980000000002</v>
          </cell>
        </row>
        <row r="264">
          <cell r="A264">
            <v>409.32010000000002</v>
          </cell>
        </row>
        <row r="265">
          <cell r="A265">
            <v>409.53980000000001</v>
          </cell>
        </row>
        <row r="266">
          <cell r="A266">
            <v>409.75889999999998</v>
          </cell>
        </row>
        <row r="267">
          <cell r="A267">
            <v>409.97730000000001</v>
          </cell>
        </row>
        <row r="268">
          <cell r="A268">
            <v>410.1952</v>
          </cell>
        </row>
        <row r="269">
          <cell r="A269">
            <v>410.41239999999999</v>
          </cell>
        </row>
        <row r="270">
          <cell r="A270">
            <v>410.62900000000002</v>
          </cell>
        </row>
        <row r="271">
          <cell r="A271">
            <v>410.8451</v>
          </cell>
        </row>
        <row r="272">
          <cell r="A272">
            <v>411.06049999999999</v>
          </cell>
        </row>
        <row r="273">
          <cell r="A273">
            <v>411.27530000000002</v>
          </cell>
        </row>
        <row r="274">
          <cell r="A274">
            <v>411.48950000000002</v>
          </cell>
        </row>
        <row r="275">
          <cell r="A275">
            <v>411.70319999999998</v>
          </cell>
        </row>
        <row r="276">
          <cell r="A276">
            <v>411.91629999999998</v>
          </cell>
        </row>
        <row r="277">
          <cell r="A277">
            <v>412.12869999999998</v>
          </cell>
        </row>
        <row r="278">
          <cell r="A278">
            <v>412.34059999999999</v>
          </cell>
        </row>
        <row r="279">
          <cell r="A279">
            <v>412.55200000000002</v>
          </cell>
        </row>
        <row r="280">
          <cell r="A280">
            <v>412.7627</v>
          </cell>
        </row>
        <row r="281">
          <cell r="A281">
            <v>412.97289999999998</v>
          </cell>
        </row>
        <row r="282">
          <cell r="A282">
            <v>413.1825</v>
          </cell>
        </row>
        <row r="283">
          <cell r="A283">
            <v>413.39159999999998</v>
          </cell>
        </row>
        <row r="284">
          <cell r="A284">
            <v>413.6001</v>
          </cell>
        </row>
        <row r="285">
          <cell r="A285">
            <v>413.80799999999999</v>
          </cell>
        </row>
        <row r="286">
          <cell r="A286">
            <v>414.0154</v>
          </cell>
        </row>
        <row r="287">
          <cell r="A287">
            <v>414.22219999999999</v>
          </cell>
        </row>
        <row r="288">
          <cell r="A288">
            <v>414.42849999999999</v>
          </cell>
        </row>
        <row r="289">
          <cell r="A289">
            <v>414.6343</v>
          </cell>
        </row>
        <row r="290">
          <cell r="A290">
            <v>414.83949999999999</v>
          </cell>
        </row>
        <row r="291">
          <cell r="A291">
            <v>415.04410000000001</v>
          </cell>
        </row>
        <row r="292">
          <cell r="A292">
            <v>415.24829999999997</v>
          </cell>
        </row>
        <row r="293">
          <cell r="A293">
            <v>415.45190000000002</v>
          </cell>
        </row>
        <row r="294">
          <cell r="A294">
            <v>415.65499999999997</v>
          </cell>
        </row>
        <row r="295">
          <cell r="A295">
            <v>415.85750000000002</v>
          </cell>
        </row>
        <row r="296">
          <cell r="A296">
            <v>416.05950000000001</v>
          </cell>
        </row>
        <row r="297">
          <cell r="A297">
            <v>416.26100000000002</v>
          </cell>
        </row>
        <row r="298">
          <cell r="A298">
            <v>416.46199999999999</v>
          </cell>
        </row>
        <row r="299">
          <cell r="A299">
            <v>416.66250000000002</v>
          </cell>
        </row>
        <row r="300">
          <cell r="A300">
            <v>416.86250000000001</v>
          </cell>
        </row>
        <row r="301">
          <cell r="A301">
            <v>417.06189999999998</v>
          </cell>
        </row>
        <row r="302">
          <cell r="A302">
            <v>417.26089999999999</v>
          </cell>
        </row>
        <row r="303">
          <cell r="A303">
            <v>417.45929999999998</v>
          </cell>
        </row>
        <row r="304">
          <cell r="A304">
            <v>417.65730000000002</v>
          </cell>
        </row>
        <row r="305">
          <cell r="A305">
            <v>417.85469999999998</v>
          </cell>
        </row>
        <row r="306">
          <cell r="A306">
            <v>418.05160000000001</v>
          </cell>
        </row>
        <row r="307">
          <cell r="A307">
            <v>418.24810000000002</v>
          </cell>
        </row>
        <row r="308">
          <cell r="A308">
            <v>418.44409999999999</v>
          </cell>
        </row>
        <row r="309">
          <cell r="A309">
            <v>418.6395</v>
          </cell>
        </row>
        <row r="310">
          <cell r="A310">
            <v>418.83449999999999</v>
          </cell>
        </row>
        <row r="311">
          <cell r="A311">
            <v>419.029</v>
          </cell>
        </row>
        <row r="312">
          <cell r="A312">
            <v>419.22309999999999</v>
          </cell>
        </row>
        <row r="313">
          <cell r="A313">
            <v>419.41660000000002</v>
          </cell>
        </row>
        <row r="314">
          <cell r="A314">
            <v>419.60969999999998</v>
          </cell>
        </row>
        <row r="315">
          <cell r="A315">
            <v>419.8023</v>
          </cell>
        </row>
        <row r="316">
          <cell r="A316">
            <v>419.99439999999998</v>
          </cell>
        </row>
        <row r="317">
          <cell r="A317">
            <v>420.18610000000001</v>
          </cell>
        </row>
        <row r="318">
          <cell r="A318">
            <v>420.37729999999999</v>
          </cell>
        </row>
        <row r="319">
          <cell r="A319">
            <v>420.56799999999998</v>
          </cell>
        </row>
        <row r="320">
          <cell r="A320">
            <v>420.75830000000002</v>
          </cell>
        </row>
        <row r="321">
          <cell r="A321">
            <v>420.94810000000001</v>
          </cell>
        </row>
        <row r="322">
          <cell r="A322">
            <v>421.13740000000001</v>
          </cell>
        </row>
        <row r="323">
          <cell r="A323">
            <v>421.3263</v>
          </cell>
        </row>
        <row r="324">
          <cell r="A324">
            <v>421.5147</v>
          </cell>
        </row>
        <row r="325">
          <cell r="A325">
            <v>421.70269999999999</v>
          </cell>
        </row>
        <row r="326">
          <cell r="A326">
            <v>421.89030000000002</v>
          </cell>
        </row>
        <row r="327">
          <cell r="A327">
            <v>422.07740000000001</v>
          </cell>
        </row>
        <row r="328">
          <cell r="A328">
            <v>422.26400000000001</v>
          </cell>
        </row>
        <row r="329">
          <cell r="A329">
            <v>422.4502</v>
          </cell>
        </row>
        <row r="330">
          <cell r="A330">
            <v>422.63600000000002</v>
          </cell>
        </row>
        <row r="331">
          <cell r="A331">
            <v>422.82130000000001</v>
          </cell>
        </row>
        <row r="332">
          <cell r="A332">
            <v>423.00619999999998</v>
          </cell>
        </row>
        <row r="333">
          <cell r="A333">
            <v>423.19060000000002</v>
          </cell>
        </row>
        <row r="334">
          <cell r="A334">
            <v>423.37470000000002</v>
          </cell>
        </row>
        <row r="335">
          <cell r="A335">
            <v>423.5582</v>
          </cell>
        </row>
        <row r="336">
          <cell r="A336">
            <v>423.7414</v>
          </cell>
        </row>
        <row r="337">
          <cell r="A337">
            <v>423.92410000000001</v>
          </cell>
        </row>
        <row r="338">
          <cell r="A338">
            <v>424.10649999999998</v>
          </cell>
        </row>
        <row r="339">
          <cell r="A339">
            <v>424.28829999999999</v>
          </cell>
        </row>
        <row r="340">
          <cell r="A340">
            <v>424.46980000000002</v>
          </cell>
        </row>
        <row r="341">
          <cell r="A341">
            <v>424.65089999999998</v>
          </cell>
        </row>
        <row r="342">
          <cell r="A342">
            <v>424.83150000000001</v>
          </cell>
        </row>
        <row r="343">
          <cell r="A343">
            <v>425.01170000000002</v>
          </cell>
        </row>
        <row r="344">
          <cell r="A344">
            <v>425.19150000000002</v>
          </cell>
        </row>
        <row r="345">
          <cell r="A345">
            <v>425.37090000000001</v>
          </cell>
        </row>
        <row r="346">
          <cell r="A346">
            <v>425.54989999999998</v>
          </cell>
        </row>
        <row r="347">
          <cell r="A347">
            <v>425.7285</v>
          </cell>
        </row>
        <row r="348">
          <cell r="A348">
            <v>425.90660000000003</v>
          </cell>
        </row>
        <row r="349">
          <cell r="A349">
            <v>426.08440000000002</v>
          </cell>
        </row>
        <row r="350">
          <cell r="A350">
            <v>426.26170000000002</v>
          </cell>
        </row>
        <row r="351">
          <cell r="A351">
            <v>426.43869999999998</v>
          </cell>
        </row>
        <row r="352">
          <cell r="A352">
            <v>426.61520000000002</v>
          </cell>
        </row>
        <row r="353">
          <cell r="A353">
            <v>426.79140000000001</v>
          </cell>
        </row>
        <row r="354">
          <cell r="A354">
            <v>426.96719999999999</v>
          </cell>
        </row>
        <row r="355">
          <cell r="A355">
            <v>427.14249999999998</v>
          </cell>
        </row>
        <row r="356">
          <cell r="A356">
            <v>427.3175</v>
          </cell>
        </row>
        <row r="357">
          <cell r="A357">
            <v>427.49209999999999</v>
          </cell>
        </row>
        <row r="358">
          <cell r="A358">
            <v>427.66629999999998</v>
          </cell>
        </row>
        <row r="359">
          <cell r="A359">
            <v>427.84010000000001</v>
          </cell>
        </row>
        <row r="360">
          <cell r="A360">
            <v>428.01350000000002</v>
          </cell>
        </row>
        <row r="361">
          <cell r="A361">
            <v>428.18650000000002</v>
          </cell>
        </row>
        <row r="362">
          <cell r="A362">
            <v>428.35919999999999</v>
          </cell>
        </row>
        <row r="363">
          <cell r="A363">
            <v>428.53149999999999</v>
          </cell>
        </row>
        <row r="364">
          <cell r="A364">
            <v>428.70330000000001</v>
          </cell>
        </row>
        <row r="365">
          <cell r="A365">
            <v>428.87490000000003</v>
          </cell>
        </row>
        <row r="366">
          <cell r="A366">
            <v>429.04599999999999</v>
          </cell>
        </row>
        <row r="367">
          <cell r="A367">
            <v>429.2167</v>
          </cell>
        </row>
        <row r="368">
          <cell r="A368">
            <v>429.38709999999998</v>
          </cell>
        </row>
        <row r="369">
          <cell r="A369">
            <v>429.55709999999999</v>
          </cell>
        </row>
        <row r="370">
          <cell r="A370">
            <v>429.72680000000003</v>
          </cell>
        </row>
        <row r="371">
          <cell r="A371">
            <v>429.89600000000002</v>
          </cell>
        </row>
        <row r="372">
          <cell r="A372">
            <v>430.06490000000002</v>
          </cell>
        </row>
        <row r="373">
          <cell r="A373">
            <v>430.23340000000002</v>
          </cell>
        </row>
        <row r="374">
          <cell r="A374">
            <v>430.40159999999997</v>
          </cell>
        </row>
        <row r="375">
          <cell r="A375">
            <v>430.56939999999997</v>
          </cell>
        </row>
        <row r="376">
          <cell r="A376">
            <v>430.73680000000002</v>
          </cell>
        </row>
        <row r="377">
          <cell r="A377">
            <v>430.90390000000002</v>
          </cell>
        </row>
        <row r="378">
          <cell r="A378">
            <v>431.07060000000001</v>
          </cell>
        </row>
        <row r="379">
          <cell r="A379">
            <v>431.23700000000002</v>
          </cell>
        </row>
        <row r="380">
          <cell r="A380">
            <v>431.40300000000002</v>
          </cell>
        </row>
        <row r="381">
          <cell r="A381">
            <v>431.5686</v>
          </cell>
        </row>
        <row r="382">
          <cell r="A382">
            <v>431.73390000000001</v>
          </cell>
        </row>
        <row r="383">
          <cell r="A383">
            <v>431.89879999999999</v>
          </cell>
        </row>
        <row r="384">
          <cell r="A384">
            <v>432.0634</v>
          </cell>
        </row>
        <row r="385">
          <cell r="A385">
            <v>432.2276</v>
          </cell>
        </row>
        <row r="386">
          <cell r="A386">
            <v>432.39150000000001</v>
          </cell>
        </row>
        <row r="387">
          <cell r="A387">
            <v>432.55500000000001</v>
          </cell>
        </row>
        <row r="388">
          <cell r="A388">
            <v>432.71820000000002</v>
          </cell>
        </row>
        <row r="389">
          <cell r="A389">
            <v>432.88099999999997</v>
          </cell>
        </row>
        <row r="390">
          <cell r="A390">
            <v>433.04349999999999</v>
          </cell>
        </row>
        <row r="391">
          <cell r="A391">
            <v>433.2056</v>
          </cell>
        </row>
        <row r="392">
          <cell r="A392">
            <v>433.36739999999998</v>
          </cell>
        </row>
        <row r="393">
          <cell r="A393">
            <v>433.52879999999999</v>
          </cell>
        </row>
        <row r="394">
          <cell r="A394">
            <v>433.69</v>
          </cell>
        </row>
        <row r="395">
          <cell r="A395">
            <v>433.85070000000002</v>
          </cell>
        </row>
        <row r="396">
          <cell r="A396">
            <v>434.01119999999997</v>
          </cell>
        </row>
        <row r="397">
          <cell r="A397">
            <v>434.1712</v>
          </cell>
        </row>
        <row r="398">
          <cell r="A398">
            <v>434.33100000000002</v>
          </cell>
        </row>
        <row r="399">
          <cell r="A399">
            <v>434.49040000000002</v>
          </cell>
        </row>
        <row r="400">
          <cell r="A400">
            <v>434.64949999999999</v>
          </cell>
        </row>
        <row r="401">
          <cell r="A401">
            <v>434.80829999999997</v>
          </cell>
        </row>
        <row r="402">
          <cell r="A402">
            <v>434.9667</v>
          </cell>
        </row>
        <row r="403">
          <cell r="A403">
            <v>435.12479999999999</v>
          </cell>
        </row>
        <row r="404">
          <cell r="A404">
            <v>435.28250000000003</v>
          </cell>
        </row>
        <row r="405">
          <cell r="A405">
            <v>435.43990000000002</v>
          </cell>
        </row>
        <row r="406">
          <cell r="A406">
            <v>435.59699999999998</v>
          </cell>
        </row>
        <row r="407">
          <cell r="A407">
            <v>435.75380000000001</v>
          </cell>
        </row>
        <row r="408">
          <cell r="A408">
            <v>435.91030000000001</v>
          </cell>
        </row>
        <row r="409">
          <cell r="A409">
            <v>436.06639999999999</v>
          </cell>
        </row>
        <row r="410">
          <cell r="A410">
            <v>436.22219999999999</v>
          </cell>
        </row>
        <row r="411">
          <cell r="A411">
            <v>436.3777</v>
          </cell>
        </row>
        <row r="412">
          <cell r="A412">
            <v>436.53280000000001</v>
          </cell>
        </row>
        <row r="413">
          <cell r="A413">
            <v>436.68759999999997</v>
          </cell>
        </row>
        <row r="414">
          <cell r="A414">
            <v>436.84210000000002</v>
          </cell>
        </row>
        <row r="415">
          <cell r="A415">
            <v>436.99630000000002</v>
          </cell>
        </row>
        <row r="416">
          <cell r="A416">
            <v>437.15019999999998</v>
          </cell>
        </row>
        <row r="417">
          <cell r="A417">
            <v>437.30369999999999</v>
          </cell>
        </row>
        <row r="418">
          <cell r="A418">
            <v>437.45699999999999</v>
          </cell>
        </row>
        <row r="419">
          <cell r="A419">
            <v>437.60989999999998</v>
          </cell>
        </row>
        <row r="420">
          <cell r="A420">
            <v>437.76249999999999</v>
          </cell>
        </row>
        <row r="421">
          <cell r="A421">
            <v>437.91480000000001</v>
          </cell>
        </row>
        <row r="422">
          <cell r="A422">
            <v>438.0668</v>
          </cell>
        </row>
        <row r="423">
          <cell r="A423">
            <v>438.21839999999997</v>
          </cell>
        </row>
        <row r="424">
          <cell r="A424">
            <v>438.3698</v>
          </cell>
        </row>
        <row r="425">
          <cell r="A425">
            <v>438.52080000000001</v>
          </cell>
        </row>
        <row r="426">
          <cell r="A426">
            <v>438.67149999999998</v>
          </cell>
        </row>
        <row r="427">
          <cell r="A427">
            <v>438.822</v>
          </cell>
        </row>
        <row r="428">
          <cell r="A428">
            <v>438.97210000000001</v>
          </cell>
        </row>
        <row r="429">
          <cell r="A429">
            <v>439.12189999999998</v>
          </cell>
        </row>
        <row r="430">
          <cell r="A430">
            <v>439.27140000000003</v>
          </cell>
        </row>
        <row r="431">
          <cell r="A431">
            <v>439.4205</v>
          </cell>
        </row>
        <row r="432">
          <cell r="A432">
            <v>439.56939999999997</v>
          </cell>
        </row>
        <row r="433">
          <cell r="A433">
            <v>439.71800000000002</v>
          </cell>
        </row>
        <row r="434">
          <cell r="A434">
            <v>439.86630000000002</v>
          </cell>
        </row>
        <row r="435">
          <cell r="A435">
            <v>440.01420000000002</v>
          </cell>
        </row>
        <row r="436">
          <cell r="A436">
            <v>440.1619</v>
          </cell>
        </row>
        <row r="437">
          <cell r="A437">
            <v>440.30930000000001</v>
          </cell>
        </row>
        <row r="438">
          <cell r="A438">
            <v>440.4563</v>
          </cell>
        </row>
        <row r="439">
          <cell r="A439">
            <v>440.60309999999998</v>
          </cell>
        </row>
        <row r="440">
          <cell r="A440">
            <v>440.74950000000001</v>
          </cell>
        </row>
        <row r="441">
          <cell r="A441">
            <v>440.89569999999998</v>
          </cell>
        </row>
        <row r="442">
          <cell r="A442">
            <v>441.04160000000002</v>
          </cell>
        </row>
        <row r="443">
          <cell r="A443">
            <v>441.18709999999999</v>
          </cell>
        </row>
        <row r="444">
          <cell r="A444">
            <v>441.33240000000001</v>
          </cell>
        </row>
        <row r="445">
          <cell r="A445">
            <v>441.47730000000001</v>
          </cell>
        </row>
        <row r="446">
          <cell r="A446">
            <v>441.62200000000001</v>
          </cell>
        </row>
        <row r="447">
          <cell r="A447">
            <v>441.76639999999998</v>
          </cell>
        </row>
        <row r="448">
          <cell r="A448">
            <v>441.91050000000001</v>
          </cell>
        </row>
        <row r="449">
          <cell r="A449">
            <v>442.05419999999998</v>
          </cell>
        </row>
        <row r="450">
          <cell r="A450">
            <v>442.1977</v>
          </cell>
        </row>
        <row r="451">
          <cell r="A451">
            <v>442.34089999999998</v>
          </cell>
        </row>
        <row r="452">
          <cell r="A452">
            <v>442.48379999999997</v>
          </cell>
        </row>
        <row r="453">
          <cell r="A453">
            <v>442.62639999999999</v>
          </cell>
        </row>
        <row r="454">
          <cell r="A454">
            <v>442.76870000000002</v>
          </cell>
        </row>
        <row r="455">
          <cell r="A455">
            <v>442.91070000000002</v>
          </cell>
        </row>
        <row r="456">
          <cell r="A456">
            <v>443.05250000000001</v>
          </cell>
        </row>
        <row r="457">
          <cell r="A457">
            <v>443.19389999999999</v>
          </cell>
        </row>
        <row r="458">
          <cell r="A458">
            <v>443.33510000000001</v>
          </cell>
        </row>
        <row r="459">
          <cell r="A459">
            <v>443.47590000000002</v>
          </cell>
        </row>
        <row r="460">
          <cell r="A460">
            <v>443.61649999999997</v>
          </cell>
        </row>
        <row r="461">
          <cell r="A461">
            <v>443.7568</v>
          </cell>
        </row>
        <row r="462">
          <cell r="A462">
            <v>443.89670000000001</v>
          </cell>
        </row>
        <row r="463">
          <cell r="A463">
            <v>444.03640000000001</v>
          </cell>
        </row>
        <row r="464">
          <cell r="A464">
            <v>444.17579999999998</v>
          </cell>
        </row>
        <row r="465">
          <cell r="A465">
            <v>444.315</v>
          </cell>
        </row>
        <row r="466">
          <cell r="A466">
            <v>444.4538</v>
          </cell>
        </row>
        <row r="467">
          <cell r="A467">
            <v>444.59230000000002</v>
          </cell>
        </row>
        <row r="468">
          <cell r="A468">
            <v>444.73059999999998</v>
          </cell>
        </row>
        <row r="469">
          <cell r="A469">
            <v>444.86860000000001</v>
          </cell>
        </row>
        <row r="470">
          <cell r="A470">
            <v>445.00630000000001</v>
          </cell>
        </row>
        <row r="471">
          <cell r="A471">
            <v>445.14370000000002</v>
          </cell>
        </row>
        <row r="472">
          <cell r="A472">
            <v>445.2808</v>
          </cell>
        </row>
        <row r="473">
          <cell r="A473">
            <v>445.41759999999999</v>
          </cell>
        </row>
        <row r="474">
          <cell r="A474">
            <v>445.55410000000001</v>
          </cell>
        </row>
        <row r="475">
          <cell r="A475">
            <v>445.69040000000001</v>
          </cell>
        </row>
        <row r="476">
          <cell r="A476">
            <v>445.8263</v>
          </cell>
        </row>
        <row r="477">
          <cell r="A477">
            <v>445.96199999999999</v>
          </cell>
        </row>
        <row r="478">
          <cell r="A478">
            <v>446.09739999999999</v>
          </cell>
        </row>
        <row r="479">
          <cell r="A479">
            <v>446.23250000000002</v>
          </cell>
        </row>
        <row r="480">
          <cell r="A480">
            <v>446.36739999999998</v>
          </cell>
        </row>
        <row r="481">
          <cell r="A481">
            <v>446.50189999999998</v>
          </cell>
        </row>
        <row r="482">
          <cell r="A482">
            <v>446.63619999999997</v>
          </cell>
        </row>
        <row r="483">
          <cell r="A483">
            <v>446.77010000000001</v>
          </cell>
        </row>
        <row r="484">
          <cell r="A484">
            <v>446.90379999999999</v>
          </cell>
        </row>
        <row r="485">
          <cell r="A485">
            <v>447.03719999999998</v>
          </cell>
        </row>
        <row r="486">
          <cell r="A486">
            <v>447.1703</v>
          </cell>
        </row>
        <row r="487">
          <cell r="A487">
            <v>447.3032</v>
          </cell>
        </row>
        <row r="488">
          <cell r="A488">
            <v>447.4357</v>
          </cell>
        </row>
        <row r="489">
          <cell r="A489">
            <v>447.56799999999998</v>
          </cell>
        </row>
        <row r="490">
          <cell r="A490">
            <v>447.69990000000001</v>
          </cell>
        </row>
        <row r="491">
          <cell r="A491">
            <v>447.83159999999998</v>
          </cell>
        </row>
        <row r="492">
          <cell r="A492">
            <v>447.96300000000002</v>
          </cell>
        </row>
        <row r="493">
          <cell r="A493">
            <v>448.09410000000003</v>
          </cell>
        </row>
        <row r="494">
          <cell r="A494">
            <v>448.22500000000002</v>
          </cell>
        </row>
        <row r="495">
          <cell r="A495">
            <v>448.35550000000001</v>
          </cell>
        </row>
        <row r="496">
          <cell r="A496">
            <v>448.48579999999998</v>
          </cell>
        </row>
        <row r="497">
          <cell r="A497">
            <v>448.6157</v>
          </cell>
        </row>
        <row r="498">
          <cell r="A498">
            <v>448.74540000000002</v>
          </cell>
        </row>
        <row r="499">
          <cell r="A499">
            <v>448.87479999999999</v>
          </cell>
        </row>
        <row r="500">
          <cell r="A500">
            <v>449.00389999999999</v>
          </cell>
        </row>
        <row r="501">
          <cell r="A501">
            <v>449.1327</v>
          </cell>
        </row>
        <row r="502">
          <cell r="A502">
            <v>449.26130000000001</v>
          </cell>
        </row>
        <row r="503">
          <cell r="A503">
            <v>449.3895</v>
          </cell>
        </row>
        <row r="504">
          <cell r="A504">
            <v>449.51740000000001</v>
          </cell>
        </row>
        <row r="505">
          <cell r="A505">
            <v>449.64510000000001</v>
          </cell>
        </row>
        <row r="506">
          <cell r="A506">
            <v>449.7724</v>
          </cell>
        </row>
        <row r="507">
          <cell r="A507">
            <v>449.89949999999999</v>
          </cell>
        </row>
        <row r="508">
          <cell r="A508">
            <v>450.02629999999999</v>
          </cell>
        </row>
        <row r="509">
          <cell r="A509">
            <v>450.15280000000001</v>
          </cell>
        </row>
        <row r="510">
          <cell r="A510">
            <v>450.279</v>
          </cell>
        </row>
        <row r="511">
          <cell r="A511">
            <v>450.40480000000002</v>
          </cell>
        </row>
        <row r="512">
          <cell r="A512">
            <v>450.53039999999999</v>
          </cell>
        </row>
        <row r="513">
          <cell r="A513">
            <v>450.65570000000002</v>
          </cell>
        </row>
        <row r="514">
          <cell r="A514">
            <v>450.78070000000002</v>
          </cell>
        </row>
        <row r="515">
          <cell r="A515">
            <v>450.90539999999999</v>
          </cell>
        </row>
        <row r="516">
          <cell r="A516">
            <v>451.02980000000002</v>
          </cell>
        </row>
        <row r="517">
          <cell r="A517">
            <v>451.15390000000002</v>
          </cell>
        </row>
        <row r="518">
          <cell r="A518">
            <v>451.27769999999998</v>
          </cell>
        </row>
        <row r="519">
          <cell r="A519">
            <v>451.40109999999999</v>
          </cell>
        </row>
        <row r="520">
          <cell r="A520">
            <v>233.98269999999999</v>
          </cell>
        </row>
        <row r="521">
          <cell r="A521">
            <v>246.2886</v>
          </cell>
        </row>
        <row r="522">
          <cell r="A522">
            <v>254.20859999999999</v>
          </cell>
        </row>
        <row r="523">
          <cell r="A523">
            <v>260.19619999999998</v>
          </cell>
        </row>
        <row r="524">
          <cell r="A524">
            <v>265.07130000000001</v>
          </cell>
        </row>
        <row r="525">
          <cell r="A525">
            <v>269.21510000000001</v>
          </cell>
        </row>
        <row r="526">
          <cell r="A526">
            <v>272.83819999999997</v>
          </cell>
        </row>
        <row r="527">
          <cell r="A527">
            <v>276.06959999999998</v>
          </cell>
        </row>
        <row r="528">
          <cell r="A528">
            <v>278.9948</v>
          </cell>
        </row>
        <row r="529">
          <cell r="A529">
            <v>281.67329999999998</v>
          </cell>
        </row>
        <row r="530">
          <cell r="A530">
            <v>284.14830000000001</v>
          </cell>
        </row>
        <row r="531">
          <cell r="A531">
            <v>286.45240000000001</v>
          </cell>
        </row>
        <row r="532">
          <cell r="A532">
            <v>288.61059999999998</v>
          </cell>
        </row>
        <row r="533">
          <cell r="A533">
            <v>290.64280000000002</v>
          </cell>
        </row>
        <row r="534">
          <cell r="A534">
            <v>292.56470000000002</v>
          </cell>
        </row>
        <row r="535">
          <cell r="A535">
            <v>294.38940000000002</v>
          </cell>
        </row>
        <row r="536">
          <cell r="A536">
            <v>296.1277</v>
          </cell>
        </row>
        <row r="537">
          <cell r="A537">
            <v>297.7885</v>
          </cell>
        </row>
        <row r="538">
          <cell r="A538">
            <v>299.37939999999998</v>
          </cell>
        </row>
        <row r="539">
          <cell r="A539">
            <v>300.90690000000001</v>
          </cell>
        </row>
        <row r="540">
          <cell r="A540">
            <v>302.37670000000003</v>
          </cell>
        </row>
        <row r="541">
          <cell r="A541">
            <v>303.79360000000003</v>
          </cell>
        </row>
        <row r="542">
          <cell r="A542">
            <v>305.16180000000003</v>
          </cell>
        </row>
        <row r="543">
          <cell r="A543">
            <v>306.48520000000002</v>
          </cell>
        </row>
        <row r="544">
          <cell r="A544">
            <v>307.767</v>
          </cell>
        </row>
        <row r="545">
          <cell r="A545">
            <v>309.0102</v>
          </cell>
        </row>
        <row r="546">
          <cell r="A546">
            <v>310.2174</v>
          </cell>
        </row>
        <row r="547">
          <cell r="A547">
            <v>311.39089999999999</v>
          </cell>
        </row>
        <row r="548">
          <cell r="A548">
            <v>312.53300000000002</v>
          </cell>
        </row>
        <row r="549">
          <cell r="A549">
            <v>313.64550000000003</v>
          </cell>
        </row>
        <row r="550">
          <cell r="A550">
            <v>314.73009999999999</v>
          </cell>
        </row>
        <row r="551">
          <cell r="A551">
            <v>315.7885</v>
          </cell>
        </row>
        <row r="552">
          <cell r="A552">
            <v>316.82209999999998</v>
          </cell>
        </row>
        <row r="553">
          <cell r="A553">
            <v>317.8322</v>
          </cell>
        </row>
        <row r="554">
          <cell r="A554">
            <v>318.82010000000002</v>
          </cell>
        </row>
        <row r="555">
          <cell r="A555">
            <v>319.7869</v>
          </cell>
        </row>
        <row r="556">
          <cell r="A556">
            <v>320.73360000000002</v>
          </cell>
        </row>
        <row r="557">
          <cell r="A557">
            <v>321.66120000000001</v>
          </cell>
        </row>
        <row r="558">
          <cell r="A558">
            <v>322.57049999999998</v>
          </cell>
        </row>
        <row r="559">
          <cell r="A559">
            <v>323.46249999999998</v>
          </cell>
        </row>
        <row r="560">
          <cell r="A560">
            <v>324.33780000000002</v>
          </cell>
        </row>
        <row r="561">
          <cell r="A561">
            <v>325.19720000000001</v>
          </cell>
        </row>
        <row r="562">
          <cell r="A562">
            <v>326.04140000000001</v>
          </cell>
        </row>
        <row r="563">
          <cell r="A563">
            <v>326.87090000000001</v>
          </cell>
        </row>
        <row r="564">
          <cell r="A564">
            <v>327.68639999999999</v>
          </cell>
        </row>
        <row r="565">
          <cell r="A565">
            <v>328.48849999999999</v>
          </cell>
        </row>
        <row r="566">
          <cell r="A566">
            <v>329.27760000000001</v>
          </cell>
        </row>
        <row r="567">
          <cell r="A567">
            <v>330.05419999999998</v>
          </cell>
        </row>
        <row r="568">
          <cell r="A568">
            <v>330.81880000000001</v>
          </cell>
        </row>
        <row r="569">
          <cell r="A569">
            <v>331.5718</v>
          </cell>
        </row>
        <row r="570">
          <cell r="A570">
            <v>332.31360000000001</v>
          </cell>
        </row>
        <row r="571">
          <cell r="A571">
            <v>333.04469999999998</v>
          </cell>
        </row>
        <row r="572">
          <cell r="A572">
            <v>333.76530000000002</v>
          </cell>
        </row>
        <row r="573">
          <cell r="A573">
            <v>334.47590000000002</v>
          </cell>
        </row>
        <row r="574">
          <cell r="A574">
            <v>335.17669999999998</v>
          </cell>
        </row>
        <row r="575">
          <cell r="A575">
            <v>335.86810000000003</v>
          </cell>
        </row>
        <row r="576">
          <cell r="A576">
            <v>336.55029999999999</v>
          </cell>
        </row>
        <row r="577">
          <cell r="A577">
            <v>337.22370000000001</v>
          </cell>
        </row>
        <row r="578">
          <cell r="A578">
            <v>337.88850000000002</v>
          </cell>
        </row>
        <row r="579">
          <cell r="A579">
            <v>338.54500000000002</v>
          </cell>
        </row>
        <row r="580">
          <cell r="A580">
            <v>339.1934</v>
          </cell>
        </row>
        <row r="581">
          <cell r="A581">
            <v>339.834</v>
          </cell>
        </row>
        <row r="582">
          <cell r="A582">
            <v>340.46690000000001</v>
          </cell>
        </row>
        <row r="583">
          <cell r="A583">
            <v>341.0924</v>
          </cell>
        </row>
        <row r="584">
          <cell r="A584">
            <v>341.71069999999997</v>
          </cell>
        </row>
        <row r="585">
          <cell r="A585">
            <v>342.322</v>
          </cell>
        </row>
        <row r="586">
          <cell r="A586">
            <v>342.92649999999998</v>
          </cell>
        </row>
        <row r="587">
          <cell r="A587">
            <v>343.52429999999998</v>
          </cell>
        </row>
        <row r="588">
          <cell r="A588">
            <v>344.1157</v>
          </cell>
        </row>
        <row r="589">
          <cell r="A589">
            <v>344.70069999999998</v>
          </cell>
        </row>
        <row r="590">
          <cell r="A590">
            <v>345.27960000000002</v>
          </cell>
        </row>
        <row r="591">
          <cell r="A591">
            <v>345.85250000000002</v>
          </cell>
        </row>
        <row r="592">
          <cell r="A592">
            <v>346.41950000000003</v>
          </cell>
        </row>
        <row r="593">
          <cell r="A593">
            <v>346.98090000000002</v>
          </cell>
        </row>
        <row r="594">
          <cell r="A594">
            <v>347.53660000000002</v>
          </cell>
        </row>
        <row r="595">
          <cell r="A595">
            <v>348.08690000000001</v>
          </cell>
        </row>
        <row r="596">
          <cell r="A596">
            <v>348.63189999999997</v>
          </cell>
        </row>
        <row r="597">
          <cell r="A597">
            <v>349.17169999999999</v>
          </cell>
        </row>
        <row r="598">
          <cell r="A598">
            <v>349.70639999999997</v>
          </cell>
        </row>
        <row r="599">
          <cell r="A599">
            <v>350.23610000000002</v>
          </cell>
        </row>
        <row r="600">
          <cell r="A600">
            <v>350.76100000000002</v>
          </cell>
        </row>
        <row r="601">
          <cell r="A601">
            <v>351.28109999999998</v>
          </cell>
        </row>
        <row r="602">
          <cell r="A602">
            <v>351.79660000000001</v>
          </cell>
        </row>
        <row r="603">
          <cell r="A603">
            <v>352.3075</v>
          </cell>
        </row>
        <row r="604">
          <cell r="A604">
            <v>352.81389999999999</v>
          </cell>
        </row>
        <row r="605">
          <cell r="A605">
            <v>353.31599999999997</v>
          </cell>
        </row>
        <row r="606">
          <cell r="A606">
            <v>353.81380000000001</v>
          </cell>
        </row>
        <row r="607">
          <cell r="A607">
            <v>354.30739999999997</v>
          </cell>
        </row>
        <row r="608">
          <cell r="A608">
            <v>354.79689999999999</v>
          </cell>
        </row>
        <row r="609">
          <cell r="A609">
            <v>355.2824</v>
          </cell>
        </row>
        <row r="610">
          <cell r="A610">
            <v>355.76389999999998</v>
          </cell>
        </row>
        <row r="611">
          <cell r="A611">
            <v>356.24160000000001</v>
          </cell>
        </row>
        <row r="612">
          <cell r="A612">
            <v>356.71539999999999</v>
          </cell>
        </row>
        <row r="613">
          <cell r="A613">
            <v>357.18560000000002</v>
          </cell>
        </row>
        <row r="614">
          <cell r="A614">
            <v>357.65199999999999</v>
          </cell>
        </row>
        <row r="615">
          <cell r="A615">
            <v>358.11489999999998</v>
          </cell>
        </row>
        <row r="616">
          <cell r="A616">
            <v>358.57420000000002</v>
          </cell>
        </row>
        <row r="617">
          <cell r="A617">
            <v>359.0301</v>
          </cell>
        </row>
        <row r="618">
          <cell r="A618">
            <v>359.48259999999999</v>
          </cell>
        </row>
        <row r="619">
          <cell r="A619">
            <v>359.93169999999998</v>
          </cell>
        </row>
        <row r="620">
          <cell r="A620">
            <v>360.37759999999997</v>
          </cell>
        </row>
        <row r="621">
          <cell r="A621">
            <v>360.8202</v>
          </cell>
        </row>
        <row r="622">
          <cell r="A622">
            <v>361.25970000000001</v>
          </cell>
        </row>
        <row r="623">
          <cell r="A623">
            <v>361.69600000000003</v>
          </cell>
        </row>
        <row r="624">
          <cell r="A624">
            <v>362.1293</v>
          </cell>
        </row>
        <row r="625">
          <cell r="A625">
            <v>362.55959999999999</v>
          </cell>
        </row>
        <row r="626">
          <cell r="A626">
            <v>362.98689999999999</v>
          </cell>
        </row>
        <row r="627">
          <cell r="A627">
            <v>363.41120000000001</v>
          </cell>
        </row>
        <row r="628">
          <cell r="A628">
            <v>363.83280000000002</v>
          </cell>
        </row>
        <row r="629">
          <cell r="A629">
            <v>364.25139999999999</v>
          </cell>
        </row>
        <row r="630">
          <cell r="A630">
            <v>364.66739999999999</v>
          </cell>
        </row>
        <row r="631">
          <cell r="A631">
            <v>365.08049999999997</v>
          </cell>
        </row>
        <row r="632">
          <cell r="A632">
            <v>365.49099999999999</v>
          </cell>
        </row>
        <row r="633">
          <cell r="A633">
            <v>365.89890000000003</v>
          </cell>
        </row>
        <row r="634">
          <cell r="A634">
            <v>366.30410000000001</v>
          </cell>
        </row>
        <row r="635">
          <cell r="A635">
            <v>366.70670000000001</v>
          </cell>
        </row>
        <row r="636">
          <cell r="A636">
            <v>367.10680000000002</v>
          </cell>
        </row>
        <row r="637">
          <cell r="A637">
            <v>367.50450000000001</v>
          </cell>
        </row>
        <row r="638">
          <cell r="A638">
            <v>367.89960000000002</v>
          </cell>
        </row>
        <row r="639">
          <cell r="A639">
            <v>368.29239999999999</v>
          </cell>
        </row>
        <row r="640">
          <cell r="A640">
            <v>368.68270000000001</v>
          </cell>
        </row>
        <row r="641">
          <cell r="A641">
            <v>369.07069999999999</v>
          </cell>
        </row>
        <row r="642">
          <cell r="A642">
            <v>369.45639999999997</v>
          </cell>
        </row>
        <row r="643">
          <cell r="A643">
            <v>369.83980000000003</v>
          </cell>
        </row>
        <row r="644">
          <cell r="A644">
            <v>370.221</v>
          </cell>
        </row>
        <row r="645">
          <cell r="A645">
            <v>370.59989999999999</v>
          </cell>
        </row>
        <row r="646">
          <cell r="A646">
            <v>370.97660000000002</v>
          </cell>
        </row>
        <row r="647">
          <cell r="A647">
            <v>371.35120000000001</v>
          </cell>
        </row>
        <row r="648">
          <cell r="A648">
            <v>371.72359999999998</v>
          </cell>
        </row>
        <row r="649">
          <cell r="A649">
            <v>372.09399999999999</v>
          </cell>
        </row>
        <row r="650">
          <cell r="A650">
            <v>372.4622</v>
          </cell>
        </row>
        <row r="651">
          <cell r="A651">
            <v>372.82839999999999</v>
          </cell>
        </row>
        <row r="652">
          <cell r="A652">
            <v>373.19260000000003</v>
          </cell>
        </row>
        <row r="653">
          <cell r="A653">
            <v>373.5548</v>
          </cell>
        </row>
        <row r="654">
          <cell r="A654">
            <v>373.91500000000002</v>
          </cell>
        </row>
        <row r="655">
          <cell r="A655">
            <v>374.27330000000001</v>
          </cell>
        </row>
        <row r="656">
          <cell r="A656">
            <v>374.62959999999998</v>
          </cell>
        </row>
        <row r="657">
          <cell r="A657">
            <v>374.98410000000001</v>
          </cell>
        </row>
        <row r="658">
          <cell r="A658">
            <v>375.33670000000001</v>
          </cell>
        </row>
        <row r="659">
          <cell r="A659">
            <v>375.68740000000003</v>
          </cell>
        </row>
        <row r="660">
          <cell r="A660">
            <v>376.03629999999998</v>
          </cell>
        </row>
        <row r="661">
          <cell r="A661">
            <v>376.38339999999999</v>
          </cell>
        </row>
        <row r="662">
          <cell r="A662">
            <v>376.7287</v>
          </cell>
        </row>
        <row r="663">
          <cell r="A663">
            <v>377.07229999999998</v>
          </cell>
        </row>
        <row r="664">
          <cell r="A664">
            <v>377.41410000000002</v>
          </cell>
        </row>
        <row r="665">
          <cell r="A665">
            <v>377.75420000000003</v>
          </cell>
        </row>
        <row r="666">
          <cell r="A666">
            <v>378.0926</v>
          </cell>
        </row>
        <row r="667">
          <cell r="A667">
            <v>378.42939999999999</v>
          </cell>
        </row>
        <row r="668">
          <cell r="A668">
            <v>378.76440000000002</v>
          </cell>
        </row>
        <row r="669">
          <cell r="A669">
            <v>379.09789999999998</v>
          </cell>
        </row>
        <row r="670">
          <cell r="A670">
            <v>379.42970000000003</v>
          </cell>
        </row>
        <row r="671">
          <cell r="A671">
            <v>379.75990000000002</v>
          </cell>
        </row>
        <row r="672">
          <cell r="A672">
            <v>380.08850000000001</v>
          </cell>
        </row>
        <row r="673">
          <cell r="A673">
            <v>380.41559999999998</v>
          </cell>
        </row>
        <row r="674">
          <cell r="A674">
            <v>380.74110000000002</v>
          </cell>
        </row>
        <row r="675">
          <cell r="A675">
            <v>381.06509999999997</v>
          </cell>
        </row>
        <row r="676">
          <cell r="A676">
            <v>381.38760000000002</v>
          </cell>
        </row>
        <row r="677">
          <cell r="A677">
            <v>381.70850000000002</v>
          </cell>
        </row>
        <row r="678">
          <cell r="A678">
            <v>382.02800000000002</v>
          </cell>
        </row>
        <row r="679">
          <cell r="A679">
            <v>382.346</v>
          </cell>
        </row>
        <row r="680">
          <cell r="A680">
            <v>382.6626</v>
          </cell>
        </row>
        <row r="681">
          <cell r="A681">
            <v>382.9778</v>
          </cell>
        </row>
        <row r="682">
          <cell r="A682">
            <v>383.29149999999998</v>
          </cell>
        </row>
        <row r="683">
          <cell r="A683">
            <v>383.60379999999998</v>
          </cell>
        </row>
        <row r="684">
          <cell r="A684">
            <v>383.91469999999998</v>
          </cell>
        </row>
        <row r="685">
          <cell r="A685">
            <v>384.22430000000003</v>
          </cell>
        </row>
        <row r="686">
          <cell r="A686">
            <v>384.53250000000003</v>
          </cell>
        </row>
        <row r="687">
          <cell r="A687">
            <v>384.83929999999998</v>
          </cell>
        </row>
        <row r="688">
          <cell r="A688">
            <v>385.14479999999998</v>
          </cell>
        </row>
        <row r="689">
          <cell r="A689">
            <v>385.44900000000001</v>
          </cell>
        </row>
        <row r="690">
          <cell r="A690">
            <v>385.75189999999998</v>
          </cell>
        </row>
        <row r="691">
          <cell r="A691">
            <v>386.05349999999999</v>
          </cell>
        </row>
        <row r="692">
          <cell r="A692">
            <v>386.35379999999998</v>
          </cell>
        </row>
        <row r="693">
          <cell r="A693">
            <v>386.65289999999999</v>
          </cell>
        </row>
        <row r="694">
          <cell r="A694">
            <v>386.95069999999998</v>
          </cell>
        </row>
        <row r="695">
          <cell r="A695">
            <v>387.24720000000002</v>
          </cell>
        </row>
        <row r="696">
          <cell r="A696">
            <v>387.54250000000002</v>
          </cell>
        </row>
        <row r="697">
          <cell r="A697">
            <v>387.83659999999998</v>
          </cell>
        </row>
        <row r="698">
          <cell r="A698">
            <v>388.12950000000001</v>
          </cell>
        </row>
        <row r="699">
          <cell r="A699">
            <v>388.4212</v>
          </cell>
        </row>
        <row r="700">
          <cell r="A700">
            <v>388.71170000000001</v>
          </cell>
        </row>
        <row r="701">
          <cell r="A701">
            <v>389.00110000000001</v>
          </cell>
        </row>
        <row r="702">
          <cell r="A702">
            <v>389.28919999999999</v>
          </cell>
        </row>
        <row r="703">
          <cell r="A703">
            <v>389.5763</v>
          </cell>
        </row>
        <row r="704">
          <cell r="A704">
            <v>389.86219999999997</v>
          </cell>
        </row>
        <row r="705">
          <cell r="A705">
            <v>390.14690000000002</v>
          </cell>
        </row>
        <row r="706">
          <cell r="A706">
            <v>390.43049999999999</v>
          </cell>
        </row>
        <row r="707">
          <cell r="A707">
            <v>390.7131</v>
          </cell>
        </row>
        <row r="708">
          <cell r="A708">
            <v>390.99450000000002</v>
          </cell>
        </row>
        <row r="709">
          <cell r="A709">
            <v>391.27480000000003</v>
          </cell>
        </row>
        <row r="710">
          <cell r="A710">
            <v>391.55410000000001</v>
          </cell>
        </row>
        <row r="711">
          <cell r="A711">
            <v>391.83229999999998</v>
          </cell>
        </row>
        <row r="712">
          <cell r="A712">
            <v>392.10939999999999</v>
          </cell>
        </row>
        <row r="713">
          <cell r="A713">
            <v>392.38549999999998</v>
          </cell>
        </row>
        <row r="714">
          <cell r="A714">
            <v>392.66050000000001</v>
          </cell>
        </row>
        <row r="715">
          <cell r="A715">
            <v>392.93450000000001</v>
          </cell>
        </row>
        <row r="716">
          <cell r="A716">
            <v>393.20749999999998</v>
          </cell>
        </row>
        <row r="717">
          <cell r="A717">
            <v>393.4794</v>
          </cell>
        </row>
        <row r="718">
          <cell r="A718">
            <v>393.75040000000001</v>
          </cell>
        </row>
        <row r="719">
          <cell r="A719">
            <v>394.0204</v>
          </cell>
        </row>
        <row r="720">
          <cell r="A720">
            <v>394.28930000000003</v>
          </cell>
        </row>
        <row r="721">
          <cell r="A721">
            <v>394.5573</v>
          </cell>
        </row>
        <row r="722">
          <cell r="A722">
            <v>394.82429999999999</v>
          </cell>
        </row>
        <row r="723">
          <cell r="A723">
            <v>395.09039999999999</v>
          </cell>
        </row>
        <row r="724">
          <cell r="A724">
            <v>395.35539999999997</v>
          </cell>
        </row>
        <row r="725">
          <cell r="A725">
            <v>395.61959999999999</v>
          </cell>
        </row>
        <row r="726">
          <cell r="A726">
            <v>395.88279999999997</v>
          </cell>
        </row>
        <row r="727">
          <cell r="A727">
            <v>396.14499999999998</v>
          </cell>
        </row>
        <row r="728">
          <cell r="A728">
            <v>396.40640000000002</v>
          </cell>
        </row>
        <row r="729">
          <cell r="A729">
            <v>396.66680000000002</v>
          </cell>
        </row>
        <row r="730">
          <cell r="A730">
            <v>396.92630000000003</v>
          </cell>
        </row>
        <row r="731">
          <cell r="A731">
            <v>397.18490000000003</v>
          </cell>
        </row>
        <row r="732">
          <cell r="A732">
            <v>397.44260000000003</v>
          </cell>
        </row>
        <row r="733">
          <cell r="A733">
            <v>397.6995</v>
          </cell>
        </row>
        <row r="734">
          <cell r="A734">
            <v>397.9554</v>
          </cell>
        </row>
        <row r="735">
          <cell r="A735">
            <v>398.21039999999999</v>
          </cell>
        </row>
        <row r="736">
          <cell r="A736">
            <v>398.46460000000002</v>
          </cell>
        </row>
        <row r="737">
          <cell r="A737">
            <v>398.71800000000002</v>
          </cell>
        </row>
        <row r="738">
          <cell r="A738">
            <v>398.97039999999998</v>
          </cell>
        </row>
        <row r="739">
          <cell r="A739">
            <v>399.22210000000001</v>
          </cell>
        </row>
        <row r="740">
          <cell r="A740">
            <v>399.47289999999998</v>
          </cell>
        </row>
        <row r="741">
          <cell r="A741">
            <v>399.72280000000001</v>
          </cell>
        </row>
        <row r="742">
          <cell r="A742">
            <v>399.97190000000001</v>
          </cell>
        </row>
        <row r="743">
          <cell r="A743">
            <v>400.22019999999998</v>
          </cell>
        </row>
        <row r="744">
          <cell r="A744">
            <v>400.46769999999998</v>
          </cell>
        </row>
        <row r="745">
          <cell r="A745">
            <v>400.71429999999998</v>
          </cell>
        </row>
        <row r="746">
          <cell r="A746">
            <v>400.96019999999999</v>
          </cell>
        </row>
        <row r="747">
          <cell r="A747">
            <v>401.20530000000002</v>
          </cell>
        </row>
        <row r="748">
          <cell r="A748">
            <v>401.4495</v>
          </cell>
        </row>
        <row r="749">
          <cell r="A749">
            <v>401.69299999999998</v>
          </cell>
        </row>
        <row r="750">
          <cell r="A750">
            <v>401.9357</v>
          </cell>
        </row>
        <row r="751">
          <cell r="A751">
            <v>402.17759999999998</v>
          </cell>
        </row>
        <row r="752">
          <cell r="A752">
            <v>402.41879999999998</v>
          </cell>
        </row>
        <row r="753">
          <cell r="A753">
            <v>402.6592</v>
          </cell>
        </row>
        <row r="754">
          <cell r="A754">
            <v>402.89879999999999</v>
          </cell>
        </row>
        <row r="755">
          <cell r="A755">
            <v>403.1377</v>
          </cell>
        </row>
        <row r="756">
          <cell r="A756">
            <v>403.37580000000003</v>
          </cell>
        </row>
        <row r="757">
          <cell r="A757">
            <v>403.61320000000001</v>
          </cell>
        </row>
        <row r="758">
          <cell r="A758">
            <v>403.84980000000002</v>
          </cell>
        </row>
        <row r="759">
          <cell r="A759">
            <v>404.08569999999997</v>
          </cell>
        </row>
        <row r="760">
          <cell r="A760">
            <v>404.32089999999999</v>
          </cell>
        </row>
        <row r="761">
          <cell r="A761">
            <v>404.55529999999999</v>
          </cell>
        </row>
        <row r="762">
          <cell r="A762">
            <v>404.78910000000002</v>
          </cell>
        </row>
        <row r="763">
          <cell r="A763">
            <v>405.02210000000002</v>
          </cell>
        </row>
        <row r="764">
          <cell r="A764">
            <v>405.25439999999998</v>
          </cell>
        </row>
        <row r="765">
          <cell r="A765">
            <v>405.48599999999999</v>
          </cell>
        </row>
        <row r="766">
          <cell r="A766">
            <v>405.71690000000001</v>
          </cell>
        </row>
        <row r="767">
          <cell r="A767">
            <v>405.94709999999998</v>
          </cell>
        </row>
        <row r="768">
          <cell r="A768">
            <v>406.17669999999998</v>
          </cell>
        </row>
        <row r="769">
          <cell r="A769">
            <v>406.40550000000002</v>
          </cell>
        </row>
        <row r="770">
          <cell r="A770">
            <v>406.63369999999998</v>
          </cell>
        </row>
        <row r="771">
          <cell r="A771">
            <v>406.8612</v>
          </cell>
        </row>
        <row r="772">
          <cell r="A772">
            <v>407.08800000000002</v>
          </cell>
        </row>
        <row r="773">
          <cell r="A773">
            <v>407.3141</v>
          </cell>
        </row>
        <row r="774">
          <cell r="A774">
            <v>407.53960000000001</v>
          </cell>
        </row>
        <row r="775">
          <cell r="A775">
            <v>407.76440000000002</v>
          </cell>
        </row>
        <row r="776">
          <cell r="A776">
            <v>407.98860000000002</v>
          </cell>
        </row>
        <row r="777">
          <cell r="A777">
            <v>408.21210000000002</v>
          </cell>
        </row>
        <row r="778">
          <cell r="A778">
            <v>408.435</v>
          </cell>
        </row>
        <row r="779">
          <cell r="A779">
            <v>408.65719999999999</v>
          </cell>
        </row>
        <row r="780">
          <cell r="A780">
            <v>408.87880000000001</v>
          </cell>
        </row>
        <row r="781">
          <cell r="A781">
            <v>409.09980000000002</v>
          </cell>
        </row>
        <row r="782">
          <cell r="A782">
            <v>409.32010000000002</v>
          </cell>
        </row>
        <row r="783">
          <cell r="A783">
            <v>409.53980000000001</v>
          </cell>
        </row>
        <row r="784">
          <cell r="A784">
            <v>409.75889999999998</v>
          </cell>
        </row>
        <row r="785">
          <cell r="A785">
            <v>409.97730000000001</v>
          </cell>
        </row>
        <row r="786">
          <cell r="A786">
            <v>410.1952</v>
          </cell>
        </row>
        <row r="787">
          <cell r="A787">
            <v>410.41239999999999</v>
          </cell>
        </row>
        <row r="788">
          <cell r="A788">
            <v>410.62900000000002</v>
          </cell>
        </row>
        <row r="789">
          <cell r="A789">
            <v>410.8451</v>
          </cell>
        </row>
        <row r="790">
          <cell r="A790">
            <v>411.06049999999999</v>
          </cell>
        </row>
        <row r="791">
          <cell r="A791">
            <v>411.27530000000002</v>
          </cell>
        </row>
        <row r="792">
          <cell r="A792">
            <v>411.48950000000002</v>
          </cell>
        </row>
        <row r="793">
          <cell r="A793">
            <v>411.70319999999998</v>
          </cell>
        </row>
        <row r="794">
          <cell r="A794">
            <v>411.91629999999998</v>
          </cell>
        </row>
        <row r="795">
          <cell r="A795">
            <v>412.12869999999998</v>
          </cell>
        </row>
        <row r="796">
          <cell r="A796">
            <v>412.34059999999999</v>
          </cell>
        </row>
        <row r="797">
          <cell r="A797">
            <v>412.55200000000002</v>
          </cell>
        </row>
        <row r="798">
          <cell r="A798">
            <v>412.7627</v>
          </cell>
        </row>
        <row r="799">
          <cell r="A799">
            <v>412.97289999999998</v>
          </cell>
        </row>
        <row r="800">
          <cell r="A800">
            <v>413.1825</v>
          </cell>
        </row>
        <row r="801">
          <cell r="A801">
            <v>413.39159999999998</v>
          </cell>
        </row>
        <row r="802">
          <cell r="A802">
            <v>413.6001</v>
          </cell>
        </row>
        <row r="803">
          <cell r="A803">
            <v>413.80799999999999</v>
          </cell>
        </row>
        <row r="804">
          <cell r="A804">
            <v>414.0154</v>
          </cell>
        </row>
        <row r="805">
          <cell r="A805">
            <v>414.22219999999999</v>
          </cell>
        </row>
        <row r="806">
          <cell r="A806">
            <v>414.42849999999999</v>
          </cell>
        </row>
        <row r="807">
          <cell r="A807">
            <v>414.6343</v>
          </cell>
        </row>
        <row r="808">
          <cell r="A808">
            <v>414.83949999999999</v>
          </cell>
        </row>
        <row r="809">
          <cell r="A809">
            <v>415.04410000000001</v>
          </cell>
        </row>
        <row r="810">
          <cell r="A810">
            <v>415.24829999999997</v>
          </cell>
        </row>
        <row r="811">
          <cell r="A811">
            <v>415.45190000000002</v>
          </cell>
        </row>
        <row r="812">
          <cell r="A812">
            <v>415.65499999999997</v>
          </cell>
        </row>
        <row r="813">
          <cell r="A813">
            <v>415.85750000000002</v>
          </cell>
        </row>
        <row r="814">
          <cell r="A814">
            <v>416.05950000000001</v>
          </cell>
        </row>
        <row r="815">
          <cell r="A815">
            <v>416.26100000000002</v>
          </cell>
        </row>
        <row r="816">
          <cell r="A816">
            <v>416.46199999999999</v>
          </cell>
        </row>
        <row r="817">
          <cell r="A817">
            <v>416.66250000000002</v>
          </cell>
        </row>
        <row r="818">
          <cell r="A818">
            <v>416.86250000000001</v>
          </cell>
        </row>
        <row r="819">
          <cell r="A819">
            <v>417.06189999999998</v>
          </cell>
        </row>
        <row r="820">
          <cell r="A820">
            <v>417.26089999999999</v>
          </cell>
        </row>
        <row r="821">
          <cell r="A821">
            <v>417.45929999999998</v>
          </cell>
        </row>
        <row r="822">
          <cell r="A822">
            <v>417.65730000000002</v>
          </cell>
        </row>
        <row r="823">
          <cell r="A823">
            <v>417.85469999999998</v>
          </cell>
        </row>
        <row r="824">
          <cell r="A824">
            <v>418.05160000000001</v>
          </cell>
        </row>
        <row r="825">
          <cell r="A825">
            <v>418.24810000000002</v>
          </cell>
        </row>
        <row r="826">
          <cell r="A826">
            <v>418.44409999999999</v>
          </cell>
        </row>
        <row r="827">
          <cell r="A827">
            <v>418.6395</v>
          </cell>
        </row>
        <row r="828">
          <cell r="A828">
            <v>418.83449999999999</v>
          </cell>
        </row>
        <row r="829">
          <cell r="A829">
            <v>419.029</v>
          </cell>
        </row>
        <row r="830">
          <cell r="A830">
            <v>419.22309999999999</v>
          </cell>
        </row>
        <row r="831">
          <cell r="A831">
            <v>419.41660000000002</v>
          </cell>
        </row>
        <row r="832">
          <cell r="A832">
            <v>419.60969999999998</v>
          </cell>
        </row>
        <row r="833">
          <cell r="A833">
            <v>419.8023</v>
          </cell>
        </row>
        <row r="834">
          <cell r="A834">
            <v>419.99439999999998</v>
          </cell>
        </row>
        <row r="835">
          <cell r="A835">
            <v>420.18610000000001</v>
          </cell>
        </row>
        <row r="836">
          <cell r="A836">
            <v>420.37729999999999</v>
          </cell>
        </row>
        <row r="837">
          <cell r="A837">
            <v>420.56799999999998</v>
          </cell>
        </row>
        <row r="838">
          <cell r="A838">
            <v>420.75830000000002</v>
          </cell>
        </row>
        <row r="839">
          <cell r="A839">
            <v>420.94810000000001</v>
          </cell>
        </row>
        <row r="840">
          <cell r="A840">
            <v>421.13740000000001</v>
          </cell>
        </row>
        <row r="841">
          <cell r="A841">
            <v>421.3263</v>
          </cell>
        </row>
        <row r="842">
          <cell r="A842">
            <v>421.5147</v>
          </cell>
        </row>
        <row r="843">
          <cell r="A843">
            <v>421.70269999999999</v>
          </cell>
        </row>
        <row r="844">
          <cell r="A844">
            <v>421.89030000000002</v>
          </cell>
        </row>
        <row r="845">
          <cell r="A845">
            <v>422.07740000000001</v>
          </cell>
        </row>
        <row r="846">
          <cell r="A846">
            <v>422.26400000000001</v>
          </cell>
        </row>
        <row r="847">
          <cell r="A847">
            <v>422.4502</v>
          </cell>
        </row>
        <row r="848">
          <cell r="A848">
            <v>422.63600000000002</v>
          </cell>
        </row>
        <row r="849">
          <cell r="A849">
            <v>422.82130000000001</v>
          </cell>
        </row>
        <row r="850">
          <cell r="A850">
            <v>423.00619999999998</v>
          </cell>
        </row>
        <row r="851">
          <cell r="A851">
            <v>423.19060000000002</v>
          </cell>
        </row>
        <row r="852">
          <cell r="A852">
            <v>423.37470000000002</v>
          </cell>
        </row>
        <row r="853">
          <cell r="A853">
            <v>423.5582</v>
          </cell>
        </row>
        <row r="854">
          <cell r="A854">
            <v>423.7414</v>
          </cell>
        </row>
        <row r="855">
          <cell r="A855">
            <v>423.92410000000001</v>
          </cell>
        </row>
        <row r="856">
          <cell r="A856">
            <v>424.10649999999998</v>
          </cell>
        </row>
        <row r="857">
          <cell r="A857">
            <v>424.28829999999999</v>
          </cell>
        </row>
        <row r="858">
          <cell r="A858">
            <v>424.46980000000002</v>
          </cell>
        </row>
        <row r="859">
          <cell r="A859">
            <v>424.65089999999998</v>
          </cell>
        </row>
        <row r="860">
          <cell r="A860">
            <v>424.83150000000001</v>
          </cell>
        </row>
        <row r="861">
          <cell r="A861">
            <v>425.01170000000002</v>
          </cell>
        </row>
        <row r="862">
          <cell r="A862">
            <v>425.19150000000002</v>
          </cell>
        </row>
        <row r="863">
          <cell r="A863">
            <v>425.37090000000001</v>
          </cell>
        </row>
        <row r="864">
          <cell r="A864">
            <v>425.54989999999998</v>
          </cell>
        </row>
        <row r="865">
          <cell r="A865">
            <v>425.7285</v>
          </cell>
        </row>
        <row r="866">
          <cell r="A866">
            <v>425.90660000000003</v>
          </cell>
        </row>
        <row r="867">
          <cell r="A867">
            <v>426.08440000000002</v>
          </cell>
        </row>
        <row r="868">
          <cell r="A868">
            <v>426.26170000000002</v>
          </cell>
        </row>
        <row r="869">
          <cell r="A869">
            <v>426.43869999999998</v>
          </cell>
        </row>
        <row r="870">
          <cell r="A870">
            <v>426.61520000000002</v>
          </cell>
        </row>
        <row r="871">
          <cell r="A871">
            <v>426.79140000000001</v>
          </cell>
        </row>
        <row r="872">
          <cell r="A872">
            <v>426.96719999999999</v>
          </cell>
        </row>
        <row r="873">
          <cell r="A873">
            <v>427.14249999999998</v>
          </cell>
        </row>
        <row r="874">
          <cell r="A874">
            <v>427.3175</v>
          </cell>
        </row>
        <row r="875">
          <cell r="A875">
            <v>427.49209999999999</v>
          </cell>
        </row>
        <row r="876">
          <cell r="A876">
            <v>427.66629999999998</v>
          </cell>
        </row>
        <row r="877">
          <cell r="A877">
            <v>427.84010000000001</v>
          </cell>
        </row>
        <row r="878">
          <cell r="A878">
            <v>428.01350000000002</v>
          </cell>
        </row>
        <row r="879">
          <cell r="A879">
            <v>428.18650000000002</v>
          </cell>
        </row>
        <row r="880">
          <cell r="A880">
            <v>428.35919999999999</v>
          </cell>
        </row>
        <row r="881">
          <cell r="A881">
            <v>428.53149999999999</v>
          </cell>
        </row>
        <row r="882">
          <cell r="A882">
            <v>428.70330000000001</v>
          </cell>
        </row>
        <row r="883">
          <cell r="A883">
            <v>428.87490000000003</v>
          </cell>
        </row>
        <row r="884">
          <cell r="A884">
            <v>429.04599999999999</v>
          </cell>
        </row>
        <row r="885">
          <cell r="A885">
            <v>429.2167</v>
          </cell>
        </row>
        <row r="886">
          <cell r="A886">
            <v>429.38709999999998</v>
          </cell>
        </row>
        <row r="887">
          <cell r="A887">
            <v>429.55709999999999</v>
          </cell>
        </row>
        <row r="888">
          <cell r="A888">
            <v>429.72680000000003</v>
          </cell>
        </row>
        <row r="889">
          <cell r="A889">
            <v>429.89600000000002</v>
          </cell>
        </row>
        <row r="890">
          <cell r="A890">
            <v>430.06490000000002</v>
          </cell>
        </row>
        <row r="891">
          <cell r="A891">
            <v>430.23340000000002</v>
          </cell>
        </row>
        <row r="892">
          <cell r="A892">
            <v>430.40159999999997</v>
          </cell>
        </row>
        <row r="893">
          <cell r="A893">
            <v>430.56939999999997</v>
          </cell>
        </row>
        <row r="894">
          <cell r="A894">
            <v>430.73680000000002</v>
          </cell>
        </row>
        <row r="895">
          <cell r="A895">
            <v>430.90390000000002</v>
          </cell>
        </row>
        <row r="896">
          <cell r="A896">
            <v>431.07060000000001</v>
          </cell>
        </row>
        <row r="897">
          <cell r="A897">
            <v>431.23700000000002</v>
          </cell>
        </row>
        <row r="898">
          <cell r="A898">
            <v>431.40300000000002</v>
          </cell>
        </row>
        <row r="899">
          <cell r="A899">
            <v>431.5686</v>
          </cell>
        </row>
        <row r="900">
          <cell r="A900">
            <v>431.73390000000001</v>
          </cell>
        </row>
        <row r="901">
          <cell r="A901">
            <v>431.89879999999999</v>
          </cell>
        </row>
        <row r="902">
          <cell r="A902">
            <v>432.0634</v>
          </cell>
        </row>
        <row r="903">
          <cell r="A903">
            <v>432.2276</v>
          </cell>
        </row>
        <row r="904">
          <cell r="A904">
            <v>432.39150000000001</v>
          </cell>
        </row>
        <row r="905">
          <cell r="A905">
            <v>432.55500000000001</v>
          </cell>
        </row>
        <row r="906">
          <cell r="A906">
            <v>432.71820000000002</v>
          </cell>
        </row>
        <row r="907">
          <cell r="A907">
            <v>432.88099999999997</v>
          </cell>
        </row>
        <row r="908">
          <cell r="A908">
            <v>433.04349999999999</v>
          </cell>
        </row>
        <row r="909">
          <cell r="A909">
            <v>433.2056</v>
          </cell>
        </row>
        <row r="910">
          <cell r="A910">
            <v>433.36739999999998</v>
          </cell>
        </row>
        <row r="911">
          <cell r="A911">
            <v>433.52879999999999</v>
          </cell>
        </row>
        <row r="912">
          <cell r="A912">
            <v>433.69</v>
          </cell>
        </row>
        <row r="913">
          <cell r="A913">
            <v>433.85070000000002</v>
          </cell>
        </row>
        <row r="914">
          <cell r="A914">
            <v>434.01119999999997</v>
          </cell>
        </row>
        <row r="915">
          <cell r="A915">
            <v>434.1712</v>
          </cell>
        </row>
        <row r="916">
          <cell r="A916">
            <v>434.33100000000002</v>
          </cell>
        </row>
        <row r="917">
          <cell r="A917">
            <v>434.49040000000002</v>
          </cell>
        </row>
        <row r="918">
          <cell r="A918">
            <v>434.64949999999999</v>
          </cell>
        </row>
        <row r="919">
          <cell r="A919">
            <v>434.80829999999997</v>
          </cell>
        </row>
        <row r="920">
          <cell r="A920">
            <v>434.9667</v>
          </cell>
        </row>
        <row r="921">
          <cell r="A921">
            <v>435.12479999999999</v>
          </cell>
        </row>
        <row r="922">
          <cell r="A922">
            <v>435.28250000000003</v>
          </cell>
        </row>
        <row r="923">
          <cell r="A923">
            <v>435.43990000000002</v>
          </cell>
        </row>
        <row r="924">
          <cell r="A924">
            <v>435.59699999999998</v>
          </cell>
        </row>
        <row r="925">
          <cell r="A925">
            <v>435.75380000000001</v>
          </cell>
        </row>
        <row r="926">
          <cell r="A926">
            <v>435.91030000000001</v>
          </cell>
        </row>
        <row r="927">
          <cell r="A927">
            <v>436.06639999999999</v>
          </cell>
        </row>
        <row r="928">
          <cell r="A928">
            <v>436.22219999999999</v>
          </cell>
        </row>
        <row r="929">
          <cell r="A929">
            <v>436.3777</v>
          </cell>
        </row>
        <row r="930">
          <cell r="A930">
            <v>436.53280000000001</v>
          </cell>
        </row>
        <row r="931">
          <cell r="A931">
            <v>436.68759999999997</v>
          </cell>
        </row>
        <row r="932">
          <cell r="A932">
            <v>436.84210000000002</v>
          </cell>
        </row>
        <row r="933">
          <cell r="A933">
            <v>436.99630000000002</v>
          </cell>
        </row>
        <row r="934">
          <cell r="A934">
            <v>437.15019999999998</v>
          </cell>
        </row>
        <row r="935">
          <cell r="A935">
            <v>437.30369999999999</v>
          </cell>
        </row>
        <row r="936">
          <cell r="A936">
            <v>437.45699999999999</v>
          </cell>
        </row>
        <row r="937">
          <cell r="A937">
            <v>437.60989999999998</v>
          </cell>
        </row>
        <row r="938">
          <cell r="A938">
            <v>437.76249999999999</v>
          </cell>
        </row>
        <row r="939">
          <cell r="A939">
            <v>437.91480000000001</v>
          </cell>
        </row>
        <row r="940">
          <cell r="A940">
            <v>438.0668</v>
          </cell>
        </row>
        <row r="941">
          <cell r="A941">
            <v>438.21839999999997</v>
          </cell>
        </row>
        <row r="942">
          <cell r="A942">
            <v>438.3698</v>
          </cell>
        </row>
        <row r="943">
          <cell r="A943">
            <v>438.52080000000001</v>
          </cell>
        </row>
        <row r="944">
          <cell r="A944">
            <v>438.67149999999998</v>
          </cell>
        </row>
        <row r="945">
          <cell r="A945">
            <v>438.822</v>
          </cell>
        </row>
        <row r="946">
          <cell r="A946">
            <v>438.97210000000001</v>
          </cell>
        </row>
        <row r="947">
          <cell r="A947">
            <v>439.12189999999998</v>
          </cell>
        </row>
        <row r="948">
          <cell r="A948">
            <v>439.27140000000003</v>
          </cell>
        </row>
        <row r="949">
          <cell r="A949">
            <v>439.4205</v>
          </cell>
        </row>
        <row r="950">
          <cell r="A950">
            <v>439.56939999999997</v>
          </cell>
        </row>
        <row r="951">
          <cell r="A951">
            <v>439.71800000000002</v>
          </cell>
        </row>
        <row r="952">
          <cell r="A952">
            <v>439.86630000000002</v>
          </cell>
        </row>
        <row r="953">
          <cell r="A953">
            <v>440.01420000000002</v>
          </cell>
        </row>
        <row r="954">
          <cell r="A954">
            <v>440.1619</v>
          </cell>
        </row>
        <row r="955">
          <cell r="A955">
            <v>440.30930000000001</v>
          </cell>
        </row>
        <row r="956">
          <cell r="A956">
            <v>440.4563</v>
          </cell>
        </row>
        <row r="957">
          <cell r="A957">
            <v>440.60309999999998</v>
          </cell>
        </row>
        <row r="958">
          <cell r="A958">
            <v>440.74950000000001</v>
          </cell>
        </row>
        <row r="959">
          <cell r="A959">
            <v>440.89569999999998</v>
          </cell>
        </row>
        <row r="960">
          <cell r="A960">
            <v>441.04160000000002</v>
          </cell>
        </row>
        <row r="961">
          <cell r="A961">
            <v>441.18709999999999</v>
          </cell>
        </row>
        <row r="962">
          <cell r="A962">
            <v>441.33240000000001</v>
          </cell>
        </row>
        <row r="963">
          <cell r="A963">
            <v>441.47730000000001</v>
          </cell>
        </row>
        <row r="964">
          <cell r="A964">
            <v>441.62200000000001</v>
          </cell>
        </row>
        <row r="965">
          <cell r="A965">
            <v>441.76639999999998</v>
          </cell>
        </row>
        <row r="966">
          <cell r="A966">
            <v>441.91050000000001</v>
          </cell>
        </row>
        <row r="967">
          <cell r="A967">
            <v>442.05419999999998</v>
          </cell>
        </row>
        <row r="968">
          <cell r="A968">
            <v>442.1977</v>
          </cell>
        </row>
        <row r="969">
          <cell r="A969">
            <v>442.34089999999998</v>
          </cell>
        </row>
        <row r="970">
          <cell r="A970">
            <v>442.48379999999997</v>
          </cell>
        </row>
        <row r="971">
          <cell r="A971">
            <v>442.62639999999999</v>
          </cell>
        </row>
        <row r="972">
          <cell r="A972">
            <v>442.76870000000002</v>
          </cell>
        </row>
        <row r="973">
          <cell r="A973">
            <v>442.91070000000002</v>
          </cell>
        </row>
        <row r="974">
          <cell r="A974">
            <v>443.05250000000001</v>
          </cell>
        </row>
        <row r="975">
          <cell r="A975">
            <v>443.19389999999999</v>
          </cell>
        </row>
        <row r="976">
          <cell r="A976">
            <v>443.33510000000001</v>
          </cell>
        </row>
        <row r="977">
          <cell r="A977">
            <v>443.47590000000002</v>
          </cell>
        </row>
        <row r="978">
          <cell r="A978">
            <v>443.61649999999997</v>
          </cell>
        </row>
        <row r="979">
          <cell r="A979">
            <v>443.7568</v>
          </cell>
        </row>
        <row r="980">
          <cell r="A980">
            <v>443.89670000000001</v>
          </cell>
        </row>
        <row r="981">
          <cell r="A981">
            <v>444.03640000000001</v>
          </cell>
        </row>
        <row r="982">
          <cell r="A982">
            <v>444.17579999999998</v>
          </cell>
        </row>
        <row r="983">
          <cell r="A983">
            <v>444.315</v>
          </cell>
        </row>
        <row r="984">
          <cell r="A984">
            <v>444.4538</v>
          </cell>
        </row>
        <row r="985">
          <cell r="A985">
            <v>444.59230000000002</v>
          </cell>
        </row>
        <row r="986">
          <cell r="A986">
            <v>444.73059999999998</v>
          </cell>
        </row>
        <row r="987">
          <cell r="A987">
            <v>444.86860000000001</v>
          </cell>
        </row>
        <row r="988">
          <cell r="A988">
            <v>445.00630000000001</v>
          </cell>
        </row>
        <row r="989">
          <cell r="A989">
            <v>445.14370000000002</v>
          </cell>
        </row>
        <row r="990">
          <cell r="A990">
            <v>445.2808</v>
          </cell>
        </row>
        <row r="991">
          <cell r="A991">
            <v>445.41759999999999</v>
          </cell>
        </row>
        <row r="992">
          <cell r="A992">
            <v>445.55410000000001</v>
          </cell>
        </row>
        <row r="993">
          <cell r="A993">
            <v>445.69040000000001</v>
          </cell>
        </row>
        <row r="994">
          <cell r="A994">
            <v>445.8263</v>
          </cell>
        </row>
        <row r="995">
          <cell r="A995">
            <v>445.96199999999999</v>
          </cell>
        </row>
        <row r="996">
          <cell r="A996">
            <v>446.09739999999999</v>
          </cell>
        </row>
        <row r="997">
          <cell r="A997">
            <v>446.23250000000002</v>
          </cell>
        </row>
        <row r="998">
          <cell r="A998">
            <v>446.36739999999998</v>
          </cell>
        </row>
        <row r="999">
          <cell r="A999">
            <v>446.50189999999998</v>
          </cell>
        </row>
        <row r="1000">
          <cell r="A1000">
            <v>446.63619999999997</v>
          </cell>
        </row>
        <row r="1001">
          <cell r="A1001">
            <v>446.77010000000001</v>
          </cell>
        </row>
        <row r="1002">
          <cell r="A1002">
            <v>446.90379999999999</v>
          </cell>
        </row>
        <row r="1003">
          <cell r="A1003">
            <v>447.03719999999998</v>
          </cell>
        </row>
        <row r="1004">
          <cell r="A1004">
            <v>447.1703</v>
          </cell>
        </row>
        <row r="1005">
          <cell r="A1005">
            <v>447.3032</v>
          </cell>
        </row>
        <row r="1006">
          <cell r="A1006">
            <v>447.4357</v>
          </cell>
        </row>
        <row r="1007">
          <cell r="A1007">
            <v>447.56799999999998</v>
          </cell>
        </row>
        <row r="1008">
          <cell r="A1008">
            <v>447.69990000000001</v>
          </cell>
        </row>
        <row r="1009">
          <cell r="A1009">
            <v>447.83159999999998</v>
          </cell>
        </row>
        <row r="1010">
          <cell r="A1010">
            <v>447.96300000000002</v>
          </cell>
        </row>
        <row r="1011">
          <cell r="A1011">
            <v>448.09410000000003</v>
          </cell>
        </row>
        <row r="1012">
          <cell r="A1012">
            <v>448.22500000000002</v>
          </cell>
        </row>
        <row r="1013">
          <cell r="A1013">
            <v>448.35550000000001</v>
          </cell>
        </row>
        <row r="1014">
          <cell r="A1014">
            <v>448.48579999999998</v>
          </cell>
        </row>
        <row r="1015">
          <cell r="A1015">
            <v>448.6157</v>
          </cell>
        </row>
        <row r="1016">
          <cell r="A1016">
            <v>448.74540000000002</v>
          </cell>
        </row>
        <row r="1017">
          <cell r="A1017">
            <v>448.87479999999999</v>
          </cell>
        </row>
        <row r="1018">
          <cell r="A1018">
            <v>449.00389999999999</v>
          </cell>
        </row>
        <row r="1019">
          <cell r="A1019">
            <v>449.1327</v>
          </cell>
        </row>
        <row r="1020">
          <cell r="A1020">
            <v>449.26130000000001</v>
          </cell>
        </row>
        <row r="1021">
          <cell r="A1021">
            <v>449.3895</v>
          </cell>
        </row>
        <row r="1022">
          <cell r="A1022">
            <v>449.51740000000001</v>
          </cell>
        </row>
        <row r="1023">
          <cell r="A1023">
            <v>449.64510000000001</v>
          </cell>
        </row>
        <row r="1024">
          <cell r="A1024">
            <v>449.7724</v>
          </cell>
        </row>
        <row r="1025">
          <cell r="A1025">
            <v>449.89949999999999</v>
          </cell>
        </row>
        <row r="1026">
          <cell r="A1026">
            <v>450.02629999999999</v>
          </cell>
        </row>
        <row r="1027">
          <cell r="A1027">
            <v>450.15280000000001</v>
          </cell>
        </row>
        <row r="1028">
          <cell r="A1028">
            <v>450.279</v>
          </cell>
        </row>
        <row r="1029">
          <cell r="A1029">
            <v>450.40480000000002</v>
          </cell>
        </row>
        <row r="1030">
          <cell r="A1030">
            <v>450.53039999999999</v>
          </cell>
        </row>
        <row r="1031">
          <cell r="A1031">
            <v>450.65570000000002</v>
          </cell>
        </row>
        <row r="1032">
          <cell r="A1032">
            <v>450.78070000000002</v>
          </cell>
        </row>
        <row r="1033">
          <cell r="A1033">
            <v>450.90539999999999</v>
          </cell>
        </row>
        <row r="1034">
          <cell r="A1034">
            <v>451.02980000000002</v>
          </cell>
        </row>
        <row r="1035">
          <cell r="A1035">
            <v>451.15390000000002</v>
          </cell>
        </row>
        <row r="1036">
          <cell r="A1036">
            <v>451.27769999999998</v>
          </cell>
        </row>
        <row r="1037">
          <cell r="A1037">
            <v>451.40109999999999</v>
          </cell>
        </row>
      </sheetData>
      <sheetData sheetId="27">
        <row r="2">
          <cell r="A2">
            <v>192.64510000000001</v>
          </cell>
        </row>
        <row r="3">
          <cell r="A3">
            <v>202.7893</v>
          </cell>
        </row>
        <row r="4">
          <cell r="A4">
            <v>209.3313</v>
          </cell>
        </row>
        <row r="5">
          <cell r="A5">
            <v>214.2824</v>
          </cell>
        </row>
        <row r="6">
          <cell r="A6">
            <v>218.316</v>
          </cell>
        </row>
        <row r="7">
          <cell r="A7">
            <v>221.7456</v>
          </cell>
        </row>
        <row r="8">
          <cell r="A8">
            <v>224.7448</v>
          </cell>
        </row>
        <row r="9">
          <cell r="A9">
            <v>227.42009999999999</v>
          </cell>
        </row>
        <row r="10">
          <cell r="A10">
            <v>229.84180000000001</v>
          </cell>
        </row>
        <row r="11">
          <cell r="A11">
            <v>232.0592</v>
          </cell>
        </row>
        <row r="12">
          <cell r="A12">
            <v>234.10810000000001</v>
          </cell>
        </row>
        <row r="13">
          <cell r="A13">
            <v>236.0153</v>
          </cell>
        </row>
        <row r="14">
          <cell r="A14">
            <v>237.8015</v>
          </cell>
        </row>
        <row r="15">
          <cell r="A15">
            <v>239.48320000000001</v>
          </cell>
        </row>
        <row r="16">
          <cell r="A16">
            <v>241.0735</v>
          </cell>
        </row>
        <row r="17">
          <cell r="A17">
            <v>242.5831</v>
          </cell>
        </row>
        <row r="18">
          <cell r="A18">
            <v>244.02099999999999</v>
          </cell>
        </row>
        <row r="19">
          <cell r="A19">
            <v>245.3946</v>
          </cell>
        </row>
        <row r="20">
          <cell r="A20">
            <v>246.71010000000001</v>
          </cell>
        </row>
        <row r="21">
          <cell r="A21">
            <v>247.97309999999999</v>
          </cell>
        </row>
        <row r="22">
          <cell r="A22">
            <v>249.18809999999999</v>
          </cell>
        </row>
        <row r="23">
          <cell r="A23">
            <v>250.35919999999999</v>
          </cell>
        </row>
        <row r="24">
          <cell r="A24">
            <v>251.49</v>
          </cell>
        </row>
        <row r="25">
          <cell r="A25">
            <v>252.58349999999999</v>
          </cell>
        </row>
        <row r="26">
          <cell r="A26">
            <v>253.64240000000001</v>
          </cell>
        </row>
        <row r="27">
          <cell r="A27">
            <v>254.66929999999999</v>
          </cell>
        </row>
        <row r="28">
          <cell r="A28">
            <v>255.66630000000001</v>
          </cell>
        </row>
        <row r="29">
          <cell r="A29">
            <v>256.6354</v>
          </cell>
        </row>
        <row r="30">
          <cell r="A30">
            <v>257.57830000000001</v>
          </cell>
        </row>
        <row r="31">
          <cell r="A31">
            <v>258.4966</v>
          </cell>
        </row>
        <row r="32">
          <cell r="A32">
            <v>259.39190000000002</v>
          </cell>
        </row>
        <row r="33">
          <cell r="A33">
            <v>260.26530000000002</v>
          </cell>
        </row>
        <row r="34">
          <cell r="A34">
            <v>261.1182</v>
          </cell>
        </row>
        <row r="35">
          <cell r="A35">
            <v>261.95150000000001</v>
          </cell>
        </row>
        <row r="36">
          <cell r="A36">
            <v>262.76639999999998</v>
          </cell>
        </row>
        <row r="37">
          <cell r="A37">
            <v>263.56380000000001</v>
          </cell>
        </row>
        <row r="38">
          <cell r="A38">
            <v>264.34449999999998</v>
          </cell>
        </row>
        <row r="39">
          <cell r="A39">
            <v>265.10930000000002</v>
          </cell>
        </row>
        <row r="40">
          <cell r="A40">
            <v>265.85899999999998</v>
          </cell>
        </row>
        <row r="41">
          <cell r="A41">
            <v>266.59429999999998</v>
          </cell>
        </row>
        <row r="42">
          <cell r="A42">
            <v>267.31569999999999</v>
          </cell>
        </row>
        <row r="43">
          <cell r="A43">
            <v>268.024</v>
          </cell>
        </row>
        <row r="44">
          <cell r="A44">
            <v>268.71949999999998</v>
          </cell>
        </row>
        <row r="45">
          <cell r="A45">
            <v>269.40300000000002</v>
          </cell>
        </row>
        <row r="46">
          <cell r="A46">
            <v>270.07479999999998</v>
          </cell>
        </row>
        <row r="47">
          <cell r="A47">
            <v>270.73540000000003</v>
          </cell>
        </row>
        <row r="48">
          <cell r="A48">
            <v>271.3852</v>
          </cell>
        </row>
        <row r="49">
          <cell r="A49">
            <v>272.0247</v>
          </cell>
        </row>
        <row r="50">
          <cell r="A50">
            <v>272.65429999999998</v>
          </cell>
        </row>
        <row r="51">
          <cell r="A51">
            <v>273.27420000000001</v>
          </cell>
        </row>
        <row r="52">
          <cell r="A52">
            <v>273.88479999999998</v>
          </cell>
        </row>
        <row r="53">
          <cell r="A53">
            <v>274.48649999999998</v>
          </cell>
        </row>
        <row r="54">
          <cell r="A54">
            <v>275.07960000000003</v>
          </cell>
        </row>
        <row r="55">
          <cell r="A55">
            <v>275.66430000000003</v>
          </cell>
        </row>
        <row r="56">
          <cell r="A56">
            <v>276.24090000000001</v>
          </cell>
        </row>
        <row r="57">
          <cell r="A57">
            <v>276.80970000000002</v>
          </cell>
        </row>
        <row r="58">
          <cell r="A58">
            <v>277.37090000000001</v>
          </cell>
        </row>
        <row r="59">
          <cell r="A59">
            <v>277.92469999999997</v>
          </cell>
        </row>
        <row r="60">
          <cell r="A60">
            <v>278.47149999999999</v>
          </cell>
        </row>
        <row r="61">
          <cell r="A61">
            <v>279.01130000000001</v>
          </cell>
        </row>
        <row r="62">
          <cell r="A62">
            <v>279.5444</v>
          </cell>
        </row>
        <row r="63">
          <cell r="A63">
            <v>280.0711</v>
          </cell>
        </row>
        <row r="64">
          <cell r="A64">
            <v>280.59140000000002</v>
          </cell>
        </row>
        <row r="65">
          <cell r="A65">
            <v>281.10550000000001</v>
          </cell>
        </row>
        <row r="66">
          <cell r="A66">
            <v>281.61369999999999</v>
          </cell>
        </row>
        <row r="67">
          <cell r="A67">
            <v>282.11599999999999</v>
          </cell>
        </row>
        <row r="68">
          <cell r="A68">
            <v>282.61270000000002</v>
          </cell>
        </row>
        <row r="69">
          <cell r="A69">
            <v>283.10390000000001</v>
          </cell>
        </row>
        <row r="70">
          <cell r="A70">
            <v>283.58969999999999</v>
          </cell>
        </row>
        <row r="71">
          <cell r="A71">
            <v>284.07029999999997</v>
          </cell>
        </row>
        <row r="72">
          <cell r="A72">
            <v>284.54579999999999</v>
          </cell>
        </row>
        <row r="73">
          <cell r="A73">
            <v>285.0163</v>
          </cell>
        </row>
        <row r="74">
          <cell r="A74">
            <v>285.48200000000003</v>
          </cell>
        </row>
        <row r="75">
          <cell r="A75">
            <v>285.94290000000001</v>
          </cell>
        </row>
        <row r="76">
          <cell r="A76">
            <v>286.39920000000001</v>
          </cell>
        </row>
        <row r="77">
          <cell r="A77">
            <v>286.851</v>
          </cell>
        </row>
        <row r="78">
          <cell r="A78">
            <v>287.29840000000002</v>
          </cell>
        </row>
        <row r="79">
          <cell r="A79">
            <v>287.74149999999997</v>
          </cell>
        </row>
        <row r="80">
          <cell r="A80">
            <v>288.18040000000002</v>
          </cell>
        </row>
        <row r="81">
          <cell r="A81">
            <v>288.61509999999998</v>
          </cell>
        </row>
        <row r="82">
          <cell r="A82">
            <v>289.04579999999999</v>
          </cell>
        </row>
        <row r="83">
          <cell r="A83">
            <v>289.4726</v>
          </cell>
        </row>
        <row r="84">
          <cell r="A84">
            <v>289.8956</v>
          </cell>
        </row>
        <row r="85">
          <cell r="A85">
            <v>290.31470000000002</v>
          </cell>
        </row>
        <row r="86">
          <cell r="A86">
            <v>290.73020000000002</v>
          </cell>
        </row>
        <row r="87">
          <cell r="A87">
            <v>291.142</v>
          </cell>
        </row>
        <row r="88">
          <cell r="A88">
            <v>291.55029999999999</v>
          </cell>
        </row>
        <row r="89">
          <cell r="A89">
            <v>291.95519999999999</v>
          </cell>
        </row>
        <row r="90">
          <cell r="A90">
            <v>292.35660000000001</v>
          </cell>
        </row>
        <row r="91">
          <cell r="A91">
            <v>292.75470000000001</v>
          </cell>
        </row>
        <row r="92">
          <cell r="A92">
            <v>293.14949999999999</v>
          </cell>
        </row>
        <row r="93">
          <cell r="A93">
            <v>293.54109999999997</v>
          </cell>
        </row>
        <row r="94">
          <cell r="A94">
            <v>293.92959999999999</v>
          </cell>
        </row>
        <row r="95">
          <cell r="A95">
            <v>294.315</v>
          </cell>
        </row>
        <row r="96">
          <cell r="A96">
            <v>294.69729999999998</v>
          </cell>
        </row>
        <row r="97">
          <cell r="A97">
            <v>295.07670000000002</v>
          </cell>
        </row>
        <row r="98">
          <cell r="A98">
            <v>295.45319999999998</v>
          </cell>
        </row>
        <row r="99">
          <cell r="A99">
            <v>295.82679999999999</v>
          </cell>
        </row>
        <row r="100">
          <cell r="A100">
            <v>296.19749999999999</v>
          </cell>
        </row>
        <row r="101">
          <cell r="A101">
            <v>296.56560000000002</v>
          </cell>
        </row>
        <row r="102">
          <cell r="A102">
            <v>296.93090000000001</v>
          </cell>
        </row>
        <row r="103">
          <cell r="A103">
            <v>297.29349999999999</v>
          </cell>
        </row>
        <row r="104">
          <cell r="A104">
            <v>297.65350000000001</v>
          </cell>
        </row>
        <row r="105">
          <cell r="A105">
            <v>298.01089999999999</v>
          </cell>
        </row>
        <row r="106">
          <cell r="A106">
            <v>298.36579999999998</v>
          </cell>
        </row>
        <row r="107">
          <cell r="A107">
            <v>298.71820000000002</v>
          </cell>
        </row>
        <row r="108">
          <cell r="A108">
            <v>299.06810000000002</v>
          </cell>
        </row>
        <row r="109">
          <cell r="A109">
            <v>299.41570000000002</v>
          </cell>
        </row>
        <row r="110">
          <cell r="A110">
            <v>299.76080000000002</v>
          </cell>
        </row>
        <row r="111">
          <cell r="A111">
            <v>300.10359999999997</v>
          </cell>
        </row>
        <row r="112">
          <cell r="A112">
            <v>300.44420000000002</v>
          </cell>
        </row>
        <row r="113">
          <cell r="A113">
            <v>300.7824</v>
          </cell>
        </row>
        <row r="114">
          <cell r="A114">
            <v>301.11849999999998</v>
          </cell>
        </row>
        <row r="115">
          <cell r="A115">
            <v>301.45229999999998</v>
          </cell>
        </row>
        <row r="116">
          <cell r="A116">
            <v>301.78399999999999</v>
          </cell>
        </row>
        <row r="117">
          <cell r="A117">
            <v>302.11360000000002</v>
          </cell>
        </row>
        <row r="118">
          <cell r="A118">
            <v>302.44099999999997</v>
          </cell>
        </row>
        <row r="119">
          <cell r="A119">
            <v>302.76639999999998</v>
          </cell>
        </row>
        <row r="120">
          <cell r="A120">
            <v>303.08980000000003</v>
          </cell>
        </row>
        <row r="121">
          <cell r="A121">
            <v>303.41120000000001</v>
          </cell>
        </row>
        <row r="122">
          <cell r="A122">
            <v>303.73059999999998</v>
          </cell>
        </row>
        <row r="123">
          <cell r="A123">
            <v>304.048</v>
          </cell>
        </row>
        <row r="124">
          <cell r="A124">
            <v>304.36360000000002</v>
          </cell>
        </row>
        <row r="125">
          <cell r="A125">
            <v>304.67720000000003</v>
          </cell>
        </row>
        <row r="126">
          <cell r="A126">
            <v>304.98899999999998</v>
          </cell>
        </row>
        <row r="127">
          <cell r="A127">
            <v>305.2989</v>
          </cell>
        </row>
        <row r="128">
          <cell r="A128">
            <v>305.6071</v>
          </cell>
        </row>
        <row r="129">
          <cell r="A129">
            <v>305.91340000000002</v>
          </cell>
        </row>
        <row r="130">
          <cell r="A130">
            <v>306.21800000000002</v>
          </cell>
        </row>
        <row r="131">
          <cell r="A131">
            <v>306.52080000000001</v>
          </cell>
        </row>
        <row r="132">
          <cell r="A132">
            <v>306.822</v>
          </cell>
        </row>
        <row r="133">
          <cell r="A133">
            <v>307.12139999999999</v>
          </cell>
        </row>
        <row r="134">
          <cell r="A134">
            <v>307.41919999999999</v>
          </cell>
        </row>
        <row r="135">
          <cell r="A135">
            <v>307.71530000000001</v>
          </cell>
        </row>
        <row r="136">
          <cell r="A136">
            <v>308.00979999999998</v>
          </cell>
        </row>
        <row r="137">
          <cell r="A137">
            <v>308.30270000000002</v>
          </cell>
        </row>
        <row r="138">
          <cell r="A138">
            <v>308.59399999999999</v>
          </cell>
        </row>
        <row r="139">
          <cell r="A139">
            <v>308.88369999999998</v>
          </cell>
        </row>
        <row r="140">
          <cell r="A140">
            <v>309.17189999999999</v>
          </cell>
        </row>
        <row r="141">
          <cell r="A141">
            <v>309.45859999999999</v>
          </cell>
        </row>
        <row r="142">
          <cell r="A142">
            <v>309.74369999999999</v>
          </cell>
        </row>
        <row r="143">
          <cell r="A143">
            <v>310.0274</v>
          </cell>
        </row>
        <row r="144">
          <cell r="A144">
            <v>310.30959999999999</v>
          </cell>
        </row>
        <row r="145">
          <cell r="A145">
            <v>310.59039999999999</v>
          </cell>
        </row>
        <row r="146">
          <cell r="A146">
            <v>310.86970000000002</v>
          </cell>
        </row>
        <row r="147">
          <cell r="A147">
            <v>311.14760000000001</v>
          </cell>
        </row>
        <row r="148">
          <cell r="A148">
            <v>311.42410000000001</v>
          </cell>
        </row>
        <row r="149">
          <cell r="A149">
            <v>311.69920000000002</v>
          </cell>
        </row>
        <row r="150">
          <cell r="A150">
            <v>311.97289999999998</v>
          </cell>
        </row>
        <row r="151">
          <cell r="A151">
            <v>312.24529999999999</v>
          </cell>
        </row>
        <row r="152">
          <cell r="A152">
            <v>312.5163</v>
          </cell>
        </row>
        <row r="153">
          <cell r="A153">
            <v>312.78609999999998</v>
          </cell>
        </row>
        <row r="154">
          <cell r="A154">
            <v>313.05450000000002</v>
          </cell>
        </row>
        <row r="155">
          <cell r="A155">
            <v>313.32159999999999</v>
          </cell>
        </row>
        <row r="156">
          <cell r="A156">
            <v>313.58749999999998</v>
          </cell>
        </row>
        <row r="157">
          <cell r="A157">
            <v>313.85210000000001</v>
          </cell>
        </row>
        <row r="158">
          <cell r="A158">
            <v>314.11540000000002</v>
          </cell>
        </row>
        <row r="159">
          <cell r="A159">
            <v>314.3775</v>
          </cell>
        </row>
        <row r="160">
          <cell r="A160">
            <v>314.63839999999999</v>
          </cell>
        </row>
        <row r="161">
          <cell r="A161">
            <v>314.8981</v>
          </cell>
        </row>
        <row r="162">
          <cell r="A162">
            <v>315.15649999999999</v>
          </cell>
        </row>
        <row r="163">
          <cell r="A163">
            <v>315.41379999999998</v>
          </cell>
        </row>
        <row r="164">
          <cell r="A164">
            <v>315.67</v>
          </cell>
        </row>
        <row r="165">
          <cell r="A165">
            <v>315.92489999999998</v>
          </cell>
        </row>
        <row r="166">
          <cell r="A166">
            <v>316.17880000000002</v>
          </cell>
        </row>
        <row r="167">
          <cell r="A167">
            <v>316.43150000000003</v>
          </cell>
        </row>
        <row r="168">
          <cell r="A168">
            <v>316.68299999999999</v>
          </cell>
        </row>
        <row r="169">
          <cell r="A169">
            <v>316.93349999999998</v>
          </cell>
        </row>
        <row r="170">
          <cell r="A170">
            <v>317.18290000000002</v>
          </cell>
        </row>
        <row r="171">
          <cell r="A171">
            <v>317.43110000000001</v>
          </cell>
        </row>
        <row r="172">
          <cell r="A172">
            <v>317.67829999999998</v>
          </cell>
        </row>
        <row r="173">
          <cell r="A173">
            <v>317.92450000000002</v>
          </cell>
        </row>
        <row r="174">
          <cell r="A174">
            <v>318.1696</v>
          </cell>
        </row>
        <row r="175">
          <cell r="A175">
            <v>318.41359999999997</v>
          </cell>
        </row>
        <row r="176">
          <cell r="A176">
            <v>318.65660000000003</v>
          </cell>
        </row>
        <row r="177">
          <cell r="A177">
            <v>318.89859999999999</v>
          </cell>
        </row>
        <row r="178">
          <cell r="A178">
            <v>319.1395</v>
          </cell>
        </row>
        <row r="179">
          <cell r="A179">
            <v>319.37950000000001</v>
          </cell>
        </row>
        <row r="180">
          <cell r="A180">
            <v>319.61849999999998</v>
          </cell>
        </row>
        <row r="181">
          <cell r="A181">
            <v>319.85649999999998</v>
          </cell>
        </row>
        <row r="182">
          <cell r="A182">
            <v>320.09350000000001</v>
          </cell>
        </row>
        <row r="183">
          <cell r="A183">
            <v>320.3295</v>
          </cell>
        </row>
        <row r="184">
          <cell r="A184">
            <v>320.56459999999998</v>
          </cell>
        </row>
        <row r="185">
          <cell r="A185">
            <v>320.7987</v>
          </cell>
        </row>
        <row r="186">
          <cell r="A186">
            <v>321.03190000000001</v>
          </cell>
        </row>
        <row r="187">
          <cell r="A187">
            <v>321.26420000000002</v>
          </cell>
        </row>
        <row r="188">
          <cell r="A188">
            <v>321.49560000000002</v>
          </cell>
        </row>
        <row r="189">
          <cell r="A189">
            <v>321.726</v>
          </cell>
        </row>
        <row r="190">
          <cell r="A190">
            <v>321.95549999999997</v>
          </cell>
        </row>
        <row r="191">
          <cell r="A191">
            <v>322.18419999999998</v>
          </cell>
        </row>
        <row r="192">
          <cell r="A192">
            <v>322.4119</v>
          </cell>
        </row>
        <row r="193">
          <cell r="A193">
            <v>322.6388</v>
          </cell>
        </row>
        <row r="194">
          <cell r="A194">
            <v>322.8648</v>
          </cell>
        </row>
        <row r="195">
          <cell r="A195">
            <v>323.0899</v>
          </cell>
        </row>
        <row r="196">
          <cell r="A196">
            <v>323.31420000000003</v>
          </cell>
        </row>
        <row r="197">
          <cell r="A197">
            <v>323.5376</v>
          </cell>
        </row>
        <row r="198">
          <cell r="A198">
            <v>323.7602</v>
          </cell>
        </row>
        <row r="199">
          <cell r="A199">
            <v>323.9819</v>
          </cell>
        </row>
        <row r="200">
          <cell r="A200">
            <v>324.20280000000002</v>
          </cell>
        </row>
        <row r="201">
          <cell r="A201">
            <v>324.42290000000003</v>
          </cell>
        </row>
        <row r="202">
          <cell r="A202">
            <v>324.6422</v>
          </cell>
        </row>
        <row r="203">
          <cell r="A203">
            <v>324.86070000000001</v>
          </cell>
        </row>
        <row r="204">
          <cell r="A204">
            <v>325.07839999999999</v>
          </cell>
        </row>
        <row r="205">
          <cell r="A205">
            <v>325.2953</v>
          </cell>
        </row>
        <row r="206">
          <cell r="A206">
            <v>325.51139999999998</v>
          </cell>
        </row>
        <row r="207">
          <cell r="A207">
            <v>325.72669999999999</v>
          </cell>
        </row>
        <row r="208">
          <cell r="A208">
            <v>325.94119999999998</v>
          </cell>
        </row>
        <row r="209">
          <cell r="A209">
            <v>326.15499999999997</v>
          </cell>
        </row>
        <row r="210">
          <cell r="A210">
            <v>326.36799999999999</v>
          </cell>
        </row>
        <row r="211">
          <cell r="A211">
            <v>326.58030000000002</v>
          </cell>
        </row>
        <row r="212">
          <cell r="A212">
            <v>326.79180000000002</v>
          </cell>
        </row>
        <row r="213">
          <cell r="A213">
            <v>327.00259999999997</v>
          </cell>
        </row>
        <row r="214">
          <cell r="A214">
            <v>327.21260000000001</v>
          </cell>
        </row>
        <row r="215">
          <cell r="A215">
            <v>327.42189999999999</v>
          </cell>
        </row>
        <row r="216">
          <cell r="A216">
            <v>327.63049999999998</v>
          </cell>
        </row>
        <row r="217">
          <cell r="A217">
            <v>327.83839999999998</v>
          </cell>
        </row>
        <row r="218">
          <cell r="A218">
            <v>328.0455</v>
          </cell>
        </row>
        <row r="219">
          <cell r="A219">
            <v>328.25189999999998</v>
          </cell>
        </row>
        <row r="220">
          <cell r="A220">
            <v>328.45769999999999</v>
          </cell>
        </row>
        <row r="221">
          <cell r="A221">
            <v>328.66269999999997</v>
          </cell>
        </row>
        <row r="222">
          <cell r="A222">
            <v>328.86709999999999</v>
          </cell>
        </row>
        <row r="223">
          <cell r="A223">
            <v>329.07069999999999</v>
          </cell>
        </row>
        <row r="224">
          <cell r="A224">
            <v>329.27370000000002</v>
          </cell>
        </row>
        <row r="225">
          <cell r="A225">
            <v>329.476</v>
          </cell>
        </row>
        <row r="226">
          <cell r="A226">
            <v>329.67770000000002</v>
          </cell>
        </row>
        <row r="227">
          <cell r="A227">
            <v>329.87869999999998</v>
          </cell>
        </row>
        <row r="228">
          <cell r="A228">
            <v>330.07900000000001</v>
          </cell>
        </row>
        <row r="229">
          <cell r="A229">
            <v>330.27859999999998</v>
          </cell>
        </row>
        <row r="230">
          <cell r="A230">
            <v>330.4776</v>
          </cell>
        </row>
        <row r="231">
          <cell r="A231">
            <v>330.67599999999999</v>
          </cell>
        </row>
        <row r="232">
          <cell r="A232">
            <v>330.87369999999999</v>
          </cell>
        </row>
        <row r="233">
          <cell r="A233">
            <v>331.07080000000002</v>
          </cell>
        </row>
        <row r="234">
          <cell r="A234">
            <v>331.26729999999998</v>
          </cell>
        </row>
        <row r="235">
          <cell r="A235">
            <v>331.4631</v>
          </cell>
        </row>
        <row r="236">
          <cell r="A236">
            <v>331.6583</v>
          </cell>
        </row>
        <row r="237">
          <cell r="A237">
            <v>331.85289999999998</v>
          </cell>
        </row>
        <row r="238">
          <cell r="A238">
            <v>332.04689999999999</v>
          </cell>
        </row>
        <row r="239">
          <cell r="A239">
            <v>332.24020000000002</v>
          </cell>
        </row>
        <row r="240">
          <cell r="A240">
            <v>332.43299999999999</v>
          </cell>
        </row>
        <row r="241">
          <cell r="A241">
            <v>332.62509999999997</v>
          </cell>
        </row>
        <row r="242">
          <cell r="A242">
            <v>332.81670000000003</v>
          </cell>
        </row>
        <row r="243">
          <cell r="A243">
            <v>333.0077</v>
          </cell>
        </row>
        <row r="244">
          <cell r="A244">
            <v>333.19810000000001</v>
          </cell>
        </row>
        <row r="245">
          <cell r="A245">
            <v>333.3879</v>
          </cell>
        </row>
        <row r="246">
          <cell r="A246">
            <v>333.57709999999997</v>
          </cell>
        </row>
        <row r="247">
          <cell r="A247">
            <v>333.76569999999998</v>
          </cell>
        </row>
        <row r="248">
          <cell r="A248">
            <v>333.9538</v>
          </cell>
        </row>
        <row r="249">
          <cell r="A249">
            <v>334.1413</v>
          </cell>
        </row>
        <row r="250">
          <cell r="A250">
            <v>334.32819999999998</v>
          </cell>
        </row>
        <row r="251">
          <cell r="A251">
            <v>334.51459999999997</v>
          </cell>
        </row>
        <row r="252">
          <cell r="A252">
            <v>334.7004</v>
          </cell>
        </row>
        <row r="253">
          <cell r="A253">
            <v>334.88569999999999</v>
          </cell>
        </row>
        <row r="254">
          <cell r="A254">
            <v>335.07040000000001</v>
          </cell>
        </row>
        <row r="255">
          <cell r="A255">
            <v>335.25459999999998</v>
          </cell>
        </row>
        <row r="256">
          <cell r="A256">
            <v>335.43819999999999</v>
          </cell>
        </row>
        <row r="257">
          <cell r="A257">
            <v>335.62130000000002</v>
          </cell>
        </row>
        <row r="258">
          <cell r="A258">
            <v>335.8039</v>
          </cell>
        </row>
        <row r="259">
          <cell r="A259">
            <v>335.98590000000002</v>
          </cell>
        </row>
        <row r="260">
          <cell r="A260">
            <v>336.16739999999999</v>
          </cell>
        </row>
        <row r="261">
          <cell r="A261">
            <v>336.34840000000003</v>
          </cell>
        </row>
        <row r="262">
          <cell r="A262">
            <v>336.52890000000002</v>
          </cell>
        </row>
        <row r="263">
          <cell r="A263">
            <v>336.7088</v>
          </cell>
        </row>
        <row r="264">
          <cell r="A264">
            <v>336.88819999999998</v>
          </cell>
        </row>
        <row r="265">
          <cell r="A265">
            <v>337.06709999999998</v>
          </cell>
        </row>
        <row r="266">
          <cell r="A266">
            <v>337.24549999999999</v>
          </cell>
        </row>
        <row r="267">
          <cell r="A267">
            <v>337.42340000000002</v>
          </cell>
        </row>
        <row r="268">
          <cell r="A268">
            <v>337.60079999999999</v>
          </cell>
        </row>
        <row r="269">
          <cell r="A269">
            <v>337.77769999999998</v>
          </cell>
        </row>
        <row r="270">
          <cell r="A270">
            <v>337.95409999999998</v>
          </cell>
        </row>
        <row r="271">
          <cell r="A271">
            <v>338.13</v>
          </cell>
        </row>
        <row r="272">
          <cell r="A272">
            <v>338.30549999999999</v>
          </cell>
        </row>
        <row r="273">
          <cell r="A273">
            <v>338.48039999999997</v>
          </cell>
        </row>
        <row r="274">
          <cell r="A274">
            <v>338.6549</v>
          </cell>
        </row>
        <row r="275">
          <cell r="A275">
            <v>338.8288</v>
          </cell>
        </row>
        <row r="276">
          <cell r="A276">
            <v>339.00229999999999</v>
          </cell>
        </row>
        <row r="277">
          <cell r="A277">
            <v>339.17529999999999</v>
          </cell>
        </row>
        <row r="278">
          <cell r="A278">
            <v>339.34789999999998</v>
          </cell>
        </row>
        <row r="279">
          <cell r="A279">
            <v>339.52</v>
          </cell>
        </row>
        <row r="280">
          <cell r="A280">
            <v>339.69159999999999</v>
          </cell>
        </row>
        <row r="281">
          <cell r="A281">
            <v>339.86270000000002</v>
          </cell>
        </row>
        <row r="282">
          <cell r="A282">
            <v>340.03339999999997</v>
          </cell>
        </row>
        <row r="283">
          <cell r="A283">
            <v>340.20370000000003</v>
          </cell>
        </row>
        <row r="284">
          <cell r="A284">
            <v>340.3734</v>
          </cell>
        </row>
        <row r="285">
          <cell r="A285">
            <v>340.5428</v>
          </cell>
        </row>
        <row r="286">
          <cell r="A286">
            <v>340.71170000000001</v>
          </cell>
        </row>
        <row r="287">
          <cell r="A287">
            <v>340.88010000000003</v>
          </cell>
        </row>
        <row r="288">
          <cell r="A288">
            <v>341.04809999999998</v>
          </cell>
        </row>
        <row r="289">
          <cell r="A289">
            <v>341.21559999999999</v>
          </cell>
        </row>
        <row r="290">
          <cell r="A290">
            <v>341.3827</v>
          </cell>
        </row>
        <row r="291">
          <cell r="A291">
            <v>341.54939999999999</v>
          </cell>
        </row>
        <row r="292">
          <cell r="A292">
            <v>341.71559999999999</v>
          </cell>
        </row>
        <row r="293">
          <cell r="A293">
            <v>341.88139999999999</v>
          </cell>
        </row>
        <row r="294">
          <cell r="A294">
            <v>342.04680000000002</v>
          </cell>
        </row>
        <row r="295">
          <cell r="A295">
            <v>342.21170000000001</v>
          </cell>
        </row>
        <row r="296">
          <cell r="A296">
            <v>342.37619999999998</v>
          </cell>
        </row>
        <row r="297">
          <cell r="A297">
            <v>342.5403</v>
          </cell>
        </row>
        <row r="298">
          <cell r="A298">
            <v>342.70400000000001</v>
          </cell>
        </row>
        <row r="299">
          <cell r="A299">
            <v>342.8673</v>
          </cell>
        </row>
        <row r="300">
          <cell r="A300">
            <v>343.0301</v>
          </cell>
        </row>
        <row r="301">
          <cell r="A301">
            <v>343.1925</v>
          </cell>
        </row>
        <row r="302">
          <cell r="A302">
            <v>343.3546</v>
          </cell>
        </row>
        <row r="303">
          <cell r="A303">
            <v>343.51620000000003</v>
          </cell>
        </row>
        <row r="304">
          <cell r="A304">
            <v>343.67739999999998</v>
          </cell>
        </row>
        <row r="305">
          <cell r="A305">
            <v>343.83819999999997</v>
          </cell>
        </row>
        <row r="306">
          <cell r="A306">
            <v>343.99860000000001</v>
          </cell>
        </row>
        <row r="307">
          <cell r="A307">
            <v>344.15859999999998</v>
          </cell>
        </row>
        <row r="308">
          <cell r="A308">
            <v>344.31819999999999</v>
          </cell>
        </row>
        <row r="309">
          <cell r="A309">
            <v>344.47739999999999</v>
          </cell>
        </row>
        <row r="310">
          <cell r="A310">
            <v>344.63619999999997</v>
          </cell>
        </row>
        <row r="311">
          <cell r="A311">
            <v>344.7946</v>
          </cell>
        </row>
        <row r="312">
          <cell r="A312">
            <v>344.95260000000002</v>
          </cell>
        </row>
        <row r="313">
          <cell r="A313">
            <v>345.1103</v>
          </cell>
        </row>
        <row r="314">
          <cell r="A314">
            <v>345.26749999999998</v>
          </cell>
        </row>
        <row r="315">
          <cell r="A315">
            <v>345.42439999999999</v>
          </cell>
        </row>
        <row r="316">
          <cell r="A316">
            <v>345.58089999999999</v>
          </cell>
        </row>
        <row r="317">
          <cell r="A317">
            <v>345.73700000000002</v>
          </cell>
        </row>
        <row r="318">
          <cell r="A318">
            <v>345.89269999999999</v>
          </cell>
        </row>
        <row r="319">
          <cell r="A319">
            <v>346.04809999999998</v>
          </cell>
        </row>
        <row r="320">
          <cell r="A320">
            <v>346.20310000000001</v>
          </cell>
        </row>
        <row r="321">
          <cell r="A321">
            <v>346.35770000000002</v>
          </cell>
        </row>
        <row r="322">
          <cell r="A322">
            <v>346.51190000000003</v>
          </cell>
        </row>
        <row r="323">
          <cell r="A323">
            <v>346.66579999999999</v>
          </cell>
        </row>
        <row r="324">
          <cell r="A324">
            <v>346.8193</v>
          </cell>
        </row>
        <row r="325">
          <cell r="A325">
            <v>346.97250000000003</v>
          </cell>
        </row>
        <row r="326">
          <cell r="A326">
            <v>347.12520000000001</v>
          </cell>
        </row>
        <row r="327">
          <cell r="A327">
            <v>347.27769999999998</v>
          </cell>
        </row>
        <row r="328">
          <cell r="A328">
            <v>347.42970000000003</v>
          </cell>
        </row>
        <row r="329">
          <cell r="A329">
            <v>347.58139999999997</v>
          </cell>
        </row>
        <row r="330">
          <cell r="A330">
            <v>347.7328</v>
          </cell>
        </row>
        <row r="331">
          <cell r="A331">
            <v>347.88380000000001</v>
          </cell>
        </row>
        <row r="332">
          <cell r="A332">
            <v>348.03440000000001</v>
          </cell>
        </row>
        <row r="333">
          <cell r="A333">
            <v>348.18470000000002</v>
          </cell>
        </row>
        <row r="334">
          <cell r="A334">
            <v>348.33460000000002</v>
          </cell>
        </row>
        <row r="335">
          <cell r="A335">
            <v>348.48419999999999</v>
          </cell>
        </row>
        <row r="336">
          <cell r="A336">
            <v>348.63350000000003</v>
          </cell>
        </row>
        <row r="337">
          <cell r="A337">
            <v>348.7824</v>
          </cell>
        </row>
        <row r="338">
          <cell r="A338">
            <v>348.93099999999998</v>
          </cell>
        </row>
        <row r="339">
          <cell r="A339">
            <v>349.07920000000001</v>
          </cell>
        </row>
        <row r="340">
          <cell r="A340">
            <v>349.22710000000001</v>
          </cell>
        </row>
        <row r="341">
          <cell r="A341">
            <v>349.37459999999999</v>
          </cell>
        </row>
        <row r="342">
          <cell r="A342">
            <v>349.52179999999998</v>
          </cell>
        </row>
        <row r="343">
          <cell r="A343">
            <v>349.6687</v>
          </cell>
        </row>
        <row r="344">
          <cell r="A344">
            <v>349.81529999999998</v>
          </cell>
        </row>
        <row r="345">
          <cell r="A345">
            <v>349.9615</v>
          </cell>
        </row>
        <row r="346">
          <cell r="A346">
            <v>350.10739999999998</v>
          </cell>
        </row>
        <row r="347">
          <cell r="A347">
            <v>350.25290000000001</v>
          </cell>
        </row>
        <row r="348">
          <cell r="A348">
            <v>350.39819999999997</v>
          </cell>
        </row>
        <row r="349">
          <cell r="A349">
            <v>350.54309999999998</v>
          </cell>
        </row>
        <row r="350">
          <cell r="A350">
            <v>350.68759999999997</v>
          </cell>
        </row>
        <row r="351">
          <cell r="A351">
            <v>350.83190000000002</v>
          </cell>
        </row>
        <row r="352">
          <cell r="A352">
            <v>350.97579999999999</v>
          </cell>
        </row>
        <row r="353">
          <cell r="A353">
            <v>351.11950000000002</v>
          </cell>
        </row>
        <row r="354">
          <cell r="A354">
            <v>351.26280000000003</v>
          </cell>
        </row>
        <row r="355">
          <cell r="A355">
            <v>351.4058</v>
          </cell>
        </row>
        <row r="356">
          <cell r="A356">
            <v>351.54840000000002</v>
          </cell>
        </row>
        <row r="357">
          <cell r="A357">
            <v>351.69080000000002</v>
          </cell>
        </row>
        <row r="358">
          <cell r="A358">
            <v>351.83280000000002</v>
          </cell>
        </row>
        <row r="359">
          <cell r="A359">
            <v>351.97460000000001</v>
          </cell>
        </row>
        <row r="360">
          <cell r="A360">
            <v>352.11599999999999</v>
          </cell>
        </row>
        <row r="361">
          <cell r="A361">
            <v>352.25709999999998</v>
          </cell>
        </row>
        <row r="362">
          <cell r="A362">
            <v>352.39789999999999</v>
          </cell>
        </row>
        <row r="363">
          <cell r="A363">
            <v>352.53840000000002</v>
          </cell>
        </row>
        <row r="364">
          <cell r="A364">
            <v>352.67860000000002</v>
          </cell>
        </row>
        <row r="365">
          <cell r="A365">
            <v>352.81849999999997</v>
          </cell>
        </row>
        <row r="366">
          <cell r="A366">
            <v>352.9581</v>
          </cell>
        </row>
        <row r="367">
          <cell r="A367">
            <v>353.09739999999999</v>
          </cell>
        </row>
        <row r="368">
          <cell r="A368">
            <v>353.2364</v>
          </cell>
        </row>
        <row r="369">
          <cell r="A369">
            <v>353.37509999999997</v>
          </cell>
        </row>
        <row r="370">
          <cell r="A370">
            <v>353.51350000000002</v>
          </cell>
        </row>
        <row r="371">
          <cell r="A371">
            <v>353.65159999999997</v>
          </cell>
        </row>
        <row r="372">
          <cell r="A372">
            <v>353.7894</v>
          </cell>
        </row>
        <row r="373">
          <cell r="A373">
            <v>353.92689999999999</v>
          </cell>
        </row>
        <row r="374">
          <cell r="A374">
            <v>354.0641</v>
          </cell>
        </row>
        <row r="375">
          <cell r="A375">
            <v>354.20100000000002</v>
          </cell>
        </row>
        <row r="376">
          <cell r="A376">
            <v>354.33769999999998</v>
          </cell>
        </row>
        <row r="377">
          <cell r="A377">
            <v>354.47399999999999</v>
          </cell>
        </row>
        <row r="378">
          <cell r="A378">
            <v>354.61009999999999</v>
          </cell>
        </row>
        <row r="379">
          <cell r="A379">
            <v>354.74590000000001</v>
          </cell>
        </row>
        <row r="380">
          <cell r="A380">
            <v>354.88139999999999</v>
          </cell>
        </row>
        <row r="381">
          <cell r="A381">
            <v>355.01659999999998</v>
          </cell>
        </row>
        <row r="382">
          <cell r="A382">
            <v>355.1515</v>
          </cell>
        </row>
        <row r="383">
          <cell r="A383">
            <v>355.28620000000001</v>
          </cell>
        </row>
        <row r="384">
          <cell r="A384">
            <v>355.4205</v>
          </cell>
        </row>
        <row r="385">
          <cell r="A385">
            <v>355.55459999999999</v>
          </cell>
        </row>
        <row r="386">
          <cell r="A386">
            <v>355.6884</v>
          </cell>
        </row>
        <row r="387">
          <cell r="A387">
            <v>355.82190000000003</v>
          </cell>
        </row>
        <row r="388">
          <cell r="A388">
            <v>355.95519999999999</v>
          </cell>
        </row>
        <row r="389">
          <cell r="A389">
            <v>356.08819999999997</v>
          </cell>
        </row>
        <row r="390">
          <cell r="A390">
            <v>356.22089999999997</v>
          </cell>
        </row>
        <row r="391">
          <cell r="A391">
            <v>356.35329999999999</v>
          </cell>
        </row>
        <row r="392">
          <cell r="A392">
            <v>356.48540000000003</v>
          </cell>
        </row>
        <row r="393">
          <cell r="A393">
            <v>356.6173</v>
          </cell>
        </row>
        <row r="394">
          <cell r="A394">
            <v>356.74889999999999</v>
          </cell>
        </row>
        <row r="395">
          <cell r="A395">
            <v>356.88029999999998</v>
          </cell>
        </row>
        <row r="396">
          <cell r="A396">
            <v>357.01139999999998</v>
          </cell>
        </row>
        <row r="397">
          <cell r="A397">
            <v>357.1422</v>
          </cell>
        </row>
        <row r="398">
          <cell r="A398">
            <v>357.27269999999999</v>
          </cell>
        </row>
        <row r="399">
          <cell r="A399">
            <v>357.40300000000002</v>
          </cell>
        </row>
        <row r="400">
          <cell r="A400">
            <v>357.53300000000002</v>
          </cell>
        </row>
        <row r="401">
          <cell r="A401">
            <v>357.66269999999997</v>
          </cell>
        </row>
        <row r="402">
          <cell r="A402">
            <v>357.79219999999998</v>
          </cell>
        </row>
        <row r="403">
          <cell r="A403">
            <v>357.92149999999998</v>
          </cell>
        </row>
        <row r="404">
          <cell r="A404">
            <v>358.05040000000002</v>
          </cell>
        </row>
        <row r="405">
          <cell r="A405">
            <v>358.17910000000001</v>
          </cell>
        </row>
        <row r="406">
          <cell r="A406">
            <v>358.30759999999998</v>
          </cell>
        </row>
        <row r="407">
          <cell r="A407">
            <v>358.4357</v>
          </cell>
        </row>
        <row r="408">
          <cell r="A408">
            <v>358.56369999999998</v>
          </cell>
        </row>
        <row r="409">
          <cell r="A409">
            <v>358.69130000000001</v>
          </cell>
        </row>
        <row r="410">
          <cell r="A410">
            <v>358.81880000000001</v>
          </cell>
        </row>
        <row r="411">
          <cell r="A411">
            <v>358.94589999999999</v>
          </cell>
        </row>
        <row r="412">
          <cell r="A412">
            <v>359.07279999999997</v>
          </cell>
        </row>
        <row r="413">
          <cell r="A413">
            <v>359.1995</v>
          </cell>
        </row>
        <row r="414">
          <cell r="A414">
            <v>359.32589999999999</v>
          </cell>
        </row>
        <row r="415">
          <cell r="A415">
            <v>359.452</v>
          </cell>
        </row>
        <row r="416">
          <cell r="A416">
            <v>359.5779</v>
          </cell>
        </row>
        <row r="417">
          <cell r="A417">
            <v>359.70350000000002</v>
          </cell>
        </row>
        <row r="418">
          <cell r="A418">
            <v>359.82889999999998</v>
          </cell>
        </row>
        <row r="419">
          <cell r="A419">
            <v>359.95409999999998</v>
          </cell>
        </row>
        <row r="420">
          <cell r="A420">
            <v>360.07900000000001</v>
          </cell>
        </row>
        <row r="421">
          <cell r="A421">
            <v>360.20359999999999</v>
          </cell>
        </row>
        <row r="422">
          <cell r="A422">
            <v>360.32799999999997</v>
          </cell>
        </row>
        <row r="423">
          <cell r="A423">
            <v>360.4522</v>
          </cell>
        </row>
        <row r="424">
          <cell r="A424">
            <v>360.5761</v>
          </cell>
        </row>
        <row r="425">
          <cell r="A425">
            <v>360.69979999999998</v>
          </cell>
        </row>
        <row r="426">
          <cell r="A426">
            <v>360.82319999999999</v>
          </cell>
        </row>
        <row r="427">
          <cell r="A427">
            <v>360.94639999999998</v>
          </cell>
        </row>
        <row r="428">
          <cell r="A428">
            <v>361.0693</v>
          </cell>
        </row>
        <row r="429">
          <cell r="A429">
            <v>361.19200000000001</v>
          </cell>
        </row>
        <row r="430">
          <cell r="A430">
            <v>361.31450000000001</v>
          </cell>
        </row>
        <row r="431">
          <cell r="A431">
            <v>361.43669999999997</v>
          </cell>
        </row>
        <row r="432">
          <cell r="A432">
            <v>361.55869999999999</v>
          </cell>
        </row>
        <row r="433">
          <cell r="A433">
            <v>361.68040000000002</v>
          </cell>
        </row>
        <row r="434">
          <cell r="A434">
            <v>361.80189999999999</v>
          </cell>
        </row>
        <row r="435">
          <cell r="A435">
            <v>361.92320000000001</v>
          </cell>
        </row>
        <row r="436">
          <cell r="A436">
            <v>362.04419999999999</v>
          </cell>
        </row>
        <row r="437">
          <cell r="A437">
            <v>362.16500000000002</v>
          </cell>
        </row>
        <row r="438">
          <cell r="A438">
            <v>362.28550000000001</v>
          </cell>
        </row>
        <row r="439">
          <cell r="A439">
            <v>362.40589999999997</v>
          </cell>
        </row>
        <row r="440">
          <cell r="A440">
            <v>362.52589999999998</v>
          </cell>
        </row>
        <row r="441">
          <cell r="A441">
            <v>362.64580000000001</v>
          </cell>
        </row>
        <row r="442">
          <cell r="A442">
            <v>362.7654</v>
          </cell>
        </row>
        <row r="443">
          <cell r="A443">
            <v>362.88479999999998</v>
          </cell>
        </row>
        <row r="444">
          <cell r="A444">
            <v>363.00389999999999</v>
          </cell>
        </row>
        <row r="445">
          <cell r="A445">
            <v>363.12279999999998</v>
          </cell>
        </row>
        <row r="446">
          <cell r="A446">
            <v>363.24149999999997</v>
          </cell>
        </row>
        <row r="447">
          <cell r="A447">
            <v>363.35989999999998</v>
          </cell>
        </row>
        <row r="448">
          <cell r="A448">
            <v>363.47809999999998</v>
          </cell>
        </row>
        <row r="449">
          <cell r="A449">
            <v>363.59609999999998</v>
          </cell>
        </row>
        <row r="450">
          <cell r="A450">
            <v>363.71390000000002</v>
          </cell>
        </row>
        <row r="451">
          <cell r="A451">
            <v>363.83139999999997</v>
          </cell>
        </row>
        <row r="452">
          <cell r="A452">
            <v>363.94869999999997</v>
          </cell>
        </row>
        <row r="453">
          <cell r="A453">
            <v>364.06569999999999</v>
          </cell>
        </row>
        <row r="454">
          <cell r="A454">
            <v>364.1825</v>
          </cell>
        </row>
        <row r="455">
          <cell r="A455">
            <v>364.29910000000001</v>
          </cell>
        </row>
        <row r="456">
          <cell r="A456">
            <v>364.41550000000001</v>
          </cell>
        </row>
        <row r="457">
          <cell r="A457">
            <v>364.53160000000003</v>
          </cell>
        </row>
        <row r="458">
          <cell r="A458">
            <v>364.64749999999998</v>
          </cell>
        </row>
        <row r="459">
          <cell r="A459">
            <v>364.76319999999998</v>
          </cell>
        </row>
        <row r="460">
          <cell r="A460">
            <v>364.87860000000001</v>
          </cell>
        </row>
        <row r="461">
          <cell r="A461">
            <v>364.99380000000002</v>
          </cell>
        </row>
        <row r="462">
          <cell r="A462">
            <v>365.10879999999997</v>
          </cell>
        </row>
        <row r="463">
          <cell r="A463">
            <v>365.22359999999998</v>
          </cell>
        </row>
        <row r="464">
          <cell r="A464">
            <v>365.3381</v>
          </cell>
        </row>
        <row r="465">
          <cell r="A465">
            <v>365.45240000000001</v>
          </cell>
        </row>
        <row r="466">
          <cell r="A466">
            <v>365.56639999999999</v>
          </cell>
        </row>
        <row r="467">
          <cell r="A467">
            <v>365.68020000000001</v>
          </cell>
        </row>
        <row r="468">
          <cell r="A468">
            <v>365.79379999999998</v>
          </cell>
        </row>
        <row r="469">
          <cell r="A469">
            <v>365.90719999999999</v>
          </cell>
        </row>
        <row r="470">
          <cell r="A470">
            <v>366.02030000000002</v>
          </cell>
        </row>
        <row r="471">
          <cell r="A471">
            <v>366.13319999999999</v>
          </cell>
        </row>
        <row r="472">
          <cell r="A472">
            <v>366.24590000000001</v>
          </cell>
        </row>
        <row r="473">
          <cell r="A473">
            <v>366.35829999999999</v>
          </cell>
        </row>
        <row r="474">
          <cell r="A474">
            <v>366.47050000000002</v>
          </cell>
        </row>
        <row r="475">
          <cell r="A475">
            <v>366.58240000000001</v>
          </cell>
        </row>
        <row r="476">
          <cell r="A476">
            <v>366.69420000000002</v>
          </cell>
        </row>
        <row r="477">
          <cell r="A477">
            <v>366.80560000000003</v>
          </cell>
        </row>
        <row r="478">
          <cell r="A478">
            <v>366.9169</v>
          </cell>
        </row>
        <row r="479">
          <cell r="A479">
            <v>367.02789999999999</v>
          </cell>
        </row>
        <row r="480">
          <cell r="A480">
            <v>367.1386</v>
          </cell>
        </row>
        <row r="481">
          <cell r="A481">
            <v>367.2491</v>
          </cell>
        </row>
        <row r="482">
          <cell r="A482">
            <v>367.35939999999999</v>
          </cell>
        </row>
        <row r="483">
          <cell r="A483">
            <v>367.46940000000001</v>
          </cell>
        </row>
        <row r="484">
          <cell r="A484">
            <v>367.57920000000001</v>
          </cell>
        </row>
        <row r="485">
          <cell r="A485">
            <v>367.68869999999998</v>
          </cell>
        </row>
        <row r="486">
          <cell r="A486">
            <v>367.79790000000003</v>
          </cell>
        </row>
        <row r="487">
          <cell r="A487">
            <v>367.90690000000001</v>
          </cell>
        </row>
        <row r="488">
          <cell r="A488">
            <v>368.01560000000001</v>
          </cell>
        </row>
        <row r="489">
          <cell r="A489">
            <v>368.12400000000002</v>
          </cell>
        </row>
        <row r="490">
          <cell r="A490">
            <v>368.23219999999998</v>
          </cell>
        </row>
        <row r="491">
          <cell r="A491">
            <v>368.34</v>
          </cell>
        </row>
        <row r="492">
          <cell r="A492">
            <v>368.44760000000002</v>
          </cell>
        </row>
        <row r="493">
          <cell r="A493">
            <v>368.55489999999998</v>
          </cell>
        </row>
        <row r="494">
          <cell r="A494">
            <v>368.6619</v>
          </cell>
        </row>
        <row r="495">
          <cell r="A495">
            <v>368.76850000000002</v>
          </cell>
        </row>
        <row r="496">
          <cell r="A496">
            <v>368.87479999999999</v>
          </cell>
        </row>
        <row r="497">
          <cell r="A497">
            <v>368.98059999999998</v>
          </cell>
        </row>
        <row r="498">
          <cell r="A498">
            <v>369.08609999999999</v>
          </cell>
        </row>
        <row r="499">
          <cell r="A499">
            <v>369.19110000000001</v>
          </cell>
        </row>
        <row r="500">
          <cell r="A500">
            <v>192.64510000000001</v>
          </cell>
        </row>
        <row r="501">
          <cell r="A501">
            <v>202.7893</v>
          </cell>
        </row>
        <row r="502">
          <cell r="A502">
            <v>209.3313</v>
          </cell>
        </row>
        <row r="503">
          <cell r="A503">
            <v>214.2824</v>
          </cell>
        </row>
        <row r="504">
          <cell r="A504">
            <v>218.316</v>
          </cell>
        </row>
        <row r="505">
          <cell r="A505">
            <v>221.7456</v>
          </cell>
        </row>
        <row r="506">
          <cell r="A506">
            <v>224.7448</v>
          </cell>
        </row>
        <row r="507">
          <cell r="A507">
            <v>227.42009999999999</v>
          </cell>
        </row>
        <row r="508">
          <cell r="A508">
            <v>229.84180000000001</v>
          </cell>
        </row>
        <row r="509">
          <cell r="A509">
            <v>232.0592</v>
          </cell>
        </row>
        <row r="510">
          <cell r="A510">
            <v>234.10810000000001</v>
          </cell>
        </row>
        <row r="511">
          <cell r="A511">
            <v>236.0153</v>
          </cell>
        </row>
        <row r="512">
          <cell r="A512">
            <v>237.8015</v>
          </cell>
        </row>
        <row r="513">
          <cell r="A513">
            <v>239.48320000000001</v>
          </cell>
        </row>
        <row r="514">
          <cell r="A514">
            <v>241.0735</v>
          </cell>
        </row>
        <row r="515">
          <cell r="A515">
            <v>242.5831</v>
          </cell>
        </row>
        <row r="516">
          <cell r="A516">
            <v>244.02099999999999</v>
          </cell>
        </row>
        <row r="517">
          <cell r="A517">
            <v>245.3946</v>
          </cell>
        </row>
        <row r="518">
          <cell r="A518">
            <v>246.71010000000001</v>
          </cell>
        </row>
        <row r="519">
          <cell r="A519">
            <v>247.97309999999999</v>
          </cell>
        </row>
        <row r="520">
          <cell r="A520">
            <v>249.18809999999999</v>
          </cell>
        </row>
        <row r="521">
          <cell r="A521">
            <v>250.35919999999999</v>
          </cell>
        </row>
        <row r="522">
          <cell r="A522">
            <v>251.49</v>
          </cell>
        </row>
        <row r="523">
          <cell r="A523">
            <v>252.58349999999999</v>
          </cell>
        </row>
        <row r="524">
          <cell r="A524">
            <v>253.64240000000001</v>
          </cell>
        </row>
        <row r="525">
          <cell r="A525">
            <v>254.66929999999999</v>
          </cell>
        </row>
        <row r="526">
          <cell r="A526">
            <v>255.66630000000001</v>
          </cell>
        </row>
        <row r="527">
          <cell r="A527">
            <v>256.6354</v>
          </cell>
        </row>
        <row r="528">
          <cell r="A528">
            <v>257.57830000000001</v>
          </cell>
        </row>
        <row r="529">
          <cell r="A529">
            <v>258.4966</v>
          </cell>
        </row>
        <row r="530">
          <cell r="A530">
            <v>259.39190000000002</v>
          </cell>
        </row>
        <row r="531">
          <cell r="A531">
            <v>260.26530000000002</v>
          </cell>
        </row>
        <row r="532">
          <cell r="A532">
            <v>261.1182</v>
          </cell>
        </row>
        <row r="533">
          <cell r="A533">
            <v>261.95150000000001</v>
          </cell>
        </row>
        <row r="534">
          <cell r="A534">
            <v>262.76639999999998</v>
          </cell>
        </row>
        <row r="535">
          <cell r="A535">
            <v>263.56380000000001</v>
          </cell>
        </row>
        <row r="536">
          <cell r="A536">
            <v>264.34449999999998</v>
          </cell>
        </row>
        <row r="537">
          <cell r="A537">
            <v>265.10930000000002</v>
          </cell>
        </row>
        <row r="538">
          <cell r="A538">
            <v>265.85899999999998</v>
          </cell>
        </row>
        <row r="539">
          <cell r="A539">
            <v>266.59429999999998</v>
          </cell>
        </row>
        <row r="540">
          <cell r="A540">
            <v>267.31569999999999</v>
          </cell>
        </row>
        <row r="541">
          <cell r="A541">
            <v>268.024</v>
          </cell>
        </row>
        <row r="542">
          <cell r="A542">
            <v>268.71949999999998</v>
          </cell>
        </row>
        <row r="543">
          <cell r="A543">
            <v>269.40300000000002</v>
          </cell>
        </row>
        <row r="544">
          <cell r="A544">
            <v>270.07479999999998</v>
          </cell>
        </row>
        <row r="545">
          <cell r="A545">
            <v>270.73540000000003</v>
          </cell>
        </row>
        <row r="546">
          <cell r="A546">
            <v>271.3852</v>
          </cell>
        </row>
        <row r="547">
          <cell r="A547">
            <v>272.0247</v>
          </cell>
        </row>
        <row r="548">
          <cell r="A548">
            <v>272.65429999999998</v>
          </cell>
        </row>
        <row r="549">
          <cell r="A549">
            <v>273.27420000000001</v>
          </cell>
        </row>
        <row r="550">
          <cell r="A550">
            <v>273.88479999999998</v>
          </cell>
        </row>
        <row r="551">
          <cell r="A551">
            <v>274.48649999999998</v>
          </cell>
        </row>
        <row r="552">
          <cell r="A552">
            <v>275.07960000000003</v>
          </cell>
        </row>
        <row r="553">
          <cell r="A553">
            <v>275.66430000000003</v>
          </cell>
        </row>
        <row r="554">
          <cell r="A554">
            <v>276.24090000000001</v>
          </cell>
        </row>
        <row r="555">
          <cell r="A555">
            <v>276.80970000000002</v>
          </cell>
        </row>
        <row r="556">
          <cell r="A556">
            <v>277.37090000000001</v>
          </cell>
        </row>
        <row r="557">
          <cell r="A557">
            <v>277.92469999999997</v>
          </cell>
        </row>
        <row r="558">
          <cell r="A558">
            <v>278.47149999999999</v>
          </cell>
        </row>
        <row r="559">
          <cell r="A559">
            <v>279.01130000000001</v>
          </cell>
        </row>
        <row r="560">
          <cell r="A560">
            <v>279.5444</v>
          </cell>
        </row>
        <row r="561">
          <cell r="A561">
            <v>280.0711</v>
          </cell>
        </row>
        <row r="562">
          <cell r="A562">
            <v>280.59140000000002</v>
          </cell>
        </row>
        <row r="563">
          <cell r="A563">
            <v>281.10550000000001</v>
          </cell>
        </row>
        <row r="564">
          <cell r="A564">
            <v>281.61369999999999</v>
          </cell>
        </row>
        <row r="565">
          <cell r="A565">
            <v>282.11599999999999</v>
          </cell>
        </row>
        <row r="566">
          <cell r="A566">
            <v>282.61270000000002</v>
          </cell>
        </row>
        <row r="567">
          <cell r="A567">
            <v>283.10390000000001</v>
          </cell>
        </row>
        <row r="568">
          <cell r="A568">
            <v>283.58969999999999</v>
          </cell>
        </row>
        <row r="569">
          <cell r="A569">
            <v>284.07029999999997</v>
          </cell>
        </row>
        <row r="570">
          <cell r="A570">
            <v>284.54579999999999</v>
          </cell>
        </row>
        <row r="571">
          <cell r="A571">
            <v>285.0163</v>
          </cell>
        </row>
        <row r="572">
          <cell r="A572">
            <v>285.48200000000003</v>
          </cell>
        </row>
        <row r="573">
          <cell r="A573">
            <v>285.94290000000001</v>
          </cell>
        </row>
        <row r="574">
          <cell r="A574">
            <v>286.39920000000001</v>
          </cell>
        </row>
        <row r="575">
          <cell r="A575">
            <v>286.851</v>
          </cell>
        </row>
        <row r="576">
          <cell r="A576">
            <v>287.29840000000002</v>
          </cell>
        </row>
        <row r="577">
          <cell r="A577">
            <v>287.74149999999997</v>
          </cell>
        </row>
        <row r="578">
          <cell r="A578">
            <v>288.18040000000002</v>
          </cell>
        </row>
        <row r="579">
          <cell r="A579">
            <v>288.61509999999998</v>
          </cell>
        </row>
        <row r="580">
          <cell r="A580">
            <v>289.04579999999999</v>
          </cell>
        </row>
        <row r="581">
          <cell r="A581">
            <v>289.4726</v>
          </cell>
        </row>
        <row r="582">
          <cell r="A582">
            <v>289.8956</v>
          </cell>
        </row>
        <row r="583">
          <cell r="A583">
            <v>290.31470000000002</v>
          </cell>
        </row>
        <row r="584">
          <cell r="A584">
            <v>290.73020000000002</v>
          </cell>
        </row>
        <row r="585">
          <cell r="A585">
            <v>291.142</v>
          </cell>
        </row>
        <row r="586">
          <cell r="A586">
            <v>291.55029999999999</v>
          </cell>
        </row>
        <row r="587">
          <cell r="A587">
            <v>291.95519999999999</v>
          </cell>
        </row>
        <row r="588">
          <cell r="A588">
            <v>292.35660000000001</v>
          </cell>
        </row>
        <row r="589">
          <cell r="A589">
            <v>292.75470000000001</v>
          </cell>
        </row>
        <row r="590">
          <cell r="A590">
            <v>293.14949999999999</v>
          </cell>
        </row>
        <row r="591">
          <cell r="A591">
            <v>293.54109999999997</v>
          </cell>
        </row>
        <row r="592">
          <cell r="A592">
            <v>293.92959999999999</v>
          </cell>
        </row>
        <row r="593">
          <cell r="A593">
            <v>294.315</v>
          </cell>
        </row>
        <row r="594">
          <cell r="A594">
            <v>294.69729999999998</v>
          </cell>
        </row>
        <row r="595">
          <cell r="A595">
            <v>295.07670000000002</v>
          </cell>
        </row>
        <row r="596">
          <cell r="A596">
            <v>295.45319999999998</v>
          </cell>
        </row>
        <row r="597">
          <cell r="A597">
            <v>295.82679999999999</v>
          </cell>
        </row>
        <row r="598">
          <cell r="A598">
            <v>296.19749999999999</v>
          </cell>
        </row>
        <row r="599">
          <cell r="A599">
            <v>296.56560000000002</v>
          </cell>
        </row>
        <row r="600">
          <cell r="A600">
            <v>296.93090000000001</v>
          </cell>
        </row>
        <row r="601">
          <cell r="A601">
            <v>297.29349999999999</v>
          </cell>
        </row>
        <row r="602">
          <cell r="A602">
            <v>297.65350000000001</v>
          </cell>
        </row>
        <row r="603">
          <cell r="A603">
            <v>298.01089999999999</v>
          </cell>
        </row>
        <row r="604">
          <cell r="A604">
            <v>298.36579999999998</v>
          </cell>
        </row>
        <row r="605">
          <cell r="A605">
            <v>298.71820000000002</v>
          </cell>
        </row>
        <row r="606">
          <cell r="A606">
            <v>299.06810000000002</v>
          </cell>
        </row>
        <row r="607">
          <cell r="A607">
            <v>299.41570000000002</v>
          </cell>
        </row>
        <row r="608">
          <cell r="A608">
            <v>299.76080000000002</v>
          </cell>
        </row>
        <row r="609">
          <cell r="A609">
            <v>300.10359999999997</v>
          </cell>
        </row>
        <row r="610">
          <cell r="A610">
            <v>300.44420000000002</v>
          </cell>
        </row>
        <row r="611">
          <cell r="A611">
            <v>300.7824</v>
          </cell>
        </row>
        <row r="612">
          <cell r="A612">
            <v>301.11849999999998</v>
          </cell>
        </row>
        <row r="613">
          <cell r="A613">
            <v>301.45229999999998</v>
          </cell>
        </row>
        <row r="614">
          <cell r="A614">
            <v>301.78399999999999</v>
          </cell>
        </row>
        <row r="615">
          <cell r="A615">
            <v>302.11360000000002</v>
          </cell>
        </row>
        <row r="616">
          <cell r="A616">
            <v>302.44099999999997</v>
          </cell>
        </row>
        <row r="617">
          <cell r="A617">
            <v>302.76639999999998</v>
          </cell>
        </row>
        <row r="618">
          <cell r="A618">
            <v>303.08980000000003</v>
          </cell>
        </row>
        <row r="619">
          <cell r="A619">
            <v>303.41120000000001</v>
          </cell>
        </row>
        <row r="620">
          <cell r="A620">
            <v>303.73059999999998</v>
          </cell>
        </row>
        <row r="621">
          <cell r="A621">
            <v>304.048</v>
          </cell>
        </row>
        <row r="622">
          <cell r="A622">
            <v>304.36360000000002</v>
          </cell>
        </row>
        <row r="623">
          <cell r="A623">
            <v>304.67720000000003</v>
          </cell>
        </row>
        <row r="624">
          <cell r="A624">
            <v>304.98899999999998</v>
          </cell>
        </row>
        <row r="625">
          <cell r="A625">
            <v>305.2989</v>
          </cell>
        </row>
        <row r="626">
          <cell r="A626">
            <v>305.6071</v>
          </cell>
        </row>
        <row r="627">
          <cell r="A627">
            <v>305.91340000000002</v>
          </cell>
        </row>
        <row r="628">
          <cell r="A628">
            <v>306.21800000000002</v>
          </cell>
        </row>
        <row r="629">
          <cell r="A629">
            <v>306.52080000000001</v>
          </cell>
        </row>
        <row r="630">
          <cell r="A630">
            <v>306.822</v>
          </cell>
        </row>
        <row r="631">
          <cell r="A631">
            <v>307.12139999999999</v>
          </cell>
        </row>
        <row r="632">
          <cell r="A632">
            <v>307.41919999999999</v>
          </cell>
        </row>
        <row r="633">
          <cell r="A633">
            <v>307.71530000000001</v>
          </cell>
        </row>
        <row r="634">
          <cell r="A634">
            <v>308.00979999999998</v>
          </cell>
        </row>
        <row r="635">
          <cell r="A635">
            <v>308.30270000000002</v>
          </cell>
        </row>
        <row r="636">
          <cell r="A636">
            <v>308.59399999999999</v>
          </cell>
        </row>
        <row r="637">
          <cell r="A637">
            <v>308.88369999999998</v>
          </cell>
        </row>
        <row r="638">
          <cell r="A638">
            <v>309.17189999999999</v>
          </cell>
        </row>
        <row r="639">
          <cell r="A639">
            <v>309.45859999999999</v>
          </cell>
        </row>
        <row r="640">
          <cell r="A640">
            <v>309.74369999999999</v>
          </cell>
        </row>
        <row r="641">
          <cell r="A641">
            <v>310.0274</v>
          </cell>
        </row>
        <row r="642">
          <cell r="A642">
            <v>310.30959999999999</v>
          </cell>
        </row>
        <row r="643">
          <cell r="A643">
            <v>310.59039999999999</v>
          </cell>
        </row>
        <row r="644">
          <cell r="A644">
            <v>310.86970000000002</v>
          </cell>
        </row>
        <row r="645">
          <cell r="A645">
            <v>311.14760000000001</v>
          </cell>
        </row>
        <row r="646">
          <cell r="A646">
            <v>311.42410000000001</v>
          </cell>
        </row>
        <row r="647">
          <cell r="A647">
            <v>311.69920000000002</v>
          </cell>
        </row>
        <row r="648">
          <cell r="A648">
            <v>311.97289999999998</v>
          </cell>
        </row>
        <row r="649">
          <cell r="A649">
            <v>312.24529999999999</v>
          </cell>
        </row>
        <row r="650">
          <cell r="A650">
            <v>312.5163</v>
          </cell>
        </row>
        <row r="651">
          <cell r="A651">
            <v>312.78609999999998</v>
          </cell>
        </row>
        <row r="652">
          <cell r="A652">
            <v>313.05450000000002</v>
          </cell>
        </row>
        <row r="653">
          <cell r="A653">
            <v>313.32159999999999</v>
          </cell>
        </row>
        <row r="654">
          <cell r="A654">
            <v>313.58749999999998</v>
          </cell>
        </row>
        <row r="655">
          <cell r="A655">
            <v>313.85210000000001</v>
          </cell>
        </row>
        <row r="656">
          <cell r="A656">
            <v>314.11540000000002</v>
          </cell>
        </row>
        <row r="657">
          <cell r="A657">
            <v>314.3775</v>
          </cell>
        </row>
        <row r="658">
          <cell r="A658">
            <v>314.63839999999999</v>
          </cell>
        </row>
        <row r="659">
          <cell r="A659">
            <v>314.8981</v>
          </cell>
        </row>
        <row r="660">
          <cell r="A660">
            <v>315.15649999999999</v>
          </cell>
        </row>
        <row r="661">
          <cell r="A661">
            <v>315.41379999999998</v>
          </cell>
        </row>
        <row r="662">
          <cell r="A662">
            <v>315.67</v>
          </cell>
        </row>
        <row r="663">
          <cell r="A663">
            <v>315.92489999999998</v>
          </cell>
        </row>
        <row r="664">
          <cell r="A664">
            <v>316.17880000000002</v>
          </cell>
        </row>
        <row r="665">
          <cell r="A665">
            <v>316.43150000000003</v>
          </cell>
        </row>
        <row r="666">
          <cell r="A666">
            <v>316.68299999999999</v>
          </cell>
        </row>
        <row r="667">
          <cell r="A667">
            <v>316.93349999999998</v>
          </cell>
        </row>
        <row r="668">
          <cell r="A668">
            <v>317.18290000000002</v>
          </cell>
        </row>
        <row r="669">
          <cell r="A669">
            <v>317.43110000000001</v>
          </cell>
        </row>
        <row r="670">
          <cell r="A670">
            <v>317.67829999999998</v>
          </cell>
        </row>
        <row r="671">
          <cell r="A671">
            <v>317.92450000000002</v>
          </cell>
        </row>
        <row r="672">
          <cell r="A672">
            <v>318.1696</v>
          </cell>
        </row>
        <row r="673">
          <cell r="A673">
            <v>318.41359999999997</v>
          </cell>
        </row>
        <row r="674">
          <cell r="A674">
            <v>318.65660000000003</v>
          </cell>
        </row>
        <row r="675">
          <cell r="A675">
            <v>318.89859999999999</v>
          </cell>
        </row>
        <row r="676">
          <cell r="A676">
            <v>319.1395</v>
          </cell>
        </row>
        <row r="677">
          <cell r="A677">
            <v>319.37950000000001</v>
          </cell>
        </row>
        <row r="678">
          <cell r="A678">
            <v>319.61849999999998</v>
          </cell>
        </row>
        <row r="679">
          <cell r="A679">
            <v>319.85649999999998</v>
          </cell>
        </row>
        <row r="680">
          <cell r="A680">
            <v>320.09350000000001</v>
          </cell>
        </row>
        <row r="681">
          <cell r="A681">
            <v>320.3295</v>
          </cell>
        </row>
        <row r="682">
          <cell r="A682">
            <v>320.56459999999998</v>
          </cell>
        </row>
        <row r="683">
          <cell r="A683">
            <v>320.7987</v>
          </cell>
        </row>
        <row r="684">
          <cell r="A684">
            <v>321.03190000000001</v>
          </cell>
        </row>
        <row r="685">
          <cell r="A685">
            <v>321.26420000000002</v>
          </cell>
        </row>
        <row r="686">
          <cell r="A686">
            <v>321.49560000000002</v>
          </cell>
        </row>
        <row r="687">
          <cell r="A687">
            <v>321.726</v>
          </cell>
        </row>
        <row r="688">
          <cell r="A688">
            <v>321.95549999999997</v>
          </cell>
        </row>
        <row r="689">
          <cell r="A689">
            <v>322.18419999999998</v>
          </cell>
        </row>
        <row r="690">
          <cell r="A690">
            <v>322.4119</v>
          </cell>
        </row>
        <row r="691">
          <cell r="A691">
            <v>322.6388</v>
          </cell>
        </row>
        <row r="692">
          <cell r="A692">
            <v>322.8648</v>
          </cell>
        </row>
        <row r="693">
          <cell r="A693">
            <v>323.0899</v>
          </cell>
        </row>
        <row r="694">
          <cell r="A694">
            <v>323.31420000000003</v>
          </cell>
        </row>
        <row r="695">
          <cell r="A695">
            <v>323.5376</v>
          </cell>
        </row>
        <row r="696">
          <cell r="A696">
            <v>323.7602</v>
          </cell>
        </row>
        <row r="697">
          <cell r="A697">
            <v>323.9819</v>
          </cell>
        </row>
        <row r="698">
          <cell r="A698">
            <v>324.20280000000002</v>
          </cell>
        </row>
        <row r="699">
          <cell r="A699">
            <v>324.42290000000003</v>
          </cell>
        </row>
        <row r="700">
          <cell r="A700">
            <v>324.6422</v>
          </cell>
        </row>
        <row r="701">
          <cell r="A701">
            <v>324.86070000000001</v>
          </cell>
        </row>
        <row r="702">
          <cell r="A702">
            <v>325.07839999999999</v>
          </cell>
        </row>
        <row r="703">
          <cell r="A703">
            <v>325.2953</v>
          </cell>
        </row>
        <row r="704">
          <cell r="A704">
            <v>325.51139999999998</v>
          </cell>
        </row>
        <row r="705">
          <cell r="A705">
            <v>325.72669999999999</v>
          </cell>
        </row>
        <row r="706">
          <cell r="A706">
            <v>325.94119999999998</v>
          </cell>
        </row>
        <row r="707">
          <cell r="A707">
            <v>326.15499999999997</v>
          </cell>
        </row>
        <row r="708">
          <cell r="A708">
            <v>326.36799999999999</v>
          </cell>
        </row>
        <row r="709">
          <cell r="A709">
            <v>326.58030000000002</v>
          </cell>
        </row>
        <row r="710">
          <cell r="A710">
            <v>326.79180000000002</v>
          </cell>
        </row>
        <row r="711">
          <cell r="A711">
            <v>327.00259999999997</v>
          </cell>
        </row>
        <row r="712">
          <cell r="A712">
            <v>327.21260000000001</v>
          </cell>
        </row>
        <row r="713">
          <cell r="A713">
            <v>327.42189999999999</v>
          </cell>
        </row>
        <row r="714">
          <cell r="A714">
            <v>327.63049999999998</v>
          </cell>
        </row>
        <row r="715">
          <cell r="A715">
            <v>327.83839999999998</v>
          </cell>
        </row>
        <row r="716">
          <cell r="A716">
            <v>328.0455</v>
          </cell>
        </row>
        <row r="717">
          <cell r="A717">
            <v>328.25189999999998</v>
          </cell>
        </row>
        <row r="718">
          <cell r="A718">
            <v>328.45769999999999</v>
          </cell>
        </row>
        <row r="719">
          <cell r="A719">
            <v>328.66269999999997</v>
          </cell>
        </row>
        <row r="720">
          <cell r="A720">
            <v>328.86709999999999</v>
          </cell>
        </row>
        <row r="721">
          <cell r="A721">
            <v>329.07069999999999</v>
          </cell>
        </row>
        <row r="722">
          <cell r="A722">
            <v>329.27370000000002</v>
          </cell>
        </row>
        <row r="723">
          <cell r="A723">
            <v>329.476</v>
          </cell>
        </row>
        <row r="724">
          <cell r="A724">
            <v>329.67770000000002</v>
          </cell>
        </row>
        <row r="725">
          <cell r="A725">
            <v>329.87869999999998</v>
          </cell>
        </row>
        <row r="726">
          <cell r="A726">
            <v>330.07900000000001</v>
          </cell>
        </row>
        <row r="727">
          <cell r="A727">
            <v>330.27859999999998</v>
          </cell>
        </row>
        <row r="728">
          <cell r="A728">
            <v>330.4776</v>
          </cell>
        </row>
        <row r="729">
          <cell r="A729">
            <v>330.67599999999999</v>
          </cell>
        </row>
        <row r="730">
          <cell r="A730">
            <v>330.87369999999999</v>
          </cell>
        </row>
        <row r="731">
          <cell r="A731">
            <v>331.07080000000002</v>
          </cell>
        </row>
        <row r="732">
          <cell r="A732">
            <v>331.26729999999998</v>
          </cell>
        </row>
        <row r="733">
          <cell r="A733">
            <v>331.4631</v>
          </cell>
        </row>
        <row r="734">
          <cell r="A734">
            <v>331.6583</v>
          </cell>
        </row>
        <row r="735">
          <cell r="A735">
            <v>331.85289999999998</v>
          </cell>
        </row>
        <row r="736">
          <cell r="A736">
            <v>332.04689999999999</v>
          </cell>
        </row>
        <row r="737">
          <cell r="A737">
            <v>332.24020000000002</v>
          </cell>
        </row>
        <row r="738">
          <cell r="A738">
            <v>332.43299999999999</v>
          </cell>
        </row>
        <row r="739">
          <cell r="A739">
            <v>332.62509999999997</v>
          </cell>
        </row>
        <row r="740">
          <cell r="A740">
            <v>332.81670000000003</v>
          </cell>
        </row>
        <row r="741">
          <cell r="A741">
            <v>333.0077</v>
          </cell>
        </row>
        <row r="742">
          <cell r="A742">
            <v>333.19810000000001</v>
          </cell>
        </row>
        <row r="743">
          <cell r="A743">
            <v>333.3879</v>
          </cell>
        </row>
        <row r="744">
          <cell r="A744">
            <v>333.57709999999997</v>
          </cell>
        </row>
        <row r="745">
          <cell r="A745">
            <v>333.76569999999998</v>
          </cell>
        </row>
        <row r="746">
          <cell r="A746">
            <v>333.9538</v>
          </cell>
        </row>
        <row r="747">
          <cell r="A747">
            <v>334.1413</v>
          </cell>
        </row>
        <row r="748">
          <cell r="A748">
            <v>334.32819999999998</v>
          </cell>
        </row>
        <row r="749">
          <cell r="A749">
            <v>334.51459999999997</v>
          </cell>
        </row>
        <row r="750">
          <cell r="A750">
            <v>334.7004</v>
          </cell>
        </row>
        <row r="751">
          <cell r="A751">
            <v>334.88569999999999</v>
          </cell>
        </row>
        <row r="752">
          <cell r="A752">
            <v>335.07040000000001</v>
          </cell>
        </row>
        <row r="753">
          <cell r="A753">
            <v>335.25459999999998</v>
          </cell>
        </row>
        <row r="754">
          <cell r="A754">
            <v>335.43819999999999</v>
          </cell>
        </row>
        <row r="755">
          <cell r="A755">
            <v>335.62130000000002</v>
          </cell>
        </row>
        <row r="756">
          <cell r="A756">
            <v>335.8039</v>
          </cell>
        </row>
        <row r="757">
          <cell r="A757">
            <v>335.98590000000002</v>
          </cell>
        </row>
        <row r="758">
          <cell r="A758">
            <v>336.16739999999999</v>
          </cell>
        </row>
        <row r="759">
          <cell r="A759">
            <v>336.34840000000003</v>
          </cell>
        </row>
        <row r="760">
          <cell r="A760">
            <v>336.52890000000002</v>
          </cell>
        </row>
        <row r="761">
          <cell r="A761">
            <v>336.7088</v>
          </cell>
        </row>
        <row r="762">
          <cell r="A762">
            <v>336.88819999999998</v>
          </cell>
        </row>
        <row r="763">
          <cell r="A763">
            <v>337.06709999999998</v>
          </cell>
        </row>
        <row r="764">
          <cell r="A764">
            <v>337.24549999999999</v>
          </cell>
        </row>
        <row r="765">
          <cell r="A765">
            <v>337.42340000000002</v>
          </cell>
        </row>
        <row r="766">
          <cell r="A766">
            <v>337.60079999999999</v>
          </cell>
        </row>
        <row r="767">
          <cell r="A767">
            <v>337.77769999999998</v>
          </cell>
        </row>
        <row r="768">
          <cell r="A768">
            <v>337.95409999999998</v>
          </cell>
        </row>
        <row r="769">
          <cell r="A769">
            <v>338.13</v>
          </cell>
        </row>
        <row r="770">
          <cell r="A770">
            <v>338.30549999999999</v>
          </cell>
        </row>
        <row r="771">
          <cell r="A771">
            <v>338.48039999999997</v>
          </cell>
        </row>
        <row r="772">
          <cell r="A772">
            <v>338.6549</v>
          </cell>
        </row>
        <row r="773">
          <cell r="A773">
            <v>338.8288</v>
          </cell>
        </row>
        <row r="774">
          <cell r="A774">
            <v>339.00229999999999</v>
          </cell>
        </row>
        <row r="775">
          <cell r="A775">
            <v>339.17529999999999</v>
          </cell>
        </row>
        <row r="776">
          <cell r="A776">
            <v>339.34789999999998</v>
          </cell>
        </row>
        <row r="777">
          <cell r="A777">
            <v>339.52</v>
          </cell>
        </row>
        <row r="778">
          <cell r="A778">
            <v>339.69159999999999</v>
          </cell>
        </row>
        <row r="779">
          <cell r="A779">
            <v>339.86270000000002</v>
          </cell>
        </row>
        <row r="780">
          <cell r="A780">
            <v>340.03339999999997</v>
          </cell>
        </row>
        <row r="781">
          <cell r="A781">
            <v>340.20370000000003</v>
          </cell>
        </row>
        <row r="782">
          <cell r="A782">
            <v>340.3734</v>
          </cell>
        </row>
        <row r="783">
          <cell r="A783">
            <v>340.5428</v>
          </cell>
        </row>
        <row r="784">
          <cell r="A784">
            <v>340.71170000000001</v>
          </cell>
        </row>
        <row r="785">
          <cell r="A785">
            <v>340.88010000000003</v>
          </cell>
        </row>
        <row r="786">
          <cell r="A786">
            <v>341.04809999999998</v>
          </cell>
        </row>
        <row r="787">
          <cell r="A787">
            <v>341.21559999999999</v>
          </cell>
        </row>
        <row r="788">
          <cell r="A788">
            <v>341.3827</v>
          </cell>
        </row>
        <row r="789">
          <cell r="A789">
            <v>341.54939999999999</v>
          </cell>
        </row>
        <row r="790">
          <cell r="A790">
            <v>341.71559999999999</v>
          </cell>
        </row>
        <row r="791">
          <cell r="A791">
            <v>341.88139999999999</v>
          </cell>
        </row>
        <row r="792">
          <cell r="A792">
            <v>342.04680000000002</v>
          </cell>
        </row>
        <row r="793">
          <cell r="A793">
            <v>342.21170000000001</v>
          </cell>
        </row>
        <row r="794">
          <cell r="A794">
            <v>342.37619999999998</v>
          </cell>
        </row>
        <row r="795">
          <cell r="A795">
            <v>342.5403</v>
          </cell>
        </row>
        <row r="796">
          <cell r="A796">
            <v>342.70400000000001</v>
          </cell>
        </row>
        <row r="797">
          <cell r="A797">
            <v>342.8673</v>
          </cell>
        </row>
        <row r="798">
          <cell r="A798">
            <v>343.0301</v>
          </cell>
        </row>
        <row r="799">
          <cell r="A799">
            <v>343.1925</v>
          </cell>
        </row>
        <row r="800">
          <cell r="A800">
            <v>343.3546</v>
          </cell>
        </row>
        <row r="801">
          <cell r="A801">
            <v>343.51620000000003</v>
          </cell>
        </row>
        <row r="802">
          <cell r="A802">
            <v>343.67739999999998</v>
          </cell>
        </row>
        <row r="803">
          <cell r="A803">
            <v>343.83819999999997</v>
          </cell>
        </row>
        <row r="804">
          <cell r="A804">
            <v>343.99860000000001</v>
          </cell>
        </row>
        <row r="805">
          <cell r="A805">
            <v>344.15859999999998</v>
          </cell>
        </row>
        <row r="806">
          <cell r="A806">
            <v>344.31819999999999</v>
          </cell>
        </row>
        <row r="807">
          <cell r="A807">
            <v>344.47739999999999</v>
          </cell>
        </row>
        <row r="808">
          <cell r="A808">
            <v>344.63619999999997</v>
          </cell>
        </row>
        <row r="809">
          <cell r="A809">
            <v>344.7946</v>
          </cell>
        </row>
        <row r="810">
          <cell r="A810">
            <v>344.95260000000002</v>
          </cell>
        </row>
        <row r="811">
          <cell r="A811">
            <v>345.1103</v>
          </cell>
        </row>
        <row r="812">
          <cell r="A812">
            <v>345.26749999999998</v>
          </cell>
        </row>
        <row r="813">
          <cell r="A813">
            <v>345.42439999999999</v>
          </cell>
        </row>
        <row r="814">
          <cell r="A814">
            <v>345.58089999999999</v>
          </cell>
        </row>
        <row r="815">
          <cell r="A815">
            <v>345.73700000000002</v>
          </cell>
        </row>
        <row r="816">
          <cell r="A816">
            <v>345.89269999999999</v>
          </cell>
        </row>
        <row r="817">
          <cell r="A817">
            <v>346.04809999999998</v>
          </cell>
        </row>
        <row r="818">
          <cell r="A818">
            <v>346.20310000000001</v>
          </cell>
        </row>
        <row r="819">
          <cell r="A819">
            <v>346.35770000000002</v>
          </cell>
        </row>
        <row r="820">
          <cell r="A820">
            <v>346.51190000000003</v>
          </cell>
        </row>
        <row r="821">
          <cell r="A821">
            <v>346.66579999999999</v>
          </cell>
        </row>
        <row r="822">
          <cell r="A822">
            <v>346.8193</v>
          </cell>
        </row>
        <row r="823">
          <cell r="A823">
            <v>346.97250000000003</v>
          </cell>
        </row>
        <row r="824">
          <cell r="A824">
            <v>347.12520000000001</v>
          </cell>
        </row>
        <row r="825">
          <cell r="A825">
            <v>347.27769999999998</v>
          </cell>
        </row>
        <row r="826">
          <cell r="A826">
            <v>347.42970000000003</v>
          </cell>
        </row>
        <row r="827">
          <cell r="A827">
            <v>347.58139999999997</v>
          </cell>
        </row>
        <row r="828">
          <cell r="A828">
            <v>347.7328</v>
          </cell>
        </row>
        <row r="829">
          <cell r="A829">
            <v>347.88380000000001</v>
          </cell>
        </row>
        <row r="830">
          <cell r="A830">
            <v>348.03440000000001</v>
          </cell>
        </row>
        <row r="831">
          <cell r="A831">
            <v>348.18470000000002</v>
          </cell>
        </row>
        <row r="832">
          <cell r="A832">
            <v>348.33460000000002</v>
          </cell>
        </row>
        <row r="833">
          <cell r="A833">
            <v>348.48419999999999</v>
          </cell>
        </row>
        <row r="834">
          <cell r="A834">
            <v>348.63350000000003</v>
          </cell>
        </row>
        <row r="835">
          <cell r="A835">
            <v>348.7824</v>
          </cell>
        </row>
        <row r="836">
          <cell r="A836">
            <v>348.93099999999998</v>
          </cell>
        </row>
        <row r="837">
          <cell r="A837">
            <v>349.07920000000001</v>
          </cell>
        </row>
        <row r="838">
          <cell r="A838">
            <v>349.22710000000001</v>
          </cell>
        </row>
        <row r="839">
          <cell r="A839">
            <v>349.37459999999999</v>
          </cell>
        </row>
        <row r="840">
          <cell r="A840">
            <v>349.52179999999998</v>
          </cell>
        </row>
        <row r="841">
          <cell r="A841">
            <v>349.6687</v>
          </cell>
        </row>
        <row r="842">
          <cell r="A842">
            <v>349.81529999999998</v>
          </cell>
        </row>
        <row r="843">
          <cell r="A843">
            <v>349.9615</v>
          </cell>
        </row>
        <row r="844">
          <cell r="A844">
            <v>350.10739999999998</v>
          </cell>
        </row>
        <row r="845">
          <cell r="A845">
            <v>350.25290000000001</v>
          </cell>
        </row>
        <row r="846">
          <cell r="A846">
            <v>350.39819999999997</v>
          </cell>
        </row>
        <row r="847">
          <cell r="A847">
            <v>350.54309999999998</v>
          </cell>
        </row>
        <row r="848">
          <cell r="A848">
            <v>350.68759999999997</v>
          </cell>
        </row>
        <row r="849">
          <cell r="A849">
            <v>350.83190000000002</v>
          </cell>
        </row>
        <row r="850">
          <cell r="A850">
            <v>350.97579999999999</v>
          </cell>
        </row>
        <row r="851">
          <cell r="A851">
            <v>351.11950000000002</v>
          </cell>
        </row>
        <row r="852">
          <cell r="A852">
            <v>351.26280000000003</v>
          </cell>
        </row>
        <row r="853">
          <cell r="A853">
            <v>351.4058</v>
          </cell>
        </row>
        <row r="854">
          <cell r="A854">
            <v>351.54840000000002</v>
          </cell>
        </row>
        <row r="855">
          <cell r="A855">
            <v>351.69080000000002</v>
          </cell>
        </row>
        <row r="856">
          <cell r="A856">
            <v>351.83280000000002</v>
          </cell>
        </row>
        <row r="857">
          <cell r="A857">
            <v>351.97460000000001</v>
          </cell>
        </row>
        <row r="858">
          <cell r="A858">
            <v>352.11599999999999</v>
          </cell>
        </row>
        <row r="859">
          <cell r="A859">
            <v>352.25709999999998</v>
          </cell>
        </row>
        <row r="860">
          <cell r="A860">
            <v>352.39789999999999</v>
          </cell>
        </row>
        <row r="861">
          <cell r="A861">
            <v>352.53840000000002</v>
          </cell>
        </row>
        <row r="862">
          <cell r="A862">
            <v>352.67860000000002</v>
          </cell>
        </row>
        <row r="863">
          <cell r="A863">
            <v>352.81849999999997</v>
          </cell>
        </row>
        <row r="864">
          <cell r="A864">
            <v>352.9581</v>
          </cell>
        </row>
        <row r="865">
          <cell r="A865">
            <v>353.09739999999999</v>
          </cell>
        </row>
        <row r="866">
          <cell r="A866">
            <v>353.2364</v>
          </cell>
        </row>
        <row r="867">
          <cell r="A867">
            <v>353.37509999999997</v>
          </cell>
        </row>
        <row r="868">
          <cell r="A868">
            <v>353.51350000000002</v>
          </cell>
        </row>
        <row r="869">
          <cell r="A869">
            <v>353.65159999999997</v>
          </cell>
        </row>
        <row r="870">
          <cell r="A870">
            <v>353.7894</v>
          </cell>
        </row>
        <row r="871">
          <cell r="A871">
            <v>353.92689999999999</v>
          </cell>
        </row>
        <row r="872">
          <cell r="A872">
            <v>354.0641</v>
          </cell>
        </row>
        <row r="873">
          <cell r="A873">
            <v>354.20100000000002</v>
          </cell>
        </row>
        <row r="874">
          <cell r="A874">
            <v>354.33769999999998</v>
          </cell>
        </row>
        <row r="875">
          <cell r="A875">
            <v>354.47399999999999</v>
          </cell>
        </row>
        <row r="876">
          <cell r="A876">
            <v>354.61009999999999</v>
          </cell>
        </row>
        <row r="877">
          <cell r="A877">
            <v>354.74590000000001</v>
          </cell>
        </row>
        <row r="878">
          <cell r="A878">
            <v>354.88139999999999</v>
          </cell>
        </row>
        <row r="879">
          <cell r="A879">
            <v>355.01659999999998</v>
          </cell>
        </row>
        <row r="880">
          <cell r="A880">
            <v>355.1515</v>
          </cell>
        </row>
        <row r="881">
          <cell r="A881">
            <v>355.28620000000001</v>
          </cell>
        </row>
        <row r="882">
          <cell r="A882">
            <v>355.4205</v>
          </cell>
        </row>
        <row r="883">
          <cell r="A883">
            <v>355.55459999999999</v>
          </cell>
        </row>
        <row r="884">
          <cell r="A884">
            <v>355.6884</v>
          </cell>
        </row>
        <row r="885">
          <cell r="A885">
            <v>355.82190000000003</v>
          </cell>
        </row>
        <row r="886">
          <cell r="A886">
            <v>355.95519999999999</v>
          </cell>
        </row>
        <row r="887">
          <cell r="A887">
            <v>356.08819999999997</v>
          </cell>
        </row>
        <row r="888">
          <cell r="A888">
            <v>356.22089999999997</v>
          </cell>
        </row>
        <row r="889">
          <cell r="A889">
            <v>356.35329999999999</v>
          </cell>
        </row>
        <row r="890">
          <cell r="A890">
            <v>356.48540000000003</v>
          </cell>
        </row>
        <row r="891">
          <cell r="A891">
            <v>356.6173</v>
          </cell>
        </row>
        <row r="892">
          <cell r="A892">
            <v>356.74889999999999</v>
          </cell>
        </row>
        <row r="893">
          <cell r="A893">
            <v>356.88029999999998</v>
          </cell>
        </row>
        <row r="894">
          <cell r="A894">
            <v>357.01139999999998</v>
          </cell>
        </row>
        <row r="895">
          <cell r="A895">
            <v>357.1422</v>
          </cell>
        </row>
        <row r="896">
          <cell r="A896">
            <v>357.27269999999999</v>
          </cell>
        </row>
        <row r="897">
          <cell r="A897">
            <v>357.40300000000002</v>
          </cell>
        </row>
        <row r="898">
          <cell r="A898">
            <v>357.53300000000002</v>
          </cell>
        </row>
        <row r="899">
          <cell r="A899">
            <v>357.66269999999997</v>
          </cell>
        </row>
        <row r="900">
          <cell r="A900">
            <v>357.79219999999998</v>
          </cell>
        </row>
        <row r="901">
          <cell r="A901">
            <v>357.92149999999998</v>
          </cell>
        </row>
        <row r="902">
          <cell r="A902">
            <v>358.05040000000002</v>
          </cell>
        </row>
        <row r="903">
          <cell r="A903">
            <v>358.17910000000001</v>
          </cell>
        </row>
        <row r="904">
          <cell r="A904">
            <v>358.30759999999998</v>
          </cell>
        </row>
        <row r="905">
          <cell r="A905">
            <v>358.4357</v>
          </cell>
        </row>
        <row r="906">
          <cell r="A906">
            <v>358.56369999999998</v>
          </cell>
        </row>
        <row r="907">
          <cell r="A907">
            <v>358.69130000000001</v>
          </cell>
        </row>
        <row r="908">
          <cell r="A908">
            <v>358.81880000000001</v>
          </cell>
        </row>
        <row r="909">
          <cell r="A909">
            <v>358.94589999999999</v>
          </cell>
        </row>
        <row r="910">
          <cell r="A910">
            <v>359.07279999999997</v>
          </cell>
        </row>
        <row r="911">
          <cell r="A911">
            <v>359.1995</v>
          </cell>
        </row>
        <row r="912">
          <cell r="A912">
            <v>359.32589999999999</v>
          </cell>
        </row>
        <row r="913">
          <cell r="A913">
            <v>359.452</v>
          </cell>
        </row>
        <row r="914">
          <cell r="A914">
            <v>359.5779</v>
          </cell>
        </row>
        <row r="915">
          <cell r="A915">
            <v>359.70350000000002</v>
          </cell>
        </row>
        <row r="916">
          <cell r="A916">
            <v>359.82889999999998</v>
          </cell>
        </row>
        <row r="917">
          <cell r="A917">
            <v>359.95409999999998</v>
          </cell>
        </row>
        <row r="918">
          <cell r="A918">
            <v>360.07900000000001</v>
          </cell>
        </row>
        <row r="919">
          <cell r="A919">
            <v>360.20359999999999</v>
          </cell>
        </row>
        <row r="920">
          <cell r="A920">
            <v>360.32799999999997</v>
          </cell>
        </row>
        <row r="921">
          <cell r="A921">
            <v>360.4522</v>
          </cell>
        </row>
        <row r="922">
          <cell r="A922">
            <v>360.5761</v>
          </cell>
        </row>
        <row r="923">
          <cell r="A923">
            <v>360.69979999999998</v>
          </cell>
        </row>
        <row r="924">
          <cell r="A924">
            <v>360.82319999999999</v>
          </cell>
        </row>
        <row r="925">
          <cell r="A925">
            <v>360.94639999999998</v>
          </cell>
        </row>
        <row r="926">
          <cell r="A926">
            <v>361.0693</v>
          </cell>
        </row>
        <row r="927">
          <cell r="A927">
            <v>361.19200000000001</v>
          </cell>
        </row>
        <row r="928">
          <cell r="A928">
            <v>361.31450000000001</v>
          </cell>
        </row>
        <row r="929">
          <cell r="A929">
            <v>361.43669999999997</v>
          </cell>
        </row>
        <row r="930">
          <cell r="A930">
            <v>361.55869999999999</v>
          </cell>
        </row>
        <row r="931">
          <cell r="A931">
            <v>361.68040000000002</v>
          </cell>
        </row>
        <row r="932">
          <cell r="A932">
            <v>361.80189999999999</v>
          </cell>
        </row>
        <row r="933">
          <cell r="A933">
            <v>361.92320000000001</v>
          </cell>
        </row>
        <row r="934">
          <cell r="A934">
            <v>362.04419999999999</v>
          </cell>
        </row>
        <row r="935">
          <cell r="A935">
            <v>362.16500000000002</v>
          </cell>
        </row>
        <row r="936">
          <cell r="A936">
            <v>362.28550000000001</v>
          </cell>
        </row>
        <row r="937">
          <cell r="A937">
            <v>362.40589999999997</v>
          </cell>
        </row>
        <row r="938">
          <cell r="A938">
            <v>362.52589999999998</v>
          </cell>
        </row>
        <row r="939">
          <cell r="A939">
            <v>362.64580000000001</v>
          </cell>
        </row>
        <row r="940">
          <cell r="A940">
            <v>362.7654</v>
          </cell>
        </row>
        <row r="941">
          <cell r="A941">
            <v>362.88479999999998</v>
          </cell>
        </row>
        <row r="942">
          <cell r="A942">
            <v>363.00389999999999</v>
          </cell>
        </row>
        <row r="943">
          <cell r="A943">
            <v>363.12279999999998</v>
          </cell>
        </row>
        <row r="944">
          <cell r="A944">
            <v>363.24149999999997</v>
          </cell>
        </row>
        <row r="945">
          <cell r="A945">
            <v>363.35989999999998</v>
          </cell>
        </row>
        <row r="946">
          <cell r="A946">
            <v>363.47809999999998</v>
          </cell>
        </row>
        <row r="947">
          <cell r="A947">
            <v>363.59609999999998</v>
          </cell>
        </row>
        <row r="948">
          <cell r="A948">
            <v>363.71390000000002</v>
          </cell>
        </row>
        <row r="949">
          <cell r="A949">
            <v>363.83139999999997</v>
          </cell>
        </row>
        <row r="950">
          <cell r="A950">
            <v>363.94869999999997</v>
          </cell>
        </row>
        <row r="951">
          <cell r="A951">
            <v>364.06569999999999</v>
          </cell>
        </row>
        <row r="952">
          <cell r="A952">
            <v>364.1825</v>
          </cell>
        </row>
        <row r="953">
          <cell r="A953">
            <v>364.29910000000001</v>
          </cell>
        </row>
        <row r="954">
          <cell r="A954">
            <v>364.41550000000001</v>
          </cell>
        </row>
        <row r="955">
          <cell r="A955">
            <v>364.53160000000003</v>
          </cell>
        </row>
        <row r="956">
          <cell r="A956">
            <v>364.64749999999998</v>
          </cell>
        </row>
        <row r="957">
          <cell r="A957">
            <v>364.76319999999998</v>
          </cell>
        </row>
        <row r="958">
          <cell r="A958">
            <v>364.87860000000001</v>
          </cell>
        </row>
        <row r="959">
          <cell r="A959">
            <v>364.99380000000002</v>
          </cell>
        </row>
        <row r="960">
          <cell r="A960">
            <v>365.10879999999997</v>
          </cell>
        </row>
        <row r="961">
          <cell r="A961">
            <v>365.22359999999998</v>
          </cell>
        </row>
        <row r="962">
          <cell r="A962">
            <v>365.3381</v>
          </cell>
        </row>
        <row r="963">
          <cell r="A963">
            <v>365.45240000000001</v>
          </cell>
        </row>
        <row r="964">
          <cell r="A964">
            <v>365.56639999999999</v>
          </cell>
        </row>
        <row r="965">
          <cell r="A965">
            <v>365.68020000000001</v>
          </cell>
        </row>
        <row r="966">
          <cell r="A966">
            <v>365.79379999999998</v>
          </cell>
        </row>
        <row r="967">
          <cell r="A967">
            <v>365.90719999999999</v>
          </cell>
        </row>
        <row r="968">
          <cell r="A968">
            <v>366.02030000000002</v>
          </cell>
        </row>
        <row r="969">
          <cell r="A969">
            <v>366.13319999999999</v>
          </cell>
        </row>
        <row r="970">
          <cell r="A970">
            <v>366.24590000000001</v>
          </cell>
        </row>
        <row r="971">
          <cell r="A971">
            <v>366.35829999999999</v>
          </cell>
        </row>
        <row r="972">
          <cell r="A972">
            <v>366.47050000000002</v>
          </cell>
        </row>
        <row r="973">
          <cell r="A973">
            <v>366.58240000000001</v>
          </cell>
        </row>
        <row r="974">
          <cell r="A974">
            <v>366.69420000000002</v>
          </cell>
        </row>
        <row r="975">
          <cell r="A975">
            <v>366.80560000000003</v>
          </cell>
        </row>
        <row r="976">
          <cell r="A976">
            <v>366.9169</v>
          </cell>
        </row>
        <row r="977">
          <cell r="A977">
            <v>367.02789999999999</v>
          </cell>
        </row>
        <row r="978">
          <cell r="A978">
            <v>367.1386</v>
          </cell>
        </row>
        <row r="979">
          <cell r="A979">
            <v>367.2491</v>
          </cell>
        </row>
        <row r="980">
          <cell r="A980">
            <v>367.35939999999999</v>
          </cell>
        </row>
        <row r="981">
          <cell r="A981">
            <v>367.46940000000001</v>
          </cell>
        </row>
        <row r="982">
          <cell r="A982">
            <v>367.57920000000001</v>
          </cell>
        </row>
        <row r="983">
          <cell r="A983">
            <v>367.68869999999998</v>
          </cell>
        </row>
        <row r="984">
          <cell r="A984">
            <v>367.79790000000003</v>
          </cell>
        </row>
        <row r="985">
          <cell r="A985">
            <v>367.90690000000001</v>
          </cell>
        </row>
        <row r="986">
          <cell r="A986">
            <v>368.01560000000001</v>
          </cell>
        </row>
        <row r="987">
          <cell r="A987">
            <v>368.12400000000002</v>
          </cell>
        </row>
        <row r="988">
          <cell r="A988">
            <v>368.23219999999998</v>
          </cell>
        </row>
        <row r="989">
          <cell r="A989">
            <v>368.34</v>
          </cell>
        </row>
        <row r="990">
          <cell r="A990">
            <v>368.44760000000002</v>
          </cell>
        </row>
        <row r="991">
          <cell r="A991">
            <v>368.55489999999998</v>
          </cell>
        </row>
        <row r="992">
          <cell r="A992">
            <v>368.6619</v>
          </cell>
        </row>
        <row r="993">
          <cell r="A993">
            <v>368.76850000000002</v>
          </cell>
        </row>
        <row r="994">
          <cell r="A994">
            <v>368.87479999999999</v>
          </cell>
        </row>
        <row r="995">
          <cell r="A995">
            <v>368.98059999999998</v>
          </cell>
        </row>
        <row r="996">
          <cell r="A996">
            <v>369.08609999999999</v>
          </cell>
        </row>
        <row r="997">
          <cell r="A997">
            <v>369.19110000000001</v>
          </cell>
        </row>
      </sheetData>
      <sheetData sheetId="28">
        <row r="2">
          <cell r="A2">
            <v>118.01990000000001</v>
          </cell>
        </row>
        <row r="3">
          <cell r="A3">
            <v>158.92859999999999</v>
          </cell>
        </row>
        <row r="4">
          <cell r="A4">
            <v>167.16630000000001</v>
          </cell>
        </row>
        <row r="5">
          <cell r="A5">
            <v>172.47919999999999</v>
          </cell>
        </row>
        <row r="6">
          <cell r="A6">
            <v>176.49870000000001</v>
          </cell>
        </row>
        <row r="7">
          <cell r="A7">
            <v>179.77199999999999</v>
          </cell>
        </row>
        <row r="8">
          <cell r="A8">
            <v>182.55420000000001</v>
          </cell>
        </row>
        <row r="9">
          <cell r="A9">
            <v>184.98650000000001</v>
          </cell>
        </row>
        <row r="10">
          <cell r="A10">
            <v>187.15530000000001</v>
          </cell>
        </row>
        <row r="11">
          <cell r="A11">
            <v>189.1181</v>
          </cell>
        </row>
        <row r="12">
          <cell r="A12">
            <v>190.91480000000001</v>
          </cell>
        </row>
        <row r="13">
          <cell r="A13">
            <v>192.5745</v>
          </cell>
        </row>
        <row r="14">
          <cell r="A14">
            <v>194.1191</v>
          </cell>
        </row>
        <row r="15">
          <cell r="A15">
            <v>195.56540000000001</v>
          </cell>
        </row>
        <row r="16">
          <cell r="A16">
            <v>196.92670000000001</v>
          </cell>
        </row>
        <row r="17">
          <cell r="A17">
            <v>198.21379999999999</v>
          </cell>
        </row>
        <row r="18">
          <cell r="A18">
            <v>199.43539999999999</v>
          </cell>
        </row>
        <row r="19">
          <cell r="A19">
            <v>200.59870000000001</v>
          </cell>
        </row>
        <row r="20">
          <cell r="A20">
            <v>201.7097</v>
          </cell>
        </row>
        <row r="21">
          <cell r="A21">
            <v>202.77369999999999</v>
          </cell>
        </row>
        <row r="22">
          <cell r="A22">
            <v>203.79490000000001</v>
          </cell>
        </row>
        <row r="23">
          <cell r="A23">
            <v>204.77719999999999</v>
          </cell>
        </row>
        <row r="24">
          <cell r="A24">
            <v>205.72389999999999</v>
          </cell>
        </row>
        <row r="25">
          <cell r="A25">
            <v>206.6378</v>
          </cell>
        </row>
        <row r="26">
          <cell r="A26">
            <v>207.5214</v>
          </cell>
        </row>
        <row r="27">
          <cell r="A27">
            <v>208.37700000000001</v>
          </cell>
        </row>
        <row r="28">
          <cell r="A28">
            <v>209.20660000000001</v>
          </cell>
        </row>
        <row r="29">
          <cell r="A29">
            <v>210.0119</v>
          </cell>
        </row>
        <row r="30">
          <cell r="A30">
            <v>210.7945</v>
          </cell>
        </row>
        <row r="31">
          <cell r="A31">
            <v>211.55590000000001</v>
          </cell>
        </row>
        <row r="32">
          <cell r="A32">
            <v>212.29740000000001</v>
          </cell>
        </row>
        <row r="33">
          <cell r="A33">
            <v>213.02010000000001</v>
          </cell>
        </row>
        <row r="34">
          <cell r="A34">
            <v>213.7252</v>
          </cell>
        </row>
        <row r="35">
          <cell r="A35">
            <v>214.4135</v>
          </cell>
        </row>
        <row r="36">
          <cell r="A36">
            <v>215.08600000000001</v>
          </cell>
        </row>
        <row r="37">
          <cell r="A37">
            <v>215.74350000000001</v>
          </cell>
        </row>
        <row r="38">
          <cell r="A38">
            <v>216.38679999999999</v>
          </cell>
        </row>
        <row r="39">
          <cell r="A39">
            <v>217.01660000000001</v>
          </cell>
        </row>
        <row r="40">
          <cell r="A40">
            <v>217.6335</v>
          </cell>
        </row>
        <row r="41">
          <cell r="A41">
            <v>218.2381</v>
          </cell>
        </row>
        <row r="42">
          <cell r="A42">
            <v>218.83099999999999</v>
          </cell>
        </row>
        <row r="43">
          <cell r="A43">
            <v>219.4127</v>
          </cell>
        </row>
        <row r="44">
          <cell r="A44">
            <v>219.9837</v>
          </cell>
        </row>
        <row r="45">
          <cell r="A45">
            <v>220.5445</v>
          </cell>
        </row>
        <row r="46">
          <cell r="A46">
            <v>221.09530000000001</v>
          </cell>
        </row>
        <row r="47">
          <cell r="A47">
            <v>221.63679999999999</v>
          </cell>
        </row>
        <row r="48">
          <cell r="A48">
            <v>222.16909999999999</v>
          </cell>
        </row>
        <row r="49">
          <cell r="A49">
            <v>222.69280000000001</v>
          </cell>
        </row>
        <row r="50">
          <cell r="A50">
            <v>223.208</v>
          </cell>
        </row>
        <row r="51">
          <cell r="A51">
            <v>223.71510000000001</v>
          </cell>
        </row>
        <row r="52">
          <cell r="A52">
            <v>224.21449999999999</v>
          </cell>
        </row>
        <row r="53">
          <cell r="A53">
            <v>224.7063</v>
          </cell>
        </row>
        <row r="54">
          <cell r="A54">
            <v>225.1909</v>
          </cell>
        </row>
        <row r="55">
          <cell r="A55">
            <v>225.66849999999999</v>
          </cell>
        </row>
        <row r="56">
          <cell r="A56">
            <v>226.13919999999999</v>
          </cell>
        </row>
        <row r="57">
          <cell r="A57">
            <v>226.6035</v>
          </cell>
        </row>
        <row r="58">
          <cell r="A58">
            <v>227.06129999999999</v>
          </cell>
        </row>
        <row r="59">
          <cell r="A59">
            <v>227.51310000000001</v>
          </cell>
        </row>
        <row r="60">
          <cell r="A60">
            <v>227.9589</v>
          </cell>
        </row>
        <row r="61">
          <cell r="A61">
            <v>228.3989</v>
          </cell>
        </row>
        <row r="62">
          <cell r="A62">
            <v>228.83330000000001</v>
          </cell>
        </row>
        <row r="63">
          <cell r="A63">
            <v>229.26230000000001</v>
          </cell>
        </row>
        <row r="64">
          <cell r="A64">
            <v>229.68600000000001</v>
          </cell>
        </row>
        <row r="65">
          <cell r="A65">
            <v>230.1045</v>
          </cell>
        </row>
        <row r="66">
          <cell r="A66">
            <v>230.5181</v>
          </cell>
        </row>
        <row r="67">
          <cell r="A67">
            <v>230.92679999999999</v>
          </cell>
        </row>
        <row r="68">
          <cell r="A68">
            <v>231.33090000000001</v>
          </cell>
        </row>
        <row r="69">
          <cell r="A69">
            <v>231.7303</v>
          </cell>
        </row>
        <row r="70">
          <cell r="A70">
            <v>232.12530000000001</v>
          </cell>
        </row>
        <row r="71">
          <cell r="A71">
            <v>232.51589999999999</v>
          </cell>
        </row>
        <row r="72">
          <cell r="A72">
            <v>232.90219999999999</v>
          </cell>
        </row>
        <row r="73">
          <cell r="A73">
            <v>233.28450000000001</v>
          </cell>
        </row>
        <row r="74">
          <cell r="A74">
            <v>233.6627</v>
          </cell>
        </row>
        <row r="75">
          <cell r="A75">
            <v>234.0369</v>
          </cell>
        </row>
        <row r="76">
          <cell r="A76">
            <v>234.4074</v>
          </cell>
        </row>
        <row r="77">
          <cell r="A77">
            <v>234.7741</v>
          </cell>
        </row>
        <row r="78">
          <cell r="A78">
            <v>235.1371</v>
          </cell>
        </row>
        <row r="79">
          <cell r="A79">
            <v>235.4966</v>
          </cell>
        </row>
        <row r="80">
          <cell r="A80">
            <v>235.85249999999999</v>
          </cell>
        </row>
        <row r="81">
          <cell r="A81">
            <v>236.20509999999999</v>
          </cell>
        </row>
        <row r="82">
          <cell r="A82">
            <v>236.55430000000001</v>
          </cell>
        </row>
        <row r="83">
          <cell r="A83">
            <v>236.90020000000001</v>
          </cell>
        </row>
        <row r="84">
          <cell r="A84">
            <v>237.24299999999999</v>
          </cell>
        </row>
        <row r="85">
          <cell r="A85">
            <v>237.58260000000001</v>
          </cell>
        </row>
        <row r="86">
          <cell r="A86">
            <v>237.91919999999999</v>
          </cell>
        </row>
        <row r="87">
          <cell r="A87">
            <v>238.25280000000001</v>
          </cell>
        </row>
        <row r="88">
          <cell r="A88">
            <v>238.58340000000001</v>
          </cell>
        </row>
        <row r="89">
          <cell r="A89">
            <v>238.91120000000001</v>
          </cell>
        </row>
        <row r="90">
          <cell r="A90">
            <v>239.23609999999999</v>
          </cell>
        </row>
        <row r="91">
          <cell r="A91">
            <v>239.55840000000001</v>
          </cell>
        </row>
        <row r="92">
          <cell r="A92">
            <v>239.87790000000001</v>
          </cell>
        </row>
        <row r="93">
          <cell r="A93">
            <v>240.19470000000001</v>
          </cell>
        </row>
        <row r="94">
          <cell r="A94">
            <v>240.50890000000001</v>
          </cell>
        </row>
        <row r="95">
          <cell r="A95">
            <v>240.82060000000001</v>
          </cell>
        </row>
        <row r="96">
          <cell r="A96">
            <v>241.12979999999999</v>
          </cell>
        </row>
        <row r="97">
          <cell r="A97">
            <v>241.4366</v>
          </cell>
        </row>
        <row r="98">
          <cell r="A98">
            <v>241.74090000000001</v>
          </cell>
        </row>
        <row r="99">
          <cell r="A99">
            <v>242.0429</v>
          </cell>
        </row>
        <row r="100">
          <cell r="A100">
            <v>242.3425</v>
          </cell>
        </row>
        <row r="101">
          <cell r="A101">
            <v>242.63990000000001</v>
          </cell>
        </row>
        <row r="102">
          <cell r="A102">
            <v>242.935</v>
          </cell>
        </row>
        <row r="103">
          <cell r="A103">
            <v>243.22790000000001</v>
          </cell>
        </row>
        <row r="104">
          <cell r="A104">
            <v>243.5187</v>
          </cell>
        </row>
        <row r="105">
          <cell r="A105">
            <v>243.8073</v>
          </cell>
        </row>
        <row r="106">
          <cell r="A106">
            <v>244.09389999999999</v>
          </cell>
        </row>
        <row r="107">
          <cell r="A107">
            <v>244.3784</v>
          </cell>
        </row>
        <row r="108">
          <cell r="A108">
            <v>244.66079999999999</v>
          </cell>
        </row>
        <row r="109">
          <cell r="A109">
            <v>244.94130000000001</v>
          </cell>
        </row>
        <row r="110">
          <cell r="A110">
            <v>245.21979999999999</v>
          </cell>
        </row>
        <row r="111">
          <cell r="A111">
            <v>245.49639999999999</v>
          </cell>
        </row>
        <row r="112">
          <cell r="A112">
            <v>245.77109999999999</v>
          </cell>
        </row>
        <row r="113">
          <cell r="A113">
            <v>246.04400000000001</v>
          </cell>
        </row>
        <row r="114">
          <cell r="A114">
            <v>246.315</v>
          </cell>
        </row>
        <row r="115">
          <cell r="A115">
            <v>246.58420000000001</v>
          </cell>
        </row>
        <row r="116">
          <cell r="A116">
            <v>246.85169999999999</v>
          </cell>
        </row>
        <row r="117">
          <cell r="A117">
            <v>247.1173</v>
          </cell>
        </row>
        <row r="118">
          <cell r="A118">
            <v>247.38130000000001</v>
          </cell>
        </row>
        <row r="119">
          <cell r="A119">
            <v>247.64359999999999</v>
          </cell>
        </row>
        <row r="120">
          <cell r="A120">
            <v>247.9042</v>
          </cell>
        </row>
        <row r="121">
          <cell r="A121">
            <v>248.16309999999999</v>
          </cell>
        </row>
        <row r="122">
          <cell r="A122">
            <v>248.4204</v>
          </cell>
        </row>
        <row r="123">
          <cell r="A123">
            <v>248.67619999999999</v>
          </cell>
        </row>
        <row r="124">
          <cell r="A124">
            <v>248.93029999999999</v>
          </cell>
        </row>
        <row r="125">
          <cell r="A125">
            <v>249.18289999999999</v>
          </cell>
        </row>
        <row r="126">
          <cell r="A126">
            <v>249.434</v>
          </cell>
        </row>
        <row r="127">
          <cell r="A127">
            <v>249.68360000000001</v>
          </cell>
        </row>
        <row r="128">
          <cell r="A128">
            <v>249.93170000000001</v>
          </cell>
        </row>
        <row r="129">
          <cell r="A129">
            <v>250.17830000000001</v>
          </cell>
        </row>
        <row r="130">
          <cell r="A130">
            <v>250.42339999999999</v>
          </cell>
        </row>
        <row r="131">
          <cell r="A131">
            <v>250.66720000000001</v>
          </cell>
        </row>
        <row r="132">
          <cell r="A132">
            <v>250.90950000000001</v>
          </cell>
        </row>
        <row r="133">
          <cell r="A133">
            <v>251.15039999999999</v>
          </cell>
        </row>
        <row r="134">
          <cell r="A134">
            <v>251.39</v>
          </cell>
        </row>
        <row r="135">
          <cell r="A135">
            <v>251.62819999999999</v>
          </cell>
        </row>
        <row r="136">
          <cell r="A136">
            <v>251.86510000000001</v>
          </cell>
        </row>
        <row r="137">
          <cell r="A137">
            <v>252.10059999999999</v>
          </cell>
        </row>
        <row r="138">
          <cell r="A138">
            <v>252.3349</v>
          </cell>
        </row>
        <row r="139">
          <cell r="A139">
            <v>252.56790000000001</v>
          </cell>
        </row>
        <row r="140">
          <cell r="A140">
            <v>252.7996</v>
          </cell>
        </row>
        <row r="141">
          <cell r="A141">
            <v>253.03</v>
          </cell>
        </row>
        <row r="142">
          <cell r="A142">
            <v>253.25919999999999</v>
          </cell>
        </row>
        <row r="143">
          <cell r="A143">
            <v>253.4872</v>
          </cell>
        </row>
        <row r="144">
          <cell r="A144">
            <v>253.714</v>
          </cell>
        </row>
        <row r="145">
          <cell r="A145">
            <v>253.93960000000001</v>
          </cell>
        </row>
        <row r="146">
          <cell r="A146">
            <v>254.16399999999999</v>
          </cell>
        </row>
        <row r="147">
          <cell r="A147">
            <v>254.38730000000001</v>
          </cell>
        </row>
        <row r="148">
          <cell r="A148">
            <v>254.60939999999999</v>
          </cell>
        </row>
        <row r="149">
          <cell r="A149">
            <v>254.8304</v>
          </cell>
        </row>
        <row r="150">
          <cell r="A150">
            <v>255.05029999999999</v>
          </cell>
        </row>
        <row r="151">
          <cell r="A151">
            <v>255.26900000000001</v>
          </cell>
        </row>
        <row r="152">
          <cell r="A152">
            <v>255.48670000000001</v>
          </cell>
        </row>
        <row r="153">
          <cell r="A153">
            <v>255.70320000000001</v>
          </cell>
        </row>
        <row r="154">
          <cell r="A154">
            <v>255.9187</v>
          </cell>
        </row>
        <row r="155">
          <cell r="A155">
            <v>256.13319999999999</v>
          </cell>
        </row>
        <row r="156">
          <cell r="A156">
            <v>256.34660000000002</v>
          </cell>
        </row>
        <row r="157">
          <cell r="A157">
            <v>256.55889999999999</v>
          </cell>
        </row>
        <row r="158">
          <cell r="A158">
            <v>256.77030000000002</v>
          </cell>
        </row>
        <row r="159">
          <cell r="A159">
            <v>256.98059999999998</v>
          </cell>
        </row>
        <row r="160">
          <cell r="A160">
            <v>257.18990000000002</v>
          </cell>
        </row>
        <row r="161">
          <cell r="A161">
            <v>257.39830000000001</v>
          </cell>
        </row>
        <row r="162">
          <cell r="A162">
            <v>257.60570000000001</v>
          </cell>
        </row>
        <row r="163">
          <cell r="A163">
            <v>257.81200000000001</v>
          </cell>
        </row>
        <row r="164">
          <cell r="A164">
            <v>258.01749999999998</v>
          </cell>
        </row>
        <row r="165">
          <cell r="A165">
            <v>258.22199999999998</v>
          </cell>
        </row>
        <row r="166">
          <cell r="A166">
            <v>258.4255</v>
          </cell>
        </row>
        <row r="167">
          <cell r="A167">
            <v>258.62819999999999</v>
          </cell>
        </row>
        <row r="168">
          <cell r="A168">
            <v>258.82990000000001</v>
          </cell>
        </row>
        <row r="169">
          <cell r="A169">
            <v>259.03070000000002</v>
          </cell>
        </row>
        <row r="170">
          <cell r="A170">
            <v>259.23059999999998</v>
          </cell>
        </row>
        <row r="171">
          <cell r="A171">
            <v>259.42959999999999</v>
          </cell>
        </row>
        <row r="172">
          <cell r="A172">
            <v>259.6277</v>
          </cell>
        </row>
        <row r="173">
          <cell r="A173">
            <v>259.82499999999999</v>
          </cell>
        </row>
        <row r="174">
          <cell r="A174">
            <v>260.02140000000003</v>
          </cell>
        </row>
        <row r="175">
          <cell r="A175">
            <v>260.21690000000001</v>
          </cell>
        </row>
        <row r="176">
          <cell r="A176">
            <v>260.41160000000002</v>
          </cell>
        </row>
        <row r="177">
          <cell r="A177">
            <v>260.60550000000001</v>
          </cell>
        </row>
        <row r="178">
          <cell r="A178">
            <v>260.79849999999999</v>
          </cell>
        </row>
        <row r="179">
          <cell r="A179">
            <v>260.9907</v>
          </cell>
        </row>
        <row r="180">
          <cell r="A180">
            <v>261.18220000000002</v>
          </cell>
        </row>
        <row r="181">
          <cell r="A181">
            <v>261.37270000000001</v>
          </cell>
        </row>
        <row r="182">
          <cell r="A182">
            <v>261.56259999999997</v>
          </cell>
        </row>
        <row r="183">
          <cell r="A183">
            <v>261.7516</v>
          </cell>
        </row>
        <row r="184">
          <cell r="A184">
            <v>261.93979999999999</v>
          </cell>
        </row>
        <row r="185">
          <cell r="A185">
            <v>262.12729999999999</v>
          </cell>
        </row>
        <row r="186">
          <cell r="A186">
            <v>262.31389999999999</v>
          </cell>
        </row>
        <row r="187">
          <cell r="A187">
            <v>262.49990000000003</v>
          </cell>
        </row>
        <row r="188">
          <cell r="A188">
            <v>262.685</v>
          </cell>
        </row>
        <row r="189">
          <cell r="A189">
            <v>262.86950000000002</v>
          </cell>
        </row>
        <row r="190">
          <cell r="A190">
            <v>263.0532</v>
          </cell>
        </row>
        <row r="191">
          <cell r="A191">
            <v>263.23610000000002</v>
          </cell>
        </row>
        <row r="192">
          <cell r="A192">
            <v>263.41840000000002</v>
          </cell>
        </row>
        <row r="193">
          <cell r="A193">
            <v>263.59989999999999</v>
          </cell>
        </row>
        <row r="194">
          <cell r="A194">
            <v>263.78070000000002</v>
          </cell>
        </row>
        <row r="195">
          <cell r="A195">
            <v>263.96080000000001</v>
          </cell>
        </row>
        <row r="196">
          <cell r="A196">
            <v>264.14019999999999</v>
          </cell>
        </row>
        <row r="197">
          <cell r="A197">
            <v>264.31889999999999</v>
          </cell>
        </row>
        <row r="198">
          <cell r="A198">
            <v>264.49689999999998</v>
          </cell>
        </row>
        <row r="199">
          <cell r="A199">
            <v>264.67419999999998</v>
          </cell>
        </row>
        <row r="200">
          <cell r="A200">
            <v>264.85090000000002</v>
          </cell>
        </row>
        <row r="201">
          <cell r="A201">
            <v>265.02690000000001</v>
          </cell>
        </row>
        <row r="202">
          <cell r="A202">
            <v>265.2022</v>
          </cell>
        </row>
        <row r="203">
          <cell r="A203">
            <v>265.37689999999998</v>
          </cell>
        </row>
        <row r="204">
          <cell r="A204">
            <v>265.55090000000001</v>
          </cell>
        </row>
        <row r="205">
          <cell r="A205">
            <v>265.7242</v>
          </cell>
        </row>
        <row r="206">
          <cell r="A206">
            <v>265.89699999999999</v>
          </cell>
        </row>
        <row r="207">
          <cell r="A207">
            <v>266.06909999999999</v>
          </cell>
        </row>
        <row r="208">
          <cell r="A208">
            <v>266.2405</v>
          </cell>
        </row>
        <row r="209">
          <cell r="A209">
            <v>266.41129999999998</v>
          </cell>
        </row>
        <row r="210">
          <cell r="A210">
            <v>266.58159999999998</v>
          </cell>
        </row>
        <row r="211">
          <cell r="A211">
            <v>266.75119999999998</v>
          </cell>
        </row>
        <row r="212">
          <cell r="A212">
            <v>266.92009999999999</v>
          </cell>
        </row>
        <row r="213">
          <cell r="A213">
            <v>267.08850000000001</v>
          </cell>
        </row>
        <row r="214">
          <cell r="A214">
            <v>267.25630000000001</v>
          </cell>
        </row>
        <row r="215">
          <cell r="A215">
            <v>267.42349999999999</v>
          </cell>
        </row>
        <row r="216">
          <cell r="A216">
            <v>267.59010000000001</v>
          </cell>
        </row>
        <row r="217">
          <cell r="A217">
            <v>267.7561</v>
          </cell>
        </row>
        <row r="218">
          <cell r="A218">
            <v>267.92149999999998</v>
          </cell>
        </row>
        <row r="219">
          <cell r="A219">
            <v>268.08640000000003</v>
          </cell>
        </row>
        <row r="220">
          <cell r="A220">
            <v>268.25060000000002</v>
          </cell>
        </row>
        <row r="221">
          <cell r="A221">
            <v>268.41430000000003</v>
          </cell>
        </row>
        <row r="222">
          <cell r="A222">
            <v>268.57749999999999</v>
          </cell>
        </row>
        <row r="223">
          <cell r="A223">
            <v>268.74009999999998</v>
          </cell>
        </row>
        <row r="224">
          <cell r="A224">
            <v>268.90210000000002</v>
          </cell>
        </row>
        <row r="225">
          <cell r="A225">
            <v>269.06360000000001</v>
          </cell>
        </row>
        <row r="226">
          <cell r="A226">
            <v>269.22449999999998</v>
          </cell>
        </row>
        <row r="227">
          <cell r="A227">
            <v>269.38490000000002</v>
          </cell>
        </row>
        <row r="228">
          <cell r="A228">
            <v>269.54469999999998</v>
          </cell>
        </row>
        <row r="229">
          <cell r="A229">
            <v>269.70409999999998</v>
          </cell>
        </row>
        <row r="230">
          <cell r="A230">
            <v>269.86279999999999</v>
          </cell>
        </row>
        <row r="231">
          <cell r="A231">
            <v>270.02109999999999</v>
          </cell>
        </row>
        <row r="232">
          <cell r="A232">
            <v>270.17880000000002</v>
          </cell>
        </row>
        <row r="233">
          <cell r="A233">
            <v>270.33609999999999</v>
          </cell>
        </row>
        <row r="234">
          <cell r="A234">
            <v>270.49279999999999</v>
          </cell>
        </row>
        <row r="235">
          <cell r="A235">
            <v>270.64890000000003</v>
          </cell>
        </row>
        <row r="236">
          <cell r="A236">
            <v>270.80459999999999</v>
          </cell>
        </row>
        <row r="237">
          <cell r="A237">
            <v>270.95979999999997</v>
          </cell>
        </row>
        <row r="238">
          <cell r="A238">
            <v>271.11450000000002</v>
          </cell>
        </row>
        <row r="239">
          <cell r="A239">
            <v>271.26870000000002</v>
          </cell>
        </row>
        <row r="240">
          <cell r="A240">
            <v>271.42239999999998</v>
          </cell>
        </row>
        <row r="241">
          <cell r="A241">
            <v>271.57560000000001</v>
          </cell>
        </row>
        <row r="242">
          <cell r="A242">
            <v>271.72829999999999</v>
          </cell>
        </row>
        <row r="243">
          <cell r="A243">
            <v>271.88049999999998</v>
          </cell>
        </row>
        <row r="244">
          <cell r="A244">
            <v>272.03230000000002</v>
          </cell>
        </row>
        <row r="245">
          <cell r="A245">
            <v>272.18360000000001</v>
          </cell>
        </row>
        <row r="246">
          <cell r="A246">
            <v>272.33440000000002</v>
          </cell>
        </row>
        <row r="247">
          <cell r="A247">
            <v>272.48469999999998</v>
          </cell>
        </row>
        <row r="248">
          <cell r="A248">
            <v>272.63459999999998</v>
          </cell>
        </row>
        <row r="249">
          <cell r="A249">
            <v>272.78399999999999</v>
          </cell>
        </row>
        <row r="250">
          <cell r="A250">
            <v>272.93290000000002</v>
          </cell>
        </row>
        <row r="251">
          <cell r="A251">
            <v>273.08139999999997</v>
          </cell>
        </row>
        <row r="252">
          <cell r="A252">
            <v>273.22949999999997</v>
          </cell>
        </row>
        <row r="253">
          <cell r="A253">
            <v>273.37709999999998</v>
          </cell>
        </row>
        <row r="254">
          <cell r="A254">
            <v>273.52420000000001</v>
          </cell>
        </row>
        <row r="255">
          <cell r="A255">
            <v>273.67090000000002</v>
          </cell>
        </row>
        <row r="256">
          <cell r="A256">
            <v>273.81720000000001</v>
          </cell>
        </row>
        <row r="257">
          <cell r="A257">
            <v>273.96300000000002</v>
          </cell>
        </row>
        <row r="258">
          <cell r="A258">
            <v>274.10840000000002</v>
          </cell>
        </row>
        <row r="259">
          <cell r="A259">
            <v>274.25330000000002</v>
          </cell>
        </row>
        <row r="260">
          <cell r="A260">
            <v>274.39780000000002</v>
          </cell>
        </row>
        <row r="261">
          <cell r="A261">
            <v>274.5419</v>
          </cell>
        </row>
        <row r="262">
          <cell r="A262">
            <v>274.68560000000002</v>
          </cell>
        </row>
        <row r="263">
          <cell r="A263">
            <v>274.8288</v>
          </cell>
        </row>
        <row r="264">
          <cell r="A264">
            <v>274.9717</v>
          </cell>
        </row>
        <row r="265">
          <cell r="A265">
            <v>275.11410000000001</v>
          </cell>
        </row>
        <row r="266">
          <cell r="A266">
            <v>275.2561</v>
          </cell>
        </row>
        <row r="267">
          <cell r="A267">
            <v>275.39769999999999</v>
          </cell>
        </row>
        <row r="268">
          <cell r="A268">
            <v>275.53879999999998</v>
          </cell>
        </row>
        <row r="269">
          <cell r="A269">
            <v>275.67959999999999</v>
          </cell>
        </row>
        <row r="270">
          <cell r="A270">
            <v>275.82</v>
          </cell>
        </row>
        <row r="271">
          <cell r="A271">
            <v>275.9599</v>
          </cell>
        </row>
        <row r="272">
          <cell r="A272">
            <v>276.09949999999998</v>
          </cell>
        </row>
        <row r="273">
          <cell r="A273">
            <v>276.23869999999999</v>
          </cell>
        </row>
        <row r="274">
          <cell r="A274">
            <v>276.3775</v>
          </cell>
        </row>
        <row r="275">
          <cell r="A275">
            <v>276.51589999999999</v>
          </cell>
        </row>
        <row r="276">
          <cell r="A276">
            <v>276.65390000000002</v>
          </cell>
        </row>
        <row r="277">
          <cell r="A277">
            <v>276.79149999999998</v>
          </cell>
        </row>
        <row r="278">
          <cell r="A278">
            <v>276.92869999999999</v>
          </cell>
        </row>
        <row r="279">
          <cell r="A279">
            <v>277.06549999999999</v>
          </cell>
        </row>
        <row r="280">
          <cell r="A280">
            <v>277.202</v>
          </cell>
        </row>
        <row r="281">
          <cell r="A281">
            <v>277.3381</v>
          </cell>
        </row>
        <row r="282">
          <cell r="A282">
            <v>277.47379999999998</v>
          </cell>
        </row>
        <row r="283">
          <cell r="A283">
            <v>277.60919999999999</v>
          </cell>
        </row>
        <row r="284">
          <cell r="A284">
            <v>277.7441</v>
          </cell>
        </row>
        <row r="285">
          <cell r="A285">
            <v>277.87869999999998</v>
          </cell>
        </row>
        <row r="286">
          <cell r="A286">
            <v>278.01299999999998</v>
          </cell>
        </row>
        <row r="287">
          <cell r="A287">
            <v>278.14679999999998</v>
          </cell>
        </row>
        <row r="288">
          <cell r="A288">
            <v>278.28039999999999</v>
          </cell>
        </row>
        <row r="289">
          <cell r="A289">
            <v>278.4135</v>
          </cell>
        </row>
        <row r="290">
          <cell r="A290">
            <v>278.54629999999997</v>
          </cell>
        </row>
        <row r="291">
          <cell r="A291">
            <v>278.67869999999999</v>
          </cell>
        </row>
        <row r="292">
          <cell r="A292">
            <v>278.81079999999997</v>
          </cell>
        </row>
        <row r="293">
          <cell r="A293">
            <v>278.9425</v>
          </cell>
        </row>
        <row r="294">
          <cell r="A294">
            <v>279.07389999999998</v>
          </cell>
        </row>
        <row r="295">
          <cell r="A295">
            <v>279.20499999999998</v>
          </cell>
        </row>
        <row r="296">
          <cell r="A296">
            <v>279.3356</v>
          </cell>
        </row>
        <row r="297">
          <cell r="A297">
            <v>279.46600000000001</v>
          </cell>
        </row>
        <row r="298">
          <cell r="A298">
            <v>279.596</v>
          </cell>
        </row>
        <row r="299">
          <cell r="A299">
            <v>279.72570000000002</v>
          </cell>
        </row>
        <row r="300">
          <cell r="A300">
            <v>279.85500000000002</v>
          </cell>
        </row>
        <row r="301">
          <cell r="A301">
            <v>279.98399999999998</v>
          </cell>
        </row>
        <row r="302">
          <cell r="A302">
            <v>280.11259999999999</v>
          </cell>
        </row>
        <row r="303">
          <cell r="A303">
            <v>280.24090000000001</v>
          </cell>
        </row>
        <row r="304">
          <cell r="A304">
            <v>280.3689</v>
          </cell>
        </row>
        <row r="305">
          <cell r="A305">
            <v>280.4966</v>
          </cell>
        </row>
        <row r="306">
          <cell r="A306">
            <v>280.62389999999999</v>
          </cell>
        </row>
        <row r="307">
          <cell r="A307">
            <v>280.7509</v>
          </cell>
        </row>
        <row r="308">
          <cell r="A308">
            <v>280.87759999999997</v>
          </cell>
        </row>
        <row r="309">
          <cell r="A309">
            <v>281.00389999999999</v>
          </cell>
        </row>
        <row r="310">
          <cell r="A310">
            <v>281.13</v>
          </cell>
        </row>
        <row r="311">
          <cell r="A311">
            <v>281.25569999999999</v>
          </cell>
        </row>
        <row r="312">
          <cell r="A312">
            <v>281.3811</v>
          </cell>
        </row>
        <row r="313">
          <cell r="A313">
            <v>281.50619999999998</v>
          </cell>
        </row>
        <row r="314">
          <cell r="A314">
            <v>281.63099999999997</v>
          </cell>
        </row>
        <row r="315">
          <cell r="A315">
            <v>281.75540000000001</v>
          </cell>
        </row>
        <row r="316">
          <cell r="A316">
            <v>281.87959999999998</v>
          </cell>
        </row>
        <row r="317">
          <cell r="A317">
            <v>282.0034</v>
          </cell>
        </row>
        <row r="318">
          <cell r="A318">
            <v>282.12689999999998</v>
          </cell>
        </row>
        <row r="319">
          <cell r="A319">
            <v>282.25020000000001</v>
          </cell>
        </row>
        <row r="320">
          <cell r="A320">
            <v>282.37310000000002</v>
          </cell>
        </row>
        <row r="321">
          <cell r="A321">
            <v>282.4957</v>
          </cell>
        </row>
        <row r="322">
          <cell r="A322">
            <v>282.61799999999999</v>
          </cell>
        </row>
        <row r="323">
          <cell r="A323">
            <v>282.74</v>
          </cell>
        </row>
        <row r="324">
          <cell r="A324">
            <v>282.86169999999998</v>
          </cell>
        </row>
        <row r="325">
          <cell r="A325">
            <v>282.98320000000001</v>
          </cell>
        </row>
        <row r="326">
          <cell r="A326">
            <v>283.10430000000002</v>
          </cell>
        </row>
        <row r="327">
          <cell r="A327">
            <v>283.2251</v>
          </cell>
        </row>
        <row r="328">
          <cell r="A328">
            <v>283.34570000000002</v>
          </cell>
        </row>
        <row r="329">
          <cell r="A329">
            <v>283.46589999999998</v>
          </cell>
        </row>
        <row r="330">
          <cell r="A330">
            <v>283.58589999999998</v>
          </cell>
        </row>
        <row r="331">
          <cell r="A331">
            <v>283.70549999999997</v>
          </cell>
        </row>
        <row r="332">
          <cell r="A332">
            <v>283.82490000000001</v>
          </cell>
        </row>
        <row r="333">
          <cell r="A333">
            <v>283.94400000000002</v>
          </cell>
        </row>
        <row r="334">
          <cell r="A334">
            <v>284.06279999999998</v>
          </cell>
        </row>
        <row r="335">
          <cell r="A335">
            <v>284.18130000000002</v>
          </cell>
        </row>
        <row r="336">
          <cell r="A336">
            <v>284.2996</v>
          </cell>
        </row>
        <row r="337">
          <cell r="A337">
            <v>284.41750000000002</v>
          </cell>
        </row>
        <row r="338">
          <cell r="A338">
            <v>284.53519999999997</v>
          </cell>
        </row>
        <row r="339">
          <cell r="A339">
            <v>284.65260000000001</v>
          </cell>
        </row>
        <row r="340">
          <cell r="A340">
            <v>284.76979999999998</v>
          </cell>
        </row>
        <row r="341">
          <cell r="A341">
            <v>284.88659999999999</v>
          </cell>
        </row>
        <row r="342">
          <cell r="A342">
            <v>285.00319999999999</v>
          </cell>
        </row>
        <row r="343">
          <cell r="A343">
            <v>285.11950000000002</v>
          </cell>
        </row>
        <row r="344">
          <cell r="A344">
            <v>285.2355</v>
          </cell>
        </row>
        <row r="345">
          <cell r="A345">
            <v>285.35129999999998</v>
          </cell>
        </row>
        <row r="346">
          <cell r="A346">
            <v>285.46679999999998</v>
          </cell>
        </row>
        <row r="347">
          <cell r="A347">
            <v>285.58199999999999</v>
          </cell>
        </row>
        <row r="348">
          <cell r="A348">
            <v>285.697</v>
          </cell>
        </row>
        <row r="349">
          <cell r="A349">
            <v>285.81169999999997</v>
          </cell>
        </row>
        <row r="350">
          <cell r="A350">
            <v>285.92610000000002</v>
          </cell>
        </row>
        <row r="351">
          <cell r="A351">
            <v>286.0403</v>
          </cell>
        </row>
        <row r="352">
          <cell r="A352">
            <v>286.1542</v>
          </cell>
        </row>
        <row r="353">
          <cell r="A353">
            <v>286.26780000000002</v>
          </cell>
        </row>
        <row r="354">
          <cell r="A354">
            <v>286.38119999999998</v>
          </cell>
        </row>
        <row r="355">
          <cell r="A355">
            <v>286.49430000000001</v>
          </cell>
        </row>
        <row r="356">
          <cell r="A356">
            <v>286.60719999999998</v>
          </cell>
        </row>
        <row r="357">
          <cell r="A357">
            <v>286.71980000000002</v>
          </cell>
        </row>
        <row r="358">
          <cell r="A358">
            <v>286.8322</v>
          </cell>
        </row>
        <row r="359">
          <cell r="A359">
            <v>286.9443</v>
          </cell>
        </row>
        <row r="360">
          <cell r="A360">
            <v>287.05610000000001</v>
          </cell>
        </row>
        <row r="361">
          <cell r="A361">
            <v>287.16770000000002</v>
          </cell>
        </row>
        <row r="362">
          <cell r="A362">
            <v>287.27910000000003</v>
          </cell>
        </row>
        <row r="363">
          <cell r="A363">
            <v>287.39010000000002</v>
          </cell>
        </row>
        <row r="364">
          <cell r="A364">
            <v>287.50099999999998</v>
          </cell>
        </row>
        <row r="365">
          <cell r="A365">
            <v>287.61160000000001</v>
          </cell>
        </row>
        <row r="366">
          <cell r="A366">
            <v>287.72190000000001</v>
          </cell>
        </row>
        <row r="367">
          <cell r="A367">
            <v>287.83199999999999</v>
          </cell>
        </row>
        <row r="368">
          <cell r="A368">
            <v>287.94189999999998</v>
          </cell>
        </row>
        <row r="369">
          <cell r="A369">
            <v>288.05149999999998</v>
          </cell>
        </row>
        <row r="370">
          <cell r="A370">
            <v>288.16090000000003</v>
          </cell>
        </row>
        <row r="371">
          <cell r="A371">
            <v>288.27</v>
          </cell>
        </row>
        <row r="372">
          <cell r="A372">
            <v>288.37889999999999</v>
          </cell>
        </row>
        <row r="373">
          <cell r="A373">
            <v>288.48750000000001</v>
          </cell>
        </row>
        <row r="374">
          <cell r="A374">
            <v>288.59589999999997</v>
          </cell>
        </row>
        <row r="375">
          <cell r="A375">
            <v>288.70409999999998</v>
          </cell>
        </row>
        <row r="376">
          <cell r="A376">
            <v>288.81200000000001</v>
          </cell>
        </row>
        <row r="377">
          <cell r="A377">
            <v>288.91969999999998</v>
          </cell>
        </row>
        <row r="378">
          <cell r="A378">
            <v>289.02719999999999</v>
          </cell>
        </row>
        <row r="379">
          <cell r="A379">
            <v>289.13440000000003</v>
          </cell>
        </row>
        <row r="380">
          <cell r="A380">
            <v>289.2414</v>
          </cell>
        </row>
        <row r="381">
          <cell r="A381">
            <v>289.34809999999999</v>
          </cell>
        </row>
        <row r="382">
          <cell r="A382">
            <v>289.45460000000003</v>
          </cell>
        </row>
        <row r="383">
          <cell r="A383">
            <v>289.5609</v>
          </cell>
        </row>
        <row r="384">
          <cell r="A384">
            <v>289.66699999999997</v>
          </cell>
        </row>
        <row r="385">
          <cell r="A385">
            <v>289.77280000000002</v>
          </cell>
        </row>
        <row r="386">
          <cell r="A386">
            <v>289.8784</v>
          </cell>
        </row>
        <row r="387">
          <cell r="A387">
            <v>289.9837</v>
          </cell>
        </row>
        <row r="388">
          <cell r="A388">
            <v>290.08890000000002</v>
          </cell>
        </row>
        <row r="389">
          <cell r="A389">
            <v>290.19380000000001</v>
          </cell>
        </row>
        <row r="390">
          <cell r="A390">
            <v>290.29849999999999</v>
          </cell>
        </row>
        <row r="391">
          <cell r="A391">
            <v>290.40289999999999</v>
          </cell>
        </row>
        <row r="392">
          <cell r="A392">
            <v>290.50720000000001</v>
          </cell>
        </row>
        <row r="393">
          <cell r="A393">
            <v>290.6112</v>
          </cell>
        </row>
        <row r="394">
          <cell r="A394">
            <v>290.71499999999997</v>
          </cell>
        </row>
        <row r="395">
          <cell r="A395">
            <v>290.81849999999997</v>
          </cell>
        </row>
        <row r="396">
          <cell r="A396">
            <v>290.92189999999999</v>
          </cell>
        </row>
        <row r="397">
          <cell r="A397">
            <v>291.02499999999998</v>
          </cell>
        </row>
        <row r="398">
          <cell r="A398">
            <v>291.12790000000001</v>
          </cell>
        </row>
        <row r="399">
          <cell r="A399">
            <v>291.23059999999998</v>
          </cell>
        </row>
        <row r="400">
          <cell r="A400">
            <v>291.33300000000003</v>
          </cell>
        </row>
        <row r="401">
          <cell r="A401">
            <v>291.43529999999998</v>
          </cell>
        </row>
        <row r="402">
          <cell r="A402">
            <v>291.53730000000002</v>
          </cell>
        </row>
        <row r="403">
          <cell r="A403">
            <v>291.63909999999998</v>
          </cell>
        </row>
        <row r="404">
          <cell r="A404">
            <v>291.7407</v>
          </cell>
        </row>
        <row r="405">
          <cell r="A405">
            <v>291.84210000000002</v>
          </cell>
        </row>
        <row r="406">
          <cell r="A406">
            <v>291.94319999999999</v>
          </cell>
        </row>
        <row r="407">
          <cell r="A407">
            <v>292.04419999999999</v>
          </cell>
        </row>
        <row r="408">
          <cell r="A408">
            <v>292.14490000000001</v>
          </cell>
        </row>
        <row r="409">
          <cell r="A409">
            <v>292.24540000000002</v>
          </cell>
        </row>
        <row r="410">
          <cell r="A410">
            <v>292.34570000000002</v>
          </cell>
        </row>
        <row r="411">
          <cell r="A411">
            <v>292.44580000000002</v>
          </cell>
        </row>
        <row r="412">
          <cell r="A412">
            <v>292.54570000000001</v>
          </cell>
        </row>
        <row r="413">
          <cell r="A413">
            <v>292.64530000000002</v>
          </cell>
        </row>
        <row r="414">
          <cell r="A414">
            <v>292.7448</v>
          </cell>
        </row>
        <row r="415">
          <cell r="A415">
            <v>292.84399999999999</v>
          </cell>
        </row>
        <row r="416">
          <cell r="A416">
            <v>292.94310000000002</v>
          </cell>
        </row>
        <row r="417">
          <cell r="A417">
            <v>293.0419</v>
          </cell>
        </row>
        <row r="418">
          <cell r="A418">
            <v>293.14049999999997</v>
          </cell>
        </row>
        <row r="419">
          <cell r="A419">
            <v>293.2389</v>
          </cell>
        </row>
        <row r="420">
          <cell r="A420">
            <v>293.33710000000002</v>
          </cell>
        </row>
        <row r="421">
          <cell r="A421">
            <v>293.43509999999998</v>
          </cell>
        </row>
        <row r="422">
          <cell r="A422">
            <v>293.53289999999998</v>
          </cell>
        </row>
        <row r="423">
          <cell r="A423">
            <v>293.63049999999998</v>
          </cell>
        </row>
        <row r="424">
          <cell r="A424">
            <v>293.7278</v>
          </cell>
        </row>
        <row r="425">
          <cell r="A425">
            <v>293.82499999999999</v>
          </cell>
        </row>
        <row r="426">
          <cell r="A426">
            <v>293.92200000000003</v>
          </cell>
        </row>
        <row r="427">
          <cell r="A427">
            <v>294.01870000000002</v>
          </cell>
        </row>
        <row r="428">
          <cell r="A428">
            <v>294.11529999999999</v>
          </cell>
        </row>
        <row r="429">
          <cell r="A429">
            <v>294.21159999999998</v>
          </cell>
        </row>
        <row r="430">
          <cell r="A430">
            <v>294.30779999999999</v>
          </cell>
        </row>
        <row r="431">
          <cell r="A431">
            <v>294.40370000000001</v>
          </cell>
        </row>
        <row r="432">
          <cell r="A432">
            <v>294.49939999999998</v>
          </cell>
        </row>
        <row r="433">
          <cell r="A433">
            <v>294.59500000000003</v>
          </cell>
        </row>
        <row r="434">
          <cell r="A434">
            <v>294.69029999999998</v>
          </cell>
        </row>
        <row r="435">
          <cell r="A435">
            <v>294.78539999999998</v>
          </cell>
        </row>
        <row r="436">
          <cell r="A436">
            <v>294.88040000000001</v>
          </cell>
        </row>
        <row r="437">
          <cell r="A437">
            <v>294.9751</v>
          </cell>
        </row>
        <row r="438">
          <cell r="A438">
            <v>295.06959999999998</v>
          </cell>
        </row>
        <row r="439">
          <cell r="A439">
            <v>295.16390000000001</v>
          </cell>
        </row>
        <row r="440">
          <cell r="A440">
            <v>295.25799999999998</v>
          </cell>
        </row>
        <row r="441">
          <cell r="A441">
            <v>295.3519</v>
          </cell>
        </row>
        <row r="442">
          <cell r="A442">
            <v>295.44569999999999</v>
          </cell>
        </row>
        <row r="443">
          <cell r="A443">
            <v>295.53919999999999</v>
          </cell>
        </row>
        <row r="444">
          <cell r="A444">
            <v>295.63249999999999</v>
          </cell>
        </row>
        <row r="445">
          <cell r="A445">
            <v>295.72559999999999</v>
          </cell>
        </row>
        <row r="446">
          <cell r="A446">
            <v>295.81849999999997</v>
          </cell>
        </row>
        <row r="447">
          <cell r="A447">
            <v>295.91120000000001</v>
          </cell>
        </row>
        <row r="448">
          <cell r="A448">
            <v>296.00369999999998</v>
          </cell>
        </row>
        <row r="449">
          <cell r="A449">
            <v>296.096</v>
          </cell>
        </row>
        <row r="450">
          <cell r="A450">
            <v>296.18810000000002</v>
          </cell>
        </row>
        <row r="451">
          <cell r="A451">
            <v>296.27999999999997</v>
          </cell>
        </row>
        <row r="452">
          <cell r="A452">
            <v>296.37169999999998</v>
          </cell>
        </row>
        <row r="453">
          <cell r="A453">
            <v>296.46319999999997</v>
          </cell>
        </row>
        <row r="454">
          <cell r="A454">
            <v>296.55450000000002</v>
          </cell>
        </row>
        <row r="455">
          <cell r="A455">
            <v>296.6456</v>
          </cell>
        </row>
        <row r="456">
          <cell r="A456">
            <v>296.73649999999998</v>
          </cell>
        </row>
        <row r="457">
          <cell r="A457">
            <v>296.8272</v>
          </cell>
        </row>
        <row r="458">
          <cell r="A458">
            <v>296.91759999999999</v>
          </cell>
        </row>
        <row r="459">
          <cell r="A459">
            <v>297.00790000000001</v>
          </cell>
        </row>
        <row r="460">
          <cell r="A460">
            <v>297.09800000000001</v>
          </cell>
        </row>
        <row r="461">
          <cell r="A461">
            <v>297.18779999999998</v>
          </cell>
        </row>
        <row r="462">
          <cell r="A462">
            <v>297.27749999999997</v>
          </cell>
        </row>
        <row r="463">
          <cell r="A463">
            <v>297.36700000000002</v>
          </cell>
        </row>
        <row r="464">
          <cell r="A464">
            <v>297.45620000000002</v>
          </cell>
        </row>
        <row r="465">
          <cell r="A465">
            <v>297.54520000000002</v>
          </cell>
        </row>
        <row r="466">
          <cell r="A466">
            <v>297.63409999999999</v>
          </cell>
        </row>
        <row r="467">
          <cell r="A467">
            <v>297.72269999999997</v>
          </cell>
        </row>
        <row r="468">
          <cell r="A468">
            <v>297.81110000000001</v>
          </cell>
        </row>
        <row r="469">
          <cell r="A469">
            <v>297.89929999999998</v>
          </cell>
        </row>
        <row r="470">
          <cell r="A470">
            <v>297.98719999999997</v>
          </cell>
        </row>
        <row r="471">
          <cell r="A471">
            <v>298.07499999999999</v>
          </cell>
        </row>
        <row r="472">
          <cell r="A472">
            <v>298.16250000000002</v>
          </cell>
        </row>
        <row r="473">
          <cell r="A473">
            <v>298.24979999999999</v>
          </cell>
        </row>
        <row r="474">
          <cell r="A474">
            <v>298.33690000000001</v>
          </cell>
        </row>
        <row r="475">
          <cell r="A475">
            <v>298.42380000000003</v>
          </cell>
        </row>
        <row r="476">
          <cell r="A476">
            <v>298.5104</v>
          </cell>
        </row>
        <row r="477">
          <cell r="A477">
            <v>298.59679999999997</v>
          </cell>
        </row>
        <row r="478">
          <cell r="A478">
            <v>298.68299999999999</v>
          </cell>
        </row>
        <row r="479">
          <cell r="A479">
            <v>298.76889999999997</v>
          </cell>
        </row>
        <row r="480">
          <cell r="A480">
            <v>298.8546</v>
          </cell>
        </row>
        <row r="481">
          <cell r="A481">
            <v>298.94</v>
          </cell>
        </row>
        <row r="482">
          <cell r="A482">
            <v>299.02510000000001</v>
          </cell>
        </row>
        <row r="483">
          <cell r="A483">
            <v>299.11</v>
          </cell>
        </row>
        <row r="484">
          <cell r="A484">
            <v>299.19459999999998</v>
          </cell>
        </row>
        <row r="485">
          <cell r="A485">
            <v>299.27890000000002</v>
          </cell>
        </row>
        <row r="486">
          <cell r="A486">
            <v>118.01990000000001</v>
          </cell>
        </row>
        <row r="487">
          <cell r="A487">
            <v>158.92859999999999</v>
          </cell>
        </row>
        <row r="488">
          <cell r="A488">
            <v>167.16630000000001</v>
          </cell>
        </row>
        <row r="489">
          <cell r="A489">
            <v>172.47919999999999</v>
          </cell>
        </row>
        <row r="490">
          <cell r="A490">
            <v>176.49870000000001</v>
          </cell>
        </row>
        <row r="491">
          <cell r="A491">
            <v>179.77199999999999</v>
          </cell>
        </row>
        <row r="492">
          <cell r="A492">
            <v>182.55420000000001</v>
          </cell>
        </row>
        <row r="493">
          <cell r="A493">
            <v>184.98650000000001</v>
          </cell>
        </row>
        <row r="494">
          <cell r="A494">
            <v>187.15530000000001</v>
          </cell>
        </row>
        <row r="495">
          <cell r="A495">
            <v>189.1181</v>
          </cell>
        </row>
        <row r="496">
          <cell r="A496">
            <v>190.91480000000001</v>
          </cell>
        </row>
        <row r="497">
          <cell r="A497">
            <v>192.5745</v>
          </cell>
        </row>
        <row r="498">
          <cell r="A498">
            <v>194.1191</v>
          </cell>
        </row>
        <row r="499">
          <cell r="A499">
            <v>195.56540000000001</v>
          </cell>
        </row>
        <row r="500">
          <cell r="A500">
            <v>196.92670000000001</v>
          </cell>
        </row>
        <row r="501">
          <cell r="A501">
            <v>198.21379999999999</v>
          </cell>
        </row>
        <row r="502">
          <cell r="A502">
            <v>199.43539999999999</v>
          </cell>
        </row>
        <row r="503">
          <cell r="A503">
            <v>200.59870000000001</v>
          </cell>
        </row>
        <row r="504">
          <cell r="A504">
            <v>201.7097</v>
          </cell>
        </row>
        <row r="505">
          <cell r="A505">
            <v>202.77369999999999</v>
          </cell>
        </row>
        <row r="506">
          <cell r="A506">
            <v>203.79490000000001</v>
          </cell>
        </row>
        <row r="507">
          <cell r="A507">
            <v>204.77719999999999</v>
          </cell>
        </row>
        <row r="508">
          <cell r="A508">
            <v>205.72389999999999</v>
          </cell>
        </row>
        <row r="509">
          <cell r="A509">
            <v>206.6378</v>
          </cell>
        </row>
        <row r="510">
          <cell r="A510">
            <v>207.5214</v>
          </cell>
        </row>
        <row r="511">
          <cell r="A511">
            <v>208.37700000000001</v>
          </cell>
        </row>
        <row r="512">
          <cell r="A512">
            <v>209.20660000000001</v>
          </cell>
        </row>
        <row r="513">
          <cell r="A513">
            <v>210.0119</v>
          </cell>
        </row>
        <row r="514">
          <cell r="A514">
            <v>210.7945</v>
          </cell>
        </row>
        <row r="515">
          <cell r="A515">
            <v>211.55590000000001</v>
          </cell>
        </row>
        <row r="516">
          <cell r="A516">
            <v>212.29740000000001</v>
          </cell>
        </row>
        <row r="517">
          <cell r="A517">
            <v>213.02010000000001</v>
          </cell>
        </row>
        <row r="518">
          <cell r="A518">
            <v>213.7252</v>
          </cell>
        </row>
        <row r="519">
          <cell r="A519">
            <v>214.4135</v>
          </cell>
        </row>
        <row r="520">
          <cell r="A520">
            <v>215.08600000000001</v>
          </cell>
        </row>
        <row r="521">
          <cell r="A521">
            <v>215.74350000000001</v>
          </cell>
        </row>
        <row r="522">
          <cell r="A522">
            <v>216.38679999999999</v>
          </cell>
        </row>
        <row r="523">
          <cell r="A523">
            <v>217.01660000000001</v>
          </cell>
        </row>
        <row r="524">
          <cell r="A524">
            <v>217.6335</v>
          </cell>
        </row>
        <row r="525">
          <cell r="A525">
            <v>218.2381</v>
          </cell>
        </row>
        <row r="526">
          <cell r="A526">
            <v>218.83099999999999</v>
          </cell>
        </row>
        <row r="527">
          <cell r="A527">
            <v>219.4127</v>
          </cell>
        </row>
        <row r="528">
          <cell r="A528">
            <v>219.9837</v>
          </cell>
        </row>
        <row r="529">
          <cell r="A529">
            <v>220.5445</v>
          </cell>
        </row>
        <row r="530">
          <cell r="A530">
            <v>221.09530000000001</v>
          </cell>
        </row>
        <row r="531">
          <cell r="A531">
            <v>221.63679999999999</v>
          </cell>
        </row>
        <row r="532">
          <cell r="A532">
            <v>222.16909999999999</v>
          </cell>
        </row>
        <row r="533">
          <cell r="A533">
            <v>222.69280000000001</v>
          </cell>
        </row>
        <row r="534">
          <cell r="A534">
            <v>223.208</v>
          </cell>
        </row>
        <row r="535">
          <cell r="A535">
            <v>223.71510000000001</v>
          </cell>
        </row>
        <row r="536">
          <cell r="A536">
            <v>224.21449999999999</v>
          </cell>
        </row>
        <row r="537">
          <cell r="A537">
            <v>224.7063</v>
          </cell>
        </row>
        <row r="538">
          <cell r="A538">
            <v>225.1909</v>
          </cell>
        </row>
        <row r="539">
          <cell r="A539">
            <v>225.66849999999999</v>
          </cell>
        </row>
        <row r="540">
          <cell r="A540">
            <v>226.13919999999999</v>
          </cell>
        </row>
        <row r="541">
          <cell r="A541">
            <v>226.6035</v>
          </cell>
        </row>
        <row r="542">
          <cell r="A542">
            <v>227.06129999999999</v>
          </cell>
        </row>
        <row r="543">
          <cell r="A543">
            <v>227.51310000000001</v>
          </cell>
        </row>
        <row r="544">
          <cell r="A544">
            <v>227.9589</v>
          </cell>
        </row>
        <row r="545">
          <cell r="A545">
            <v>228.3989</v>
          </cell>
        </row>
        <row r="546">
          <cell r="A546">
            <v>228.83330000000001</v>
          </cell>
        </row>
        <row r="547">
          <cell r="A547">
            <v>229.26230000000001</v>
          </cell>
        </row>
        <row r="548">
          <cell r="A548">
            <v>229.68600000000001</v>
          </cell>
        </row>
        <row r="549">
          <cell r="A549">
            <v>230.1045</v>
          </cell>
        </row>
        <row r="550">
          <cell r="A550">
            <v>230.5181</v>
          </cell>
        </row>
        <row r="551">
          <cell r="A551">
            <v>230.92679999999999</v>
          </cell>
        </row>
        <row r="552">
          <cell r="A552">
            <v>231.33090000000001</v>
          </cell>
        </row>
        <row r="553">
          <cell r="A553">
            <v>231.7303</v>
          </cell>
        </row>
        <row r="554">
          <cell r="A554">
            <v>232.12530000000001</v>
          </cell>
        </row>
        <row r="555">
          <cell r="A555">
            <v>232.51589999999999</v>
          </cell>
        </row>
        <row r="556">
          <cell r="A556">
            <v>232.90219999999999</v>
          </cell>
        </row>
        <row r="557">
          <cell r="A557">
            <v>233.28450000000001</v>
          </cell>
        </row>
        <row r="558">
          <cell r="A558">
            <v>233.6627</v>
          </cell>
        </row>
        <row r="559">
          <cell r="A559">
            <v>234.0369</v>
          </cell>
        </row>
        <row r="560">
          <cell r="A560">
            <v>234.4074</v>
          </cell>
        </row>
        <row r="561">
          <cell r="A561">
            <v>234.7741</v>
          </cell>
        </row>
        <row r="562">
          <cell r="A562">
            <v>235.1371</v>
          </cell>
        </row>
        <row r="563">
          <cell r="A563">
            <v>235.4966</v>
          </cell>
        </row>
        <row r="564">
          <cell r="A564">
            <v>235.85249999999999</v>
          </cell>
        </row>
        <row r="565">
          <cell r="A565">
            <v>236.20509999999999</v>
          </cell>
        </row>
        <row r="566">
          <cell r="A566">
            <v>236.55430000000001</v>
          </cell>
        </row>
        <row r="567">
          <cell r="A567">
            <v>236.90020000000001</v>
          </cell>
        </row>
        <row r="568">
          <cell r="A568">
            <v>237.24299999999999</v>
          </cell>
        </row>
        <row r="569">
          <cell r="A569">
            <v>237.58260000000001</v>
          </cell>
        </row>
        <row r="570">
          <cell r="A570">
            <v>237.91919999999999</v>
          </cell>
        </row>
        <row r="571">
          <cell r="A571">
            <v>238.25280000000001</v>
          </cell>
        </row>
        <row r="572">
          <cell r="A572">
            <v>238.58340000000001</v>
          </cell>
        </row>
        <row r="573">
          <cell r="A573">
            <v>238.91120000000001</v>
          </cell>
        </row>
        <row r="574">
          <cell r="A574">
            <v>239.23609999999999</v>
          </cell>
        </row>
        <row r="575">
          <cell r="A575">
            <v>239.55840000000001</v>
          </cell>
        </row>
        <row r="576">
          <cell r="A576">
            <v>239.87790000000001</v>
          </cell>
        </row>
        <row r="577">
          <cell r="A577">
            <v>240.19470000000001</v>
          </cell>
        </row>
        <row r="578">
          <cell r="A578">
            <v>240.50890000000001</v>
          </cell>
        </row>
        <row r="579">
          <cell r="A579">
            <v>240.82060000000001</v>
          </cell>
        </row>
        <row r="580">
          <cell r="A580">
            <v>241.12979999999999</v>
          </cell>
        </row>
        <row r="581">
          <cell r="A581">
            <v>241.4366</v>
          </cell>
        </row>
        <row r="582">
          <cell r="A582">
            <v>241.74090000000001</v>
          </cell>
        </row>
        <row r="583">
          <cell r="A583">
            <v>242.0429</v>
          </cell>
        </row>
        <row r="584">
          <cell r="A584">
            <v>242.3425</v>
          </cell>
        </row>
        <row r="585">
          <cell r="A585">
            <v>242.63990000000001</v>
          </cell>
        </row>
        <row r="586">
          <cell r="A586">
            <v>242.935</v>
          </cell>
        </row>
        <row r="587">
          <cell r="A587">
            <v>243.22790000000001</v>
          </cell>
        </row>
        <row r="588">
          <cell r="A588">
            <v>243.5187</v>
          </cell>
        </row>
        <row r="589">
          <cell r="A589">
            <v>243.8073</v>
          </cell>
        </row>
        <row r="590">
          <cell r="A590">
            <v>244.09389999999999</v>
          </cell>
        </row>
        <row r="591">
          <cell r="A591">
            <v>244.3784</v>
          </cell>
        </row>
        <row r="592">
          <cell r="A592">
            <v>244.66079999999999</v>
          </cell>
        </row>
        <row r="593">
          <cell r="A593">
            <v>244.94130000000001</v>
          </cell>
        </row>
        <row r="594">
          <cell r="A594">
            <v>245.21979999999999</v>
          </cell>
        </row>
        <row r="595">
          <cell r="A595">
            <v>245.49639999999999</v>
          </cell>
        </row>
        <row r="596">
          <cell r="A596">
            <v>245.77109999999999</v>
          </cell>
        </row>
        <row r="597">
          <cell r="A597">
            <v>246.04400000000001</v>
          </cell>
        </row>
        <row r="598">
          <cell r="A598">
            <v>246.315</v>
          </cell>
        </row>
        <row r="599">
          <cell r="A599">
            <v>246.58420000000001</v>
          </cell>
        </row>
        <row r="600">
          <cell r="A600">
            <v>246.85169999999999</v>
          </cell>
        </row>
        <row r="601">
          <cell r="A601">
            <v>247.1173</v>
          </cell>
        </row>
        <row r="602">
          <cell r="A602">
            <v>247.38130000000001</v>
          </cell>
        </row>
        <row r="603">
          <cell r="A603">
            <v>247.64359999999999</v>
          </cell>
        </row>
        <row r="604">
          <cell r="A604">
            <v>247.9042</v>
          </cell>
        </row>
        <row r="605">
          <cell r="A605">
            <v>248.16309999999999</v>
          </cell>
        </row>
        <row r="606">
          <cell r="A606">
            <v>248.4204</v>
          </cell>
        </row>
        <row r="607">
          <cell r="A607">
            <v>248.67619999999999</v>
          </cell>
        </row>
        <row r="608">
          <cell r="A608">
            <v>248.93029999999999</v>
          </cell>
        </row>
        <row r="609">
          <cell r="A609">
            <v>249.18289999999999</v>
          </cell>
        </row>
        <row r="610">
          <cell r="A610">
            <v>249.434</v>
          </cell>
        </row>
        <row r="611">
          <cell r="A611">
            <v>249.68360000000001</v>
          </cell>
        </row>
        <row r="612">
          <cell r="A612">
            <v>249.93170000000001</v>
          </cell>
        </row>
        <row r="613">
          <cell r="A613">
            <v>250.17830000000001</v>
          </cell>
        </row>
        <row r="614">
          <cell r="A614">
            <v>250.42339999999999</v>
          </cell>
        </row>
        <row r="615">
          <cell r="A615">
            <v>250.66720000000001</v>
          </cell>
        </row>
        <row r="616">
          <cell r="A616">
            <v>250.90950000000001</v>
          </cell>
        </row>
        <row r="617">
          <cell r="A617">
            <v>251.15039999999999</v>
          </cell>
        </row>
        <row r="618">
          <cell r="A618">
            <v>251.39</v>
          </cell>
        </row>
        <row r="619">
          <cell r="A619">
            <v>251.62819999999999</v>
          </cell>
        </row>
        <row r="620">
          <cell r="A620">
            <v>251.86510000000001</v>
          </cell>
        </row>
        <row r="621">
          <cell r="A621">
            <v>252.10059999999999</v>
          </cell>
        </row>
        <row r="622">
          <cell r="A622">
            <v>252.3349</v>
          </cell>
        </row>
        <row r="623">
          <cell r="A623">
            <v>252.56790000000001</v>
          </cell>
        </row>
        <row r="624">
          <cell r="A624">
            <v>252.7996</v>
          </cell>
        </row>
        <row r="625">
          <cell r="A625">
            <v>253.03</v>
          </cell>
        </row>
        <row r="626">
          <cell r="A626">
            <v>253.25919999999999</v>
          </cell>
        </row>
        <row r="627">
          <cell r="A627">
            <v>253.4872</v>
          </cell>
        </row>
        <row r="628">
          <cell r="A628">
            <v>253.714</v>
          </cell>
        </row>
        <row r="629">
          <cell r="A629">
            <v>253.93960000000001</v>
          </cell>
        </row>
        <row r="630">
          <cell r="A630">
            <v>254.16399999999999</v>
          </cell>
        </row>
        <row r="631">
          <cell r="A631">
            <v>254.38730000000001</v>
          </cell>
        </row>
        <row r="632">
          <cell r="A632">
            <v>254.60939999999999</v>
          </cell>
        </row>
        <row r="633">
          <cell r="A633">
            <v>254.8304</v>
          </cell>
        </row>
        <row r="634">
          <cell r="A634">
            <v>255.05029999999999</v>
          </cell>
        </row>
        <row r="635">
          <cell r="A635">
            <v>255.26900000000001</v>
          </cell>
        </row>
        <row r="636">
          <cell r="A636">
            <v>255.48670000000001</v>
          </cell>
        </row>
        <row r="637">
          <cell r="A637">
            <v>255.70320000000001</v>
          </cell>
        </row>
        <row r="638">
          <cell r="A638">
            <v>255.9187</v>
          </cell>
        </row>
        <row r="639">
          <cell r="A639">
            <v>256.13319999999999</v>
          </cell>
        </row>
        <row r="640">
          <cell r="A640">
            <v>256.34660000000002</v>
          </cell>
        </row>
        <row r="641">
          <cell r="A641">
            <v>256.55889999999999</v>
          </cell>
        </row>
        <row r="642">
          <cell r="A642">
            <v>256.77030000000002</v>
          </cell>
        </row>
        <row r="643">
          <cell r="A643">
            <v>256.98059999999998</v>
          </cell>
        </row>
        <row r="644">
          <cell r="A644">
            <v>257.18990000000002</v>
          </cell>
        </row>
        <row r="645">
          <cell r="A645">
            <v>257.39830000000001</v>
          </cell>
        </row>
        <row r="646">
          <cell r="A646">
            <v>257.60570000000001</v>
          </cell>
        </row>
        <row r="647">
          <cell r="A647">
            <v>257.81200000000001</v>
          </cell>
        </row>
        <row r="648">
          <cell r="A648">
            <v>258.01749999999998</v>
          </cell>
        </row>
        <row r="649">
          <cell r="A649">
            <v>258.22199999999998</v>
          </cell>
        </row>
        <row r="650">
          <cell r="A650">
            <v>258.4255</v>
          </cell>
        </row>
        <row r="651">
          <cell r="A651">
            <v>258.62819999999999</v>
          </cell>
        </row>
        <row r="652">
          <cell r="A652">
            <v>258.82990000000001</v>
          </cell>
        </row>
        <row r="653">
          <cell r="A653">
            <v>259.03070000000002</v>
          </cell>
        </row>
        <row r="654">
          <cell r="A654">
            <v>259.23059999999998</v>
          </cell>
        </row>
        <row r="655">
          <cell r="A655">
            <v>259.42959999999999</v>
          </cell>
        </row>
        <row r="656">
          <cell r="A656">
            <v>259.6277</v>
          </cell>
        </row>
        <row r="657">
          <cell r="A657">
            <v>259.82499999999999</v>
          </cell>
        </row>
        <row r="658">
          <cell r="A658">
            <v>260.02140000000003</v>
          </cell>
        </row>
        <row r="659">
          <cell r="A659">
            <v>260.21690000000001</v>
          </cell>
        </row>
        <row r="660">
          <cell r="A660">
            <v>260.41160000000002</v>
          </cell>
        </row>
        <row r="661">
          <cell r="A661">
            <v>260.60550000000001</v>
          </cell>
        </row>
        <row r="662">
          <cell r="A662">
            <v>260.79849999999999</v>
          </cell>
        </row>
        <row r="663">
          <cell r="A663">
            <v>260.9907</v>
          </cell>
        </row>
        <row r="664">
          <cell r="A664">
            <v>261.18220000000002</v>
          </cell>
        </row>
        <row r="665">
          <cell r="A665">
            <v>261.37270000000001</v>
          </cell>
        </row>
        <row r="666">
          <cell r="A666">
            <v>261.56259999999997</v>
          </cell>
        </row>
        <row r="667">
          <cell r="A667">
            <v>261.7516</v>
          </cell>
        </row>
        <row r="668">
          <cell r="A668">
            <v>261.93979999999999</v>
          </cell>
        </row>
        <row r="669">
          <cell r="A669">
            <v>262.12729999999999</v>
          </cell>
        </row>
        <row r="670">
          <cell r="A670">
            <v>262.31389999999999</v>
          </cell>
        </row>
        <row r="671">
          <cell r="A671">
            <v>262.49990000000003</v>
          </cell>
        </row>
        <row r="672">
          <cell r="A672">
            <v>262.685</v>
          </cell>
        </row>
        <row r="673">
          <cell r="A673">
            <v>262.86950000000002</v>
          </cell>
        </row>
        <row r="674">
          <cell r="A674">
            <v>263.0532</v>
          </cell>
        </row>
        <row r="675">
          <cell r="A675">
            <v>263.23610000000002</v>
          </cell>
        </row>
        <row r="676">
          <cell r="A676">
            <v>263.41840000000002</v>
          </cell>
        </row>
        <row r="677">
          <cell r="A677">
            <v>263.59989999999999</v>
          </cell>
        </row>
        <row r="678">
          <cell r="A678">
            <v>263.78070000000002</v>
          </cell>
        </row>
        <row r="679">
          <cell r="A679">
            <v>263.96080000000001</v>
          </cell>
        </row>
        <row r="680">
          <cell r="A680">
            <v>264.14019999999999</v>
          </cell>
        </row>
        <row r="681">
          <cell r="A681">
            <v>264.31889999999999</v>
          </cell>
        </row>
        <row r="682">
          <cell r="A682">
            <v>264.49689999999998</v>
          </cell>
        </row>
        <row r="683">
          <cell r="A683">
            <v>264.67419999999998</v>
          </cell>
        </row>
        <row r="684">
          <cell r="A684">
            <v>264.85090000000002</v>
          </cell>
        </row>
        <row r="685">
          <cell r="A685">
            <v>265.02690000000001</v>
          </cell>
        </row>
        <row r="686">
          <cell r="A686">
            <v>265.2022</v>
          </cell>
        </row>
        <row r="687">
          <cell r="A687">
            <v>265.37689999999998</v>
          </cell>
        </row>
        <row r="688">
          <cell r="A688">
            <v>265.55090000000001</v>
          </cell>
        </row>
        <row r="689">
          <cell r="A689">
            <v>265.7242</v>
          </cell>
        </row>
        <row r="690">
          <cell r="A690">
            <v>265.89699999999999</v>
          </cell>
        </row>
        <row r="691">
          <cell r="A691">
            <v>266.06909999999999</v>
          </cell>
        </row>
        <row r="692">
          <cell r="A692">
            <v>266.2405</v>
          </cell>
        </row>
        <row r="693">
          <cell r="A693">
            <v>266.41129999999998</v>
          </cell>
        </row>
        <row r="694">
          <cell r="A694">
            <v>266.58159999999998</v>
          </cell>
        </row>
        <row r="695">
          <cell r="A695">
            <v>266.75119999999998</v>
          </cell>
        </row>
        <row r="696">
          <cell r="A696">
            <v>266.92009999999999</v>
          </cell>
        </row>
        <row r="697">
          <cell r="A697">
            <v>267.08850000000001</v>
          </cell>
        </row>
        <row r="698">
          <cell r="A698">
            <v>267.25630000000001</v>
          </cell>
        </row>
        <row r="699">
          <cell r="A699">
            <v>267.42349999999999</v>
          </cell>
        </row>
        <row r="700">
          <cell r="A700">
            <v>267.59010000000001</v>
          </cell>
        </row>
        <row r="701">
          <cell r="A701">
            <v>267.7561</v>
          </cell>
        </row>
        <row r="702">
          <cell r="A702">
            <v>267.92149999999998</v>
          </cell>
        </row>
        <row r="703">
          <cell r="A703">
            <v>268.08640000000003</v>
          </cell>
        </row>
        <row r="704">
          <cell r="A704">
            <v>268.25060000000002</v>
          </cell>
        </row>
        <row r="705">
          <cell r="A705">
            <v>268.41430000000003</v>
          </cell>
        </row>
        <row r="706">
          <cell r="A706">
            <v>268.57749999999999</v>
          </cell>
        </row>
        <row r="707">
          <cell r="A707">
            <v>268.74009999999998</v>
          </cell>
        </row>
        <row r="708">
          <cell r="A708">
            <v>268.90210000000002</v>
          </cell>
        </row>
        <row r="709">
          <cell r="A709">
            <v>269.06360000000001</v>
          </cell>
        </row>
        <row r="710">
          <cell r="A710">
            <v>269.22449999999998</v>
          </cell>
        </row>
        <row r="711">
          <cell r="A711">
            <v>269.38490000000002</v>
          </cell>
        </row>
        <row r="712">
          <cell r="A712">
            <v>269.54469999999998</v>
          </cell>
        </row>
        <row r="713">
          <cell r="A713">
            <v>269.70409999999998</v>
          </cell>
        </row>
        <row r="714">
          <cell r="A714">
            <v>269.86279999999999</v>
          </cell>
        </row>
        <row r="715">
          <cell r="A715">
            <v>270.02109999999999</v>
          </cell>
        </row>
        <row r="716">
          <cell r="A716">
            <v>270.17880000000002</v>
          </cell>
        </row>
        <row r="717">
          <cell r="A717">
            <v>270.33609999999999</v>
          </cell>
        </row>
        <row r="718">
          <cell r="A718">
            <v>270.49279999999999</v>
          </cell>
        </row>
        <row r="719">
          <cell r="A719">
            <v>270.64890000000003</v>
          </cell>
        </row>
        <row r="720">
          <cell r="A720">
            <v>270.80459999999999</v>
          </cell>
        </row>
        <row r="721">
          <cell r="A721">
            <v>270.95979999999997</v>
          </cell>
        </row>
        <row r="722">
          <cell r="A722">
            <v>271.11450000000002</v>
          </cell>
        </row>
        <row r="723">
          <cell r="A723">
            <v>271.26870000000002</v>
          </cell>
        </row>
        <row r="724">
          <cell r="A724">
            <v>271.42239999999998</v>
          </cell>
        </row>
        <row r="725">
          <cell r="A725">
            <v>271.57560000000001</v>
          </cell>
        </row>
        <row r="726">
          <cell r="A726">
            <v>271.72829999999999</v>
          </cell>
        </row>
        <row r="727">
          <cell r="A727">
            <v>271.88049999999998</v>
          </cell>
        </row>
        <row r="728">
          <cell r="A728">
            <v>272.03230000000002</v>
          </cell>
        </row>
        <row r="729">
          <cell r="A729">
            <v>272.18360000000001</v>
          </cell>
        </row>
        <row r="730">
          <cell r="A730">
            <v>272.33440000000002</v>
          </cell>
        </row>
        <row r="731">
          <cell r="A731">
            <v>272.48469999999998</v>
          </cell>
        </row>
        <row r="732">
          <cell r="A732">
            <v>272.63459999999998</v>
          </cell>
        </row>
        <row r="733">
          <cell r="A733">
            <v>272.78399999999999</v>
          </cell>
        </row>
        <row r="734">
          <cell r="A734">
            <v>272.93290000000002</v>
          </cell>
        </row>
        <row r="735">
          <cell r="A735">
            <v>273.08139999999997</v>
          </cell>
        </row>
        <row r="736">
          <cell r="A736">
            <v>273.22949999999997</v>
          </cell>
        </row>
        <row r="737">
          <cell r="A737">
            <v>273.37709999999998</v>
          </cell>
        </row>
        <row r="738">
          <cell r="A738">
            <v>273.52420000000001</v>
          </cell>
        </row>
        <row r="739">
          <cell r="A739">
            <v>273.67090000000002</v>
          </cell>
        </row>
        <row r="740">
          <cell r="A740">
            <v>273.81720000000001</v>
          </cell>
        </row>
        <row r="741">
          <cell r="A741">
            <v>273.96300000000002</v>
          </cell>
        </row>
        <row r="742">
          <cell r="A742">
            <v>274.10840000000002</v>
          </cell>
        </row>
        <row r="743">
          <cell r="A743">
            <v>274.25330000000002</v>
          </cell>
        </row>
        <row r="744">
          <cell r="A744">
            <v>274.39780000000002</v>
          </cell>
        </row>
        <row r="745">
          <cell r="A745">
            <v>274.5419</v>
          </cell>
        </row>
        <row r="746">
          <cell r="A746">
            <v>274.68560000000002</v>
          </cell>
        </row>
        <row r="747">
          <cell r="A747">
            <v>274.8288</v>
          </cell>
        </row>
        <row r="748">
          <cell r="A748">
            <v>274.9717</v>
          </cell>
        </row>
        <row r="749">
          <cell r="A749">
            <v>275.11410000000001</v>
          </cell>
        </row>
        <row r="750">
          <cell r="A750">
            <v>275.2561</v>
          </cell>
        </row>
        <row r="751">
          <cell r="A751">
            <v>275.39769999999999</v>
          </cell>
        </row>
        <row r="752">
          <cell r="A752">
            <v>275.53879999999998</v>
          </cell>
        </row>
        <row r="753">
          <cell r="A753">
            <v>275.67959999999999</v>
          </cell>
        </row>
        <row r="754">
          <cell r="A754">
            <v>275.82</v>
          </cell>
        </row>
        <row r="755">
          <cell r="A755">
            <v>275.9599</v>
          </cell>
        </row>
        <row r="756">
          <cell r="A756">
            <v>276.09949999999998</v>
          </cell>
        </row>
        <row r="757">
          <cell r="A757">
            <v>276.23869999999999</v>
          </cell>
        </row>
        <row r="758">
          <cell r="A758">
            <v>276.3775</v>
          </cell>
        </row>
        <row r="759">
          <cell r="A759">
            <v>276.51589999999999</v>
          </cell>
        </row>
        <row r="760">
          <cell r="A760">
            <v>276.65390000000002</v>
          </cell>
        </row>
        <row r="761">
          <cell r="A761">
            <v>276.79149999999998</v>
          </cell>
        </row>
        <row r="762">
          <cell r="A762">
            <v>276.92869999999999</v>
          </cell>
        </row>
        <row r="763">
          <cell r="A763">
            <v>277.06549999999999</v>
          </cell>
        </row>
        <row r="764">
          <cell r="A764">
            <v>277.202</v>
          </cell>
        </row>
        <row r="765">
          <cell r="A765">
            <v>277.3381</v>
          </cell>
        </row>
        <row r="766">
          <cell r="A766">
            <v>277.47379999999998</v>
          </cell>
        </row>
        <row r="767">
          <cell r="A767">
            <v>277.60919999999999</v>
          </cell>
        </row>
        <row r="768">
          <cell r="A768">
            <v>277.7441</v>
          </cell>
        </row>
        <row r="769">
          <cell r="A769">
            <v>277.87869999999998</v>
          </cell>
        </row>
        <row r="770">
          <cell r="A770">
            <v>278.01299999999998</v>
          </cell>
        </row>
        <row r="771">
          <cell r="A771">
            <v>278.14679999999998</v>
          </cell>
        </row>
        <row r="772">
          <cell r="A772">
            <v>278.28039999999999</v>
          </cell>
        </row>
        <row r="773">
          <cell r="A773">
            <v>278.4135</v>
          </cell>
        </row>
        <row r="774">
          <cell r="A774">
            <v>278.54629999999997</v>
          </cell>
        </row>
        <row r="775">
          <cell r="A775">
            <v>278.67869999999999</v>
          </cell>
        </row>
        <row r="776">
          <cell r="A776">
            <v>278.81079999999997</v>
          </cell>
        </row>
        <row r="777">
          <cell r="A777">
            <v>278.9425</v>
          </cell>
        </row>
        <row r="778">
          <cell r="A778">
            <v>279.07389999999998</v>
          </cell>
        </row>
        <row r="779">
          <cell r="A779">
            <v>279.20499999999998</v>
          </cell>
        </row>
        <row r="780">
          <cell r="A780">
            <v>279.3356</v>
          </cell>
        </row>
        <row r="781">
          <cell r="A781">
            <v>279.46600000000001</v>
          </cell>
        </row>
        <row r="782">
          <cell r="A782">
            <v>279.596</v>
          </cell>
        </row>
        <row r="783">
          <cell r="A783">
            <v>279.72570000000002</v>
          </cell>
        </row>
        <row r="784">
          <cell r="A784">
            <v>279.85500000000002</v>
          </cell>
        </row>
        <row r="785">
          <cell r="A785">
            <v>279.98399999999998</v>
          </cell>
        </row>
        <row r="786">
          <cell r="A786">
            <v>280.11259999999999</v>
          </cell>
        </row>
        <row r="787">
          <cell r="A787">
            <v>280.24090000000001</v>
          </cell>
        </row>
        <row r="788">
          <cell r="A788">
            <v>280.3689</v>
          </cell>
        </row>
        <row r="789">
          <cell r="A789">
            <v>280.4966</v>
          </cell>
        </row>
        <row r="790">
          <cell r="A790">
            <v>280.62389999999999</v>
          </cell>
        </row>
        <row r="791">
          <cell r="A791">
            <v>280.7509</v>
          </cell>
        </row>
        <row r="792">
          <cell r="A792">
            <v>280.87759999999997</v>
          </cell>
        </row>
        <row r="793">
          <cell r="A793">
            <v>281.00389999999999</v>
          </cell>
        </row>
        <row r="794">
          <cell r="A794">
            <v>281.13</v>
          </cell>
        </row>
        <row r="795">
          <cell r="A795">
            <v>281.25569999999999</v>
          </cell>
        </row>
        <row r="796">
          <cell r="A796">
            <v>281.3811</v>
          </cell>
        </row>
        <row r="797">
          <cell r="A797">
            <v>281.50619999999998</v>
          </cell>
        </row>
        <row r="798">
          <cell r="A798">
            <v>281.63099999999997</v>
          </cell>
        </row>
        <row r="799">
          <cell r="A799">
            <v>281.75540000000001</v>
          </cell>
        </row>
        <row r="800">
          <cell r="A800">
            <v>281.87959999999998</v>
          </cell>
        </row>
        <row r="801">
          <cell r="A801">
            <v>282.0034</v>
          </cell>
        </row>
        <row r="802">
          <cell r="A802">
            <v>282.12689999999998</v>
          </cell>
        </row>
        <row r="803">
          <cell r="A803">
            <v>282.25020000000001</v>
          </cell>
        </row>
        <row r="804">
          <cell r="A804">
            <v>282.37310000000002</v>
          </cell>
        </row>
        <row r="805">
          <cell r="A805">
            <v>282.4957</v>
          </cell>
        </row>
        <row r="806">
          <cell r="A806">
            <v>282.61799999999999</v>
          </cell>
        </row>
        <row r="807">
          <cell r="A807">
            <v>282.74</v>
          </cell>
        </row>
        <row r="808">
          <cell r="A808">
            <v>282.86169999999998</v>
          </cell>
        </row>
        <row r="809">
          <cell r="A809">
            <v>282.98320000000001</v>
          </cell>
        </row>
        <row r="810">
          <cell r="A810">
            <v>283.10430000000002</v>
          </cell>
        </row>
        <row r="811">
          <cell r="A811">
            <v>283.2251</v>
          </cell>
        </row>
        <row r="812">
          <cell r="A812">
            <v>283.34570000000002</v>
          </cell>
        </row>
        <row r="813">
          <cell r="A813">
            <v>283.46589999999998</v>
          </cell>
        </row>
        <row r="814">
          <cell r="A814">
            <v>283.58589999999998</v>
          </cell>
        </row>
        <row r="815">
          <cell r="A815">
            <v>283.70549999999997</v>
          </cell>
        </row>
        <row r="816">
          <cell r="A816">
            <v>283.82490000000001</v>
          </cell>
        </row>
        <row r="817">
          <cell r="A817">
            <v>283.94400000000002</v>
          </cell>
        </row>
        <row r="818">
          <cell r="A818">
            <v>284.06279999999998</v>
          </cell>
        </row>
        <row r="819">
          <cell r="A819">
            <v>284.18130000000002</v>
          </cell>
        </row>
        <row r="820">
          <cell r="A820">
            <v>284.2996</v>
          </cell>
        </row>
        <row r="821">
          <cell r="A821">
            <v>284.41750000000002</v>
          </cell>
        </row>
        <row r="822">
          <cell r="A822">
            <v>284.53519999999997</v>
          </cell>
        </row>
        <row r="823">
          <cell r="A823">
            <v>284.65260000000001</v>
          </cell>
        </row>
        <row r="824">
          <cell r="A824">
            <v>284.76979999999998</v>
          </cell>
        </row>
        <row r="825">
          <cell r="A825">
            <v>284.88659999999999</v>
          </cell>
        </row>
        <row r="826">
          <cell r="A826">
            <v>285.00319999999999</v>
          </cell>
        </row>
        <row r="827">
          <cell r="A827">
            <v>285.11950000000002</v>
          </cell>
        </row>
        <row r="828">
          <cell r="A828">
            <v>285.2355</v>
          </cell>
        </row>
        <row r="829">
          <cell r="A829">
            <v>285.35129999999998</v>
          </cell>
        </row>
        <row r="830">
          <cell r="A830">
            <v>285.46679999999998</v>
          </cell>
        </row>
        <row r="831">
          <cell r="A831">
            <v>285.58199999999999</v>
          </cell>
        </row>
        <row r="832">
          <cell r="A832">
            <v>285.697</v>
          </cell>
        </row>
        <row r="833">
          <cell r="A833">
            <v>285.81169999999997</v>
          </cell>
        </row>
        <row r="834">
          <cell r="A834">
            <v>285.92610000000002</v>
          </cell>
        </row>
        <row r="835">
          <cell r="A835">
            <v>286.0403</v>
          </cell>
        </row>
        <row r="836">
          <cell r="A836">
            <v>286.1542</v>
          </cell>
        </row>
        <row r="837">
          <cell r="A837">
            <v>286.26780000000002</v>
          </cell>
        </row>
        <row r="838">
          <cell r="A838">
            <v>286.38119999999998</v>
          </cell>
        </row>
        <row r="839">
          <cell r="A839">
            <v>286.49430000000001</v>
          </cell>
        </row>
        <row r="840">
          <cell r="A840">
            <v>286.60719999999998</v>
          </cell>
        </row>
        <row r="841">
          <cell r="A841">
            <v>286.71980000000002</v>
          </cell>
        </row>
        <row r="842">
          <cell r="A842">
            <v>286.8322</v>
          </cell>
        </row>
        <row r="843">
          <cell r="A843">
            <v>286.9443</v>
          </cell>
        </row>
        <row r="844">
          <cell r="A844">
            <v>287.05610000000001</v>
          </cell>
        </row>
        <row r="845">
          <cell r="A845">
            <v>287.16770000000002</v>
          </cell>
        </row>
        <row r="846">
          <cell r="A846">
            <v>287.27910000000003</v>
          </cell>
        </row>
        <row r="847">
          <cell r="A847">
            <v>287.39010000000002</v>
          </cell>
        </row>
        <row r="848">
          <cell r="A848">
            <v>287.50099999999998</v>
          </cell>
        </row>
        <row r="849">
          <cell r="A849">
            <v>287.61160000000001</v>
          </cell>
        </row>
        <row r="850">
          <cell r="A850">
            <v>287.72190000000001</v>
          </cell>
        </row>
        <row r="851">
          <cell r="A851">
            <v>287.83199999999999</v>
          </cell>
        </row>
        <row r="852">
          <cell r="A852">
            <v>287.94189999999998</v>
          </cell>
        </row>
        <row r="853">
          <cell r="A853">
            <v>288.05149999999998</v>
          </cell>
        </row>
        <row r="854">
          <cell r="A854">
            <v>288.16090000000003</v>
          </cell>
        </row>
        <row r="855">
          <cell r="A855">
            <v>288.27</v>
          </cell>
        </row>
        <row r="856">
          <cell r="A856">
            <v>288.37889999999999</v>
          </cell>
        </row>
        <row r="857">
          <cell r="A857">
            <v>288.48750000000001</v>
          </cell>
        </row>
        <row r="858">
          <cell r="A858">
            <v>288.59589999999997</v>
          </cell>
        </row>
        <row r="859">
          <cell r="A859">
            <v>288.70409999999998</v>
          </cell>
        </row>
        <row r="860">
          <cell r="A860">
            <v>288.81200000000001</v>
          </cell>
        </row>
        <row r="861">
          <cell r="A861">
            <v>288.91969999999998</v>
          </cell>
        </row>
        <row r="862">
          <cell r="A862">
            <v>289.02719999999999</v>
          </cell>
        </row>
        <row r="863">
          <cell r="A863">
            <v>289.13440000000003</v>
          </cell>
        </row>
        <row r="864">
          <cell r="A864">
            <v>289.2414</v>
          </cell>
        </row>
        <row r="865">
          <cell r="A865">
            <v>289.34809999999999</v>
          </cell>
        </row>
        <row r="866">
          <cell r="A866">
            <v>289.45460000000003</v>
          </cell>
        </row>
        <row r="867">
          <cell r="A867">
            <v>289.5609</v>
          </cell>
        </row>
        <row r="868">
          <cell r="A868">
            <v>289.66699999999997</v>
          </cell>
        </row>
        <row r="869">
          <cell r="A869">
            <v>289.77280000000002</v>
          </cell>
        </row>
        <row r="870">
          <cell r="A870">
            <v>289.8784</v>
          </cell>
        </row>
        <row r="871">
          <cell r="A871">
            <v>289.9837</v>
          </cell>
        </row>
        <row r="872">
          <cell r="A872">
            <v>290.08890000000002</v>
          </cell>
        </row>
        <row r="873">
          <cell r="A873">
            <v>290.19380000000001</v>
          </cell>
        </row>
        <row r="874">
          <cell r="A874">
            <v>290.29849999999999</v>
          </cell>
        </row>
        <row r="875">
          <cell r="A875">
            <v>290.40289999999999</v>
          </cell>
        </row>
        <row r="876">
          <cell r="A876">
            <v>290.50720000000001</v>
          </cell>
        </row>
        <row r="877">
          <cell r="A877">
            <v>290.6112</v>
          </cell>
        </row>
        <row r="878">
          <cell r="A878">
            <v>290.71499999999997</v>
          </cell>
        </row>
        <row r="879">
          <cell r="A879">
            <v>290.81849999999997</v>
          </cell>
        </row>
        <row r="880">
          <cell r="A880">
            <v>290.92189999999999</v>
          </cell>
        </row>
        <row r="881">
          <cell r="A881">
            <v>291.02499999999998</v>
          </cell>
        </row>
        <row r="882">
          <cell r="A882">
            <v>291.12790000000001</v>
          </cell>
        </row>
        <row r="883">
          <cell r="A883">
            <v>291.23059999999998</v>
          </cell>
        </row>
        <row r="884">
          <cell r="A884">
            <v>291.33300000000003</v>
          </cell>
        </row>
        <row r="885">
          <cell r="A885">
            <v>291.43529999999998</v>
          </cell>
        </row>
        <row r="886">
          <cell r="A886">
            <v>291.53730000000002</v>
          </cell>
        </row>
        <row r="887">
          <cell r="A887">
            <v>291.63909999999998</v>
          </cell>
        </row>
        <row r="888">
          <cell r="A888">
            <v>291.7407</v>
          </cell>
        </row>
        <row r="889">
          <cell r="A889">
            <v>291.84210000000002</v>
          </cell>
        </row>
        <row r="890">
          <cell r="A890">
            <v>291.94319999999999</v>
          </cell>
        </row>
        <row r="891">
          <cell r="A891">
            <v>292.04419999999999</v>
          </cell>
        </row>
        <row r="892">
          <cell r="A892">
            <v>292.14490000000001</v>
          </cell>
        </row>
        <row r="893">
          <cell r="A893">
            <v>292.24540000000002</v>
          </cell>
        </row>
        <row r="894">
          <cell r="A894">
            <v>292.34570000000002</v>
          </cell>
        </row>
        <row r="895">
          <cell r="A895">
            <v>292.44580000000002</v>
          </cell>
        </row>
        <row r="896">
          <cell r="A896">
            <v>292.54570000000001</v>
          </cell>
        </row>
        <row r="897">
          <cell r="A897">
            <v>292.64530000000002</v>
          </cell>
        </row>
        <row r="898">
          <cell r="A898">
            <v>292.7448</v>
          </cell>
        </row>
        <row r="899">
          <cell r="A899">
            <v>292.84399999999999</v>
          </cell>
        </row>
        <row r="900">
          <cell r="A900">
            <v>292.94310000000002</v>
          </cell>
        </row>
        <row r="901">
          <cell r="A901">
            <v>293.0419</v>
          </cell>
        </row>
        <row r="902">
          <cell r="A902">
            <v>293.14049999999997</v>
          </cell>
        </row>
        <row r="903">
          <cell r="A903">
            <v>293.2389</v>
          </cell>
        </row>
        <row r="904">
          <cell r="A904">
            <v>293.33710000000002</v>
          </cell>
        </row>
        <row r="905">
          <cell r="A905">
            <v>293.43509999999998</v>
          </cell>
        </row>
        <row r="906">
          <cell r="A906">
            <v>293.53289999999998</v>
          </cell>
        </row>
        <row r="907">
          <cell r="A907">
            <v>293.63049999999998</v>
          </cell>
        </row>
        <row r="908">
          <cell r="A908">
            <v>293.7278</v>
          </cell>
        </row>
        <row r="909">
          <cell r="A909">
            <v>293.82499999999999</v>
          </cell>
        </row>
        <row r="910">
          <cell r="A910">
            <v>293.92200000000003</v>
          </cell>
        </row>
        <row r="911">
          <cell r="A911">
            <v>294.01870000000002</v>
          </cell>
        </row>
        <row r="912">
          <cell r="A912">
            <v>294.11529999999999</v>
          </cell>
        </row>
        <row r="913">
          <cell r="A913">
            <v>294.21159999999998</v>
          </cell>
        </row>
        <row r="914">
          <cell r="A914">
            <v>294.30779999999999</v>
          </cell>
        </row>
        <row r="915">
          <cell r="A915">
            <v>294.40370000000001</v>
          </cell>
        </row>
        <row r="916">
          <cell r="A916">
            <v>294.49939999999998</v>
          </cell>
        </row>
        <row r="917">
          <cell r="A917">
            <v>294.59500000000003</v>
          </cell>
        </row>
        <row r="918">
          <cell r="A918">
            <v>294.69029999999998</v>
          </cell>
        </row>
        <row r="919">
          <cell r="A919">
            <v>294.78539999999998</v>
          </cell>
        </row>
        <row r="920">
          <cell r="A920">
            <v>294.88040000000001</v>
          </cell>
        </row>
        <row r="921">
          <cell r="A921">
            <v>294.9751</v>
          </cell>
        </row>
        <row r="922">
          <cell r="A922">
            <v>295.06959999999998</v>
          </cell>
        </row>
        <row r="923">
          <cell r="A923">
            <v>295.16390000000001</v>
          </cell>
        </row>
        <row r="924">
          <cell r="A924">
            <v>295.25799999999998</v>
          </cell>
        </row>
        <row r="925">
          <cell r="A925">
            <v>295.3519</v>
          </cell>
        </row>
        <row r="926">
          <cell r="A926">
            <v>295.44569999999999</v>
          </cell>
        </row>
        <row r="927">
          <cell r="A927">
            <v>295.53919999999999</v>
          </cell>
        </row>
        <row r="928">
          <cell r="A928">
            <v>295.63249999999999</v>
          </cell>
        </row>
        <row r="929">
          <cell r="A929">
            <v>295.72559999999999</v>
          </cell>
        </row>
        <row r="930">
          <cell r="A930">
            <v>295.81849999999997</v>
          </cell>
        </row>
        <row r="931">
          <cell r="A931">
            <v>295.91120000000001</v>
          </cell>
        </row>
        <row r="932">
          <cell r="A932">
            <v>296.00369999999998</v>
          </cell>
        </row>
        <row r="933">
          <cell r="A933">
            <v>296.096</v>
          </cell>
        </row>
        <row r="934">
          <cell r="A934">
            <v>296.18810000000002</v>
          </cell>
        </row>
        <row r="935">
          <cell r="A935">
            <v>296.27999999999997</v>
          </cell>
        </row>
        <row r="936">
          <cell r="A936">
            <v>296.37169999999998</v>
          </cell>
        </row>
        <row r="937">
          <cell r="A937">
            <v>296.46319999999997</v>
          </cell>
        </row>
        <row r="938">
          <cell r="A938">
            <v>296.55450000000002</v>
          </cell>
        </row>
        <row r="939">
          <cell r="A939">
            <v>296.6456</v>
          </cell>
        </row>
        <row r="940">
          <cell r="A940">
            <v>296.73649999999998</v>
          </cell>
        </row>
        <row r="941">
          <cell r="A941">
            <v>296.8272</v>
          </cell>
        </row>
        <row r="942">
          <cell r="A942">
            <v>296.91759999999999</v>
          </cell>
        </row>
        <row r="943">
          <cell r="A943">
            <v>297.00790000000001</v>
          </cell>
        </row>
        <row r="944">
          <cell r="A944">
            <v>297.09800000000001</v>
          </cell>
        </row>
        <row r="945">
          <cell r="A945">
            <v>297.18779999999998</v>
          </cell>
        </row>
        <row r="946">
          <cell r="A946">
            <v>297.27749999999997</v>
          </cell>
        </row>
        <row r="947">
          <cell r="A947">
            <v>297.36700000000002</v>
          </cell>
        </row>
        <row r="948">
          <cell r="A948">
            <v>297.45620000000002</v>
          </cell>
        </row>
        <row r="949">
          <cell r="A949">
            <v>297.54520000000002</v>
          </cell>
        </row>
        <row r="950">
          <cell r="A950">
            <v>297.63409999999999</v>
          </cell>
        </row>
        <row r="951">
          <cell r="A951">
            <v>297.72269999999997</v>
          </cell>
        </row>
        <row r="952">
          <cell r="A952">
            <v>297.81110000000001</v>
          </cell>
        </row>
        <row r="953">
          <cell r="A953">
            <v>297.89929999999998</v>
          </cell>
        </row>
        <row r="954">
          <cell r="A954">
            <v>297.98719999999997</v>
          </cell>
        </row>
        <row r="955">
          <cell r="A955">
            <v>298.07499999999999</v>
          </cell>
        </row>
        <row r="956">
          <cell r="A956">
            <v>298.16250000000002</v>
          </cell>
        </row>
        <row r="957">
          <cell r="A957">
            <v>298.24979999999999</v>
          </cell>
        </row>
        <row r="958">
          <cell r="A958">
            <v>298.33690000000001</v>
          </cell>
        </row>
        <row r="959">
          <cell r="A959">
            <v>298.42380000000003</v>
          </cell>
        </row>
        <row r="960">
          <cell r="A960">
            <v>298.5104</v>
          </cell>
        </row>
        <row r="961">
          <cell r="A961">
            <v>298.59679999999997</v>
          </cell>
        </row>
        <row r="962">
          <cell r="A962">
            <v>298.68299999999999</v>
          </cell>
        </row>
        <row r="963">
          <cell r="A963">
            <v>298.76889999999997</v>
          </cell>
        </row>
        <row r="964">
          <cell r="A964">
            <v>298.8546</v>
          </cell>
        </row>
        <row r="965">
          <cell r="A965">
            <v>298.94</v>
          </cell>
        </row>
        <row r="966">
          <cell r="A966">
            <v>299.02510000000001</v>
          </cell>
        </row>
        <row r="967">
          <cell r="A967">
            <v>299.11</v>
          </cell>
        </row>
        <row r="968">
          <cell r="A968">
            <v>299.19459999999998</v>
          </cell>
        </row>
        <row r="969">
          <cell r="A969">
            <v>299.27890000000002</v>
          </cell>
        </row>
      </sheetData>
      <sheetData sheetId="29">
        <row r="2">
          <cell r="A2">
            <v>136.34</v>
          </cell>
        </row>
        <row r="3">
          <cell r="A3">
            <v>184.74469999999999</v>
          </cell>
        </row>
        <row r="4">
          <cell r="A4">
            <v>194.1875</v>
          </cell>
        </row>
        <row r="5">
          <cell r="A5">
            <v>200.2621</v>
          </cell>
        </row>
        <row r="6">
          <cell r="A6">
            <v>204.85</v>
          </cell>
        </row>
        <row r="7">
          <cell r="A7">
            <v>208.5813</v>
          </cell>
        </row>
        <row r="8">
          <cell r="A8">
            <v>211.74940000000001</v>
          </cell>
        </row>
        <row r="9">
          <cell r="A9">
            <v>214.5162</v>
          </cell>
        </row>
        <row r="10">
          <cell r="A10">
            <v>216.98150000000001</v>
          </cell>
        </row>
        <row r="11">
          <cell r="A11">
            <v>219.21080000000001</v>
          </cell>
        </row>
        <row r="12">
          <cell r="A12">
            <v>221.2501</v>
          </cell>
        </row>
        <row r="13">
          <cell r="A13">
            <v>223.1328</v>
          </cell>
        </row>
        <row r="14">
          <cell r="A14">
            <v>224.88390000000001</v>
          </cell>
        </row>
        <row r="15">
          <cell r="A15">
            <v>226.52269999999999</v>
          </cell>
        </row>
        <row r="16">
          <cell r="A16">
            <v>228.06460000000001</v>
          </cell>
        </row>
        <row r="17">
          <cell r="A17">
            <v>229.52160000000001</v>
          </cell>
        </row>
        <row r="18">
          <cell r="A18">
            <v>230.90389999999999</v>
          </cell>
        </row>
        <row r="19">
          <cell r="A19">
            <v>232.21969999999999</v>
          </cell>
        </row>
        <row r="20">
          <cell r="A20">
            <v>233.4759</v>
          </cell>
        </row>
        <row r="21">
          <cell r="A21">
            <v>234.67840000000001</v>
          </cell>
        </row>
        <row r="22">
          <cell r="A22">
            <v>235.8322</v>
          </cell>
        </row>
        <row r="23">
          <cell r="A23">
            <v>236.9417</v>
          </cell>
        </row>
        <row r="24">
          <cell r="A24">
            <v>238.01050000000001</v>
          </cell>
        </row>
        <row r="25">
          <cell r="A25">
            <v>239.0421</v>
          </cell>
        </row>
        <row r="26">
          <cell r="A26">
            <v>240.03919999999999</v>
          </cell>
        </row>
        <row r="27">
          <cell r="A27">
            <v>241.0043</v>
          </cell>
        </row>
        <row r="28">
          <cell r="A28">
            <v>241.93989999999999</v>
          </cell>
        </row>
        <row r="29">
          <cell r="A29">
            <v>242.84780000000001</v>
          </cell>
        </row>
        <row r="30">
          <cell r="A30">
            <v>243.73</v>
          </cell>
        </row>
        <row r="31">
          <cell r="A31">
            <v>244.58799999999999</v>
          </cell>
        </row>
        <row r="32">
          <cell r="A32">
            <v>245.42330000000001</v>
          </cell>
        </row>
        <row r="33">
          <cell r="A33">
            <v>246.23740000000001</v>
          </cell>
        </row>
        <row r="34">
          <cell r="A34">
            <v>247.03129999999999</v>
          </cell>
        </row>
        <row r="35">
          <cell r="A35">
            <v>247.80619999999999</v>
          </cell>
        </row>
        <row r="36">
          <cell r="A36">
            <v>248.56319999999999</v>
          </cell>
        </row>
        <row r="37">
          <cell r="A37">
            <v>249.3031</v>
          </cell>
        </row>
        <row r="38">
          <cell r="A38">
            <v>250.02690000000001</v>
          </cell>
        </row>
        <row r="39">
          <cell r="A39">
            <v>250.7353</v>
          </cell>
        </row>
        <row r="40">
          <cell r="A40">
            <v>251.42910000000001</v>
          </cell>
        </row>
        <row r="41">
          <cell r="A41">
            <v>252.10900000000001</v>
          </cell>
        </row>
        <row r="42">
          <cell r="A42">
            <v>252.77549999999999</v>
          </cell>
        </row>
        <row r="43">
          <cell r="A43">
            <v>253.42939999999999</v>
          </cell>
        </row>
        <row r="44">
          <cell r="A44">
            <v>254.071</v>
          </cell>
        </row>
        <row r="45">
          <cell r="A45">
            <v>254.7011</v>
          </cell>
        </row>
        <row r="46">
          <cell r="A46">
            <v>255.32</v>
          </cell>
        </row>
        <row r="47">
          <cell r="A47">
            <v>255.9281</v>
          </cell>
        </row>
        <row r="48">
          <cell r="A48">
            <v>256.52600000000001</v>
          </cell>
        </row>
        <row r="49">
          <cell r="A49">
            <v>257.1139</v>
          </cell>
        </row>
        <row r="50">
          <cell r="A50">
            <v>257.69240000000002</v>
          </cell>
        </row>
        <row r="51">
          <cell r="A51">
            <v>258.26170000000002</v>
          </cell>
        </row>
        <row r="52">
          <cell r="A52">
            <v>258.82209999999998</v>
          </cell>
        </row>
        <row r="53">
          <cell r="A53">
            <v>259.37400000000002</v>
          </cell>
        </row>
        <row r="54">
          <cell r="A54">
            <v>259.91770000000002</v>
          </cell>
        </row>
        <row r="55">
          <cell r="A55">
            <v>260.45350000000002</v>
          </cell>
        </row>
        <row r="56">
          <cell r="A56">
            <v>260.98160000000001</v>
          </cell>
        </row>
        <row r="57">
          <cell r="A57">
            <v>261.50220000000002</v>
          </cell>
        </row>
        <row r="58">
          <cell r="A58">
            <v>262.01569999999998</v>
          </cell>
        </row>
        <row r="59">
          <cell r="A59">
            <v>262.5222</v>
          </cell>
        </row>
        <row r="60">
          <cell r="A60">
            <v>263.02199999999999</v>
          </cell>
        </row>
        <row r="61">
          <cell r="A61">
            <v>263.51519999999999</v>
          </cell>
        </row>
        <row r="62">
          <cell r="A62">
            <v>264.00209999999998</v>
          </cell>
        </row>
        <row r="63">
          <cell r="A63">
            <v>264.4828</v>
          </cell>
        </row>
        <row r="64">
          <cell r="A64">
            <v>264.95760000000001</v>
          </cell>
        </row>
        <row r="65">
          <cell r="A65">
            <v>265.42649999999998</v>
          </cell>
        </row>
        <row r="66">
          <cell r="A66">
            <v>265.88979999999998</v>
          </cell>
        </row>
        <row r="67">
          <cell r="A67">
            <v>266.34769999999997</v>
          </cell>
        </row>
        <row r="68">
          <cell r="A68">
            <v>266.80020000000002</v>
          </cell>
        </row>
        <row r="69">
          <cell r="A69">
            <v>267.2475</v>
          </cell>
        </row>
        <row r="70">
          <cell r="A70">
            <v>267.68970000000002</v>
          </cell>
        </row>
        <row r="71">
          <cell r="A71">
            <v>268.12709999999998</v>
          </cell>
        </row>
        <row r="72">
          <cell r="A72">
            <v>268.55959999999999</v>
          </cell>
        </row>
        <row r="73">
          <cell r="A73">
            <v>268.98750000000001</v>
          </cell>
        </row>
        <row r="74">
          <cell r="A74">
            <v>269.41079999999999</v>
          </cell>
        </row>
        <row r="75">
          <cell r="A75">
            <v>269.82960000000003</v>
          </cell>
        </row>
        <row r="76">
          <cell r="A76">
            <v>270.24419999999998</v>
          </cell>
        </row>
        <row r="77">
          <cell r="A77">
            <v>270.65449999999998</v>
          </cell>
        </row>
        <row r="78">
          <cell r="A78">
            <v>271.06060000000002</v>
          </cell>
        </row>
        <row r="79">
          <cell r="A79">
            <v>271.46269999999998</v>
          </cell>
        </row>
        <row r="80">
          <cell r="A80">
            <v>271.86090000000002</v>
          </cell>
        </row>
        <row r="81">
          <cell r="A81">
            <v>272.2552</v>
          </cell>
        </row>
        <row r="82">
          <cell r="A82">
            <v>272.64580000000001</v>
          </cell>
        </row>
        <row r="83">
          <cell r="A83">
            <v>273.0326</v>
          </cell>
        </row>
        <row r="84">
          <cell r="A84">
            <v>273.41590000000002</v>
          </cell>
        </row>
        <row r="85">
          <cell r="A85">
            <v>273.79559999999998</v>
          </cell>
        </row>
        <row r="86">
          <cell r="A86">
            <v>274.17189999999999</v>
          </cell>
        </row>
        <row r="87">
          <cell r="A87">
            <v>274.54480000000001</v>
          </cell>
        </row>
        <row r="88">
          <cell r="A88">
            <v>274.9144</v>
          </cell>
        </row>
        <row r="89">
          <cell r="A89">
            <v>275.28070000000002</v>
          </cell>
        </row>
        <row r="90">
          <cell r="A90">
            <v>275.64389999999997</v>
          </cell>
        </row>
        <row r="91">
          <cell r="A91">
            <v>276.00400000000002</v>
          </cell>
        </row>
        <row r="92">
          <cell r="A92">
            <v>276.36099999999999</v>
          </cell>
        </row>
        <row r="93">
          <cell r="A93">
            <v>276.71499999999997</v>
          </cell>
        </row>
        <row r="94">
          <cell r="A94">
            <v>277.06610000000001</v>
          </cell>
        </row>
        <row r="95">
          <cell r="A95">
            <v>277.41430000000003</v>
          </cell>
        </row>
        <row r="96">
          <cell r="A96">
            <v>277.75970000000001</v>
          </cell>
        </row>
        <row r="97">
          <cell r="A97">
            <v>278.10230000000001</v>
          </cell>
        </row>
        <row r="98">
          <cell r="A98">
            <v>278.44220000000001</v>
          </cell>
        </row>
        <row r="99">
          <cell r="A99">
            <v>278.77940000000001</v>
          </cell>
        </row>
        <row r="100">
          <cell r="A100">
            <v>279.11399999999998</v>
          </cell>
        </row>
        <row r="101">
          <cell r="A101">
            <v>279.4461</v>
          </cell>
        </row>
        <row r="102">
          <cell r="A102">
            <v>279.7756</v>
          </cell>
        </row>
        <row r="103">
          <cell r="A103">
            <v>280.1026</v>
          </cell>
        </row>
        <row r="104">
          <cell r="A104">
            <v>280.42720000000003</v>
          </cell>
        </row>
        <row r="105">
          <cell r="A105">
            <v>280.74939999999998</v>
          </cell>
        </row>
        <row r="106">
          <cell r="A106">
            <v>281.0693</v>
          </cell>
        </row>
        <row r="107">
          <cell r="A107">
            <v>281.38679999999999</v>
          </cell>
        </row>
        <row r="108">
          <cell r="A108">
            <v>281.70209999999997</v>
          </cell>
        </row>
        <row r="109">
          <cell r="A109">
            <v>282.01510000000002</v>
          </cell>
        </row>
        <row r="110">
          <cell r="A110">
            <v>282.32589999999999</v>
          </cell>
        </row>
        <row r="111">
          <cell r="A111">
            <v>282.6345</v>
          </cell>
        </row>
        <row r="112">
          <cell r="A112">
            <v>282.94110000000001</v>
          </cell>
        </row>
        <row r="113">
          <cell r="A113">
            <v>283.24549999999999</v>
          </cell>
        </row>
        <row r="114">
          <cell r="A114">
            <v>283.5478</v>
          </cell>
        </row>
        <row r="115">
          <cell r="A115">
            <v>283.84820000000002</v>
          </cell>
        </row>
        <row r="116">
          <cell r="A116">
            <v>284.1465</v>
          </cell>
        </row>
        <row r="117">
          <cell r="A117">
            <v>284.44290000000001</v>
          </cell>
        </row>
        <row r="118">
          <cell r="A118">
            <v>284.7373</v>
          </cell>
        </row>
        <row r="119">
          <cell r="A119">
            <v>285.02980000000002</v>
          </cell>
        </row>
        <row r="120">
          <cell r="A120">
            <v>285.32040000000001</v>
          </cell>
        </row>
        <row r="121">
          <cell r="A121">
            <v>285.60919999999999</v>
          </cell>
        </row>
        <row r="122">
          <cell r="A122">
            <v>285.89620000000002</v>
          </cell>
        </row>
        <row r="123">
          <cell r="A123">
            <v>286.18130000000002</v>
          </cell>
        </row>
        <row r="124">
          <cell r="A124">
            <v>286.46469999999999</v>
          </cell>
        </row>
        <row r="125">
          <cell r="A125">
            <v>286.74639999999999</v>
          </cell>
        </row>
        <row r="126">
          <cell r="A126">
            <v>287.02629999999999</v>
          </cell>
        </row>
        <row r="127">
          <cell r="A127">
            <v>287.30450000000002</v>
          </cell>
        </row>
        <row r="128">
          <cell r="A128">
            <v>287.58100000000002</v>
          </cell>
        </row>
        <row r="129">
          <cell r="A129">
            <v>287.85590000000002</v>
          </cell>
        </row>
        <row r="130">
          <cell r="A130">
            <v>288.12920000000003</v>
          </cell>
        </row>
        <row r="131">
          <cell r="A131">
            <v>288.40089999999998</v>
          </cell>
        </row>
        <row r="132">
          <cell r="A132">
            <v>288.67099999999999</v>
          </cell>
        </row>
        <row r="133">
          <cell r="A133">
            <v>288.93950000000001</v>
          </cell>
        </row>
        <row r="134">
          <cell r="A134">
            <v>289.20650000000001</v>
          </cell>
        </row>
        <row r="135">
          <cell r="A135">
            <v>289.47190000000001</v>
          </cell>
        </row>
        <row r="136">
          <cell r="A136">
            <v>289.73590000000002</v>
          </cell>
        </row>
        <row r="137">
          <cell r="A137">
            <v>289.9984</v>
          </cell>
        </row>
        <row r="138">
          <cell r="A138">
            <v>290.25940000000003</v>
          </cell>
        </row>
        <row r="139">
          <cell r="A139">
            <v>290.51900000000001</v>
          </cell>
        </row>
        <row r="140">
          <cell r="A140">
            <v>290.77710000000002</v>
          </cell>
        </row>
        <row r="141">
          <cell r="A141">
            <v>291.03390000000002</v>
          </cell>
        </row>
        <row r="142">
          <cell r="A142">
            <v>291.28919999999999</v>
          </cell>
        </row>
        <row r="143">
          <cell r="A143">
            <v>291.54320000000001</v>
          </cell>
        </row>
        <row r="144">
          <cell r="A144">
            <v>291.79579999999999</v>
          </cell>
        </row>
        <row r="145">
          <cell r="A145">
            <v>292.0471</v>
          </cell>
        </row>
        <row r="146">
          <cell r="A146">
            <v>292.2971</v>
          </cell>
        </row>
        <row r="147">
          <cell r="A147">
            <v>292.54579999999999</v>
          </cell>
        </row>
        <row r="148">
          <cell r="A148">
            <v>292.79320000000001</v>
          </cell>
        </row>
        <row r="149">
          <cell r="A149">
            <v>293.03930000000003</v>
          </cell>
        </row>
        <row r="150">
          <cell r="A150">
            <v>293.28410000000002</v>
          </cell>
        </row>
        <row r="151">
          <cell r="A151">
            <v>293.52769999999998</v>
          </cell>
        </row>
        <row r="152">
          <cell r="A152">
            <v>293.77010000000001</v>
          </cell>
        </row>
        <row r="153">
          <cell r="A153">
            <v>294.01130000000001</v>
          </cell>
        </row>
        <row r="154">
          <cell r="A154">
            <v>294.25119999999998</v>
          </cell>
        </row>
        <row r="155">
          <cell r="A155">
            <v>294.49</v>
          </cell>
        </row>
        <row r="156">
          <cell r="A156">
            <v>294.7276</v>
          </cell>
        </row>
        <row r="157">
          <cell r="A157">
            <v>294.96409999999997</v>
          </cell>
        </row>
        <row r="158">
          <cell r="A158">
            <v>295.19940000000003</v>
          </cell>
        </row>
        <row r="159">
          <cell r="A159">
            <v>295.43349999999998</v>
          </cell>
        </row>
        <row r="160">
          <cell r="A160">
            <v>295.66660000000002</v>
          </cell>
        </row>
        <row r="161">
          <cell r="A161">
            <v>295.89850000000001</v>
          </cell>
        </row>
        <row r="162">
          <cell r="A162">
            <v>296.12939999999998</v>
          </cell>
        </row>
        <row r="163">
          <cell r="A163">
            <v>296.35910000000001</v>
          </cell>
        </row>
        <row r="164">
          <cell r="A164">
            <v>296.58780000000002</v>
          </cell>
        </row>
        <row r="165">
          <cell r="A165">
            <v>296.81540000000001</v>
          </cell>
        </row>
        <row r="166">
          <cell r="A166">
            <v>297.04199999999997</v>
          </cell>
        </row>
        <row r="167">
          <cell r="A167">
            <v>297.26749999999998</v>
          </cell>
        </row>
        <row r="168">
          <cell r="A168">
            <v>297.49200000000002</v>
          </cell>
        </row>
        <row r="169">
          <cell r="A169">
            <v>297.71550000000002</v>
          </cell>
        </row>
        <row r="170">
          <cell r="A170">
            <v>297.93799999999999</v>
          </cell>
        </row>
        <row r="171">
          <cell r="A171">
            <v>298.15949999999998</v>
          </cell>
        </row>
        <row r="172">
          <cell r="A172">
            <v>298.38</v>
          </cell>
        </row>
        <row r="173">
          <cell r="A173">
            <v>298.59949999999998</v>
          </cell>
        </row>
        <row r="174">
          <cell r="A174">
            <v>298.81810000000002</v>
          </cell>
        </row>
        <row r="175">
          <cell r="A175">
            <v>299.03570000000002</v>
          </cell>
        </row>
        <row r="176">
          <cell r="A176">
            <v>299.25229999999999</v>
          </cell>
        </row>
        <row r="177">
          <cell r="A177">
            <v>299.46809999999999</v>
          </cell>
        </row>
        <row r="178">
          <cell r="A178">
            <v>299.68290000000002</v>
          </cell>
        </row>
        <row r="179">
          <cell r="A179">
            <v>299.89670000000001</v>
          </cell>
        </row>
        <row r="180">
          <cell r="A180">
            <v>300.10969999999998</v>
          </cell>
        </row>
        <row r="181">
          <cell r="A181">
            <v>300.3218</v>
          </cell>
        </row>
        <row r="182">
          <cell r="A182">
            <v>300.53289999999998</v>
          </cell>
        </row>
        <row r="183">
          <cell r="A183">
            <v>300.7432</v>
          </cell>
        </row>
        <row r="184">
          <cell r="A184">
            <v>300.95269999999999</v>
          </cell>
        </row>
        <row r="185">
          <cell r="A185">
            <v>301.16120000000001</v>
          </cell>
        </row>
        <row r="186">
          <cell r="A186">
            <v>301.3689</v>
          </cell>
        </row>
        <row r="187">
          <cell r="A187">
            <v>301.57580000000002</v>
          </cell>
        </row>
        <row r="188">
          <cell r="A188">
            <v>301.78179999999998</v>
          </cell>
        </row>
        <row r="189">
          <cell r="A189">
            <v>301.98689999999999</v>
          </cell>
        </row>
        <row r="190">
          <cell r="A190">
            <v>302.19130000000001</v>
          </cell>
        </row>
        <row r="191">
          <cell r="A191">
            <v>302.39479999999998</v>
          </cell>
        </row>
        <row r="192">
          <cell r="A192">
            <v>302.59750000000003</v>
          </cell>
        </row>
        <row r="193">
          <cell r="A193">
            <v>302.79939999999999</v>
          </cell>
        </row>
        <row r="194">
          <cell r="A194">
            <v>303.00060000000002</v>
          </cell>
        </row>
        <row r="195">
          <cell r="A195">
            <v>303.20089999999999</v>
          </cell>
        </row>
        <row r="196">
          <cell r="A196">
            <v>303.40039999999999</v>
          </cell>
        </row>
        <row r="197">
          <cell r="A197">
            <v>303.5992</v>
          </cell>
        </row>
        <row r="198">
          <cell r="A198">
            <v>303.79719999999998</v>
          </cell>
        </row>
        <row r="199">
          <cell r="A199">
            <v>303.99450000000002</v>
          </cell>
        </row>
        <row r="200">
          <cell r="A200">
            <v>304.1909</v>
          </cell>
        </row>
        <row r="201">
          <cell r="A201">
            <v>304.38670000000002</v>
          </cell>
        </row>
        <row r="202">
          <cell r="A202">
            <v>304.58170000000001</v>
          </cell>
        </row>
        <row r="203">
          <cell r="A203">
            <v>304.77600000000001</v>
          </cell>
        </row>
        <row r="204">
          <cell r="A204">
            <v>304.96949999999998</v>
          </cell>
        </row>
        <row r="205">
          <cell r="A205">
            <v>305.16230000000002</v>
          </cell>
        </row>
        <row r="206">
          <cell r="A206">
            <v>305.3544</v>
          </cell>
        </row>
        <row r="207">
          <cell r="A207">
            <v>305.54579999999999</v>
          </cell>
        </row>
        <row r="208">
          <cell r="A208">
            <v>305.73649999999998</v>
          </cell>
        </row>
        <row r="209">
          <cell r="A209">
            <v>305.92649999999998</v>
          </cell>
        </row>
        <row r="210">
          <cell r="A210">
            <v>306.11579999999998</v>
          </cell>
        </row>
        <row r="211">
          <cell r="A211">
            <v>306.30439999999999</v>
          </cell>
        </row>
        <row r="212">
          <cell r="A212">
            <v>306.4923</v>
          </cell>
        </row>
        <row r="213">
          <cell r="A213">
            <v>306.67959999999999</v>
          </cell>
        </row>
        <row r="214">
          <cell r="A214">
            <v>306.86610000000002</v>
          </cell>
        </row>
        <row r="215">
          <cell r="A215">
            <v>307.0521</v>
          </cell>
        </row>
        <row r="216">
          <cell r="A216">
            <v>307.2373</v>
          </cell>
        </row>
        <row r="217">
          <cell r="A217">
            <v>307.42189999999999</v>
          </cell>
        </row>
        <row r="218">
          <cell r="A218">
            <v>307.60590000000002</v>
          </cell>
        </row>
        <row r="219">
          <cell r="A219">
            <v>307.78919999999999</v>
          </cell>
        </row>
        <row r="220">
          <cell r="A220">
            <v>307.97190000000001</v>
          </cell>
        </row>
        <row r="221">
          <cell r="A221">
            <v>308.15390000000002</v>
          </cell>
        </row>
        <row r="222">
          <cell r="A222">
            <v>308.33539999999999</v>
          </cell>
        </row>
        <row r="223">
          <cell r="A223">
            <v>308.51620000000003</v>
          </cell>
        </row>
        <row r="224">
          <cell r="A224">
            <v>308.69630000000001</v>
          </cell>
        </row>
        <row r="225">
          <cell r="A225">
            <v>308.8759</v>
          </cell>
        </row>
        <row r="226">
          <cell r="A226">
            <v>309.05489999999998</v>
          </cell>
        </row>
        <row r="227">
          <cell r="A227">
            <v>309.23320000000001</v>
          </cell>
        </row>
        <row r="228">
          <cell r="A228">
            <v>309.411</v>
          </cell>
        </row>
        <row r="229">
          <cell r="A229">
            <v>309.5881</v>
          </cell>
        </row>
        <row r="230">
          <cell r="A230">
            <v>309.7647</v>
          </cell>
        </row>
        <row r="231">
          <cell r="A231">
            <v>309.94069999999999</v>
          </cell>
        </row>
        <row r="232">
          <cell r="A232">
            <v>310.11610000000002</v>
          </cell>
        </row>
        <row r="233">
          <cell r="A233">
            <v>310.29090000000002</v>
          </cell>
        </row>
        <row r="234">
          <cell r="A234">
            <v>310.46519999999998</v>
          </cell>
        </row>
        <row r="235">
          <cell r="A235">
            <v>310.63889999999998</v>
          </cell>
        </row>
        <row r="236">
          <cell r="A236">
            <v>310.81200000000001</v>
          </cell>
        </row>
        <row r="237">
          <cell r="A237">
            <v>310.9846</v>
          </cell>
        </row>
        <row r="238">
          <cell r="A238">
            <v>311.15660000000003</v>
          </cell>
        </row>
        <row r="239">
          <cell r="A239">
            <v>311.32799999999997</v>
          </cell>
        </row>
        <row r="240">
          <cell r="A240">
            <v>311.49889999999999</v>
          </cell>
        </row>
        <row r="241">
          <cell r="A241">
            <v>311.66930000000002</v>
          </cell>
        </row>
        <row r="242">
          <cell r="A242">
            <v>311.83909999999997</v>
          </cell>
        </row>
        <row r="243">
          <cell r="A243">
            <v>312.00839999999999</v>
          </cell>
        </row>
        <row r="244">
          <cell r="A244">
            <v>312.17720000000003</v>
          </cell>
        </row>
        <row r="245">
          <cell r="A245">
            <v>312.34539999999998</v>
          </cell>
        </row>
        <row r="246">
          <cell r="A246">
            <v>312.51310000000001</v>
          </cell>
        </row>
        <row r="247">
          <cell r="A247">
            <v>312.68029999999999</v>
          </cell>
        </row>
        <row r="248">
          <cell r="A248">
            <v>312.84699999999998</v>
          </cell>
        </row>
        <row r="249">
          <cell r="A249">
            <v>313.01310000000001</v>
          </cell>
        </row>
        <row r="250">
          <cell r="A250">
            <v>313.17880000000002</v>
          </cell>
        </row>
        <row r="251">
          <cell r="A251">
            <v>313.34390000000002</v>
          </cell>
        </row>
        <row r="252">
          <cell r="A252">
            <v>313.50850000000003</v>
          </cell>
        </row>
        <row r="253">
          <cell r="A253">
            <v>313.67270000000002</v>
          </cell>
        </row>
        <row r="254">
          <cell r="A254">
            <v>313.83629999999999</v>
          </cell>
        </row>
        <row r="255">
          <cell r="A255">
            <v>313.99939999999998</v>
          </cell>
        </row>
        <row r="256">
          <cell r="A256">
            <v>314.16210000000001</v>
          </cell>
        </row>
        <row r="257">
          <cell r="A257">
            <v>314.32429999999999</v>
          </cell>
        </row>
        <row r="258">
          <cell r="A258">
            <v>314.48599999999999</v>
          </cell>
        </row>
        <row r="259">
          <cell r="A259">
            <v>314.6472</v>
          </cell>
        </row>
        <row r="260">
          <cell r="A260">
            <v>314.80790000000002</v>
          </cell>
        </row>
        <row r="261">
          <cell r="A261">
            <v>314.96820000000002</v>
          </cell>
        </row>
        <row r="262">
          <cell r="A262">
            <v>315.12790000000001</v>
          </cell>
        </row>
        <row r="263">
          <cell r="A263">
            <v>315.28730000000002</v>
          </cell>
        </row>
        <row r="264">
          <cell r="A264">
            <v>315.4461</v>
          </cell>
        </row>
        <row r="265">
          <cell r="A265">
            <v>315.60449999999997</v>
          </cell>
        </row>
        <row r="266">
          <cell r="A266">
            <v>315.76249999999999</v>
          </cell>
        </row>
        <row r="267">
          <cell r="A267">
            <v>315.91989999999998</v>
          </cell>
        </row>
        <row r="268">
          <cell r="A268">
            <v>316.077</v>
          </cell>
        </row>
        <row r="269">
          <cell r="A269">
            <v>316.23360000000002</v>
          </cell>
        </row>
        <row r="270">
          <cell r="A270">
            <v>316.3897</v>
          </cell>
        </row>
        <row r="271">
          <cell r="A271">
            <v>316.54539999999997</v>
          </cell>
        </row>
        <row r="272">
          <cell r="A272">
            <v>316.70060000000001</v>
          </cell>
        </row>
        <row r="273">
          <cell r="A273">
            <v>316.85550000000001</v>
          </cell>
        </row>
        <row r="274">
          <cell r="A274">
            <v>317.00979999999998</v>
          </cell>
        </row>
        <row r="275">
          <cell r="A275">
            <v>317.16379999999998</v>
          </cell>
        </row>
        <row r="276">
          <cell r="A276">
            <v>317.31729999999999</v>
          </cell>
        </row>
        <row r="277">
          <cell r="A277">
            <v>317.47039999999998</v>
          </cell>
        </row>
        <row r="278">
          <cell r="A278">
            <v>317.62310000000002</v>
          </cell>
        </row>
        <row r="279">
          <cell r="A279">
            <v>317.77530000000002</v>
          </cell>
        </row>
        <row r="280">
          <cell r="A280">
            <v>317.9271</v>
          </cell>
        </row>
        <row r="281">
          <cell r="A281">
            <v>318.07850000000002</v>
          </cell>
        </row>
        <row r="282">
          <cell r="A282">
            <v>318.22949999999997</v>
          </cell>
        </row>
        <row r="283">
          <cell r="A283">
            <v>318.38010000000003</v>
          </cell>
        </row>
        <row r="284">
          <cell r="A284">
            <v>318.53030000000001</v>
          </cell>
        </row>
        <row r="285">
          <cell r="A285">
            <v>318.68009999999998</v>
          </cell>
        </row>
        <row r="286">
          <cell r="A286">
            <v>318.82940000000002</v>
          </cell>
        </row>
        <row r="287">
          <cell r="A287">
            <v>318.97840000000002</v>
          </cell>
        </row>
        <row r="288">
          <cell r="A288">
            <v>319.12700000000001</v>
          </cell>
        </row>
        <row r="289">
          <cell r="A289">
            <v>319.27510000000001</v>
          </cell>
        </row>
        <row r="290">
          <cell r="A290">
            <v>319.42290000000003</v>
          </cell>
        </row>
        <row r="291">
          <cell r="A291">
            <v>319.57029999999997</v>
          </cell>
        </row>
        <row r="292">
          <cell r="A292">
            <v>319.71730000000002</v>
          </cell>
        </row>
        <row r="293">
          <cell r="A293">
            <v>319.8639</v>
          </cell>
        </row>
        <row r="294">
          <cell r="A294">
            <v>320.01010000000002</v>
          </cell>
        </row>
        <row r="295">
          <cell r="A295">
            <v>320.15589999999997</v>
          </cell>
        </row>
        <row r="296">
          <cell r="A296">
            <v>320.3014</v>
          </cell>
        </row>
        <row r="297">
          <cell r="A297">
            <v>320.44639999999998</v>
          </cell>
        </row>
        <row r="298">
          <cell r="A298">
            <v>320.59109999999998</v>
          </cell>
        </row>
        <row r="299">
          <cell r="A299">
            <v>320.7355</v>
          </cell>
        </row>
        <row r="300">
          <cell r="A300">
            <v>320.87939999999998</v>
          </cell>
        </row>
        <row r="301">
          <cell r="A301">
            <v>321.02300000000002</v>
          </cell>
        </row>
        <row r="302">
          <cell r="A302">
            <v>321.1662</v>
          </cell>
        </row>
        <row r="303">
          <cell r="A303">
            <v>321.3091</v>
          </cell>
        </row>
        <row r="304">
          <cell r="A304">
            <v>321.45159999999998</v>
          </cell>
        </row>
        <row r="305">
          <cell r="A305">
            <v>321.59370000000001</v>
          </cell>
        </row>
        <row r="306">
          <cell r="A306">
            <v>321.73540000000003</v>
          </cell>
        </row>
        <row r="307">
          <cell r="A307">
            <v>321.8768</v>
          </cell>
        </row>
        <row r="308">
          <cell r="A308">
            <v>322.0179</v>
          </cell>
        </row>
        <row r="309">
          <cell r="A309">
            <v>322.15859999999998</v>
          </cell>
        </row>
        <row r="310">
          <cell r="A310">
            <v>322.2989</v>
          </cell>
        </row>
        <row r="311">
          <cell r="A311">
            <v>322.43889999999999</v>
          </cell>
        </row>
        <row r="312">
          <cell r="A312">
            <v>322.57859999999999</v>
          </cell>
        </row>
        <row r="313">
          <cell r="A313">
            <v>322.71789999999999</v>
          </cell>
        </row>
        <row r="314">
          <cell r="A314">
            <v>322.85680000000002</v>
          </cell>
        </row>
        <row r="315">
          <cell r="A315">
            <v>322.99540000000002</v>
          </cell>
        </row>
        <row r="316">
          <cell r="A316">
            <v>323.13369999999998</v>
          </cell>
        </row>
        <row r="317">
          <cell r="A317">
            <v>323.27159999999998</v>
          </cell>
        </row>
        <row r="318">
          <cell r="A318">
            <v>323.4092</v>
          </cell>
        </row>
        <row r="319">
          <cell r="A319">
            <v>323.54649999999998</v>
          </cell>
        </row>
        <row r="320">
          <cell r="A320">
            <v>323.68340000000001</v>
          </cell>
        </row>
        <row r="321">
          <cell r="A321">
            <v>323.82</v>
          </cell>
        </row>
        <row r="322">
          <cell r="A322">
            <v>323.9563</v>
          </cell>
        </row>
        <row r="323">
          <cell r="A323">
            <v>324.09219999999999</v>
          </cell>
        </row>
        <row r="324">
          <cell r="A324">
            <v>324.2278</v>
          </cell>
        </row>
        <row r="325">
          <cell r="A325">
            <v>324.36309999999997</v>
          </cell>
        </row>
        <row r="326">
          <cell r="A326">
            <v>324.49810000000002</v>
          </cell>
        </row>
        <row r="327">
          <cell r="A327">
            <v>324.6327</v>
          </cell>
        </row>
        <row r="328">
          <cell r="A328">
            <v>324.767</v>
          </cell>
        </row>
        <row r="329">
          <cell r="A329">
            <v>324.90100000000001</v>
          </cell>
        </row>
        <row r="330">
          <cell r="A330">
            <v>325.03469999999999</v>
          </cell>
        </row>
        <row r="331">
          <cell r="A331">
            <v>325.16809999999998</v>
          </cell>
        </row>
        <row r="332">
          <cell r="A332">
            <v>325.30110000000002</v>
          </cell>
        </row>
        <row r="333">
          <cell r="A333">
            <v>325.43389999999999</v>
          </cell>
        </row>
        <row r="334">
          <cell r="A334">
            <v>325.56630000000001</v>
          </cell>
        </row>
        <row r="335">
          <cell r="A335">
            <v>325.69850000000002</v>
          </cell>
        </row>
        <row r="336">
          <cell r="A336">
            <v>325.83030000000002</v>
          </cell>
        </row>
        <row r="337">
          <cell r="A337">
            <v>325.96179999999998</v>
          </cell>
        </row>
        <row r="338">
          <cell r="A338">
            <v>326.09300000000002</v>
          </cell>
        </row>
        <row r="339">
          <cell r="A339">
            <v>326.22390000000001</v>
          </cell>
        </row>
        <row r="340">
          <cell r="A340">
            <v>326.35449999999997</v>
          </cell>
        </row>
        <row r="341">
          <cell r="A341">
            <v>326.48480000000001</v>
          </cell>
        </row>
        <row r="342">
          <cell r="A342">
            <v>326.6148</v>
          </cell>
        </row>
        <row r="343">
          <cell r="A343">
            <v>326.74450000000002</v>
          </cell>
        </row>
        <row r="344">
          <cell r="A344">
            <v>326.87400000000002</v>
          </cell>
        </row>
        <row r="345">
          <cell r="A345">
            <v>327.00310000000002</v>
          </cell>
        </row>
        <row r="346">
          <cell r="A346">
            <v>327.13189999999997</v>
          </cell>
        </row>
        <row r="347">
          <cell r="A347">
            <v>327.26049999999998</v>
          </cell>
        </row>
        <row r="348">
          <cell r="A348">
            <v>327.38869999999997</v>
          </cell>
        </row>
        <row r="349">
          <cell r="A349">
            <v>327.51670000000001</v>
          </cell>
        </row>
        <row r="350">
          <cell r="A350">
            <v>327.64429999999999</v>
          </cell>
        </row>
        <row r="351">
          <cell r="A351">
            <v>327.77170000000001</v>
          </cell>
        </row>
        <row r="352">
          <cell r="A352">
            <v>327.89879999999999</v>
          </cell>
        </row>
        <row r="353">
          <cell r="A353">
            <v>328.02569999999997</v>
          </cell>
        </row>
        <row r="354">
          <cell r="A354">
            <v>328.15219999999999</v>
          </cell>
        </row>
        <row r="355">
          <cell r="A355">
            <v>328.27850000000001</v>
          </cell>
        </row>
        <row r="356">
          <cell r="A356">
            <v>328.40449999999998</v>
          </cell>
        </row>
        <row r="357">
          <cell r="A357">
            <v>328.53019999999998</v>
          </cell>
        </row>
        <row r="358">
          <cell r="A358">
            <v>328.65559999999999</v>
          </cell>
        </row>
        <row r="359">
          <cell r="A359">
            <v>328.78070000000002</v>
          </cell>
        </row>
        <row r="360">
          <cell r="A360">
            <v>328.90559999999999</v>
          </cell>
        </row>
        <row r="361">
          <cell r="A361">
            <v>329.03019999999998</v>
          </cell>
        </row>
        <row r="362">
          <cell r="A362">
            <v>329.15460000000002</v>
          </cell>
        </row>
        <row r="363">
          <cell r="A363">
            <v>329.27859999999998</v>
          </cell>
        </row>
        <row r="364">
          <cell r="A364">
            <v>329.4024</v>
          </cell>
        </row>
        <row r="365">
          <cell r="A365">
            <v>329.52600000000001</v>
          </cell>
        </row>
        <row r="366">
          <cell r="A366">
            <v>329.64920000000001</v>
          </cell>
        </row>
        <row r="367">
          <cell r="A367">
            <v>329.7722</v>
          </cell>
        </row>
        <row r="368">
          <cell r="A368">
            <v>329.89499999999998</v>
          </cell>
        </row>
        <row r="369">
          <cell r="A369">
            <v>330.01740000000001</v>
          </cell>
        </row>
        <row r="370">
          <cell r="A370">
            <v>330.1397</v>
          </cell>
        </row>
        <row r="371">
          <cell r="A371">
            <v>330.26159999999999</v>
          </cell>
        </row>
        <row r="372">
          <cell r="A372">
            <v>330.38330000000002</v>
          </cell>
        </row>
        <row r="373">
          <cell r="A373">
            <v>330.50470000000001</v>
          </cell>
        </row>
        <row r="374">
          <cell r="A374">
            <v>330.6259</v>
          </cell>
        </row>
        <row r="375">
          <cell r="A375">
            <v>330.74680000000001</v>
          </cell>
        </row>
        <row r="376">
          <cell r="A376">
            <v>330.86750000000001</v>
          </cell>
        </row>
        <row r="377">
          <cell r="A377">
            <v>330.98790000000002</v>
          </cell>
        </row>
        <row r="378">
          <cell r="A378">
            <v>331.10809999999998</v>
          </cell>
        </row>
        <row r="379">
          <cell r="A379">
            <v>331.22800000000001</v>
          </cell>
        </row>
        <row r="380">
          <cell r="A380">
            <v>331.3476</v>
          </cell>
        </row>
        <row r="381">
          <cell r="A381">
            <v>331.46710000000002</v>
          </cell>
        </row>
        <row r="382">
          <cell r="A382">
            <v>331.58620000000002</v>
          </cell>
        </row>
        <row r="383">
          <cell r="A383">
            <v>331.70510000000002</v>
          </cell>
        </row>
        <row r="384">
          <cell r="A384">
            <v>331.82380000000001</v>
          </cell>
        </row>
        <row r="385">
          <cell r="A385">
            <v>331.94220000000001</v>
          </cell>
        </row>
        <row r="386">
          <cell r="A386">
            <v>332.06040000000002</v>
          </cell>
        </row>
        <row r="387">
          <cell r="A387">
            <v>332.17829999999998</v>
          </cell>
        </row>
        <row r="388">
          <cell r="A388">
            <v>332.29599999999999</v>
          </cell>
        </row>
        <row r="389">
          <cell r="A389">
            <v>332.4135</v>
          </cell>
        </row>
        <row r="390">
          <cell r="A390">
            <v>332.53070000000002</v>
          </cell>
        </row>
        <row r="391">
          <cell r="A391">
            <v>332.64769999999999</v>
          </cell>
        </row>
        <row r="392">
          <cell r="A392">
            <v>332.76440000000002</v>
          </cell>
        </row>
        <row r="393">
          <cell r="A393">
            <v>332.8809</v>
          </cell>
        </row>
        <row r="394">
          <cell r="A394">
            <v>332.99720000000002</v>
          </cell>
        </row>
        <row r="395">
          <cell r="A395">
            <v>333.11320000000001</v>
          </cell>
        </row>
        <row r="396">
          <cell r="A396">
            <v>333.22899999999998</v>
          </cell>
        </row>
        <row r="397">
          <cell r="A397">
            <v>333.34449999999998</v>
          </cell>
        </row>
        <row r="398">
          <cell r="A398">
            <v>333.4599</v>
          </cell>
        </row>
        <row r="399">
          <cell r="A399">
            <v>333.57499999999999</v>
          </cell>
        </row>
        <row r="400">
          <cell r="A400">
            <v>333.68979999999999</v>
          </cell>
        </row>
        <row r="401">
          <cell r="A401">
            <v>333.80450000000002</v>
          </cell>
        </row>
        <row r="402">
          <cell r="A402">
            <v>333.91890000000001</v>
          </cell>
        </row>
        <row r="403">
          <cell r="A403">
            <v>334.03300000000002</v>
          </cell>
        </row>
        <row r="404">
          <cell r="A404">
            <v>334.14699999999999</v>
          </cell>
        </row>
        <row r="405">
          <cell r="A405">
            <v>334.26069999999999</v>
          </cell>
        </row>
        <row r="406">
          <cell r="A406">
            <v>334.37419999999997</v>
          </cell>
        </row>
        <row r="407">
          <cell r="A407">
            <v>334.48750000000001</v>
          </cell>
        </row>
        <row r="408">
          <cell r="A408">
            <v>334.60059999999999</v>
          </cell>
        </row>
        <row r="409">
          <cell r="A409">
            <v>334.71339999999998</v>
          </cell>
        </row>
        <row r="410">
          <cell r="A410">
            <v>334.82600000000002</v>
          </cell>
        </row>
        <row r="411">
          <cell r="A411">
            <v>334.9384</v>
          </cell>
        </row>
        <row r="412">
          <cell r="A412">
            <v>335.05059999999997</v>
          </cell>
        </row>
        <row r="413">
          <cell r="A413">
            <v>335.16250000000002</v>
          </cell>
        </row>
        <row r="414">
          <cell r="A414">
            <v>335.27420000000001</v>
          </cell>
        </row>
        <row r="415">
          <cell r="A415">
            <v>335.38580000000002</v>
          </cell>
        </row>
        <row r="416">
          <cell r="A416">
            <v>335.49709999999999</v>
          </cell>
        </row>
        <row r="417">
          <cell r="A417">
            <v>335.60809999999998</v>
          </cell>
        </row>
        <row r="418">
          <cell r="A418">
            <v>335.71899999999999</v>
          </cell>
        </row>
        <row r="419">
          <cell r="A419">
            <v>335.8297</v>
          </cell>
        </row>
        <row r="420">
          <cell r="A420">
            <v>335.94009999999997</v>
          </cell>
        </row>
        <row r="421">
          <cell r="A421">
            <v>336.05029999999999</v>
          </cell>
        </row>
        <row r="422">
          <cell r="A422">
            <v>336.16030000000001</v>
          </cell>
        </row>
        <row r="423">
          <cell r="A423">
            <v>336.27010000000001</v>
          </cell>
        </row>
        <row r="424">
          <cell r="A424">
            <v>336.37970000000001</v>
          </cell>
        </row>
        <row r="425">
          <cell r="A425">
            <v>336.48910000000001</v>
          </cell>
        </row>
        <row r="426">
          <cell r="A426">
            <v>336.59829999999999</v>
          </cell>
        </row>
        <row r="427">
          <cell r="A427">
            <v>336.70729999999998</v>
          </cell>
        </row>
        <row r="428">
          <cell r="A428">
            <v>336.81599999999997</v>
          </cell>
        </row>
        <row r="429">
          <cell r="A429">
            <v>336.9246</v>
          </cell>
        </row>
        <row r="430">
          <cell r="A430">
            <v>337.03289999999998</v>
          </cell>
        </row>
        <row r="431">
          <cell r="A431">
            <v>337.14109999999999</v>
          </cell>
        </row>
        <row r="432">
          <cell r="A432">
            <v>337.24900000000002</v>
          </cell>
        </row>
        <row r="433">
          <cell r="A433">
            <v>337.35669999999999</v>
          </cell>
        </row>
        <row r="434">
          <cell r="A434">
            <v>337.46429999999998</v>
          </cell>
        </row>
        <row r="435">
          <cell r="A435">
            <v>337.57159999999999</v>
          </cell>
        </row>
        <row r="436">
          <cell r="A436">
            <v>337.67869999999999</v>
          </cell>
        </row>
        <row r="437">
          <cell r="A437">
            <v>337.78559999999999</v>
          </cell>
        </row>
        <row r="438">
          <cell r="A438">
            <v>337.89240000000001</v>
          </cell>
        </row>
        <row r="439">
          <cell r="A439">
            <v>337.99889999999999</v>
          </cell>
        </row>
        <row r="440">
          <cell r="A440">
            <v>338.10520000000002</v>
          </cell>
        </row>
        <row r="441">
          <cell r="A441">
            <v>338.21140000000003</v>
          </cell>
        </row>
        <row r="442">
          <cell r="A442">
            <v>338.31729999999999</v>
          </cell>
        </row>
        <row r="443">
          <cell r="A443">
            <v>338.423</v>
          </cell>
        </row>
        <row r="444">
          <cell r="A444">
            <v>338.52859999999998</v>
          </cell>
        </row>
        <row r="445">
          <cell r="A445">
            <v>338.63389999999998</v>
          </cell>
        </row>
        <row r="446">
          <cell r="A446">
            <v>338.73899999999998</v>
          </cell>
        </row>
        <row r="447">
          <cell r="A447">
            <v>338.84399999999999</v>
          </cell>
        </row>
        <row r="448">
          <cell r="A448">
            <v>338.94880000000001</v>
          </cell>
        </row>
        <row r="449">
          <cell r="A449">
            <v>339.05329999999998</v>
          </cell>
        </row>
        <row r="450">
          <cell r="A450">
            <v>339.15769999999998</v>
          </cell>
        </row>
        <row r="451">
          <cell r="A451">
            <v>339.26190000000003</v>
          </cell>
        </row>
        <row r="452">
          <cell r="A452">
            <v>339.36590000000001</v>
          </cell>
        </row>
        <row r="453">
          <cell r="A453">
            <v>339.46969999999999</v>
          </cell>
        </row>
        <row r="454">
          <cell r="A454">
            <v>339.57330000000002</v>
          </cell>
        </row>
        <row r="455">
          <cell r="A455">
            <v>339.67669999999998</v>
          </cell>
        </row>
        <row r="456">
          <cell r="A456">
            <v>339.7799</v>
          </cell>
        </row>
        <row r="457">
          <cell r="A457">
            <v>339.88299999999998</v>
          </cell>
        </row>
        <row r="458">
          <cell r="A458">
            <v>339.98590000000002</v>
          </cell>
        </row>
        <row r="459">
          <cell r="A459">
            <v>340.08850000000001</v>
          </cell>
        </row>
        <row r="460">
          <cell r="A460">
            <v>340.19099999999997</v>
          </cell>
        </row>
        <row r="461">
          <cell r="A461">
            <v>340.29329999999999</v>
          </cell>
        </row>
        <row r="462">
          <cell r="A462">
            <v>340.3954</v>
          </cell>
        </row>
        <row r="463">
          <cell r="A463">
            <v>340.4973</v>
          </cell>
        </row>
        <row r="464">
          <cell r="A464">
            <v>340.59910000000002</v>
          </cell>
        </row>
        <row r="465">
          <cell r="A465">
            <v>340.70060000000001</v>
          </cell>
        </row>
        <row r="466">
          <cell r="A466">
            <v>340.80200000000002</v>
          </cell>
        </row>
        <row r="467">
          <cell r="A467">
            <v>340.90320000000003</v>
          </cell>
        </row>
        <row r="468">
          <cell r="A468">
            <v>341.00420000000003</v>
          </cell>
        </row>
        <row r="469">
          <cell r="A469">
            <v>341.10509999999999</v>
          </cell>
        </row>
        <row r="470">
          <cell r="A470">
            <v>341.20569999999998</v>
          </cell>
        </row>
        <row r="471">
          <cell r="A471">
            <v>341.30619999999999</v>
          </cell>
        </row>
        <row r="472">
          <cell r="A472">
            <v>341.40649999999999</v>
          </cell>
        </row>
        <row r="473">
          <cell r="A473">
            <v>341.50659999999999</v>
          </cell>
        </row>
        <row r="474">
          <cell r="A474">
            <v>341.60649999999998</v>
          </cell>
        </row>
        <row r="475">
          <cell r="A475">
            <v>341.70620000000002</v>
          </cell>
        </row>
        <row r="476">
          <cell r="A476">
            <v>341.80579999999998</v>
          </cell>
        </row>
        <row r="477">
          <cell r="A477">
            <v>341.90519999999998</v>
          </cell>
        </row>
        <row r="478">
          <cell r="A478">
            <v>342.00439999999998</v>
          </cell>
        </row>
        <row r="479">
          <cell r="A479">
            <v>342.1035</v>
          </cell>
        </row>
        <row r="480">
          <cell r="A480">
            <v>342.20229999999998</v>
          </cell>
        </row>
        <row r="481">
          <cell r="A481">
            <v>342.30099999999999</v>
          </cell>
        </row>
        <row r="482">
          <cell r="A482">
            <v>342.39949999999999</v>
          </cell>
        </row>
        <row r="483">
          <cell r="A483">
            <v>342.49790000000002</v>
          </cell>
        </row>
        <row r="484">
          <cell r="A484">
            <v>342.596</v>
          </cell>
        </row>
        <row r="485">
          <cell r="A485">
            <v>342.69400000000002</v>
          </cell>
        </row>
        <row r="486">
          <cell r="A486">
            <v>342.79180000000002</v>
          </cell>
        </row>
        <row r="487">
          <cell r="A487">
            <v>342.8895</v>
          </cell>
        </row>
        <row r="488">
          <cell r="A488">
            <v>342.98689999999999</v>
          </cell>
        </row>
        <row r="489">
          <cell r="A489">
            <v>343.08420000000001</v>
          </cell>
        </row>
        <row r="490">
          <cell r="A490">
            <v>343.1814</v>
          </cell>
        </row>
        <row r="491">
          <cell r="A491">
            <v>343.2783</v>
          </cell>
        </row>
        <row r="492">
          <cell r="A492">
            <v>343.37509999999997</v>
          </cell>
        </row>
        <row r="493">
          <cell r="A493">
            <v>343.4717</v>
          </cell>
        </row>
        <row r="494">
          <cell r="A494">
            <v>343.56819999999999</v>
          </cell>
        </row>
        <row r="495">
          <cell r="A495">
            <v>343.6644</v>
          </cell>
        </row>
        <row r="496">
          <cell r="A496">
            <v>343.76049999999998</v>
          </cell>
        </row>
        <row r="497">
          <cell r="A497">
            <v>343.85649999999998</v>
          </cell>
        </row>
        <row r="498">
          <cell r="A498">
            <v>343.9522</v>
          </cell>
        </row>
        <row r="499">
          <cell r="A499">
            <v>344.0478</v>
          </cell>
        </row>
        <row r="500">
          <cell r="A500">
            <v>344.14319999999998</v>
          </cell>
        </row>
        <row r="501">
          <cell r="A501">
            <v>344.23849999999999</v>
          </cell>
        </row>
        <row r="502">
          <cell r="A502">
            <v>344.33359999999999</v>
          </cell>
        </row>
        <row r="503">
          <cell r="A503">
            <v>344.42849999999999</v>
          </cell>
        </row>
        <row r="504">
          <cell r="A504">
            <v>344.52319999999997</v>
          </cell>
        </row>
        <row r="505">
          <cell r="A505">
            <v>344.61779999999999</v>
          </cell>
        </row>
        <row r="506">
          <cell r="A506">
            <v>344.71230000000003</v>
          </cell>
        </row>
        <row r="507">
          <cell r="A507">
            <v>344.80650000000003</v>
          </cell>
        </row>
        <row r="508">
          <cell r="A508">
            <v>344.9006</v>
          </cell>
        </row>
        <row r="509">
          <cell r="A509">
            <v>344.99450000000002</v>
          </cell>
        </row>
        <row r="510">
          <cell r="A510">
            <v>345.0883</v>
          </cell>
        </row>
        <row r="511">
          <cell r="A511">
            <v>345.18189999999998</v>
          </cell>
        </row>
        <row r="512">
          <cell r="A512">
            <v>345.27530000000002</v>
          </cell>
        </row>
        <row r="513">
          <cell r="A513">
            <v>345.36849999999998</v>
          </cell>
        </row>
        <row r="514">
          <cell r="A514">
            <v>345.46159999999998</v>
          </cell>
        </row>
        <row r="515">
          <cell r="A515">
            <v>345.55459999999999</v>
          </cell>
        </row>
        <row r="516">
          <cell r="A516">
            <v>345.64729999999997</v>
          </cell>
        </row>
        <row r="517">
          <cell r="A517">
            <v>345.73989999999998</v>
          </cell>
        </row>
        <row r="518">
          <cell r="A518">
            <v>345.83240000000001</v>
          </cell>
        </row>
        <row r="519">
          <cell r="A519">
            <v>345.9246</v>
          </cell>
        </row>
        <row r="520">
          <cell r="A520">
            <v>346.01679999999999</v>
          </cell>
        </row>
        <row r="521">
          <cell r="A521">
            <v>346.1087</v>
          </cell>
        </row>
        <row r="522">
          <cell r="A522">
            <v>346.20049999999998</v>
          </cell>
        </row>
        <row r="523">
          <cell r="A523">
            <v>346.2921</v>
          </cell>
        </row>
        <row r="524">
          <cell r="A524">
            <v>346.3836</v>
          </cell>
        </row>
        <row r="525">
          <cell r="A525">
            <v>346.47489999999999</v>
          </cell>
        </row>
        <row r="526">
          <cell r="A526">
            <v>346.56599999999997</v>
          </cell>
        </row>
        <row r="527">
          <cell r="A527">
            <v>346.65699999999998</v>
          </cell>
        </row>
        <row r="528">
          <cell r="A528">
            <v>346.74779999999998</v>
          </cell>
        </row>
        <row r="529">
          <cell r="A529">
            <v>346.83839999999998</v>
          </cell>
        </row>
        <row r="530">
          <cell r="A530">
            <v>346.9289</v>
          </cell>
        </row>
        <row r="531">
          <cell r="A531">
            <v>347.01920000000001</v>
          </cell>
        </row>
        <row r="532">
          <cell r="A532">
            <v>347.10930000000002</v>
          </cell>
        </row>
        <row r="533">
          <cell r="A533">
            <v>347.19929999999999</v>
          </cell>
        </row>
        <row r="534">
          <cell r="A534">
            <v>347.28919999999999</v>
          </cell>
        </row>
        <row r="535">
          <cell r="A535">
            <v>347.37880000000001</v>
          </cell>
        </row>
        <row r="536">
          <cell r="A536">
            <v>347.4683</v>
          </cell>
        </row>
        <row r="537">
          <cell r="A537">
            <v>347.55770000000001</v>
          </cell>
        </row>
        <row r="538">
          <cell r="A538">
            <v>347.64679999999998</v>
          </cell>
        </row>
        <row r="539">
          <cell r="A539">
            <v>347.73590000000002</v>
          </cell>
        </row>
        <row r="540">
          <cell r="A540">
            <v>347.82470000000001</v>
          </cell>
        </row>
        <row r="541">
          <cell r="A541">
            <v>347.91340000000002</v>
          </cell>
        </row>
        <row r="542">
          <cell r="A542">
            <v>348.00189999999998</v>
          </cell>
        </row>
        <row r="543">
          <cell r="A543">
            <v>348.09030000000001</v>
          </cell>
        </row>
        <row r="544">
          <cell r="A544">
            <v>348.17840000000001</v>
          </cell>
        </row>
        <row r="545">
          <cell r="A545">
            <v>348.26650000000001</v>
          </cell>
        </row>
        <row r="546">
          <cell r="A546">
            <v>348.35430000000002</v>
          </cell>
        </row>
        <row r="547">
          <cell r="A547">
            <v>348.44200000000001</v>
          </cell>
        </row>
        <row r="548">
          <cell r="A548">
            <v>348.52949999999998</v>
          </cell>
        </row>
        <row r="549">
          <cell r="A549">
            <v>348.61689999999999</v>
          </cell>
        </row>
        <row r="550">
          <cell r="A550">
            <v>348.70409999999998</v>
          </cell>
        </row>
        <row r="551">
          <cell r="A551">
            <v>348.79109999999997</v>
          </cell>
        </row>
        <row r="552">
          <cell r="A552">
            <v>348.87799999999999</v>
          </cell>
        </row>
        <row r="553">
          <cell r="A553">
            <v>348.96460000000002</v>
          </cell>
        </row>
        <row r="554">
          <cell r="A554">
            <v>349.05119999999999</v>
          </cell>
        </row>
        <row r="555">
          <cell r="A555">
            <v>349.13749999999999</v>
          </cell>
        </row>
        <row r="556">
          <cell r="A556">
            <v>349.22370000000001</v>
          </cell>
        </row>
        <row r="557">
          <cell r="A557">
            <v>349.30970000000002</v>
          </cell>
        </row>
        <row r="558">
          <cell r="A558">
            <v>349.39550000000003</v>
          </cell>
        </row>
        <row r="559">
          <cell r="A559">
            <v>349.48110000000003</v>
          </cell>
        </row>
        <row r="560">
          <cell r="A560">
            <v>349.56659999999999</v>
          </cell>
        </row>
        <row r="561">
          <cell r="A561">
            <v>349.65190000000001</v>
          </cell>
        </row>
        <row r="562">
          <cell r="A562">
            <v>349.73700000000002</v>
          </cell>
        </row>
        <row r="563">
          <cell r="A563">
            <v>349.82190000000003</v>
          </cell>
        </row>
        <row r="564">
          <cell r="A564">
            <v>349.9067</v>
          </cell>
        </row>
        <row r="565">
          <cell r="A565">
            <v>349.99119999999999</v>
          </cell>
        </row>
        <row r="566">
          <cell r="A566">
            <v>350.07560000000001</v>
          </cell>
        </row>
        <row r="567">
          <cell r="A567">
            <v>350.15980000000002</v>
          </cell>
        </row>
        <row r="568">
          <cell r="A568">
            <v>350.24380000000002</v>
          </cell>
        </row>
        <row r="569">
          <cell r="A569">
            <v>350.32760000000002</v>
          </cell>
        </row>
        <row r="570">
          <cell r="A570">
            <v>350.41109999999998</v>
          </cell>
        </row>
        <row r="571">
          <cell r="A571">
            <v>350.49450000000002</v>
          </cell>
        </row>
        <row r="572">
          <cell r="A572">
            <v>350.57769999999999</v>
          </cell>
        </row>
        <row r="573">
          <cell r="A573">
            <v>350.66059999999999</v>
          </cell>
        </row>
        <row r="574">
          <cell r="A574">
            <v>350.74329999999998</v>
          </cell>
        </row>
        <row r="575">
          <cell r="A575">
            <v>350.82580000000002</v>
          </cell>
        </row>
        <row r="576">
          <cell r="A576">
            <v>350.90809999999999</v>
          </cell>
        </row>
        <row r="577">
          <cell r="A577">
            <v>350.99</v>
          </cell>
        </row>
        <row r="578">
          <cell r="A578">
            <v>351.07170000000002</v>
          </cell>
        </row>
        <row r="579">
          <cell r="A579">
            <v>351.15309999999999</v>
          </cell>
        </row>
        <row r="580">
          <cell r="A580">
            <v>351.23410000000001</v>
          </cell>
        </row>
        <row r="581">
          <cell r="A581">
            <v>136.34</v>
          </cell>
        </row>
        <row r="582">
          <cell r="A582">
            <v>184.74469999999999</v>
          </cell>
        </row>
        <row r="583">
          <cell r="A583">
            <v>194.1875</v>
          </cell>
        </row>
        <row r="584">
          <cell r="A584">
            <v>200.2621</v>
          </cell>
        </row>
        <row r="585">
          <cell r="A585">
            <v>204.85</v>
          </cell>
        </row>
        <row r="586">
          <cell r="A586">
            <v>208.5813</v>
          </cell>
        </row>
        <row r="587">
          <cell r="A587">
            <v>211.74940000000001</v>
          </cell>
        </row>
        <row r="588">
          <cell r="A588">
            <v>214.5162</v>
          </cell>
        </row>
        <row r="589">
          <cell r="A589">
            <v>216.98150000000001</v>
          </cell>
        </row>
        <row r="590">
          <cell r="A590">
            <v>219.21080000000001</v>
          </cell>
        </row>
        <row r="591">
          <cell r="A591">
            <v>221.2501</v>
          </cell>
        </row>
        <row r="592">
          <cell r="A592">
            <v>223.1328</v>
          </cell>
        </row>
        <row r="593">
          <cell r="A593">
            <v>224.88390000000001</v>
          </cell>
        </row>
        <row r="594">
          <cell r="A594">
            <v>226.52269999999999</v>
          </cell>
        </row>
        <row r="595">
          <cell r="A595">
            <v>228.06460000000001</v>
          </cell>
        </row>
        <row r="596">
          <cell r="A596">
            <v>229.52160000000001</v>
          </cell>
        </row>
        <row r="597">
          <cell r="A597">
            <v>230.90389999999999</v>
          </cell>
        </row>
        <row r="598">
          <cell r="A598">
            <v>232.21969999999999</v>
          </cell>
        </row>
        <row r="599">
          <cell r="A599">
            <v>233.4759</v>
          </cell>
        </row>
        <row r="600">
          <cell r="A600">
            <v>234.67840000000001</v>
          </cell>
        </row>
        <row r="601">
          <cell r="A601">
            <v>235.8322</v>
          </cell>
        </row>
        <row r="602">
          <cell r="A602">
            <v>236.9417</v>
          </cell>
        </row>
        <row r="603">
          <cell r="A603">
            <v>238.01050000000001</v>
          </cell>
        </row>
        <row r="604">
          <cell r="A604">
            <v>239.0421</v>
          </cell>
        </row>
        <row r="605">
          <cell r="A605">
            <v>240.03919999999999</v>
          </cell>
        </row>
        <row r="606">
          <cell r="A606">
            <v>241.0043</v>
          </cell>
        </row>
        <row r="607">
          <cell r="A607">
            <v>241.93989999999999</v>
          </cell>
        </row>
        <row r="608">
          <cell r="A608">
            <v>242.84780000000001</v>
          </cell>
        </row>
        <row r="609">
          <cell r="A609">
            <v>243.73</v>
          </cell>
        </row>
        <row r="610">
          <cell r="A610">
            <v>244.58799999999999</v>
          </cell>
        </row>
        <row r="611">
          <cell r="A611">
            <v>245.42330000000001</v>
          </cell>
        </row>
        <row r="612">
          <cell r="A612">
            <v>246.23740000000001</v>
          </cell>
        </row>
        <row r="613">
          <cell r="A613">
            <v>247.03129999999999</v>
          </cell>
        </row>
        <row r="614">
          <cell r="A614">
            <v>247.80619999999999</v>
          </cell>
        </row>
        <row r="615">
          <cell r="A615">
            <v>248.56319999999999</v>
          </cell>
        </row>
        <row r="616">
          <cell r="A616">
            <v>249.3031</v>
          </cell>
        </row>
        <row r="617">
          <cell r="A617">
            <v>250.02690000000001</v>
          </cell>
        </row>
        <row r="618">
          <cell r="A618">
            <v>250.7353</v>
          </cell>
        </row>
        <row r="619">
          <cell r="A619">
            <v>251.42910000000001</v>
          </cell>
        </row>
        <row r="620">
          <cell r="A620">
            <v>252.10900000000001</v>
          </cell>
        </row>
        <row r="621">
          <cell r="A621">
            <v>252.77549999999999</v>
          </cell>
        </row>
        <row r="622">
          <cell r="A622">
            <v>253.42939999999999</v>
          </cell>
        </row>
        <row r="623">
          <cell r="A623">
            <v>254.071</v>
          </cell>
        </row>
        <row r="624">
          <cell r="A624">
            <v>254.7011</v>
          </cell>
        </row>
        <row r="625">
          <cell r="A625">
            <v>255.32</v>
          </cell>
        </row>
        <row r="626">
          <cell r="A626">
            <v>255.9281</v>
          </cell>
        </row>
        <row r="627">
          <cell r="A627">
            <v>256.52600000000001</v>
          </cell>
        </row>
        <row r="628">
          <cell r="A628">
            <v>257.1139</v>
          </cell>
        </row>
        <row r="629">
          <cell r="A629">
            <v>257.69240000000002</v>
          </cell>
        </row>
        <row r="630">
          <cell r="A630">
            <v>258.26170000000002</v>
          </cell>
        </row>
        <row r="631">
          <cell r="A631">
            <v>258.82209999999998</v>
          </cell>
        </row>
        <row r="632">
          <cell r="A632">
            <v>259.37400000000002</v>
          </cell>
        </row>
        <row r="633">
          <cell r="A633">
            <v>259.91770000000002</v>
          </cell>
        </row>
        <row r="634">
          <cell r="A634">
            <v>260.45350000000002</v>
          </cell>
        </row>
        <row r="635">
          <cell r="A635">
            <v>260.98160000000001</v>
          </cell>
        </row>
        <row r="636">
          <cell r="A636">
            <v>261.50220000000002</v>
          </cell>
        </row>
        <row r="637">
          <cell r="A637">
            <v>262.01569999999998</v>
          </cell>
        </row>
        <row r="638">
          <cell r="A638">
            <v>262.5222</v>
          </cell>
        </row>
        <row r="639">
          <cell r="A639">
            <v>263.02199999999999</v>
          </cell>
        </row>
        <row r="640">
          <cell r="A640">
            <v>263.51519999999999</v>
          </cell>
        </row>
        <row r="641">
          <cell r="A641">
            <v>264.00209999999998</v>
          </cell>
        </row>
        <row r="642">
          <cell r="A642">
            <v>264.4828</v>
          </cell>
        </row>
        <row r="643">
          <cell r="A643">
            <v>264.95760000000001</v>
          </cell>
        </row>
        <row r="644">
          <cell r="A644">
            <v>265.42649999999998</v>
          </cell>
        </row>
        <row r="645">
          <cell r="A645">
            <v>265.88979999999998</v>
          </cell>
        </row>
        <row r="646">
          <cell r="A646">
            <v>266.34769999999997</v>
          </cell>
        </row>
        <row r="647">
          <cell r="A647">
            <v>266.80020000000002</v>
          </cell>
        </row>
        <row r="648">
          <cell r="A648">
            <v>267.2475</v>
          </cell>
        </row>
        <row r="649">
          <cell r="A649">
            <v>267.68970000000002</v>
          </cell>
        </row>
        <row r="650">
          <cell r="A650">
            <v>268.12709999999998</v>
          </cell>
        </row>
        <row r="651">
          <cell r="A651">
            <v>268.55959999999999</v>
          </cell>
        </row>
        <row r="652">
          <cell r="A652">
            <v>268.98750000000001</v>
          </cell>
        </row>
        <row r="653">
          <cell r="A653">
            <v>269.41079999999999</v>
          </cell>
        </row>
        <row r="654">
          <cell r="A654">
            <v>269.82960000000003</v>
          </cell>
        </row>
        <row r="655">
          <cell r="A655">
            <v>270.24419999999998</v>
          </cell>
        </row>
        <row r="656">
          <cell r="A656">
            <v>270.65449999999998</v>
          </cell>
        </row>
        <row r="657">
          <cell r="A657">
            <v>271.06060000000002</v>
          </cell>
        </row>
        <row r="658">
          <cell r="A658">
            <v>271.46269999999998</v>
          </cell>
        </row>
        <row r="659">
          <cell r="A659">
            <v>271.86090000000002</v>
          </cell>
        </row>
        <row r="660">
          <cell r="A660">
            <v>272.2552</v>
          </cell>
        </row>
        <row r="661">
          <cell r="A661">
            <v>272.64580000000001</v>
          </cell>
        </row>
        <row r="662">
          <cell r="A662">
            <v>273.0326</v>
          </cell>
        </row>
        <row r="663">
          <cell r="A663">
            <v>273.41590000000002</v>
          </cell>
        </row>
        <row r="664">
          <cell r="A664">
            <v>273.79559999999998</v>
          </cell>
        </row>
        <row r="665">
          <cell r="A665">
            <v>274.17189999999999</v>
          </cell>
        </row>
        <row r="666">
          <cell r="A666">
            <v>274.54480000000001</v>
          </cell>
        </row>
        <row r="667">
          <cell r="A667">
            <v>274.9144</v>
          </cell>
        </row>
        <row r="668">
          <cell r="A668">
            <v>275.28070000000002</v>
          </cell>
        </row>
        <row r="669">
          <cell r="A669">
            <v>275.64389999999997</v>
          </cell>
        </row>
        <row r="670">
          <cell r="A670">
            <v>276.00400000000002</v>
          </cell>
        </row>
        <row r="671">
          <cell r="A671">
            <v>276.36099999999999</v>
          </cell>
        </row>
        <row r="672">
          <cell r="A672">
            <v>276.71499999999997</v>
          </cell>
        </row>
        <row r="673">
          <cell r="A673">
            <v>277.06610000000001</v>
          </cell>
        </row>
        <row r="674">
          <cell r="A674">
            <v>277.41430000000003</v>
          </cell>
        </row>
        <row r="675">
          <cell r="A675">
            <v>277.75970000000001</v>
          </cell>
        </row>
        <row r="676">
          <cell r="A676">
            <v>278.10230000000001</v>
          </cell>
        </row>
        <row r="677">
          <cell r="A677">
            <v>278.44220000000001</v>
          </cell>
        </row>
        <row r="678">
          <cell r="A678">
            <v>278.77940000000001</v>
          </cell>
        </row>
        <row r="679">
          <cell r="A679">
            <v>279.11399999999998</v>
          </cell>
        </row>
        <row r="680">
          <cell r="A680">
            <v>279.4461</v>
          </cell>
        </row>
        <row r="681">
          <cell r="A681">
            <v>279.7756</v>
          </cell>
        </row>
        <row r="682">
          <cell r="A682">
            <v>280.1026</v>
          </cell>
        </row>
        <row r="683">
          <cell r="A683">
            <v>280.42720000000003</v>
          </cell>
        </row>
        <row r="684">
          <cell r="A684">
            <v>280.74939999999998</v>
          </cell>
        </row>
        <row r="685">
          <cell r="A685">
            <v>281.0693</v>
          </cell>
        </row>
        <row r="686">
          <cell r="A686">
            <v>281.38679999999999</v>
          </cell>
        </row>
        <row r="687">
          <cell r="A687">
            <v>281.70209999999997</v>
          </cell>
        </row>
        <row r="688">
          <cell r="A688">
            <v>282.01510000000002</v>
          </cell>
        </row>
        <row r="689">
          <cell r="A689">
            <v>282.32589999999999</v>
          </cell>
        </row>
        <row r="690">
          <cell r="A690">
            <v>282.6345</v>
          </cell>
        </row>
        <row r="691">
          <cell r="A691">
            <v>282.94110000000001</v>
          </cell>
        </row>
        <row r="692">
          <cell r="A692">
            <v>283.24549999999999</v>
          </cell>
        </row>
        <row r="693">
          <cell r="A693">
            <v>283.5478</v>
          </cell>
        </row>
        <row r="694">
          <cell r="A694">
            <v>283.84820000000002</v>
          </cell>
        </row>
        <row r="695">
          <cell r="A695">
            <v>284.1465</v>
          </cell>
        </row>
        <row r="696">
          <cell r="A696">
            <v>284.44290000000001</v>
          </cell>
        </row>
        <row r="697">
          <cell r="A697">
            <v>284.7373</v>
          </cell>
        </row>
        <row r="698">
          <cell r="A698">
            <v>285.02980000000002</v>
          </cell>
        </row>
        <row r="699">
          <cell r="A699">
            <v>285.32040000000001</v>
          </cell>
        </row>
        <row r="700">
          <cell r="A700">
            <v>285.60919999999999</v>
          </cell>
        </row>
        <row r="701">
          <cell r="A701">
            <v>285.89620000000002</v>
          </cell>
        </row>
        <row r="702">
          <cell r="A702">
            <v>286.18130000000002</v>
          </cell>
        </row>
        <row r="703">
          <cell r="A703">
            <v>286.46469999999999</v>
          </cell>
        </row>
        <row r="704">
          <cell r="A704">
            <v>286.74639999999999</v>
          </cell>
        </row>
        <row r="705">
          <cell r="A705">
            <v>287.02629999999999</v>
          </cell>
        </row>
        <row r="706">
          <cell r="A706">
            <v>287.30450000000002</v>
          </cell>
        </row>
        <row r="707">
          <cell r="A707">
            <v>287.58100000000002</v>
          </cell>
        </row>
        <row r="708">
          <cell r="A708">
            <v>287.85590000000002</v>
          </cell>
        </row>
        <row r="709">
          <cell r="A709">
            <v>288.12920000000003</v>
          </cell>
        </row>
        <row r="710">
          <cell r="A710">
            <v>288.40089999999998</v>
          </cell>
        </row>
        <row r="711">
          <cell r="A711">
            <v>288.67099999999999</v>
          </cell>
        </row>
        <row r="712">
          <cell r="A712">
            <v>288.93950000000001</v>
          </cell>
        </row>
        <row r="713">
          <cell r="A713">
            <v>289.20650000000001</v>
          </cell>
        </row>
        <row r="714">
          <cell r="A714">
            <v>289.47190000000001</v>
          </cell>
        </row>
        <row r="715">
          <cell r="A715">
            <v>289.73590000000002</v>
          </cell>
        </row>
        <row r="716">
          <cell r="A716">
            <v>289.9984</v>
          </cell>
        </row>
        <row r="717">
          <cell r="A717">
            <v>290.25940000000003</v>
          </cell>
        </row>
        <row r="718">
          <cell r="A718">
            <v>290.51900000000001</v>
          </cell>
        </row>
        <row r="719">
          <cell r="A719">
            <v>290.77710000000002</v>
          </cell>
        </row>
        <row r="720">
          <cell r="A720">
            <v>291.03390000000002</v>
          </cell>
        </row>
        <row r="721">
          <cell r="A721">
            <v>291.28919999999999</v>
          </cell>
        </row>
        <row r="722">
          <cell r="A722">
            <v>291.54320000000001</v>
          </cell>
        </row>
        <row r="723">
          <cell r="A723">
            <v>291.79579999999999</v>
          </cell>
        </row>
        <row r="724">
          <cell r="A724">
            <v>292.0471</v>
          </cell>
        </row>
        <row r="725">
          <cell r="A725">
            <v>292.2971</v>
          </cell>
        </row>
        <row r="726">
          <cell r="A726">
            <v>292.54579999999999</v>
          </cell>
        </row>
        <row r="727">
          <cell r="A727">
            <v>292.79320000000001</v>
          </cell>
        </row>
        <row r="728">
          <cell r="A728">
            <v>293.03930000000003</v>
          </cell>
        </row>
        <row r="729">
          <cell r="A729">
            <v>293.28410000000002</v>
          </cell>
        </row>
        <row r="730">
          <cell r="A730">
            <v>293.52769999999998</v>
          </cell>
        </row>
        <row r="731">
          <cell r="A731">
            <v>293.77010000000001</v>
          </cell>
        </row>
        <row r="732">
          <cell r="A732">
            <v>294.01130000000001</v>
          </cell>
        </row>
        <row r="733">
          <cell r="A733">
            <v>294.25119999999998</v>
          </cell>
        </row>
        <row r="734">
          <cell r="A734">
            <v>294.49</v>
          </cell>
        </row>
        <row r="735">
          <cell r="A735">
            <v>294.7276</v>
          </cell>
        </row>
        <row r="736">
          <cell r="A736">
            <v>294.96409999999997</v>
          </cell>
        </row>
        <row r="737">
          <cell r="A737">
            <v>295.19940000000003</v>
          </cell>
        </row>
        <row r="738">
          <cell r="A738">
            <v>295.43349999999998</v>
          </cell>
        </row>
        <row r="739">
          <cell r="A739">
            <v>295.66660000000002</v>
          </cell>
        </row>
        <row r="740">
          <cell r="A740">
            <v>295.89850000000001</v>
          </cell>
        </row>
        <row r="741">
          <cell r="A741">
            <v>296.12939999999998</v>
          </cell>
        </row>
        <row r="742">
          <cell r="A742">
            <v>296.35910000000001</v>
          </cell>
        </row>
        <row r="743">
          <cell r="A743">
            <v>296.58780000000002</v>
          </cell>
        </row>
        <row r="744">
          <cell r="A744">
            <v>296.81540000000001</v>
          </cell>
        </row>
        <row r="745">
          <cell r="A745">
            <v>297.04199999999997</v>
          </cell>
        </row>
        <row r="746">
          <cell r="A746">
            <v>297.26749999999998</v>
          </cell>
        </row>
        <row r="747">
          <cell r="A747">
            <v>297.49200000000002</v>
          </cell>
        </row>
        <row r="748">
          <cell r="A748">
            <v>297.71550000000002</v>
          </cell>
        </row>
        <row r="749">
          <cell r="A749">
            <v>297.93799999999999</v>
          </cell>
        </row>
        <row r="750">
          <cell r="A750">
            <v>298.15949999999998</v>
          </cell>
        </row>
        <row r="751">
          <cell r="A751">
            <v>298.38</v>
          </cell>
        </row>
        <row r="752">
          <cell r="A752">
            <v>298.59949999999998</v>
          </cell>
        </row>
        <row r="753">
          <cell r="A753">
            <v>298.81810000000002</v>
          </cell>
        </row>
        <row r="754">
          <cell r="A754">
            <v>299.03570000000002</v>
          </cell>
        </row>
        <row r="755">
          <cell r="A755">
            <v>299.25229999999999</v>
          </cell>
        </row>
        <row r="756">
          <cell r="A756">
            <v>299.46809999999999</v>
          </cell>
        </row>
        <row r="757">
          <cell r="A757">
            <v>299.68290000000002</v>
          </cell>
        </row>
        <row r="758">
          <cell r="A758">
            <v>299.89670000000001</v>
          </cell>
        </row>
        <row r="759">
          <cell r="A759">
            <v>300.10969999999998</v>
          </cell>
        </row>
        <row r="760">
          <cell r="A760">
            <v>300.3218</v>
          </cell>
        </row>
        <row r="761">
          <cell r="A761">
            <v>300.53289999999998</v>
          </cell>
        </row>
        <row r="762">
          <cell r="A762">
            <v>300.7432</v>
          </cell>
        </row>
        <row r="763">
          <cell r="A763">
            <v>300.95269999999999</v>
          </cell>
        </row>
        <row r="764">
          <cell r="A764">
            <v>301.16120000000001</v>
          </cell>
        </row>
        <row r="765">
          <cell r="A765">
            <v>301.3689</v>
          </cell>
        </row>
        <row r="766">
          <cell r="A766">
            <v>301.57580000000002</v>
          </cell>
        </row>
        <row r="767">
          <cell r="A767">
            <v>301.78179999999998</v>
          </cell>
        </row>
        <row r="768">
          <cell r="A768">
            <v>301.98689999999999</v>
          </cell>
        </row>
        <row r="769">
          <cell r="A769">
            <v>302.19130000000001</v>
          </cell>
        </row>
        <row r="770">
          <cell r="A770">
            <v>302.39479999999998</v>
          </cell>
        </row>
        <row r="771">
          <cell r="A771">
            <v>302.59750000000003</v>
          </cell>
        </row>
        <row r="772">
          <cell r="A772">
            <v>302.79939999999999</v>
          </cell>
        </row>
        <row r="773">
          <cell r="A773">
            <v>303.00060000000002</v>
          </cell>
        </row>
        <row r="774">
          <cell r="A774">
            <v>303.20089999999999</v>
          </cell>
        </row>
        <row r="775">
          <cell r="A775">
            <v>303.40039999999999</v>
          </cell>
        </row>
        <row r="776">
          <cell r="A776">
            <v>303.5992</v>
          </cell>
        </row>
        <row r="777">
          <cell r="A777">
            <v>303.79719999999998</v>
          </cell>
        </row>
        <row r="778">
          <cell r="A778">
            <v>303.99450000000002</v>
          </cell>
        </row>
        <row r="779">
          <cell r="A779">
            <v>304.1909</v>
          </cell>
        </row>
        <row r="780">
          <cell r="A780">
            <v>304.38670000000002</v>
          </cell>
        </row>
        <row r="781">
          <cell r="A781">
            <v>304.58170000000001</v>
          </cell>
        </row>
        <row r="782">
          <cell r="A782">
            <v>304.77600000000001</v>
          </cell>
        </row>
        <row r="783">
          <cell r="A783">
            <v>304.96949999999998</v>
          </cell>
        </row>
        <row r="784">
          <cell r="A784">
            <v>305.16230000000002</v>
          </cell>
        </row>
        <row r="785">
          <cell r="A785">
            <v>305.3544</v>
          </cell>
        </row>
        <row r="786">
          <cell r="A786">
            <v>305.54579999999999</v>
          </cell>
        </row>
        <row r="787">
          <cell r="A787">
            <v>305.73649999999998</v>
          </cell>
        </row>
        <row r="788">
          <cell r="A788">
            <v>305.92649999999998</v>
          </cell>
        </row>
        <row r="789">
          <cell r="A789">
            <v>306.11579999999998</v>
          </cell>
        </row>
        <row r="790">
          <cell r="A790">
            <v>306.30439999999999</v>
          </cell>
        </row>
        <row r="791">
          <cell r="A791">
            <v>306.4923</v>
          </cell>
        </row>
        <row r="792">
          <cell r="A792">
            <v>306.67959999999999</v>
          </cell>
        </row>
        <row r="793">
          <cell r="A793">
            <v>306.86610000000002</v>
          </cell>
        </row>
        <row r="794">
          <cell r="A794">
            <v>307.0521</v>
          </cell>
        </row>
        <row r="795">
          <cell r="A795">
            <v>307.2373</v>
          </cell>
        </row>
        <row r="796">
          <cell r="A796">
            <v>307.42189999999999</v>
          </cell>
        </row>
        <row r="797">
          <cell r="A797">
            <v>307.60590000000002</v>
          </cell>
        </row>
        <row r="798">
          <cell r="A798">
            <v>307.78919999999999</v>
          </cell>
        </row>
        <row r="799">
          <cell r="A799">
            <v>307.97190000000001</v>
          </cell>
        </row>
        <row r="800">
          <cell r="A800">
            <v>308.15390000000002</v>
          </cell>
        </row>
        <row r="801">
          <cell r="A801">
            <v>308.33539999999999</v>
          </cell>
        </row>
        <row r="802">
          <cell r="A802">
            <v>308.51620000000003</v>
          </cell>
        </row>
        <row r="803">
          <cell r="A803">
            <v>308.69630000000001</v>
          </cell>
        </row>
        <row r="804">
          <cell r="A804">
            <v>308.8759</v>
          </cell>
        </row>
        <row r="805">
          <cell r="A805">
            <v>309.05489999999998</v>
          </cell>
        </row>
        <row r="806">
          <cell r="A806">
            <v>309.23320000000001</v>
          </cell>
        </row>
        <row r="807">
          <cell r="A807">
            <v>309.411</v>
          </cell>
        </row>
        <row r="808">
          <cell r="A808">
            <v>309.5881</v>
          </cell>
        </row>
        <row r="809">
          <cell r="A809">
            <v>309.7647</v>
          </cell>
        </row>
        <row r="810">
          <cell r="A810">
            <v>309.94069999999999</v>
          </cell>
        </row>
        <row r="811">
          <cell r="A811">
            <v>310.11610000000002</v>
          </cell>
        </row>
        <row r="812">
          <cell r="A812">
            <v>310.29090000000002</v>
          </cell>
        </row>
        <row r="813">
          <cell r="A813">
            <v>310.46519999999998</v>
          </cell>
        </row>
        <row r="814">
          <cell r="A814">
            <v>310.63889999999998</v>
          </cell>
        </row>
        <row r="815">
          <cell r="A815">
            <v>310.81200000000001</v>
          </cell>
        </row>
        <row r="816">
          <cell r="A816">
            <v>310.9846</v>
          </cell>
        </row>
        <row r="817">
          <cell r="A817">
            <v>311.15660000000003</v>
          </cell>
        </row>
        <row r="818">
          <cell r="A818">
            <v>311.32799999999997</v>
          </cell>
        </row>
        <row r="819">
          <cell r="A819">
            <v>311.49889999999999</v>
          </cell>
        </row>
        <row r="820">
          <cell r="A820">
            <v>311.66930000000002</v>
          </cell>
        </row>
        <row r="821">
          <cell r="A821">
            <v>311.83909999999997</v>
          </cell>
        </row>
        <row r="822">
          <cell r="A822">
            <v>312.00839999999999</v>
          </cell>
        </row>
        <row r="823">
          <cell r="A823">
            <v>312.17720000000003</v>
          </cell>
        </row>
        <row r="824">
          <cell r="A824">
            <v>312.34539999999998</v>
          </cell>
        </row>
        <row r="825">
          <cell r="A825">
            <v>312.51310000000001</v>
          </cell>
        </row>
        <row r="826">
          <cell r="A826">
            <v>312.68029999999999</v>
          </cell>
        </row>
        <row r="827">
          <cell r="A827">
            <v>312.84699999999998</v>
          </cell>
        </row>
        <row r="828">
          <cell r="A828">
            <v>313.01310000000001</v>
          </cell>
        </row>
        <row r="829">
          <cell r="A829">
            <v>313.17880000000002</v>
          </cell>
        </row>
        <row r="830">
          <cell r="A830">
            <v>313.34390000000002</v>
          </cell>
        </row>
        <row r="831">
          <cell r="A831">
            <v>313.50850000000003</v>
          </cell>
        </row>
        <row r="832">
          <cell r="A832">
            <v>313.67270000000002</v>
          </cell>
        </row>
        <row r="833">
          <cell r="A833">
            <v>313.83629999999999</v>
          </cell>
        </row>
        <row r="834">
          <cell r="A834">
            <v>313.99939999999998</v>
          </cell>
        </row>
        <row r="835">
          <cell r="A835">
            <v>314.16210000000001</v>
          </cell>
        </row>
        <row r="836">
          <cell r="A836">
            <v>314.32429999999999</v>
          </cell>
        </row>
        <row r="837">
          <cell r="A837">
            <v>314.48599999999999</v>
          </cell>
        </row>
        <row r="838">
          <cell r="A838">
            <v>314.6472</v>
          </cell>
        </row>
        <row r="839">
          <cell r="A839">
            <v>314.80790000000002</v>
          </cell>
        </row>
        <row r="840">
          <cell r="A840">
            <v>314.96820000000002</v>
          </cell>
        </row>
        <row r="841">
          <cell r="A841">
            <v>315.12790000000001</v>
          </cell>
        </row>
        <row r="842">
          <cell r="A842">
            <v>315.28730000000002</v>
          </cell>
        </row>
        <row r="843">
          <cell r="A843">
            <v>315.4461</v>
          </cell>
        </row>
        <row r="844">
          <cell r="A844">
            <v>315.60449999999997</v>
          </cell>
        </row>
        <row r="845">
          <cell r="A845">
            <v>315.76249999999999</v>
          </cell>
        </row>
        <row r="846">
          <cell r="A846">
            <v>315.91989999999998</v>
          </cell>
        </row>
        <row r="847">
          <cell r="A847">
            <v>316.077</v>
          </cell>
        </row>
        <row r="848">
          <cell r="A848">
            <v>316.23360000000002</v>
          </cell>
        </row>
        <row r="849">
          <cell r="A849">
            <v>316.3897</v>
          </cell>
        </row>
        <row r="850">
          <cell r="A850">
            <v>316.54539999999997</v>
          </cell>
        </row>
        <row r="851">
          <cell r="A851">
            <v>316.70060000000001</v>
          </cell>
        </row>
        <row r="852">
          <cell r="A852">
            <v>316.85550000000001</v>
          </cell>
        </row>
        <row r="853">
          <cell r="A853">
            <v>317.00979999999998</v>
          </cell>
        </row>
        <row r="854">
          <cell r="A854">
            <v>317.16379999999998</v>
          </cell>
        </row>
        <row r="855">
          <cell r="A855">
            <v>317.31729999999999</v>
          </cell>
        </row>
        <row r="856">
          <cell r="A856">
            <v>317.47039999999998</v>
          </cell>
        </row>
        <row r="857">
          <cell r="A857">
            <v>317.62310000000002</v>
          </cell>
        </row>
        <row r="858">
          <cell r="A858">
            <v>317.77530000000002</v>
          </cell>
        </row>
        <row r="859">
          <cell r="A859">
            <v>317.9271</v>
          </cell>
        </row>
        <row r="860">
          <cell r="A860">
            <v>318.07850000000002</v>
          </cell>
        </row>
        <row r="861">
          <cell r="A861">
            <v>318.22949999999997</v>
          </cell>
        </row>
        <row r="862">
          <cell r="A862">
            <v>318.38010000000003</v>
          </cell>
        </row>
        <row r="863">
          <cell r="A863">
            <v>318.53030000000001</v>
          </cell>
        </row>
        <row r="864">
          <cell r="A864">
            <v>318.68009999999998</v>
          </cell>
        </row>
        <row r="865">
          <cell r="A865">
            <v>318.82940000000002</v>
          </cell>
        </row>
        <row r="866">
          <cell r="A866">
            <v>318.97840000000002</v>
          </cell>
        </row>
        <row r="867">
          <cell r="A867">
            <v>319.12700000000001</v>
          </cell>
        </row>
        <row r="868">
          <cell r="A868">
            <v>319.27510000000001</v>
          </cell>
        </row>
        <row r="869">
          <cell r="A869">
            <v>319.42290000000003</v>
          </cell>
        </row>
        <row r="870">
          <cell r="A870">
            <v>319.57029999999997</v>
          </cell>
        </row>
        <row r="871">
          <cell r="A871">
            <v>319.71730000000002</v>
          </cell>
        </row>
        <row r="872">
          <cell r="A872">
            <v>319.8639</v>
          </cell>
        </row>
        <row r="873">
          <cell r="A873">
            <v>320.01010000000002</v>
          </cell>
        </row>
        <row r="874">
          <cell r="A874">
            <v>320.15589999999997</v>
          </cell>
        </row>
        <row r="875">
          <cell r="A875">
            <v>320.3014</v>
          </cell>
        </row>
        <row r="876">
          <cell r="A876">
            <v>320.44639999999998</v>
          </cell>
        </row>
        <row r="877">
          <cell r="A877">
            <v>320.59109999999998</v>
          </cell>
        </row>
        <row r="878">
          <cell r="A878">
            <v>320.7355</v>
          </cell>
        </row>
        <row r="879">
          <cell r="A879">
            <v>320.87939999999998</v>
          </cell>
        </row>
        <row r="880">
          <cell r="A880">
            <v>321.02300000000002</v>
          </cell>
        </row>
        <row r="881">
          <cell r="A881">
            <v>321.1662</v>
          </cell>
        </row>
        <row r="882">
          <cell r="A882">
            <v>321.3091</v>
          </cell>
        </row>
        <row r="883">
          <cell r="A883">
            <v>321.45159999999998</v>
          </cell>
        </row>
        <row r="884">
          <cell r="A884">
            <v>321.59370000000001</v>
          </cell>
        </row>
        <row r="885">
          <cell r="A885">
            <v>321.73540000000003</v>
          </cell>
        </row>
        <row r="886">
          <cell r="A886">
            <v>321.8768</v>
          </cell>
        </row>
        <row r="887">
          <cell r="A887">
            <v>322.0179</v>
          </cell>
        </row>
        <row r="888">
          <cell r="A888">
            <v>322.15859999999998</v>
          </cell>
        </row>
        <row r="889">
          <cell r="A889">
            <v>322.2989</v>
          </cell>
        </row>
        <row r="890">
          <cell r="A890">
            <v>322.43889999999999</v>
          </cell>
        </row>
        <row r="891">
          <cell r="A891">
            <v>322.57859999999999</v>
          </cell>
        </row>
        <row r="892">
          <cell r="A892">
            <v>322.71789999999999</v>
          </cell>
        </row>
        <row r="893">
          <cell r="A893">
            <v>322.85680000000002</v>
          </cell>
        </row>
        <row r="894">
          <cell r="A894">
            <v>322.99540000000002</v>
          </cell>
        </row>
        <row r="895">
          <cell r="A895">
            <v>323.13369999999998</v>
          </cell>
        </row>
        <row r="896">
          <cell r="A896">
            <v>323.27159999999998</v>
          </cell>
        </row>
        <row r="897">
          <cell r="A897">
            <v>323.4092</v>
          </cell>
        </row>
        <row r="898">
          <cell r="A898">
            <v>323.54649999999998</v>
          </cell>
        </row>
        <row r="899">
          <cell r="A899">
            <v>323.68340000000001</v>
          </cell>
        </row>
        <row r="900">
          <cell r="A900">
            <v>323.82</v>
          </cell>
        </row>
        <row r="901">
          <cell r="A901">
            <v>323.9563</v>
          </cell>
        </row>
        <row r="902">
          <cell r="A902">
            <v>324.09219999999999</v>
          </cell>
        </row>
        <row r="903">
          <cell r="A903">
            <v>324.2278</v>
          </cell>
        </row>
        <row r="904">
          <cell r="A904">
            <v>324.36309999999997</v>
          </cell>
        </row>
        <row r="905">
          <cell r="A905">
            <v>324.49810000000002</v>
          </cell>
        </row>
        <row r="906">
          <cell r="A906">
            <v>324.6327</v>
          </cell>
        </row>
        <row r="907">
          <cell r="A907">
            <v>324.767</v>
          </cell>
        </row>
        <row r="908">
          <cell r="A908">
            <v>324.90100000000001</v>
          </cell>
        </row>
        <row r="909">
          <cell r="A909">
            <v>325.03469999999999</v>
          </cell>
        </row>
        <row r="910">
          <cell r="A910">
            <v>325.16809999999998</v>
          </cell>
        </row>
        <row r="911">
          <cell r="A911">
            <v>325.30110000000002</v>
          </cell>
        </row>
        <row r="912">
          <cell r="A912">
            <v>325.43389999999999</v>
          </cell>
        </row>
        <row r="913">
          <cell r="A913">
            <v>325.56630000000001</v>
          </cell>
        </row>
        <row r="914">
          <cell r="A914">
            <v>325.69850000000002</v>
          </cell>
        </row>
        <row r="915">
          <cell r="A915">
            <v>325.83030000000002</v>
          </cell>
        </row>
        <row r="916">
          <cell r="A916">
            <v>325.96179999999998</v>
          </cell>
        </row>
        <row r="917">
          <cell r="A917">
            <v>326.09300000000002</v>
          </cell>
        </row>
        <row r="918">
          <cell r="A918">
            <v>326.22390000000001</v>
          </cell>
        </row>
        <row r="919">
          <cell r="A919">
            <v>326.35449999999997</v>
          </cell>
        </row>
        <row r="920">
          <cell r="A920">
            <v>326.48480000000001</v>
          </cell>
        </row>
        <row r="921">
          <cell r="A921">
            <v>326.6148</v>
          </cell>
        </row>
        <row r="922">
          <cell r="A922">
            <v>326.74450000000002</v>
          </cell>
        </row>
        <row r="923">
          <cell r="A923">
            <v>326.87400000000002</v>
          </cell>
        </row>
        <row r="924">
          <cell r="A924">
            <v>327.00310000000002</v>
          </cell>
        </row>
        <row r="925">
          <cell r="A925">
            <v>327.13189999999997</v>
          </cell>
        </row>
        <row r="926">
          <cell r="A926">
            <v>327.26049999999998</v>
          </cell>
        </row>
        <row r="927">
          <cell r="A927">
            <v>327.38869999999997</v>
          </cell>
        </row>
        <row r="928">
          <cell r="A928">
            <v>327.51670000000001</v>
          </cell>
        </row>
        <row r="929">
          <cell r="A929">
            <v>327.64429999999999</v>
          </cell>
        </row>
        <row r="930">
          <cell r="A930">
            <v>327.77170000000001</v>
          </cell>
        </row>
        <row r="931">
          <cell r="A931">
            <v>327.89879999999999</v>
          </cell>
        </row>
        <row r="932">
          <cell r="A932">
            <v>328.02569999999997</v>
          </cell>
        </row>
        <row r="933">
          <cell r="A933">
            <v>328.15219999999999</v>
          </cell>
        </row>
        <row r="934">
          <cell r="A934">
            <v>328.27850000000001</v>
          </cell>
        </row>
        <row r="935">
          <cell r="A935">
            <v>328.40449999999998</v>
          </cell>
        </row>
        <row r="936">
          <cell r="A936">
            <v>328.53019999999998</v>
          </cell>
        </row>
        <row r="937">
          <cell r="A937">
            <v>328.65559999999999</v>
          </cell>
        </row>
        <row r="938">
          <cell r="A938">
            <v>328.78070000000002</v>
          </cell>
        </row>
        <row r="939">
          <cell r="A939">
            <v>328.90559999999999</v>
          </cell>
        </row>
        <row r="940">
          <cell r="A940">
            <v>329.03019999999998</v>
          </cell>
        </row>
        <row r="941">
          <cell r="A941">
            <v>329.15460000000002</v>
          </cell>
        </row>
        <row r="942">
          <cell r="A942">
            <v>329.27859999999998</v>
          </cell>
        </row>
        <row r="943">
          <cell r="A943">
            <v>329.4024</v>
          </cell>
        </row>
        <row r="944">
          <cell r="A944">
            <v>329.52600000000001</v>
          </cell>
        </row>
        <row r="945">
          <cell r="A945">
            <v>329.64920000000001</v>
          </cell>
        </row>
        <row r="946">
          <cell r="A946">
            <v>329.7722</v>
          </cell>
        </row>
        <row r="947">
          <cell r="A947">
            <v>329.89499999999998</v>
          </cell>
        </row>
        <row r="948">
          <cell r="A948">
            <v>330.01740000000001</v>
          </cell>
        </row>
        <row r="949">
          <cell r="A949">
            <v>330.1397</v>
          </cell>
        </row>
        <row r="950">
          <cell r="A950">
            <v>330.26159999999999</v>
          </cell>
        </row>
        <row r="951">
          <cell r="A951">
            <v>330.38330000000002</v>
          </cell>
        </row>
        <row r="952">
          <cell r="A952">
            <v>330.50470000000001</v>
          </cell>
        </row>
        <row r="953">
          <cell r="A953">
            <v>330.6259</v>
          </cell>
        </row>
        <row r="954">
          <cell r="A954">
            <v>330.74680000000001</v>
          </cell>
        </row>
        <row r="955">
          <cell r="A955">
            <v>330.86750000000001</v>
          </cell>
        </row>
        <row r="956">
          <cell r="A956">
            <v>330.98790000000002</v>
          </cell>
        </row>
        <row r="957">
          <cell r="A957">
            <v>331.10809999999998</v>
          </cell>
        </row>
        <row r="958">
          <cell r="A958">
            <v>331.22800000000001</v>
          </cell>
        </row>
        <row r="959">
          <cell r="A959">
            <v>331.3476</v>
          </cell>
        </row>
        <row r="960">
          <cell r="A960">
            <v>331.46710000000002</v>
          </cell>
        </row>
        <row r="961">
          <cell r="A961">
            <v>331.58620000000002</v>
          </cell>
        </row>
        <row r="962">
          <cell r="A962">
            <v>331.70510000000002</v>
          </cell>
        </row>
        <row r="963">
          <cell r="A963">
            <v>331.82380000000001</v>
          </cell>
        </row>
        <row r="964">
          <cell r="A964">
            <v>331.94220000000001</v>
          </cell>
        </row>
        <row r="965">
          <cell r="A965">
            <v>332.06040000000002</v>
          </cell>
        </row>
        <row r="966">
          <cell r="A966">
            <v>332.17829999999998</v>
          </cell>
        </row>
        <row r="967">
          <cell r="A967">
            <v>332.29599999999999</v>
          </cell>
        </row>
        <row r="968">
          <cell r="A968">
            <v>332.4135</v>
          </cell>
        </row>
        <row r="969">
          <cell r="A969">
            <v>332.53070000000002</v>
          </cell>
        </row>
        <row r="970">
          <cell r="A970">
            <v>332.64769999999999</v>
          </cell>
        </row>
        <row r="971">
          <cell r="A971">
            <v>332.76440000000002</v>
          </cell>
        </row>
        <row r="972">
          <cell r="A972">
            <v>332.8809</v>
          </cell>
        </row>
        <row r="973">
          <cell r="A973">
            <v>332.99720000000002</v>
          </cell>
        </row>
        <row r="974">
          <cell r="A974">
            <v>333.11320000000001</v>
          </cell>
        </row>
        <row r="975">
          <cell r="A975">
            <v>333.22899999999998</v>
          </cell>
        </row>
        <row r="976">
          <cell r="A976">
            <v>333.34449999999998</v>
          </cell>
        </row>
        <row r="977">
          <cell r="A977">
            <v>333.4599</v>
          </cell>
        </row>
        <row r="978">
          <cell r="A978">
            <v>333.57499999999999</v>
          </cell>
        </row>
        <row r="979">
          <cell r="A979">
            <v>333.68979999999999</v>
          </cell>
        </row>
        <row r="980">
          <cell r="A980">
            <v>333.80450000000002</v>
          </cell>
        </row>
        <row r="981">
          <cell r="A981">
            <v>333.91890000000001</v>
          </cell>
        </row>
        <row r="982">
          <cell r="A982">
            <v>334.03300000000002</v>
          </cell>
        </row>
        <row r="983">
          <cell r="A983">
            <v>334.14699999999999</v>
          </cell>
        </row>
        <row r="984">
          <cell r="A984">
            <v>334.26069999999999</v>
          </cell>
        </row>
        <row r="985">
          <cell r="A985">
            <v>334.37419999999997</v>
          </cell>
        </row>
        <row r="986">
          <cell r="A986">
            <v>334.48750000000001</v>
          </cell>
        </row>
        <row r="987">
          <cell r="A987">
            <v>334.60059999999999</v>
          </cell>
        </row>
        <row r="988">
          <cell r="A988">
            <v>334.71339999999998</v>
          </cell>
        </row>
        <row r="989">
          <cell r="A989">
            <v>334.82600000000002</v>
          </cell>
        </row>
        <row r="990">
          <cell r="A990">
            <v>334.9384</v>
          </cell>
        </row>
        <row r="991">
          <cell r="A991">
            <v>335.05059999999997</v>
          </cell>
        </row>
        <row r="992">
          <cell r="A992">
            <v>335.16250000000002</v>
          </cell>
        </row>
        <row r="993">
          <cell r="A993">
            <v>335.27420000000001</v>
          </cell>
        </row>
        <row r="994">
          <cell r="A994">
            <v>335.38580000000002</v>
          </cell>
        </row>
        <row r="995">
          <cell r="A995">
            <v>335.49709999999999</v>
          </cell>
        </row>
        <row r="996">
          <cell r="A996">
            <v>335.60809999999998</v>
          </cell>
        </row>
        <row r="997">
          <cell r="A997">
            <v>335.71899999999999</v>
          </cell>
        </row>
        <row r="998">
          <cell r="A998">
            <v>335.8297</v>
          </cell>
        </row>
        <row r="999">
          <cell r="A999">
            <v>335.94009999999997</v>
          </cell>
        </row>
        <row r="1000">
          <cell r="A1000">
            <v>336.05029999999999</v>
          </cell>
        </row>
        <row r="1001">
          <cell r="A1001">
            <v>336.16030000000001</v>
          </cell>
        </row>
        <row r="1002">
          <cell r="A1002">
            <v>336.27010000000001</v>
          </cell>
        </row>
        <row r="1003">
          <cell r="A1003">
            <v>336.37970000000001</v>
          </cell>
        </row>
        <row r="1004">
          <cell r="A1004">
            <v>336.48910000000001</v>
          </cell>
        </row>
        <row r="1005">
          <cell r="A1005">
            <v>336.59829999999999</v>
          </cell>
        </row>
        <row r="1006">
          <cell r="A1006">
            <v>336.70729999999998</v>
          </cell>
        </row>
        <row r="1007">
          <cell r="A1007">
            <v>336.81599999999997</v>
          </cell>
        </row>
        <row r="1008">
          <cell r="A1008">
            <v>336.9246</v>
          </cell>
        </row>
        <row r="1009">
          <cell r="A1009">
            <v>337.03289999999998</v>
          </cell>
        </row>
        <row r="1010">
          <cell r="A1010">
            <v>337.14109999999999</v>
          </cell>
        </row>
        <row r="1011">
          <cell r="A1011">
            <v>337.24900000000002</v>
          </cell>
        </row>
        <row r="1012">
          <cell r="A1012">
            <v>337.35669999999999</v>
          </cell>
        </row>
        <row r="1013">
          <cell r="A1013">
            <v>337.46429999999998</v>
          </cell>
        </row>
        <row r="1014">
          <cell r="A1014">
            <v>337.57159999999999</v>
          </cell>
        </row>
        <row r="1015">
          <cell r="A1015">
            <v>337.67869999999999</v>
          </cell>
        </row>
        <row r="1016">
          <cell r="A1016">
            <v>337.78559999999999</v>
          </cell>
        </row>
        <row r="1017">
          <cell r="A1017">
            <v>337.89240000000001</v>
          </cell>
        </row>
        <row r="1018">
          <cell r="A1018">
            <v>337.99889999999999</v>
          </cell>
        </row>
        <row r="1019">
          <cell r="A1019">
            <v>338.10520000000002</v>
          </cell>
        </row>
        <row r="1020">
          <cell r="A1020">
            <v>338.21140000000003</v>
          </cell>
        </row>
        <row r="1021">
          <cell r="A1021">
            <v>338.31729999999999</v>
          </cell>
        </row>
        <row r="1022">
          <cell r="A1022">
            <v>338.423</v>
          </cell>
        </row>
        <row r="1023">
          <cell r="A1023">
            <v>338.52859999999998</v>
          </cell>
        </row>
        <row r="1024">
          <cell r="A1024">
            <v>338.63389999999998</v>
          </cell>
        </row>
        <row r="1025">
          <cell r="A1025">
            <v>338.73899999999998</v>
          </cell>
        </row>
        <row r="1026">
          <cell r="A1026">
            <v>338.84399999999999</v>
          </cell>
        </row>
        <row r="1027">
          <cell r="A1027">
            <v>338.94880000000001</v>
          </cell>
        </row>
        <row r="1028">
          <cell r="A1028">
            <v>339.05329999999998</v>
          </cell>
        </row>
        <row r="1029">
          <cell r="A1029">
            <v>339.15769999999998</v>
          </cell>
        </row>
        <row r="1030">
          <cell r="A1030">
            <v>339.26190000000003</v>
          </cell>
        </row>
        <row r="1031">
          <cell r="A1031">
            <v>339.36590000000001</v>
          </cell>
        </row>
        <row r="1032">
          <cell r="A1032">
            <v>339.46969999999999</v>
          </cell>
        </row>
        <row r="1033">
          <cell r="A1033">
            <v>339.57330000000002</v>
          </cell>
        </row>
        <row r="1034">
          <cell r="A1034">
            <v>339.67669999999998</v>
          </cell>
        </row>
        <row r="1035">
          <cell r="A1035">
            <v>339.7799</v>
          </cell>
        </row>
        <row r="1036">
          <cell r="A1036">
            <v>339.88299999999998</v>
          </cell>
        </row>
        <row r="1037">
          <cell r="A1037">
            <v>339.98590000000002</v>
          </cell>
        </row>
        <row r="1038">
          <cell r="A1038">
            <v>340.08850000000001</v>
          </cell>
        </row>
        <row r="1039">
          <cell r="A1039">
            <v>340.19099999999997</v>
          </cell>
        </row>
        <row r="1040">
          <cell r="A1040">
            <v>340.29329999999999</v>
          </cell>
        </row>
        <row r="1041">
          <cell r="A1041">
            <v>340.3954</v>
          </cell>
        </row>
        <row r="1042">
          <cell r="A1042">
            <v>340.4973</v>
          </cell>
        </row>
        <row r="1043">
          <cell r="A1043">
            <v>340.59910000000002</v>
          </cell>
        </row>
        <row r="1044">
          <cell r="A1044">
            <v>340.70060000000001</v>
          </cell>
        </row>
        <row r="1045">
          <cell r="A1045">
            <v>340.80200000000002</v>
          </cell>
        </row>
        <row r="1046">
          <cell r="A1046">
            <v>340.90320000000003</v>
          </cell>
        </row>
        <row r="1047">
          <cell r="A1047">
            <v>341.00420000000003</v>
          </cell>
        </row>
        <row r="1048">
          <cell r="A1048">
            <v>341.10509999999999</v>
          </cell>
        </row>
        <row r="1049">
          <cell r="A1049">
            <v>341.20569999999998</v>
          </cell>
        </row>
        <row r="1050">
          <cell r="A1050">
            <v>341.30619999999999</v>
          </cell>
        </row>
        <row r="1051">
          <cell r="A1051">
            <v>341.40649999999999</v>
          </cell>
        </row>
        <row r="1052">
          <cell r="A1052">
            <v>341.50659999999999</v>
          </cell>
        </row>
        <row r="1053">
          <cell r="A1053">
            <v>341.60649999999998</v>
          </cell>
        </row>
        <row r="1054">
          <cell r="A1054">
            <v>341.70620000000002</v>
          </cell>
        </row>
        <row r="1055">
          <cell r="A1055">
            <v>341.80579999999998</v>
          </cell>
        </row>
        <row r="1056">
          <cell r="A1056">
            <v>341.90519999999998</v>
          </cell>
        </row>
        <row r="1057">
          <cell r="A1057">
            <v>342.00439999999998</v>
          </cell>
        </row>
        <row r="1058">
          <cell r="A1058">
            <v>342.1035</v>
          </cell>
        </row>
        <row r="1059">
          <cell r="A1059">
            <v>342.20229999999998</v>
          </cell>
        </row>
        <row r="1060">
          <cell r="A1060">
            <v>342.30099999999999</v>
          </cell>
        </row>
        <row r="1061">
          <cell r="A1061">
            <v>342.39949999999999</v>
          </cell>
        </row>
        <row r="1062">
          <cell r="A1062">
            <v>342.49790000000002</v>
          </cell>
        </row>
        <row r="1063">
          <cell r="A1063">
            <v>342.596</v>
          </cell>
        </row>
        <row r="1064">
          <cell r="A1064">
            <v>342.69400000000002</v>
          </cell>
        </row>
        <row r="1065">
          <cell r="A1065">
            <v>342.79180000000002</v>
          </cell>
        </row>
        <row r="1066">
          <cell r="A1066">
            <v>342.8895</v>
          </cell>
        </row>
        <row r="1067">
          <cell r="A1067">
            <v>342.98689999999999</v>
          </cell>
        </row>
        <row r="1068">
          <cell r="A1068">
            <v>343.08420000000001</v>
          </cell>
        </row>
        <row r="1069">
          <cell r="A1069">
            <v>343.1814</v>
          </cell>
        </row>
        <row r="1070">
          <cell r="A1070">
            <v>343.2783</v>
          </cell>
        </row>
        <row r="1071">
          <cell r="A1071">
            <v>343.37509999999997</v>
          </cell>
        </row>
        <row r="1072">
          <cell r="A1072">
            <v>343.4717</v>
          </cell>
        </row>
        <row r="1073">
          <cell r="A1073">
            <v>343.56819999999999</v>
          </cell>
        </row>
        <row r="1074">
          <cell r="A1074">
            <v>343.6644</v>
          </cell>
        </row>
        <row r="1075">
          <cell r="A1075">
            <v>343.76049999999998</v>
          </cell>
        </row>
        <row r="1076">
          <cell r="A1076">
            <v>343.85649999999998</v>
          </cell>
        </row>
        <row r="1077">
          <cell r="A1077">
            <v>343.9522</v>
          </cell>
        </row>
        <row r="1078">
          <cell r="A1078">
            <v>344.0478</v>
          </cell>
        </row>
        <row r="1079">
          <cell r="A1079">
            <v>344.14319999999998</v>
          </cell>
        </row>
        <row r="1080">
          <cell r="A1080">
            <v>344.23849999999999</v>
          </cell>
        </row>
        <row r="1081">
          <cell r="A1081">
            <v>344.33359999999999</v>
          </cell>
        </row>
        <row r="1082">
          <cell r="A1082">
            <v>344.42849999999999</v>
          </cell>
        </row>
        <row r="1083">
          <cell r="A1083">
            <v>344.52319999999997</v>
          </cell>
        </row>
        <row r="1084">
          <cell r="A1084">
            <v>344.61779999999999</v>
          </cell>
        </row>
        <row r="1085">
          <cell r="A1085">
            <v>344.71230000000003</v>
          </cell>
        </row>
        <row r="1086">
          <cell r="A1086">
            <v>344.80650000000003</v>
          </cell>
        </row>
        <row r="1087">
          <cell r="A1087">
            <v>344.9006</v>
          </cell>
        </row>
        <row r="1088">
          <cell r="A1088">
            <v>344.99450000000002</v>
          </cell>
        </row>
        <row r="1089">
          <cell r="A1089">
            <v>345.0883</v>
          </cell>
        </row>
        <row r="1090">
          <cell r="A1090">
            <v>345.18189999999998</v>
          </cell>
        </row>
        <row r="1091">
          <cell r="A1091">
            <v>345.27530000000002</v>
          </cell>
        </row>
        <row r="1092">
          <cell r="A1092">
            <v>345.36849999999998</v>
          </cell>
        </row>
        <row r="1093">
          <cell r="A1093">
            <v>345.46159999999998</v>
          </cell>
        </row>
        <row r="1094">
          <cell r="A1094">
            <v>345.55459999999999</v>
          </cell>
        </row>
        <row r="1095">
          <cell r="A1095">
            <v>345.64729999999997</v>
          </cell>
        </row>
        <row r="1096">
          <cell r="A1096">
            <v>345.73989999999998</v>
          </cell>
        </row>
        <row r="1097">
          <cell r="A1097">
            <v>345.83240000000001</v>
          </cell>
        </row>
        <row r="1098">
          <cell r="A1098">
            <v>345.9246</v>
          </cell>
        </row>
        <row r="1099">
          <cell r="A1099">
            <v>346.01679999999999</v>
          </cell>
        </row>
        <row r="1100">
          <cell r="A1100">
            <v>346.1087</v>
          </cell>
        </row>
        <row r="1101">
          <cell r="A1101">
            <v>346.20049999999998</v>
          </cell>
        </row>
        <row r="1102">
          <cell r="A1102">
            <v>346.2921</v>
          </cell>
        </row>
        <row r="1103">
          <cell r="A1103">
            <v>346.3836</v>
          </cell>
        </row>
        <row r="1104">
          <cell r="A1104">
            <v>346.47489999999999</v>
          </cell>
        </row>
        <row r="1105">
          <cell r="A1105">
            <v>346.56599999999997</v>
          </cell>
        </row>
        <row r="1106">
          <cell r="A1106">
            <v>346.65699999999998</v>
          </cell>
        </row>
        <row r="1107">
          <cell r="A1107">
            <v>346.74779999999998</v>
          </cell>
        </row>
        <row r="1108">
          <cell r="A1108">
            <v>346.83839999999998</v>
          </cell>
        </row>
        <row r="1109">
          <cell r="A1109">
            <v>346.9289</v>
          </cell>
        </row>
        <row r="1110">
          <cell r="A1110">
            <v>347.01920000000001</v>
          </cell>
        </row>
        <row r="1111">
          <cell r="A1111">
            <v>347.10930000000002</v>
          </cell>
        </row>
        <row r="1112">
          <cell r="A1112">
            <v>347.19929999999999</v>
          </cell>
        </row>
        <row r="1113">
          <cell r="A1113">
            <v>347.28919999999999</v>
          </cell>
        </row>
        <row r="1114">
          <cell r="A1114">
            <v>347.37880000000001</v>
          </cell>
        </row>
        <row r="1115">
          <cell r="A1115">
            <v>347.4683</v>
          </cell>
        </row>
        <row r="1116">
          <cell r="A1116">
            <v>347.55770000000001</v>
          </cell>
        </row>
        <row r="1117">
          <cell r="A1117">
            <v>347.64679999999998</v>
          </cell>
        </row>
        <row r="1118">
          <cell r="A1118">
            <v>347.73590000000002</v>
          </cell>
        </row>
        <row r="1119">
          <cell r="A1119">
            <v>347.82470000000001</v>
          </cell>
        </row>
        <row r="1120">
          <cell r="A1120">
            <v>347.91340000000002</v>
          </cell>
        </row>
        <row r="1121">
          <cell r="A1121">
            <v>348.00189999999998</v>
          </cell>
        </row>
        <row r="1122">
          <cell r="A1122">
            <v>348.09030000000001</v>
          </cell>
        </row>
        <row r="1123">
          <cell r="A1123">
            <v>348.17840000000001</v>
          </cell>
        </row>
        <row r="1124">
          <cell r="A1124">
            <v>348.26650000000001</v>
          </cell>
        </row>
        <row r="1125">
          <cell r="A1125">
            <v>348.35430000000002</v>
          </cell>
        </row>
        <row r="1126">
          <cell r="A1126">
            <v>348.44200000000001</v>
          </cell>
        </row>
        <row r="1127">
          <cell r="A1127">
            <v>348.52949999999998</v>
          </cell>
        </row>
        <row r="1128">
          <cell r="A1128">
            <v>348.61689999999999</v>
          </cell>
        </row>
        <row r="1129">
          <cell r="A1129">
            <v>348.70409999999998</v>
          </cell>
        </row>
        <row r="1130">
          <cell r="A1130">
            <v>348.79109999999997</v>
          </cell>
        </row>
        <row r="1131">
          <cell r="A1131">
            <v>348.87799999999999</v>
          </cell>
        </row>
        <row r="1132">
          <cell r="A1132">
            <v>348.96460000000002</v>
          </cell>
        </row>
        <row r="1133">
          <cell r="A1133">
            <v>349.05119999999999</v>
          </cell>
        </row>
        <row r="1134">
          <cell r="A1134">
            <v>349.13749999999999</v>
          </cell>
        </row>
        <row r="1135">
          <cell r="A1135">
            <v>349.22370000000001</v>
          </cell>
        </row>
        <row r="1136">
          <cell r="A1136">
            <v>349.30970000000002</v>
          </cell>
        </row>
        <row r="1137">
          <cell r="A1137">
            <v>349.39550000000003</v>
          </cell>
        </row>
        <row r="1138">
          <cell r="A1138">
            <v>349.48110000000003</v>
          </cell>
        </row>
        <row r="1139">
          <cell r="A1139">
            <v>349.56659999999999</v>
          </cell>
        </row>
        <row r="1140">
          <cell r="A1140">
            <v>349.65190000000001</v>
          </cell>
        </row>
        <row r="1141">
          <cell r="A1141">
            <v>349.73700000000002</v>
          </cell>
        </row>
        <row r="1142">
          <cell r="A1142">
            <v>349.82190000000003</v>
          </cell>
        </row>
        <row r="1143">
          <cell r="A1143">
            <v>349.9067</v>
          </cell>
        </row>
        <row r="1144">
          <cell r="A1144">
            <v>349.99119999999999</v>
          </cell>
        </row>
        <row r="1145">
          <cell r="A1145">
            <v>350.07560000000001</v>
          </cell>
        </row>
        <row r="1146">
          <cell r="A1146">
            <v>350.15980000000002</v>
          </cell>
        </row>
        <row r="1147">
          <cell r="A1147">
            <v>350.24380000000002</v>
          </cell>
        </row>
        <row r="1148">
          <cell r="A1148">
            <v>350.32760000000002</v>
          </cell>
        </row>
        <row r="1149">
          <cell r="A1149">
            <v>350.41109999999998</v>
          </cell>
        </row>
        <row r="1150">
          <cell r="A1150">
            <v>350.49450000000002</v>
          </cell>
        </row>
        <row r="1151">
          <cell r="A1151">
            <v>350.57769999999999</v>
          </cell>
        </row>
        <row r="1152">
          <cell r="A1152">
            <v>350.66059999999999</v>
          </cell>
        </row>
        <row r="1153">
          <cell r="A1153">
            <v>350.74329999999998</v>
          </cell>
        </row>
        <row r="1154">
          <cell r="A1154">
            <v>350.82580000000002</v>
          </cell>
        </row>
        <row r="1155">
          <cell r="A1155">
            <v>350.90809999999999</v>
          </cell>
        </row>
        <row r="1156">
          <cell r="A1156">
            <v>350.99</v>
          </cell>
        </row>
        <row r="1157">
          <cell r="A1157">
            <v>351.07170000000002</v>
          </cell>
        </row>
        <row r="1158">
          <cell r="A1158">
            <v>351.15309999999999</v>
          </cell>
        </row>
        <row r="1159">
          <cell r="A1159">
            <v>351.23410000000001</v>
          </cell>
        </row>
      </sheetData>
      <sheetData sheetId="30">
        <row r="2">
          <cell r="A2">
            <v>129.81909999999999</v>
          </cell>
        </row>
        <row r="3">
          <cell r="A3">
            <v>161.33199999999999</v>
          </cell>
        </row>
        <row r="4">
          <cell r="A4">
            <v>169.8434</v>
          </cell>
        </row>
        <row r="5">
          <cell r="A5">
            <v>175.37389999999999</v>
          </cell>
        </row>
        <row r="6">
          <cell r="A6">
            <v>179.56989999999999</v>
          </cell>
        </row>
        <row r="7">
          <cell r="A7">
            <v>182.99209999999999</v>
          </cell>
        </row>
        <row r="8">
          <cell r="A8">
            <v>185.9034</v>
          </cell>
        </row>
        <row r="9">
          <cell r="A9">
            <v>188.44980000000001</v>
          </cell>
        </row>
        <row r="10">
          <cell r="A10">
            <v>190.72130000000001</v>
          </cell>
        </row>
        <row r="11">
          <cell r="A11">
            <v>192.7775</v>
          </cell>
        </row>
        <row r="12">
          <cell r="A12">
            <v>194.66</v>
          </cell>
        </row>
        <row r="13">
          <cell r="A13">
            <v>196.3991</v>
          </cell>
        </row>
        <row r="14">
          <cell r="A14">
            <v>198.01769999999999</v>
          </cell>
        </row>
        <row r="15">
          <cell r="A15">
            <v>199.5334</v>
          </cell>
        </row>
        <row r="16">
          <cell r="A16">
            <v>200.96010000000001</v>
          </cell>
        </row>
        <row r="17">
          <cell r="A17">
            <v>202.309</v>
          </cell>
        </row>
        <row r="18">
          <cell r="A18">
            <v>203.58920000000001</v>
          </cell>
        </row>
        <row r="19">
          <cell r="A19">
            <v>204.8082</v>
          </cell>
        </row>
        <row r="20">
          <cell r="A20">
            <v>205.9726</v>
          </cell>
        </row>
        <row r="21">
          <cell r="A21">
            <v>207.08750000000001</v>
          </cell>
        </row>
        <row r="22">
          <cell r="A22">
            <v>208.1576</v>
          </cell>
        </row>
        <row r="23">
          <cell r="A23">
            <v>209.18690000000001</v>
          </cell>
        </row>
        <row r="24">
          <cell r="A24">
            <v>210.1788</v>
          </cell>
        </row>
        <row r="25">
          <cell r="A25">
            <v>211.13630000000001</v>
          </cell>
        </row>
        <row r="26">
          <cell r="A26">
            <v>212.06209999999999</v>
          </cell>
        </row>
        <row r="27">
          <cell r="A27">
            <v>212.95840000000001</v>
          </cell>
        </row>
        <row r="28">
          <cell r="A28">
            <v>213.82749999999999</v>
          </cell>
        </row>
        <row r="29">
          <cell r="A29">
            <v>214.67099999999999</v>
          </cell>
        </row>
        <row r="30">
          <cell r="A30">
            <v>215.49080000000001</v>
          </cell>
        </row>
        <row r="31">
          <cell r="A31">
            <v>216.28829999999999</v>
          </cell>
        </row>
        <row r="32">
          <cell r="A32">
            <v>217.06489999999999</v>
          </cell>
        </row>
        <row r="33">
          <cell r="A33">
            <v>217.8218</v>
          </cell>
        </row>
        <row r="34">
          <cell r="A34">
            <v>218.56010000000001</v>
          </cell>
        </row>
        <row r="35">
          <cell r="A35">
            <v>219.2809</v>
          </cell>
        </row>
        <row r="36">
          <cell r="A36">
            <v>219.98519999999999</v>
          </cell>
        </row>
        <row r="37">
          <cell r="A37">
            <v>220.67359999999999</v>
          </cell>
        </row>
        <row r="38">
          <cell r="A38">
            <v>221.34719999999999</v>
          </cell>
        </row>
        <row r="39">
          <cell r="A39">
            <v>222.00649999999999</v>
          </cell>
        </row>
        <row r="40">
          <cell r="A40">
            <v>222.6524</v>
          </cell>
        </row>
        <row r="41">
          <cell r="A41">
            <v>223.28530000000001</v>
          </cell>
        </row>
        <row r="42">
          <cell r="A42">
            <v>223.90600000000001</v>
          </cell>
        </row>
        <row r="43">
          <cell r="A43">
            <v>224.51490000000001</v>
          </cell>
        </row>
        <row r="44">
          <cell r="A44">
            <v>225.11250000000001</v>
          </cell>
        </row>
        <row r="45">
          <cell r="A45">
            <v>225.6994</v>
          </cell>
        </row>
        <row r="46">
          <cell r="A46">
            <v>226.27590000000001</v>
          </cell>
        </row>
        <row r="47">
          <cell r="A47">
            <v>226.8426</v>
          </cell>
        </row>
        <row r="48">
          <cell r="A48">
            <v>227.3997</v>
          </cell>
        </row>
        <row r="49">
          <cell r="A49">
            <v>227.94759999999999</v>
          </cell>
        </row>
        <row r="50">
          <cell r="A50">
            <v>228.48679999999999</v>
          </cell>
        </row>
        <row r="51">
          <cell r="A51">
            <v>229.01740000000001</v>
          </cell>
        </row>
        <row r="52">
          <cell r="A52">
            <v>229.53989999999999</v>
          </cell>
        </row>
        <row r="53">
          <cell r="A53">
            <v>230.05449999999999</v>
          </cell>
        </row>
        <row r="54">
          <cell r="A54">
            <v>230.56139999999999</v>
          </cell>
        </row>
        <row r="55">
          <cell r="A55">
            <v>231.06100000000001</v>
          </cell>
        </row>
        <row r="56">
          <cell r="A56">
            <v>231.55350000000001</v>
          </cell>
        </row>
        <row r="57">
          <cell r="A57">
            <v>232.03919999999999</v>
          </cell>
        </row>
        <row r="58">
          <cell r="A58">
            <v>232.5181</v>
          </cell>
        </row>
        <row r="59">
          <cell r="A59">
            <v>232.9906</v>
          </cell>
        </row>
        <row r="60">
          <cell r="A60">
            <v>233.45689999999999</v>
          </cell>
        </row>
        <row r="61">
          <cell r="A61">
            <v>233.9171</v>
          </cell>
        </row>
        <row r="62">
          <cell r="A62">
            <v>234.37139999999999</v>
          </cell>
        </row>
        <row r="63">
          <cell r="A63">
            <v>234.8201</v>
          </cell>
        </row>
        <row r="64">
          <cell r="A64">
            <v>235.26310000000001</v>
          </cell>
        </row>
        <row r="65">
          <cell r="A65">
            <v>235.70089999999999</v>
          </cell>
        </row>
        <row r="66">
          <cell r="A66">
            <v>236.13329999999999</v>
          </cell>
        </row>
        <row r="67">
          <cell r="A67">
            <v>236.5608</v>
          </cell>
        </row>
        <row r="68">
          <cell r="A68">
            <v>236.98320000000001</v>
          </cell>
        </row>
        <row r="69">
          <cell r="A69">
            <v>237.40090000000001</v>
          </cell>
        </row>
        <row r="70">
          <cell r="A70">
            <v>237.81379999999999</v>
          </cell>
        </row>
        <row r="71">
          <cell r="A71">
            <v>238.22219999999999</v>
          </cell>
        </row>
        <row r="72">
          <cell r="A72">
            <v>238.62610000000001</v>
          </cell>
        </row>
        <row r="73">
          <cell r="A73">
            <v>239.0258</v>
          </cell>
        </row>
        <row r="74">
          <cell r="A74">
            <v>239.4211</v>
          </cell>
        </row>
        <row r="75">
          <cell r="A75">
            <v>239.8124</v>
          </cell>
        </row>
        <row r="76">
          <cell r="A76">
            <v>240.1996</v>
          </cell>
        </row>
        <row r="77">
          <cell r="A77">
            <v>240.5829</v>
          </cell>
        </row>
        <row r="78">
          <cell r="A78">
            <v>240.9624</v>
          </cell>
        </row>
        <row r="79">
          <cell r="A79">
            <v>241.3381</v>
          </cell>
        </row>
        <row r="80">
          <cell r="A80">
            <v>241.71019999999999</v>
          </cell>
        </row>
        <row r="81">
          <cell r="A81">
            <v>242.0787</v>
          </cell>
        </row>
        <row r="82">
          <cell r="A82">
            <v>242.44370000000001</v>
          </cell>
        </row>
        <row r="83">
          <cell r="A83">
            <v>242.80520000000001</v>
          </cell>
        </row>
        <row r="84">
          <cell r="A84">
            <v>243.1634</v>
          </cell>
        </row>
        <row r="85">
          <cell r="A85">
            <v>243.51840000000001</v>
          </cell>
        </row>
        <row r="86">
          <cell r="A86">
            <v>243.87010000000001</v>
          </cell>
        </row>
        <row r="87">
          <cell r="A87">
            <v>244.21870000000001</v>
          </cell>
        </row>
        <row r="88">
          <cell r="A88">
            <v>244.5642</v>
          </cell>
        </row>
        <row r="89">
          <cell r="A89">
            <v>244.9068</v>
          </cell>
        </row>
        <row r="90">
          <cell r="A90">
            <v>245.24629999999999</v>
          </cell>
        </row>
        <row r="91">
          <cell r="A91">
            <v>245.583</v>
          </cell>
        </row>
        <row r="92">
          <cell r="A92">
            <v>245.91679999999999</v>
          </cell>
        </row>
        <row r="93">
          <cell r="A93">
            <v>246.24789999999999</v>
          </cell>
        </row>
        <row r="94">
          <cell r="A94">
            <v>246.5763</v>
          </cell>
        </row>
        <row r="95">
          <cell r="A95">
            <v>246.90190000000001</v>
          </cell>
        </row>
        <row r="96">
          <cell r="A96">
            <v>247.22499999999999</v>
          </cell>
        </row>
        <row r="97">
          <cell r="A97">
            <v>247.5455</v>
          </cell>
        </row>
        <row r="98">
          <cell r="A98">
            <v>247.86340000000001</v>
          </cell>
        </row>
        <row r="99">
          <cell r="A99">
            <v>248.1789</v>
          </cell>
        </row>
        <row r="100">
          <cell r="A100">
            <v>248.49189999999999</v>
          </cell>
        </row>
        <row r="101">
          <cell r="A101">
            <v>248.80260000000001</v>
          </cell>
        </row>
        <row r="102">
          <cell r="A102">
            <v>249.11089999999999</v>
          </cell>
        </row>
        <row r="103">
          <cell r="A103">
            <v>249.4169</v>
          </cell>
        </row>
        <row r="104">
          <cell r="A104">
            <v>249.72059999999999</v>
          </cell>
        </row>
        <row r="105">
          <cell r="A105">
            <v>250.0222</v>
          </cell>
        </row>
        <row r="106">
          <cell r="A106">
            <v>250.32149999999999</v>
          </cell>
        </row>
        <row r="107">
          <cell r="A107">
            <v>250.61859999999999</v>
          </cell>
        </row>
        <row r="108">
          <cell r="A108">
            <v>250.91370000000001</v>
          </cell>
        </row>
        <row r="109">
          <cell r="A109">
            <v>251.20670000000001</v>
          </cell>
        </row>
        <row r="110">
          <cell r="A110">
            <v>251.49760000000001</v>
          </cell>
        </row>
        <row r="111">
          <cell r="A111">
            <v>251.78649999999999</v>
          </cell>
        </row>
        <row r="112">
          <cell r="A112">
            <v>252.0735</v>
          </cell>
        </row>
        <row r="113">
          <cell r="A113">
            <v>252.35839999999999</v>
          </cell>
        </row>
        <row r="114">
          <cell r="A114">
            <v>252.64150000000001</v>
          </cell>
        </row>
        <row r="115">
          <cell r="A115">
            <v>252.92269999999999</v>
          </cell>
        </row>
        <row r="116">
          <cell r="A116">
            <v>253.202</v>
          </cell>
        </row>
        <row r="117">
          <cell r="A117">
            <v>253.4795</v>
          </cell>
        </row>
        <row r="118">
          <cell r="A118">
            <v>253.7552</v>
          </cell>
        </row>
        <row r="119">
          <cell r="A119">
            <v>254.0291</v>
          </cell>
        </row>
        <row r="120">
          <cell r="A120">
            <v>254.3013</v>
          </cell>
        </row>
        <row r="121">
          <cell r="A121">
            <v>254.57169999999999</v>
          </cell>
        </row>
        <row r="122">
          <cell r="A122">
            <v>254.84049999999999</v>
          </cell>
        </row>
        <row r="123">
          <cell r="A123">
            <v>255.10749999999999</v>
          </cell>
        </row>
        <row r="124">
          <cell r="A124">
            <v>255.37299999999999</v>
          </cell>
        </row>
        <row r="125">
          <cell r="A125">
            <v>255.63679999999999</v>
          </cell>
        </row>
        <row r="126">
          <cell r="A126">
            <v>255.899</v>
          </cell>
        </row>
        <row r="127">
          <cell r="A127">
            <v>256.15960000000001</v>
          </cell>
        </row>
        <row r="128">
          <cell r="A128">
            <v>256.41860000000003</v>
          </cell>
        </row>
        <row r="129">
          <cell r="A129">
            <v>256.67619999999999</v>
          </cell>
        </row>
        <row r="130">
          <cell r="A130">
            <v>256.93220000000002</v>
          </cell>
        </row>
        <row r="131">
          <cell r="A131">
            <v>257.18669999999997</v>
          </cell>
        </row>
        <row r="132">
          <cell r="A132">
            <v>257.43979999999999</v>
          </cell>
        </row>
        <row r="133">
          <cell r="A133">
            <v>257.69139999999999</v>
          </cell>
        </row>
        <row r="134">
          <cell r="A134">
            <v>257.94150000000002</v>
          </cell>
        </row>
        <row r="135">
          <cell r="A135">
            <v>258.19029999999998</v>
          </cell>
        </row>
        <row r="136">
          <cell r="A136">
            <v>258.43770000000001</v>
          </cell>
        </row>
        <row r="137">
          <cell r="A137">
            <v>258.68360000000001</v>
          </cell>
        </row>
        <row r="138">
          <cell r="A138">
            <v>258.9282</v>
          </cell>
        </row>
        <row r="139">
          <cell r="A139">
            <v>259.17149999999998</v>
          </cell>
        </row>
        <row r="140">
          <cell r="A140">
            <v>259.4135</v>
          </cell>
        </row>
        <row r="141">
          <cell r="A141">
            <v>259.65410000000003</v>
          </cell>
        </row>
        <row r="142">
          <cell r="A142">
            <v>259.89350000000002</v>
          </cell>
        </row>
        <row r="143">
          <cell r="A143">
            <v>260.13159999999999</v>
          </cell>
        </row>
        <row r="144">
          <cell r="A144">
            <v>260.36840000000001</v>
          </cell>
        </row>
        <row r="145">
          <cell r="A145">
            <v>260.60390000000001</v>
          </cell>
        </row>
        <row r="146">
          <cell r="A146">
            <v>260.8383</v>
          </cell>
        </row>
        <row r="147">
          <cell r="A147">
            <v>261.07139999999998</v>
          </cell>
        </row>
        <row r="148">
          <cell r="A148">
            <v>261.30329999999998</v>
          </cell>
        </row>
        <row r="149">
          <cell r="A149">
            <v>261.53410000000002</v>
          </cell>
        </row>
        <row r="150">
          <cell r="A150">
            <v>261.76369999999997</v>
          </cell>
        </row>
        <row r="151">
          <cell r="A151">
            <v>261.99209999999999</v>
          </cell>
        </row>
        <row r="152">
          <cell r="A152">
            <v>262.21940000000001</v>
          </cell>
        </row>
        <row r="153">
          <cell r="A153">
            <v>262.44549999999998</v>
          </cell>
        </row>
        <row r="154">
          <cell r="A154">
            <v>262.6705</v>
          </cell>
        </row>
        <row r="155">
          <cell r="A155">
            <v>262.89440000000002</v>
          </cell>
        </row>
        <row r="156">
          <cell r="A156">
            <v>263.1173</v>
          </cell>
        </row>
        <row r="157">
          <cell r="A157">
            <v>263.339</v>
          </cell>
        </row>
        <row r="158">
          <cell r="A158">
            <v>263.55970000000002</v>
          </cell>
        </row>
        <row r="159">
          <cell r="A159">
            <v>263.77929999999998</v>
          </cell>
        </row>
        <row r="160">
          <cell r="A160">
            <v>263.99790000000002</v>
          </cell>
        </row>
        <row r="161">
          <cell r="A161">
            <v>264.21550000000002</v>
          </cell>
        </row>
        <row r="162">
          <cell r="A162">
            <v>264.43200000000002</v>
          </cell>
        </row>
        <row r="163">
          <cell r="A163">
            <v>264.64749999999998</v>
          </cell>
        </row>
        <row r="164">
          <cell r="A164">
            <v>264.86200000000002</v>
          </cell>
        </row>
        <row r="165">
          <cell r="A165">
            <v>265.07560000000001</v>
          </cell>
        </row>
        <row r="166">
          <cell r="A166">
            <v>265.28809999999999</v>
          </cell>
        </row>
        <row r="167">
          <cell r="A167">
            <v>265.49970000000002</v>
          </cell>
        </row>
        <row r="168">
          <cell r="A168">
            <v>265.71030000000002</v>
          </cell>
        </row>
        <row r="169">
          <cell r="A169">
            <v>265.92</v>
          </cell>
        </row>
        <row r="170">
          <cell r="A170">
            <v>266.12880000000001</v>
          </cell>
        </row>
        <row r="171">
          <cell r="A171">
            <v>266.33659999999998</v>
          </cell>
        </row>
        <row r="172">
          <cell r="A172">
            <v>266.54349999999999</v>
          </cell>
        </row>
        <row r="173">
          <cell r="A173">
            <v>266.74950000000001</v>
          </cell>
        </row>
        <row r="174">
          <cell r="A174">
            <v>266.95460000000003</v>
          </cell>
        </row>
        <row r="175">
          <cell r="A175">
            <v>267.15879999999999</v>
          </cell>
        </row>
        <row r="176">
          <cell r="A176">
            <v>267.3621</v>
          </cell>
        </row>
        <row r="177">
          <cell r="A177">
            <v>267.56450000000001</v>
          </cell>
        </row>
        <row r="178">
          <cell r="A178">
            <v>267.76609999999999</v>
          </cell>
        </row>
        <row r="179">
          <cell r="A179">
            <v>267.96690000000001</v>
          </cell>
        </row>
        <row r="180">
          <cell r="A180">
            <v>268.16669999999999</v>
          </cell>
        </row>
        <row r="181">
          <cell r="A181">
            <v>268.36579999999998</v>
          </cell>
        </row>
        <row r="182">
          <cell r="A182">
            <v>268.56400000000002</v>
          </cell>
        </row>
        <row r="183">
          <cell r="A183">
            <v>268.76139999999998</v>
          </cell>
        </row>
        <row r="184">
          <cell r="A184">
            <v>268.95800000000003</v>
          </cell>
        </row>
        <row r="185">
          <cell r="A185">
            <v>269.15370000000001</v>
          </cell>
        </row>
        <row r="186">
          <cell r="A186">
            <v>269.34870000000001</v>
          </cell>
        </row>
        <row r="187">
          <cell r="A187">
            <v>269.54289999999997</v>
          </cell>
        </row>
        <row r="188">
          <cell r="A188">
            <v>269.73630000000003</v>
          </cell>
        </row>
        <row r="189">
          <cell r="A189">
            <v>269.9289</v>
          </cell>
        </row>
        <row r="190">
          <cell r="A190">
            <v>270.12079999999997</v>
          </cell>
        </row>
        <row r="191">
          <cell r="A191">
            <v>270.31189999999998</v>
          </cell>
        </row>
        <row r="192">
          <cell r="A192">
            <v>270.50220000000002</v>
          </cell>
        </row>
        <row r="193">
          <cell r="A193">
            <v>270.6918</v>
          </cell>
        </row>
        <row r="194">
          <cell r="A194">
            <v>270.88060000000002</v>
          </cell>
        </row>
        <row r="195">
          <cell r="A195">
            <v>271.06869999999998</v>
          </cell>
        </row>
        <row r="196">
          <cell r="A196">
            <v>271.2561</v>
          </cell>
        </row>
        <row r="197">
          <cell r="A197">
            <v>271.44279999999998</v>
          </cell>
        </row>
        <row r="198">
          <cell r="A198">
            <v>271.62869999999998</v>
          </cell>
        </row>
        <row r="199">
          <cell r="A199">
            <v>271.81389999999999</v>
          </cell>
        </row>
        <row r="200">
          <cell r="A200">
            <v>271.99849999999998</v>
          </cell>
        </row>
        <row r="201">
          <cell r="A201">
            <v>272.1823</v>
          </cell>
        </row>
        <row r="202">
          <cell r="A202">
            <v>272.36540000000002</v>
          </cell>
        </row>
        <row r="203">
          <cell r="A203">
            <v>272.54790000000003</v>
          </cell>
        </row>
        <row r="204">
          <cell r="A204">
            <v>272.72969999999998</v>
          </cell>
        </row>
        <row r="205">
          <cell r="A205">
            <v>272.91079999999999</v>
          </cell>
        </row>
        <row r="206">
          <cell r="A206">
            <v>273.09120000000001</v>
          </cell>
        </row>
        <row r="207">
          <cell r="A207">
            <v>273.27100000000002</v>
          </cell>
        </row>
        <row r="208">
          <cell r="A208">
            <v>273.45010000000002</v>
          </cell>
        </row>
        <row r="209">
          <cell r="A209">
            <v>273.62860000000001</v>
          </cell>
        </row>
        <row r="210">
          <cell r="A210">
            <v>273.8064</v>
          </cell>
        </row>
        <row r="211">
          <cell r="A211">
            <v>273.98360000000002</v>
          </cell>
        </row>
        <row r="212">
          <cell r="A212">
            <v>274.1601</v>
          </cell>
        </row>
        <row r="213">
          <cell r="A213">
            <v>274.33600000000001</v>
          </cell>
        </row>
        <row r="214">
          <cell r="A214">
            <v>274.51130000000001</v>
          </cell>
        </row>
        <row r="215">
          <cell r="A215">
            <v>274.68599999999998</v>
          </cell>
        </row>
        <row r="216">
          <cell r="A216">
            <v>274.86009999999999</v>
          </cell>
        </row>
        <row r="217">
          <cell r="A217">
            <v>275.0335</v>
          </cell>
        </row>
        <row r="218">
          <cell r="A218">
            <v>275.20639999999997</v>
          </cell>
        </row>
        <row r="219">
          <cell r="A219">
            <v>275.37860000000001</v>
          </cell>
        </row>
        <row r="220">
          <cell r="A220">
            <v>275.55029999999999</v>
          </cell>
        </row>
        <row r="221">
          <cell r="A221">
            <v>275.72129999999999</v>
          </cell>
        </row>
        <row r="222">
          <cell r="A222">
            <v>275.89179999999999</v>
          </cell>
        </row>
        <row r="223">
          <cell r="A223">
            <v>276.06169999999997</v>
          </cell>
        </row>
        <row r="224">
          <cell r="A224">
            <v>276.23099999999999</v>
          </cell>
        </row>
        <row r="225">
          <cell r="A225">
            <v>276.39980000000003</v>
          </cell>
        </row>
        <row r="226">
          <cell r="A226">
            <v>276.56799999999998</v>
          </cell>
        </row>
        <row r="227">
          <cell r="A227">
            <v>276.73559999999998</v>
          </cell>
        </row>
        <row r="228">
          <cell r="A228">
            <v>276.90269999999998</v>
          </cell>
        </row>
        <row r="229">
          <cell r="A229">
            <v>277.06920000000002</v>
          </cell>
        </row>
        <row r="230">
          <cell r="A230">
            <v>277.23509999999999</v>
          </cell>
        </row>
        <row r="231">
          <cell r="A231">
            <v>277.40050000000002</v>
          </cell>
        </row>
        <row r="232">
          <cell r="A232">
            <v>277.56540000000001</v>
          </cell>
        </row>
        <row r="233">
          <cell r="A233">
            <v>277.72969999999998</v>
          </cell>
        </row>
        <row r="234">
          <cell r="A234">
            <v>277.89350000000002</v>
          </cell>
        </row>
        <row r="235">
          <cell r="A235">
            <v>278.05680000000001</v>
          </cell>
        </row>
        <row r="236">
          <cell r="A236">
            <v>278.21949999999998</v>
          </cell>
        </row>
        <row r="237">
          <cell r="A237">
            <v>278.3818</v>
          </cell>
        </row>
        <row r="238">
          <cell r="A238">
            <v>278.54349999999999</v>
          </cell>
        </row>
        <row r="239">
          <cell r="A239">
            <v>278.7047</v>
          </cell>
        </row>
        <row r="240">
          <cell r="A240">
            <v>278.86529999999999</v>
          </cell>
        </row>
        <row r="241">
          <cell r="A241">
            <v>279.02550000000002</v>
          </cell>
        </row>
        <row r="242">
          <cell r="A242">
            <v>279.18520000000001</v>
          </cell>
        </row>
        <row r="243">
          <cell r="A243">
            <v>279.34429999999998</v>
          </cell>
        </row>
        <row r="244">
          <cell r="A244">
            <v>279.50299999999999</v>
          </cell>
        </row>
        <row r="245">
          <cell r="A245">
            <v>279.66120000000001</v>
          </cell>
        </row>
        <row r="246">
          <cell r="A246">
            <v>279.81889999999999</v>
          </cell>
        </row>
        <row r="247">
          <cell r="A247">
            <v>279.97609999999997</v>
          </cell>
        </row>
        <row r="248">
          <cell r="A248">
            <v>280.13279999999997</v>
          </cell>
        </row>
        <row r="249">
          <cell r="A249">
            <v>280.28899999999999</v>
          </cell>
        </row>
        <row r="250">
          <cell r="A250">
            <v>280.44479999999999</v>
          </cell>
        </row>
        <row r="251">
          <cell r="A251">
            <v>280.6001</v>
          </cell>
        </row>
        <row r="252">
          <cell r="A252">
            <v>280.75490000000002</v>
          </cell>
        </row>
        <row r="253">
          <cell r="A253">
            <v>280.9092</v>
          </cell>
        </row>
        <row r="254">
          <cell r="A254">
            <v>281.06310000000002</v>
          </cell>
        </row>
        <row r="255">
          <cell r="A255">
            <v>281.21660000000003</v>
          </cell>
        </row>
        <row r="256">
          <cell r="A256">
            <v>281.36950000000002</v>
          </cell>
        </row>
        <row r="257">
          <cell r="A257">
            <v>281.52210000000002</v>
          </cell>
        </row>
        <row r="258">
          <cell r="A258">
            <v>281.67410000000001</v>
          </cell>
        </row>
        <row r="259">
          <cell r="A259">
            <v>281.82569999999998</v>
          </cell>
        </row>
        <row r="260">
          <cell r="A260">
            <v>281.9769</v>
          </cell>
        </row>
        <row r="261">
          <cell r="A261">
            <v>282.1277</v>
          </cell>
        </row>
        <row r="262">
          <cell r="A262">
            <v>282.27800000000002</v>
          </cell>
        </row>
        <row r="263">
          <cell r="A263">
            <v>282.42779999999999</v>
          </cell>
        </row>
        <row r="264">
          <cell r="A264">
            <v>282.5772</v>
          </cell>
        </row>
        <row r="265">
          <cell r="A265">
            <v>282.72620000000001</v>
          </cell>
        </row>
        <row r="266">
          <cell r="A266">
            <v>282.87479999999999</v>
          </cell>
        </row>
        <row r="267">
          <cell r="A267">
            <v>283.02300000000002</v>
          </cell>
        </row>
        <row r="268">
          <cell r="A268">
            <v>283.17070000000001</v>
          </cell>
        </row>
        <row r="269">
          <cell r="A269">
            <v>283.31799999999998</v>
          </cell>
        </row>
        <row r="270">
          <cell r="A270">
            <v>283.4649</v>
          </cell>
        </row>
        <row r="271">
          <cell r="A271">
            <v>283.6114</v>
          </cell>
        </row>
        <row r="272">
          <cell r="A272">
            <v>283.75740000000002</v>
          </cell>
        </row>
        <row r="273">
          <cell r="A273">
            <v>283.90309999999999</v>
          </cell>
        </row>
        <row r="274">
          <cell r="A274">
            <v>284.04829999999998</v>
          </cell>
        </row>
        <row r="275">
          <cell r="A275">
            <v>284.19319999999999</v>
          </cell>
        </row>
        <row r="276">
          <cell r="A276">
            <v>284.33760000000001</v>
          </cell>
        </row>
        <row r="277">
          <cell r="A277">
            <v>284.48169999999999</v>
          </cell>
        </row>
        <row r="278">
          <cell r="A278">
            <v>284.62529999999998</v>
          </cell>
        </row>
        <row r="279">
          <cell r="A279">
            <v>284.76859999999999</v>
          </cell>
        </row>
        <row r="280">
          <cell r="A280">
            <v>284.91140000000001</v>
          </cell>
        </row>
        <row r="281">
          <cell r="A281">
            <v>285.0539</v>
          </cell>
        </row>
        <row r="282">
          <cell r="A282">
            <v>285.19600000000003</v>
          </cell>
        </row>
        <row r="283">
          <cell r="A283">
            <v>285.33769999999998</v>
          </cell>
        </row>
        <row r="284">
          <cell r="A284">
            <v>285.47899999999998</v>
          </cell>
        </row>
        <row r="285">
          <cell r="A285">
            <v>285.62</v>
          </cell>
        </row>
        <row r="286">
          <cell r="A286">
            <v>285.76049999999998</v>
          </cell>
        </row>
        <row r="287">
          <cell r="A287">
            <v>285.90069999999997</v>
          </cell>
        </row>
        <row r="288">
          <cell r="A288">
            <v>286.04050000000001</v>
          </cell>
        </row>
        <row r="289">
          <cell r="A289">
            <v>286.18</v>
          </cell>
        </row>
        <row r="290">
          <cell r="A290">
            <v>286.31900000000002</v>
          </cell>
        </row>
        <row r="291">
          <cell r="A291">
            <v>286.45780000000002</v>
          </cell>
        </row>
        <row r="292">
          <cell r="A292">
            <v>286.59609999999998</v>
          </cell>
        </row>
        <row r="293">
          <cell r="A293">
            <v>286.73410000000001</v>
          </cell>
        </row>
        <row r="294">
          <cell r="A294">
            <v>286.87169999999998</v>
          </cell>
        </row>
        <row r="295">
          <cell r="A295">
            <v>287.00900000000001</v>
          </cell>
        </row>
        <row r="296">
          <cell r="A296">
            <v>287.14589999999998</v>
          </cell>
        </row>
        <row r="297">
          <cell r="A297">
            <v>287.28250000000003</v>
          </cell>
        </row>
        <row r="298">
          <cell r="A298">
            <v>287.4187</v>
          </cell>
        </row>
        <row r="299">
          <cell r="A299">
            <v>287.55450000000002</v>
          </cell>
        </row>
        <row r="300">
          <cell r="A300">
            <v>287.69</v>
          </cell>
        </row>
        <row r="301">
          <cell r="A301">
            <v>287.8252</v>
          </cell>
        </row>
        <row r="302">
          <cell r="A302">
            <v>287.95999999999998</v>
          </cell>
        </row>
        <row r="303">
          <cell r="A303">
            <v>288.09449999999998</v>
          </cell>
        </row>
        <row r="304">
          <cell r="A304">
            <v>288.22859999999997</v>
          </cell>
        </row>
        <row r="305">
          <cell r="A305">
            <v>288.36239999999998</v>
          </cell>
        </row>
        <row r="306">
          <cell r="A306">
            <v>288.49590000000001</v>
          </cell>
        </row>
        <row r="307">
          <cell r="A307">
            <v>288.62900000000002</v>
          </cell>
        </row>
        <row r="308">
          <cell r="A308">
            <v>288.76179999999999</v>
          </cell>
        </row>
        <row r="309">
          <cell r="A309">
            <v>288.89429999999999</v>
          </cell>
        </row>
        <row r="310">
          <cell r="A310">
            <v>289.02640000000002</v>
          </cell>
        </row>
        <row r="311">
          <cell r="A311">
            <v>289.15820000000002</v>
          </cell>
        </row>
        <row r="312">
          <cell r="A312">
            <v>289.28969999999998</v>
          </cell>
        </row>
        <row r="313">
          <cell r="A313">
            <v>289.42090000000002</v>
          </cell>
        </row>
        <row r="314">
          <cell r="A314">
            <v>289.55169999999998</v>
          </cell>
        </row>
        <row r="315">
          <cell r="A315">
            <v>289.68220000000002</v>
          </cell>
        </row>
        <row r="316">
          <cell r="A316">
            <v>289.81240000000003</v>
          </cell>
        </row>
        <row r="317">
          <cell r="A317">
            <v>289.94229999999999</v>
          </cell>
        </row>
        <row r="318">
          <cell r="A318">
            <v>290.07190000000003</v>
          </cell>
        </row>
        <row r="319">
          <cell r="A319">
            <v>290.2011</v>
          </cell>
        </row>
        <row r="320">
          <cell r="A320">
            <v>290.33010000000002</v>
          </cell>
        </row>
        <row r="321">
          <cell r="A321">
            <v>290.45870000000002</v>
          </cell>
        </row>
        <row r="322">
          <cell r="A322">
            <v>290.58699999999999</v>
          </cell>
        </row>
        <row r="323">
          <cell r="A323">
            <v>290.71499999999997</v>
          </cell>
        </row>
        <row r="324">
          <cell r="A324">
            <v>290.84269999999998</v>
          </cell>
        </row>
        <row r="325">
          <cell r="A325">
            <v>290.9701</v>
          </cell>
        </row>
        <row r="326">
          <cell r="A326">
            <v>291.09719999999999</v>
          </cell>
        </row>
        <row r="327">
          <cell r="A327">
            <v>291.22399999999999</v>
          </cell>
        </row>
        <row r="328">
          <cell r="A328">
            <v>291.35059999999999</v>
          </cell>
        </row>
        <row r="329">
          <cell r="A329">
            <v>291.47680000000003</v>
          </cell>
        </row>
        <row r="330">
          <cell r="A330">
            <v>291.60270000000003</v>
          </cell>
        </row>
        <row r="331">
          <cell r="A331">
            <v>291.72829999999999</v>
          </cell>
        </row>
        <row r="332">
          <cell r="A332">
            <v>291.85359999999997</v>
          </cell>
        </row>
        <row r="333">
          <cell r="A333">
            <v>291.97859999999997</v>
          </cell>
        </row>
        <row r="334">
          <cell r="A334">
            <v>292.10340000000002</v>
          </cell>
        </row>
        <row r="335">
          <cell r="A335">
            <v>292.2278</v>
          </cell>
        </row>
        <row r="336">
          <cell r="A336">
            <v>292.35199999999998</v>
          </cell>
        </row>
        <row r="337">
          <cell r="A337">
            <v>292.47590000000002</v>
          </cell>
        </row>
        <row r="338">
          <cell r="A338">
            <v>292.59949999999998</v>
          </cell>
        </row>
        <row r="339">
          <cell r="A339">
            <v>292.72280000000001</v>
          </cell>
        </row>
        <row r="340">
          <cell r="A340">
            <v>292.8458</v>
          </cell>
        </row>
        <row r="341">
          <cell r="A341">
            <v>292.96859999999998</v>
          </cell>
        </row>
        <row r="342">
          <cell r="A342">
            <v>293.09109999999998</v>
          </cell>
        </row>
        <row r="343">
          <cell r="A343">
            <v>293.21319999999997</v>
          </cell>
        </row>
        <row r="344">
          <cell r="A344">
            <v>293.33519999999999</v>
          </cell>
        </row>
        <row r="345">
          <cell r="A345">
            <v>293.45679999999999</v>
          </cell>
        </row>
        <row r="346">
          <cell r="A346">
            <v>293.57819999999998</v>
          </cell>
        </row>
        <row r="347">
          <cell r="A347">
            <v>293.69929999999999</v>
          </cell>
        </row>
        <row r="348">
          <cell r="A348">
            <v>293.82010000000002</v>
          </cell>
        </row>
        <row r="349">
          <cell r="A349">
            <v>293.94069999999999</v>
          </cell>
        </row>
        <row r="350">
          <cell r="A350">
            <v>294.0609</v>
          </cell>
        </row>
        <row r="351">
          <cell r="A351">
            <v>294.18099999999998</v>
          </cell>
        </row>
        <row r="352">
          <cell r="A352">
            <v>294.30070000000001</v>
          </cell>
        </row>
        <row r="353">
          <cell r="A353">
            <v>294.42020000000002</v>
          </cell>
        </row>
        <row r="354">
          <cell r="A354">
            <v>294.5394</v>
          </cell>
        </row>
        <row r="355">
          <cell r="A355">
            <v>294.65839999999997</v>
          </cell>
        </row>
        <row r="356">
          <cell r="A356">
            <v>294.77710000000002</v>
          </cell>
        </row>
        <row r="357">
          <cell r="A357">
            <v>294.8956</v>
          </cell>
        </row>
        <row r="358">
          <cell r="A358">
            <v>295.01369999999997</v>
          </cell>
        </row>
        <row r="359">
          <cell r="A359">
            <v>295.13170000000002</v>
          </cell>
        </row>
        <row r="360">
          <cell r="A360">
            <v>295.24930000000001</v>
          </cell>
        </row>
        <row r="361">
          <cell r="A361">
            <v>295.36680000000001</v>
          </cell>
        </row>
        <row r="362">
          <cell r="A362">
            <v>295.48390000000001</v>
          </cell>
        </row>
        <row r="363">
          <cell r="A363">
            <v>295.60079999999999</v>
          </cell>
        </row>
        <row r="364">
          <cell r="A364">
            <v>295.71749999999997</v>
          </cell>
        </row>
        <row r="365">
          <cell r="A365">
            <v>295.83390000000003</v>
          </cell>
        </row>
        <row r="366">
          <cell r="A366">
            <v>295.95010000000002</v>
          </cell>
        </row>
        <row r="367">
          <cell r="A367">
            <v>296.06599999999997</v>
          </cell>
        </row>
        <row r="368">
          <cell r="A368">
            <v>296.1816</v>
          </cell>
        </row>
        <row r="369">
          <cell r="A369">
            <v>296.29700000000003</v>
          </cell>
        </row>
        <row r="370">
          <cell r="A370">
            <v>296.41219999999998</v>
          </cell>
        </row>
        <row r="371">
          <cell r="A371">
            <v>296.52710000000002</v>
          </cell>
        </row>
        <row r="372">
          <cell r="A372">
            <v>296.64179999999999</v>
          </cell>
        </row>
        <row r="373">
          <cell r="A373">
            <v>296.75630000000001</v>
          </cell>
        </row>
        <row r="374">
          <cell r="A374">
            <v>296.87049999999999</v>
          </cell>
        </row>
        <row r="375">
          <cell r="A375">
            <v>296.98439999999999</v>
          </cell>
        </row>
        <row r="376">
          <cell r="A376">
            <v>297.09820000000002</v>
          </cell>
        </row>
        <row r="377">
          <cell r="A377">
            <v>297.21170000000001</v>
          </cell>
        </row>
        <row r="378">
          <cell r="A378">
            <v>297.32490000000001</v>
          </cell>
        </row>
        <row r="379">
          <cell r="A379">
            <v>297.43790000000001</v>
          </cell>
        </row>
        <row r="380">
          <cell r="A380">
            <v>297.55070000000001</v>
          </cell>
        </row>
        <row r="381">
          <cell r="A381">
            <v>297.66320000000002</v>
          </cell>
        </row>
        <row r="382">
          <cell r="A382">
            <v>297.7756</v>
          </cell>
        </row>
        <row r="383">
          <cell r="A383">
            <v>297.88760000000002</v>
          </cell>
        </row>
        <row r="384">
          <cell r="A384">
            <v>297.99950000000001</v>
          </cell>
        </row>
        <row r="385">
          <cell r="A385">
            <v>298.11110000000002</v>
          </cell>
        </row>
        <row r="386">
          <cell r="A386">
            <v>298.22250000000003</v>
          </cell>
        </row>
        <row r="387">
          <cell r="A387">
            <v>298.33370000000002</v>
          </cell>
        </row>
        <row r="388">
          <cell r="A388">
            <v>298.44459999999998</v>
          </cell>
        </row>
        <row r="389">
          <cell r="A389">
            <v>298.55529999999999</v>
          </cell>
        </row>
        <row r="390">
          <cell r="A390">
            <v>298.66579999999999</v>
          </cell>
        </row>
        <row r="391">
          <cell r="A391">
            <v>298.77609999999999</v>
          </cell>
        </row>
        <row r="392">
          <cell r="A392">
            <v>298.8861</v>
          </cell>
        </row>
        <row r="393">
          <cell r="A393">
            <v>298.99590000000001</v>
          </cell>
        </row>
        <row r="394">
          <cell r="A394">
            <v>299.10550000000001</v>
          </cell>
        </row>
        <row r="395">
          <cell r="A395">
            <v>299.2149</v>
          </cell>
        </row>
        <row r="396">
          <cell r="A396">
            <v>299.32400000000001</v>
          </cell>
        </row>
        <row r="397">
          <cell r="A397">
            <v>299.43299999999999</v>
          </cell>
        </row>
        <row r="398">
          <cell r="A398">
            <v>299.54169999999999</v>
          </cell>
        </row>
        <row r="399">
          <cell r="A399">
            <v>299.65019999999998</v>
          </cell>
        </row>
        <row r="400">
          <cell r="A400">
            <v>299.75850000000003</v>
          </cell>
        </row>
        <row r="401">
          <cell r="A401">
            <v>299.86660000000001</v>
          </cell>
        </row>
        <row r="402">
          <cell r="A402">
            <v>299.9744</v>
          </cell>
        </row>
        <row r="403">
          <cell r="A403">
            <v>300.08199999999999</v>
          </cell>
        </row>
        <row r="404">
          <cell r="A404">
            <v>300.18950000000001</v>
          </cell>
        </row>
        <row r="405">
          <cell r="A405">
            <v>300.29669999999999</v>
          </cell>
        </row>
        <row r="406">
          <cell r="A406">
            <v>300.40370000000001</v>
          </cell>
        </row>
        <row r="407">
          <cell r="A407">
            <v>300.51049999999998</v>
          </cell>
        </row>
        <row r="408">
          <cell r="A408">
            <v>300.61709999999999</v>
          </cell>
        </row>
        <row r="409">
          <cell r="A409">
            <v>300.7235</v>
          </cell>
        </row>
        <row r="410">
          <cell r="A410">
            <v>300.82960000000003</v>
          </cell>
        </row>
        <row r="411">
          <cell r="A411">
            <v>300.93560000000002</v>
          </cell>
        </row>
        <row r="412">
          <cell r="A412">
            <v>301.04129999999998</v>
          </cell>
        </row>
        <row r="413">
          <cell r="A413">
            <v>301.14690000000002</v>
          </cell>
        </row>
        <row r="414">
          <cell r="A414">
            <v>301.25220000000002</v>
          </cell>
        </row>
        <row r="415">
          <cell r="A415">
            <v>301.35739999999998</v>
          </cell>
        </row>
        <row r="416">
          <cell r="A416">
            <v>301.46230000000003</v>
          </cell>
        </row>
        <row r="417">
          <cell r="A417">
            <v>301.56700000000001</v>
          </cell>
        </row>
        <row r="418">
          <cell r="A418">
            <v>301.67160000000001</v>
          </cell>
        </row>
        <row r="419">
          <cell r="A419">
            <v>301.77589999999998</v>
          </cell>
        </row>
        <row r="420">
          <cell r="A420">
            <v>301.88</v>
          </cell>
        </row>
        <row r="421">
          <cell r="A421">
            <v>301.98399999999998</v>
          </cell>
        </row>
        <row r="422">
          <cell r="A422">
            <v>302.08769999999998</v>
          </cell>
        </row>
        <row r="423">
          <cell r="A423">
            <v>302.19119999999998</v>
          </cell>
        </row>
        <row r="424">
          <cell r="A424">
            <v>302.2946</v>
          </cell>
        </row>
        <row r="425">
          <cell r="A425">
            <v>302.39769999999999</v>
          </cell>
        </row>
        <row r="426">
          <cell r="A426">
            <v>302.50060000000002</v>
          </cell>
        </row>
        <row r="427">
          <cell r="A427">
            <v>302.60340000000002</v>
          </cell>
        </row>
        <row r="428">
          <cell r="A428">
            <v>302.70589999999999</v>
          </cell>
        </row>
        <row r="429">
          <cell r="A429">
            <v>302.80829999999997</v>
          </cell>
        </row>
        <row r="430">
          <cell r="A430">
            <v>302.91050000000001</v>
          </cell>
        </row>
        <row r="431">
          <cell r="A431">
            <v>303.01240000000001</v>
          </cell>
        </row>
        <row r="432">
          <cell r="A432">
            <v>303.11419999999998</v>
          </cell>
        </row>
        <row r="433">
          <cell r="A433">
            <v>303.2158</v>
          </cell>
        </row>
        <row r="434">
          <cell r="A434">
            <v>303.31720000000001</v>
          </cell>
        </row>
        <row r="435">
          <cell r="A435">
            <v>303.41840000000002</v>
          </cell>
        </row>
        <row r="436">
          <cell r="A436">
            <v>303.51940000000002</v>
          </cell>
        </row>
        <row r="437">
          <cell r="A437">
            <v>303.62020000000001</v>
          </cell>
        </row>
        <row r="438">
          <cell r="A438">
            <v>303.72089999999997</v>
          </cell>
        </row>
        <row r="439">
          <cell r="A439">
            <v>303.82130000000001</v>
          </cell>
        </row>
        <row r="440">
          <cell r="A440">
            <v>303.92160000000001</v>
          </cell>
        </row>
        <row r="441">
          <cell r="A441">
            <v>304.02170000000001</v>
          </cell>
        </row>
        <row r="442">
          <cell r="A442">
            <v>304.1216</v>
          </cell>
        </row>
        <row r="443">
          <cell r="A443">
            <v>304.22129999999999</v>
          </cell>
        </row>
        <row r="444">
          <cell r="A444">
            <v>304.32080000000002</v>
          </cell>
        </row>
        <row r="445">
          <cell r="A445">
            <v>304.42009999999999</v>
          </cell>
        </row>
        <row r="446">
          <cell r="A446">
            <v>304.51929999999999</v>
          </cell>
        </row>
        <row r="447">
          <cell r="A447">
            <v>304.61829999999998</v>
          </cell>
        </row>
        <row r="448">
          <cell r="A448">
            <v>304.71710000000002</v>
          </cell>
        </row>
        <row r="449">
          <cell r="A449">
            <v>304.81569999999999</v>
          </cell>
        </row>
        <row r="450">
          <cell r="A450">
            <v>304.91410000000002</v>
          </cell>
        </row>
        <row r="451">
          <cell r="A451">
            <v>305.01229999999998</v>
          </cell>
        </row>
        <row r="452">
          <cell r="A452">
            <v>305.11040000000003</v>
          </cell>
        </row>
        <row r="453">
          <cell r="A453">
            <v>305.20830000000001</v>
          </cell>
        </row>
        <row r="454">
          <cell r="A454">
            <v>305.30599999999998</v>
          </cell>
        </row>
        <row r="455">
          <cell r="A455">
            <v>305.40350000000001</v>
          </cell>
        </row>
        <row r="456">
          <cell r="A456">
            <v>305.5009</v>
          </cell>
        </row>
        <row r="457">
          <cell r="A457">
            <v>305.59809999999999</v>
          </cell>
        </row>
        <row r="458">
          <cell r="A458">
            <v>305.69510000000002</v>
          </cell>
        </row>
        <row r="459">
          <cell r="A459">
            <v>305.7919</v>
          </cell>
        </row>
        <row r="460">
          <cell r="A460">
            <v>305.88850000000002</v>
          </cell>
        </row>
        <row r="461">
          <cell r="A461">
            <v>305.98500000000001</v>
          </cell>
        </row>
        <row r="462">
          <cell r="A462">
            <v>306.0813</v>
          </cell>
        </row>
        <row r="463">
          <cell r="A463">
            <v>306.17739999999998</v>
          </cell>
        </row>
        <row r="464">
          <cell r="A464">
            <v>306.27339999999998</v>
          </cell>
        </row>
        <row r="465">
          <cell r="A465">
            <v>306.36919999999998</v>
          </cell>
        </row>
        <row r="466">
          <cell r="A466">
            <v>306.46480000000003</v>
          </cell>
        </row>
        <row r="467">
          <cell r="A467">
            <v>306.56020000000001</v>
          </cell>
        </row>
        <row r="468">
          <cell r="A468">
            <v>306.65550000000002</v>
          </cell>
        </row>
        <row r="469">
          <cell r="A469">
            <v>306.75060000000002</v>
          </cell>
        </row>
        <row r="470">
          <cell r="A470">
            <v>306.84550000000002</v>
          </cell>
        </row>
        <row r="471">
          <cell r="A471">
            <v>306.9402</v>
          </cell>
        </row>
        <row r="472">
          <cell r="A472">
            <v>307.03480000000002</v>
          </cell>
        </row>
        <row r="473">
          <cell r="A473">
            <v>307.12920000000003</v>
          </cell>
        </row>
        <row r="474">
          <cell r="A474">
            <v>307.2235</v>
          </cell>
        </row>
        <row r="475">
          <cell r="A475">
            <v>307.3175</v>
          </cell>
        </row>
        <row r="476">
          <cell r="A476">
            <v>307.41140000000001</v>
          </cell>
        </row>
        <row r="477">
          <cell r="A477">
            <v>307.5052</v>
          </cell>
        </row>
        <row r="478">
          <cell r="A478">
            <v>307.59879999999998</v>
          </cell>
        </row>
        <row r="479">
          <cell r="A479">
            <v>307.69220000000001</v>
          </cell>
        </row>
        <row r="480">
          <cell r="A480">
            <v>307.78539999999998</v>
          </cell>
        </row>
        <row r="481">
          <cell r="A481">
            <v>307.87849999999997</v>
          </cell>
        </row>
        <row r="482">
          <cell r="A482">
            <v>307.97140000000002</v>
          </cell>
        </row>
        <row r="483">
          <cell r="A483">
            <v>308.0641</v>
          </cell>
        </row>
        <row r="484">
          <cell r="A484">
            <v>308.1567</v>
          </cell>
        </row>
        <row r="485">
          <cell r="A485">
            <v>308.2491</v>
          </cell>
        </row>
        <row r="486">
          <cell r="A486">
            <v>308.34140000000002</v>
          </cell>
        </row>
        <row r="487">
          <cell r="A487">
            <v>308.43349999999998</v>
          </cell>
        </row>
        <row r="488">
          <cell r="A488">
            <v>308.52539999999999</v>
          </cell>
        </row>
        <row r="489">
          <cell r="A489">
            <v>308.61720000000003</v>
          </cell>
        </row>
        <row r="490">
          <cell r="A490">
            <v>308.7088</v>
          </cell>
        </row>
        <row r="491">
          <cell r="A491">
            <v>308.80020000000002</v>
          </cell>
        </row>
        <row r="492">
          <cell r="A492">
            <v>308.89150000000001</v>
          </cell>
        </row>
        <row r="493">
          <cell r="A493">
            <v>308.98259999999999</v>
          </cell>
        </row>
        <row r="494">
          <cell r="A494">
            <v>309.0736</v>
          </cell>
        </row>
        <row r="495">
          <cell r="A495">
            <v>309.1644</v>
          </cell>
        </row>
        <row r="496">
          <cell r="A496">
            <v>309.255</v>
          </cell>
        </row>
        <row r="497">
          <cell r="A497">
            <v>309.34550000000002</v>
          </cell>
        </row>
        <row r="498">
          <cell r="A498">
            <v>309.43579999999997</v>
          </cell>
        </row>
        <row r="499">
          <cell r="A499">
            <v>309.52600000000001</v>
          </cell>
        </row>
        <row r="500">
          <cell r="A500">
            <v>309.61599999999999</v>
          </cell>
        </row>
        <row r="501">
          <cell r="A501">
            <v>309.70580000000001</v>
          </cell>
        </row>
        <row r="502">
          <cell r="A502">
            <v>309.7955</v>
          </cell>
        </row>
        <row r="503">
          <cell r="A503">
            <v>309.88499999999999</v>
          </cell>
        </row>
        <row r="504">
          <cell r="A504">
            <v>309.9744</v>
          </cell>
        </row>
        <row r="505">
          <cell r="A505">
            <v>310.06360000000001</v>
          </cell>
        </row>
        <row r="506">
          <cell r="A506">
            <v>310.15269999999998</v>
          </cell>
        </row>
        <row r="507">
          <cell r="A507">
            <v>310.24160000000001</v>
          </cell>
        </row>
        <row r="508">
          <cell r="A508">
            <v>310.33030000000002</v>
          </cell>
        </row>
        <row r="509">
          <cell r="A509">
            <v>310.41890000000001</v>
          </cell>
        </row>
        <row r="510">
          <cell r="A510">
            <v>310.50740000000002</v>
          </cell>
        </row>
        <row r="511">
          <cell r="A511">
            <v>310.59570000000002</v>
          </cell>
        </row>
        <row r="512">
          <cell r="A512">
            <v>310.68380000000002</v>
          </cell>
        </row>
        <row r="513">
          <cell r="A513">
            <v>310.77179999999998</v>
          </cell>
        </row>
        <row r="514">
          <cell r="A514">
            <v>310.8596</v>
          </cell>
        </row>
        <row r="515">
          <cell r="A515">
            <v>310.94720000000001</v>
          </cell>
        </row>
        <row r="516">
          <cell r="A516">
            <v>311.03480000000002</v>
          </cell>
        </row>
        <row r="517">
          <cell r="A517">
            <v>311.12209999999999</v>
          </cell>
        </row>
        <row r="518">
          <cell r="A518">
            <v>311.20929999999998</v>
          </cell>
        </row>
        <row r="519">
          <cell r="A519">
            <v>311.29640000000001</v>
          </cell>
        </row>
        <row r="520">
          <cell r="A520">
            <v>311.38330000000002</v>
          </cell>
        </row>
        <row r="521">
          <cell r="A521">
            <v>311.47000000000003</v>
          </cell>
        </row>
        <row r="522">
          <cell r="A522">
            <v>311.5566</v>
          </cell>
        </row>
        <row r="523">
          <cell r="A523">
            <v>311.6431</v>
          </cell>
        </row>
        <row r="524">
          <cell r="A524">
            <v>311.72930000000002</v>
          </cell>
        </row>
        <row r="525">
          <cell r="A525">
            <v>311.81549999999999</v>
          </cell>
        </row>
        <row r="526">
          <cell r="A526">
            <v>311.9015</v>
          </cell>
        </row>
        <row r="527">
          <cell r="A527">
            <v>311.9873</v>
          </cell>
        </row>
        <row r="528">
          <cell r="A528">
            <v>312.07299999999998</v>
          </cell>
        </row>
        <row r="529">
          <cell r="A529">
            <v>312.1585</v>
          </cell>
        </row>
        <row r="530">
          <cell r="A530">
            <v>312.2439</v>
          </cell>
        </row>
        <row r="531">
          <cell r="A531">
            <v>312.32909999999998</v>
          </cell>
        </row>
        <row r="532">
          <cell r="A532">
            <v>312.41419999999999</v>
          </cell>
        </row>
        <row r="533">
          <cell r="A533">
            <v>312.4991</v>
          </cell>
        </row>
        <row r="534">
          <cell r="A534">
            <v>312.58390000000003</v>
          </cell>
        </row>
        <row r="535">
          <cell r="A535">
            <v>312.66849999999999</v>
          </cell>
        </row>
        <row r="536">
          <cell r="A536">
            <v>312.75299999999999</v>
          </cell>
        </row>
        <row r="537">
          <cell r="A537">
            <v>312.8374</v>
          </cell>
        </row>
        <row r="538">
          <cell r="A538">
            <v>312.92149999999998</v>
          </cell>
        </row>
        <row r="539">
          <cell r="A539">
            <v>313.00560000000002</v>
          </cell>
        </row>
        <row r="540">
          <cell r="A540">
            <v>313.08940000000001</v>
          </cell>
        </row>
        <row r="541">
          <cell r="A541">
            <v>313.17320000000001</v>
          </cell>
        </row>
        <row r="542">
          <cell r="A542">
            <v>313.25670000000002</v>
          </cell>
        </row>
        <row r="543">
          <cell r="A543">
            <v>313.34019999999998</v>
          </cell>
        </row>
        <row r="544">
          <cell r="A544">
            <v>313.42340000000002</v>
          </cell>
        </row>
        <row r="545">
          <cell r="A545">
            <v>313.50659999999999</v>
          </cell>
        </row>
        <row r="546">
          <cell r="A546">
            <v>313.58949999999999</v>
          </cell>
        </row>
        <row r="547">
          <cell r="A547">
            <v>313.67239999999998</v>
          </cell>
        </row>
        <row r="548">
          <cell r="A548">
            <v>313.755</v>
          </cell>
        </row>
        <row r="549">
          <cell r="A549">
            <v>313.83760000000001</v>
          </cell>
        </row>
        <row r="550">
          <cell r="A550">
            <v>313.91989999999998</v>
          </cell>
        </row>
        <row r="551">
          <cell r="A551">
            <v>314.00220000000002</v>
          </cell>
        </row>
        <row r="552">
          <cell r="A552">
            <v>314.08420000000001</v>
          </cell>
        </row>
        <row r="553">
          <cell r="A553">
            <v>314.1662</v>
          </cell>
        </row>
        <row r="554">
          <cell r="A554">
            <v>314.24790000000002</v>
          </cell>
        </row>
        <row r="555">
          <cell r="A555">
            <v>314.32960000000003</v>
          </cell>
        </row>
        <row r="556">
          <cell r="A556">
            <v>314.411</v>
          </cell>
        </row>
        <row r="557">
          <cell r="A557">
            <v>314.4923</v>
          </cell>
        </row>
        <row r="558">
          <cell r="A558">
            <v>314.57350000000002</v>
          </cell>
        </row>
        <row r="559">
          <cell r="A559">
            <v>314.65449999999998</v>
          </cell>
        </row>
        <row r="560">
          <cell r="A560">
            <v>314.73540000000003</v>
          </cell>
        </row>
        <row r="561">
          <cell r="A561">
            <v>314.81610000000001</v>
          </cell>
        </row>
        <row r="562">
          <cell r="A562">
            <v>314.89659999999998</v>
          </cell>
        </row>
        <row r="563">
          <cell r="A563">
            <v>314.97699999999998</v>
          </cell>
        </row>
        <row r="564">
          <cell r="A564">
            <v>315.0573</v>
          </cell>
        </row>
        <row r="565">
          <cell r="A565">
            <v>315.13740000000001</v>
          </cell>
        </row>
        <row r="566">
          <cell r="A566">
            <v>315.21730000000002</v>
          </cell>
        </row>
        <row r="567">
          <cell r="A567">
            <v>315.2971</v>
          </cell>
        </row>
        <row r="568">
          <cell r="A568">
            <v>315.37670000000003</v>
          </cell>
        </row>
        <row r="569">
          <cell r="A569">
            <v>315.45609999999999</v>
          </cell>
        </row>
        <row r="570">
          <cell r="A570">
            <v>315.53539999999998</v>
          </cell>
        </row>
        <row r="571">
          <cell r="A571">
            <v>315.6146</v>
          </cell>
        </row>
        <row r="572">
          <cell r="A572">
            <v>315.6936</v>
          </cell>
        </row>
        <row r="573">
          <cell r="A573">
            <v>315.7724</v>
          </cell>
        </row>
        <row r="574">
          <cell r="A574">
            <v>315.851</v>
          </cell>
        </row>
        <row r="575">
          <cell r="A575">
            <v>315.92950000000002</v>
          </cell>
        </row>
        <row r="576">
          <cell r="A576">
            <v>316.00790000000001</v>
          </cell>
        </row>
        <row r="577">
          <cell r="A577">
            <v>316.08600000000001</v>
          </cell>
        </row>
        <row r="578">
          <cell r="A578">
            <v>316.16399999999999</v>
          </cell>
        </row>
        <row r="579">
          <cell r="A579">
            <v>316.24180000000001</v>
          </cell>
        </row>
        <row r="580">
          <cell r="A580">
            <v>316.31950000000001</v>
          </cell>
        </row>
        <row r="581">
          <cell r="A581">
            <v>316.39690000000002</v>
          </cell>
        </row>
        <row r="582">
          <cell r="A582">
            <v>316.4742</v>
          </cell>
        </row>
        <row r="583">
          <cell r="A583">
            <v>316.5514</v>
          </cell>
        </row>
        <row r="584">
          <cell r="A584">
            <v>316.62830000000002</v>
          </cell>
        </row>
        <row r="585">
          <cell r="A585">
            <v>316.70499999999998</v>
          </cell>
        </row>
        <row r="586">
          <cell r="A586">
            <v>316.78160000000003</v>
          </cell>
        </row>
        <row r="587">
          <cell r="A587">
            <v>316.85789999999997</v>
          </cell>
        </row>
        <row r="588">
          <cell r="A588">
            <v>316.93400000000003</v>
          </cell>
        </row>
        <row r="589">
          <cell r="A589">
            <v>317.01</v>
          </cell>
        </row>
        <row r="590">
          <cell r="A590">
            <v>317.08569999999997</v>
          </cell>
        </row>
        <row r="591">
          <cell r="A591">
            <v>317.16109999999998</v>
          </cell>
        </row>
        <row r="592">
          <cell r="A592">
            <v>129.81909999999999</v>
          </cell>
        </row>
        <row r="593">
          <cell r="A593">
            <v>161.33199999999999</v>
          </cell>
        </row>
        <row r="594">
          <cell r="A594">
            <v>169.8434</v>
          </cell>
        </row>
        <row r="595">
          <cell r="A595">
            <v>175.37389999999999</v>
          </cell>
        </row>
        <row r="596">
          <cell r="A596">
            <v>179.56989999999999</v>
          </cell>
        </row>
        <row r="597">
          <cell r="A597">
            <v>182.99209999999999</v>
          </cell>
        </row>
        <row r="598">
          <cell r="A598">
            <v>185.9034</v>
          </cell>
        </row>
        <row r="599">
          <cell r="A599">
            <v>188.44980000000001</v>
          </cell>
        </row>
        <row r="600">
          <cell r="A600">
            <v>190.72130000000001</v>
          </cell>
        </row>
        <row r="601">
          <cell r="A601">
            <v>192.7775</v>
          </cell>
        </row>
        <row r="602">
          <cell r="A602">
            <v>194.66</v>
          </cell>
        </row>
        <row r="603">
          <cell r="A603">
            <v>196.3991</v>
          </cell>
        </row>
        <row r="604">
          <cell r="A604">
            <v>198.01769999999999</v>
          </cell>
        </row>
        <row r="605">
          <cell r="A605">
            <v>199.5334</v>
          </cell>
        </row>
        <row r="606">
          <cell r="A606">
            <v>200.96010000000001</v>
          </cell>
        </row>
        <row r="607">
          <cell r="A607">
            <v>202.309</v>
          </cell>
        </row>
        <row r="608">
          <cell r="A608">
            <v>203.58920000000001</v>
          </cell>
        </row>
        <row r="609">
          <cell r="A609">
            <v>204.8082</v>
          </cell>
        </row>
        <row r="610">
          <cell r="A610">
            <v>205.9726</v>
          </cell>
        </row>
        <row r="611">
          <cell r="A611">
            <v>207.08750000000001</v>
          </cell>
        </row>
        <row r="612">
          <cell r="A612">
            <v>208.1576</v>
          </cell>
        </row>
        <row r="613">
          <cell r="A613">
            <v>209.18690000000001</v>
          </cell>
        </row>
        <row r="614">
          <cell r="A614">
            <v>210.1788</v>
          </cell>
        </row>
        <row r="615">
          <cell r="A615">
            <v>211.13630000000001</v>
          </cell>
        </row>
        <row r="616">
          <cell r="A616">
            <v>212.06209999999999</v>
          </cell>
        </row>
        <row r="617">
          <cell r="A617">
            <v>212.95840000000001</v>
          </cell>
        </row>
        <row r="618">
          <cell r="A618">
            <v>213.82749999999999</v>
          </cell>
        </row>
        <row r="619">
          <cell r="A619">
            <v>214.67099999999999</v>
          </cell>
        </row>
        <row r="620">
          <cell r="A620">
            <v>215.49080000000001</v>
          </cell>
        </row>
        <row r="621">
          <cell r="A621">
            <v>216.28829999999999</v>
          </cell>
        </row>
        <row r="622">
          <cell r="A622">
            <v>217.06489999999999</v>
          </cell>
        </row>
        <row r="623">
          <cell r="A623">
            <v>217.8218</v>
          </cell>
        </row>
        <row r="624">
          <cell r="A624">
            <v>218.56010000000001</v>
          </cell>
        </row>
        <row r="625">
          <cell r="A625">
            <v>219.2809</v>
          </cell>
        </row>
        <row r="626">
          <cell r="A626">
            <v>219.98519999999999</v>
          </cell>
        </row>
        <row r="627">
          <cell r="A627">
            <v>220.67359999999999</v>
          </cell>
        </row>
        <row r="628">
          <cell r="A628">
            <v>221.34719999999999</v>
          </cell>
        </row>
        <row r="629">
          <cell r="A629">
            <v>222.00649999999999</v>
          </cell>
        </row>
        <row r="630">
          <cell r="A630">
            <v>222.6524</v>
          </cell>
        </row>
        <row r="631">
          <cell r="A631">
            <v>223.28530000000001</v>
          </cell>
        </row>
        <row r="632">
          <cell r="A632">
            <v>223.90600000000001</v>
          </cell>
        </row>
        <row r="633">
          <cell r="A633">
            <v>224.51490000000001</v>
          </cell>
        </row>
        <row r="634">
          <cell r="A634">
            <v>225.11250000000001</v>
          </cell>
        </row>
        <row r="635">
          <cell r="A635">
            <v>225.6994</v>
          </cell>
        </row>
        <row r="636">
          <cell r="A636">
            <v>226.27590000000001</v>
          </cell>
        </row>
        <row r="637">
          <cell r="A637">
            <v>226.8426</v>
          </cell>
        </row>
        <row r="638">
          <cell r="A638">
            <v>227.3997</v>
          </cell>
        </row>
        <row r="639">
          <cell r="A639">
            <v>227.94759999999999</v>
          </cell>
        </row>
        <row r="640">
          <cell r="A640">
            <v>228.48679999999999</v>
          </cell>
        </row>
        <row r="641">
          <cell r="A641">
            <v>229.01740000000001</v>
          </cell>
        </row>
        <row r="642">
          <cell r="A642">
            <v>229.53989999999999</v>
          </cell>
        </row>
        <row r="643">
          <cell r="A643">
            <v>230.05449999999999</v>
          </cell>
        </row>
        <row r="644">
          <cell r="A644">
            <v>230.56139999999999</v>
          </cell>
        </row>
        <row r="645">
          <cell r="A645">
            <v>231.06100000000001</v>
          </cell>
        </row>
        <row r="646">
          <cell r="A646">
            <v>231.55350000000001</v>
          </cell>
        </row>
        <row r="647">
          <cell r="A647">
            <v>232.03919999999999</v>
          </cell>
        </row>
        <row r="648">
          <cell r="A648">
            <v>232.5181</v>
          </cell>
        </row>
        <row r="649">
          <cell r="A649">
            <v>232.9906</v>
          </cell>
        </row>
        <row r="650">
          <cell r="A650">
            <v>233.45689999999999</v>
          </cell>
        </row>
        <row r="651">
          <cell r="A651">
            <v>233.9171</v>
          </cell>
        </row>
        <row r="652">
          <cell r="A652">
            <v>234.37139999999999</v>
          </cell>
        </row>
        <row r="653">
          <cell r="A653">
            <v>234.8201</v>
          </cell>
        </row>
        <row r="654">
          <cell r="A654">
            <v>235.26310000000001</v>
          </cell>
        </row>
        <row r="655">
          <cell r="A655">
            <v>235.70089999999999</v>
          </cell>
        </row>
        <row r="656">
          <cell r="A656">
            <v>236.13329999999999</v>
          </cell>
        </row>
        <row r="657">
          <cell r="A657">
            <v>236.5608</v>
          </cell>
        </row>
        <row r="658">
          <cell r="A658">
            <v>236.98320000000001</v>
          </cell>
        </row>
        <row r="659">
          <cell r="A659">
            <v>237.40090000000001</v>
          </cell>
        </row>
        <row r="660">
          <cell r="A660">
            <v>237.81379999999999</v>
          </cell>
        </row>
        <row r="661">
          <cell r="A661">
            <v>238.22219999999999</v>
          </cell>
        </row>
        <row r="662">
          <cell r="A662">
            <v>238.62610000000001</v>
          </cell>
        </row>
        <row r="663">
          <cell r="A663">
            <v>239.0258</v>
          </cell>
        </row>
        <row r="664">
          <cell r="A664">
            <v>239.4211</v>
          </cell>
        </row>
        <row r="665">
          <cell r="A665">
            <v>239.8124</v>
          </cell>
        </row>
        <row r="666">
          <cell r="A666">
            <v>240.1996</v>
          </cell>
        </row>
        <row r="667">
          <cell r="A667">
            <v>240.5829</v>
          </cell>
        </row>
        <row r="668">
          <cell r="A668">
            <v>240.9624</v>
          </cell>
        </row>
        <row r="669">
          <cell r="A669">
            <v>241.3381</v>
          </cell>
        </row>
        <row r="670">
          <cell r="A670">
            <v>241.71019999999999</v>
          </cell>
        </row>
        <row r="671">
          <cell r="A671">
            <v>242.0787</v>
          </cell>
        </row>
        <row r="672">
          <cell r="A672">
            <v>242.44370000000001</v>
          </cell>
        </row>
        <row r="673">
          <cell r="A673">
            <v>242.80520000000001</v>
          </cell>
        </row>
        <row r="674">
          <cell r="A674">
            <v>243.1634</v>
          </cell>
        </row>
        <row r="675">
          <cell r="A675">
            <v>243.51840000000001</v>
          </cell>
        </row>
        <row r="676">
          <cell r="A676">
            <v>243.87010000000001</v>
          </cell>
        </row>
        <row r="677">
          <cell r="A677">
            <v>244.21870000000001</v>
          </cell>
        </row>
        <row r="678">
          <cell r="A678">
            <v>244.5642</v>
          </cell>
        </row>
        <row r="679">
          <cell r="A679">
            <v>244.9068</v>
          </cell>
        </row>
        <row r="680">
          <cell r="A680">
            <v>245.24629999999999</v>
          </cell>
        </row>
        <row r="681">
          <cell r="A681">
            <v>245.583</v>
          </cell>
        </row>
        <row r="682">
          <cell r="A682">
            <v>245.91679999999999</v>
          </cell>
        </row>
        <row r="683">
          <cell r="A683">
            <v>246.24789999999999</v>
          </cell>
        </row>
        <row r="684">
          <cell r="A684">
            <v>246.5763</v>
          </cell>
        </row>
        <row r="685">
          <cell r="A685">
            <v>246.90190000000001</v>
          </cell>
        </row>
        <row r="686">
          <cell r="A686">
            <v>247.22499999999999</v>
          </cell>
        </row>
        <row r="687">
          <cell r="A687">
            <v>247.5455</v>
          </cell>
        </row>
        <row r="688">
          <cell r="A688">
            <v>247.86340000000001</v>
          </cell>
        </row>
        <row r="689">
          <cell r="A689">
            <v>248.1789</v>
          </cell>
        </row>
        <row r="690">
          <cell r="A690">
            <v>248.49189999999999</v>
          </cell>
        </row>
        <row r="691">
          <cell r="A691">
            <v>248.80260000000001</v>
          </cell>
        </row>
        <row r="692">
          <cell r="A692">
            <v>249.11089999999999</v>
          </cell>
        </row>
        <row r="693">
          <cell r="A693">
            <v>249.4169</v>
          </cell>
        </row>
        <row r="694">
          <cell r="A694">
            <v>249.72059999999999</v>
          </cell>
        </row>
        <row r="695">
          <cell r="A695">
            <v>250.0222</v>
          </cell>
        </row>
        <row r="696">
          <cell r="A696">
            <v>250.32149999999999</v>
          </cell>
        </row>
        <row r="697">
          <cell r="A697">
            <v>250.61859999999999</v>
          </cell>
        </row>
        <row r="698">
          <cell r="A698">
            <v>250.91370000000001</v>
          </cell>
        </row>
        <row r="699">
          <cell r="A699">
            <v>251.20670000000001</v>
          </cell>
        </row>
        <row r="700">
          <cell r="A700">
            <v>251.49760000000001</v>
          </cell>
        </row>
        <row r="701">
          <cell r="A701">
            <v>251.78649999999999</v>
          </cell>
        </row>
        <row r="702">
          <cell r="A702">
            <v>252.0735</v>
          </cell>
        </row>
        <row r="703">
          <cell r="A703">
            <v>252.35839999999999</v>
          </cell>
        </row>
        <row r="704">
          <cell r="A704">
            <v>252.64150000000001</v>
          </cell>
        </row>
        <row r="705">
          <cell r="A705">
            <v>252.92269999999999</v>
          </cell>
        </row>
        <row r="706">
          <cell r="A706">
            <v>253.202</v>
          </cell>
        </row>
        <row r="707">
          <cell r="A707">
            <v>253.4795</v>
          </cell>
        </row>
        <row r="708">
          <cell r="A708">
            <v>253.7552</v>
          </cell>
        </row>
        <row r="709">
          <cell r="A709">
            <v>254.0291</v>
          </cell>
        </row>
        <row r="710">
          <cell r="A710">
            <v>254.3013</v>
          </cell>
        </row>
        <row r="711">
          <cell r="A711">
            <v>254.57169999999999</v>
          </cell>
        </row>
        <row r="712">
          <cell r="A712">
            <v>254.84049999999999</v>
          </cell>
        </row>
        <row r="713">
          <cell r="A713">
            <v>255.10749999999999</v>
          </cell>
        </row>
        <row r="714">
          <cell r="A714">
            <v>255.37299999999999</v>
          </cell>
        </row>
        <row r="715">
          <cell r="A715">
            <v>255.63679999999999</v>
          </cell>
        </row>
        <row r="716">
          <cell r="A716">
            <v>255.899</v>
          </cell>
        </row>
        <row r="717">
          <cell r="A717">
            <v>256.15960000000001</v>
          </cell>
        </row>
        <row r="718">
          <cell r="A718">
            <v>256.41860000000003</v>
          </cell>
        </row>
        <row r="719">
          <cell r="A719">
            <v>256.67619999999999</v>
          </cell>
        </row>
        <row r="720">
          <cell r="A720">
            <v>256.93220000000002</v>
          </cell>
        </row>
        <row r="721">
          <cell r="A721">
            <v>257.18669999999997</v>
          </cell>
        </row>
        <row r="722">
          <cell r="A722">
            <v>257.43979999999999</v>
          </cell>
        </row>
        <row r="723">
          <cell r="A723">
            <v>257.69139999999999</v>
          </cell>
        </row>
        <row r="724">
          <cell r="A724">
            <v>257.94150000000002</v>
          </cell>
        </row>
        <row r="725">
          <cell r="A725">
            <v>258.19029999999998</v>
          </cell>
        </row>
        <row r="726">
          <cell r="A726">
            <v>258.43770000000001</v>
          </cell>
        </row>
        <row r="727">
          <cell r="A727">
            <v>258.68360000000001</v>
          </cell>
        </row>
        <row r="728">
          <cell r="A728">
            <v>258.9282</v>
          </cell>
        </row>
        <row r="729">
          <cell r="A729">
            <v>259.17149999999998</v>
          </cell>
        </row>
        <row r="730">
          <cell r="A730">
            <v>259.4135</v>
          </cell>
        </row>
        <row r="731">
          <cell r="A731">
            <v>259.65410000000003</v>
          </cell>
        </row>
        <row r="732">
          <cell r="A732">
            <v>259.89350000000002</v>
          </cell>
        </row>
        <row r="733">
          <cell r="A733">
            <v>260.13159999999999</v>
          </cell>
        </row>
        <row r="734">
          <cell r="A734">
            <v>260.36840000000001</v>
          </cell>
        </row>
        <row r="735">
          <cell r="A735">
            <v>260.60390000000001</v>
          </cell>
        </row>
        <row r="736">
          <cell r="A736">
            <v>260.8383</v>
          </cell>
        </row>
        <row r="737">
          <cell r="A737">
            <v>261.07139999999998</v>
          </cell>
        </row>
        <row r="738">
          <cell r="A738">
            <v>261.30329999999998</v>
          </cell>
        </row>
        <row r="739">
          <cell r="A739">
            <v>261.53410000000002</v>
          </cell>
        </row>
        <row r="740">
          <cell r="A740">
            <v>261.76369999999997</v>
          </cell>
        </row>
        <row r="741">
          <cell r="A741">
            <v>261.99209999999999</v>
          </cell>
        </row>
        <row r="742">
          <cell r="A742">
            <v>262.21940000000001</v>
          </cell>
        </row>
        <row r="743">
          <cell r="A743">
            <v>262.44549999999998</v>
          </cell>
        </row>
        <row r="744">
          <cell r="A744">
            <v>262.6705</v>
          </cell>
        </row>
        <row r="745">
          <cell r="A745">
            <v>262.89440000000002</v>
          </cell>
        </row>
        <row r="746">
          <cell r="A746">
            <v>263.1173</v>
          </cell>
        </row>
        <row r="747">
          <cell r="A747">
            <v>263.339</v>
          </cell>
        </row>
        <row r="748">
          <cell r="A748">
            <v>263.55970000000002</v>
          </cell>
        </row>
        <row r="749">
          <cell r="A749">
            <v>263.77929999999998</v>
          </cell>
        </row>
        <row r="750">
          <cell r="A750">
            <v>263.99790000000002</v>
          </cell>
        </row>
        <row r="751">
          <cell r="A751">
            <v>264.21550000000002</v>
          </cell>
        </row>
        <row r="752">
          <cell r="A752">
            <v>264.43200000000002</v>
          </cell>
        </row>
        <row r="753">
          <cell r="A753">
            <v>264.64749999999998</v>
          </cell>
        </row>
        <row r="754">
          <cell r="A754">
            <v>264.86200000000002</v>
          </cell>
        </row>
        <row r="755">
          <cell r="A755">
            <v>265.07560000000001</v>
          </cell>
        </row>
        <row r="756">
          <cell r="A756">
            <v>265.28809999999999</v>
          </cell>
        </row>
        <row r="757">
          <cell r="A757">
            <v>265.49970000000002</v>
          </cell>
        </row>
        <row r="758">
          <cell r="A758">
            <v>265.71030000000002</v>
          </cell>
        </row>
        <row r="759">
          <cell r="A759">
            <v>265.92</v>
          </cell>
        </row>
        <row r="760">
          <cell r="A760">
            <v>266.12880000000001</v>
          </cell>
        </row>
        <row r="761">
          <cell r="A761">
            <v>266.33659999999998</v>
          </cell>
        </row>
        <row r="762">
          <cell r="A762">
            <v>266.54349999999999</v>
          </cell>
        </row>
        <row r="763">
          <cell r="A763">
            <v>266.74950000000001</v>
          </cell>
        </row>
        <row r="764">
          <cell r="A764">
            <v>266.95460000000003</v>
          </cell>
        </row>
        <row r="765">
          <cell r="A765">
            <v>267.15879999999999</v>
          </cell>
        </row>
        <row r="766">
          <cell r="A766">
            <v>267.3621</v>
          </cell>
        </row>
        <row r="767">
          <cell r="A767">
            <v>267.56450000000001</v>
          </cell>
        </row>
        <row r="768">
          <cell r="A768">
            <v>267.76609999999999</v>
          </cell>
        </row>
        <row r="769">
          <cell r="A769">
            <v>267.96690000000001</v>
          </cell>
        </row>
        <row r="770">
          <cell r="A770">
            <v>268.16669999999999</v>
          </cell>
        </row>
        <row r="771">
          <cell r="A771">
            <v>268.36579999999998</v>
          </cell>
        </row>
        <row r="772">
          <cell r="A772">
            <v>268.56400000000002</v>
          </cell>
        </row>
        <row r="773">
          <cell r="A773">
            <v>268.76139999999998</v>
          </cell>
        </row>
        <row r="774">
          <cell r="A774">
            <v>268.95800000000003</v>
          </cell>
        </row>
        <row r="775">
          <cell r="A775">
            <v>269.15370000000001</v>
          </cell>
        </row>
        <row r="776">
          <cell r="A776">
            <v>269.34870000000001</v>
          </cell>
        </row>
        <row r="777">
          <cell r="A777">
            <v>269.54289999999997</v>
          </cell>
        </row>
        <row r="778">
          <cell r="A778">
            <v>269.73630000000003</v>
          </cell>
        </row>
        <row r="779">
          <cell r="A779">
            <v>269.9289</v>
          </cell>
        </row>
        <row r="780">
          <cell r="A780">
            <v>270.12079999999997</v>
          </cell>
        </row>
        <row r="781">
          <cell r="A781">
            <v>270.31189999999998</v>
          </cell>
        </row>
        <row r="782">
          <cell r="A782">
            <v>270.50220000000002</v>
          </cell>
        </row>
        <row r="783">
          <cell r="A783">
            <v>270.6918</v>
          </cell>
        </row>
        <row r="784">
          <cell r="A784">
            <v>270.88060000000002</v>
          </cell>
        </row>
        <row r="785">
          <cell r="A785">
            <v>271.06869999999998</v>
          </cell>
        </row>
        <row r="786">
          <cell r="A786">
            <v>271.2561</v>
          </cell>
        </row>
        <row r="787">
          <cell r="A787">
            <v>271.44279999999998</v>
          </cell>
        </row>
        <row r="788">
          <cell r="A788">
            <v>271.62869999999998</v>
          </cell>
        </row>
        <row r="789">
          <cell r="A789">
            <v>271.81389999999999</v>
          </cell>
        </row>
        <row r="790">
          <cell r="A790">
            <v>271.99849999999998</v>
          </cell>
        </row>
        <row r="791">
          <cell r="A791">
            <v>272.1823</v>
          </cell>
        </row>
        <row r="792">
          <cell r="A792">
            <v>272.36540000000002</v>
          </cell>
        </row>
        <row r="793">
          <cell r="A793">
            <v>272.54790000000003</v>
          </cell>
        </row>
        <row r="794">
          <cell r="A794">
            <v>272.72969999999998</v>
          </cell>
        </row>
        <row r="795">
          <cell r="A795">
            <v>272.91079999999999</v>
          </cell>
        </row>
        <row r="796">
          <cell r="A796">
            <v>273.09120000000001</v>
          </cell>
        </row>
        <row r="797">
          <cell r="A797">
            <v>273.27100000000002</v>
          </cell>
        </row>
        <row r="798">
          <cell r="A798">
            <v>273.45010000000002</v>
          </cell>
        </row>
        <row r="799">
          <cell r="A799">
            <v>273.62860000000001</v>
          </cell>
        </row>
        <row r="800">
          <cell r="A800">
            <v>273.8064</v>
          </cell>
        </row>
        <row r="801">
          <cell r="A801">
            <v>273.98360000000002</v>
          </cell>
        </row>
        <row r="802">
          <cell r="A802">
            <v>274.1601</v>
          </cell>
        </row>
        <row r="803">
          <cell r="A803">
            <v>274.33600000000001</v>
          </cell>
        </row>
        <row r="804">
          <cell r="A804">
            <v>274.51130000000001</v>
          </cell>
        </row>
        <row r="805">
          <cell r="A805">
            <v>274.68599999999998</v>
          </cell>
        </row>
        <row r="806">
          <cell r="A806">
            <v>274.86009999999999</v>
          </cell>
        </row>
        <row r="807">
          <cell r="A807">
            <v>275.0335</v>
          </cell>
        </row>
        <row r="808">
          <cell r="A808">
            <v>275.20639999999997</v>
          </cell>
        </row>
        <row r="809">
          <cell r="A809">
            <v>275.37860000000001</v>
          </cell>
        </row>
        <row r="810">
          <cell r="A810">
            <v>275.55029999999999</v>
          </cell>
        </row>
        <row r="811">
          <cell r="A811">
            <v>275.72129999999999</v>
          </cell>
        </row>
        <row r="812">
          <cell r="A812">
            <v>275.89179999999999</v>
          </cell>
        </row>
        <row r="813">
          <cell r="A813">
            <v>276.06169999999997</v>
          </cell>
        </row>
        <row r="814">
          <cell r="A814">
            <v>276.23099999999999</v>
          </cell>
        </row>
        <row r="815">
          <cell r="A815">
            <v>276.39980000000003</v>
          </cell>
        </row>
        <row r="816">
          <cell r="A816">
            <v>276.56799999999998</v>
          </cell>
        </row>
        <row r="817">
          <cell r="A817">
            <v>276.73559999999998</v>
          </cell>
        </row>
        <row r="818">
          <cell r="A818">
            <v>276.90269999999998</v>
          </cell>
        </row>
        <row r="819">
          <cell r="A819">
            <v>277.06920000000002</v>
          </cell>
        </row>
        <row r="820">
          <cell r="A820">
            <v>277.23509999999999</v>
          </cell>
        </row>
        <row r="821">
          <cell r="A821">
            <v>277.40050000000002</v>
          </cell>
        </row>
        <row r="822">
          <cell r="A822">
            <v>277.56540000000001</v>
          </cell>
        </row>
        <row r="823">
          <cell r="A823">
            <v>277.72969999999998</v>
          </cell>
        </row>
        <row r="824">
          <cell r="A824">
            <v>277.89350000000002</v>
          </cell>
        </row>
        <row r="825">
          <cell r="A825">
            <v>278.05680000000001</v>
          </cell>
        </row>
        <row r="826">
          <cell r="A826">
            <v>278.21949999999998</v>
          </cell>
        </row>
        <row r="827">
          <cell r="A827">
            <v>278.3818</v>
          </cell>
        </row>
        <row r="828">
          <cell r="A828">
            <v>278.54349999999999</v>
          </cell>
        </row>
        <row r="829">
          <cell r="A829">
            <v>278.7047</v>
          </cell>
        </row>
        <row r="830">
          <cell r="A830">
            <v>278.86529999999999</v>
          </cell>
        </row>
        <row r="831">
          <cell r="A831">
            <v>279.02550000000002</v>
          </cell>
        </row>
        <row r="832">
          <cell r="A832">
            <v>279.18520000000001</v>
          </cell>
        </row>
        <row r="833">
          <cell r="A833">
            <v>279.34429999999998</v>
          </cell>
        </row>
        <row r="834">
          <cell r="A834">
            <v>279.50299999999999</v>
          </cell>
        </row>
        <row r="835">
          <cell r="A835">
            <v>279.66120000000001</v>
          </cell>
        </row>
        <row r="836">
          <cell r="A836">
            <v>279.81889999999999</v>
          </cell>
        </row>
        <row r="837">
          <cell r="A837">
            <v>279.97609999999997</v>
          </cell>
        </row>
        <row r="838">
          <cell r="A838">
            <v>280.13279999999997</v>
          </cell>
        </row>
        <row r="839">
          <cell r="A839">
            <v>280.28899999999999</v>
          </cell>
        </row>
        <row r="840">
          <cell r="A840">
            <v>280.44479999999999</v>
          </cell>
        </row>
        <row r="841">
          <cell r="A841">
            <v>280.6001</v>
          </cell>
        </row>
        <row r="842">
          <cell r="A842">
            <v>280.75490000000002</v>
          </cell>
        </row>
        <row r="843">
          <cell r="A843">
            <v>280.9092</v>
          </cell>
        </row>
        <row r="844">
          <cell r="A844">
            <v>281.06310000000002</v>
          </cell>
        </row>
        <row r="845">
          <cell r="A845">
            <v>281.21660000000003</v>
          </cell>
        </row>
        <row r="846">
          <cell r="A846">
            <v>281.36950000000002</v>
          </cell>
        </row>
        <row r="847">
          <cell r="A847">
            <v>281.52210000000002</v>
          </cell>
        </row>
        <row r="848">
          <cell r="A848">
            <v>281.67410000000001</v>
          </cell>
        </row>
        <row r="849">
          <cell r="A849">
            <v>281.82569999999998</v>
          </cell>
        </row>
        <row r="850">
          <cell r="A850">
            <v>281.9769</v>
          </cell>
        </row>
        <row r="851">
          <cell r="A851">
            <v>282.1277</v>
          </cell>
        </row>
        <row r="852">
          <cell r="A852">
            <v>282.27800000000002</v>
          </cell>
        </row>
        <row r="853">
          <cell r="A853">
            <v>282.42779999999999</v>
          </cell>
        </row>
        <row r="854">
          <cell r="A854">
            <v>282.5772</v>
          </cell>
        </row>
        <row r="855">
          <cell r="A855">
            <v>282.72620000000001</v>
          </cell>
        </row>
        <row r="856">
          <cell r="A856">
            <v>282.87479999999999</v>
          </cell>
        </row>
        <row r="857">
          <cell r="A857">
            <v>283.02300000000002</v>
          </cell>
        </row>
        <row r="858">
          <cell r="A858">
            <v>283.17070000000001</v>
          </cell>
        </row>
        <row r="859">
          <cell r="A859">
            <v>283.31799999999998</v>
          </cell>
        </row>
        <row r="860">
          <cell r="A860">
            <v>283.4649</v>
          </cell>
        </row>
        <row r="861">
          <cell r="A861">
            <v>283.6114</v>
          </cell>
        </row>
        <row r="862">
          <cell r="A862">
            <v>283.75740000000002</v>
          </cell>
        </row>
        <row r="863">
          <cell r="A863">
            <v>283.90309999999999</v>
          </cell>
        </row>
        <row r="864">
          <cell r="A864">
            <v>284.04829999999998</v>
          </cell>
        </row>
        <row r="865">
          <cell r="A865">
            <v>284.19319999999999</v>
          </cell>
        </row>
        <row r="866">
          <cell r="A866">
            <v>284.33760000000001</v>
          </cell>
        </row>
        <row r="867">
          <cell r="A867">
            <v>284.48169999999999</v>
          </cell>
        </row>
        <row r="868">
          <cell r="A868">
            <v>284.62529999999998</v>
          </cell>
        </row>
        <row r="869">
          <cell r="A869">
            <v>284.76859999999999</v>
          </cell>
        </row>
        <row r="870">
          <cell r="A870">
            <v>284.91140000000001</v>
          </cell>
        </row>
        <row r="871">
          <cell r="A871">
            <v>285.0539</v>
          </cell>
        </row>
        <row r="872">
          <cell r="A872">
            <v>285.19600000000003</v>
          </cell>
        </row>
        <row r="873">
          <cell r="A873">
            <v>285.33769999999998</v>
          </cell>
        </row>
        <row r="874">
          <cell r="A874">
            <v>285.47899999999998</v>
          </cell>
        </row>
        <row r="875">
          <cell r="A875">
            <v>285.62</v>
          </cell>
        </row>
        <row r="876">
          <cell r="A876">
            <v>285.76049999999998</v>
          </cell>
        </row>
        <row r="877">
          <cell r="A877">
            <v>285.90069999999997</v>
          </cell>
        </row>
        <row r="878">
          <cell r="A878">
            <v>286.04050000000001</v>
          </cell>
        </row>
        <row r="879">
          <cell r="A879">
            <v>286.18</v>
          </cell>
        </row>
        <row r="880">
          <cell r="A880">
            <v>286.31900000000002</v>
          </cell>
        </row>
        <row r="881">
          <cell r="A881">
            <v>286.45780000000002</v>
          </cell>
        </row>
        <row r="882">
          <cell r="A882">
            <v>286.59609999999998</v>
          </cell>
        </row>
        <row r="883">
          <cell r="A883">
            <v>286.73410000000001</v>
          </cell>
        </row>
        <row r="884">
          <cell r="A884">
            <v>286.87169999999998</v>
          </cell>
        </row>
        <row r="885">
          <cell r="A885">
            <v>287.00900000000001</v>
          </cell>
        </row>
        <row r="886">
          <cell r="A886">
            <v>287.14589999999998</v>
          </cell>
        </row>
        <row r="887">
          <cell r="A887">
            <v>287.28250000000003</v>
          </cell>
        </row>
        <row r="888">
          <cell r="A888">
            <v>287.4187</v>
          </cell>
        </row>
        <row r="889">
          <cell r="A889">
            <v>287.55450000000002</v>
          </cell>
        </row>
        <row r="890">
          <cell r="A890">
            <v>287.69</v>
          </cell>
        </row>
        <row r="891">
          <cell r="A891">
            <v>287.8252</v>
          </cell>
        </row>
        <row r="892">
          <cell r="A892">
            <v>287.95999999999998</v>
          </cell>
        </row>
        <row r="893">
          <cell r="A893">
            <v>288.09449999999998</v>
          </cell>
        </row>
        <row r="894">
          <cell r="A894">
            <v>288.22859999999997</v>
          </cell>
        </row>
        <row r="895">
          <cell r="A895">
            <v>288.36239999999998</v>
          </cell>
        </row>
        <row r="896">
          <cell r="A896">
            <v>288.49590000000001</v>
          </cell>
        </row>
        <row r="897">
          <cell r="A897">
            <v>288.62900000000002</v>
          </cell>
        </row>
        <row r="898">
          <cell r="A898">
            <v>288.76179999999999</v>
          </cell>
        </row>
        <row r="899">
          <cell r="A899">
            <v>288.89429999999999</v>
          </cell>
        </row>
        <row r="900">
          <cell r="A900">
            <v>289.02640000000002</v>
          </cell>
        </row>
        <row r="901">
          <cell r="A901">
            <v>289.15820000000002</v>
          </cell>
        </row>
        <row r="902">
          <cell r="A902">
            <v>289.28969999999998</v>
          </cell>
        </row>
        <row r="903">
          <cell r="A903">
            <v>289.42090000000002</v>
          </cell>
        </row>
        <row r="904">
          <cell r="A904">
            <v>289.55169999999998</v>
          </cell>
        </row>
        <row r="905">
          <cell r="A905">
            <v>289.68220000000002</v>
          </cell>
        </row>
        <row r="906">
          <cell r="A906">
            <v>289.81240000000003</v>
          </cell>
        </row>
        <row r="907">
          <cell r="A907">
            <v>289.94229999999999</v>
          </cell>
        </row>
        <row r="908">
          <cell r="A908">
            <v>290.07190000000003</v>
          </cell>
        </row>
        <row r="909">
          <cell r="A909">
            <v>290.2011</v>
          </cell>
        </row>
        <row r="910">
          <cell r="A910">
            <v>290.33010000000002</v>
          </cell>
        </row>
        <row r="911">
          <cell r="A911">
            <v>290.45870000000002</v>
          </cell>
        </row>
        <row r="912">
          <cell r="A912">
            <v>290.58699999999999</v>
          </cell>
        </row>
        <row r="913">
          <cell r="A913">
            <v>290.71499999999997</v>
          </cell>
        </row>
        <row r="914">
          <cell r="A914">
            <v>290.84269999999998</v>
          </cell>
        </row>
        <row r="915">
          <cell r="A915">
            <v>290.9701</v>
          </cell>
        </row>
        <row r="916">
          <cell r="A916">
            <v>291.09719999999999</v>
          </cell>
        </row>
        <row r="917">
          <cell r="A917">
            <v>291.22399999999999</v>
          </cell>
        </row>
        <row r="918">
          <cell r="A918">
            <v>291.35059999999999</v>
          </cell>
        </row>
        <row r="919">
          <cell r="A919">
            <v>291.47680000000003</v>
          </cell>
        </row>
        <row r="920">
          <cell r="A920">
            <v>291.60270000000003</v>
          </cell>
        </row>
        <row r="921">
          <cell r="A921">
            <v>291.72829999999999</v>
          </cell>
        </row>
        <row r="922">
          <cell r="A922">
            <v>291.85359999999997</v>
          </cell>
        </row>
        <row r="923">
          <cell r="A923">
            <v>291.97859999999997</v>
          </cell>
        </row>
        <row r="924">
          <cell r="A924">
            <v>292.10340000000002</v>
          </cell>
        </row>
        <row r="925">
          <cell r="A925">
            <v>292.2278</v>
          </cell>
        </row>
        <row r="926">
          <cell r="A926">
            <v>292.35199999999998</v>
          </cell>
        </row>
        <row r="927">
          <cell r="A927">
            <v>292.47590000000002</v>
          </cell>
        </row>
        <row r="928">
          <cell r="A928">
            <v>292.59949999999998</v>
          </cell>
        </row>
        <row r="929">
          <cell r="A929">
            <v>292.72280000000001</v>
          </cell>
        </row>
        <row r="930">
          <cell r="A930">
            <v>292.8458</v>
          </cell>
        </row>
        <row r="931">
          <cell r="A931">
            <v>292.96859999999998</v>
          </cell>
        </row>
        <row r="932">
          <cell r="A932">
            <v>293.09109999999998</v>
          </cell>
        </row>
        <row r="933">
          <cell r="A933">
            <v>293.21319999999997</v>
          </cell>
        </row>
        <row r="934">
          <cell r="A934">
            <v>293.33519999999999</v>
          </cell>
        </row>
        <row r="935">
          <cell r="A935">
            <v>293.45679999999999</v>
          </cell>
        </row>
        <row r="936">
          <cell r="A936">
            <v>293.57819999999998</v>
          </cell>
        </row>
        <row r="937">
          <cell r="A937">
            <v>293.69929999999999</v>
          </cell>
        </row>
        <row r="938">
          <cell r="A938">
            <v>293.82010000000002</v>
          </cell>
        </row>
        <row r="939">
          <cell r="A939">
            <v>293.94069999999999</v>
          </cell>
        </row>
        <row r="940">
          <cell r="A940">
            <v>294.0609</v>
          </cell>
        </row>
        <row r="941">
          <cell r="A941">
            <v>294.18099999999998</v>
          </cell>
        </row>
        <row r="942">
          <cell r="A942">
            <v>294.30070000000001</v>
          </cell>
        </row>
        <row r="943">
          <cell r="A943">
            <v>294.42020000000002</v>
          </cell>
        </row>
        <row r="944">
          <cell r="A944">
            <v>294.5394</v>
          </cell>
        </row>
        <row r="945">
          <cell r="A945">
            <v>294.65839999999997</v>
          </cell>
        </row>
        <row r="946">
          <cell r="A946">
            <v>294.77710000000002</v>
          </cell>
        </row>
        <row r="947">
          <cell r="A947">
            <v>294.8956</v>
          </cell>
        </row>
        <row r="948">
          <cell r="A948">
            <v>295.01369999999997</v>
          </cell>
        </row>
        <row r="949">
          <cell r="A949">
            <v>295.13170000000002</v>
          </cell>
        </row>
        <row r="950">
          <cell r="A950">
            <v>295.24930000000001</v>
          </cell>
        </row>
        <row r="951">
          <cell r="A951">
            <v>295.36680000000001</v>
          </cell>
        </row>
        <row r="952">
          <cell r="A952">
            <v>295.48390000000001</v>
          </cell>
        </row>
        <row r="953">
          <cell r="A953">
            <v>295.60079999999999</v>
          </cell>
        </row>
        <row r="954">
          <cell r="A954">
            <v>295.71749999999997</v>
          </cell>
        </row>
        <row r="955">
          <cell r="A955">
            <v>295.83390000000003</v>
          </cell>
        </row>
        <row r="956">
          <cell r="A956">
            <v>295.95010000000002</v>
          </cell>
        </row>
        <row r="957">
          <cell r="A957">
            <v>296.06599999999997</v>
          </cell>
        </row>
        <row r="958">
          <cell r="A958">
            <v>296.1816</v>
          </cell>
        </row>
        <row r="959">
          <cell r="A959">
            <v>296.29700000000003</v>
          </cell>
        </row>
        <row r="960">
          <cell r="A960">
            <v>296.41219999999998</v>
          </cell>
        </row>
        <row r="961">
          <cell r="A961">
            <v>296.52710000000002</v>
          </cell>
        </row>
        <row r="962">
          <cell r="A962">
            <v>296.64179999999999</v>
          </cell>
        </row>
        <row r="963">
          <cell r="A963">
            <v>296.75630000000001</v>
          </cell>
        </row>
        <row r="964">
          <cell r="A964">
            <v>296.87049999999999</v>
          </cell>
        </row>
        <row r="965">
          <cell r="A965">
            <v>296.98439999999999</v>
          </cell>
        </row>
        <row r="966">
          <cell r="A966">
            <v>297.09820000000002</v>
          </cell>
        </row>
        <row r="967">
          <cell r="A967">
            <v>297.21170000000001</v>
          </cell>
        </row>
        <row r="968">
          <cell r="A968">
            <v>297.32490000000001</v>
          </cell>
        </row>
        <row r="969">
          <cell r="A969">
            <v>297.43790000000001</v>
          </cell>
        </row>
        <row r="970">
          <cell r="A970">
            <v>297.55070000000001</v>
          </cell>
        </row>
        <row r="971">
          <cell r="A971">
            <v>297.66320000000002</v>
          </cell>
        </row>
        <row r="972">
          <cell r="A972">
            <v>297.7756</v>
          </cell>
        </row>
        <row r="973">
          <cell r="A973">
            <v>297.88760000000002</v>
          </cell>
        </row>
        <row r="974">
          <cell r="A974">
            <v>297.99950000000001</v>
          </cell>
        </row>
        <row r="975">
          <cell r="A975">
            <v>298.11110000000002</v>
          </cell>
        </row>
        <row r="976">
          <cell r="A976">
            <v>298.22250000000003</v>
          </cell>
        </row>
        <row r="977">
          <cell r="A977">
            <v>298.33370000000002</v>
          </cell>
        </row>
        <row r="978">
          <cell r="A978">
            <v>298.44459999999998</v>
          </cell>
        </row>
        <row r="979">
          <cell r="A979">
            <v>298.55529999999999</v>
          </cell>
        </row>
        <row r="980">
          <cell r="A980">
            <v>298.66579999999999</v>
          </cell>
        </row>
        <row r="981">
          <cell r="A981">
            <v>298.77609999999999</v>
          </cell>
        </row>
        <row r="982">
          <cell r="A982">
            <v>298.8861</v>
          </cell>
        </row>
        <row r="983">
          <cell r="A983">
            <v>298.99590000000001</v>
          </cell>
        </row>
        <row r="984">
          <cell r="A984">
            <v>299.10550000000001</v>
          </cell>
        </row>
        <row r="985">
          <cell r="A985">
            <v>299.2149</v>
          </cell>
        </row>
        <row r="986">
          <cell r="A986">
            <v>299.32400000000001</v>
          </cell>
        </row>
        <row r="987">
          <cell r="A987">
            <v>299.43299999999999</v>
          </cell>
        </row>
        <row r="988">
          <cell r="A988">
            <v>299.54169999999999</v>
          </cell>
        </row>
        <row r="989">
          <cell r="A989">
            <v>299.65019999999998</v>
          </cell>
        </row>
        <row r="990">
          <cell r="A990">
            <v>299.75850000000003</v>
          </cell>
        </row>
        <row r="991">
          <cell r="A991">
            <v>299.86660000000001</v>
          </cell>
        </row>
        <row r="992">
          <cell r="A992">
            <v>299.9744</v>
          </cell>
        </row>
        <row r="993">
          <cell r="A993">
            <v>300.08199999999999</v>
          </cell>
        </row>
        <row r="994">
          <cell r="A994">
            <v>300.18950000000001</v>
          </cell>
        </row>
        <row r="995">
          <cell r="A995">
            <v>300.29669999999999</v>
          </cell>
        </row>
        <row r="996">
          <cell r="A996">
            <v>300.40370000000001</v>
          </cell>
        </row>
        <row r="997">
          <cell r="A997">
            <v>300.51049999999998</v>
          </cell>
        </row>
        <row r="998">
          <cell r="A998">
            <v>300.61709999999999</v>
          </cell>
        </row>
        <row r="999">
          <cell r="A999">
            <v>300.7235</v>
          </cell>
        </row>
        <row r="1000">
          <cell r="A1000">
            <v>300.82960000000003</v>
          </cell>
        </row>
        <row r="1001">
          <cell r="A1001">
            <v>300.93560000000002</v>
          </cell>
        </row>
        <row r="1002">
          <cell r="A1002">
            <v>301.04129999999998</v>
          </cell>
        </row>
        <row r="1003">
          <cell r="A1003">
            <v>301.14690000000002</v>
          </cell>
        </row>
        <row r="1004">
          <cell r="A1004">
            <v>301.25220000000002</v>
          </cell>
        </row>
        <row r="1005">
          <cell r="A1005">
            <v>301.35739999999998</v>
          </cell>
        </row>
        <row r="1006">
          <cell r="A1006">
            <v>301.46230000000003</v>
          </cell>
        </row>
        <row r="1007">
          <cell r="A1007">
            <v>301.56700000000001</v>
          </cell>
        </row>
        <row r="1008">
          <cell r="A1008">
            <v>301.67160000000001</v>
          </cell>
        </row>
        <row r="1009">
          <cell r="A1009">
            <v>301.77589999999998</v>
          </cell>
        </row>
        <row r="1010">
          <cell r="A1010">
            <v>301.88</v>
          </cell>
        </row>
        <row r="1011">
          <cell r="A1011">
            <v>301.98399999999998</v>
          </cell>
        </row>
        <row r="1012">
          <cell r="A1012">
            <v>302.08769999999998</v>
          </cell>
        </row>
        <row r="1013">
          <cell r="A1013">
            <v>302.19119999999998</v>
          </cell>
        </row>
        <row r="1014">
          <cell r="A1014">
            <v>302.2946</v>
          </cell>
        </row>
        <row r="1015">
          <cell r="A1015">
            <v>302.39769999999999</v>
          </cell>
        </row>
        <row r="1016">
          <cell r="A1016">
            <v>302.50060000000002</v>
          </cell>
        </row>
        <row r="1017">
          <cell r="A1017">
            <v>302.60340000000002</v>
          </cell>
        </row>
        <row r="1018">
          <cell r="A1018">
            <v>302.70589999999999</v>
          </cell>
        </row>
        <row r="1019">
          <cell r="A1019">
            <v>302.80829999999997</v>
          </cell>
        </row>
        <row r="1020">
          <cell r="A1020">
            <v>302.91050000000001</v>
          </cell>
        </row>
        <row r="1021">
          <cell r="A1021">
            <v>303.01240000000001</v>
          </cell>
        </row>
        <row r="1022">
          <cell r="A1022">
            <v>303.11419999999998</v>
          </cell>
        </row>
        <row r="1023">
          <cell r="A1023">
            <v>303.2158</v>
          </cell>
        </row>
        <row r="1024">
          <cell r="A1024">
            <v>303.31720000000001</v>
          </cell>
        </row>
        <row r="1025">
          <cell r="A1025">
            <v>303.41840000000002</v>
          </cell>
        </row>
        <row r="1026">
          <cell r="A1026">
            <v>303.51940000000002</v>
          </cell>
        </row>
        <row r="1027">
          <cell r="A1027">
            <v>303.62020000000001</v>
          </cell>
        </row>
        <row r="1028">
          <cell r="A1028">
            <v>303.72089999999997</v>
          </cell>
        </row>
        <row r="1029">
          <cell r="A1029">
            <v>303.82130000000001</v>
          </cell>
        </row>
        <row r="1030">
          <cell r="A1030">
            <v>303.92160000000001</v>
          </cell>
        </row>
        <row r="1031">
          <cell r="A1031">
            <v>304.02170000000001</v>
          </cell>
        </row>
        <row r="1032">
          <cell r="A1032">
            <v>304.1216</v>
          </cell>
        </row>
        <row r="1033">
          <cell r="A1033">
            <v>304.22129999999999</v>
          </cell>
        </row>
        <row r="1034">
          <cell r="A1034">
            <v>304.32080000000002</v>
          </cell>
        </row>
        <row r="1035">
          <cell r="A1035">
            <v>304.42009999999999</v>
          </cell>
        </row>
        <row r="1036">
          <cell r="A1036">
            <v>304.51929999999999</v>
          </cell>
        </row>
        <row r="1037">
          <cell r="A1037">
            <v>304.61829999999998</v>
          </cell>
        </row>
        <row r="1038">
          <cell r="A1038">
            <v>304.71710000000002</v>
          </cell>
        </row>
        <row r="1039">
          <cell r="A1039">
            <v>304.81569999999999</v>
          </cell>
        </row>
        <row r="1040">
          <cell r="A1040">
            <v>304.91410000000002</v>
          </cell>
        </row>
        <row r="1041">
          <cell r="A1041">
            <v>305.01229999999998</v>
          </cell>
        </row>
        <row r="1042">
          <cell r="A1042">
            <v>305.11040000000003</v>
          </cell>
        </row>
        <row r="1043">
          <cell r="A1043">
            <v>305.20830000000001</v>
          </cell>
        </row>
        <row r="1044">
          <cell r="A1044">
            <v>305.30599999999998</v>
          </cell>
        </row>
        <row r="1045">
          <cell r="A1045">
            <v>305.40350000000001</v>
          </cell>
        </row>
        <row r="1046">
          <cell r="A1046">
            <v>305.5009</v>
          </cell>
        </row>
        <row r="1047">
          <cell r="A1047">
            <v>305.59809999999999</v>
          </cell>
        </row>
        <row r="1048">
          <cell r="A1048">
            <v>305.69510000000002</v>
          </cell>
        </row>
        <row r="1049">
          <cell r="A1049">
            <v>305.7919</v>
          </cell>
        </row>
        <row r="1050">
          <cell r="A1050">
            <v>305.88850000000002</v>
          </cell>
        </row>
        <row r="1051">
          <cell r="A1051">
            <v>305.98500000000001</v>
          </cell>
        </row>
        <row r="1052">
          <cell r="A1052">
            <v>306.0813</v>
          </cell>
        </row>
        <row r="1053">
          <cell r="A1053">
            <v>306.17739999999998</v>
          </cell>
        </row>
        <row r="1054">
          <cell r="A1054">
            <v>306.27339999999998</v>
          </cell>
        </row>
        <row r="1055">
          <cell r="A1055">
            <v>306.36919999999998</v>
          </cell>
        </row>
        <row r="1056">
          <cell r="A1056">
            <v>306.46480000000003</v>
          </cell>
        </row>
        <row r="1057">
          <cell r="A1057">
            <v>306.56020000000001</v>
          </cell>
        </row>
        <row r="1058">
          <cell r="A1058">
            <v>306.65550000000002</v>
          </cell>
        </row>
        <row r="1059">
          <cell r="A1059">
            <v>306.75060000000002</v>
          </cell>
        </row>
        <row r="1060">
          <cell r="A1060">
            <v>306.84550000000002</v>
          </cell>
        </row>
        <row r="1061">
          <cell r="A1061">
            <v>306.9402</v>
          </cell>
        </row>
        <row r="1062">
          <cell r="A1062">
            <v>307.03480000000002</v>
          </cell>
        </row>
        <row r="1063">
          <cell r="A1063">
            <v>307.12920000000003</v>
          </cell>
        </row>
        <row r="1064">
          <cell r="A1064">
            <v>307.2235</v>
          </cell>
        </row>
        <row r="1065">
          <cell r="A1065">
            <v>307.3175</v>
          </cell>
        </row>
        <row r="1066">
          <cell r="A1066">
            <v>307.41140000000001</v>
          </cell>
        </row>
        <row r="1067">
          <cell r="A1067">
            <v>307.5052</v>
          </cell>
        </row>
        <row r="1068">
          <cell r="A1068">
            <v>307.59879999999998</v>
          </cell>
        </row>
        <row r="1069">
          <cell r="A1069">
            <v>307.69220000000001</v>
          </cell>
        </row>
        <row r="1070">
          <cell r="A1070">
            <v>307.78539999999998</v>
          </cell>
        </row>
        <row r="1071">
          <cell r="A1071">
            <v>307.87849999999997</v>
          </cell>
        </row>
        <row r="1072">
          <cell r="A1072">
            <v>307.97140000000002</v>
          </cell>
        </row>
        <row r="1073">
          <cell r="A1073">
            <v>308.0641</v>
          </cell>
        </row>
        <row r="1074">
          <cell r="A1074">
            <v>308.1567</v>
          </cell>
        </row>
        <row r="1075">
          <cell r="A1075">
            <v>308.2491</v>
          </cell>
        </row>
        <row r="1076">
          <cell r="A1076">
            <v>308.34140000000002</v>
          </cell>
        </row>
        <row r="1077">
          <cell r="A1077">
            <v>308.43349999999998</v>
          </cell>
        </row>
        <row r="1078">
          <cell r="A1078">
            <v>308.52539999999999</v>
          </cell>
        </row>
        <row r="1079">
          <cell r="A1079">
            <v>308.61720000000003</v>
          </cell>
        </row>
        <row r="1080">
          <cell r="A1080">
            <v>308.7088</v>
          </cell>
        </row>
        <row r="1081">
          <cell r="A1081">
            <v>308.80020000000002</v>
          </cell>
        </row>
        <row r="1082">
          <cell r="A1082">
            <v>308.89150000000001</v>
          </cell>
        </row>
        <row r="1083">
          <cell r="A1083">
            <v>308.98259999999999</v>
          </cell>
        </row>
        <row r="1084">
          <cell r="A1084">
            <v>309.0736</v>
          </cell>
        </row>
        <row r="1085">
          <cell r="A1085">
            <v>309.1644</v>
          </cell>
        </row>
        <row r="1086">
          <cell r="A1086">
            <v>309.255</v>
          </cell>
        </row>
        <row r="1087">
          <cell r="A1087">
            <v>309.34550000000002</v>
          </cell>
        </row>
        <row r="1088">
          <cell r="A1088">
            <v>309.43579999999997</v>
          </cell>
        </row>
        <row r="1089">
          <cell r="A1089">
            <v>309.52600000000001</v>
          </cell>
        </row>
        <row r="1090">
          <cell r="A1090">
            <v>309.61599999999999</v>
          </cell>
        </row>
        <row r="1091">
          <cell r="A1091">
            <v>309.70580000000001</v>
          </cell>
        </row>
        <row r="1092">
          <cell r="A1092">
            <v>309.7955</v>
          </cell>
        </row>
        <row r="1093">
          <cell r="A1093">
            <v>309.88499999999999</v>
          </cell>
        </row>
        <row r="1094">
          <cell r="A1094">
            <v>309.9744</v>
          </cell>
        </row>
        <row r="1095">
          <cell r="A1095">
            <v>310.06360000000001</v>
          </cell>
        </row>
        <row r="1096">
          <cell r="A1096">
            <v>310.15269999999998</v>
          </cell>
        </row>
        <row r="1097">
          <cell r="A1097">
            <v>310.24160000000001</v>
          </cell>
        </row>
        <row r="1098">
          <cell r="A1098">
            <v>310.33030000000002</v>
          </cell>
        </row>
        <row r="1099">
          <cell r="A1099">
            <v>310.41890000000001</v>
          </cell>
        </row>
        <row r="1100">
          <cell r="A1100">
            <v>310.50740000000002</v>
          </cell>
        </row>
        <row r="1101">
          <cell r="A1101">
            <v>310.59570000000002</v>
          </cell>
        </row>
        <row r="1102">
          <cell r="A1102">
            <v>310.68380000000002</v>
          </cell>
        </row>
        <row r="1103">
          <cell r="A1103">
            <v>310.77179999999998</v>
          </cell>
        </row>
        <row r="1104">
          <cell r="A1104">
            <v>310.8596</v>
          </cell>
        </row>
        <row r="1105">
          <cell r="A1105">
            <v>310.94720000000001</v>
          </cell>
        </row>
        <row r="1106">
          <cell r="A1106">
            <v>311.03480000000002</v>
          </cell>
        </row>
        <row r="1107">
          <cell r="A1107">
            <v>311.12209999999999</v>
          </cell>
        </row>
        <row r="1108">
          <cell r="A1108">
            <v>311.20929999999998</v>
          </cell>
        </row>
        <row r="1109">
          <cell r="A1109">
            <v>311.29640000000001</v>
          </cell>
        </row>
        <row r="1110">
          <cell r="A1110">
            <v>311.38330000000002</v>
          </cell>
        </row>
        <row r="1111">
          <cell r="A1111">
            <v>311.47000000000003</v>
          </cell>
        </row>
        <row r="1112">
          <cell r="A1112">
            <v>311.5566</v>
          </cell>
        </row>
        <row r="1113">
          <cell r="A1113">
            <v>311.6431</v>
          </cell>
        </row>
        <row r="1114">
          <cell r="A1114">
            <v>311.72930000000002</v>
          </cell>
        </row>
        <row r="1115">
          <cell r="A1115">
            <v>311.81549999999999</v>
          </cell>
        </row>
        <row r="1116">
          <cell r="A1116">
            <v>311.9015</v>
          </cell>
        </row>
        <row r="1117">
          <cell r="A1117">
            <v>311.9873</v>
          </cell>
        </row>
        <row r="1118">
          <cell r="A1118">
            <v>312.07299999999998</v>
          </cell>
        </row>
        <row r="1119">
          <cell r="A1119">
            <v>312.1585</v>
          </cell>
        </row>
        <row r="1120">
          <cell r="A1120">
            <v>312.2439</v>
          </cell>
        </row>
        <row r="1121">
          <cell r="A1121">
            <v>312.32909999999998</v>
          </cell>
        </row>
        <row r="1122">
          <cell r="A1122">
            <v>312.41419999999999</v>
          </cell>
        </row>
        <row r="1123">
          <cell r="A1123">
            <v>312.4991</v>
          </cell>
        </row>
        <row r="1124">
          <cell r="A1124">
            <v>312.58390000000003</v>
          </cell>
        </row>
        <row r="1125">
          <cell r="A1125">
            <v>312.66849999999999</v>
          </cell>
        </row>
        <row r="1126">
          <cell r="A1126">
            <v>312.75299999999999</v>
          </cell>
        </row>
        <row r="1127">
          <cell r="A1127">
            <v>312.8374</v>
          </cell>
        </row>
        <row r="1128">
          <cell r="A1128">
            <v>312.92149999999998</v>
          </cell>
        </row>
        <row r="1129">
          <cell r="A1129">
            <v>313.00560000000002</v>
          </cell>
        </row>
        <row r="1130">
          <cell r="A1130">
            <v>313.08940000000001</v>
          </cell>
        </row>
        <row r="1131">
          <cell r="A1131">
            <v>313.17320000000001</v>
          </cell>
        </row>
        <row r="1132">
          <cell r="A1132">
            <v>313.25670000000002</v>
          </cell>
        </row>
        <row r="1133">
          <cell r="A1133">
            <v>313.34019999999998</v>
          </cell>
        </row>
        <row r="1134">
          <cell r="A1134">
            <v>313.42340000000002</v>
          </cell>
        </row>
        <row r="1135">
          <cell r="A1135">
            <v>313.50659999999999</v>
          </cell>
        </row>
        <row r="1136">
          <cell r="A1136">
            <v>313.58949999999999</v>
          </cell>
        </row>
        <row r="1137">
          <cell r="A1137">
            <v>313.67239999999998</v>
          </cell>
        </row>
        <row r="1138">
          <cell r="A1138">
            <v>313.755</v>
          </cell>
        </row>
        <row r="1139">
          <cell r="A1139">
            <v>313.83760000000001</v>
          </cell>
        </row>
        <row r="1140">
          <cell r="A1140">
            <v>313.91989999999998</v>
          </cell>
        </row>
        <row r="1141">
          <cell r="A1141">
            <v>314.00220000000002</v>
          </cell>
        </row>
        <row r="1142">
          <cell r="A1142">
            <v>314.08420000000001</v>
          </cell>
        </row>
        <row r="1143">
          <cell r="A1143">
            <v>314.1662</v>
          </cell>
        </row>
        <row r="1144">
          <cell r="A1144">
            <v>314.24790000000002</v>
          </cell>
        </row>
        <row r="1145">
          <cell r="A1145">
            <v>314.32960000000003</v>
          </cell>
        </row>
        <row r="1146">
          <cell r="A1146">
            <v>314.411</v>
          </cell>
        </row>
        <row r="1147">
          <cell r="A1147">
            <v>314.4923</v>
          </cell>
        </row>
        <row r="1148">
          <cell r="A1148">
            <v>314.57350000000002</v>
          </cell>
        </row>
        <row r="1149">
          <cell r="A1149">
            <v>314.65449999999998</v>
          </cell>
        </row>
        <row r="1150">
          <cell r="A1150">
            <v>314.73540000000003</v>
          </cell>
        </row>
        <row r="1151">
          <cell r="A1151">
            <v>314.81610000000001</v>
          </cell>
        </row>
        <row r="1152">
          <cell r="A1152">
            <v>314.89659999999998</v>
          </cell>
        </row>
        <row r="1153">
          <cell r="A1153">
            <v>314.97699999999998</v>
          </cell>
        </row>
        <row r="1154">
          <cell r="A1154">
            <v>315.0573</v>
          </cell>
        </row>
        <row r="1155">
          <cell r="A1155">
            <v>315.13740000000001</v>
          </cell>
        </row>
        <row r="1156">
          <cell r="A1156">
            <v>315.21730000000002</v>
          </cell>
        </row>
        <row r="1157">
          <cell r="A1157">
            <v>315.2971</v>
          </cell>
        </row>
        <row r="1158">
          <cell r="A1158">
            <v>315.37670000000003</v>
          </cell>
        </row>
        <row r="1159">
          <cell r="A1159">
            <v>315.45609999999999</v>
          </cell>
        </row>
        <row r="1160">
          <cell r="A1160">
            <v>315.53539999999998</v>
          </cell>
        </row>
        <row r="1161">
          <cell r="A1161">
            <v>315.6146</v>
          </cell>
        </row>
        <row r="1162">
          <cell r="A1162">
            <v>315.6936</v>
          </cell>
        </row>
        <row r="1163">
          <cell r="A1163">
            <v>315.7724</v>
          </cell>
        </row>
        <row r="1164">
          <cell r="A1164">
            <v>315.851</v>
          </cell>
        </row>
        <row r="1165">
          <cell r="A1165">
            <v>315.92950000000002</v>
          </cell>
        </row>
        <row r="1166">
          <cell r="A1166">
            <v>316.00790000000001</v>
          </cell>
        </row>
        <row r="1167">
          <cell r="A1167">
            <v>316.08600000000001</v>
          </cell>
        </row>
        <row r="1168">
          <cell r="A1168">
            <v>316.16399999999999</v>
          </cell>
        </row>
        <row r="1169">
          <cell r="A1169">
            <v>316.24180000000001</v>
          </cell>
        </row>
        <row r="1170">
          <cell r="A1170">
            <v>316.31950000000001</v>
          </cell>
        </row>
        <row r="1171">
          <cell r="A1171">
            <v>316.39690000000002</v>
          </cell>
        </row>
        <row r="1172">
          <cell r="A1172">
            <v>316.4742</v>
          </cell>
        </row>
        <row r="1173">
          <cell r="A1173">
            <v>316.5514</v>
          </cell>
        </row>
        <row r="1174">
          <cell r="A1174">
            <v>316.62830000000002</v>
          </cell>
        </row>
        <row r="1175">
          <cell r="A1175">
            <v>316.70499999999998</v>
          </cell>
        </row>
        <row r="1176">
          <cell r="A1176">
            <v>316.78160000000003</v>
          </cell>
        </row>
        <row r="1177">
          <cell r="A1177">
            <v>316.85789999999997</v>
          </cell>
        </row>
        <row r="1178">
          <cell r="A1178">
            <v>316.93400000000003</v>
          </cell>
        </row>
        <row r="1179">
          <cell r="A1179">
            <v>317.01</v>
          </cell>
        </row>
        <row r="1180">
          <cell r="A1180">
            <v>317.08569999999997</v>
          </cell>
        </row>
        <row r="1181">
          <cell r="A1181">
            <v>317.16109999999998</v>
          </cell>
        </row>
      </sheetData>
      <sheetData sheetId="31">
        <row r="2">
          <cell r="A2">
            <v>236.92670000000001</v>
          </cell>
        </row>
        <row r="3">
          <cell r="A3">
            <v>268.36790000000002</v>
          </cell>
        </row>
        <row r="4">
          <cell r="A4">
            <v>281.14069999999998</v>
          </cell>
        </row>
        <row r="5">
          <cell r="A5">
            <v>289.76710000000003</v>
          </cell>
        </row>
        <row r="6">
          <cell r="A6">
            <v>296.42590000000001</v>
          </cell>
        </row>
        <row r="7">
          <cell r="A7">
            <v>301.91269999999997</v>
          </cell>
        </row>
        <row r="8">
          <cell r="A8">
            <v>306.61329999999998</v>
          </cell>
        </row>
        <row r="9">
          <cell r="A9">
            <v>310.74630000000002</v>
          </cell>
        </row>
        <row r="10">
          <cell r="A10">
            <v>314.44830000000002</v>
          </cell>
        </row>
        <row r="11">
          <cell r="A11">
            <v>317.81060000000002</v>
          </cell>
        </row>
        <row r="12">
          <cell r="A12">
            <v>320.89749999999998</v>
          </cell>
        </row>
        <row r="13">
          <cell r="A13">
            <v>323.75630000000001</v>
          </cell>
        </row>
        <row r="14">
          <cell r="A14">
            <v>326.42259999999999</v>
          </cell>
        </row>
        <row r="15">
          <cell r="A15">
            <v>328.92410000000001</v>
          </cell>
        </row>
        <row r="16">
          <cell r="A16">
            <v>331.28269999999998</v>
          </cell>
        </row>
        <row r="17">
          <cell r="A17">
            <v>333.51609999999999</v>
          </cell>
        </row>
        <row r="18">
          <cell r="A18">
            <v>335.63869999999997</v>
          </cell>
        </row>
        <row r="19">
          <cell r="A19">
            <v>337.6626</v>
          </cell>
        </row>
        <row r="20">
          <cell r="A20">
            <v>339.59789999999998</v>
          </cell>
        </row>
        <row r="21">
          <cell r="A21">
            <v>341.45310000000001</v>
          </cell>
        </row>
        <row r="22">
          <cell r="A22">
            <v>343.23570000000001</v>
          </cell>
        </row>
        <row r="23">
          <cell r="A23">
            <v>344.95190000000002</v>
          </cell>
        </row>
        <row r="24">
          <cell r="A24">
            <v>346.60719999999998</v>
          </cell>
        </row>
        <row r="25">
          <cell r="A25">
            <v>348.20650000000001</v>
          </cell>
        </row>
        <row r="26">
          <cell r="A26">
            <v>349.75409999999999</v>
          </cell>
        </row>
        <row r="27">
          <cell r="A27">
            <v>351.25369999999998</v>
          </cell>
        </row>
        <row r="28">
          <cell r="A28">
            <v>352.70870000000002</v>
          </cell>
        </row>
        <row r="29">
          <cell r="A29">
            <v>354.12200000000001</v>
          </cell>
        </row>
        <row r="30">
          <cell r="A30">
            <v>355.49639999999999</v>
          </cell>
        </row>
        <row r="31">
          <cell r="A31">
            <v>356.83429999999998</v>
          </cell>
        </row>
        <row r="32">
          <cell r="A32">
            <v>358.13799999999998</v>
          </cell>
        </row>
        <row r="33">
          <cell r="A33">
            <v>359.40929999999997</v>
          </cell>
        </row>
        <row r="34">
          <cell r="A34">
            <v>360.65019999999998</v>
          </cell>
        </row>
        <row r="35">
          <cell r="A35">
            <v>361.8623</v>
          </cell>
        </row>
        <row r="36">
          <cell r="A36">
            <v>363.0471</v>
          </cell>
        </row>
        <row r="37">
          <cell r="A37">
            <v>364.20600000000002</v>
          </cell>
        </row>
        <row r="38">
          <cell r="A38">
            <v>365.34039999999999</v>
          </cell>
        </row>
        <row r="39">
          <cell r="A39">
            <v>366.45139999999998</v>
          </cell>
        </row>
        <row r="40">
          <cell r="A40">
            <v>367.5401</v>
          </cell>
        </row>
        <row r="41">
          <cell r="A41">
            <v>368.60759999999999</v>
          </cell>
        </row>
        <row r="42">
          <cell r="A42">
            <v>369.65480000000002</v>
          </cell>
        </row>
        <row r="43">
          <cell r="A43">
            <v>370.6825</v>
          </cell>
        </row>
        <row r="44">
          <cell r="A44">
            <v>371.6918</v>
          </cell>
        </row>
        <row r="45">
          <cell r="A45">
            <v>372.6832</v>
          </cell>
        </row>
        <row r="46">
          <cell r="A46">
            <v>373.65750000000003</v>
          </cell>
        </row>
        <row r="47">
          <cell r="A47">
            <v>374.6155</v>
          </cell>
        </row>
        <row r="48">
          <cell r="A48">
            <v>375.55770000000001</v>
          </cell>
        </row>
        <row r="49">
          <cell r="A49">
            <v>376.48469999999998</v>
          </cell>
        </row>
        <row r="50">
          <cell r="A50">
            <v>377.3972</v>
          </cell>
        </row>
        <row r="51">
          <cell r="A51">
            <v>378.29559999999998</v>
          </cell>
        </row>
        <row r="52">
          <cell r="A52">
            <v>379.18040000000002</v>
          </cell>
        </row>
        <row r="53">
          <cell r="A53">
            <v>380.05220000000003</v>
          </cell>
        </row>
        <row r="54">
          <cell r="A54">
            <v>380.91129999999998</v>
          </cell>
        </row>
        <row r="55">
          <cell r="A55">
            <v>381.75819999999999</v>
          </cell>
        </row>
        <row r="56">
          <cell r="A56">
            <v>382.5933</v>
          </cell>
        </row>
        <row r="57">
          <cell r="A57">
            <v>383.41699999999997</v>
          </cell>
        </row>
        <row r="58">
          <cell r="A58">
            <v>384.2296</v>
          </cell>
        </row>
        <row r="59">
          <cell r="A59">
            <v>385.03149999999999</v>
          </cell>
        </row>
        <row r="60">
          <cell r="A60">
            <v>385.82310000000001</v>
          </cell>
        </row>
        <row r="61">
          <cell r="A61">
            <v>386.60449999999997</v>
          </cell>
        </row>
        <row r="62">
          <cell r="A62">
            <v>387.37619999999998</v>
          </cell>
        </row>
        <row r="63">
          <cell r="A63">
            <v>388.13839999999999</v>
          </cell>
        </row>
        <row r="64">
          <cell r="A64">
            <v>388.8913</v>
          </cell>
        </row>
        <row r="65">
          <cell r="A65">
            <v>389.63529999999997</v>
          </cell>
        </row>
        <row r="66">
          <cell r="A66">
            <v>390.37060000000002</v>
          </cell>
        </row>
        <row r="67">
          <cell r="A67">
            <v>391.09739999999999</v>
          </cell>
        </row>
        <row r="68">
          <cell r="A68">
            <v>391.81599999999997</v>
          </cell>
        </row>
        <row r="69">
          <cell r="A69">
            <v>392.5265</v>
          </cell>
        </row>
        <row r="70">
          <cell r="A70">
            <v>393.22930000000002</v>
          </cell>
        </row>
        <row r="71">
          <cell r="A71">
            <v>393.92439999999999</v>
          </cell>
        </row>
        <row r="72">
          <cell r="A72">
            <v>394.61200000000002</v>
          </cell>
        </row>
        <row r="73">
          <cell r="A73">
            <v>395.29250000000002</v>
          </cell>
        </row>
        <row r="74">
          <cell r="A74">
            <v>395.96589999999998</v>
          </cell>
        </row>
        <row r="75">
          <cell r="A75">
            <v>396.63229999999999</v>
          </cell>
        </row>
        <row r="76">
          <cell r="A76">
            <v>397.2921</v>
          </cell>
        </row>
        <row r="77">
          <cell r="A77">
            <v>397.94529999999997</v>
          </cell>
        </row>
        <row r="78">
          <cell r="A78">
            <v>398.59210000000002</v>
          </cell>
        </row>
        <row r="79">
          <cell r="A79">
            <v>399.23259999999999</v>
          </cell>
        </row>
        <row r="80">
          <cell r="A80">
            <v>399.86689999999999</v>
          </cell>
        </row>
        <row r="81">
          <cell r="A81">
            <v>400.49529999999999</v>
          </cell>
        </row>
        <row r="82">
          <cell r="A82">
            <v>401.11779999999999</v>
          </cell>
        </row>
        <row r="83">
          <cell r="A83">
            <v>401.7346</v>
          </cell>
        </row>
        <row r="84">
          <cell r="A84">
            <v>402.3458</v>
          </cell>
        </row>
        <row r="85">
          <cell r="A85">
            <v>402.95150000000001</v>
          </cell>
        </row>
        <row r="86">
          <cell r="A86">
            <v>403.55180000000001</v>
          </cell>
        </row>
        <row r="87">
          <cell r="A87">
            <v>404.14690000000002</v>
          </cell>
        </row>
        <row r="88">
          <cell r="A88">
            <v>404.73680000000002</v>
          </cell>
        </row>
        <row r="89">
          <cell r="A89">
            <v>405.32159999999999</v>
          </cell>
        </row>
        <row r="90">
          <cell r="A90">
            <v>405.9015</v>
          </cell>
        </row>
        <row r="91">
          <cell r="A91">
            <v>406.47660000000002</v>
          </cell>
        </row>
        <row r="92">
          <cell r="A92">
            <v>407.04689999999999</v>
          </cell>
        </row>
        <row r="93">
          <cell r="A93">
            <v>407.61250000000001</v>
          </cell>
        </row>
        <row r="94">
          <cell r="A94">
            <v>408.17349999999999</v>
          </cell>
        </row>
        <row r="95">
          <cell r="A95">
            <v>408.73009999999999</v>
          </cell>
        </row>
        <row r="96">
          <cell r="A96">
            <v>409.28219999999999</v>
          </cell>
        </row>
        <row r="97">
          <cell r="A97">
            <v>409.83</v>
          </cell>
        </row>
        <row r="98">
          <cell r="A98">
            <v>410.37360000000001</v>
          </cell>
        </row>
        <row r="99">
          <cell r="A99">
            <v>410.91300000000001</v>
          </cell>
        </row>
        <row r="100">
          <cell r="A100">
            <v>411.44830000000002</v>
          </cell>
        </row>
        <row r="101">
          <cell r="A101">
            <v>411.9796</v>
          </cell>
        </row>
        <row r="102">
          <cell r="A102">
            <v>412.50689999999997</v>
          </cell>
        </row>
        <row r="103">
          <cell r="A103">
            <v>413.03039999999999</v>
          </cell>
        </row>
        <row r="104">
          <cell r="A104">
            <v>413.55</v>
          </cell>
        </row>
        <row r="105">
          <cell r="A105">
            <v>414.0659</v>
          </cell>
        </row>
        <row r="106">
          <cell r="A106">
            <v>414.57799999999997</v>
          </cell>
        </row>
        <row r="107">
          <cell r="A107">
            <v>415.08659999999998</v>
          </cell>
        </row>
        <row r="108">
          <cell r="A108">
            <v>415.59160000000003</v>
          </cell>
        </row>
        <row r="109">
          <cell r="A109">
            <v>416.09300000000002</v>
          </cell>
        </row>
        <row r="110">
          <cell r="A110">
            <v>416.59109999999998</v>
          </cell>
        </row>
        <row r="111">
          <cell r="A111">
            <v>417.08569999999997</v>
          </cell>
        </row>
        <row r="112">
          <cell r="A112">
            <v>417.57690000000002</v>
          </cell>
        </row>
        <row r="113">
          <cell r="A113">
            <v>418.06490000000002</v>
          </cell>
        </row>
        <row r="114">
          <cell r="A114">
            <v>418.54969999999997</v>
          </cell>
        </row>
        <row r="115">
          <cell r="A115">
            <v>419.03120000000001</v>
          </cell>
        </row>
        <row r="116">
          <cell r="A116">
            <v>419.50959999999998</v>
          </cell>
        </row>
        <row r="117">
          <cell r="A117">
            <v>419.98489999999998</v>
          </cell>
        </row>
        <row r="118">
          <cell r="A118">
            <v>420.4572</v>
          </cell>
        </row>
        <row r="119">
          <cell r="A119">
            <v>420.9264</v>
          </cell>
        </row>
        <row r="120">
          <cell r="A120">
            <v>421.39269999999999</v>
          </cell>
        </row>
        <row r="121">
          <cell r="A121">
            <v>421.85610000000003</v>
          </cell>
        </row>
        <row r="122">
          <cell r="A122">
            <v>422.31659999999999</v>
          </cell>
        </row>
        <row r="123">
          <cell r="A123">
            <v>422.77420000000001</v>
          </cell>
        </row>
        <row r="124">
          <cell r="A124">
            <v>423.22910000000002</v>
          </cell>
        </row>
        <row r="125">
          <cell r="A125">
            <v>423.68119999999999</v>
          </cell>
        </row>
        <row r="126">
          <cell r="A126">
            <v>424.13060000000002</v>
          </cell>
        </row>
        <row r="127">
          <cell r="A127">
            <v>424.57740000000001</v>
          </cell>
        </row>
        <row r="128">
          <cell r="A128">
            <v>425.02140000000003</v>
          </cell>
        </row>
        <row r="129">
          <cell r="A129">
            <v>425.46289999999999</v>
          </cell>
        </row>
        <row r="130">
          <cell r="A130">
            <v>425.90179999999998</v>
          </cell>
        </row>
        <row r="131">
          <cell r="A131">
            <v>426.33819999999997</v>
          </cell>
        </row>
        <row r="132">
          <cell r="A132">
            <v>426.77210000000002</v>
          </cell>
        </row>
        <row r="133">
          <cell r="A133">
            <v>427.20350000000002</v>
          </cell>
        </row>
        <row r="134">
          <cell r="A134">
            <v>427.63249999999999</v>
          </cell>
        </row>
        <row r="135">
          <cell r="A135">
            <v>428.05900000000003</v>
          </cell>
        </row>
        <row r="136">
          <cell r="A136">
            <v>428.48320000000001</v>
          </cell>
        </row>
        <row r="137">
          <cell r="A137">
            <v>428.9051</v>
          </cell>
        </row>
        <row r="138">
          <cell r="A138">
            <v>429.32459999999998</v>
          </cell>
        </row>
        <row r="139">
          <cell r="A139">
            <v>429.74189999999999</v>
          </cell>
        </row>
        <row r="140">
          <cell r="A140">
            <v>430.15690000000001</v>
          </cell>
        </row>
        <row r="141">
          <cell r="A141">
            <v>430.56959999999998</v>
          </cell>
        </row>
        <row r="142">
          <cell r="A142">
            <v>430.98020000000002</v>
          </cell>
        </row>
        <row r="143">
          <cell r="A143">
            <v>431.3886</v>
          </cell>
        </row>
        <row r="144">
          <cell r="A144">
            <v>431.79480000000001</v>
          </cell>
        </row>
        <row r="145">
          <cell r="A145">
            <v>432.19889999999998</v>
          </cell>
        </row>
        <row r="146">
          <cell r="A146">
            <v>432.601</v>
          </cell>
        </row>
        <row r="147">
          <cell r="A147">
            <v>433.0009</v>
          </cell>
        </row>
        <row r="148">
          <cell r="A148">
            <v>433.39879999999999</v>
          </cell>
        </row>
        <row r="149">
          <cell r="A149">
            <v>433.79469999999998</v>
          </cell>
        </row>
        <row r="150">
          <cell r="A150">
            <v>434.18860000000001</v>
          </cell>
        </row>
        <row r="151">
          <cell r="A151">
            <v>434.58049999999997</v>
          </cell>
        </row>
        <row r="152">
          <cell r="A152">
            <v>434.97050000000002</v>
          </cell>
        </row>
        <row r="153">
          <cell r="A153">
            <v>435.35849999999999</v>
          </cell>
        </row>
        <row r="154">
          <cell r="A154">
            <v>435.74459999999999</v>
          </cell>
        </row>
        <row r="155">
          <cell r="A155">
            <v>436.12880000000001</v>
          </cell>
        </row>
        <row r="156">
          <cell r="A156">
            <v>436.5111</v>
          </cell>
        </row>
        <row r="157">
          <cell r="A157">
            <v>436.89159999999998</v>
          </cell>
        </row>
        <row r="158">
          <cell r="A158">
            <v>437.27030000000002</v>
          </cell>
        </row>
        <row r="159">
          <cell r="A159">
            <v>437.6472</v>
          </cell>
        </row>
        <row r="160">
          <cell r="A160">
            <v>438.02229999999997</v>
          </cell>
        </row>
        <row r="161">
          <cell r="A161">
            <v>438.3956</v>
          </cell>
        </row>
        <row r="162">
          <cell r="A162">
            <v>438.76710000000003</v>
          </cell>
        </row>
        <row r="163">
          <cell r="A163">
            <v>439.137</v>
          </cell>
        </row>
        <row r="164">
          <cell r="A164">
            <v>439.50510000000003</v>
          </cell>
        </row>
        <row r="165">
          <cell r="A165">
            <v>439.87150000000003</v>
          </cell>
        </row>
        <row r="166">
          <cell r="A166">
            <v>440.2362</v>
          </cell>
        </row>
        <row r="167">
          <cell r="A167">
            <v>440.59930000000003</v>
          </cell>
        </row>
        <row r="168">
          <cell r="A168">
            <v>440.96069999999997</v>
          </cell>
        </row>
        <row r="169">
          <cell r="A169">
            <v>441.32049999999998</v>
          </cell>
        </row>
        <row r="170">
          <cell r="A170">
            <v>441.67869999999999</v>
          </cell>
        </row>
        <row r="171">
          <cell r="A171">
            <v>442.03530000000001</v>
          </cell>
        </row>
        <row r="172">
          <cell r="A172">
            <v>442.3904</v>
          </cell>
        </row>
        <row r="173">
          <cell r="A173">
            <v>442.74380000000002</v>
          </cell>
        </row>
        <row r="174">
          <cell r="A174">
            <v>443.09570000000002</v>
          </cell>
        </row>
        <row r="175">
          <cell r="A175">
            <v>443.4461</v>
          </cell>
        </row>
        <row r="176">
          <cell r="A176">
            <v>443.79500000000002</v>
          </cell>
        </row>
        <row r="177">
          <cell r="A177">
            <v>444.14229999999998</v>
          </cell>
        </row>
        <row r="178">
          <cell r="A178">
            <v>444.48820000000001</v>
          </cell>
        </row>
        <row r="179">
          <cell r="A179">
            <v>444.83260000000001</v>
          </cell>
        </row>
        <row r="180">
          <cell r="A180">
            <v>445.1755</v>
          </cell>
        </row>
        <row r="181">
          <cell r="A181">
            <v>445.517</v>
          </cell>
        </row>
        <row r="182">
          <cell r="A182">
            <v>445.85700000000003</v>
          </cell>
        </row>
        <row r="183">
          <cell r="A183">
            <v>446.19569999999999</v>
          </cell>
        </row>
        <row r="184">
          <cell r="A184">
            <v>446.53289999999998</v>
          </cell>
        </row>
        <row r="185">
          <cell r="A185">
            <v>446.86869999999999</v>
          </cell>
        </row>
        <row r="186">
          <cell r="A186">
            <v>447.20319999999998</v>
          </cell>
        </row>
        <row r="187">
          <cell r="A187">
            <v>447.53620000000001</v>
          </cell>
        </row>
        <row r="188">
          <cell r="A188">
            <v>447.86790000000002</v>
          </cell>
        </row>
        <row r="189">
          <cell r="A189">
            <v>448.19830000000002</v>
          </cell>
        </row>
        <row r="190">
          <cell r="A190">
            <v>448.5274</v>
          </cell>
        </row>
        <row r="191">
          <cell r="A191">
            <v>448.85509999999999</v>
          </cell>
        </row>
        <row r="192">
          <cell r="A192">
            <v>449.18150000000003</v>
          </cell>
        </row>
        <row r="193">
          <cell r="A193">
            <v>449.50659999999999</v>
          </cell>
        </row>
        <row r="194">
          <cell r="A194">
            <v>449.8304</v>
          </cell>
        </row>
        <row r="195">
          <cell r="A195">
            <v>450.15300000000002</v>
          </cell>
        </row>
        <row r="196">
          <cell r="A196">
            <v>450.4742</v>
          </cell>
        </row>
        <row r="197">
          <cell r="A197">
            <v>450.79430000000002</v>
          </cell>
        </row>
        <row r="198">
          <cell r="A198">
            <v>451.11309999999997</v>
          </cell>
        </row>
        <row r="199">
          <cell r="A199">
            <v>451.43060000000003</v>
          </cell>
        </row>
        <row r="200">
          <cell r="A200">
            <v>451.74689999999998</v>
          </cell>
        </row>
        <row r="201">
          <cell r="A201">
            <v>452.06200000000001</v>
          </cell>
        </row>
        <row r="202">
          <cell r="A202">
            <v>452.37599999999998</v>
          </cell>
        </row>
        <row r="203">
          <cell r="A203">
            <v>452.68869999999998</v>
          </cell>
        </row>
        <row r="204">
          <cell r="A204">
            <v>453.00020000000001</v>
          </cell>
        </row>
        <row r="205">
          <cell r="A205">
            <v>453.31060000000002</v>
          </cell>
        </row>
        <row r="206">
          <cell r="A206">
            <v>453.6198</v>
          </cell>
        </row>
        <row r="207">
          <cell r="A207">
            <v>453.92779999999999</v>
          </cell>
        </row>
        <row r="208">
          <cell r="A208">
            <v>454.23469999999998</v>
          </cell>
        </row>
        <row r="209">
          <cell r="A209">
            <v>454.54039999999998</v>
          </cell>
        </row>
        <row r="210">
          <cell r="A210">
            <v>454.8451</v>
          </cell>
        </row>
        <row r="211">
          <cell r="A211">
            <v>455.14859999999999</v>
          </cell>
        </row>
        <row r="212">
          <cell r="A212">
            <v>455.45100000000002</v>
          </cell>
        </row>
        <row r="213">
          <cell r="A213">
            <v>455.75229999999999</v>
          </cell>
        </row>
        <row r="214">
          <cell r="A214">
            <v>456.05250000000001</v>
          </cell>
        </row>
        <row r="215">
          <cell r="A215">
            <v>456.35160000000002</v>
          </cell>
        </row>
        <row r="216">
          <cell r="A216">
            <v>456.64960000000002</v>
          </cell>
        </row>
        <row r="217">
          <cell r="A217">
            <v>456.94659999999999</v>
          </cell>
        </row>
        <row r="218">
          <cell r="A218">
            <v>457.24250000000001</v>
          </cell>
        </row>
        <row r="219">
          <cell r="A219">
            <v>457.53739999999999</v>
          </cell>
        </row>
        <row r="220">
          <cell r="A220">
            <v>457.83120000000002</v>
          </cell>
        </row>
        <row r="221">
          <cell r="A221">
            <v>458.12389999999999</v>
          </cell>
        </row>
        <row r="222">
          <cell r="A222">
            <v>458.41570000000002</v>
          </cell>
        </row>
        <row r="223">
          <cell r="A223">
            <v>458.70639999999997</v>
          </cell>
        </row>
        <row r="224">
          <cell r="A224">
            <v>458.99610000000001</v>
          </cell>
        </row>
        <row r="225">
          <cell r="A225">
            <v>459.28480000000002</v>
          </cell>
        </row>
        <row r="226">
          <cell r="A226">
            <v>459.57249999999999</v>
          </cell>
        </row>
        <row r="227">
          <cell r="A227">
            <v>459.85919999999999</v>
          </cell>
        </row>
        <row r="228">
          <cell r="A228">
            <v>460.14490000000001</v>
          </cell>
        </row>
        <row r="229">
          <cell r="A229">
            <v>460.42959999999999</v>
          </cell>
        </row>
        <row r="230">
          <cell r="A230">
            <v>460.71339999999998</v>
          </cell>
        </row>
        <row r="231">
          <cell r="A231">
            <v>460.99619999999999</v>
          </cell>
        </row>
        <row r="232">
          <cell r="A232">
            <v>461.27800000000002</v>
          </cell>
        </row>
        <row r="233">
          <cell r="A233">
            <v>461.55889999999999</v>
          </cell>
        </row>
        <row r="234">
          <cell r="A234">
            <v>461.83879999999999</v>
          </cell>
        </row>
        <row r="235">
          <cell r="A235">
            <v>462.11779999999999</v>
          </cell>
        </row>
        <row r="236">
          <cell r="A236">
            <v>462.39589999999998</v>
          </cell>
        </row>
        <row r="237">
          <cell r="A237">
            <v>462.673</v>
          </cell>
        </row>
        <row r="238">
          <cell r="A238">
            <v>462.94920000000002</v>
          </cell>
        </row>
        <row r="239">
          <cell r="A239">
            <v>463.22449999999998</v>
          </cell>
        </row>
        <row r="240">
          <cell r="A240">
            <v>463.49880000000002</v>
          </cell>
        </row>
        <row r="241">
          <cell r="A241">
            <v>463.77229999999997</v>
          </cell>
        </row>
        <row r="242">
          <cell r="A242">
            <v>464.04489999999998</v>
          </cell>
        </row>
        <row r="243">
          <cell r="A243">
            <v>464.31659999999999</v>
          </cell>
        </row>
        <row r="244">
          <cell r="A244">
            <v>464.58730000000003</v>
          </cell>
        </row>
        <row r="245">
          <cell r="A245">
            <v>464.85719999999998</v>
          </cell>
        </row>
        <row r="246">
          <cell r="A246">
            <v>465.12630000000001</v>
          </cell>
        </row>
        <row r="247">
          <cell r="A247">
            <v>465.39440000000002</v>
          </cell>
        </row>
        <row r="248">
          <cell r="A248">
            <v>465.6617</v>
          </cell>
        </row>
        <row r="249">
          <cell r="A249">
            <v>465.92809999999997</v>
          </cell>
        </row>
        <row r="250">
          <cell r="A250">
            <v>466.19369999999998</v>
          </cell>
        </row>
        <row r="251">
          <cell r="A251">
            <v>466.45839999999998</v>
          </cell>
        </row>
        <row r="252">
          <cell r="A252">
            <v>466.72230000000002</v>
          </cell>
        </row>
        <row r="253">
          <cell r="A253">
            <v>466.9853</v>
          </cell>
        </row>
        <row r="254">
          <cell r="A254">
            <v>467.2475</v>
          </cell>
        </row>
        <row r="255">
          <cell r="A255">
            <v>467.50889999999998</v>
          </cell>
        </row>
        <row r="256">
          <cell r="A256">
            <v>467.76940000000002</v>
          </cell>
        </row>
        <row r="257">
          <cell r="A257">
            <v>468.0292</v>
          </cell>
        </row>
        <row r="258">
          <cell r="A258">
            <v>468.28809999999999</v>
          </cell>
        </row>
        <row r="259">
          <cell r="A259">
            <v>468.54610000000002</v>
          </cell>
        </row>
        <row r="260">
          <cell r="A260">
            <v>468.80340000000001</v>
          </cell>
        </row>
        <row r="261">
          <cell r="A261">
            <v>469.05990000000003</v>
          </cell>
        </row>
        <row r="262">
          <cell r="A262">
            <v>469.31549999999999</v>
          </cell>
        </row>
        <row r="263">
          <cell r="A263">
            <v>469.57040000000001</v>
          </cell>
        </row>
        <row r="264">
          <cell r="A264">
            <v>469.8245</v>
          </cell>
        </row>
        <row r="265">
          <cell r="A265">
            <v>470.07780000000002</v>
          </cell>
        </row>
        <row r="266">
          <cell r="A266">
            <v>470.33030000000002</v>
          </cell>
        </row>
        <row r="267">
          <cell r="A267">
            <v>470.58199999999999</v>
          </cell>
        </row>
        <row r="268">
          <cell r="A268">
            <v>470.83300000000003</v>
          </cell>
        </row>
        <row r="269">
          <cell r="A269">
            <v>471.0831</v>
          </cell>
        </row>
        <row r="270">
          <cell r="A270">
            <v>471.33260000000001</v>
          </cell>
        </row>
        <row r="271">
          <cell r="A271">
            <v>471.58120000000002</v>
          </cell>
        </row>
        <row r="272">
          <cell r="A272">
            <v>471.82909999999998</v>
          </cell>
        </row>
        <row r="273">
          <cell r="A273">
            <v>472.07619999999997</v>
          </cell>
        </row>
        <row r="274">
          <cell r="A274">
            <v>472.32260000000002</v>
          </cell>
        </row>
        <row r="275">
          <cell r="A275">
            <v>472.56819999999999</v>
          </cell>
        </row>
        <row r="276">
          <cell r="A276">
            <v>472.81310000000002</v>
          </cell>
        </row>
        <row r="277">
          <cell r="A277">
            <v>473.05720000000002</v>
          </cell>
        </row>
        <row r="278">
          <cell r="A278">
            <v>473.30059999999997</v>
          </cell>
        </row>
        <row r="279">
          <cell r="A279">
            <v>473.54320000000001</v>
          </cell>
        </row>
        <row r="280">
          <cell r="A280">
            <v>473.7851</v>
          </cell>
        </row>
        <row r="281">
          <cell r="A281">
            <v>474.02629999999999</v>
          </cell>
        </row>
        <row r="282">
          <cell r="A282">
            <v>474.26670000000001</v>
          </cell>
        </row>
        <row r="283">
          <cell r="A283">
            <v>474.50639999999999</v>
          </cell>
        </row>
        <row r="284">
          <cell r="A284">
            <v>474.74540000000002</v>
          </cell>
        </row>
        <row r="285">
          <cell r="A285">
            <v>474.9837</v>
          </cell>
        </row>
        <row r="286">
          <cell r="A286">
            <v>475.22120000000001</v>
          </cell>
        </row>
        <row r="287">
          <cell r="A287">
            <v>475.4581</v>
          </cell>
        </row>
        <row r="288">
          <cell r="A288">
            <v>475.69420000000002</v>
          </cell>
        </row>
        <row r="289">
          <cell r="A289">
            <v>475.92959999999999</v>
          </cell>
        </row>
        <row r="290">
          <cell r="A290">
            <v>476.16430000000003</v>
          </cell>
        </row>
        <row r="291">
          <cell r="A291">
            <v>476.39830000000001</v>
          </cell>
        </row>
        <row r="292">
          <cell r="A292">
            <v>476.63159999999999</v>
          </cell>
        </row>
        <row r="293">
          <cell r="A293">
            <v>476.86410000000001</v>
          </cell>
        </row>
        <row r="294">
          <cell r="A294">
            <v>477.096</v>
          </cell>
        </row>
        <row r="295">
          <cell r="A295">
            <v>477.3272</v>
          </cell>
        </row>
        <row r="296">
          <cell r="A296">
            <v>477.55770000000001</v>
          </cell>
        </row>
        <row r="297">
          <cell r="A297">
            <v>477.78739999999999</v>
          </cell>
        </row>
        <row r="298">
          <cell r="A298">
            <v>478.01650000000001</v>
          </cell>
        </row>
        <row r="299">
          <cell r="A299">
            <v>478.24489999999997</v>
          </cell>
        </row>
        <row r="300">
          <cell r="A300">
            <v>478.4726</v>
          </cell>
        </row>
        <row r="301">
          <cell r="A301">
            <v>478.69959999999998</v>
          </cell>
        </row>
        <row r="302">
          <cell r="A302">
            <v>478.92590000000001</v>
          </cell>
        </row>
        <row r="303">
          <cell r="A303">
            <v>479.1515</v>
          </cell>
        </row>
        <row r="304">
          <cell r="A304">
            <v>479.37650000000002</v>
          </cell>
        </row>
        <row r="305">
          <cell r="A305">
            <v>479.60070000000002</v>
          </cell>
        </row>
        <row r="306">
          <cell r="A306">
            <v>479.82429999999999</v>
          </cell>
        </row>
        <row r="307">
          <cell r="A307">
            <v>480.04719999999998</v>
          </cell>
        </row>
        <row r="308">
          <cell r="A308">
            <v>480.26929999999999</v>
          </cell>
        </row>
        <row r="309">
          <cell r="A309">
            <v>480.49079999999998</v>
          </cell>
        </row>
        <row r="310">
          <cell r="A310">
            <v>480.71170000000001</v>
          </cell>
        </row>
        <row r="311">
          <cell r="A311">
            <v>480.93180000000001</v>
          </cell>
        </row>
        <row r="312">
          <cell r="A312">
            <v>481.15120000000002</v>
          </cell>
        </row>
        <row r="313">
          <cell r="A313">
            <v>481.37</v>
          </cell>
        </row>
        <row r="314">
          <cell r="A314">
            <v>481.58800000000002</v>
          </cell>
        </row>
        <row r="315">
          <cell r="A315">
            <v>481.80540000000002</v>
          </cell>
        </row>
        <row r="316">
          <cell r="A316">
            <v>482.02210000000002</v>
          </cell>
        </row>
        <row r="317">
          <cell r="A317">
            <v>482.23809999999997</v>
          </cell>
        </row>
        <row r="318">
          <cell r="A318">
            <v>482.45339999999999</v>
          </cell>
        </row>
        <row r="319">
          <cell r="A319">
            <v>482.66800000000001</v>
          </cell>
        </row>
        <row r="320">
          <cell r="A320">
            <v>482.88189999999997</v>
          </cell>
        </row>
        <row r="321">
          <cell r="A321">
            <v>483.0951</v>
          </cell>
        </row>
        <row r="322">
          <cell r="A322">
            <v>483.30759999999998</v>
          </cell>
        </row>
        <row r="323">
          <cell r="A323">
            <v>483.51940000000002</v>
          </cell>
        </row>
        <row r="324">
          <cell r="A324">
            <v>483.73039999999997</v>
          </cell>
        </row>
        <row r="325">
          <cell r="A325">
            <v>483.94080000000002</v>
          </cell>
        </row>
        <row r="326">
          <cell r="A326">
            <v>484.15050000000002</v>
          </cell>
        </row>
        <row r="327">
          <cell r="A327">
            <v>484.35939999999999</v>
          </cell>
        </row>
        <row r="328">
          <cell r="A328">
            <v>484.56760000000003</v>
          </cell>
        </row>
        <row r="329">
          <cell r="A329">
            <v>484.77499999999998</v>
          </cell>
        </row>
        <row r="330">
          <cell r="A330">
            <v>484.98169999999999</v>
          </cell>
        </row>
        <row r="331">
          <cell r="A331">
            <v>485.18759999999997</v>
          </cell>
        </row>
        <row r="332">
          <cell r="A332">
            <v>485.39280000000002</v>
          </cell>
        </row>
        <row r="333">
          <cell r="A333">
            <v>485.59719999999999</v>
          </cell>
        </row>
        <row r="334">
          <cell r="A334">
            <v>485.80079999999998</v>
          </cell>
        </row>
        <row r="335">
          <cell r="A335">
            <v>486.00349999999997</v>
          </cell>
        </row>
        <row r="336">
          <cell r="A336">
            <v>486.20549999999997</v>
          </cell>
        </row>
        <row r="337">
          <cell r="A337">
            <v>486.40660000000003</v>
          </cell>
        </row>
        <row r="338">
          <cell r="A338">
            <v>486.60680000000002</v>
          </cell>
        </row>
        <row r="339">
          <cell r="A339">
            <v>486.80610000000001</v>
          </cell>
        </row>
        <row r="340">
          <cell r="A340">
            <v>487.00439999999998</v>
          </cell>
        </row>
        <row r="341">
          <cell r="A341">
            <v>487.20229999999998</v>
          </cell>
        </row>
        <row r="342">
          <cell r="A342">
            <v>236.92670000000001</v>
          </cell>
        </row>
        <row r="343">
          <cell r="A343">
            <v>268.36790000000002</v>
          </cell>
        </row>
        <row r="344">
          <cell r="A344">
            <v>281.14069999999998</v>
          </cell>
        </row>
        <row r="345">
          <cell r="A345">
            <v>289.76710000000003</v>
          </cell>
        </row>
        <row r="346">
          <cell r="A346">
            <v>296.42590000000001</v>
          </cell>
        </row>
        <row r="347">
          <cell r="A347">
            <v>301.91269999999997</v>
          </cell>
        </row>
        <row r="348">
          <cell r="A348">
            <v>306.61329999999998</v>
          </cell>
        </row>
        <row r="349">
          <cell r="A349">
            <v>310.74630000000002</v>
          </cell>
        </row>
        <row r="350">
          <cell r="A350">
            <v>314.44830000000002</v>
          </cell>
        </row>
        <row r="351">
          <cell r="A351">
            <v>317.81060000000002</v>
          </cell>
        </row>
        <row r="352">
          <cell r="A352">
            <v>320.89749999999998</v>
          </cell>
        </row>
        <row r="353">
          <cell r="A353">
            <v>323.75630000000001</v>
          </cell>
        </row>
        <row r="354">
          <cell r="A354">
            <v>326.42259999999999</v>
          </cell>
        </row>
        <row r="355">
          <cell r="A355">
            <v>328.92410000000001</v>
          </cell>
        </row>
        <row r="356">
          <cell r="A356">
            <v>331.28269999999998</v>
          </cell>
        </row>
        <row r="357">
          <cell r="A357">
            <v>333.51609999999999</v>
          </cell>
        </row>
        <row r="358">
          <cell r="A358">
            <v>335.63869999999997</v>
          </cell>
        </row>
        <row r="359">
          <cell r="A359">
            <v>337.6626</v>
          </cell>
        </row>
        <row r="360">
          <cell r="A360">
            <v>339.59789999999998</v>
          </cell>
        </row>
        <row r="361">
          <cell r="A361">
            <v>341.45310000000001</v>
          </cell>
        </row>
        <row r="362">
          <cell r="A362">
            <v>343.23570000000001</v>
          </cell>
        </row>
        <row r="363">
          <cell r="A363">
            <v>344.95190000000002</v>
          </cell>
        </row>
        <row r="364">
          <cell r="A364">
            <v>346.60719999999998</v>
          </cell>
        </row>
        <row r="365">
          <cell r="A365">
            <v>348.20650000000001</v>
          </cell>
        </row>
        <row r="366">
          <cell r="A366">
            <v>349.75409999999999</v>
          </cell>
        </row>
        <row r="367">
          <cell r="A367">
            <v>351.25369999999998</v>
          </cell>
        </row>
        <row r="368">
          <cell r="A368">
            <v>352.70870000000002</v>
          </cell>
        </row>
        <row r="369">
          <cell r="A369">
            <v>354.12200000000001</v>
          </cell>
        </row>
        <row r="370">
          <cell r="A370">
            <v>355.49639999999999</v>
          </cell>
        </row>
        <row r="371">
          <cell r="A371">
            <v>356.83429999999998</v>
          </cell>
        </row>
        <row r="372">
          <cell r="A372">
            <v>358.13799999999998</v>
          </cell>
        </row>
        <row r="373">
          <cell r="A373">
            <v>359.40929999999997</v>
          </cell>
        </row>
        <row r="374">
          <cell r="A374">
            <v>360.65019999999998</v>
          </cell>
        </row>
        <row r="375">
          <cell r="A375">
            <v>361.8623</v>
          </cell>
        </row>
        <row r="376">
          <cell r="A376">
            <v>363.0471</v>
          </cell>
        </row>
        <row r="377">
          <cell r="A377">
            <v>364.20600000000002</v>
          </cell>
        </row>
        <row r="378">
          <cell r="A378">
            <v>365.34039999999999</v>
          </cell>
        </row>
        <row r="379">
          <cell r="A379">
            <v>366.45139999999998</v>
          </cell>
        </row>
        <row r="380">
          <cell r="A380">
            <v>367.5401</v>
          </cell>
        </row>
        <row r="381">
          <cell r="A381">
            <v>368.60759999999999</v>
          </cell>
        </row>
        <row r="382">
          <cell r="A382">
            <v>369.65480000000002</v>
          </cell>
        </row>
        <row r="383">
          <cell r="A383">
            <v>370.6825</v>
          </cell>
        </row>
        <row r="384">
          <cell r="A384">
            <v>371.6918</v>
          </cell>
        </row>
        <row r="385">
          <cell r="A385">
            <v>372.6832</v>
          </cell>
        </row>
        <row r="386">
          <cell r="A386">
            <v>373.65750000000003</v>
          </cell>
        </row>
        <row r="387">
          <cell r="A387">
            <v>374.6155</v>
          </cell>
        </row>
        <row r="388">
          <cell r="A388">
            <v>375.55770000000001</v>
          </cell>
        </row>
        <row r="389">
          <cell r="A389">
            <v>376.48469999999998</v>
          </cell>
        </row>
        <row r="390">
          <cell r="A390">
            <v>377.3972</v>
          </cell>
        </row>
        <row r="391">
          <cell r="A391">
            <v>378.29559999999998</v>
          </cell>
        </row>
        <row r="392">
          <cell r="A392">
            <v>379.18040000000002</v>
          </cell>
        </row>
        <row r="393">
          <cell r="A393">
            <v>380.05220000000003</v>
          </cell>
        </row>
        <row r="394">
          <cell r="A394">
            <v>380.91129999999998</v>
          </cell>
        </row>
        <row r="395">
          <cell r="A395">
            <v>381.75819999999999</v>
          </cell>
        </row>
        <row r="396">
          <cell r="A396">
            <v>382.5933</v>
          </cell>
        </row>
        <row r="397">
          <cell r="A397">
            <v>383.41699999999997</v>
          </cell>
        </row>
        <row r="398">
          <cell r="A398">
            <v>384.2296</v>
          </cell>
        </row>
        <row r="399">
          <cell r="A399">
            <v>385.03149999999999</v>
          </cell>
        </row>
        <row r="400">
          <cell r="A400">
            <v>385.82310000000001</v>
          </cell>
        </row>
        <row r="401">
          <cell r="A401">
            <v>386.60449999999997</v>
          </cell>
        </row>
        <row r="402">
          <cell r="A402">
            <v>387.37619999999998</v>
          </cell>
        </row>
        <row r="403">
          <cell r="A403">
            <v>388.13839999999999</v>
          </cell>
        </row>
        <row r="404">
          <cell r="A404">
            <v>388.8913</v>
          </cell>
        </row>
        <row r="405">
          <cell r="A405">
            <v>389.63529999999997</v>
          </cell>
        </row>
        <row r="406">
          <cell r="A406">
            <v>390.37060000000002</v>
          </cell>
        </row>
        <row r="407">
          <cell r="A407">
            <v>391.09739999999999</v>
          </cell>
        </row>
        <row r="408">
          <cell r="A408">
            <v>391.81599999999997</v>
          </cell>
        </row>
        <row r="409">
          <cell r="A409">
            <v>392.5265</v>
          </cell>
        </row>
        <row r="410">
          <cell r="A410">
            <v>393.22930000000002</v>
          </cell>
        </row>
        <row r="411">
          <cell r="A411">
            <v>393.92439999999999</v>
          </cell>
        </row>
        <row r="412">
          <cell r="A412">
            <v>394.61200000000002</v>
          </cell>
        </row>
        <row r="413">
          <cell r="A413">
            <v>395.29250000000002</v>
          </cell>
        </row>
        <row r="414">
          <cell r="A414">
            <v>395.96589999999998</v>
          </cell>
        </row>
        <row r="415">
          <cell r="A415">
            <v>396.63229999999999</v>
          </cell>
        </row>
        <row r="416">
          <cell r="A416">
            <v>397.2921</v>
          </cell>
        </row>
        <row r="417">
          <cell r="A417">
            <v>397.94529999999997</v>
          </cell>
        </row>
        <row r="418">
          <cell r="A418">
            <v>398.59210000000002</v>
          </cell>
        </row>
        <row r="419">
          <cell r="A419">
            <v>399.23259999999999</v>
          </cell>
        </row>
        <row r="420">
          <cell r="A420">
            <v>399.86689999999999</v>
          </cell>
        </row>
        <row r="421">
          <cell r="A421">
            <v>400.49529999999999</v>
          </cell>
        </row>
        <row r="422">
          <cell r="A422">
            <v>401.11779999999999</v>
          </cell>
        </row>
        <row r="423">
          <cell r="A423">
            <v>401.7346</v>
          </cell>
        </row>
        <row r="424">
          <cell r="A424">
            <v>402.3458</v>
          </cell>
        </row>
        <row r="425">
          <cell r="A425">
            <v>402.95150000000001</v>
          </cell>
        </row>
        <row r="426">
          <cell r="A426">
            <v>403.55180000000001</v>
          </cell>
        </row>
        <row r="427">
          <cell r="A427">
            <v>404.14690000000002</v>
          </cell>
        </row>
        <row r="428">
          <cell r="A428">
            <v>404.73680000000002</v>
          </cell>
        </row>
        <row r="429">
          <cell r="A429">
            <v>405.32159999999999</v>
          </cell>
        </row>
        <row r="430">
          <cell r="A430">
            <v>405.9015</v>
          </cell>
        </row>
        <row r="431">
          <cell r="A431">
            <v>406.47660000000002</v>
          </cell>
        </row>
        <row r="432">
          <cell r="A432">
            <v>407.04689999999999</v>
          </cell>
        </row>
        <row r="433">
          <cell r="A433">
            <v>407.61250000000001</v>
          </cell>
        </row>
        <row r="434">
          <cell r="A434">
            <v>408.17349999999999</v>
          </cell>
        </row>
        <row r="435">
          <cell r="A435">
            <v>408.73009999999999</v>
          </cell>
        </row>
        <row r="436">
          <cell r="A436">
            <v>409.28219999999999</v>
          </cell>
        </row>
        <row r="437">
          <cell r="A437">
            <v>409.83</v>
          </cell>
        </row>
        <row r="438">
          <cell r="A438">
            <v>410.37360000000001</v>
          </cell>
        </row>
        <row r="439">
          <cell r="A439">
            <v>410.91300000000001</v>
          </cell>
        </row>
        <row r="440">
          <cell r="A440">
            <v>411.44830000000002</v>
          </cell>
        </row>
        <row r="441">
          <cell r="A441">
            <v>411.9796</v>
          </cell>
        </row>
        <row r="442">
          <cell r="A442">
            <v>412.50689999999997</v>
          </cell>
        </row>
        <row r="443">
          <cell r="A443">
            <v>413.03039999999999</v>
          </cell>
        </row>
        <row r="444">
          <cell r="A444">
            <v>413.55</v>
          </cell>
        </row>
        <row r="445">
          <cell r="A445">
            <v>414.0659</v>
          </cell>
        </row>
        <row r="446">
          <cell r="A446">
            <v>414.57799999999997</v>
          </cell>
        </row>
        <row r="447">
          <cell r="A447">
            <v>415.08659999999998</v>
          </cell>
        </row>
        <row r="448">
          <cell r="A448">
            <v>415.59160000000003</v>
          </cell>
        </row>
        <row r="449">
          <cell r="A449">
            <v>416.09300000000002</v>
          </cell>
        </row>
        <row r="450">
          <cell r="A450">
            <v>416.59109999999998</v>
          </cell>
        </row>
        <row r="451">
          <cell r="A451">
            <v>417.08569999999997</v>
          </cell>
        </row>
        <row r="452">
          <cell r="A452">
            <v>417.57690000000002</v>
          </cell>
        </row>
        <row r="453">
          <cell r="A453">
            <v>418.06490000000002</v>
          </cell>
        </row>
        <row r="454">
          <cell r="A454">
            <v>418.54969999999997</v>
          </cell>
        </row>
        <row r="455">
          <cell r="A455">
            <v>419.03120000000001</v>
          </cell>
        </row>
        <row r="456">
          <cell r="A456">
            <v>419.50959999999998</v>
          </cell>
        </row>
        <row r="457">
          <cell r="A457">
            <v>419.98489999999998</v>
          </cell>
        </row>
        <row r="458">
          <cell r="A458">
            <v>420.4572</v>
          </cell>
        </row>
        <row r="459">
          <cell r="A459">
            <v>420.9264</v>
          </cell>
        </row>
        <row r="460">
          <cell r="A460">
            <v>421.39269999999999</v>
          </cell>
        </row>
        <row r="461">
          <cell r="A461">
            <v>421.85610000000003</v>
          </cell>
        </row>
        <row r="462">
          <cell r="A462">
            <v>422.31659999999999</v>
          </cell>
        </row>
        <row r="463">
          <cell r="A463">
            <v>422.77420000000001</v>
          </cell>
        </row>
        <row r="464">
          <cell r="A464">
            <v>423.22910000000002</v>
          </cell>
        </row>
        <row r="465">
          <cell r="A465">
            <v>423.68119999999999</v>
          </cell>
        </row>
        <row r="466">
          <cell r="A466">
            <v>424.13060000000002</v>
          </cell>
        </row>
        <row r="467">
          <cell r="A467">
            <v>424.57740000000001</v>
          </cell>
        </row>
        <row r="468">
          <cell r="A468">
            <v>425.02140000000003</v>
          </cell>
        </row>
        <row r="469">
          <cell r="A469">
            <v>425.46289999999999</v>
          </cell>
        </row>
        <row r="470">
          <cell r="A470">
            <v>425.90179999999998</v>
          </cell>
        </row>
        <row r="471">
          <cell r="A471">
            <v>426.33819999999997</v>
          </cell>
        </row>
        <row r="472">
          <cell r="A472">
            <v>426.77210000000002</v>
          </cell>
        </row>
        <row r="473">
          <cell r="A473">
            <v>427.20350000000002</v>
          </cell>
        </row>
        <row r="474">
          <cell r="A474">
            <v>427.63249999999999</v>
          </cell>
        </row>
        <row r="475">
          <cell r="A475">
            <v>428.05900000000003</v>
          </cell>
        </row>
        <row r="476">
          <cell r="A476">
            <v>428.48320000000001</v>
          </cell>
        </row>
        <row r="477">
          <cell r="A477">
            <v>428.9051</v>
          </cell>
        </row>
        <row r="478">
          <cell r="A478">
            <v>429.32459999999998</v>
          </cell>
        </row>
        <row r="479">
          <cell r="A479">
            <v>429.74189999999999</v>
          </cell>
        </row>
        <row r="480">
          <cell r="A480">
            <v>430.15690000000001</v>
          </cell>
        </row>
        <row r="481">
          <cell r="A481">
            <v>430.56959999999998</v>
          </cell>
        </row>
        <row r="482">
          <cell r="A482">
            <v>430.98020000000002</v>
          </cell>
        </row>
        <row r="483">
          <cell r="A483">
            <v>431.3886</v>
          </cell>
        </row>
        <row r="484">
          <cell r="A484">
            <v>431.79480000000001</v>
          </cell>
        </row>
        <row r="485">
          <cell r="A485">
            <v>432.19889999999998</v>
          </cell>
        </row>
        <row r="486">
          <cell r="A486">
            <v>432.601</v>
          </cell>
        </row>
        <row r="487">
          <cell r="A487">
            <v>433.0009</v>
          </cell>
        </row>
        <row r="488">
          <cell r="A488">
            <v>433.39879999999999</v>
          </cell>
        </row>
        <row r="489">
          <cell r="A489">
            <v>433.79469999999998</v>
          </cell>
        </row>
        <row r="490">
          <cell r="A490">
            <v>434.18860000000001</v>
          </cell>
        </row>
        <row r="491">
          <cell r="A491">
            <v>434.58049999999997</v>
          </cell>
        </row>
        <row r="492">
          <cell r="A492">
            <v>434.97050000000002</v>
          </cell>
        </row>
        <row r="493">
          <cell r="A493">
            <v>435.35849999999999</v>
          </cell>
        </row>
        <row r="494">
          <cell r="A494">
            <v>435.74459999999999</v>
          </cell>
        </row>
        <row r="495">
          <cell r="A495">
            <v>436.12880000000001</v>
          </cell>
        </row>
        <row r="496">
          <cell r="A496">
            <v>436.5111</v>
          </cell>
        </row>
        <row r="497">
          <cell r="A497">
            <v>436.89159999999998</v>
          </cell>
        </row>
        <row r="498">
          <cell r="A498">
            <v>437.27030000000002</v>
          </cell>
        </row>
        <row r="499">
          <cell r="A499">
            <v>437.6472</v>
          </cell>
        </row>
        <row r="500">
          <cell r="A500">
            <v>438.02229999999997</v>
          </cell>
        </row>
        <row r="501">
          <cell r="A501">
            <v>438.3956</v>
          </cell>
        </row>
        <row r="502">
          <cell r="A502">
            <v>438.76710000000003</v>
          </cell>
        </row>
        <row r="503">
          <cell r="A503">
            <v>439.137</v>
          </cell>
        </row>
        <row r="504">
          <cell r="A504">
            <v>439.50510000000003</v>
          </cell>
        </row>
        <row r="505">
          <cell r="A505">
            <v>439.87150000000003</v>
          </cell>
        </row>
        <row r="506">
          <cell r="A506">
            <v>440.2362</v>
          </cell>
        </row>
        <row r="507">
          <cell r="A507">
            <v>440.59930000000003</v>
          </cell>
        </row>
        <row r="508">
          <cell r="A508">
            <v>440.96069999999997</v>
          </cell>
        </row>
        <row r="509">
          <cell r="A509">
            <v>441.32049999999998</v>
          </cell>
        </row>
        <row r="510">
          <cell r="A510">
            <v>441.67869999999999</v>
          </cell>
        </row>
        <row r="511">
          <cell r="A511">
            <v>442.03530000000001</v>
          </cell>
        </row>
        <row r="512">
          <cell r="A512">
            <v>442.3904</v>
          </cell>
        </row>
        <row r="513">
          <cell r="A513">
            <v>442.74380000000002</v>
          </cell>
        </row>
        <row r="514">
          <cell r="A514">
            <v>443.09570000000002</v>
          </cell>
        </row>
        <row r="515">
          <cell r="A515">
            <v>443.4461</v>
          </cell>
        </row>
        <row r="516">
          <cell r="A516">
            <v>443.79500000000002</v>
          </cell>
        </row>
        <row r="517">
          <cell r="A517">
            <v>444.14229999999998</v>
          </cell>
        </row>
        <row r="518">
          <cell r="A518">
            <v>444.48820000000001</v>
          </cell>
        </row>
        <row r="519">
          <cell r="A519">
            <v>444.83260000000001</v>
          </cell>
        </row>
        <row r="520">
          <cell r="A520">
            <v>445.1755</v>
          </cell>
        </row>
        <row r="521">
          <cell r="A521">
            <v>445.517</v>
          </cell>
        </row>
        <row r="522">
          <cell r="A522">
            <v>445.85700000000003</v>
          </cell>
        </row>
        <row r="523">
          <cell r="A523">
            <v>446.19569999999999</v>
          </cell>
        </row>
        <row r="524">
          <cell r="A524">
            <v>446.53289999999998</v>
          </cell>
        </row>
        <row r="525">
          <cell r="A525">
            <v>446.86869999999999</v>
          </cell>
        </row>
        <row r="526">
          <cell r="A526">
            <v>447.20319999999998</v>
          </cell>
        </row>
        <row r="527">
          <cell r="A527">
            <v>447.53620000000001</v>
          </cell>
        </row>
        <row r="528">
          <cell r="A528">
            <v>447.86790000000002</v>
          </cell>
        </row>
        <row r="529">
          <cell r="A529">
            <v>448.19830000000002</v>
          </cell>
        </row>
        <row r="530">
          <cell r="A530">
            <v>448.5274</v>
          </cell>
        </row>
        <row r="531">
          <cell r="A531">
            <v>448.85509999999999</v>
          </cell>
        </row>
        <row r="532">
          <cell r="A532">
            <v>449.18150000000003</v>
          </cell>
        </row>
        <row r="533">
          <cell r="A533">
            <v>449.50659999999999</v>
          </cell>
        </row>
        <row r="534">
          <cell r="A534">
            <v>449.8304</v>
          </cell>
        </row>
        <row r="535">
          <cell r="A535">
            <v>450.15300000000002</v>
          </cell>
        </row>
        <row r="536">
          <cell r="A536">
            <v>450.4742</v>
          </cell>
        </row>
        <row r="537">
          <cell r="A537">
            <v>450.79430000000002</v>
          </cell>
        </row>
        <row r="538">
          <cell r="A538">
            <v>451.11309999999997</v>
          </cell>
        </row>
        <row r="539">
          <cell r="A539">
            <v>451.43060000000003</v>
          </cell>
        </row>
        <row r="540">
          <cell r="A540">
            <v>451.74689999999998</v>
          </cell>
        </row>
        <row r="541">
          <cell r="A541">
            <v>452.06200000000001</v>
          </cell>
        </row>
        <row r="542">
          <cell r="A542">
            <v>452.37599999999998</v>
          </cell>
        </row>
        <row r="543">
          <cell r="A543">
            <v>452.68869999999998</v>
          </cell>
        </row>
        <row r="544">
          <cell r="A544">
            <v>453.00020000000001</v>
          </cell>
        </row>
        <row r="545">
          <cell r="A545">
            <v>453.31060000000002</v>
          </cell>
        </row>
        <row r="546">
          <cell r="A546">
            <v>453.6198</v>
          </cell>
        </row>
        <row r="547">
          <cell r="A547">
            <v>453.92779999999999</v>
          </cell>
        </row>
        <row r="548">
          <cell r="A548">
            <v>454.23469999999998</v>
          </cell>
        </row>
        <row r="549">
          <cell r="A549">
            <v>454.54039999999998</v>
          </cell>
        </row>
        <row r="550">
          <cell r="A550">
            <v>454.8451</v>
          </cell>
        </row>
        <row r="551">
          <cell r="A551">
            <v>455.14859999999999</v>
          </cell>
        </row>
        <row r="552">
          <cell r="A552">
            <v>455.45100000000002</v>
          </cell>
        </row>
        <row r="553">
          <cell r="A553">
            <v>455.75229999999999</v>
          </cell>
        </row>
        <row r="554">
          <cell r="A554">
            <v>456.05250000000001</v>
          </cell>
        </row>
        <row r="555">
          <cell r="A555">
            <v>456.35160000000002</v>
          </cell>
        </row>
        <row r="556">
          <cell r="A556">
            <v>456.64960000000002</v>
          </cell>
        </row>
        <row r="557">
          <cell r="A557">
            <v>456.94659999999999</v>
          </cell>
        </row>
        <row r="558">
          <cell r="A558">
            <v>457.24250000000001</v>
          </cell>
        </row>
        <row r="559">
          <cell r="A559">
            <v>457.53739999999999</v>
          </cell>
        </row>
        <row r="560">
          <cell r="A560">
            <v>457.83120000000002</v>
          </cell>
        </row>
        <row r="561">
          <cell r="A561">
            <v>458.12389999999999</v>
          </cell>
        </row>
        <row r="562">
          <cell r="A562">
            <v>458.41570000000002</v>
          </cell>
        </row>
        <row r="563">
          <cell r="A563">
            <v>458.70639999999997</v>
          </cell>
        </row>
        <row r="564">
          <cell r="A564">
            <v>458.99610000000001</v>
          </cell>
        </row>
        <row r="565">
          <cell r="A565">
            <v>459.28480000000002</v>
          </cell>
        </row>
        <row r="566">
          <cell r="A566">
            <v>459.57249999999999</v>
          </cell>
        </row>
        <row r="567">
          <cell r="A567">
            <v>459.85919999999999</v>
          </cell>
        </row>
        <row r="568">
          <cell r="A568">
            <v>460.14490000000001</v>
          </cell>
        </row>
        <row r="569">
          <cell r="A569">
            <v>460.42959999999999</v>
          </cell>
        </row>
        <row r="570">
          <cell r="A570">
            <v>460.71339999999998</v>
          </cell>
        </row>
        <row r="571">
          <cell r="A571">
            <v>460.99619999999999</v>
          </cell>
        </row>
        <row r="572">
          <cell r="A572">
            <v>461.27800000000002</v>
          </cell>
        </row>
        <row r="573">
          <cell r="A573">
            <v>461.55889999999999</v>
          </cell>
        </row>
        <row r="574">
          <cell r="A574">
            <v>461.83879999999999</v>
          </cell>
        </row>
        <row r="575">
          <cell r="A575">
            <v>462.11779999999999</v>
          </cell>
        </row>
        <row r="576">
          <cell r="A576">
            <v>462.39589999999998</v>
          </cell>
        </row>
        <row r="577">
          <cell r="A577">
            <v>462.673</v>
          </cell>
        </row>
        <row r="578">
          <cell r="A578">
            <v>462.94920000000002</v>
          </cell>
        </row>
        <row r="579">
          <cell r="A579">
            <v>463.22449999999998</v>
          </cell>
        </row>
        <row r="580">
          <cell r="A580">
            <v>463.49880000000002</v>
          </cell>
        </row>
        <row r="581">
          <cell r="A581">
            <v>463.77229999999997</v>
          </cell>
        </row>
        <row r="582">
          <cell r="A582">
            <v>464.04489999999998</v>
          </cell>
        </row>
        <row r="583">
          <cell r="A583">
            <v>464.31659999999999</v>
          </cell>
        </row>
        <row r="584">
          <cell r="A584">
            <v>464.58730000000003</v>
          </cell>
        </row>
        <row r="585">
          <cell r="A585">
            <v>464.85719999999998</v>
          </cell>
        </row>
        <row r="586">
          <cell r="A586">
            <v>465.12630000000001</v>
          </cell>
        </row>
        <row r="587">
          <cell r="A587">
            <v>465.39440000000002</v>
          </cell>
        </row>
        <row r="588">
          <cell r="A588">
            <v>465.6617</v>
          </cell>
        </row>
        <row r="589">
          <cell r="A589">
            <v>465.92809999999997</v>
          </cell>
        </row>
        <row r="590">
          <cell r="A590">
            <v>466.19369999999998</v>
          </cell>
        </row>
        <row r="591">
          <cell r="A591">
            <v>466.45839999999998</v>
          </cell>
        </row>
        <row r="592">
          <cell r="A592">
            <v>466.72230000000002</v>
          </cell>
        </row>
        <row r="593">
          <cell r="A593">
            <v>466.9853</v>
          </cell>
        </row>
        <row r="594">
          <cell r="A594">
            <v>467.2475</v>
          </cell>
        </row>
        <row r="595">
          <cell r="A595">
            <v>467.50889999999998</v>
          </cell>
        </row>
        <row r="596">
          <cell r="A596">
            <v>467.76940000000002</v>
          </cell>
        </row>
        <row r="597">
          <cell r="A597">
            <v>468.0292</v>
          </cell>
        </row>
        <row r="598">
          <cell r="A598">
            <v>468.28809999999999</v>
          </cell>
        </row>
        <row r="599">
          <cell r="A599">
            <v>468.54610000000002</v>
          </cell>
        </row>
        <row r="600">
          <cell r="A600">
            <v>468.80340000000001</v>
          </cell>
        </row>
        <row r="601">
          <cell r="A601">
            <v>469.05990000000003</v>
          </cell>
        </row>
        <row r="602">
          <cell r="A602">
            <v>469.31549999999999</v>
          </cell>
        </row>
        <row r="603">
          <cell r="A603">
            <v>469.57040000000001</v>
          </cell>
        </row>
        <row r="604">
          <cell r="A604">
            <v>469.8245</v>
          </cell>
        </row>
        <row r="605">
          <cell r="A605">
            <v>470.07780000000002</v>
          </cell>
        </row>
        <row r="606">
          <cell r="A606">
            <v>470.33030000000002</v>
          </cell>
        </row>
        <row r="607">
          <cell r="A607">
            <v>470.58199999999999</v>
          </cell>
        </row>
        <row r="608">
          <cell r="A608">
            <v>470.83300000000003</v>
          </cell>
        </row>
        <row r="609">
          <cell r="A609">
            <v>471.0831</v>
          </cell>
        </row>
        <row r="610">
          <cell r="A610">
            <v>471.33260000000001</v>
          </cell>
        </row>
        <row r="611">
          <cell r="A611">
            <v>471.58120000000002</v>
          </cell>
        </row>
        <row r="612">
          <cell r="A612">
            <v>471.82909999999998</v>
          </cell>
        </row>
        <row r="613">
          <cell r="A613">
            <v>472.07619999999997</v>
          </cell>
        </row>
        <row r="614">
          <cell r="A614">
            <v>472.32260000000002</v>
          </cell>
        </row>
        <row r="615">
          <cell r="A615">
            <v>472.56819999999999</v>
          </cell>
        </row>
        <row r="616">
          <cell r="A616">
            <v>472.81310000000002</v>
          </cell>
        </row>
        <row r="617">
          <cell r="A617">
            <v>473.05720000000002</v>
          </cell>
        </row>
        <row r="618">
          <cell r="A618">
            <v>473.30059999999997</v>
          </cell>
        </row>
        <row r="619">
          <cell r="A619">
            <v>473.54320000000001</v>
          </cell>
        </row>
        <row r="620">
          <cell r="A620">
            <v>473.7851</v>
          </cell>
        </row>
        <row r="621">
          <cell r="A621">
            <v>474.02629999999999</v>
          </cell>
        </row>
        <row r="622">
          <cell r="A622">
            <v>474.26670000000001</v>
          </cell>
        </row>
        <row r="623">
          <cell r="A623">
            <v>474.50639999999999</v>
          </cell>
        </row>
        <row r="624">
          <cell r="A624">
            <v>474.74540000000002</v>
          </cell>
        </row>
        <row r="625">
          <cell r="A625">
            <v>474.9837</v>
          </cell>
        </row>
        <row r="626">
          <cell r="A626">
            <v>475.22120000000001</v>
          </cell>
        </row>
        <row r="627">
          <cell r="A627">
            <v>475.4581</v>
          </cell>
        </row>
        <row r="628">
          <cell r="A628">
            <v>475.69420000000002</v>
          </cell>
        </row>
        <row r="629">
          <cell r="A629">
            <v>475.92959999999999</v>
          </cell>
        </row>
        <row r="630">
          <cell r="A630">
            <v>476.16430000000003</v>
          </cell>
        </row>
        <row r="631">
          <cell r="A631">
            <v>476.39830000000001</v>
          </cell>
        </row>
        <row r="632">
          <cell r="A632">
            <v>476.63159999999999</v>
          </cell>
        </row>
        <row r="633">
          <cell r="A633">
            <v>476.86410000000001</v>
          </cell>
        </row>
        <row r="634">
          <cell r="A634">
            <v>477.096</v>
          </cell>
        </row>
        <row r="635">
          <cell r="A635">
            <v>477.3272</v>
          </cell>
        </row>
        <row r="636">
          <cell r="A636">
            <v>477.55770000000001</v>
          </cell>
        </row>
        <row r="637">
          <cell r="A637">
            <v>477.78739999999999</v>
          </cell>
        </row>
        <row r="638">
          <cell r="A638">
            <v>478.01650000000001</v>
          </cell>
        </row>
        <row r="639">
          <cell r="A639">
            <v>478.24489999999997</v>
          </cell>
        </row>
        <row r="640">
          <cell r="A640">
            <v>478.4726</v>
          </cell>
        </row>
        <row r="641">
          <cell r="A641">
            <v>478.69959999999998</v>
          </cell>
        </row>
        <row r="642">
          <cell r="A642">
            <v>478.92590000000001</v>
          </cell>
        </row>
        <row r="643">
          <cell r="A643">
            <v>479.1515</v>
          </cell>
        </row>
        <row r="644">
          <cell r="A644">
            <v>479.37650000000002</v>
          </cell>
        </row>
        <row r="645">
          <cell r="A645">
            <v>479.60070000000002</v>
          </cell>
        </row>
        <row r="646">
          <cell r="A646">
            <v>479.82429999999999</v>
          </cell>
        </row>
        <row r="647">
          <cell r="A647">
            <v>480.04719999999998</v>
          </cell>
        </row>
        <row r="648">
          <cell r="A648">
            <v>480.26929999999999</v>
          </cell>
        </row>
        <row r="649">
          <cell r="A649">
            <v>480.49079999999998</v>
          </cell>
        </row>
        <row r="650">
          <cell r="A650">
            <v>480.71170000000001</v>
          </cell>
        </row>
        <row r="651">
          <cell r="A651">
            <v>480.93180000000001</v>
          </cell>
        </row>
        <row r="652">
          <cell r="A652">
            <v>481.15120000000002</v>
          </cell>
        </row>
        <row r="653">
          <cell r="A653">
            <v>481.37</v>
          </cell>
        </row>
        <row r="654">
          <cell r="A654">
            <v>481.58800000000002</v>
          </cell>
        </row>
        <row r="655">
          <cell r="A655">
            <v>481.80540000000002</v>
          </cell>
        </row>
        <row r="656">
          <cell r="A656">
            <v>482.02210000000002</v>
          </cell>
        </row>
        <row r="657">
          <cell r="A657">
            <v>482.23809999999997</v>
          </cell>
        </row>
        <row r="658">
          <cell r="A658">
            <v>482.45339999999999</v>
          </cell>
        </row>
        <row r="659">
          <cell r="A659">
            <v>482.66800000000001</v>
          </cell>
        </row>
        <row r="660">
          <cell r="A660">
            <v>482.88189999999997</v>
          </cell>
        </row>
        <row r="661">
          <cell r="A661">
            <v>483.0951</v>
          </cell>
        </row>
        <row r="662">
          <cell r="A662">
            <v>483.30759999999998</v>
          </cell>
        </row>
        <row r="663">
          <cell r="A663">
            <v>483.51940000000002</v>
          </cell>
        </row>
        <row r="664">
          <cell r="A664">
            <v>483.73039999999997</v>
          </cell>
        </row>
        <row r="665">
          <cell r="A665">
            <v>483.94080000000002</v>
          </cell>
        </row>
        <row r="666">
          <cell r="A666">
            <v>484.15050000000002</v>
          </cell>
        </row>
        <row r="667">
          <cell r="A667">
            <v>484.35939999999999</v>
          </cell>
        </row>
        <row r="668">
          <cell r="A668">
            <v>484.56760000000003</v>
          </cell>
        </row>
        <row r="669">
          <cell r="A669">
            <v>484.77499999999998</v>
          </cell>
        </row>
        <row r="670">
          <cell r="A670">
            <v>484.98169999999999</v>
          </cell>
        </row>
        <row r="671">
          <cell r="A671">
            <v>485.18759999999997</v>
          </cell>
        </row>
        <row r="672">
          <cell r="A672">
            <v>485.39280000000002</v>
          </cell>
        </row>
        <row r="673">
          <cell r="A673">
            <v>485.59719999999999</v>
          </cell>
        </row>
        <row r="674">
          <cell r="A674">
            <v>485.80079999999998</v>
          </cell>
        </row>
        <row r="675">
          <cell r="A675">
            <v>486.00349999999997</v>
          </cell>
        </row>
        <row r="676">
          <cell r="A676">
            <v>486.20549999999997</v>
          </cell>
        </row>
        <row r="677">
          <cell r="A677">
            <v>486.40660000000003</v>
          </cell>
        </row>
        <row r="678">
          <cell r="A678">
            <v>486.60680000000002</v>
          </cell>
        </row>
        <row r="679">
          <cell r="A679">
            <v>486.80610000000001</v>
          </cell>
        </row>
        <row r="680">
          <cell r="A680">
            <v>487.00439999999998</v>
          </cell>
        </row>
        <row r="681">
          <cell r="A681">
            <v>487.20229999999998</v>
          </cell>
        </row>
      </sheetData>
      <sheetData sheetId="32">
        <row r="2">
          <cell r="A2">
            <v>273.733</v>
          </cell>
        </row>
        <row r="3">
          <cell r="A3">
            <v>276.44990000000001</v>
          </cell>
        </row>
        <row r="4">
          <cell r="A4">
            <v>278.96319999999997</v>
          </cell>
        </row>
        <row r="5">
          <cell r="A5">
            <v>281.30489999999998</v>
          </cell>
        </row>
        <row r="6">
          <cell r="A6">
            <v>283.50009999999997</v>
          </cell>
        </row>
        <row r="7">
          <cell r="A7">
            <v>285.56849999999997</v>
          </cell>
        </row>
        <row r="8">
          <cell r="A8">
            <v>287.52600000000001</v>
          </cell>
        </row>
        <row r="9">
          <cell r="A9">
            <v>289.3854</v>
          </cell>
        </row>
        <row r="10">
          <cell r="A10">
            <v>291.15750000000003</v>
          </cell>
        </row>
        <row r="11">
          <cell r="A11">
            <v>292.85140000000001</v>
          </cell>
        </row>
        <row r="12">
          <cell r="A12">
            <v>294.47469999999998</v>
          </cell>
        </row>
        <row r="13">
          <cell r="A13">
            <v>296.03390000000002</v>
          </cell>
        </row>
        <row r="14">
          <cell r="A14">
            <v>297.53449999999998</v>
          </cell>
        </row>
        <row r="15">
          <cell r="A15">
            <v>298.98169999999999</v>
          </cell>
        </row>
        <row r="16">
          <cell r="A16">
            <v>300.37950000000001</v>
          </cell>
        </row>
        <row r="17">
          <cell r="A17">
            <v>301.73180000000002</v>
          </cell>
        </row>
        <row r="18">
          <cell r="A18">
            <v>303.0419</v>
          </cell>
        </row>
        <row r="19">
          <cell r="A19">
            <v>304.31270000000001</v>
          </cell>
        </row>
        <row r="20">
          <cell r="A20">
            <v>305.54700000000003</v>
          </cell>
        </row>
        <row r="21">
          <cell r="A21">
            <v>306.74720000000002</v>
          </cell>
        </row>
        <row r="22">
          <cell r="A22">
            <v>307.91520000000003</v>
          </cell>
        </row>
        <row r="23">
          <cell r="A23">
            <v>309.0532</v>
          </cell>
        </row>
        <row r="24">
          <cell r="A24">
            <v>310.1628</v>
          </cell>
        </row>
        <row r="25">
          <cell r="A25">
            <v>311.24579999999997</v>
          </cell>
        </row>
        <row r="26">
          <cell r="A26">
            <v>312.30340000000001</v>
          </cell>
        </row>
        <row r="27">
          <cell r="A27">
            <v>313.3372</v>
          </cell>
        </row>
        <row r="28">
          <cell r="A28">
            <v>314.34820000000002</v>
          </cell>
        </row>
        <row r="29">
          <cell r="A29">
            <v>315.33780000000002</v>
          </cell>
        </row>
        <row r="30">
          <cell r="A30">
            <v>316.30680000000001</v>
          </cell>
        </row>
        <row r="31">
          <cell r="A31">
            <v>317.25639999999999</v>
          </cell>
        </row>
        <row r="32">
          <cell r="A32">
            <v>318.18729999999999</v>
          </cell>
        </row>
        <row r="33">
          <cell r="A33">
            <v>319.10039999999998</v>
          </cell>
        </row>
        <row r="34">
          <cell r="A34">
            <v>319.9966</v>
          </cell>
        </row>
        <row r="35">
          <cell r="A35">
            <v>320.87650000000002</v>
          </cell>
        </row>
        <row r="36">
          <cell r="A36">
            <v>321.74079999999998</v>
          </cell>
        </row>
        <row r="37">
          <cell r="A37">
            <v>322.59019999999998</v>
          </cell>
        </row>
        <row r="38">
          <cell r="A38">
            <v>323.42520000000002</v>
          </cell>
        </row>
        <row r="39">
          <cell r="A39">
            <v>324.24639999999999</v>
          </cell>
        </row>
        <row r="40">
          <cell r="A40">
            <v>325.05439999999999</v>
          </cell>
        </row>
        <row r="41">
          <cell r="A41">
            <v>325.84960000000001</v>
          </cell>
        </row>
        <row r="42">
          <cell r="A42">
            <v>326.63249999999999</v>
          </cell>
        </row>
        <row r="43">
          <cell r="A43">
            <v>327.40350000000001</v>
          </cell>
        </row>
        <row r="44">
          <cell r="A44">
            <v>328.16309999999999</v>
          </cell>
        </row>
        <row r="45">
          <cell r="A45">
            <v>328.9117</v>
          </cell>
        </row>
        <row r="46">
          <cell r="A46">
            <v>329.64949999999999</v>
          </cell>
        </row>
        <row r="47">
          <cell r="A47">
            <v>330.37700000000001</v>
          </cell>
        </row>
        <row r="48">
          <cell r="A48">
            <v>331.09460000000001</v>
          </cell>
        </row>
        <row r="49">
          <cell r="A49">
            <v>331.80239999999998</v>
          </cell>
        </row>
        <row r="50">
          <cell r="A50">
            <v>332.5009</v>
          </cell>
        </row>
        <row r="51">
          <cell r="A51">
            <v>333.19029999999998</v>
          </cell>
        </row>
        <row r="52">
          <cell r="A52">
            <v>333.87090000000001</v>
          </cell>
        </row>
        <row r="53">
          <cell r="A53">
            <v>334.54300000000001</v>
          </cell>
        </row>
        <row r="54">
          <cell r="A54">
            <v>335.20670000000001</v>
          </cell>
        </row>
        <row r="55">
          <cell r="A55">
            <v>335.86239999999998</v>
          </cell>
        </row>
        <row r="56">
          <cell r="A56">
            <v>336.51029999999997</v>
          </cell>
        </row>
        <row r="57">
          <cell r="A57">
            <v>337.15050000000002</v>
          </cell>
        </row>
        <row r="58">
          <cell r="A58">
            <v>337.78339999999997</v>
          </cell>
        </row>
        <row r="59">
          <cell r="A59">
            <v>338.40899999999999</v>
          </cell>
        </row>
        <row r="60">
          <cell r="A60">
            <v>339.02760000000001</v>
          </cell>
        </row>
        <row r="61">
          <cell r="A61">
            <v>339.63940000000002</v>
          </cell>
        </row>
        <row r="62">
          <cell r="A62">
            <v>340.24450000000002</v>
          </cell>
        </row>
        <row r="63">
          <cell r="A63">
            <v>340.84309999999999</v>
          </cell>
        </row>
        <row r="64">
          <cell r="A64">
            <v>341.43540000000002</v>
          </cell>
        </row>
        <row r="65">
          <cell r="A65">
            <v>342.0215</v>
          </cell>
        </row>
        <row r="66">
          <cell r="A66">
            <v>342.60160000000002</v>
          </cell>
        </row>
        <row r="67">
          <cell r="A67">
            <v>343.17579999999998</v>
          </cell>
        </row>
        <row r="68">
          <cell r="A68">
            <v>343.74430000000001</v>
          </cell>
        </row>
        <row r="69">
          <cell r="A69">
            <v>344.30720000000002</v>
          </cell>
        </row>
        <row r="70">
          <cell r="A70">
            <v>344.8646</v>
          </cell>
        </row>
        <row r="71">
          <cell r="A71">
            <v>345.41660000000002</v>
          </cell>
        </row>
        <row r="72">
          <cell r="A72">
            <v>345.96339999999998</v>
          </cell>
        </row>
        <row r="73">
          <cell r="A73">
            <v>346.50510000000003</v>
          </cell>
        </row>
        <row r="74">
          <cell r="A74">
            <v>347.04169999999999</v>
          </cell>
        </row>
        <row r="75">
          <cell r="A75">
            <v>347.57350000000002</v>
          </cell>
        </row>
        <row r="76">
          <cell r="A76">
            <v>348.10050000000001</v>
          </cell>
        </row>
        <row r="77">
          <cell r="A77">
            <v>348.62270000000001</v>
          </cell>
        </row>
        <row r="78">
          <cell r="A78">
            <v>349.1404</v>
          </cell>
        </row>
        <row r="79">
          <cell r="A79">
            <v>349.65359999999998</v>
          </cell>
        </row>
        <row r="80">
          <cell r="A80">
            <v>350.16230000000002</v>
          </cell>
        </row>
        <row r="81">
          <cell r="A81">
            <v>350.66669999999999</v>
          </cell>
        </row>
        <row r="82">
          <cell r="A82">
            <v>351.1669</v>
          </cell>
        </row>
        <row r="83">
          <cell r="A83">
            <v>351.66289999999998</v>
          </cell>
        </row>
        <row r="84">
          <cell r="A84">
            <v>352.1549</v>
          </cell>
        </row>
        <row r="85">
          <cell r="A85">
            <v>352.64280000000002</v>
          </cell>
        </row>
        <row r="86">
          <cell r="A86">
            <v>353.12689999999998</v>
          </cell>
        </row>
        <row r="87">
          <cell r="A87">
            <v>353.60700000000003</v>
          </cell>
        </row>
        <row r="88">
          <cell r="A88">
            <v>354.08339999999998</v>
          </cell>
        </row>
        <row r="89">
          <cell r="A89">
            <v>354.55610000000001</v>
          </cell>
        </row>
        <row r="90">
          <cell r="A90">
            <v>355.02510000000001</v>
          </cell>
        </row>
        <row r="91">
          <cell r="A91">
            <v>355.49059999999997</v>
          </cell>
        </row>
        <row r="92">
          <cell r="A92">
            <v>355.95249999999999</v>
          </cell>
        </row>
        <row r="93">
          <cell r="A93">
            <v>356.411</v>
          </cell>
        </row>
        <row r="94">
          <cell r="A94">
            <v>356.86610000000002</v>
          </cell>
        </row>
        <row r="95">
          <cell r="A95">
            <v>357.31790000000001</v>
          </cell>
        </row>
        <row r="96">
          <cell r="A96">
            <v>357.7663</v>
          </cell>
        </row>
        <row r="97">
          <cell r="A97">
            <v>358.21159999999998</v>
          </cell>
        </row>
        <row r="98">
          <cell r="A98">
            <v>358.65370000000001</v>
          </cell>
        </row>
        <row r="99">
          <cell r="A99">
            <v>359.0926</v>
          </cell>
        </row>
        <row r="100">
          <cell r="A100">
            <v>359.52850000000001</v>
          </cell>
        </row>
        <row r="101">
          <cell r="A101">
            <v>359.96140000000003</v>
          </cell>
        </row>
        <row r="102">
          <cell r="A102">
            <v>360.3913</v>
          </cell>
        </row>
        <row r="103">
          <cell r="A103">
            <v>360.81819999999999</v>
          </cell>
        </row>
        <row r="104">
          <cell r="A104">
            <v>361.2423</v>
          </cell>
        </row>
        <row r="105">
          <cell r="A105">
            <v>361.66359999999997</v>
          </cell>
        </row>
        <row r="106">
          <cell r="A106">
            <v>362.08210000000003</v>
          </cell>
        </row>
        <row r="107">
          <cell r="A107">
            <v>362.49779999999998</v>
          </cell>
        </row>
        <row r="108">
          <cell r="A108">
            <v>362.91079999999999</v>
          </cell>
        </row>
        <row r="109">
          <cell r="A109">
            <v>363.32119999999998</v>
          </cell>
        </row>
        <row r="110">
          <cell r="A110">
            <v>363.72890000000001</v>
          </cell>
        </row>
        <row r="111">
          <cell r="A111">
            <v>364.13409999999999</v>
          </cell>
        </row>
        <row r="112">
          <cell r="A112">
            <v>364.5367</v>
          </cell>
        </row>
        <row r="113">
          <cell r="A113">
            <v>364.93680000000001</v>
          </cell>
        </row>
        <row r="114">
          <cell r="A114">
            <v>365.33440000000002</v>
          </cell>
        </row>
        <row r="115">
          <cell r="A115">
            <v>365.72949999999997</v>
          </cell>
        </row>
        <row r="116">
          <cell r="A116">
            <v>366.1223</v>
          </cell>
        </row>
        <row r="117">
          <cell r="A117">
            <v>366.5127</v>
          </cell>
        </row>
        <row r="118">
          <cell r="A118">
            <v>366.90069999999997</v>
          </cell>
        </row>
        <row r="119">
          <cell r="A119">
            <v>367.28649999999999</v>
          </cell>
        </row>
        <row r="120">
          <cell r="A120">
            <v>367.66989999999998</v>
          </cell>
        </row>
        <row r="121">
          <cell r="A121">
            <v>368.05119999999999</v>
          </cell>
        </row>
        <row r="122">
          <cell r="A122">
            <v>368.43020000000001</v>
          </cell>
        </row>
        <row r="123">
          <cell r="A123">
            <v>368.80700000000002</v>
          </cell>
        </row>
        <row r="124">
          <cell r="A124">
            <v>369.1816</v>
          </cell>
        </row>
        <row r="125">
          <cell r="A125">
            <v>369.55419999999998</v>
          </cell>
        </row>
        <row r="126">
          <cell r="A126">
            <v>369.9246</v>
          </cell>
        </row>
        <row r="127">
          <cell r="A127">
            <v>370.29300000000001</v>
          </cell>
        </row>
        <row r="128">
          <cell r="A128">
            <v>370.65929999999997</v>
          </cell>
        </row>
        <row r="129">
          <cell r="A129">
            <v>371.02350000000001</v>
          </cell>
        </row>
        <row r="130">
          <cell r="A130">
            <v>371.38580000000002</v>
          </cell>
        </row>
        <row r="131">
          <cell r="A131">
            <v>371.74610000000001</v>
          </cell>
        </row>
        <row r="132">
          <cell r="A132">
            <v>372.10449999999997</v>
          </cell>
        </row>
        <row r="133">
          <cell r="A133">
            <v>372.46100000000001</v>
          </cell>
        </row>
        <row r="134">
          <cell r="A134">
            <v>372.81549999999999</v>
          </cell>
        </row>
        <row r="135">
          <cell r="A135">
            <v>373.16820000000001</v>
          </cell>
        </row>
        <row r="136">
          <cell r="A136">
            <v>373.51900000000001</v>
          </cell>
        </row>
        <row r="137">
          <cell r="A137">
            <v>373.86799999999999</v>
          </cell>
        </row>
        <row r="138">
          <cell r="A138">
            <v>374.21510000000001</v>
          </cell>
        </row>
        <row r="139">
          <cell r="A139">
            <v>374.56049999999999</v>
          </cell>
        </row>
        <row r="140">
          <cell r="A140">
            <v>374.90410000000003</v>
          </cell>
        </row>
        <row r="141">
          <cell r="A141">
            <v>375.24599999999998</v>
          </cell>
        </row>
        <row r="142">
          <cell r="A142">
            <v>375.58609999999999</v>
          </cell>
        </row>
        <row r="143">
          <cell r="A143">
            <v>375.92450000000002</v>
          </cell>
        </row>
        <row r="144">
          <cell r="A144">
            <v>376.26130000000001</v>
          </cell>
        </row>
        <row r="145">
          <cell r="A145">
            <v>376.59629999999999</v>
          </cell>
        </row>
        <row r="146">
          <cell r="A146">
            <v>376.9298</v>
          </cell>
        </row>
        <row r="147">
          <cell r="A147">
            <v>377.26150000000001</v>
          </cell>
        </row>
        <row r="148">
          <cell r="A148">
            <v>377.5917</v>
          </cell>
        </row>
        <row r="149">
          <cell r="A149">
            <v>377.9203</v>
          </cell>
        </row>
        <row r="150">
          <cell r="A150">
            <v>378.2473</v>
          </cell>
        </row>
        <row r="151">
          <cell r="A151">
            <v>378.5727</v>
          </cell>
        </row>
        <row r="152">
          <cell r="A152">
            <v>378.89659999999998</v>
          </cell>
        </row>
        <row r="153">
          <cell r="A153">
            <v>379.21890000000002</v>
          </cell>
        </row>
        <row r="154">
          <cell r="A154">
            <v>379.53969999999998</v>
          </cell>
        </row>
        <row r="155">
          <cell r="A155">
            <v>379.85910000000001</v>
          </cell>
        </row>
        <row r="156">
          <cell r="A156">
            <v>380.17689999999999</v>
          </cell>
        </row>
        <row r="157">
          <cell r="A157">
            <v>380.49329999999998</v>
          </cell>
        </row>
        <row r="158">
          <cell r="A158">
            <v>380.80829999999997</v>
          </cell>
        </row>
        <row r="159">
          <cell r="A159">
            <v>381.12180000000001</v>
          </cell>
        </row>
        <row r="160">
          <cell r="A160">
            <v>381.43380000000002</v>
          </cell>
        </row>
        <row r="161">
          <cell r="A161">
            <v>381.74450000000002</v>
          </cell>
        </row>
        <row r="162">
          <cell r="A162">
            <v>382.05380000000002</v>
          </cell>
        </row>
        <row r="163">
          <cell r="A163">
            <v>382.36169999999998</v>
          </cell>
        </row>
        <row r="164">
          <cell r="A164">
            <v>382.66820000000001</v>
          </cell>
        </row>
        <row r="165">
          <cell r="A165">
            <v>382.97340000000003</v>
          </cell>
        </row>
        <row r="166">
          <cell r="A166">
            <v>383.27719999999999</v>
          </cell>
        </row>
        <row r="167">
          <cell r="A167">
            <v>383.5797</v>
          </cell>
        </row>
        <row r="168">
          <cell r="A168">
            <v>383.8809</v>
          </cell>
        </row>
        <row r="169">
          <cell r="A169">
            <v>384.18079999999998</v>
          </cell>
        </row>
        <row r="170">
          <cell r="A170">
            <v>384.4794</v>
          </cell>
        </row>
        <row r="171">
          <cell r="A171">
            <v>384.77670000000001</v>
          </cell>
        </row>
        <row r="172">
          <cell r="A172">
            <v>385.07279999999997</v>
          </cell>
        </row>
        <row r="173">
          <cell r="A173">
            <v>385.36759999999998</v>
          </cell>
        </row>
        <row r="174">
          <cell r="A174">
            <v>385.66120000000001</v>
          </cell>
        </row>
        <row r="175">
          <cell r="A175">
            <v>385.95350000000002</v>
          </cell>
        </row>
        <row r="176">
          <cell r="A176">
            <v>386.24459999999999</v>
          </cell>
        </row>
        <row r="177">
          <cell r="A177">
            <v>386.53449999999998</v>
          </cell>
        </row>
        <row r="178">
          <cell r="A178">
            <v>386.82319999999999</v>
          </cell>
        </row>
        <row r="179">
          <cell r="A179">
            <v>387.11079999999998</v>
          </cell>
        </row>
        <row r="180">
          <cell r="A180">
            <v>387.39710000000002</v>
          </cell>
        </row>
        <row r="181">
          <cell r="A181">
            <v>387.6823</v>
          </cell>
        </row>
        <row r="182">
          <cell r="A182">
            <v>387.96629999999999</v>
          </cell>
        </row>
        <row r="183">
          <cell r="A183">
            <v>388.24919999999997</v>
          </cell>
        </row>
        <row r="184">
          <cell r="A184">
            <v>388.53100000000001</v>
          </cell>
        </row>
        <row r="185">
          <cell r="A185">
            <v>388.8116</v>
          </cell>
        </row>
        <row r="186">
          <cell r="A186">
            <v>389.09109999999998</v>
          </cell>
        </row>
        <row r="187">
          <cell r="A187">
            <v>389.36950000000002</v>
          </cell>
        </row>
        <row r="188">
          <cell r="A188">
            <v>389.64679999999998</v>
          </cell>
        </row>
        <row r="189">
          <cell r="A189">
            <v>389.92309999999998</v>
          </cell>
        </row>
        <row r="190">
          <cell r="A190">
            <v>390.19819999999999</v>
          </cell>
        </row>
        <row r="191">
          <cell r="A191">
            <v>390.47230000000002</v>
          </cell>
        </row>
        <row r="192">
          <cell r="A192">
            <v>390.74529999999999</v>
          </cell>
        </row>
        <row r="193">
          <cell r="A193">
            <v>391.01729999999998</v>
          </cell>
        </row>
        <row r="194">
          <cell r="A194">
            <v>391.28820000000002</v>
          </cell>
        </row>
        <row r="195">
          <cell r="A195">
            <v>391.55810000000002</v>
          </cell>
        </row>
        <row r="196">
          <cell r="A196">
            <v>391.827</v>
          </cell>
        </row>
        <row r="197">
          <cell r="A197">
            <v>392.09480000000002</v>
          </cell>
        </row>
        <row r="198">
          <cell r="A198">
            <v>392.36169999999998</v>
          </cell>
        </row>
        <row r="199">
          <cell r="A199">
            <v>392.6275</v>
          </cell>
        </row>
        <row r="200">
          <cell r="A200">
            <v>392.89240000000001</v>
          </cell>
        </row>
        <row r="201">
          <cell r="A201">
            <v>393.15620000000001</v>
          </cell>
        </row>
        <row r="202">
          <cell r="A202">
            <v>393.41910000000001</v>
          </cell>
        </row>
        <row r="203">
          <cell r="A203">
            <v>393.68110000000001</v>
          </cell>
        </row>
        <row r="204">
          <cell r="A204">
            <v>393.94200000000001</v>
          </cell>
        </row>
        <row r="205">
          <cell r="A205">
            <v>394.202</v>
          </cell>
        </row>
        <row r="206">
          <cell r="A206">
            <v>394.46109999999999</v>
          </cell>
        </row>
        <row r="207">
          <cell r="A207">
            <v>394.7192</v>
          </cell>
        </row>
        <row r="208">
          <cell r="A208">
            <v>394.97640000000001</v>
          </cell>
        </row>
        <row r="209">
          <cell r="A209">
            <v>395.23259999999999</v>
          </cell>
        </row>
        <row r="210">
          <cell r="A210">
            <v>395.488</v>
          </cell>
        </row>
        <row r="211">
          <cell r="A211">
            <v>395.74239999999998</v>
          </cell>
        </row>
        <row r="212">
          <cell r="A212">
            <v>395.99590000000001</v>
          </cell>
        </row>
        <row r="213">
          <cell r="A213">
            <v>396.24860000000001</v>
          </cell>
        </row>
        <row r="214">
          <cell r="A214">
            <v>396.50029999999998</v>
          </cell>
        </row>
        <row r="215">
          <cell r="A215">
            <v>396.75110000000001</v>
          </cell>
        </row>
        <row r="216">
          <cell r="A216">
            <v>397.00110000000001</v>
          </cell>
        </row>
        <row r="217">
          <cell r="A217">
            <v>397.25020000000001</v>
          </cell>
        </row>
        <row r="218">
          <cell r="A218">
            <v>397.4984</v>
          </cell>
        </row>
        <row r="219">
          <cell r="A219">
            <v>397.74579999999997</v>
          </cell>
        </row>
        <row r="220">
          <cell r="A220">
            <v>397.9923</v>
          </cell>
        </row>
        <row r="221">
          <cell r="A221">
            <v>398.238</v>
          </cell>
        </row>
        <row r="222">
          <cell r="A222">
            <v>398.4828</v>
          </cell>
        </row>
        <row r="223">
          <cell r="A223">
            <v>398.72680000000003</v>
          </cell>
        </row>
        <row r="224">
          <cell r="A224">
            <v>398.97</v>
          </cell>
        </row>
        <row r="225">
          <cell r="A225">
            <v>399.21230000000003</v>
          </cell>
        </row>
        <row r="226">
          <cell r="A226">
            <v>399.45389999999998</v>
          </cell>
        </row>
        <row r="227">
          <cell r="A227">
            <v>399.69459999999998</v>
          </cell>
        </row>
        <row r="228">
          <cell r="A228">
            <v>399.93450000000001</v>
          </cell>
        </row>
        <row r="229">
          <cell r="A229">
            <v>400.17360000000002</v>
          </cell>
        </row>
        <row r="230">
          <cell r="A230">
            <v>400.4119</v>
          </cell>
        </row>
        <row r="231">
          <cell r="A231">
            <v>400.64940000000001</v>
          </cell>
        </row>
        <row r="232">
          <cell r="A232">
            <v>400.8861</v>
          </cell>
        </row>
        <row r="233">
          <cell r="A233">
            <v>401.12209999999999</v>
          </cell>
        </row>
        <row r="234">
          <cell r="A234">
            <v>401.35719999999998</v>
          </cell>
        </row>
        <row r="235">
          <cell r="A235">
            <v>401.59160000000003</v>
          </cell>
        </row>
        <row r="236">
          <cell r="A236">
            <v>401.82530000000003</v>
          </cell>
        </row>
        <row r="237">
          <cell r="A237">
            <v>402.05810000000002</v>
          </cell>
        </row>
        <row r="238">
          <cell r="A238">
            <v>402.2903</v>
          </cell>
        </row>
        <row r="239">
          <cell r="A239">
            <v>402.52159999999998</v>
          </cell>
        </row>
        <row r="240">
          <cell r="A240">
            <v>402.75220000000002</v>
          </cell>
        </row>
        <row r="241">
          <cell r="A241">
            <v>402.9821</v>
          </cell>
        </row>
        <row r="242">
          <cell r="A242">
            <v>403.21129999999999</v>
          </cell>
        </row>
        <row r="243">
          <cell r="A243">
            <v>403.43970000000002</v>
          </cell>
        </row>
        <row r="244">
          <cell r="A244">
            <v>403.66739999999999</v>
          </cell>
        </row>
        <row r="245">
          <cell r="A245">
            <v>403.89429999999999</v>
          </cell>
        </row>
        <row r="246">
          <cell r="A246">
            <v>404.12060000000002</v>
          </cell>
        </row>
        <row r="247">
          <cell r="A247">
            <v>404.34609999999998</v>
          </cell>
        </row>
        <row r="248">
          <cell r="A248">
            <v>404.57089999999999</v>
          </cell>
        </row>
        <row r="249">
          <cell r="A249">
            <v>404.79500000000002</v>
          </cell>
        </row>
        <row r="250">
          <cell r="A250">
            <v>405.01839999999999</v>
          </cell>
        </row>
        <row r="251">
          <cell r="A251">
            <v>405.24119999999999</v>
          </cell>
        </row>
        <row r="252">
          <cell r="A252">
            <v>405.46319999999997</v>
          </cell>
        </row>
        <row r="253">
          <cell r="A253">
            <v>405.68450000000001</v>
          </cell>
        </row>
        <row r="254">
          <cell r="A254">
            <v>405.90519999999998</v>
          </cell>
        </row>
        <row r="255">
          <cell r="A255">
            <v>406.12509999999997</v>
          </cell>
        </row>
        <row r="256">
          <cell r="A256">
            <v>406.34440000000001</v>
          </cell>
        </row>
        <row r="257">
          <cell r="A257">
            <v>406.56310000000002</v>
          </cell>
        </row>
        <row r="258">
          <cell r="A258">
            <v>406.78100000000001</v>
          </cell>
        </row>
        <row r="259">
          <cell r="A259">
            <v>406.99829999999997</v>
          </cell>
        </row>
        <row r="260">
          <cell r="A260">
            <v>407.2149</v>
          </cell>
        </row>
        <row r="261">
          <cell r="A261">
            <v>407.43090000000001</v>
          </cell>
        </row>
        <row r="262">
          <cell r="A262">
            <v>407.64620000000002</v>
          </cell>
        </row>
        <row r="263">
          <cell r="A263">
            <v>407.86090000000002</v>
          </cell>
        </row>
        <row r="264">
          <cell r="A264">
            <v>408.07490000000001</v>
          </cell>
        </row>
        <row r="265">
          <cell r="A265">
            <v>408.28829999999999</v>
          </cell>
        </row>
        <row r="266">
          <cell r="A266">
            <v>408.50099999999998</v>
          </cell>
        </row>
        <row r="267">
          <cell r="A267">
            <v>408.7131</v>
          </cell>
        </row>
        <row r="268">
          <cell r="A268">
            <v>408.9246</v>
          </cell>
        </row>
        <row r="269">
          <cell r="A269">
            <v>409.1354</v>
          </cell>
        </row>
        <row r="270">
          <cell r="A270">
            <v>409.34559999999999</v>
          </cell>
        </row>
        <row r="271">
          <cell r="A271">
            <v>409.55520000000001</v>
          </cell>
        </row>
        <row r="272">
          <cell r="A272">
            <v>409.76420000000002</v>
          </cell>
        </row>
        <row r="273">
          <cell r="A273">
            <v>409.9726</v>
          </cell>
        </row>
        <row r="274">
          <cell r="A274">
            <v>410.18029999999999</v>
          </cell>
        </row>
        <row r="275">
          <cell r="A275">
            <v>410.38749999999999</v>
          </cell>
        </row>
        <row r="276">
          <cell r="A276">
            <v>410.59399999999999</v>
          </cell>
        </row>
        <row r="277">
          <cell r="A277">
            <v>410.79989999999998</v>
          </cell>
        </row>
        <row r="278">
          <cell r="A278">
            <v>411.0052</v>
          </cell>
        </row>
        <row r="279">
          <cell r="A279">
            <v>411.21</v>
          </cell>
        </row>
        <row r="280">
          <cell r="A280">
            <v>411.41410000000002</v>
          </cell>
        </row>
        <row r="281">
          <cell r="A281">
            <v>411.61770000000001</v>
          </cell>
        </row>
        <row r="282">
          <cell r="A282">
            <v>411.82060000000001</v>
          </cell>
        </row>
        <row r="283">
          <cell r="A283">
            <v>412.02300000000002</v>
          </cell>
        </row>
        <row r="284">
          <cell r="A284">
            <v>412.22480000000002</v>
          </cell>
        </row>
        <row r="285">
          <cell r="A285">
            <v>412.42599999999999</v>
          </cell>
        </row>
        <row r="286">
          <cell r="A286">
            <v>412.62670000000003</v>
          </cell>
        </row>
        <row r="287">
          <cell r="A287">
            <v>412.82670000000002</v>
          </cell>
        </row>
        <row r="288">
          <cell r="A288">
            <v>413.02620000000002</v>
          </cell>
        </row>
        <row r="289">
          <cell r="A289">
            <v>413.22519999999997</v>
          </cell>
        </row>
        <row r="290">
          <cell r="A290">
            <v>413.42349999999999</v>
          </cell>
        </row>
        <row r="291">
          <cell r="A291">
            <v>413.62130000000002</v>
          </cell>
        </row>
        <row r="292">
          <cell r="A292">
            <v>413.8186</v>
          </cell>
        </row>
        <row r="293">
          <cell r="A293">
            <v>414.01530000000002</v>
          </cell>
        </row>
        <row r="294">
          <cell r="A294">
            <v>414.21140000000003</v>
          </cell>
        </row>
        <row r="295">
          <cell r="A295">
            <v>414.40699999999998</v>
          </cell>
        </row>
        <row r="296">
          <cell r="A296">
            <v>414.60199999999998</v>
          </cell>
        </row>
        <row r="297">
          <cell r="A297">
            <v>414.79649999999998</v>
          </cell>
        </row>
        <row r="298">
          <cell r="A298">
            <v>414.99040000000002</v>
          </cell>
        </row>
        <row r="299">
          <cell r="A299">
            <v>415.18380000000002</v>
          </cell>
        </row>
        <row r="300">
          <cell r="A300">
            <v>415.37670000000003</v>
          </cell>
        </row>
        <row r="301">
          <cell r="A301">
            <v>415.56900000000002</v>
          </cell>
        </row>
        <row r="302">
          <cell r="A302">
            <v>415.76080000000002</v>
          </cell>
        </row>
        <row r="303">
          <cell r="A303">
            <v>415.95209999999997</v>
          </cell>
        </row>
        <row r="304">
          <cell r="A304">
            <v>416.14280000000002</v>
          </cell>
        </row>
        <row r="305">
          <cell r="A305">
            <v>416.33300000000003</v>
          </cell>
        </row>
        <row r="306">
          <cell r="A306">
            <v>416.52269999999999</v>
          </cell>
        </row>
        <row r="307">
          <cell r="A307">
            <v>416.71179999999998</v>
          </cell>
        </row>
        <row r="308">
          <cell r="A308">
            <v>416.90050000000002</v>
          </cell>
        </row>
        <row r="309">
          <cell r="A309">
            <v>417.08859999999999</v>
          </cell>
        </row>
        <row r="310">
          <cell r="A310">
            <v>417.27620000000002</v>
          </cell>
        </row>
        <row r="311">
          <cell r="A311">
            <v>417.4633</v>
          </cell>
        </row>
        <row r="312">
          <cell r="A312">
            <v>417.64980000000003</v>
          </cell>
        </row>
        <row r="313">
          <cell r="A313">
            <v>417.83589999999998</v>
          </cell>
        </row>
        <row r="314">
          <cell r="A314">
            <v>418.0215</v>
          </cell>
        </row>
        <row r="315">
          <cell r="A315">
            <v>418.20650000000001</v>
          </cell>
        </row>
        <row r="316">
          <cell r="A316">
            <v>418.39109999999999</v>
          </cell>
        </row>
        <row r="317">
          <cell r="A317">
            <v>418.57510000000002</v>
          </cell>
        </row>
        <row r="318">
          <cell r="A318">
            <v>418.75869999999998</v>
          </cell>
        </row>
        <row r="319">
          <cell r="A319">
            <v>273.733</v>
          </cell>
        </row>
        <row r="320">
          <cell r="A320">
            <v>276.44990000000001</v>
          </cell>
        </row>
        <row r="321">
          <cell r="A321">
            <v>278.96319999999997</v>
          </cell>
        </row>
        <row r="322">
          <cell r="A322">
            <v>281.30489999999998</v>
          </cell>
        </row>
        <row r="323">
          <cell r="A323">
            <v>283.50009999999997</v>
          </cell>
        </row>
        <row r="324">
          <cell r="A324">
            <v>285.56849999999997</v>
          </cell>
        </row>
        <row r="325">
          <cell r="A325">
            <v>287.52600000000001</v>
          </cell>
        </row>
        <row r="326">
          <cell r="A326">
            <v>289.3854</v>
          </cell>
        </row>
        <row r="327">
          <cell r="A327">
            <v>291.15750000000003</v>
          </cell>
        </row>
        <row r="328">
          <cell r="A328">
            <v>292.85140000000001</v>
          </cell>
        </row>
        <row r="329">
          <cell r="A329">
            <v>294.47469999999998</v>
          </cell>
        </row>
        <row r="330">
          <cell r="A330">
            <v>296.03390000000002</v>
          </cell>
        </row>
        <row r="331">
          <cell r="A331">
            <v>297.53449999999998</v>
          </cell>
        </row>
        <row r="332">
          <cell r="A332">
            <v>298.98169999999999</v>
          </cell>
        </row>
        <row r="333">
          <cell r="A333">
            <v>300.37950000000001</v>
          </cell>
        </row>
        <row r="334">
          <cell r="A334">
            <v>301.73180000000002</v>
          </cell>
        </row>
        <row r="335">
          <cell r="A335">
            <v>303.0419</v>
          </cell>
        </row>
        <row r="336">
          <cell r="A336">
            <v>304.31270000000001</v>
          </cell>
        </row>
        <row r="337">
          <cell r="A337">
            <v>305.54700000000003</v>
          </cell>
        </row>
        <row r="338">
          <cell r="A338">
            <v>306.74720000000002</v>
          </cell>
        </row>
        <row r="339">
          <cell r="A339">
            <v>307.91520000000003</v>
          </cell>
        </row>
        <row r="340">
          <cell r="A340">
            <v>309.0532</v>
          </cell>
        </row>
        <row r="341">
          <cell r="A341">
            <v>310.1628</v>
          </cell>
        </row>
        <row r="342">
          <cell r="A342">
            <v>311.24579999999997</v>
          </cell>
        </row>
        <row r="343">
          <cell r="A343">
            <v>312.30340000000001</v>
          </cell>
        </row>
        <row r="344">
          <cell r="A344">
            <v>313.3372</v>
          </cell>
        </row>
        <row r="345">
          <cell r="A345">
            <v>314.34820000000002</v>
          </cell>
        </row>
        <row r="346">
          <cell r="A346">
            <v>315.33780000000002</v>
          </cell>
        </row>
        <row r="347">
          <cell r="A347">
            <v>316.30680000000001</v>
          </cell>
        </row>
        <row r="348">
          <cell r="A348">
            <v>317.25639999999999</v>
          </cell>
        </row>
        <row r="349">
          <cell r="A349">
            <v>318.18729999999999</v>
          </cell>
        </row>
        <row r="350">
          <cell r="A350">
            <v>319.10039999999998</v>
          </cell>
        </row>
        <row r="351">
          <cell r="A351">
            <v>319.9966</v>
          </cell>
        </row>
        <row r="352">
          <cell r="A352">
            <v>320.87650000000002</v>
          </cell>
        </row>
        <row r="353">
          <cell r="A353">
            <v>321.74079999999998</v>
          </cell>
        </row>
        <row r="354">
          <cell r="A354">
            <v>322.59019999999998</v>
          </cell>
        </row>
        <row r="355">
          <cell r="A355">
            <v>323.42520000000002</v>
          </cell>
        </row>
        <row r="356">
          <cell r="A356">
            <v>324.24639999999999</v>
          </cell>
        </row>
        <row r="357">
          <cell r="A357">
            <v>325.05439999999999</v>
          </cell>
        </row>
        <row r="358">
          <cell r="A358">
            <v>325.84960000000001</v>
          </cell>
        </row>
        <row r="359">
          <cell r="A359">
            <v>326.63249999999999</v>
          </cell>
        </row>
        <row r="360">
          <cell r="A360">
            <v>327.40350000000001</v>
          </cell>
        </row>
        <row r="361">
          <cell r="A361">
            <v>328.16309999999999</v>
          </cell>
        </row>
        <row r="362">
          <cell r="A362">
            <v>328.9117</v>
          </cell>
        </row>
        <row r="363">
          <cell r="A363">
            <v>329.64949999999999</v>
          </cell>
        </row>
        <row r="364">
          <cell r="A364">
            <v>330.37700000000001</v>
          </cell>
        </row>
        <row r="365">
          <cell r="A365">
            <v>331.09460000000001</v>
          </cell>
        </row>
        <row r="366">
          <cell r="A366">
            <v>331.80239999999998</v>
          </cell>
        </row>
        <row r="367">
          <cell r="A367">
            <v>332.5009</v>
          </cell>
        </row>
        <row r="368">
          <cell r="A368">
            <v>333.19029999999998</v>
          </cell>
        </row>
        <row r="369">
          <cell r="A369">
            <v>333.87090000000001</v>
          </cell>
        </row>
        <row r="370">
          <cell r="A370">
            <v>334.54300000000001</v>
          </cell>
        </row>
        <row r="371">
          <cell r="A371">
            <v>335.20670000000001</v>
          </cell>
        </row>
        <row r="372">
          <cell r="A372">
            <v>335.86239999999998</v>
          </cell>
        </row>
        <row r="373">
          <cell r="A373">
            <v>336.51029999999997</v>
          </cell>
        </row>
        <row r="374">
          <cell r="A374">
            <v>337.15050000000002</v>
          </cell>
        </row>
        <row r="375">
          <cell r="A375">
            <v>337.78339999999997</v>
          </cell>
        </row>
        <row r="376">
          <cell r="A376">
            <v>338.40899999999999</v>
          </cell>
        </row>
        <row r="377">
          <cell r="A377">
            <v>339.02760000000001</v>
          </cell>
        </row>
        <row r="378">
          <cell r="A378">
            <v>339.63940000000002</v>
          </cell>
        </row>
        <row r="379">
          <cell r="A379">
            <v>340.24450000000002</v>
          </cell>
        </row>
        <row r="380">
          <cell r="A380">
            <v>340.84309999999999</v>
          </cell>
        </row>
        <row r="381">
          <cell r="A381">
            <v>341.43540000000002</v>
          </cell>
        </row>
        <row r="382">
          <cell r="A382">
            <v>342.0215</v>
          </cell>
        </row>
        <row r="383">
          <cell r="A383">
            <v>342.60160000000002</v>
          </cell>
        </row>
        <row r="384">
          <cell r="A384">
            <v>343.17579999999998</v>
          </cell>
        </row>
        <row r="385">
          <cell r="A385">
            <v>343.74430000000001</v>
          </cell>
        </row>
        <row r="386">
          <cell r="A386">
            <v>344.30720000000002</v>
          </cell>
        </row>
        <row r="387">
          <cell r="A387">
            <v>344.8646</v>
          </cell>
        </row>
        <row r="388">
          <cell r="A388">
            <v>345.41660000000002</v>
          </cell>
        </row>
        <row r="389">
          <cell r="A389">
            <v>345.96339999999998</v>
          </cell>
        </row>
        <row r="390">
          <cell r="A390">
            <v>346.50510000000003</v>
          </cell>
        </row>
        <row r="391">
          <cell r="A391">
            <v>347.04169999999999</v>
          </cell>
        </row>
        <row r="392">
          <cell r="A392">
            <v>347.57350000000002</v>
          </cell>
        </row>
        <row r="393">
          <cell r="A393">
            <v>348.10050000000001</v>
          </cell>
        </row>
        <row r="394">
          <cell r="A394">
            <v>348.62270000000001</v>
          </cell>
        </row>
        <row r="395">
          <cell r="A395">
            <v>349.1404</v>
          </cell>
        </row>
        <row r="396">
          <cell r="A396">
            <v>349.65359999999998</v>
          </cell>
        </row>
        <row r="397">
          <cell r="A397">
            <v>350.16230000000002</v>
          </cell>
        </row>
        <row r="398">
          <cell r="A398">
            <v>350.66669999999999</v>
          </cell>
        </row>
        <row r="399">
          <cell r="A399">
            <v>351.1669</v>
          </cell>
        </row>
        <row r="400">
          <cell r="A400">
            <v>351.66289999999998</v>
          </cell>
        </row>
        <row r="401">
          <cell r="A401">
            <v>352.1549</v>
          </cell>
        </row>
        <row r="402">
          <cell r="A402">
            <v>352.64280000000002</v>
          </cell>
        </row>
        <row r="403">
          <cell r="A403">
            <v>353.12689999999998</v>
          </cell>
        </row>
        <row r="404">
          <cell r="A404">
            <v>353.60700000000003</v>
          </cell>
        </row>
        <row r="405">
          <cell r="A405">
            <v>354.08339999999998</v>
          </cell>
        </row>
        <row r="406">
          <cell r="A406">
            <v>354.55610000000001</v>
          </cell>
        </row>
        <row r="407">
          <cell r="A407">
            <v>355.02510000000001</v>
          </cell>
        </row>
        <row r="408">
          <cell r="A408">
            <v>355.49059999999997</v>
          </cell>
        </row>
        <row r="409">
          <cell r="A409">
            <v>355.95249999999999</v>
          </cell>
        </row>
        <row r="410">
          <cell r="A410">
            <v>356.411</v>
          </cell>
        </row>
        <row r="411">
          <cell r="A411">
            <v>356.86610000000002</v>
          </cell>
        </row>
        <row r="412">
          <cell r="A412">
            <v>357.31790000000001</v>
          </cell>
        </row>
        <row r="413">
          <cell r="A413">
            <v>357.7663</v>
          </cell>
        </row>
        <row r="414">
          <cell r="A414">
            <v>358.21159999999998</v>
          </cell>
        </row>
        <row r="415">
          <cell r="A415">
            <v>358.65370000000001</v>
          </cell>
        </row>
        <row r="416">
          <cell r="A416">
            <v>359.0926</v>
          </cell>
        </row>
        <row r="417">
          <cell r="A417">
            <v>359.52850000000001</v>
          </cell>
        </row>
        <row r="418">
          <cell r="A418">
            <v>359.96140000000003</v>
          </cell>
        </row>
        <row r="419">
          <cell r="A419">
            <v>360.3913</v>
          </cell>
        </row>
        <row r="420">
          <cell r="A420">
            <v>360.81819999999999</v>
          </cell>
        </row>
        <row r="421">
          <cell r="A421">
            <v>361.2423</v>
          </cell>
        </row>
        <row r="422">
          <cell r="A422">
            <v>361.66359999999997</v>
          </cell>
        </row>
        <row r="423">
          <cell r="A423">
            <v>362.08210000000003</v>
          </cell>
        </row>
        <row r="424">
          <cell r="A424">
            <v>362.49779999999998</v>
          </cell>
        </row>
        <row r="425">
          <cell r="A425">
            <v>362.91079999999999</v>
          </cell>
        </row>
        <row r="426">
          <cell r="A426">
            <v>363.32119999999998</v>
          </cell>
        </row>
        <row r="427">
          <cell r="A427">
            <v>363.72890000000001</v>
          </cell>
        </row>
        <row r="428">
          <cell r="A428">
            <v>364.13409999999999</v>
          </cell>
        </row>
        <row r="429">
          <cell r="A429">
            <v>364.5367</v>
          </cell>
        </row>
        <row r="430">
          <cell r="A430">
            <v>364.93680000000001</v>
          </cell>
        </row>
        <row r="431">
          <cell r="A431">
            <v>365.33440000000002</v>
          </cell>
        </row>
        <row r="432">
          <cell r="A432">
            <v>365.72949999999997</v>
          </cell>
        </row>
        <row r="433">
          <cell r="A433">
            <v>366.1223</v>
          </cell>
        </row>
        <row r="434">
          <cell r="A434">
            <v>366.5127</v>
          </cell>
        </row>
        <row r="435">
          <cell r="A435">
            <v>366.90069999999997</v>
          </cell>
        </row>
        <row r="436">
          <cell r="A436">
            <v>367.28649999999999</v>
          </cell>
        </row>
        <row r="437">
          <cell r="A437">
            <v>367.66989999999998</v>
          </cell>
        </row>
        <row r="438">
          <cell r="A438">
            <v>368.05119999999999</v>
          </cell>
        </row>
        <row r="439">
          <cell r="A439">
            <v>368.43020000000001</v>
          </cell>
        </row>
        <row r="440">
          <cell r="A440">
            <v>368.80700000000002</v>
          </cell>
        </row>
        <row r="441">
          <cell r="A441">
            <v>369.1816</v>
          </cell>
        </row>
        <row r="442">
          <cell r="A442">
            <v>369.55419999999998</v>
          </cell>
        </row>
        <row r="443">
          <cell r="A443">
            <v>369.9246</v>
          </cell>
        </row>
        <row r="444">
          <cell r="A444">
            <v>370.29300000000001</v>
          </cell>
        </row>
        <row r="445">
          <cell r="A445">
            <v>370.65929999999997</v>
          </cell>
        </row>
        <row r="446">
          <cell r="A446">
            <v>371.02350000000001</v>
          </cell>
        </row>
        <row r="447">
          <cell r="A447">
            <v>371.38580000000002</v>
          </cell>
        </row>
        <row r="448">
          <cell r="A448">
            <v>371.74610000000001</v>
          </cell>
        </row>
        <row r="449">
          <cell r="A449">
            <v>372.10449999999997</v>
          </cell>
        </row>
        <row r="450">
          <cell r="A450">
            <v>372.46100000000001</v>
          </cell>
        </row>
        <row r="451">
          <cell r="A451">
            <v>372.81549999999999</v>
          </cell>
        </row>
        <row r="452">
          <cell r="A452">
            <v>373.16820000000001</v>
          </cell>
        </row>
        <row r="453">
          <cell r="A453">
            <v>373.51900000000001</v>
          </cell>
        </row>
        <row r="454">
          <cell r="A454">
            <v>373.86799999999999</v>
          </cell>
        </row>
        <row r="455">
          <cell r="A455">
            <v>374.21510000000001</v>
          </cell>
        </row>
        <row r="456">
          <cell r="A456">
            <v>374.56049999999999</v>
          </cell>
        </row>
        <row r="457">
          <cell r="A457">
            <v>374.90410000000003</v>
          </cell>
        </row>
        <row r="458">
          <cell r="A458">
            <v>375.24599999999998</v>
          </cell>
        </row>
        <row r="459">
          <cell r="A459">
            <v>375.58609999999999</v>
          </cell>
        </row>
        <row r="460">
          <cell r="A460">
            <v>375.92450000000002</v>
          </cell>
        </row>
        <row r="461">
          <cell r="A461">
            <v>376.26130000000001</v>
          </cell>
        </row>
        <row r="462">
          <cell r="A462">
            <v>376.59629999999999</v>
          </cell>
        </row>
        <row r="463">
          <cell r="A463">
            <v>376.9298</v>
          </cell>
        </row>
        <row r="464">
          <cell r="A464">
            <v>377.26150000000001</v>
          </cell>
        </row>
        <row r="465">
          <cell r="A465">
            <v>377.5917</v>
          </cell>
        </row>
        <row r="466">
          <cell r="A466">
            <v>377.9203</v>
          </cell>
        </row>
        <row r="467">
          <cell r="A467">
            <v>378.2473</v>
          </cell>
        </row>
        <row r="468">
          <cell r="A468">
            <v>378.5727</v>
          </cell>
        </row>
        <row r="469">
          <cell r="A469">
            <v>378.89659999999998</v>
          </cell>
        </row>
        <row r="470">
          <cell r="A470">
            <v>379.21890000000002</v>
          </cell>
        </row>
        <row r="471">
          <cell r="A471">
            <v>379.53969999999998</v>
          </cell>
        </row>
        <row r="472">
          <cell r="A472">
            <v>379.85910000000001</v>
          </cell>
        </row>
        <row r="473">
          <cell r="A473">
            <v>380.17689999999999</v>
          </cell>
        </row>
        <row r="474">
          <cell r="A474">
            <v>380.49329999999998</v>
          </cell>
        </row>
        <row r="475">
          <cell r="A475">
            <v>380.80829999999997</v>
          </cell>
        </row>
        <row r="476">
          <cell r="A476">
            <v>381.12180000000001</v>
          </cell>
        </row>
        <row r="477">
          <cell r="A477">
            <v>381.43380000000002</v>
          </cell>
        </row>
        <row r="478">
          <cell r="A478">
            <v>381.74450000000002</v>
          </cell>
        </row>
        <row r="479">
          <cell r="A479">
            <v>382.05380000000002</v>
          </cell>
        </row>
        <row r="480">
          <cell r="A480">
            <v>382.36169999999998</v>
          </cell>
        </row>
        <row r="481">
          <cell r="A481">
            <v>382.66820000000001</v>
          </cell>
        </row>
        <row r="482">
          <cell r="A482">
            <v>382.97340000000003</v>
          </cell>
        </row>
        <row r="483">
          <cell r="A483">
            <v>383.27719999999999</v>
          </cell>
        </row>
        <row r="484">
          <cell r="A484">
            <v>383.5797</v>
          </cell>
        </row>
        <row r="485">
          <cell r="A485">
            <v>383.8809</v>
          </cell>
        </row>
        <row r="486">
          <cell r="A486">
            <v>384.18079999999998</v>
          </cell>
        </row>
        <row r="487">
          <cell r="A487">
            <v>384.4794</v>
          </cell>
        </row>
        <row r="488">
          <cell r="A488">
            <v>384.77670000000001</v>
          </cell>
        </row>
        <row r="489">
          <cell r="A489">
            <v>385.07279999999997</v>
          </cell>
        </row>
        <row r="490">
          <cell r="A490">
            <v>385.36759999999998</v>
          </cell>
        </row>
        <row r="491">
          <cell r="A491">
            <v>385.66120000000001</v>
          </cell>
        </row>
        <row r="492">
          <cell r="A492">
            <v>385.95350000000002</v>
          </cell>
        </row>
        <row r="493">
          <cell r="A493">
            <v>386.24459999999999</v>
          </cell>
        </row>
        <row r="494">
          <cell r="A494">
            <v>386.53449999999998</v>
          </cell>
        </row>
        <row r="495">
          <cell r="A495">
            <v>386.82319999999999</v>
          </cell>
        </row>
        <row r="496">
          <cell r="A496">
            <v>387.11079999999998</v>
          </cell>
        </row>
        <row r="497">
          <cell r="A497">
            <v>387.39710000000002</v>
          </cell>
        </row>
        <row r="498">
          <cell r="A498">
            <v>387.6823</v>
          </cell>
        </row>
        <row r="499">
          <cell r="A499">
            <v>387.96629999999999</v>
          </cell>
        </row>
        <row r="500">
          <cell r="A500">
            <v>388.24919999999997</v>
          </cell>
        </row>
        <row r="501">
          <cell r="A501">
            <v>388.53100000000001</v>
          </cell>
        </row>
        <row r="502">
          <cell r="A502">
            <v>388.8116</v>
          </cell>
        </row>
        <row r="503">
          <cell r="A503">
            <v>389.09109999999998</v>
          </cell>
        </row>
        <row r="504">
          <cell r="A504">
            <v>389.36950000000002</v>
          </cell>
        </row>
        <row r="505">
          <cell r="A505">
            <v>389.64679999999998</v>
          </cell>
        </row>
        <row r="506">
          <cell r="A506">
            <v>389.92309999999998</v>
          </cell>
        </row>
        <row r="507">
          <cell r="A507">
            <v>390.19819999999999</v>
          </cell>
        </row>
        <row r="508">
          <cell r="A508">
            <v>390.47230000000002</v>
          </cell>
        </row>
        <row r="509">
          <cell r="A509">
            <v>390.74529999999999</v>
          </cell>
        </row>
        <row r="510">
          <cell r="A510">
            <v>391.01729999999998</v>
          </cell>
        </row>
        <row r="511">
          <cell r="A511">
            <v>391.28820000000002</v>
          </cell>
        </row>
        <row r="512">
          <cell r="A512">
            <v>391.55810000000002</v>
          </cell>
        </row>
        <row r="513">
          <cell r="A513">
            <v>391.827</v>
          </cell>
        </row>
        <row r="514">
          <cell r="A514">
            <v>392.09480000000002</v>
          </cell>
        </row>
        <row r="515">
          <cell r="A515">
            <v>392.36169999999998</v>
          </cell>
        </row>
        <row r="516">
          <cell r="A516">
            <v>392.6275</v>
          </cell>
        </row>
        <row r="517">
          <cell r="A517">
            <v>392.89240000000001</v>
          </cell>
        </row>
        <row r="518">
          <cell r="A518">
            <v>393.15620000000001</v>
          </cell>
        </row>
        <row r="519">
          <cell r="A519">
            <v>393.41910000000001</v>
          </cell>
        </row>
        <row r="520">
          <cell r="A520">
            <v>393.68110000000001</v>
          </cell>
        </row>
        <row r="521">
          <cell r="A521">
            <v>393.94200000000001</v>
          </cell>
        </row>
        <row r="522">
          <cell r="A522">
            <v>394.202</v>
          </cell>
        </row>
        <row r="523">
          <cell r="A523">
            <v>394.46109999999999</v>
          </cell>
        </row>
        <row r="524">
          <cell r="A524">
            <v>394.7192</v>
          </cell>
        </row>
        <row r="525">
          <cell r="A525">
            <v>394.97640000000001</v>
          </cell>
        </row>
        <row r="526">
          <cell r="A526">
            <v>395.23259999999999</v>
          </cell>
        </row>
        <row r="527">
          <cell r="A527">
            <v>395.488</v>
          </cell>
        </row>
        <row r="528">
          <cell r="A528">
            <v>395.74239999999998</v>
          </cell>
        </row>
        <row r="529">
          <cell r="A529">
            <v>395.99590000000001</v>
          </cell>
        </row>
        <row r="530">
          <cell r="A530">
            <v>396.24860000000001</v>
          </cell>
        </row>
        <row r="531">
          <cell r="A531">
            <v>396.50029999999998</v>
          </cell>
        </row>
        <row r="532">
          <cell r="A532">
            <v>396.75110000000001</v>
          </cell>
        </row>
        <row r="533">
          <cell r="A533">
            <v>397.00110000000001</v>
          </cell>
        </row>
        <row r="534">
          <cell r="A534">
            <v>397.25020000000001</v>
          </cell>
        </row>
        <row r="535">
          <cell r="A535">
            <v>397.4984</v>
          </cell>
        </row>
        <row r="536">
          <cell r="A536">
            <v>397.74579999999997</v>
          </cell>
        </row>
        <row r="537">
          <cell r="A537">
            <v>397.9923</v>
          </cell>
        </row>
        <row r="538">
          <cell r="A538">
            <v>398.238</v>
          </cell>
        </row>
        <row r="539">
          <cell r="A539">
            <v>398.4828</v>
          </cell>
        </row>
        <row r="540">
          <cell r="A540">
            <v>398.72680000000003</v>
          </cell>
        </row>
        <row r="541">
          <cell r="A541">
            <v>398.97</v>
          </cell>
        </row>
        <row r="542">
          <cell r="A542">
            <v>399.21230000000003</v>
          </cell>
        </row>
        <row r="543">
          <cell r="A543">
            <v>399.45389999999998</v>
          </cell>
        </row>
        <row r="544">
          <cell r="A544">
            <v>399.69459999999998</v>
          </cell>
        </row>
        <row r="545">
          <cell r="A545">
            <v>399.93450000000001</v>
          </cell>
        </row>
        <row r="546">
          <cell r="A546">
            <v>400.17360000000002</v>
          </cell>
        </row>
        <row r="547">
          <cell r="A547">
            <v>400.4119</v>
          </cell>
        </row>
        <row r="548">
          <cell r="A548">
            <v>400.64940000000001</v>
          </cell>
        </row>
        <row r="549">
          <cell r="A549">
            <v>400.8861</v>
          </cell>
        </row>
        <row r="550">
          <cell r="A550">
            <v>401.12209999999999</v>
          </cell>
        </row>
        <row r="551">
          <cell r="A551">
            <v>401.35719999999998</v>
          </cell>
        </row>
        <row r="552">
          <cell r="A552">
            <v>401.59160000000003</v>
          </cell>
        </row>
        <row r="553">
          <cell r="A553">
            <v>401.82530000000003</v>
          </cell>
        </row>
        <row r="554">
          <cell r="A554">
            <v>402.05810000000002</v>
          </cell>
        </row>
        <row r="555">
          <cell r="A555">
            <v>402.2903</v>
          </cell>
        </row>
        <row r="556">
          <cell r="A556">
            <v>402.52159999999998</v>
          </cell>
        </row>
        <row r="557">
          <cell r="A557">
            <v>402.75220000000002</v>
          </cell>
        </row>
        <row r="558">
          <cell r="A558">
            <v>402.9821</v>
          </cell>
        </row>
        <row r="559">
          <cell r="A559">
            <v>403.21129999999999</v>
          </cell>
        </row>
        <row r="560">
          <cell r="A560">
            <v>403.43970000000002</v>
          </cell>
        </row>
        <row r="561">
          <cell r="A561">
            <v>403.66739999999999</v>
          </cell>
        </row>
        <row r="562">
          <cell r="A562">
            <v>403.89429999999999</v>
          </cell>
        </row>
        <row r="563">
          <cell r="A563">
            <v>404.12060000000002</v>
          </cell>
        </row>
        <row r="564">
          <cell r="A564">
            <v>404.34609999999998</v>
          </cell>
        </row>
        <row r="565">
          <cell r="A565">
            <v>404.57089999999999</v>
          </cell>
        </row>
        <row r="566">
          <cell r="A566">
            <v>404.79500000000002</v>
          </cell>
        </row>
        <row r="567">
          <cell r="A567">
            <v>405.01839999999999</v>
          </cell>
        </row>
        <row r="568">
          <cell r="A568">
            <v>405.24119999999999</v>
          </cell>
        </row>
        <row r="569">
          <cell r="A569">
            <v>405.46319999999997</v>
          </cell>
        </row>
        <row r="570">
          <cell r="A570">
            <v>405.68450000000001</v>
          </cell>
        </row>
        <row r="571">
          <cell r="A571">
            <v>405.90519999999998</v>
          </cell>
        </row>
        <row r="572">
          <cell r="A572">
            <v>406.12509999999997</v>
          </cell>
        </row>
        <row r="573">
          <cell r="A573">
            <v>406.34440000000001</v>
          </cell>
        </row>
        <row r="574">
          <cell r="A574">
            <v>406.56310000000002</v>
          </cell>
        </row>
        <row r="575">
          <cell r="A575">
            <v>406.78100000000001</v>
          </cell>
        </row>
        <row r="576">
          <cell r="A576">
            <v>406.99829999999997</v>
          </cell>
        </row>
        <row r="577">
          <cell r="A577">
            <v>407.2149</v>
          </cell>
        </row>
        <row r="578">
          <cell r="A578">
            <v>407.43090000000001</v>
          </cell>
        </row>
        <row r="579">
          <cell r="A579">
            <v>407.64620000000002</v>
          </cell>
        </row>
        <row r="580">
          <cell r="A580">
            <v>407.86090000000002</v>
          </cell>
        </row>
        <row r="581">
          <cell r="A581">
            <v>408.07490000000001</v>
          </cell>
        </row>
        <row r="582">
          <cell r="A582">
            <v>408.28829999999999</v>
          </cell>
        </row>
        <row r="583">
          <cell r="A583">
            <v>408.50099999999998</v>
          </cell>
        </row>
        <row r="584">
          <cell r="A584">
            <v>408.7131</v>
          </cell>
        </row>
        <row r="585">
          <cell r="A585">
            <v>408.9246</v>
          </cell>
        </row>
        <row r="586">
          <cell r="A586">
            <v>409.1354</v>
          </cell>
        </row>
        <row r="587">
          <cell r="A587">
            <v>409.34559999999999</v>
          </cell>
        </row>
        <row r="588">
          <cell r="A588">
            <v>409.55520000000001</v>
          </cell>
        </row>
        <row r="589">
          <cell r="A589">
            <v>409.76420000000002</v>
          </cell>
        </row>
        <row r="590">
          <cell r="A590">
            <v>409.9726</v>
          </cell>
        </row>
        <row r="591">
          <cell r="A591">
            <v>410.18029999999999</v>
          </cell>
        </row>
        <row r="592">
          <cell r="A592">
            <v>410.38749999999999</v>
          </cell>
        </row>
        <row r="593">
          <cell r="A593">
            <v>410.59399999999999</v>
          </cell>
        </row>
        <row r="594">
          <cell r="A594">
            <v>410.79989999999998</v>
          </cell>
        </row>
        <row r="595">
          <cell r="A595">
            <v>411.0052</v>
          </cell>
        </row>
        <row r="596">
          <cell r="A596">
            <v>411.21</v>
          </cell>
        </row>
        <row r="597">
          <cell r="A597">
            <v>411.41410000000002</v>
          </cell>
        </row>
        <row r="598">
          <cell r="A598">
            <v>411.61770000000001</v>
          </cell>
        </row>
        <row r="599">
          <cell r="A599">
            <v>411.82060000000001</v>
          </cell>
        </row>
        <row r="600">
          <cell r="A600">
            <v>412.02300000000002</v>
          </cell>
        </row>
        <row r="601">
          <cell r="A601">
            <v>412.22480000000002</v>
          </cell>
        </row>
        <row r="602">
          <cell r="A602">
            <v>412.42599999999999</v>
          </cell>
        </row>
        <row r="603">
          <cell r="A603">
            <v>412.62670000000003</v>
          </cell>
        </row>
        <row r="604">
          <cell r="A604">
            <v>412.82670000000002</v>
          </cell>
        </row>
        <row r="605">
          <cell r="A605">
            <v>413.02620000000002</v>
          </cell>
        </row>
        <row r="606">
          <cell r="A606">
            <v>413.22519999999997</v>
          </cell>
        </row>
        <row r="607">
          <cell r="A607">
            <v>413.42349999999999</v>
          </cell>
        </row>
        <row r="608">
          <cell r="A608">
            <v>413.62130000000002</v>
          </cell>
        </row>
        <row r="609">
          <cell r="A609">
            <v>413.8186</v>
          </cell>
        </row>
        <row r="610">
          <cell r="A610">
            <v>414.01530000000002</v>
          </cell>
        </row>
        <row r="611">
          <cell r="A611">
            <v>414.21140000000003</v>
          </cell>
        </row>
        <row r="612">
          <cell r="A612">
            <v>414.40699999999998</v>
          </cell>
        </row>
        <row r="613">
          <cell r="A613">
            <v>414.60199999999998</v>
          </cell>
        </row>
        <row r="614">
          <cell r="A614">
            <v>414.79649999999998</v>
          </cell>
        </row>
        <row r="615">
          <cell r="A615">
            <v>414.99040000000002</v>
          </cell>
        </row>
        <row r="616">
          <cell r="A616">
            <v>415.18380000000002</v>
          </cell>
        </row>
        <row r="617">
          <cell r="A617">
            <v>415.37670000000003</v>
          </cell>
        </row>
        <row r="618">
          <cell r="A618">
            <v>415.56900000000002</v>
          </cell>
        </row>
        <row r="619">
          <cell r="A619">
            <v>415.76080000000002</v>
          </cell>
        </row>
        <row r="620">
          <cell r="A620">
            <v>415.95209999999997</v>
          </cell>
        </row>
        <row r="621">
          <cell r="A621">
            <v>416.14280000000002</v>
          </cell>
        </row>
        <row r="622">
          <cell r="A622">
            <v>416.33300000000003</v>
          </cell>
        </row>
        <row r="623">
          <cell r="A623">
            <v>416.52269999999999</v>
          </cell>
        </row>
        <row r="624">
          <cell r="A624">
            <v>416.71179999999998</v>
          </cell>
        </row>
        <row r="625">
          <cell r="A625">
            <v>416.90050000000002</v>
          </cell>
        </row>
        <row r="626">
          <cell r="A626">
            <v>417.08859999999999</v>
          </cell>
        </row>
        <row r="627">
          <cell r="A627">
            <v>417.27620000000002</v>
          </cell>
        </row>
        <row r="628">
          <cell r="A628">
            <v>417.4633</v>
          </cell>
        </row>
        <row r="629">
          <cell r="A629">
            <v>417.64980000000003</v>
          </cell>
        </row>
        <row r="630">
          <cell r="A630">
            <v>417.83589999999998</v>
          </cell>
        </row>
        <row r="631">
          <cell r="A631">
            <v>418.0215</v>
          </cell>
        </row>
        <row r="632">
          <cell r="A632">
            <v>418.20650000000001</v>
          </cell>
        </row>
        <row r="633">
          <cell r="A633">
            <v>418.39109999999999</v>
          </cell>
        </row>
        <row r="634">
          <cell r="A634">
            <v>418.57510000000002</v>
          </cell>
        </row>
        <row r="635">
          <cell r="A635">
            <v>418.75869999999998</v>
          </cell>
        </row>
      </sheetData>
      <sheetData sheetId="33">
        <row r="2">
          <cell r="A2">
            <v>173.74590000000001</v>
          </cell>
        </row>
        <row r="3">
          <cell r="A3">
            <v>195.57409999999999</v>
          </cell>
        </row>
        <row r="4">
          <cell r="A4">
            <v>204.8629</v>
          </cell>
        </row>
        <row r="5">
          <cell r="A5">
            <v>211.1816</v>
          </cell>
        </row>
        <row r="6">
          <cell r="A6">
            <v>216.07470000000001</v>
          </cell>
        </row>
        <row r="7">
          <cell r="A7">
            <v>220.11410000000001</v>
          </cell>
        </row>
        <row r="8">
          <cell r="A8">
            <v>223.57910000000001</v>
          </cell>
        </row>
        <row r="9">
          <cell r="A9">
            <v>226.6285</v>
          </cell>
        </row>
        <row r="10">
          <cell r="A10">
            <v>229.36170000000001</v>
          </cell>
        </row>
        <row r="11">
          <cell r="A11">
            <v>231.84559999999999</v>
          </cell>
        </row>
        <row r="12">
          <cell r="A12">
            <v>234.12719999999999</v>
          </cell>
        </row>
        <row r="13">
          <cell r="A13">
            <v>236.24109999999999</v>
          </cell>
        </row>
        <row r="14">
          <cell r="A14">
            <v>238.2133</v>
          </cell>
        </row>
        <row r="15">
          <cell r="A15">
            <v>240.0642</v>
          </cell>
        </row>
        <row r="16">
          <cell r="A16">
            <v>241.8099</v>
          </cell>
        </row>
        <row r="17">
          <cell r="A17">
            <v>243.46340000000001</v>
          </cell>
        </row>
        <row r="18">
          <cell r="A18">
            <v>245.0352</v>
          </cell>
        </row>
        <row r="19">
          <cell r="A19">
            <v>246.5343</v>
          </cell>
        </row>
        <row r="20">
          <cell r="A20">
            <v>247.96799999999999</v>
          </cell>
        </row>
        <row r="21">
          <cell r="A21">
            <v>249.34270000000001</v>
          </cell>
        </row>
        <row r="22">
          <cell r="A22">
            <v>250.66380000000001</v>
          </cell>
        </row>
        <row r="23">
          <cell r="A23">
            <v>251.9359</v>
          </cell>
        </row>
        <row r="24">
          <cell r="A24">
            <v>253.16319999999999</v>
          </cell>
        </row>
        <row r="25">
          <cell r="A25">
            <v>254.34909999999999</v>
          </cell>
        </row>
        <row r="26">
          <cell r="A26">
            <v>255.49680000000001</v>
          </cell>
        </row>
        <row r="27">
          <cell r="A27">
            <v>256.60910000000001</v>
          </cell>
        </row>
        <row r="28">
          <cell r="A28">
            <v>257.6884</v>
          </cell>
        </row>
        <row r="29">
          <cell r="A29">
            <v>258.7371</v>
          </cell>
        </row>
        <row r="30">
          <cell r="A30">
            <v>259.75689999999997</v>
          </cell>
        </row>
        <row r="31">
          <cell r="A31">
            <v>260.74979999999999</v>
          </cell>
        </row>
        <row r="32">
          <cell r="A32">
            <v>261.7174</v>
          </cell>
        </row>
        <row r="33">
          <cell r="A33">
            <v>262.66109999999998</v>
          </cell>
        </row>
        <row r="34">
          <cell r="A34">
            <v>263.58229999999998</v>
          </cell>
        </row>
        <row r="35">
          <cell r="A35">
            <v>264.48230000000001</v>
          </cell>
        </row>
        <row r="36">
          <cell r="A36">
            <v>265.3621</v>
          </cell>
        </row>
        <row r="37">
          <cell r="A37">
            <v>266.22269999999997</v>
          </cell>
        </row>
        <row r="38">
          <cell r="A38">
            <v>267.0652</v>
          </cell>
        </row>
        <row r="39">
          <cell r="A39">
            <v>267.89049999999997</v>
          </cell>
        </row>
        <row r="40">
          <cell r="A40">
            <v>268.69920000000002</v>
          </cell>
        </row>
        <row r="41">
          <cell r="A41">
            <v>269.4923</v>
          </cell>
        </row>
        <row r="42">
          <cell r="A42">
            <v>270.2704</v>
          </cell>
        </row>
        <row r="43">
          <cell r="A43">
            <v>271.03410000000002</v>
          </cell>
        </row>
        <row r="44">
          <cell r="A44">
            <v>271.78399999999999</v>
          </cell>
        </row>
        <row r="45">
          <cell r="A45">
            <v>272.52089999999998</v>
          </cell>
        </row>
        <row r="46">
          <cell r="A46">
            <v>273.24509999999998</v>
          </cell>
        </row>
        <row r="47">
          <cell r="A47">
            <v>273.95710000000003</v>
          </cell>
        </row>
        <row r="48">
          <cell r="A48">
            <v>274.65750000000003</v>
          </cell>
        </row>
        <row r="49">
          <cell r="A49">
            <v>275.3467</v>
          </cell>
        </row>
        <row r="50">
          <cell r="A50">
            <v>276.02510000000001</v>
          </cell>
        </row>
        <row r="51">
          <cell r="A51">
            <v>276.69310000000002</v>
          </cell>
        </row>
        <row r="52">
          <cell r="A52">
            <v>277.35109999999997</v>
          </cell>
        </row>
        <row r="53">
          <cell r="A53">
            <v>277.99930000000001</v>
          </cell>
        </row>
        <row r="54">
          <cell r="A54">
            <v>278.63830000000002</v>
          </cell>
        </row>
        <row r="55">
          <cell r="A55">
            <v>279.26819999999998</v>
          </cell>
        </row>
        <row r="56">
          <cell r="A56">
            <v>279.88929999999999</v>
          </cell>
        </row>
        <row r="57">
          <cell r="A57">
            <v>280.50200000000001</v>
          </cell>
        </row>
        <row r="58">
          <cell r="A58">
            <v>281.10649999999998</v>
          </cell>
        </row>
        <row r="59">
          <cell r="A59">
            <v>281.70299999999997</v>
          </cell>
        </row>
        <row r="60">
          <cell r="A60">
            <v>282.2919</v>
          </cell>
        </row>
        <row r="61">
          <cell r="A61">
            <v>282.87329999999997</v>
          </cell>
        </row>
        <row r="62">
          <cell r="A62">
            <v>283.44749999999999</v>
          </cell>
        </row>
        <row r="63">
          <cell r="A63">
            <v>284.01459999999997</v>
          </cell>
        </row>
        <row r="64">
          <cell r="A64">
            <v>284.57490000000001</v>
          </cell>
        </row>
        <row r="65">
          <cell r="A65">
            <v>285.12860000000001</v>
          </cell>
        </row>
        <row r="66">
          <cell r="A66">
            <v>285.67579999999998</v>
          </cell>
        </row>
        <row r="67">
          <cell r="A67">
            <v>286.2167</v>
          </cell>
        </row>
        <row r="68">
          <cell r="A68">
            <v>286.75150000000002</v>
          </cell>
        </row>
        <row r="69">
          <cell r="A69">
            <v>287.28039999999999</v>
          </cell>
        </row>
        <row r="70">
          <cell r="A70">
            <v>287.80349999999999</v>
          </cell>
        </row>
        <row r="71">
          <cell r="A71">
            <v>288.32089999999999</v>
          </cell>
        </row>
        <row r="72">
          <cell r="A72">
            <v>288.83280000000002</v>
          </cell>
        </row>
        <row r="73">
          <cell r="A73">
            <v>289.33940000000001</v>
          </cell>
        </row>
        <row r="74">
          <cell r="A74">
            <v>289.84070000000003</v>
          </cell>
        </row>
        <row r="75">
          <cell r="A75">
            <v>290.33690000000001</v>
          </cell>
        </row>
        <row r="76">
          <cell r="A76">
            <v>290.82810000000001</v>
          </cell>
        </row>
        <row r="77">
          <cell r="A77">
            <v>291.31439999999998</v>
          </cell>
        </row>
        <row r="78">
          <cell r="A78">
            <v>291.79590000000002</v>
          </cell>
        </row>
        <row r="79">
          <cell r="A79">
            <v>292.27289999999999</v>
          </cell>
        </row>
        <row r="80">
          <cell r="A80">
            <v>292.74520000000001</v>
          </cell>
        </row>
        <row r="81">
          <cell r="A81">
            <v>293.2131</v>
          </cell>
        </row>
        <row r="82">
          <cell r="A82">
            <v>293.67669999999998</v>
          </cell>
        </row>
        <row r="83">
          <cell r="A83">
            <v>294.13600000000002</v>
          </cell>
        </row>
        <row r="84">
          <cell r="A84">
            <v>294.59120000000001</v>
          </cell>
        </row>
        <row r="85">
          <cell r="A85">
            <v>295.04219999999998</v>
          </cell>
        </row>
        <row r="86">
          <cell r="A86">
            <v>295.48930000000001</v>
          </cell>
        </row>
        <row r="87">
          <cell r="A87">
            <v>295.9325</v>
          </cell>
        </row>
        <row r="88">
          <cell r="A88">
            <v>296.37180000000001</v>
          </cell>
        </row>
        <row r="89">
          <cell r="A89">
            <v>296.80739999999997</v>
          </cell>
        </row>
        <row r="90">
          <cell r="A90">
            <v>297.23930000000001</v>
          </cell>
        </row>
        <row r="91">
          <cell r="A91">
            <v>297.66759999999999</v>
          </cell>
        </row>
        <row r="92">
          <cell r="A92">
            <v>298.09230000000002</v>
          </cell>
        </row>
        <row r="93">
          <cell r="A93">
            <v>298.5136</v>
          </cell>
        </row>
        <row r="94">
          <cell r="A94">
            <v>298.93150000000003</v>
          </cell>
        </row>
        <row r="95">
          <cell r="A95">
            <v>299.346</v>
          </cell>
        </row>
        <row r="96">
          <cell r="A96">
            <v>299.75729999999999</v>
          </cell>
        </row>
        <row r="97">
          <cell r="A97">
            <v>300.1653</v>
          </cell>
        </row>
        <row r="98">
          <cell r="A98">
            <v>300.5702</v>
          </cell>
        </row>
        <row r="99">
          <cell r="A99">
            <v>300.97199999999998</v>
          </cell>
        </row>
        <row r="100">
          <cell r="A100">
            <v>301.3707</v>
          </cell>
        </row>
        <row r="101">
          <cell r="A101">
            <v>301.76639999999998</v>
          </cell>
        </row>
        <row r="102">
          <cell r="A102">
            <v>302.1592</v>
          </cell>
        </row>
        <row r="103">
          <cell r="A103">
            <v>302.54910000000001</v>
          </cell>
        </row>
        <row r="104">
          <cell r="A104">
            <v>302.93619999999999</v>
          </cell>
        </row>
        <row r="105">
          <cell r="A105">
            <v>303.32040000000001</v>
          </cell>
        </row>
        <row r="106">
          <cell r="A106">
            <v>303.70190000000002</v>
          </cell>
        </row>
        <row r="107">
          <cell r="A107">
            <v>304.08069999999998</v>
          </cell>
        </row>
        <row r="108">
          <cell r="A108">
            <v>304.45690000000002</v>
          </cell>
        </row>
        <row r="109">
          <cell r="A109">
            <v>304.8304</v>
          </cell>
        </row>
        <row r="110">
          <cell r="A110">
            <v>305.20139999999998</v>
          </cell>
        </row>
        <row r="111">
          <cell r="A111">
            <v>305.56979999999999</v>
          </cell>
        </row>
        <row r="112">
          <cell r="A112">
            <v>305.9357</v>
          </cell>
        </row>
        <row r="113">
          <cell r="A113">
            <v>306.29910000000001</v>
          </cell>
        </row>
        <row r="114">
          <cell r="A114">
            <v>306.66019999999997</v>
          </cell>
        </row>
        <row r="115">
          <cell r="A115">
            <v>307.0188</v>
          </cell>
        </row>
        <row r="116">
          <cell r="A116">
            <v>307.37520000000001</v>
          </cell>
        </row>
        <row r="117">
          <cell r="A117">
            <v>307.72910000000002</v>
          </cell>
        </row>
        <row r="118">
          <cell r="A118">
            <v>308.08089999999999</v>
          </cell>
        </row>
        <row r="119">
          <cell r="A119">
            <v>308.43029999999999</v>
          </cell>
        </row>
        <row r="120">
          <cell r="A120">
            <v>308.77760000000001</v>
          </cell>
        </row>
        <row r="121">
          <cell r="A121">
            <v>309.12270000000001</v>
          </cell>
        </row>
        <row r="122">
          <cell r="A122">
            <v>309.46559999999999</v>
          </cell>
        </row>
        <row r="123">
          <cell r="A123">
            <v>309.80650000000003</v>
          </cell>
        </row>
        <row r="124">
          <cell r="A124">
            <v>310.14519999999999</v>
          </cell>
        </row>
        <row r="125">
          <cell r="A125">
            <v>310.4819</v>
          </cell>
        </row>
        <row r="126">
          <cell r="A126">
            <v>310.81650000000002</v>
          </cell>
        </row>
        <row r="127">
          <cell r="A127">
            <v>311.14909999999998</v>
          </cell>
        </row>
        <row r="128">
          <cell r="A128">
            <v>311.47980000000001</v>
          </cell>
        </row>
        <row r="129">
          <cell r="A129">
            <v>311.80849999999998</v>
          </cell>
        </row>
        <row r="130">
          <cell r="A130">
            <v>312.13529999999997</v>
          </cell>
        </row>
        <row r="131">
          <cell r="A131">
            <v>312.46019999999999</v>
          </cell>
        </row>
        <row r="132">
          <cell r="A132">
            <v>312.78320000000002</v>
          </cell>
        </row>
        <row r="133">
          <cell r="A133">
            <v>313.1044</v>
          </cell>
        </row>
        <row r="134">
          <cell r="A134">
            <v>313.4237</v>
          </cell>
        </row>
        <row r="135">
          <cell r="A135">
            <v>313.74119999999999</v>
          </cell>
        </row>
        <row r="136">
          <cell r="A136">
            <v>314.05700000000002</v>
          </cell>
        </row>
        <row r="137">
          <cell r="A137">
            <v>314.37099999999998</v>
          </cell>
        </row>
        <row r="138">
          <cell r="A138">
            <v>314.6832</v>
          </cell>
        </row>
        <row r="139">
          <cell r="A139">
            <v>314.99380000000002</v>
          </cell>
        </row>
        <row r="140">
          <cell r="A140">
            <v>315.30259999999998</v>
          </cell>
        </row>
        <row r="141">
          <cell r="A141">
            <v>315.60980000000001</v>
          </cell>
        </row>
        <row r="142">
          <cell r="A142">
            <v>315.9153</v>
          </cell>
        </row>
        <row r="143">
          <cell r="A143">
            <v>316.2192</v>
          </cell>
        </row>
        <row r="144">
          <cell r="A144">
            <v>316.5215</v>
          </cell>
        </row>
        <row r="145">
          <cell r="A145">
            <v>316.82220000000001</v>
          </cell>
        </row>
        <row r="146">
          <cell r="A146">
            <v>317.12130000000002</v>
          </cell>
        </row>
        <row r="147">
          <cell r="A147">
            <v>317.41879999999998</v>
          </cell>
        </row>
        <row r="148">
          <cell r="A148">
            <v>317.71480000000003</v>
          </cell>
        </row>
        <row r="149">
          <cell r="A149">
            <v>318.0093</v>
          </cell>
        </row>
        <row r="150">
          <cell r="A150">
            <v>318.3023</v>
          </cell>
        </row>
        <row r="151">
          <cell r="A151">
            <v>318.59370000000001</v>
          </cell>
        </row>
        <row r="152">
          <cell r="A152">
            <v>318.88369999999998</v>
          </cell>
        </row>
        <row r="153">
          <cell r="A153">
            <v>319.17230000000001</v>
          </cell>
        </row>
        <row r="154">
          <cell r="A154">
            <v>319.45940000000002</v>
          </cell>
        </row>
        <row r="155">
          <cell r="A155">
            <v>319.74509999999998</v>
          </cell>
        </row>
        <row r="156">
          <cell r="A156">
            <v>320.02940000000001</v>
          </cell>
        </row>
        <row r="157">
          <cell r="A157">
            <v>320.31229999999999</v>
          </cell>
        </row>
        <row r="158">
          <cell r="A158">
            <v>320.59379999999999</v>
          </cell>
        </row>
        <row r="159">
          <cell r="A159">
            <v>320.87389999999999</v>
          </cell>
        </row>
        <row r="160">
          <cell r="A160">
            <v>321.15269999999998</v>
          </cell>
        </row>
        <row r="161">
          <cell r="A161">
            <v>321.43009999999998</v>
          </cell>
        </row>
        <row r="162">
          <cell r="A162">
            <v>321.70620000000002</v>
          </cell>
        </row>
        <row r="163">
          <cell r="A163">
            <v>321.98110000000003</v>
          </cell>
        </row>
        <row r="164">
          <cell r="A164">
            <v>322.25459999999998</v>
          </cell>
        </row>
        <row r="165">
          <cell r="A165">
            <v>322.52679999999998</v>
          </cell>
        </row>
        <row r="166">
          <cell r="A166">
            <v>322.7978</v>
          </cell>
        </row>
        <row r="167">
          <cell r="A167">
            <v>323.0675</v>
          </cell>
        </row>
        <row r="168">
          <cell r="A168">
            <v>323.33589999999998</v>
          </cell>
        </row>
        <row r="169">
          <cell r="A169">
            <v>323.60309999999998</v>
          </cell>
        </row>
        <row r="170">
          <cell r="A170">
            <v>323.8691</v>
          </cell>
        </row>
        <row r="171">
          <cell r="A171">
            <v>324.13389999999998</v>
          </cell>
        </row>
        <row r="172">
          <cell r="A172">
            <v>324.39749999999998</v>
          </cell>
        </row>
        <row r="173">
          <cell r="A173">
            <v>324.65989999999999</v>
          </cell>
        </row>
        <row r="174">
          <cell r="A174">
            <v>324.92110000000002</v>
          </cell>
        </row>
        <row r="175">
          <cell r="A175">
            <v>325.18119999999999</v>
          </cell>
        </row>
        <row r="176">
          <cell r="A176">
            <v>325.44009999999997</v>
          </cell>
        </row>
        <row r="177">
          <cell r="A177">
            <v>325.6979</v>
          </cell>
        </row>
        <row r="178">
          <cell r="A178">
            <v>325.9545</v>
          </cell>
        </row>
        <row r="179">
          <cell r="A179">
            <v>326.20999999999998</v>
          </cell>
        </row>
        <row r="180">
          <cell r="A180">
            <v>326.46440000000001</v>
          </cell>
        </row>
        <row r="181">
          <cell r="A181">
            <v>326.7176</v>
          </cell>
        </row>
        <row r="182">
          <cell r="A182">
            <v>326.96980000000002</v>
          </cell>
        </row>
        <row r="183">
          <cell r="A183">
            <v>327.22089999999997</v>
          </cell>
        </row>
        <row r="184">
          <cell r="A184">
            <v>327.471</v>
          </cell>
        </row>
        <row r="185">
          <cell r="A185">
            <v>327.7199</v>
          </cell>
        </row>
        <row r="186">
          <cell r="A186">
            <v>327.96780000000001</v>
          </cell>
        </row>
        <row r="187">
          <cell r="A187">
            <v>328.21469999999999</v>
          </cell>
        </row>
        <row r="188">
          <cell r="A188">
            <v>328.46050000000002</v>
          </cell>
        </row>
        <row r="189">
          <cell r="A189">
            <v>328.70530000000002</v>
          </cell>
        </row>
        <row r="190">
          <cell r="A190">
            <v>328.94909999999999</v>
          </cell>
        </row>
        <row r="191">
          <cell r="A191">
            <v>329.1918</v>
          </cell>
        </row>
        <row r="192">
          <cell r="A192">
            <v>329.43360000000001</v>
          </cell>
        </row>
        <row r="193">
          <cell r="A193">
            <v>329.67430000000002</v>
          </cell>
        </row>
        <row r="194">
          <cell r="A194">
            <v>329.91410000000002</v>
          </cell>
        </row>
        <row r="195">
          <cell r="A195">
            <v>330.15289999999999</v>
          </cell>
        </row>
        <row r="196">
          <cell r="A196">
            <v>330.39069999999998</v>
          </cell>
        </row>
        <row r="197">
          <cell r="A197">
            <v>330.6275</v>
          </cell>
        </row>
        <row r="198">
          <cell r="A198">
            <v>330.86340000000001</v>
          </cell>
        </row>
        <row r="199">
          <cell r="A199">
            <v>331.09829999999999</v>
          </cell>
        </row>
        <row r="200">
          <cell r="A200">
            <v>331.33229999999998</v>
          </cell>
        </row>
        <row r="201">
          <cell r="A201">
            <v>331.56540000000001</v>
          </cell>
        </row>
        <row r="202">
          <cell r="A202">
            <v>331.79750000000001</v>
          </cell>
        </row>
        <row r="203">
          <cell r="A203">
            <v>332.02870000000001</v>
          </cell>
        </row>
        <row r="204">
          <cell r="A204">
            <v>332.25900000000001</v>
          </cell>
        </row>
        <row r="205">
          <cell r="A205">
            <v>332.48840000000001</v>
          </cell>
        </row>
        <row r="206">
          <cell r="A206">
            <v>332.71690000000001</v>
          </cell>
        </row>
        <row r="207">
          <cell r="A207">
            <v>332.94439999999997</v>
          </cell>
        </row>
        <row r="208">
          <cell r="A208">
            <v>333.17110000000002</v>
          </cell>
        </row>
        <row r="209">
          <cell r="A209">
            <v>333.39690000000002</v>
          </cell>
        </row>
        <row r="210">
          <cell r="A210">
            <v>333.62189999999998</v>
          </cell>
        </row>
        <row r="211">
          <cell r="A211">
            <v>333.84589999999997</v>
          </cell>
        </row>
        <row r="212">
          <cell r="A212">
            <v>334.06909999999999</v>
          </cell>
        </row>
        <row r="213">
          <cell r="A213">
            <v>334.29149999999998</v>
          </cell>
        </row>
        <row r="214">
          <cell r="A214">
            <v>334.51299999999998</v>
          </cell>
        </row>
        <row r="215">
          <cell r="A215">
            <v>334.73360000000002</v>
          </cell>
        </row>
        <row r="216">
          <cell r="A216">
            <v>334.95339999999999</v>
          </cell>
        </row>
        <row r="217">
          <cell r="A217">
            <v>335.17239999999998</v>
          </cell>
        </row>
        <row r="218">
          <cell r="A218">
            <v>335.39049999999997</v>
          </cell>
        </row>
        <row r="219">
          <cell r="A219">
            <v>335.6078</v>
          </cell>
        </row>
        <row r="220">
          <cell r="A220">
            <v>335.82429999999999</v>
          </cell>
        </row>
        <row r="221">
          <cell r="A221">
            <v>336.04</v>
          </cell>
        </row>
        <row r="222">
          <cell r="A222">
            <v>336.25490000000002</v>
          </cell>
        </row>
        <row r="223">
          <cell r="A223">
            <v>336.46899999999999</v>
          </cell>
        </row>
        <row r="224">
          <cell r="A224">
            <v>336.68220000000002</v>
          </cell>
        </row>
        <row r="225">
          <cell r="A225">
            <v>336.8947</v>
          </cell>
        </row>
        <row r="226">
          <cell r="A226">
            <v>337.10640000000001</v>
          </cell>
        </row>
        <row r="227">
          <cell r="A227">
            <v>337.31729999999999</v>
          </cell>
        </row>
        <row r="228">
          <cell r="A228">
            <v>337.5274</v>
          </cell>
        </row>
        <row r="229">
          <cell r="A229">
            <v>337.73680000000002</v>
          </cell>
        </row>
        <row r="230">
          <cell r="A230">
            <v>337.94540000000001</v>
          </cell>
        </row>
        <row r="231">
          <cell r="A231">
            <v>338.15320000000003</v>
          </cell>
        </row>
        <row r="232">
          <cell r="A232">
            <v>338.36020000000002</v>
          </cell>
        </row>
        <row r="233">
          <cell r="A233">
            <v>338.56650000000002</v>
          </cell>
        </row>
        <row r="234">
          <cell r="A234">
            <v>338.77210000000002</v>
          </cell>
        </row>
        <row r="235">
          <cell r="A235">
            <v>338.9769</v>
          </cell>
        </row>
        <row r="236">
          <cell r="A236">
            <v>339.18090000000001</v>
          </cell>
        </row>
        <row r="237">
          <cell r="A237">
            <v>339.38420000000002</v>
          </cell>
        </row>
        <row r="238">
          <cell r="A238">
            <v>339.58679999999998</v>
          </cell>
        </row>
        <row r="239">
          <cell r="A239">
            <v>339.78859999999997</v>
          </cell>
        </row>
        <row r="240">
          <cell r="A240">
            <v>339.98970000000003</v>
          </cell>
        </row>
        <row r="241">
          <cell r="A241">
            <v>340.19009999999997</v>
          </cell>
        </row>
        <row r="242">
          <cell r="A242">
            <v>340.38979999999998</v>
          </cell>
        </row>
        <row r="243">
          <cell r="A243">
            <v>340.58870000000002</v>
          </cell>
        </row>
        <row r="244">
          <cell r="A244">
            <v>340.78699999999998</v>
          </cell>
        </row>
        <row r="245">
          <cell r="A245">
            <v>340.98450000000003</v>
          </cell>
        </row>
        <row r="246">
          <cell r="A246">
            <v>341.18130000000002</v>
          </cell>
        </row>
        <row r="247">
          <cell r="A247">
            <v>341.37740000000002</v>
          </cell>
        </row>
        <row r="248">
          <cell r="A248">
            <v>341.57279999999997</v>
          </cell>
        </row>
        <row r="249">
          <cell r="A249">
            <v>341.76749999999998</v>
          </cell>
        </row>
        <row r="250">
          <cell r="A250">
            <v>341.96159999999998</v>
          </cell>
        </row>
        <row r="251">
          <cell r="A251">
            <v>342.1549</v>
          </cell>
        </row>
        <row r="252">
          <cell r="A252">
            <v>342.34750000000003</v>
          </cell>
        </row>
        <row r="253">
          <cell r="A253">
            <v>342.53949999999998</v>
          </cell>
        </row>
        <row r="254">
          <cell r="A254">
            <v>342.73070000000001</v>
          </cell>
        </row>
        <row r="255">
          <cell r="A255">
            <v>342.92129999999997</v>
          </cell>
        </row>
        <row r="256">
          <cell r="A256">
            <v>343.1112</v>
          </cell>
        </row>
        <row r="257">
          <cell r="A257">
            <v>343.3005</v>
          </cell>
        </row>
        <row r="258">
          <cell r="A258">
            <v>343.48899999999998</v>
          </cell>
        </row>
        <row r="259">
          <cell r="A259">
            <v>343.67689999999999</v>
          </cell>
        </row>
        <row r="260">
          <cell r="A260">
            <v>343.86410000000001</v>
          </cell>
        </row>
        <row r="261">
          <cell r="A261">
            <v>344.05070000000001</v>
          </cell>
        </row>
        <row r="262">
          <cell r="A262">
            <v>344.23660000000001</v>
          </cell>
        </row>
        <row r="263">
          <cell r="A263">
            <v>344.42180000000002</v>
          </cell>
        </row>
        <row r="264">
          <cell r="A264">
            <v>344.60640000000001</v>
          </cell>
        </row>
        <row r="265">
          <cell r="A265">
            <v>344.7903</v>
          </cell>
        </row>
        <row r="266">
          <cell r="A266">
            <v>344.97359999999998</v>
          </cell>
        </row>
        <row r="267">
          <cell r="A267">
            <v>345.15620000000001</v>
          </cell>
        </row>
        <row r="268">
          <cell r="A268">
            <v>345.3381</v>
          </cell>
        </row>
        <row r="269">
          <cell r="A269">
            <v>345.51940000000002</v>
          </cell>
        </row>
        <row r="270">
          <cell r="A270">
            <v>345.70010000000002</v>
          </cell>
        </row>
        <row r="271">
          <cell r="A271">
            <v>345.88010000000003</v>
          </cell>
        </row>
        <row r="272">
          <cell r="A272">
            <v>346.05950000000001</v>
          </cell>
        </row>
        <row r="273">
          <cell r="A273">
            <v>346.23820000000001</v>
          </cell>
        </row>
        <row r="274">
          <cell r="A274">
            <v>346.41629999999998</v>
          </cell>
        </row>
        <row r="275">
          <cell r="A275">
            <v>346.59370000000001</v>
          </cell>
        </row>
        <row r="276">
          <cell r="A276">
            <v>346.77050000000003</v>
          </cell>
        </row>
        <row r="277">
          <cell r="A277">
            <v>346.94670000000002</v>
          </cell>
        </row>
        <row r="278">
          <cell r="A278">
            <v>347.12220000000002</v>
          </cell>
        </row>
        <row r="279">
          <cell r="A279">
            <v>347.2971</v>
          </cell>
        </row>
        <row r="280">
          <cell r="A280">
            <v>347.47129999999999</v>
          </cell>
        </row>
        <row r="281">
          <cell r="A281">
            <v>347.64490000000001</v>
          </cell>
        </row>
        <row r="282">
          <cell r="A282">
            <v>347.81790000000001</v>
          </cell>
        </row>
        <row r="283">
          <cell r="A283">
            <v>347.99020000000002</v>
          </cell>
        </row>
        <row r="284">
          <cell r="A284">
            <v>348.1619</v>
          </cell>
        </row>
        <row r="285">
          <cell r="A285">
            <v>348.3329</v>
          </cell>
        </row>
        <row r="286">
          <cell r="A286">
            <v>348.50330000000002</v>
          </cell>
        </row>
        <row r="287">
          <cell r="A287">
            <v>348.67309999999998</v>
          </cell>
        </row>
        <row r="288">
          <cell r="A288">
            <v>348.84219999999999</v>
          </cell>
        </row>
        <row r="289">
          <cell r="A289">
            <v>349.01069999999999</v>
          </cell>
        </row>
        <row r="290">
          <cell r="A290">
            <v>349.17849999999999</v>
          </cell>
        </row>
        <row r="291">
          <cell r="A291">
            <v>349.34570000000002</v>
          </cell>
        </row>
        <row r="292">
          <cell r="A292">
            <v>349.51229999999998</v>
          </cell>
        </row>
        <row r="293">
          <cell r="A293">
            <v>349.6782</v>
          </cell>
        </row>
        <row r="294">
          <cell r="A294">
            <v>349.84339999999997</v>
          </cell>
        </row>
        <row r="295">
          <cell r="A295">
            <v>350.00799999999998</v>
          </cell>
        </row>
        <row r="296">
          <cell r="A296">
            <v>350.17189999999999</v>
          </cell>
        </row>
        <row r="297">
          <cell r="A297">
            <v>350.33519999999999</v>
          </cell>
        </row>
        <row r="298">
          <cell r="A298">
            <v>350.49779999999998</v>
          </cell>
        </row>
        <row r="299">
          <cell r="A299">
            <v>350.65969999999999</v>
          </cell>
        </row>
        <row r="300">
          <cell r="A300">
            <v>350.82089999999999</v>
          </cell>
        </row>
        <row r="301">
          <cell r="A301">
            <v>350.98149999999998</v>
          </cell>
        </row>
        <row r="302">
          <cell r="A302">
            <v>351.1413</v>
          </cell>
        </row>
        <row r="303">
          <cell r="A303">
            <v>351.3005</v>
          </cell>
        </row>
        <row r="304">
          <cell r="A304">
            <v>351.45890000000003</v>
          </cell>
        </row>
        <row r="305">
          <cell r="A305">
            <v>351.61660000000001</v>
          </cell>
        </row>
        <row r="306">
          <cell r="A306">
            <v>351.77359999999999</v>
          </cell>
        </row>
        <row r="307">
          <cell r="A307">
            <v>351.9298</v>
          </cell>
        </row>
        <row r="308">
          <cell r="A308">
            <v>352.08519999999999</v>
          </cell>
        </row>
        <row r="309">
          <cell r="A309">
            <v>352.2398</v>
          </cell>
        </row>
        <row r="310">
          <cell r="A310">
            <v>352.39359999999999</v>
          </cell>
        </row>
        <row r="311">
          <cell r="A311">
            <v>352.54640000000001</v>
          </cell>
        </row>
        <row r="312">
          <cell r="A312">
            <v>352.69830000000002</v>
          </cell>
        </row>
        <row r="313">
          <cell r="A313">
            <v>352.84910000000002</v>
          </cell>
        </row>
        <row r="314">
          <cell r="A314">
            <v>352.99880000000002</v>
          </cell>
        </row>
        <row r="315">
          <cell r="A315">
            <v>173.74590000000001</v>
          </cell>
        </row>
        <row r="316">
          <cell r="A316">
            <v>195.57409999999999</v>
          </cell>
        </row>
        <row r="317">
          <cell r="A317">
            <v>204.8629</v>
          </cell>
        </row>
        <row r="318">
          <cell r="A318">
            <v>211.1816</v>
          </cell>
        </row>
        <row r="319">
          <cell r="A319">
            <v>216.07470000000001</v>
          </cell>
        </row>
        <row r="320">
          <cell r="A320">
            <v>220.11410000000001</v>
          </cell>
        </row>
        <row r="321">
          <cell r="A321">
            <v>223.57910000000001</v>
          </cell>
        </row>
        <row r="322">
          <cell r="A322">
            <v>226.6285</v>
          </cell>
        </row>
        <row r="323">
          <cell r="A323">
            <v>229.36170000000001</v>
          </cell>
        </row>
        <row r="324">
          <cell r="A324">
            <v>231.84559999999999</v>
          </cell>
        </row>
        <row r="325">
          <cell r="A325">
            <v>234.12719999999999</v>
          </cell>
        </row>
        <row r="326">
          <cell r="A326">
            <v>236.24109999999999</v>
          </cell>
        </row>
        <row r="327">
          <cell r="A327">
            <v>238.2133</v>
          </cell>
        </row>
        <row r="328">
          <cell r="A328">
            <v>240.0642</v>
          </cell>
        </row>
        <row r="329">
          <cell r="A329">
            <v>241.8099</v>
          </cell>
        </row>
        <row r="330">
          <cell r="A330">
            <v>243.46340000000001</v>
          </cell>
        </row>
        <row r="331">
          <cell r="A331">
            <v>245.0352</v>
          </cell>
        </row>
        <row r="332">
          <cell r="A332">
            <v>246.5343</v>
          </cell>
        </row>
        <row r="333">
          <cell r="A333">
            <v>247.96799999999999</v>
          </cell>
        </row>
        <row r="334">
          <cell r="A334">
            <v>249.34270000000001</v>
          </cell>
        </row>
        <row r="335">
          <cell r="A335">
            <v>250.66380000000001</v>
          </cell>
        </row>
        <row r="336">
          <cell r="A336">
            <v>251.9359</v>
          </cell>
        </row>
        <row r="337">
          <cell r="A337">
            <v>253.16319999999999</v>
          </cell>
        </row>
        <row r="338">
          <cell r="A338">
            <v>254.34909999999999</v>
          </cell>
        </row>
        <row r="339">
          <cell r="A339">
            <v>255.49680000000001</v>
          </cell>
        </row>
        <row r="340">
          <cell r="A340">
            <v>256.60910000000001</v>
          </cell>
        </row>
        <row r="341">
          <cell r="A341">
            <v>257.6884</v>
          </cell>
        </row>
        <row r="342">
          <cell r="A342">
            <v>258.7371</v>
          </cell>
        </row>
        <row r="343">
          <cell r="A343">
            <v>259.75689999999997</v>
          </cell>
        </row>
        <row r="344">
          <cell r="A344">
            <v>260.74979999999999</v>
          </cell>
        </row>
        <row r="345">
          <cell r="A345">
            <v>261.7174</v>
          </cell>
        </row>
        <row r="346">
          <cell r="A346">
            <v>262.66109999999998</v>
          </cell>
        </row>
        <row r="347">
          <cell r="A347">
            <v>263.58229999999998</v>
          </cell>
        </row>
        <row r="348">
          <cell r="A348">
            <v>264.48230000000001</v>
          </cell>
        </row>
        <row r="349">
          <cell r="A349">
            <v>265.3621</v>
          </cell>
        </row>
        <row r="350">
          <cell r="A350">
            <v>266.22269999999997</v>
          </cell>
        </row>
        <row r="351">
          <cell r="A351">
            <v>267.0652</v>
          </cell>
        </row>
        <row r="352">
          <cell r="A352">
            <v>267.89049999999997</v>
          </cell>
        </row>
        <row r="353">
          <cell r="A353">
            <v>268.69920000000002</v>
          </cell>
        </row>
        <row r="354">
          <cell r="A354">
            <v>269.4923</v>
          </cell>
        </row>
        <row r="355">
          <cell r="A355">
            <v>270.2704</v>
          </cell>
        </row>
        <row r="356">
          <cell r="A356">
            <v>271.03410000000002</v>
          </cell>
        </row>
        <row r="357">
          <cell r="A357">
            <v>271.78399999999999</v>
          </cell>
        </row>
        <row r="358">
          <cell r="A358">
            <v>272.52089999999998</v>
          </cell>
        </row>
        <row r="359">
          <cell r="A359">
            <v>273.24509999999998</v>
          </cell>
        </row>
        <row r="360">
          <cell r="A360">
            <v>273.95710000000003</v>
          </cell>
        </row>
        <row r="361">
          <cell r="A361">
            <v>274.65750000000003</v>
          </cell>
        </row>
        <row r="362">
          <cell r="A362">
            <v>275.3467</v>
          </cell>
        </row>
        <row r="363">
          <cell r="A363">
            <v>276.02510000000001</v>
          </cell>
        </row>
        <row r="364">
          <cell r="A364">
            <v>276.69310000000002</v>
          </cell>
        </row>
        <row r="365">
          <cell r="A365">
            <v>277.35109999999997</v>
          </cell>
        </row>
        <row r="366">
          <cell r="A366">
            <v>277.99930000000001</v>
          </cell>
        </row>
        <row r="367">
          <cell r="A367">
            <v>278.63830000000002</v>
          </cell>
        </row>
        <row r="368">
          <cell r="A368">
            <v>279.26819999999998</v>
          </cell>
        </row>
        <row r="369">
          <cell r="A369">
            <v>279.88929999999999</v>
          </cell>
        </row>
        <row r="370">
          <cell r="A370">
            <v>280.50200000000001</v>
          </cell>
        </row>
        <row r="371">
          <cell r="A371">
            <v>281.10649999999998</v>
          </cell>
        </row>
        <row r="372">
          <cell r="A372">
            <v>281.70299999999997</v>
          </cell>
        </row>
        <row r="373">
          <cell r="A373">
            <v>282.2919</v>
          </cell>
        </row>
        <row r="374">
          <cell r="A374">
            <v>282.87329999999997</v>
          </cell>
        </row>
        <row r="375">
          <cell r="A375">
            <v>283.44749999999999</v>
          </cell>
        </row>
        <row r="376">
          <cell r="A376">
            <v>284.01459999999997</v>
          </cell>
        </row>
        <row r="377">
          <cell r="A377">
            <v>284.57490000000001</v>
          </cell>
        </row>
        <row r="378">
          <cell r="A378">
            <v>285.12860000000001</v>
          </cell>
        </row>
        <row r="379">
          <cell r="A379">
            <v>285.67579999999998</v>
          </cell>
        </row>
        <row r="380">
          <cell r="A380">
            <v>286.2167</v>
          </cell>
        </row>
        <row r="381">
          <cell r="A381">
            <v>286.75150000000002</v>
          </cell>
        </row>
        <row r="382">
          <cell r="A382">
            <v>287.28039999999999</v>
          </cell>
        </row>
        <row r="383">
          <cell r="A383">
            <v>287.80349999999999</v>
          </cell>
        </row>
        <row r="384">
          <cell r="A384">
            <v>288.32089999999999</v>
          </cell>
        </row>
        <row r="385">
          <cell r="A385">
            <v>288.83280000000002</v>
          </cell>
        </row>
        <row r="386">
          <cell r="A386">
            <v>289.33940000000001</v>
          </cell>
        </row>
        <row r="387">
          <cell r="A387">
            <v>289.84070000000003</v>
          </cell>
        </row>
        <row r="388">
          <cell r="A388">
            <v>290.33690000000001</v>
          </cell>
        </row>
        <row r="389">
          <cell r="A389">
            <v>290.82810000000001</v>
          </cell>
        </row>
        <row r="390">
          <cell r="A390">
            <v>291.31439999999998</v>
          </cell>
        </row>
        <row r="391">
          <cell r="A391">
            <v>291.79590000000002</v>
          </cell>
        </row>
        <row r="392">
          <cell r="A392">
            <v>292.27289999999999</v>
          </cell>
        </row>
        <row r="393">
          <cell r="A393">
            <v>292.74520000000001</v>
          </cell>
        </row>
        <row r="394">
          <cell r="A394">
            <v>293.2131</v>
          </cell>
        </row>
        <row r="395">
          <cell r="A395">
            <v>293.67669999999998</v>
          </cell>
        </row>
        <row r="396">
          <cell r="A396">
            <v>294.13600000000002</v>
          </cell>
        </row>
        <row r="397">
          <cell r="A397">
            <v>294.59120000000001</v>
          </cell>
        </row>
        <row r="398">
          <cell r="A398">
            <v>295.04219999999998</v>
          </cell>
        </row>
        <row r="399">
          <cell r="A399">
            <v>295.48930000000001</v>
          </cell>
        </row>
        <row r="400">
          <cell r="A400">
            <v>295.9325</v>
          </cell>
        </row>
        <row r="401">
          <cell r="A401">
            <v>296.37180000000001</v>
          </cell>
        </row>
        <row r="402">
          <cell r="A402">
            <v>296.80739999999997</v>
          </cell>
        </row>
        <row r="403">
          <cell r="A403">
            <v>297.23930000000001</v>
          </cell>
        </row>
        <row r="404">
          <cell r="A404">
            <v>297.66759999999999</v>
          </cell>
        </row>
        <row r="405">
          <cell r="A405">
            <v>298.09230000000002</v>
          </cell>
        </row>
        <row r="406">
          <cell r="A406">
            <v>298.5136</v>
          </cell>
        </row>
        <row r="407">
          <cell r="A407">
            <v>298.93150000000003</v>
          </cell>
        </row>
        <row r="408">
          <cell r="A408">
            <v>299.346</v>
          </cell>
        </row>
        <row r="409">
          <cell r="A409">
            <v>299.75729999999999</v>
          </cell>
        </row>
        <row r="410">
          <cell r="A410">
            <v>300.1653</v>
          </cell>
        </row>
        <row r="411">
          <cell r="A411">
            <v>300.5702</v>
          </cell>
        </row>
        <row r="412">
          <cell r="A412">
            <v>300.97199999999998</v>
          </cell>
        </row>
        <row r="413">
          <cell r="A413">
            <v>301.3707</v>
          </cell>
        </row>
        <row r="414">
          <cell r="A414">
            <v>301.76639999999998</v>
          </cell>
        </row>
        <row r="415">
          <cell r="A415">
            <v>302.1592</v>
          </cell>
        </row>
        <row r="416">
          <cell r="A416">
            <v>302.54910000000001</v>
          </cell>
        </row>
        <row r="417">
          <cell r="A417">
            <v>302.93619999999999</v>
          </cell>
        </row>
        <row r="418">
          <cell r="A418">
            <v>303.32040000000001</v>
          </cell>
        </row>
        <row r="419">
          <cell r="A419">
            <v>303.70190000000002</v>
          </cell>
        </row>
        <row r="420">
          <cell r="A420">
            <v>304.08069999999998</v>
          </cell>
        </row>
        <row r="421">
          <cell r="A421">
            <v>304.45690000000002</v>
          </cell>
        </row>
        <row r="422">
          <cell r="A422">
            <v>304.8304</v>
          </cell>
        </row>
        <row r="423">
          <cell r="A423">
            <v>305.20139999999998</v>
          </cell>
        </row>
        <row r="424">
          <cell r="A424">
            <v>305.56979999999999</v>
          </cell>
        </row>
        <row r="425">
          <cell r="A425">
            <v>305.9357</v>
          </cell>
        </row>
        <row r="426">
          <cell r="A426">
            <v>306.29910000000001</v>
          </cell>
        </row>
        <row r="427">
          <cell r="A427">
            <v>306.66019999999997</v>
          </cell>
        </row>
        <row r="428">
          <cell r="A428">
            <v>307.0188</v>
          </cell>
        </row>
        <row r="429">
          <cell r="A429">
            <v>307.37520000000001</v>
          </cell>
        </row>
        <row r="430">
          <cell r="A430">
            <v>307.72910000000002</v>
          </cell>
        </row>
        <row r="431">
          <cell r="A431">
            <v>308.08089999999999</v>
          </cell>
        </row>
        <row r="432">
          <cell r="A432">
            <v>308.43029999999999</v>
          </cell>
        </row>
        <row r="433">
          <cell r="A433">
            <v>308.77760000000001</v>
          </cell>
        </row>
        <row r="434">
          <cell r="A434">
            <v>309.12270000000001</v>
          </cell>
        </row>
        <row r="435">
          <cell r="A435">
            <v>309.46559999999999</v>
          </cell>
        </row>
        <row r="436">
          <cell r="A436">
            <v>309.80650000000003</v>
          </cell>
        </row>
        <row r="437">
          <cell r="A437">
            <v>310.14519999999999</v>
          </cell>
        </row>
        <row r="438">
          <cell r="A438">
            <v>310.4819</v>
          </cell>
        </row>
        <row r="439">
          <cell r="A439">
            <v>310.81650000000002</v>
          </cell>
        </row>
        <row r="440">
          <cell r="A440">
            <v>311.14909999999998</v>
          </cell>
        </row>
        <row r="441">
          <cell r="A441">
            <v>311.47980000000001</v>
          </cell>
        </row>
        <row r="442">
          <cell r="A442">
            <v>311.80849999999998</v>
          </cell>
        </row>
        <row r="443">
          <cell r="A443">
            <v>312.13529999999997</v>
          </cell>
        </row>
        <row r="444">
          <cell r="A444">
            <v>312.46019999999999</v>
          </cell>
        </row>
        <row r="445">
          <cell r="A445">
            <v>312.78320000000002</v>
          </cell>
        </row>
        <row r="446">
          <cell r="A446">
            <v>313.1044</v>
          </cell>
        </row>
        <row r="447">
          <cell r="A447">
            <v>313.4237</v>
          </cell>
        </row>
        <row r="448">
          <cell r="A448">
            <v>313.74119999999999</v>
          </cell>
        </row>
        <row r="449">
          <cell r="A449">
            <v>314.05700000000002</v>
          </cell>
        </row>
        <row r="450">
          <cell r="A450">
            <v>314.37099999999998</v>
          </cell>
        </row>
        <row r="451">
          <cell r="A451">
            <v>314.6832</v>
          </cell>
        </row>
        <row r="452">
          <cell r="A452">
            <v>314.99380000000002</v>
          </cell>
        </row>
        <row r="453">
          <cell r="A453">
            <v>315.30259999999998</v>
          </cell>
        </row>
        <row r="454">
          <cell r="A454">
            <v>315.60980000000001</v>
          </cell>
        </row>
        <row r="455">
          <cell r="A455">
            <v>315.9153</v>
          </cell>
        </row>
        <row r="456">
          <cell r="A456">
            <v>316.2192</v>
          </cell>
        </row>
        <row r="457">
          <cell r="A457">
            <v>316.5215</v>
          </cell>
        </row>
        <row r="458">
          <cell r="A458">
            <v>316.82220000000001</v>
          </cell>
        </row>
        <row r="459">
          <cell r="A459">
            <v>317.12130000000002</v>
          </cell>
        </row>
        <row r="460">
          <cell r="A460">
            <v>317.41879999999998</v>
          </cell>
        </row>
        <row r="461">
          <cell r="A461">
            <v>317.71480000000003</v>
          </cell>
        </row>
        <row r="462">
          <cell r="A462">
            <v>318.0093</v>
          </cell>
        </row>
        <row r="463">
          <cell r="A463">
            <v>318.3023</v>
          </cell>
        </row>
        <row r="464">
          <cell r="A464">
            <v>318.59370000000001</v>
          </cell>
        </row>
        <row r="465">
          <cell r="A465">
            <v>318.88369999999998</v>
          </cell>
        </row>
        <row r="466">
          <cell r="A466">
            <v>319.17230000000001</v>
          </cell>
        </row>
        <row r="467">
          <cell r="A467">
            <v>319.45940000000002</v>
          </cell>
        </row>
        <row r="468">
          <cell r="A468">
            <v>319.74509999999998</v>
          </cell>
        </row>
        <row r="469">
          <cell r="A469">
            <v>320.02940000000001</v>
          </cell>
        </row>
        <row r="470">
          <cell r="A470">
            <v>320.31229999999999</v>
          </cell>
        </row>
        <row r="471">
          <cell r="A471">
            <v>320.59379999999999</v>
          </cell>
        </row>
        <row r="472">
          <cell r="A472">
            <v>320.87389999999999</v>
          </cell>
        </row>
        <row r="473">
          <cell r="A473">
            <v>321.15269999999998</v>
          </cell>
        </row>
        <row r="474">
          <cell r="A474">
            <v>321.43009999999998</v>
          </cell>
        </row>
        <row r="475">
          <cell r="A475">
            <v>321.70620000000002</v>
          </cell>
        </row>
        <row r="476">
          <cell r="A476">
            <v>321.98110000000003</v>
          </cell>
        </row>
        <row r="477">
          <cell r="A477">
            <v>322.25459999999998</v>
          </cell>
        </row>
        <row r="478">
          <cell r="A478">
            <v>322.52679999999998</v>
          </cell>
        </row>
        <row r="479">
          <cell r="A479">
            <v>322.7978</v>
          </cell>
        </row>
        <row r="480">
          <cell r="A480">
            <v>323.0675</v>
          </cell>
        </row>
        <row r="481">
          <cell r="A481">
            <v>323.33589999999998</v>
          </cell>
        </row>
        <row r="482">
          <cell r="A482">
            <v>323.60309999999998</v>
          </cell>
        </row>
        <row r="483">
          <cell r="A483">
            <v>323.8691</v>
          </cell>
        </row>
        <row r="484">
          <cell r="A484">
            <v>324.13389999999998</v>
          </cell>
        </row>
        <row r="485">
          <cell r="A485">
            <v>324.39749999999998</v>
          </cell>
        </row>
        <row r="486">
          <cell r="A486">
            <v>324.65989999999999</v>
          </cell>
        </row>
        <row r="487">
          <cell r="A487">
            <v>324.92110000000002</v>
          </cell>
        </row>
        <row r="488">
          <cell r="A488">
            <v>325.18119999999999</v>
          </cell>
        </row>
        <row r="489">
          <cell r="A489">
            <v>325.44009999999997</v>
          </cell>
        </row>
        <row r="490">
          <cell r="A490">
            <v>325.6979</v>
          </cell>
        </row>
        <row r="491">
          <cell r="A491">
            <v>325.9545</v>
          </cell>
        </row>
        <row r="492">
          <cell r="A492">
            <v>326.20999999999998</v>
          </cell>
        </row>
        <row r="493">
          <cell r="A493">
            <v>326.46440000000001</v>
          </cell>
        </row>
        <row r="494">
          <cell r="A494">
            <v>326.7176</v>
          </cell>
        </row>
        <row r="495">
          <cell r="A495">
            <v>326.96980000000002</v>
          </cell>
        </row>
        <row r="496">
          <cell r="A496">
            <v>327.22089999999997</v>
          </cell>
        </row>
        <row r="497">
          <cell r="A497">
            <v>327.471</v>
          </cell>
        </row>
        <row r="498">
          <cell r="A498">
            <v>327.7199</v>
          </cell>
        </row>
        <row r="499">
          <cell r="A499">
            <v>327.96780000000001</v>
          </cell>
        </row>
        <row r="500">
          <cell r="A500">
            <v>328.21469999999999</v>
          </cell>
        </row>
        <row r="501">
          <cell r="A501">
            <v>328.46050000000002</v>
          </cell>
        </row>
        <row r="502">
          <cell r="A502">
            <v>328.70530000000002</v>
          </cell>
        </row>
        <row r="503">
          <cell r="A503">
            <v>328.94909999999999</v>
          </cell>
        </row>
        <row r="504">
          <cell r="A504">
            <v>329.1918</v>
          </cell>
        </row>
        <row r="505">
          <cell r="A505">
            <v>329.43360000000001</v>
          </cell>
        </row>
        <row r="506">
          <cell r="A506">
            <v>329.67430000000002</v>
          </cell>
        </row>
        <row r="507">
          <cell r="A507">
            <v>329.91410000000002</v>
          </cell>
        </row>
        <row r="508">
          <cell r="A508">
            <v>330.15289999999999</v>
          </cell>
        </row>
        <row r="509">
          <cell r="A509">
            <v>330.39069999999998</v>
          </cell>
        </row>
        <row r="510">
          <cell r="A510">
            <v>330.6275</v>
          </cell>
        </row>
        <row r="511">
          <cell r="A511">
            <v>330.86340000000001</v>
          </cell>
        </row>
        <row r="512">
          <cell r="A512">
            <v>331.09829999999999</v>
          </cell>
        </row>
        <row r="513">
          <cell r="A513">
            <v>331.33229999999998</v>
          </cell>
        </row>
        <row r="514">
          <cell r="A514">
            <v>331.56540000000001</v>
          </cell>
        </row>
        <row r="515">
          <cell r="A515">
            <v>331.79750000000001</v>
          </cell>
        </row>
        <row r="516">
          <cell r="A516">
            <v>332.02870000000001</v>
          </cell>
        </row>
        <row r="517">
          <cell r="A517">
            <v>332.25900000000001</v>
          </cell>
        </row>
        <row r="518">
          <cell r="A518">
            <v>332.48840000000001</v>
          </cell>
        </row>
        <row r="519">
          <cell r="A519">
            <v>332.71690000000001</v>
          </cell>
        </row>
        <row r="520">
          <cell r="A520">
            <v>332.94439999999997</v>
          </cell>
        </row>
        <row r="521">
          <cell r="A521">
            <v>333.17110000000002</v>
          </cell>
        </row>
        <row r="522">
          <cell r="A522">
            <v>333.39690000000002</v>
          </cell>
        </row>
        <row r="523">
          <cell r="A523">
            <v>333.62189999999998</v>
          </cell>
        </row>
        <row r="524">
          <cell r="A524">
            <v>333.84589999999997</v>
          </cell>
        </row>
        <row r="525">
          <cell r="A525">
            <v>334.06909999999999</v>
          </cell>
        </row>
        <row r="526">
          <cell r="A526">
            <v>334.29149999999998</v>
          </cell>
        </row>
        <row r="527">
          <cell r="A527">
            <v>334.51299999999998</v>
          </cell>
        </row>
        <row r="528">
          <cell r="A528">
            <v>334.73360000000002</v>
          </cell>
        </row>
        <row r="529">
          <cell r="A529">
            <v>334.95339999999999</v>
          </cell>
        </row>
        <row r="530">
          <cell r="A530">
            <v>335.17239999999998</v>
          </cell>
        </row>
        <row r="531">
          <cell r="A531">
            <v>335.39049999999997</v>
          </cell>
        </row>
        <row r="532">
          <cell r="A532">
            <v>335.6078</v>
          </cell>
        </row>
        <row r="533">
          <cell r="A533">
            <v>335.82429999999999</v>
          </cell>
        </row>
        <row r="534">
          <cell r="A534">
            <v>336.04</v>
          </cell>
        </row>
        <row r="535">
          <cell r="A535">
            <v>336.25490000000002</v>
          </cell>
        </row>
        <row r="536">
          <cell r="A536">
            <v>336.46899999999999</v>
          </cell>
        </row>
        <row r="537">
          <cell r="A537">
            <v>336.68220000000002</v>
          </cell>
        </row>
        <row r="538">
          <cell r="A538">
            <v>336.8947</v>
          </cell>
        </row>
        <row r="539">
          <cell r="A539">
            <v>337.10640000000001</v>
          </cell>
        </row>
        <row r="540">
          <cell r="A540">
            <v>337.31729999999999</v>
          </cell>
        </row>
        <row r="541">
          <cell r="A541">
            <v>337.5274</v>
          </cell>
        </row>
        <row r="542">
          <cell r="A542">
            <v>337.73680000000002</v>
          </cell>
        </row>
        <row r="543">
          <cell r="A543">
            <v>337.94540000000001</v>
          </cell>
        </row>
        <row r="544">
          <cell r="A544">
            <v>338.15320000000003</v>
          </cell>
        </row>
        <row r="545">
          <cell r="A545">
            <v>338.36020000000002</v>
          </cell>
        </row>
        <row r="546">
          <cell r="A546">
            <v>338.56650000000002</v>
          </cell>
        </row>
        <row r="547">
          <cell r="A547">
            <v>338.77210000000002</v>
          </cell>
        </row>
        <row r="548">
          <cell r="A548">
            <v>338.9769</v>
          </cell>
        </row>
        <row r="549">
          <cell r="A549">
            <v>339.18090000000001</v>
          </cell>
        </row>
        <row r="550">
          <cell r="A550">
            <v>339.38420000000002</v>
          </cell>
        </row>
        <row r="551">
          <cell r="A551">
            <v>339.58679999999998</v>
          </cell>
        </row>
        <row r="552">
          <cell r="A552">
            <v>339.78859999999997</v>
          </cell>
        </row>
        <row r="553">
          <cell r="A553">
            <v>339.98970000000003</v>
          </cell>
        </row>
        <row r="554">
          <cell r="A554">
            <v>340.19009999999997</v>
          </cell>
        </row>
        <row r="555">
          <cell r="A555">
            <v>340.38979999999998</v>
          </cell>
        </row>
        <row r="556">
          <cell r="A556">
            <v>340.58870000000002</v>
          </cell>
        </row>
        <row r="557">
          <cell r="A557">
            <v>340.78699999999998</v>
          </cell>
        </row>
        <row r="558">
          <cell r="A558">
            <v>340.98450000000003</v>
          </cell>
        </row>
        <row r="559">
          <cell r="A559">
            <v>341.18130000000002</v>
          </cell>
        </row>
        <row r="560">
          <cell r="A560">
            <v>341.37740000000002</v>
          </cell>
        </row>
        <row r="561">
          <cell r="A561">
            <v>341.57279999999997</v>
          </cell>
        </row>
        <row r="562">
          <cell r="A562">
            <v>341.76749999999998</v>
          </cell>
        </row>
        <row r="563">
          <cell r="A563">
            <v>341.96159999999998</v>
          </cell>
        </row>
        <row r="564">
          <cell r="A564">
            <v>342.1549</v>
          </cell>
        </row>
        <row r="565">
          <cell r="A565">
            <v>342.34750000000003</v>
          </cell>
        </row>
        <row r="566">
          <cell r="A566">
            <v>342.53949999999998</v>
          </cell>
        </row>
        <row r="567">
          <cell r="A567">
            <v>342.73070000000001</v>
          </cell>
        </row>
        <row r="568">
          <cell r="A568">
            <v>342.92129999999997</v>
          </cell>
        </row>
        <row r="569">
          <cell r="A569">
            <v>343.1112</v>
          </cell>
        </row>
        <row r="570">
          <cell r="A570">
            <v>343.3005</v>
          </cell>
        </row>
        <row r="571">
          <cell r="A571">
            <v>343.48899999999998</v>
          </cell>
        </row>
        <row r="572">
          <cell r="A572">
            <v>343.67689999999999</v>
          </cell>
        </row>
        <row r="573">
          <cell r="A573">
            <v>343.86410000000001</v>
          </cell>
        </row>
        <row r="574">
          <cell r="A574">
            <v>344.05070000000001</v>
          </cell>
        </row>
        <row r="575">
          <cell r="A575">
            <v>344.23660000000001</v>
          </cell>
        </row>
        <row r="576">
          <cell r="A576">
            <v>344.42180000000002</v>
          </cell>
        </row>
        <row r="577">
          <cell r="A577">
            <v>344.60640000000001</v>
          </cell>
        </row>
        <row r="578">
          <cell r="A578">
            <v>344.7903</v>
          </cell>
        </row>
        <row r="579">
          <cell r="A579">
            <v>344.97359999999998</v>
          </cell>
        </row>
        <row r="580">
          <cell r="A580">
            <v>345.15620000000001</v>
          </cell>
        </row>
        <row r="581">
          <cell r="A581">
            <v>345.3381</v>
          </cell>
        </row>
        <row r="582">
          <cell r="A582">
            <v>345.51940000000002</v>
          </cell>
        </row>
        <row r="583">
          <cell r="A583">
            <v>345.70010000000002</v>
          </cell>
        </row>
        <row r="584">
          <cell r="A584">
            <v>345.88010000000003</v>
          </cell>
        </row>
        <row r="585">
          <cell r="A585">
            <v>346.05950000000001</v>
          </cell>
        </row>
        <row r="586">
          <cell r="A586">
            <v>346.23820000000001</v>
          </cell>
        </row>
        <row r="587">
          <cell r="A587">
            <v>346.41629999999998</v>
          </cell>
        </row>
        <row r="588">
          <cell r="A588">
            <v>346.59370000000001</v>
          </cell>
        </row>
        <row r="589">
          <cell r="A589">
            <v>346.77050000000003</v>
          </cell>
        </row>
        <row r="590">
          <cell r="A590">
            <v>346.94670000000002</v>
          </cell>
        </row>
        <row r="591">
          <cell r="A591">
            <v>347.12220000000002</v>
          </cell>
        </row>
        <row r="592">
          <cell r="A592">
            <v>347.2971</v>
          </cell>
        </row>
        <row r="593">
          <cell r="A593">
            <v>347.47129999999999</v>
          </cell>
        </row>
        <row r="594">
          <cell r="A594">
            <v>347.64490000000001</v>
          </cell>
        </row>
        <row r="595">
          <cell r="A595">
            <v>347.81790000000001</v>
          </cell>
        </row>
        <row r="596">
          <cell r="A596">
            <v>347.99020000000002</v>
          </cell>
        </row>
        <row r="597">
          <cell r="A597">
            <v>348.1619</v>
          </cell>
        </row>
        <row r="598">
          <cell r="A598">
            <v>348.3329</v>
          </cell>
        </row>
        <row r="599">
          <cell r="A599">
            <v>348.50330000000002</v>
          </cell>
        </row>
        <row r="600">
          <cell r="A600">
            <v>348.67309999999998</v>
          </cell>
        </row>
        <row r="601">
          <cell r="A601">
            <v>348.84219999999999</v>
          </cell>
        </row>
        <row r="602">
          <cell r="A602">
            <v>349.01069999999999</v>
          </cell>
        </row>
        <row r="603">
          <cell r="A603">
            <v>349.17849999999999</v>
          </cell>
        </row>
        <row r="604">
          <cell r="A604">
            <v>349.34570000000002</v>
          </cell>
        </row>
        <row r="605">
          <cell r="A605">
            <v>349.51229999999998</v>
          </cell>
        </row>
        <row r="606">
          <cell r="A606">
            <v>349.6782</v>
          </cell>
        </row>
        <row r="607">
          <cell r="A607">
            <v>349.84339999999997</v>
          </cell>
        </row>
        <row r="608">
          <cell r="A608">
            <v>350.00799999999998</v>
          </cell>
        </row>
        <row r="609">
          <cell r="A609">
            <v>350.17189999999999</v>
          </cell>
        </row>
        <row r="610">
          <cell r="A610">
            <v>350.33519999999999</v>
          </cell>
        </row>
        <row r="611">
          <cell r="A611">
            <v>350.49779999999998</v>
          </cell>
        </row>
        <row r="612">
          <cell r="A612">
            <v>350.65969999999999</v>
          </cell>
        </row>
        <row r="613">
          <cell r="A613">
            <v>350.82089999999999</v>
          </cell>
        </row>
        <row r="614">
          <cell r="A614">
            <v>350.98149999999998</v>
          </cell>
        </row>
        <row r="615">
          <cell r="A615">
            <v>351.1413</v>
          </cell>
        </row>
        <row r="616">
          <cell r="A616">
            <v>351.3005</v>
          </cell>
        </row>
        <row r="617">
          <cell r="A617">
            <v>351.45890000000003</v>
          </cell>
        </row>
        <row r="618">
          <cell r="A618">
            <v>351.61660000000001</v>
          </cell>
        </row>
        <row r="619">
          <cell r="A619">
            <v>351.77359999999999</v>
          </cell>
        </row>
        <row r="620">
          <cell r="A620">
            <v>351.9298</v>
          </cell>
        </row>
        <row r="621">
          <cell r="A621">
            <v>352.08519999999999</v>
          </cell>
        </row>
        <row r="622">
          <cell r="A622">
            <v>352.2398</v>
          </cell>
        </row>
        <row r="623">
          <cell r="A623">
            <v>352.39359999999999</v>
          </cell>
        </row>
        <row r="624">
          <cell r="A624">
            <v>352.54640000000001</v>
          </cell>
        </row>
        <row r="625">
          <cell r="A625">
            <v>352.69830000000002</v>
          </cell>
        </row>
        <row r="626">
          <cell r="A626">
            <v>352.84910000000002</v>
          </cell>
        </row>
        <row r="627">
          <cell r="A627">
            <v>352.99880000000002</v>
          </cell>
        </row>
      </sheetData>
      <sheetData sheetId="34">
        <row r="2">
          <cell r="A2">
            <v>173.09800000000001</v>
          </cell>
        </row>
        <row r="3">
          <cell r="A3">
            <v>177.8125</v>
          </cell>
        </row>
        <row r="4">
          <cell r="A4">
            <v>181.5712</v>
          </cell>
        </row>
        <row r="5">
          <cell r="A5">
            <v>184.7268</v>
          </cell>
        </row>
        <row r="6">
          <cell r="A6">
            <v>187.46340000000001</v>
          </cell>
        </row>
        <row r="7">
          <cell r="A7">
            <v>189.8904</v>
          </cell>
        </row>
        <row r="8">
          <cell r="A8">
            <v>192.07830000000001</v>
          </cell>
        </row>
        <row r="9">
          <cell r="A9">
            <v>194.0753</v>
          </cell>
        </row>
        <row r="10">
          <cell r="A10">
            <v>195.916</v>
          </cell>
        </row>
        <row r="11">
          <cell r="A11">
            <v>197.62620000000001</v>
          </cell>
        </row>
        <row r="12">
          <cell r="A12">
            <v>199.22550000000001</v>
          </cell>
        </row>
        <row r="13">
          <cell r="A13">
            <v>200.7294</v>
          </cell>
        </row>
        <row r="14">
          <cell r="A14">
            <v>202.15020000000001</v>
          </cell>
        </row>
        <row r="15">
          <cell r="A15">
            <v>203.49770000000001</v>
          </cell>
        </row>
        <row r="16">
          <cell r="A16">
            <v>204.78039999999999</v>
          </cell>
        </row>
        <row r="17">
          <cell r="A17">
            <v>206.005</v>
          </cell>
        </row>
        <row r="18">
          <cell r="A18">
            <v>207.17740000000001</v>
          </cell>
        </row>
        <row r="19">
          <cell r="A19">
            <v>208.30240000000001</v>
          </cell>
        </row>
        <row r="20">
          <cell r="A20">
            <v>209.3844</v>
          </cell>
        </row>
        <row r="21">
          <cell r="A21">
            <v>210.42699999999999</v>
          </cell>
        </row>
        <row r="22">
          <cell r="A22">
            <v>211.43350000000001</v>
          </cell>
        </row>
        <row r="23">
          <cell r="A23">
            <v>212.40649999999999</v>
          </cell>
        </row>
        <row r="24">
          <cell r="A24">
            <v>213.34870000000001</v>
          </cell>
        </row>
        <row r="25">
          <cell r="A25">
            <v>214.26230000000001</v>
          </cell>
        </row>
        <row r="26">
          <cell r="A26">
            <v>215.1491</v>
          </cell>
        </row>
        <row r="27">
          <cell r="A27">
            <v>216.0111</v>
          </cell>
        </row>
        <row r="28">
          <cell r="A28">
            <v>216.84970000000001</v>
          </cell>
        </row>
        <row r="29">
          <cell r="A29">
            <v>217.66640000000001</v>
          </cell>
        </row>
        <row r="30">
          <cell r="A30">
            <v>218.46250000000001</v>
          </cell>
        </row>
        <row r="31">
          <cell r="A31">
            <v>219.23920000000001</v>
          </cell>
        </row>
        <row r="32">
          <cell r="A32">
            <v>219.9975</v>
          </cell>
        </row>
        <row r="33">
          <cell r="A33">
            <v>220.73859999999999</v>
          </cell>
        </row>
        <row r="34">
          <cell r="A34">
            <v>221.4632</v>
          </cell>
        </row>
        <row r="35">
          <cell r="A35">
            <v>222.1722</v>
          </cell>
        </row>
        <row r="36">
          <cell r="A36">
            <v>222.8663</v>
          </cell>
        </row>
        <row r="37">
          <cell r="A37">
            <v>223.54640000000001</v>
          </cell>
        </row>
        <row r="38">
          <cell r="A38">
            <v>224.21299999999999</v>
          </cell>
        </row>
        <row r="39">
          <cell r="A39">
            <v>224.86680000000001</v>
          </cell>
        </row>
        <row r="40">
          <cell r="A40">
            <v>225.50829999999999</v>
          </cell>
        </row>
        <row r="41">
          <cell r="A41">
            <v>226.13800000000001</v>
          </cell>
        </row>
        <row r="42">
          <cell r="A42">
            <v>226.75649999999999</v>
          </cell>
        </row>
        <row r="43">
          <cell r="A43">
            <v>227.36429999999999</v>
          </cell>
        </row>
        <row r="44">
          <cell r="A44">
            <v>227.96170000000001</v>
          </cell>
        </row>
        <row r="45">
          <cell r="A45">
            <v>228.54910000000001</v>
          </cell>
        </row>
        <row r="46">
          <cell r="A46">
            <v>229.12700000000001</v>
          </cell>
        </row>
        <row r="47">
          <cell r="A47">
            <v>229.69569999999999</v>
          </cell>
        </row>
        <row r="48">
          <cell r="A48">
            <v>230.25550000000001</v>
          </cell>
        </row>
        <row r="49">
          <cell r="A49">
            <v>230.80690000000001</v>
          </cell>
        </row>
        <row r="50">
          <cell r="A50">
            <v>231.34989999999999</v>
          </cell>
        </row>
        <row r="51">
          <cell r="A51">
            <v>231.88499999999999</v>
          </cell>
        </row>
        <row r="52">
          <cell r="A52">
            <v>232.41249999999999</v>
          </cell>
        </row>
        <row r="53">
          <cell r="A53">
            <v>232.9325</v>
          </cell>
        </row>
        <row r="54">
          <cell r="A54">
            <v>233.4453</v>
          </cell>
        </row>
        <row r="55">
          <cell r="A55">
            <v>233.9512</v>
          </cell>
        </row>
        <row r="56">
          <cell r="A56">
            <v>234.4504</v>
          </cell>
        </row>
        <row r="57">
          <cell r="A57">
            <v>234.94300000000001</v>
          </cell>
        </row>
        <row r="58">
          <cell r="A58">
            <v>235.42930000000001</v>
          </cell>
        </row>
        <row r="59">
          <cell r="A59">
            <v>235.90940000000001</v>
          </cell>
        </row>
        <row r="60">
          <cell r="A60">
            <v>236.3836</v>
          </cell>
        </row>
        <row r="61">
          <cell r="A61">
            <v>236.85210000000001</v>
          </cell>
        </row>
        <row r="62">
          <cell r="A62">
            <v>237.31489999999999</v>
          </cell>
        </row>
        <row r="63">
          <cell r="A63">
            <v>237.7722</v>
          </cell>
        </row>
        <row r="64">
          <cell r="A64">
            <v>238.2242</v>
          </cell>
        </row>
        <row r="65">
          <cell r="A65">
            <v>238.6711</v>
          </cell>
        </row>
        <row r="66">
          <cell r="A66">
            <v>239.1129</v>
          </cell>
        </row>
        <row r="67">
          <cell r="A67">
            <v>239.5498</v>
          </cell>
        </row>
        <row r="68">
          <cell r="A68">
            <v>239.9819</v>
          </cell>
        </row>
        <row r="69">
          <cell r="A69">
            <v>240.40940000000001</v>
          </cell>
        </row>
        <row r="70">
          <cell r="A70">
            <v>240.83240000000001</v>
          </cell>
        </row>
        <row r="71">
          <cell r="A71">
            <v>241.2509</v>
          </cell>
        </row>
        <row r="72">
          <cell r="A72">
            <v>241.6651</v>
          </cell>
        </row>
        <row r="73">
          <cell r="A73">
            <v>242.07509999999999</v>
          </cell>
        </row>
        <row r="74">
          <cell r="A74">
            <v>242.48099999999999</v>
          </cell>
        </row>
        <row r="75">
          <cell r="A75">
            <v>242.8828</v>
          </cell>
        </row>
        <row r="76">
          <cell r="A76">
            <v>243.2808</v>
          </cell>
        </row>
        <row r="77">
          <cell r="A77">
            <v>243.67490000000001</v>
          </cell>
        </row>
        <row r="78">
          <cell r="A78">
            <v>244.0652</v>
          </cell>
        </row>
        <row r="79">
          <cell r="A79">
            <v>244.45189999999999</v>
          </cell>
        </row>
        <row r="80">
          <cell r="A80">
            <v>244.83500000000001</v>
          </cell>
        </row>
        <row r="81">
          <cell r="A81">
            <v>245.21459999999999</v>
          </cell>
        </row>
        <row r="82">
          <cell r="A82">
            <v>245.5907</v>
          </cell>
        </row>
        <row r="83">
          <cell r="A83">
            <v>245.96350000000001</v>
          </cell>
        </row>
        <row r="84">
          <cell r="A84">
            <v>246.333</v>
          </cell>
        </row>
        <row r="85">
          <cell r="A85">
            <v>246.69929999999999</v>
          </cell>
        </row>
        <row r="86">
          <cell r="A86">
            <v>247.0624</v>
          </cell>
        </row>
        <row r="87">
          <cell r="A87">
            <v>247.42240000000001</v>
          </cell>
        </row>
        <row r="88">
          <cell r="A88">
            <v>247.77940000000001</v>
          </cell>
        </row>
        <row r="89">
          <cell r="A89">
            <v>248.13339999999999</v>
          </cell>
        </row>
        <row r="90">
          <cell r="A90">
            <v>248.48439999999999</v>
          </cell>
        </row>
        <row r="91">
          <cell r="A91">
            <v>248.83269999999999</v>
          </cell>
        </row>
        <row r="92">
          <cell r="A92">
            <v>249.1781</v>
          </cell>
        </row>
        <row r="93">
          <cell r="A93">
            <v>249.52070000000001</v>
          </cell>
        </row>
        <row r="94">
          <cell r="A94">
            <v>249.86070000000001</v>
          </cell>
        </row>
        <row r="95">
          <cell r="A95">
            <v>250.1979</v>
          </cell>
        </row>
        <row r="96">
          <cell r="A96">
            <v>250.5326</v>
          </cell>
        </row>
        <row r="97">
          <cell r="A97">
            <v>250.8647</v>
          </cell>
        </row>
        <row r="98">
          <cell r="A98">
            <v>251.1943</v>
          </cell>
        </row>
        <row r="99">
          <cell r="A99">
            <v>251.5215</v>
          </cell>
        </row>
        <row r="100">
          <cell r="A100">
            <v>251.84610000000001</v>
          </cell>
        </row>
        <row r="101">
          <cell r="A101">
            <v>252.16849999999999</v>
          </cell>
        </row>
        <row r="102">
          <cell r="A102">
            <v>252.48840000000001</v>
          </cell>
        </row>
        <row r="103">
          <cell r="A103">
            <v>252.80609999999999</v>
          </cell>
        </row>
        <row r="104">
          <cell r="A104">
            <v>253.12139999999999</v>
          </cell>
        </row>
        <row r="105">
          <cell r="A105">
            <v>253.43459999999999</v>
          </cell>
        </row>
        <row r="106">
          <cell r="A106">
            <v>253.74549999999999</v>
          </cell>
        </row>
        <row r="107">
          <cell r="A107">
            <v>254.05430000000001</v>
          </cell>
        </row>
        <row r="108">
          <cell r="A108">
            <v>254.36099999999999</v>
          </cell>
        </row>
        <row r="109">
          <cell r="A109">
            <v>254.66560000000001</v>
          </cell>
        </row>
        <row r="110">
          <cell r="A110">
            <v>254.96809999999999</v>
          </cell>
        </row>
        <row r="111">
          <cell r="A111">
            <v>255.26859999999999</v>
          </cell>
        </row>
        <row r="112">
          <cell r="A112">
            <v>255.56700000000001</v>
          </cell>
        </row>
        <row r="113">
          <cell r="A113">
            <v>255.86359999999999</v>
          </cell>
        </row>
        <row r="114">
          <cell r="A114">
            <v>256.15809999999999</v>
          </cell>
        </row>
        <row r="115">
          <cell r="A115">
            <v>256.45080000000002</v>
          </cell>
        </row>
        <row r="116">
          <cell r="A116">
            <v>256.74160000000001</v>
          </cell>
        </row>
        <row r="117">
          <cell r="A117">
            <v>257.03050000000002</v>
          </cell>
        </row>
        <row r="118">
          <cell r="A118">
            <v>257.3177</v>
          </cell>
        </row>
        <row r="119">
          <cell r="A119">
            <v>257.60300000000001</v>
          </cell>
        </row>
        <row r="120">
          <cell r="A120">
            <v>257.88650000000001</v>
          </cell>
        </row>
        <row r="121">
          <cell r="A121">
            <v>258.16829999999999</v>
          </cell>
        </row>
        <row r="122">
          <cell r="A122">
            <v>258.44839999999999</v>
          </cell>
        </row>
        <row r="123">
          <cell r="A123">
            <v>258.72669999999999</v>
          </cell>
        </row>
        <row r="124">
          <cell r="A124">
            <v>259.0034</v>
          </cell>
        </row>
        <row r="125">
          <cell r="A125">
            <v>259.27850000000001</v>
          </cell>
        </row>
        <row r="126">
          <cell r="A126">
            <v>259.55189999999999</v>
          </cell>
        </row>
        <row r="127">
          <cell r="A127">
            <v>259.82369999999997</v>
          </cell>
        </row>
        <row r="128">
          <cell r="A128">
            <v>260.09390000000002</v>
          </cell>
        </row>
        <row r="129">
          <cell r="A129">
            <v>260.36250000000001</v>
          </cell>
        </row>
        <row r="130">
          <cell r="A130">
            <v>260.62959999999998</v>
          </cell>
        </row>
        <row r="131">
          <cell r="A131">
            <v>260.89519999999999</v>
          </cell>
        </row>
        <row r="132">
          <cell r="A132">
            <v>261.15929999999997</v>
          </cell>
        </row>
        <row r="133">
          <cell r="A133">
            <v>261.42189999999999</v>
          </cell>
        </row>
        <row r="134">
          <cell r="A134">
            <v>261.68299999999999</v>
          </cell>
        </row>
        <row r="135">
          <cell r="A135">
            <v>261.94260000000003</v>
          </cell>
        </row>
        <row r="136">
          <cell r="A136">
            <v>262.20089999999999</v>
          </cell>
        </row>
        <row r="137">
          <cell r="A137">
            <v>262.45769999999999</v>
          </cell>
        </row>
        <row r="138">
          <cell r="A138">
            <v>262.7131</v>
          </cell>
        </row>
        <row r="139">
          <cell r="A139">
            <v>262.96710000000002</v>
          </cell>
        </row>
        <row r="140">
          <cell r="A140">
            <v>263.21980000000002</v>
          </cell>
        </row>
        <row r="141">
          <cell r="A141">
            <v>263.47109999999998</v>
          </cell>
        </row>
        <row r="142">
          <cell r="A142">
            <v>263.72109999999998</v>
          </cell>
        </row>
        <row r="143">
          <cell r="A143">
            <v>263.96980000000002</v>
          </cell>
        </row>
        <row r="144">
          <cell r="A144">
            <v>264.21719999999999</v>
          </cell>
        </row>
        <row r="145">
          <cell r="A145">
            <v>264.4633</v>
          </cell>
        </row>
        <row r="146">
          <cell r="A146">
            <v>264.7081</v>
          </cell>
        </row>
        <row r="147">
          <cell r="A147">
            <v>264.95159999999998</v>
          </cell>
        </row>
        <row r="148">
          <cell r="A148">
            <v>265.19400000000002</v>
          </cell>
        </row>
        <row r="149">
          <cell r="A149">
            <v>265.43509999999998</v>
          </cell>
        </row>
        <row r="150">
          <cell r="A150">
            <v>265.67500000000001</v>
          </cell>
        </row>
        <row r="151">
          <cell r="A151">
            <v>265.91359999999997</v>
          </cell>
        </row>
        <row r="152">
          <cell r="A152">
            <v>266.15109999999999</v>
          </cell>
        </row>
        <row r="153">
          <cell r="A153">
            <v>266.38749999999999</v>
          </cell>
        </row>
        <row r="154">
          <cell r="A154">
            <v>266.62259999999998</v>
          </cell>
        </row>
        <row r="155">
          <cell r="A155">
            <v>266.85669999999999</v>
          </cell>
        </row>
        <row r="156">
          <cell r="A156">
            <v>267.08949999999999</v>
          </cell>
        </row>
        <row r="157">
          <cell r="A157">
            <v>267.32130000000001</v>
          </cell>
        </row>
        <row r="158">
          <cell r="A158">
            <v>267.55189999999999</v>
          </cell>
        </row>
        <row r="159">
          <cell r="A159">
            <v>267.78149999999999</v>
          </cell>
        </row>
        <row r="160">
          <cell r="A160">
            <v>268.00990000000002</v>
          </cell>
        </row>
        <row r="161">
          <cell r="A161">
            <v>268.2373</v>
          </cell>
        </row>
        <row r="162">
          <cell r="A162">
            <v>268.46359999999999</v>
          </cell>
        </row>
        <row r="163">
          <cell r="A163">
            <v>268.68880000000001</v>
          </cell>
        </row>
        <row r="164">
          <cell r="A164">
            <v>268.91300000000001</v>
          </cell>
        </row>
        <row r="165">
          <cell r="A165">
            <v>269.13619999999997</v>
          </cell>
        </row>
        <row r="166">
          <cell r="A166">
            <v>269.35840000000002</v>
          </cell>
        </row>
        <row r="167">
          <cell r="A167">
            <v>269.5795</v>
          </cell>
        </row>
        <row r="168">
          <cell r="A168">
            <v>269.7996</v>
          </cell>
        </row>
        <row r="169">
          <cell r="A169">
            <v>270.01870000000002</v>
          </cell>
        </row>
        <row r="170">
          <cell r="A170">
            <v>270.23689999999999</v>
          </cell>
        </row>
        <row r="171">
          <cell r="A171">
            <v>270.45400000000001</v>
          </cell>
        </row>
        <row r="172">
          <cell r="A172">
            <v>270.67020000000002</v>
          </cell>
        </row>
        <row r="173">
          <cell r="A173">
            <v>270.88549999999998</v>
          </cell>
        </row>
        <row r="174">
          <cell r="A174">
            <v>271.09980000000002</v>
          </cell>
        </row>
        <row r="175">
          <cell r="A175">
            <v>271.31310000000002</v>
          </cell>
        </row>
        <row r="176">
          <cell r="A176">
            <v>271.5256</v>
          </cell>
        </row>
        <row r="177">
          <cell r="A177">
            <v>271.7371</v>
          </cell>
        </row>
        <row r="178">
          <cell r="A178">
            <v>271.94760000000002</v>
          </cell>
        </row>
        <row r="179">
          <cell r="A179">
            <v>272.15730000000002</v>
          </cell>
        </row>
        <row r="180">
          <cell r="A180">
            <v>272.36610000000002</v>
          </cell>
        </row>
        <row r="181">
          <cell r="A181">
            <v>272.57400000000001</v>
          </cell>
        </row>
        <row r="182">
          <cell r="A182">
            <v>272.78100000000001</v>
          </cell>
        </row>
        <row r="183">
          <cell r="A183">
            <v>272.9871</v>
          </cell>
        </row>
        <row r="184">
          <cell r="A184">
            <v>273.19240000000002</v>
          </cell>
        </row>
        <row r="185">
          <cell r="A185">
            <v>273.39679999999998</v>
          </cell>
        </row>
        <row r="186">
          <cell r="A186">
            <v>273.60039999999998</v>
          </cell>
        </row>
        <row r="187">
          <cell r="A187">
            <v>273.80309999999997</v>
          </cell>
        </row>
        <row r="188">
          <cell r="A188">
            <v>274.005</v>
          </cell>
        </row>
        <row r="189">
          <cell r="A189">
            <v>274.20600000000002</v>
          </cell>
        </row>
        <row r="190">
          <cell r="A190">
            <v>274.40629999999999</v>
          </cell>
        </row>
        <row r="191">
          <cell r="A191">
            <v>274.60570000000001</v>
          </cell>
        </row>
        <row r="192">
          <cell r="A192">
            <v>274.80430000000001</v>
          </cell>
        </row>
        <row r="193">
          <cell r="A193">
            <v>275.00209999999998</v>
          </cell>
        </row>
        <row r="194">
          <cell r="A194">
            <v>275.19909999999999</v>
          </cell>
        </row>
        <row r="195">
          <cell r="A195">
            <v>275.39530000000002</v>
          </cell>
        </row>
        <row r="196">
          <cell r="A196">
            <v>275.59070000000003</v>
          </cell>
        </row>
        <row r="197">
          <cell r="A197">
            <v>275.78539999999998</v>
          </cell>
        </row>
        <row r="198">
          <cell r="A198">
            <v>275.97919999999999</v>
          </cell>
        </row>
        <row r="199">
          <cell r="A199">
            <v>276.17239999999998</v>
          </cell>
        </row>
        <row r="200">
          <cell r="A200">
            <v>276.36470000000003</v>
          </cell>
        </row>
        <row r="201">
          <cell r="A201">
            <v>276.55630000000002</v>
          </cell>
        </row>
        <row r="202">
          <cell r="A202">
            <v>276.74720000000002</v>
          </cell>
        </row>
        <row r="203">
          <cell r="A203">
            <v>276.93729999999999</v>
          </cell>
        </row>
        <row r="204">
          <cell r="A204">
            <v>277.12670000000003</v>
          </cell>
        </row>
        <row r="205">
          <cell r="A205">
            <v>277.31529999999998</v>
          </cell>
        </row>
        <row r="206">
          <cell r="A206">
            <v>277.50330000000002</v>
          </cell>
        </row>
        <row r="207">
          <cell r="A207">
            <v>277.69049999999999</v>
          </cell>
        </row>
        <row r="208">
          <cell r="A208">
            <v>277.87700000000001</v>
          </cell>
        </row>
        <row r="209">
          <cell r="A209">
            <v>278.06270000000001</v>
          </cell>
        </row>
        <row r="210">
          <cell r="A210">
            <v>278.24779999999998</v>
          </cell>
        </row>
        <row r="211">
          <cell r="A211">
            <v>278.43220000000002</v>
          </cell>
        </row>
        <row r="212">
          <cell r="A212">
            <v>278.61590000000001</v>
          </cell>
        </row>
        <row r="213">
          <cell r="A213">
            <v>278.7989</v>
          </cell>
        </row>
        <row r="214">
          <cell r="A214">
            <v>278.9812</v>
          </cell>
        </row>
        <row r="215">
          <cell r="A215">
            <v>279.1628</v>
          </cell>
        </row>
        <row r="216">
          <cell r="A216">
            <v>279.34379999999999</v>
          </cell>
        </row>
        <row r="217">
          <cell r="A217">
            <v>279.52409999999998</v>
          </cell>
        </row>
        <row r="218">
          <cell r="A218">
            <v>279.70370000000003</v>
          </cell>
        </row>
        <row r="219">
          <cell r="A219">
            <v>279.8827</v>
          </cell>
        </row>
        <row r="220">
          <cell r="A220">
            <v>280.06099999999998</v>
          </cell>
        </row>
        <row r="221">
          <cell r="A221">
            <v>280.23860000000002</v>
          </cell>
        </row>
        <row r="222">
          <cell r="A222">
            <v>280.41570000000002</v>
          </cell>
        </row>
        <row r="223">
          <cell r="A223">
            <v>280.59199999999998</v>
          </cell>
        </row>
        <row r="224">
          <cell r="A224">
            <v>280.76769999999999</v>
          </cell>
        </row>
        <row r="225">
          <cell r="A225">
            <v>280.94279999999998</v>
          </cell>
        </row>
        <row r="226">
          <cell r="A226">
            <v>281.1173</v>
          </cell>
        </row>
        <row r="227">
          <cell r="A227">
            <v>281.29109999999997</v>
          </cell>
        </row>
        <row r="228">
          <cell r="A228">
            <v>281.46429999999998</v>
          </cell>
        </row>
        <row r="229">
          <cell r="A229">
            <v>281.63690000000003</v>
          </cell>
        </row>
        <row r="230">
          <cell r="A230">
            <v>281.80889999999999</v>
          </cell>
        </row>
        <row r="231">
          <cell r="A231">
            <v>281.9803</v>
          </cell>
        </row>
        <row r="232">
          <cell r="A232">
            <v>282.15100000000001</v>
          </cell>
        </row>
        <row r="233">
          <cell r="A233">
            <v>282.32119999999998</v>
          </cell>
        </row>
        <row r="234">
          <cell r="A234">
            <v>282.4907</v>
          </cell>
        </row>
        <row r="235">
          <cell r="A235">
            <v>282.65969999999999</v>
          </cell>
        </row>
        <row r="236">
          <cell r="A236">
            <v>282.82799999999997</v>
          </cell>
        </row>
        <row r="237">
          <cell r="A237">
            <v>282.99579999999997</v>
          </cell>
        </row>
        <row r="238">
          <cell r="A238">
            <v>283.16300000000001</v>
          </cell>
        </row>
        <row r="239">
          <cell r="A239">
            <v>283.32960000000003</v>
          </cell>
        </row>
        <row r="240">
          <cell r="A240">
            <v>283.49560000000002</v>
          </cell>
        </row>
        <row r="241">
          <cell r="A241">
            <v>283.661</v>
          </cell>
        </row>
        <row r="242">
          <cell r="A242">
            <v>283.82589999999999</v>
          </cell>
        </row>
        <row r="243">
          <cell r="A243">
            <v>283.99020000000002</v>
          </cell>
        </row>
        <row r="244">
          <cell r="A244">
            <v>284.15390000000002</v>
          </cell>
        </row>
        <row r="245">
          <cell r="A245">
            <v>284.31709999999998</v>
          </cell>
        </row>
        <row r="246">
          <cell r="A246">
            <v>284.47969999999998</v>
          </cell>
        </row>
        <row r="247">
          <cell r="A247">
            <v>284.64170000000001</v>
          </cell>
        </row>
        <row r="248">
          <cell r="A248">
            <v>284.8032</v>
          </cell>
        </row>
        <row r="249">
          <cell r="A249">
            <v>284.96409999999997</v>
          </cell>
        </row>
        <row r="250">
          <cell r="A250">
            <v>285.12450000000001</v>
          </cell>
        </row>
        <row r="251">
          <cell r="A251">
            <v>285.28429999999997</v>
          </cell>
        </row>
        <row r="252">
          <cell r="A252">
            <v>285.4436</v>
          </cell>
        </row>
        <row r="253">
          <cell r="A253">
            <v>285.60230000000001</v>
          </cell>
        </row>
        <row r="254">
          <cell r="A254">
            <v>285.76049999999998</v>
          </cell>
        </row>
        <row r="255">
          <cell r="A255">
            <v>285.91820000000001</v>
          </cell>
        </row>
        <row r="256">
          <cell r="A256">
            <v>286.07530000000003</v>
          </cell>
        </row>
        <row r="257">
          <cell r="A257">
            <v>286.2319</v>
          </cell>
        </row>
        <row r="258">
          <cell r="A258">
            <v>286.3879</v>
          </cell>
        </row>
        <row r="259">
          <cell r="A259">
            <v>286.54340000000002</v>
          </cell>
        </row>
        <row r="260">
          <cell r="A260">
            <v>286.69839999999999</v>
          </cell>
        </row>
        <row r="261">
          <cell r="A261">
            <v>286.85289999999998</v>
          </cell>
        </row>
        <row r="262">
          <cell r="A262">
            <v>287.0068</v>
          </cell>
        </row>
        <row r="263">
          <cell r="A263">
            <v>287.16019999999997</v>
          </cell>
        </row>
        <row r="264">
          <cell r="A264">
            <v>287.31310000000002</v>
          </cell>
        </row>
        <row r="265">
          <cell r="A265">
            <v>287.46550000000002</v>
          </cell>
        </row>
        <row r="266">
          <cell r="A266">
            <v>287.61739999999998</v>
          </cell>
        </row>
        <row r="267">
          <cell r="A267">
            <v>287.76870000000002</v>
          </cell>
        </row>
        <row r="268">
          <cell r="A268">
            <v>287.91950000000003</v>
          </cell>
        </row>
        <row r="269">
          <cell r="A269">
            <v>288.06990000000002</v>
          </cell>
        </row>
        <row r="270">
          <cell r="A270">
            <v>288.21969999999999</v>
          </cell>
        </row>
        <row r="271">
          <cell r="A271">
            <v>288.3689</v>
          </cell>
        </row>
        <row r="272">
          <cell r="A272">
            <v>288.51769999999999</v>
          </cell>
        </row>
        <row r="273">
          <cell r="A273">
            <v>288.666</v>
          </cell>
        </row>
        <row r="274">
          <cell r="A274">
            <v>288.81380000000001</v>
          </cell>
        </row>
        <row r="275">
          <cell r="A275">
            <v>288.96100000000001</v>
          </cell>
        </row>
        <row r="276">
          <cell r="A276">
            <v>289.1078</v>
          </cell>
        </row>
        <row r="277">
          <cell r="A277">
            <v>289.25409999999999</v>
          </cell>
        </row>
        <row r="278">
          <cell r="A278">
            <v>289.39980000000003</v>
          </cell>
        </row>
        <row r="279">
          <cell r="A279">
            <v>289.54500000000002</v>
          </cell>
        </row>
        <row r="280">
          <cell r="A280">
            <v>289.68979999999999</v>
          </cell>
        </row>
        <row r="281">
          <cell r="A281">
            <v>289.834</v>
          </cell>
        </row>
        <row r="282">
          <cell r="A282">
            <v>289.9778</v>
          </cell>
        </row>
        <row r="283">
          <cell r="A283">
            <v>290.12099999999998</v>
          </cell>
        </row>
        <row r="284">
          <cell r="A284">
            <v>290.26369999999997</v>
          </cell>
        </row>
        <row r="285">
          <cell r="A285">
            <v>290.40589999999997</v>
          </cell>
        </row>
        <row r="286">
          <cell r="A286">
            <v>290.54759999999999</v>
          </cell>
        </row>
        <row r="287">
          <cell r="A287">
            <v>290.68880000000001</v>
          </cell>
        </row>
        <row r="288">
          <cell r="A288">
            <v>290.8295</v>
          </cell>
        </row>
        <row r="289">
          <cell r="A289">
            <v>290.96969999999999</v>
          </cell>
        </row>
        <row r="290">
          <cell r="A290">
            <v>291.10939999999999</v>
          </cell>
        </row>
        <row r="291">
          <cell r="A291">
            <v>291.24849999999998</v>
          </cell>
        </row>
        <row r="292">
          <cell r="A292">
            <v>291.38720000000001</v>
          </cell>
        </row>
        <row r="293">
          <cell r="A293">
            <v>291.52530000000002</v>
          </cell>
        </row>
        <row r="294">
          <cell r="A294">
            <v>291.66289999999998</v>
          </cell>
        </row>
        <row r="295">
          <cell r="A295">
            <v>291.8</v>
          </cell>
        </row>
        <row r="296">
          <cell r="A296">
            <v>291.93650000000002</v>
          </cell>
        </row>
        <row r="297">
          <cell r="A297">
            <v>292.07249999999999</v>
          </cell>
        </row>
        <row r="298">
          <cell r="A298">
            <v>292.2079</v>
          </cell>
        </row>
        <row r="299">
          <cell r="A299">
            <v>292.34280000000001</v>
          </cell>
        </row>
        <row r="300">
          <cell r="A300">
            <v>292.47710000000001</v>
          </cell>
        </row>
        <row r="301">
          <cell r="A301">
            <v>292.61090000000002</v>
          </cell>
        </row>
        <row r="302">
          <cell r="A302">
            <v>292.7441</v>
          </cell>
        </row>
        <row r="303">
          <cell r="A303">
            <v>292.87670000000003</v>
          </cell>
        </row>
        <row r="304">
          <cell r="A304">
            <v>293.00900000000001</v>
          </cell>
        </row>
        <row r="305">
          <cell r="A305">
            <v>173.09800000000001</v>
          </cell>
        </row>
        <row r="306">
          <cell r="A306">
            <v>177.8125</v>
          </cell>
        </row>
        <row r="307">
          <cell r="A307">
            <v>181.5712</v>
          </cell>
        </row>
        <row r="308">
          <cell r="A308">
            <v>184.7268</v>
          </cell>
        </row>
        <row r="309">
          <cell r="A309">
            <v>187.46340000000001</v>
          </cell>
        </row>
        <row r="310">
          <cell r="A310">
            <v>189.8904</v>
          </cell>
        </row>
        <row r="311">
          <cell r="A311">
            <v>192.07830000000001</v>
          </cell>
        </row>
        <row r="312">
          <cell r="A312">
            <v>194.0753</v>
          </cell>
        </row>
        <row r="313">
          <cell r="A313">
            <v>195.916</v>
          </cell>
        </row>
        <row r="314">
          <cell r="A314">
            <v>197.62620000000001</v>
          </cell>
        </row>
        <row r="315">
          <cell r="A315">
            <v>199.22550000000001</v>
          </cell>
        </row>
        <row r="316">
          <cell r="A316">
            <v>200.7294</v>
          </cell>
        </row>
        <row r="317">
          <cell r="A317">
            <v>202.15020000000001</v>
          </cell>
        </row>
        <row r="318">
          <cell r="A318">
            <v>203.49770000000001</v>
          </cell>
        </row>
        <row r="319">
          <cell r="A319">
            <v>204.78039999999999</v>
          </cell>
        </row>
        <row r="320">
          <cell r="A320">
            <v>206.005</v>
          </cell>
        </row>
        <row r="321">
          <cell r="A321">
            <v>207.17740000000001</v>
          </cell>
        </row>
        <row r="322">
          <cell r="A322">
            <v>208.30240000000001</v>
          </cell>
        </row>
        <row r="323">
          <cell r="A323">
            <v>209.3844</v>
          </cell>
        </row>
        <row r="324">
          <cell r="A324">
            <v>210.42699999999999</v>
          </cell>
        </row>
        <row r="325">
          <cell r="A325">
            <v>211.43350000000001</v>
          </cell>
        </row>
        <row r="326">
          <cell r="A326">
            <v>212.40649999999999</v>
          </cell>
        </row>
        <row r="327">
          <cell r="A327">
            <v>213.34870000000001</v>
          </cell>
        </row>
        <row r="328">
          <cell r="A328">
            <v>214.26230000000001</v>
          </cell>
        </row>
        <row r="329">
          <cell r="A329">
            <v>215.1491</v>
          </cell>
        </row>
        <row r="330">
          <cell r="A330">
            <v>216.0111</v>
          </cell>
        </row>
        <row r="331">
          <cell r="A331">
            <v>216.84970000000001</v>
          </cell>
        </row>
        <row r="332">
          <cell r="A332">
            <v>217.66640000000001</v>
          </cell>
        </row>
        <row r="333">
          <cell r="A333">
            <v>218.46250000000001</v>
          </cell>
        </row>
        <row r="334">
          <cell r="A334">
            <v>219.23920000000001</v>
          </cell>
        </row>
        <row r="335">
          <cell r="A335">
            <v>219.9975</v>
          </cell>
        </row>
        <row r="336">
          <cell r="A336">
            <v>220.73859999999999</v>
          </cell>
        </row>
        <row r="337">
          <cell r="A337">
            <v>221.4632</v>
          </cell>
        </row>
        <row r="338">
          <cell r="A338">
            <v>222.1722</v>
          </cell>
        </row>
        <row r="339">
          <cell r="A339">
            <v>222.8663</v>
          </cell>
        </row>
        <row r="340">
          <cell r="A340">
            <v>223.54640000000001</v>
          </cell>
        </row>
        <row r="341">
          <cell r="A341">
            <v>224.21299999999999</v>
          </cell>
        </row>
        <row r="342">
          <cell r="A342">
            <v>224.86680000000001</v>
          </cell>
        </row>
        <row r="343">
          <cell r="A343">
            <v>225.50829999999999</v>
          </cell>
        </row>
        <row r="344">
          <cell r="A344">
            <v>226.13800000000001</v>
          </cell>
        </row>
        <row r="345">
          <cell r="A345">
            <v>226.75649999999999</v>
          </cell>
        </row>
        <row r="346">
          <cell r="A346">
            <v>227.36429999999999</v>
          </cell>
        </row>
        <row r="347">
          <cell r="A347">
            <v>227.96170000000001</v>
          </cell>
        </row>
        <row r="348">
          <cell r="A348">
            <v>228.54910000000001</v>
          </cell>
        </row>
        <row r="349">
          <cell r="A349">
            <v>229.12700000000001</v>
          </cell>
        </row>
        <row r="350">
          <cell r="A350">
            <v>229.69569999999999</v>
          </cell>
        </row>
        <row r="351">
          <cell r="A351">
            <v>230.25550000000001</v>
          </cell>
        </row>
        <row r="352">
          <cell r="A352">
            <v>230.80690000000001</v>
          </cell>
        </row>
        <row r="353">
          <cell r="A353">
            <v>231.34989999999999</v>
          </cell>
        </row>
        <row r="354">
          <cell r="A354">
            <v>231.88499999999999</v>
          </cell>
        </row>
        <row r="355">
          <cell r="A355">
            <v>232.41249999999999</v>
          </cell>
        </row>
        <row r="356">
          <cell r="A356">
            <v>232.9325</v>
          </cell>
        </row>
        <row r="357">
          <cell r="A357">
            <v>233.4453</v>
          </cell>
        </row>
        <row r="358">
          <cell r="A358">
            <v>233.9512</v>
          </cell>
        </row>
        <row r="359">
          <cell r="A359">
            <v>234.4504</v>
          </cell>
        </row>
        <row r="360">
          <cell r="A360">
            <v>234.94300000000001</v>
          </cell>
        </row>
        <row r="361">
          <cell r="A361">
            <v>235.42930000000001</v>
          </cell>
        </row>
        <row r="362">
          <cell r="A362">
            <v>235.90940000000001</v>
          </cell>
        </row>
        <row r="363">
          <cell r="A363">
            <v>236.3836</v>
          </cell>
        </row>
        <row r="364">
          <cell r="A364">
            <v>236.85210000000001</v>
          </cell>
        </row>
        <row r="365">
          <cell r="A365">
            <v>237.31489999999999</v>
          </cell>
        </row>
        <row r="366">
          <cell r="A366">
            <v>237.7722</v>
          </cell>
        </row>
        <row r="367">
          <cell r="A367">
            <v>238.2242</v>
          </cell>
        </row>
        <row r="368">
          <cell r="A368">
            <v>238.6711</v>
          </cell>
        </row>
        <row r="369">
          <cell r="A369">
            <v>239.1129</v>
          </cell>
        </row>
        <row r="370">
          <cell r="A370">
            <v>239.5498</v>
          </cell>
        </row>
        <row r="371">
          <cell r="A371">
            <v>239.9819</v>
          </cell>
        </row>
        <row r="372">
          <cell r="A372">
            <v>240.40940000000001</v>
          </cell>
        </row>
        <row r="373">
          <cell r="A373">
            <v>240.83240000000001</v>
          </cell>
        </row>
        <row r="374">
          <cell r="A374">
            <v>241.2509</v>
          </cell>
        </row>
        <row r="375">
          <cell r="A375">
            <v>241.6651</v>
          </cell>
        </row>
        <row r="376">
          <cell r="A376">
            <v>242.07509999999999</v>
          </cell>
        </row>
        <row r="377">
          <cell r="A377">
            <v>242.48099999999999</v>
          </cell>
        </row>
        <row r="378">
          <cell r="A378">
            <v>242.8828</v>
          </cell>
        </row>
        <row r="379">
          <cell r="A379">
            <v>243.2808</v>
          </cell>
        </row>
        <row r="380">
          <cell r="A380">
            <v>243.67490000000001</v>
          </cell>
        </row>
        <row r="381">
          <cell r="A381">
            <v>244.0652</v>
          </cell>
        </row>
        <row r="382">
          <cell r="A382">
            <v>244.45189999999999</v>
          </cell>
        </row>
        <row r="383">
          <cell r="A383">
            <v>244.83500000000001</v>
          </cell>
        </row>
        <row r="384">
          <cell r="A384">
            <v>245.21459999999999</v>
          </cell>
        </row>
        <row r="385">
          <cell r="A385">
            <v>245.5907</v>
          </cell>
        </row>
        <row r="386">
          <cell r="A386">
            <v>245.96350000000001</v>
          </cell>
        </row>
        <row r="387">
          <cell r="A387">
            <v>246.333</v>
          </cell>
        </row>
        <row r="388">
          <cell r="A388">
            <v>246.69929999999999</v>
          </cell>
        </row>
        <row r="389">
          <cell r="A389">
            <v>247.0624</v>
          </cell>
        </row>
        <row r="390">
          <cell r="A390">
            <v>247.42240000000001</v>
          </cell>
        </row>
        <row r="391">
          <cell r="A391">
            <v>247.77940000000001</v>
          </cell>
        </row>
        <row r="392">
          <cell r="A392">
            <v>248.13339999999999</v>
          </cell>
        </row>
        <row r="393">
          <cell r="A393">
            <v>248.48439999999999</v>
          </cell>
        </row>
        <row r="394">
          <cell r="A394">
            <v>248.83269999999999</v>
          </cell>
        </row>
        <row r="395">
          <cell r="A395">
            <v>249.1781</v>
          </cell>
        </row>
        <row r="396">
          <cell r="A396">
            <v>249.52070000000001</v>
          </cell>
        </row>
        <row r="397">
          <cell r="A397">
            <v>249.86070000000001</v>
          </cell>
        </row>
        <row r="398">
          <cell r="A398">
            <v>250.1979</v>
          </cell>
        </row>
        <row r="399">
          <cell r="A399">
            <v>250.5326</v>
          </cell>
        </row>
        <row r="400">
          <cell r="A400">
            <v>250.8647</v>
          </cell>
        </row>
        <row r="401">
          <cell r="A401">
            <v>251.1943</v>
          </cell>
        </row>
        <row r="402">
          <cell r="A402">
            <v>251.5215</v>
          </cell>
        </row>
        <row r="403">
          <cell r="A403">
            <v>251.84610000000001</v>
          </cell>
        </row>
        <row r="404">
          <cell r="A404">
            <v>252.16849999999999</v>
          </cell>
        </row>
        <row r="405">
          <cell r="A405">
            <v>252.48840000000001</v>
          </cell>
        </row>
        <row r="406">
          <cell r="A406">
            <v>252.80609999999999</v>
          </cell>
        </row>
        <row r="407">
          <cell r="A407">
            <v>253.12139999999999</v>
          </cell>
        </row>
        <row r="408">
          <cell r="A408">
            <v>253.43459999999999</v>
          </cell>
        </row>
        <row r="409">
          <cell r="A409">
            <v>253.74549999999999</v>
          </cell>
        </row>
        <row r="410">
          <cell r="A410">
            <v>254.05430000000001</v>
          </cell>
        </row>
        <row r="411">
          <cell r="A411">
            <v>254.36099999999999</v>
          </cell>
        </row>
        <row r="412">
          <cell r="A412">
            <v>254.66560000000001</v>
          </cell>
        </row>
        <row r="413">
          <cell r="A413">
            <v>254.96809999999999</v>
          </cell>
        </row>
        <row r="414">
          <cell r="A414">
            <v>255.26859999999999</v>
          </cell>
        </row>
        <row r="415">
          <cell r="A415">
            <v>255.56700000000001</v>
          </cell>
        </row>
        <row r="416">
          <cell r="A416">
            <v>255.86359999999999</v>
          </cell>
        </row>
        <row r="417">
          <cell r="A417">
            <v>256.15809999999999</v>
          </cell>
        </row>
        <row r="418">
          <cell r="A418">
            <v>256.45080000000002</v>
          </cell>
        </row>
        <row r="419">
          <cell r="A419">
            <v>256.74160000000001</v>
          </cell>
        </row>
        <row r="420">
          <cell r="A420">
            <v>257.03050000000002</v>
          </cell>
        </row>
        <row r="421">
          <cell r="A421">
            <v>257.3177</v>
          </cell>
        </row>
        <row r="422">
          <cell r="A422">
            <v>257.60300000000001</v>
          </cell>
        </row>
        <row r="423">
          <cell r="A423">
            <v>257.88650000000001</v>
          </cell>
        </row>
        <row r="424">
          <cell r="A424">
            <v>258.16829999999999</v>
          </cell>
        </row>
        <row r="425">
          <cell r="A425">
            <v>258.44839999999999</v>
          </cell>
        </row>
        <row r="426">
          <cell r="A426">
            <v>258.72669999999999</v>
          </cell>
        </row>
        <row r="427">
          <cell r="A427">
            <v>259.0034</v>
          </cell>
        </row>
        <row r="428">
          <cell r="A428">
            <v>259.27850000000001</v>
          </cell>
        </row>
        <row r="429">
          <cell r="A429">
            <v>259.55189999999999</v>
          </cell>
        </row>
        <row r="430">
          <cell r="A430">
            <v>259.82369999999997</v>
          </cell>
        </row>
        <row r="431">
          <cell r="A431">
            <v>260.09390000000002</v>
          </cell>
        </row>
        <row r="432">
          <cell r="A432">
            <v>260.36250000000001</v>
          </cell>
        </row>
        <row r="433">
          <cell r="A433">
            <v>260.62959999999998</v>
          </cell>
        </row>
        <row r="434">
          <cell r="A434">
            <v>260.89519999999999</v>
          </cell>
        </row>
        <row r="435">
          <cell r="A435">
            <v>261.15929999999997</v>
          </cell>
        </row>
        <row r="436">
          <cell r="A436">
            <v>261.42189999999999</v>
          </cell>
        </row>
        <row r="437">
          <cell r="A437">
            <v>261.68299999999999</v>
          </cell>
        </row>
        <row r="438">
          <cell r="A438">
            <v>261.94260000000003</v>
          </cell>
        </row>
        <row r="439">
          <cell r="A439">
            <v>262.20089999999999</v>
          </cell>
        </row>
        <row r="440">
          <cell r="A440">
            <v>262.45769999999999</v>
          </cell>
        </row>
        <row r="441">
          <cell r="A441">
            <v>262.7131</v>
          </cell>
        </row>
        <row r="442">
          <cell r="A442">
            <v>262.96710000000002</v>
          </cell>
        </row>
        <row r="443">
          <cell r="A443">
            <v>263.21980000000002</v>
          </cell>
        </row>
        <row r="444">
          <cell r="A444">
            <v>263.47109999999998</v>
          </cell>
        </row>
        <row r="445">
          <cell r="A445">
            <v>263.72109999999998</v>
          </cell>
        </row>
        <row r="446">
          <cell r="A446">
            <v>263.96980000000002</v>
          </cell>
        </row>
        <row r="447">
          <cell r="A447">
            <v>264.21719999999999</v>
          </cell>
        </row>
        <row r="448">
          <cell r="A448">
            <v>264.4633</v>
          </cell>
        </row>
        <row r="449">
          <cell r="A449">
            <v>264.7081</v>
          </cell>
        </row>
        <row r="450">
          <cell r="A450">
            <v>264.95159999999998</v>
          </cell>
        </row>
        <row r="451">
          <cell r="A451">
            <v>265.19400000000002</v>
          </cell>
        </row>
        <row r="452">
          <cell r="A452">
            <v>265.43509999999998</v>
          </cell>
        </row>
        <row r="453">
          <cell r="A453">
            <v>265.67500000000001</v>
          </cell>
        </row>
        <row r="454">
          <cell r="A454">
            <v>265.91359999999997</v>
          </cell>
        </row>
        <row r="455">
          <cell r="A455">
            <v>266.15109999999999</v>
          </cell>
        </row>
        <row r="456">
          <cell r="A456">
            <v>266.38749999999999</v>
          </cell>
        </row>
        <row r="457">
          <cell r="A457">
            <v>266.62259999999998</v>
          </cell>
        </row>
        <row r="458">
          <cell r="A458">
            <v>266.85669999999999</v>
          </cell>
        </row>
        <row r="459">
          <cell r="A459">
            <v>267.08949999999999</v>
          </cell>
        </row>
        <row r="460">
          <cell r="A460">
            <v>267.32130000000001</v>
          </cell>
        </row>
        <row r="461">
          <cell r="A461">
            <v>267.55189999999999</v>
          </cell>
        </row>
        <row r="462">
          <cell r="A462">
            <v>267.78149999999999</v>
          </cell>
        </row>
        <row r="463">
          <cell r="A463">
            <v>268.00990000000002</v>
          </cell>
        </row>
        <row r="464">
          <cell r="A464">
            <v>268.2373</v>
          </cell>
        </row>
        <row r="465">
          <cell r="A465">
            <v>268.46359999999999</v>
          </cell>
        </row>
        <row r="466">
          <cell r="A466">
            <v>268.68880000000001</v>
          </cell>
        </row>
        <row r="467">
          <cell r="A467">
            <v>268.91300000000001</v>
          </cell>
        </row>
        <row r="468">
          <cell r="A468">
            <v>269.13619999999997</v>
          </cell>
        </row>
        <row r="469">
          <cell r="A469">
            <v>269.35840000000002</v>
          </cell>
        </row>
        <row r="470">
          <cell r="A470">
            <v>269.5795</v>
          </cell>
        </row>
        <row r="471">
          <cell r="A471">
            <v>269.7996</v>
          </cell>
        </row>
        <row r="472">
          <cell r="A472">
            <v>270.01870000000002</v>
          </cell>
        </row>
        <row r="473">
          <cell r="A473">
            <v>270.23689999999999</v>
          </cell>
        </row>
        <row r="474">
          <cell r="A474">
            <v>270.45400000000001</v>
          </cell>
        </row>
        <row r="475">
          <cell r="A475">
            <v>270.67020000000002</v>
          </cell>
        </row>
        <row r="476">
          <cell r="A476">
            <v>270.88549999999998</v>
          </cell>
        </row>
        <row r="477">
          <cell r="A477">
            <v>271.09980000000002</v>
          </cell>
        </row>
        <row r="478">
          <cell r="A478">
            <v>271.31310000000002</v>
          </cell>
        </row>
        <row r="479">
          <cell r="A479">
            <v>271.5256</v>
          </cell>
        </row>
        <row r="480">
          <cell r="A480">
            <v>271.7371</v>
          </cell>
        </row>
        <row r="481">
          <cell r="A481">
            <v>271.94760000000002</v>
          </cell>
        </row>
        <row r="482">
          <cell r="A482">
            <v>272.15730000000002</v>
          </cell>
        </row>
        <row r="483">
          <cell r="A483">
            <v>272.36610000000002</v>
          </cell>
        </row>
        <row r="484">
          <cell r="A484">
            <v>272.57400000000001</v>
          </cell>
        </row>
        <row r="485">
          <cell r="A485">
            <v>272.78100000000001</v>
          </cell>
        </row>
        <row r="486">
          <cell r="A486">
            <v>272.9871</v>
          </cell>
        </row>
        <row r="487">
          <cell r="A487">
            <v>273.19240000000002</v>
          </cell>
        </row>
        <row r="488">
          <cell r="A488">
            <v>273.39679999999998</v>
          </cell>
        </row>
        <row r="489">
          <cell r="A489">
            <v>273.60039999999998</v>
          </cell>
        </row>
        <row r="490">
          <cell r="A490">
            <v>273.80309999999997</v>
          </cell>
        </row>
        <row r="491">
          <cell r="A491">
            <v>274.005</v>
          </cell>
        </row>
        <row r="492">
          <cell r="A492">
            <v>274.20600000000002</v>
          </cell>
        </row>
        <row r="493">
          <cell r="A493">
            <v>274.40629999999999</v>
          </cell>
        </row>
        <row r="494">
          <cell r="A494">
            <v>274.60570000000001</v>
          </cell>
        </row>
        <row r="495">
          <cell r="A495">
            <v>274.80430000000001</v>
          </cell>
        </row>
        <row r="496">
          <cell r="A496">
            <v>275.00209999999998</v>
          </cell>
        </row>
        <row r="497">
          <cell r="A497">
            <v>275.19909999999999</v>
          </cell>
        </row>
        <row r="498">
          <cell r="A498">
            <v>275.39530000000002</v>
          </cell>
        </row>
        <row r="499">
          <cell r="A499">
            <v>275.59070000000003</v>
          </cell>
        </row>
        <row r="500">
          <cell r="A500">
            <v>275.78539999999998</v>
          </cell>
        </row>
        <row r="501">
          <cell r="A501">
            <v>275.97919999999999</v>
          </cell>
        </row>
        <row r="502">
          <cell r="A502">
            <v>276.17239999999998</v>
          </cell>
        </row>
        <row r="503">
          <cell r="A503">
            <v>276.36470000000003</v>
          </cell>
        </row>
        <row r="504">
          <cell r="A504">
            <v>276.55630000000002</v>
          </cell>
        </row>
        <row r="505">
          <cell r="A505">
            <v>276.74720000000002</v>
          </cell>
        </row>
        <row r="506">
          <cell r="A506">
            <v>276.93729999999999</v>
          </cell>
        </row>
        <row r="507">
          <cell r="A507">
            <v>277.12670000000003</v>
          </cell>
        </row>
        <row r="508">
          <cell r="A508">
            <v>277.31529999999998</v>
          </cell>
        </row>
        <row r="509">
          <cell r="A509">
            <v>277.50330000000002</v>
          </cell>
        </row>
        <row r="510">
          <cell r="A510">
            <v>277.69049999999999</v>
          </cell>
        </row>
        <row r="511">
          <cell r="A511">
            <v>277.87700000000001</v>
          </cell>
        </row>
        <row r="512">
          <cell r="A512">
            <v>278.06270000000001</v>
          </cell>
        </row>
        <row r="513">
          <cell r="A513">
            <v>278.24779999999998</v>
          </cell>
        </row>
        <row r="514">
          <cell r="A514">
            <v>278.43220000000002</v>
          </cell>
        </row>
        <row r="515">
          <cell r="A515">
            <v>278.61590000000001</v>
          </cell>
        </row>
        <row r="516">
          <cell r="A516">
            <v>278.7989</v>
          </cell>
        </row>
        <row r="517">
          <cell r="A517">
            <v>278.9812</v>
          </cell>
        </row>
        <row r="518">
          <cell r="A518">
            <v>279.1628</v>
          </cell>
        </row>
        <row r="519">
          <cell r="A519">
            <v>279.34379999999999</v>
          </cell>
        </row>
        <row r="520">
          <cell r="A520">
            <v>279.52409999999998</v>
          </cell>
        </row>
        <row r="521">
          <cell r="A521">
            <v>279.70370000000003</v>
          </cell>
        </row>
        <row r="522">
          <cell r="A522">
            <v>279.8827</v>
          </cell>
        </row>
        <row r="523">
          <cell r="A523">
            <v>280.06099999999998</v>
          </cell>
        </row>
        <row r="524">
          <cell r="A524">
            <v>280.23860000000002</v>
          </cell>
        </row>
        <row r="525">
          <cell r="A525">
            <v>280.41570000000002</v>
          </cell>
        </row>
        <row r="526">
          <cell r="A526">
            <v>280.59199999999998</v>
          </cell>
        </row>
        <row r="527">
          <cell r="A527">
            <v>280.76769999999999</v>
          </cell>
        </row>
        <row r="528">
          <cell r="A528">
            <v>280.94279999999998</v>
          </cell>
        </row>
        <row r="529">
          <cell r="A529">
            <v>281.1173</v>
          </cell>
        </row>
        <row r="530">
          <cell r="A530">
            <v>281.29109999999997</v>
          </cell>
        </row>
        <row r="531">
          <cell r="A531">
            <v>281.46429999999998</v>
          </cell>
        </row>
        <row r="532">
          <cell r="A532">
            <v>281.63690000000003</v>
          </cell>
        </row>
        <row r="533">
          <cell r="A533">
            <v>281.80889999999999</v>
          </cell>
        </row>
        <row r="534">
          <cell r="A534">
            <v>281.9803</v>
          </cell>
        </row>
        <row r="535">
          <cell r="A535">
            <v>282.15100000000001</v>
          </cell>
        </row>
        <row r="536">
          <cell r="A536">
            <v>282.32119999999998</v>
          </cell>
        </row>
        <row r="537">
          <cell r="A537">
            <v>282.4907</v>
          </cell>
        </row>
        <row r="538">
          <cell r="A538">
            <v>282.65969999999999</v>
          </cell>
        </row>
        <row r="539">
          <cell r="A539">
            <v>282.82799999999997</v>
          </cell>
        </row>
        <row r="540">
          <cell r="A540">
            <v>282.99579999999997</v>
          </cell>
        </row>
        <row r="541">
          <cell r="A541">
            <v>283.16300000000001</v>
          </cell>
        </row>
        <row r="542">
          <cell r="A542">
            <v>283.32960000000003</v>
          </cell>
        </row>
        <row r="543">
          <cell r="A543">
            <v>283.49560000000002</v>
          </cell>
        </row>
        <row r="544">
          <cell r="A544">
            <v>283.661</v>
          </cell>
        </row>
        <row r="545">
          <cell r="A545">
            <v>283.82589999999999</v>
          </cell>
        </row>
        <row r="546">
          <cell r="A546">
            <v>283.99020000000002</v>
          </cell>
        </row>
        <row r="547">
          <cell r="A547">
            <v>284.15390000000002</v>
          </cell>
        </row>
        <row r="548">
          <cell r="A548">
            <v>284.31709999999998</v>
          </cell>
        </row>
        <row r="549">
          <cell r="A549">
            <v>284.47969999999998</v>
          </cell>
        </row>
        <row r="550">
          <cell r="A550">
            <v>284.64170000000001</v>
          </cell>
        </row>
        <row r="551">
          <cell r="A551">
            <v>284.8032</v>
          </cell>
        </row>
        <row r="552">
          <cell r="A552">
            <v>284.96409999999997</v>
          </cell>
        </row>
        <row r="553">
          <cell r="A553">
            <v>285.12450000000001</v>
          </cell>
        </row>
        <row r="554">
          <cell r="A554">
            <v>285.28429999999997</v>
          </cell>
        </row>
        <row r="555">
          <cell r="A555">
            <v>285.4436</v>
          </cell>
        </row>
        <row r="556">
          <cell r="A556">
            <v>285.60230000000001</v>
          </cell>
        </row>
        <row r="557">
          <cell r="A557">
            <v>285.76049999999998</v>
          </cell>
        </row>
        <row r="558">
          <cell r="A558">
            <v>285.91820000000001</v>
          </cell>
        </row>
        <row r="559">
          <cell r="A559">
            <v>286.07530000000003</v>
          </cell>
        </row>
        <row r="560">
          <cell r="A560">
            <v>286.2319</v>
          </cell>
        </row>
        <row r="561">
          <cell r="A561">
            <v>286.3879</v>
          </cell>
        </row>
        <row r="562">
          <cell r="A562">
            <v>286.54340000000002</v>
          </cell>
        </row>
        <row r="563">
          <cell r="A563">
            <v>286.69839999999999</v>
          </cell>
        </row>
        <row r="564">
          <cell r="A564">
            <v>286.85289999999998</v>
          </cell>
        </row>
        <row r="565">
          <cell r="A565">
            <v>287.0068</v>
          </cell>
        </row>
        <row r="566">
          <cell r="A566">
            <v>287.16019999999997</v>
          </cell>
        </row>
        <row r="567">
          <cell r="A567">
            <v>287.31310000000002</v>
          </cell>
        </row>
        <row r="568">
          <cell r="A568">
            <v>287.46550000000002</v>
          </cell>
        </row>
        <row r="569">
          <cell r="A569">
            <v>287.61739999999998</v>
          </cell>
        </row>
        <row r="570">
          <cell r="A570">
            <v>287.76870000000002</v>
          </cell>
        </row>
        <row r="571">
          <cell r="A571">
            <v>287.91950000000003</v>
          </cell>
        </row>
        <row r="572">
          <cell r="A572">
            <v>288.06990000000002</v>
          </cell>
        </row>
        <row r="573">
          <cell r="A573">
            <v>288.21969999999999</v>
          </cell>
        </row>
        <row r="574">
          <cell r="A574">
            <v>288.3689</v>
          </cell>
        </row>
        <row r="575">
          <cell r="A575">
            <v>288.51769999999999</v>
          </cell>
        </row>
        <row r="576">
          <cell r="A576">
            <v>288.666</v>
          </cell>
        </row>
        <row r="577">
          <cell r="A577">
            <v>288.81380000000001</v>
          </cell>
        </row>
        <row r="578">
          <cell r="A578">
            <v>288.96100000000001</v>
          </cell>
        </row>
        <row r="579">
          <cell r="A579">
            <v>289.1078</v>
          </cell>
        </row>
        <row r="580">
          <cell r="A580">
            <v>289.25409999999999</v>
          </cell>
        </row>
        <row r="581">
          <cell r="A581">
            <v>289.39980000000003</v>
          </cell>
        </row>
        <row r="582">
          <cell r="A582">
            <v>289.54500000000002</v>
          </cell>
        </row>
        <row r="583">
          <cell r="A583">
            <v>289.68979999999999</v>
          </cell>
        </row>
        <row r="584">
          <cell r="A584">
            <v>289.834</v>
          </cell>
        </row>
        <row r="585">
          <cell r="A585">
            <v>289.9778</v>
          </cell>
        </row>
        <row r="586">
          <cell r="A586">
            <v>290.12099999999998</v>
          </cell>
        </row>
        <row r="587">
          <cell r="A587">
            <v>290.26369999999997</v>
          </cell>
        </row>
        <row r="588">
          <cell r="A588">
            <v>290.40589999999997</v>
          </cell>
        </row>
        <row r="589">
          <cell r="A589">
            <v>290.54759999999999</v>
          </cell>
        </row>
        <row r="590">
          <cell r="A590">
            <v>290.68880000000001</v>
          </cell>
        </row>
        <row r="591">
          <cell r="A591">
            <v>290.8295</v>
          </cell>
        </row>
        <row r="592">
          <cell r="A592">
            <v>290.96969999999999</v>
          </cell>
        </row>
        <row r="593">
          <cell r="A593">
            <v>291.10939999999999</v>
          </cell>
        </row>
        <row r="594">
          <cell r="A594">
            <v>291.24849999999998</v>
          </cell>
        </row>
        <row r="595">
          <cell r="A595">
            <v>291.38720000000001</v>
          </cell>
        </row>
        <row r="596">
          <cell r="A596">
            <v>291.52530000000002</v>
          </cell>
        </row>
        <row r="597">
          <cell r="A597">
            <v>291.66289999999998</v>
          </cell>
        </row>
        <row r="598">
          <cell r="A598">
            <v>291.8</v>
          </cell>
        </row>
        <row r="599">
          <cell r="A599">
            <v>291.93650000000002</v>
          </cell>
        </row>
        <row r="600">
          <cell r="A600">
            <v>292.07249999999999</v>
          </cell>
        </row>
        <row r="601">
          <cell r="A601">
            <v>292.2079</v>
          </cell>
        </row>
        <row r="602">
          <cell r="A602">
            <v>292.34280000000001</v>
          </cell>
        </row>
        <row r="603">
          <cell r="A603">
            <v>292.47710000000001</v>
          </cell>
        </row>
        <row r="604">
          <cell r="A604">
            <v>292.61090000000002</v>
          </cell>
        </row>
        <row r="605">
          <cell r="A605">
            <v>292.7441</v>
          </cell>
        </row>
        <row r="606">
          <cell r="A606">
            <v>292.87670000000003</v>
          </cell>
        </row>
        <row r="607">
          <cell r="A607">
            <v>293.00900000000001</v>
          </cell>
        </row>
      </sheetData>
      <sheetData sheetId="35">
        <row r="2">
          <cell r="A2">
            <v>166.00049999999999</v>
          </cell>
        </row>
        <row r="3">
          <cell r="A3">
            <v>249.88800000000001</v>
          </cell>
        </row>
        <row r="4">
          <cell r="A4">
            <v>262.90960000000001</v>
          </cell>
        </row>
        <row r="5">
          <cell r="A5">
            <v>271.31900000000002</v>
          </cell>
        </row>
        <row r="6">
          <cell r="A6">
            <v>277.68979999999999</v>
          </cell>
        </row>
        <row r="7">
          <cell r="A7">
            <v>282.88409999999999</v>
          </cell>
        </row>
        <row r="8">
          <cell r="A8">
            <v>287.30399999999997</v>
          </cell>
        </row>
        <row r="9">
          <cell r="A9">
            <v>291.17149999999998</v>
          </cell>
        </row>
        <row r="10">
          <cell r="A10">
            <v>294.62310000000002</v>
          </cell>
        </row>
        <row r="11">
          <cell r="A11">
            <v>297.74919999999997</v>
          </cell>
        </row>
        <row r="12">
          <cell r="A12">
            <v>300.61279999999999</v>
          </cell>
        </row>
        <row r="13">
          <cell r="A13">
            <v>303.25979999999998</v>
          </cell>
        </row>
        <row r="14">
          <cell r="A14">
            <v>305.72469999999998</v>
          </cell>
        </row>
        <row r="15">
          <cell r="A15">
            <v>308.03410000000002</v>
          </cell>
        </row>
        <row r="16">
          <cell r="A16">
            <v>310.209</v>
          </cell>
        </row>
        <row r="17">
          <cell r="A17">
            <v>312.2663</v>
          </cell>
        </row>
        <row r="18">
          <cell r="A18">
            <v>314.21980000000002</v>
          </cell>
        </row>
        <row r="19">
          <cell r="A19">
            <v>316.08089999999999</v>
          </cell>
        </row>
        <row r="20">
          <cell r="A20">
            <v>317.85919999999999</v>
          </cell>
        </row>
        <row r="21">
          <cell r="A21">
            <v>319.56279999999998</v>
          </cell>
        </row>
        <row r="22">
          <cell r="A22">
            <v>321.19869999999997</v>
          </cell>
        </row>
        <row r="23">
          <cell r="A23">
            <v>322.77280000000002</v>
          </cell>
        </row>
        <row r="24">
          <cell r="A24">
            <v>324.2903</v>
          </cell>
        </row>
        <row r="25">
          <cell r="A25">
            <v>325.75580000000002</v>
          </cell>
        </row>
        <row r="26">
          <cell r="A26">
            <v>327.17320000000001</v>
          </cell>
        </row>
        <row r="27">
          <cell r="A27">
            <v>328.54610000000002</v>
          </cell>
        </row>
        <row r="28">
          <cell r="A28">
            <v>329.87759999999997</v>
          </cell>
        </row>
        <row r="29">
          <cell r="A29">
            <v>331.17059999999998</v>
          </cell>
        </row>
        <row r="30">
          <cell r="A30">
            <v>332.42750000000001</v>
          </cell>
        </row>
        <row r="31">
          <cell r="A31">
            <v>333.6506</v>
          </cell>
        </row>
        <row r="32">
          <cell r="A32">
            <v>334.84199999999998</v>
          </cell>
        </row>
        <row r="33">
          <cell r="A33">
            <v>336.00360000000001</v>
          </cell>
        </row>
        <row r="34">
          <cell r="A34">
            <v>337.13709999999998</v>
          </cell>
        </row>
        <row r="35">
          <cell r="A35">
            <v>338.2439</v>
          </cell>
        </row>
        <row r="36">
          <cell r="A36">
            <v>339.32560000000001</v>
          </cell>
        </row>
        <row r="37">
          <cell r="A37">
            <v>340.38339999999999</v>
          </cell>
        </row>
        <row r="38">
          <cell r="A38">
            <v>341.41849999999999</v>
          </cell>
        </row>
        <row r="39">
          <cell r="A39">
            <v>342.43209999999999</v>
          </cell>
        </row>
        <row r="40">
          <cell r="A40">
            <v>343.42520000000002</v>
          </cell>
        </row>
        <row r="41">
          <cell r="A41">
            <v>344.39870000000002</v>
          </cell>
        </row>
        <row r="42">
          <cell r="A42">
            <v>345.3535</v>
          </cell>
        </row>
        <row r="43">
          <cell r="A43">
            <v>346.29039999999998</v>
          </cell>
        </row>
        <row r="44">
          <cell r="A44">
            <v>347.21030000000002</v>
          </cell>
        </row>
        <row r="45">
          <cell r="A45">
            <v>348.11369999999999</v>
          </cell>
        </row>
        <row r="46">
          <cell r="A46">
            <v>349.00150000000002</v>
          </cell>
        </row>
        <row r="47">
          <cell r="A47">
            <v>349.87419999999997</v>
          </cell>
        </row>
        <row r="48">
          <cell r="A48">
            <v>350.73239999999998</v>
          </cell>
        </row>
        <row r="49">
          <cell r="A49">
            <v>351.57670000000002</v>
          </cell>
        </row>
        <row r="50">
          <cell r="A50">
            <v>352.4076</v>
          </cell>
        </row>
        <row r="51">
          <cell r="A51">
            <v>353.22550000000001</v>
          </cell>
        </row>
        <row r="52">
          <cell r="A52">
            <v>354.03100000000001</v>
          </cell>
        </row>
        <row r="53">
          <cell r="A53">
            <v>354.8245</v>
          </cell>
        </row>
        <row r="54">
          <cell r="A54">
            <v>355.60640000000001</v>
          </cell>
        </row>
        <row r="55">
          <cell r="A55">
            <v>356.37709999999998</v>
          </cell>
        </row>
        <row r="56">
          <cell r="A56">
            <v>357.13690000000003</v>
          </cell>
        </row>
        <row r="57">
          <cell r="A57">
            <v>357.88630000000001</v>
          </cell>
        </row>
        <row r="58">
          <cell r="A58">
            <v>358.62549999999999</v>
          </cell>
        </row>
        <row r="59">
          <cell r="A59">
            <v>359.35489999999999</v>
          </cell>
        </row>
        <row r="60">
          <cell r="A60">
            <v>360.07470000000001</v>
          </cell>
        </row>
        <row r="61">
          <cell r="A61">
            <v>360.78530000000001</v>
          </cell>
        </row>
        <row r="62">
          <cell r="A62">
            <v>361.48700000000002</v>
          </cell>
        </row>
        <row r="63">
          <cell r="A63">
            <v>362.18</v>
          </cell>
        </row>
        <row r="64">
          <cell r="A64">
            <v>362.86450000000002</v>
          </cell>
        </row>
        <row r="65">
          <cell r="A65">
            <v>363.54079999999999</v>
          </cell>
        </row>
        <row r="66">
          <cell r="A66">
            <v>364.20909999999998</v>
          </cell>
        </row>
        <row r="67">
          <cell r="A67">
            <v>364.86970000000002</v>
          </cell>
        </row>
        <row r="68">
          <cell r="A68">
            <v>365.52269999999999</v>
          </cell>
        </row>
        <row r="69">
          <cell r="A69">
            <v>366.16829999999999</v>
          </cell>
        </row>
        <row r="70">
          <cell r="A70">
            <v>366.80680000000001</v>
          </cell>
        </row>
        <row r="71">
          <cell r="A71">
            <v>367.43830000000003</v>
          </cell>
        </row>
        <row r="72">
          <cell r="A72">
            <v>368.06299999999999</v>
          </cell>
        </row>
        <row r="73">
          <cell r="A73">
            <v>368.68110000000001</v>
          </cell>
        </row>
        <row r="74">
          <cell r="A74">
            <v>369.2928</v>
          </cell>
        </row>
        <row r="75">
          <cell r="A75">
            <v>369.8981</v>
          </cell>
        </row>
        <row r="76">
          <cell r="A76">
            <v>370.4973</v>
          </cell>
        </row>
        <row r="77">
          <cell r="A77">
            <v>371.09039999999999</v>
          </cell>
        </row>
        <row r="78">
          <cell r="A78">
            <v>371.67770000000002</v>
          </cell>
        </row>
        <row r="79">
          <cell r="A79">
            <v>372.2593</v>
          </cell>
        </row>
        <row r="80">
          <cell r="A80">
            <v>372.83519999999999</v>
          </cell>
        </row>
        <row r="81">
          <cell r="A81">
            <v>373.40570000000002</v>
          </cell>
        </row>
        <row r="82">
          <cell r="A82">
            <v>373.9708</v>
          </cell>
        </row>
        <row r="83">
          <cell r="A83">
            <v>374.53070000000002</v>
          </cell>
        </row>
        <row r="84">
          <cell r="A84">
            <v>375.08539999999999</v>
          </cell>
        </row>
        <row r="85">
          <cell r="A85">
            <v>375.63510000000002</v>
          </cell>
        </row>
        <row r="86">
          <cell r="A86">
            <v>376.18</v>
          </cell>
        </row>
        <row r="87">
          <cell r="A87">
            <v>376.72</v>
          </cell>
        </row>
        <row r="88">
          <cell r="A88">
            <v>377.25529999999998</v>
          </cell>
        </row>
        <row r="89">
          <cell r="A89">
            <v>377.786</v>
          </cell>
        </row>
        <row r="90">
          <cell r="A90">
            <v>378.31209999999999</v>
          </cell>
        </row>
        <row r="91">
          <cell r="A91">
            <v>378.8338</v>
          </cell>
        </row>
        <row r="92">
          <cell r="A92">
            <v>379.35120000000001</v>
          </cell>
        </row>
        <row r="93">
          <cell r="A93">
            <v>379.86430000000001</v>
          </cell>
        </row>
        <row r="94">
          <cell r="A94">
            <v>380.37329999999997</v>
          </cell>
        </row>
        <row r="95">
          <cell r="A95">
            <v>380.87810000000002</v>
          </cell>
        </row>
        <row r="96">
          <cell r="A96">
            <v>381.37889999999999</v>
          </cell>
        </row>
        <row r="97">
          <cell r="A97">
            <v>381.87580000000003</v>
          </cell>
        </row>
        <row r="98">
          <cell r="A98">
            <v>382.36880000000002</v>
          </cell>
        </row>
        <row r="99">
          <cell r="A99">
            <v>382.858</v>
          </cell>
        </row>
        <row r="100">
          <cell r="A100">
            <v>383.34339999999997</v>
          </cell>
        </row>
        <row r="101">
          <cell r="A101">
            <v>383.8252</v>
          </cell>
        </row>
        <row r="102">
          <cell r="A102">
            <v>384.30329999999998</v>
          </cell>
        </row>
        <row r="103">
          <cell r="A103">
            <v>384.77789999999999</v>
          </cell>
        </row>
        <row r="104">
          <cell r="A104">
            <v>385.2491</v>
          </cell>
        </row>
        <row r="105">
          <cell r="A105">
            <v>385.71679999999998</v>
          </cell>
        </row>
        <row r="106">
          <cell r="A106">
            <v>386.18110000000001</v>
          </cell>
        </row>
        <row r="107">
          <cell r="A107">
            <v>386.6422</v>
          </cell>
        </row>
        <row r="108">
          <cell r="A108">
            <v>387.09989999999999</v>
          </cell>
        </row>
        <row r="109">
          <cell r="A109">
            <v>387.55450000000002</v>
          </cell>
        </row>
        <row r="110">
          <cell r="A110">
            <v>388.0059</v>
          </cell>
        </row>
        <row r="111">
          <cell r="A111">
            <v>388.45420000000001</v>
          </cell>
        </row>
        <row r="112">
          <cell r="A112">
            <v>388.89949999999999</v>
          </cell>
        </row>
        <row r="113">
          <cell r="A113">
            <v>389.34179999999998</v>
          </cell>
        </row>
        <row r="114">
          <cell r="A114">
            <v>389.78109999999998</v>
          </cell>
        </row>
        <row r="115">
          <cell r="A115">
            <v>390.21749999999997</v>
          </cell>
        </row>
        <row r="116">
          <cell r="A116">
            <v>390.65100000000001</v>
          </cell>
        </row>
        <row r="117">
          <cell r="A117">
            <v>391.08179999999999</v>
          </cell>
        </row>
        <row r="118">
          <cell r="A118">
            <v>391.50970000000001</v>
          </cell>
        </row>
        <row r="119">
          <cell r="A119">
            <v>391.93490000000003</v>
          </cell>
        </row>
        <row r="120">
          <cell r="A120">
            <v>392.35739999999998</v>
          </cell>
        </row>
        <row r="121">
          <cell r="A121">
            <v>392.77719999999999</v>
          </cell>
        </row>
        <row r="122">
          <cell r="A122">
            <v>393.19450000000001</v>
          </cell>
        </row>
        <row r="123">
          <cell r="A123">
            <v>393.60910000000001</v>
          </cell>
        </row>
        <row r="124">
          <cell r="A124">
            <v>394.02120000000002</v>
          </cell>
        </row>
        <row r="125">
          <cell r="A125">
            <v>394.43079999999998</v>
          </cell>
        </row>
        <row r="126">
          <cell r="A126">
            <v>394.83789999999999</v>
          </cell>
        </row>
        <row r="127">
          <cell r="A127">
            <v>395.24259999999998</v>
          </cell>
        </row>
        <row r="128">
          <cell r="A128">
            <v>395.64490000000001</v>
          </cell>
        </row>
        <row r="129">
          <cell r="A129">
            <v>396.04480000000001</v>
          </cell>
        </row>
        <row r="130">
          <cell r="A130">
            <v>396.44240000000002</v>
          </cell>
        </row>
        <row r="131">
          <cell r="A131">
            <v>396.83760000000001</v>
          </cell>
        </row>
        <row r="132">
          <cell r="A132">
            <v>397.23059999999998</v>
          </cell>
        </row>
        <row r="133">
          <cell r="A133">
            <v>397.62130000000002</v>
          </cell>
        </row>
        <row r="134">
          <cell r="A134">
            <v>398.00979999999998</v>
          </cell>
        </row>
        <row r="135">
          <cell r="A135">
            <v>398.39620000000002</v>
          </cell>
        </row>
        <row r="136">
          <cell r="A136">
            <v>398.78030000000001</v>
          </cell>
        </row>
        <row r="137">
          <cell r="A137">
            <v>399.16239999999999</v>
          </cell>
        </row>
        <row r="138">
          <cell r="A138">
            <v>399.54230000000001</v>
          </cell>
        </row>
        <row r="139">
          <cell r="A139">
            <v>399.92009999999999</v>
          </cell>
        </row>
        <row r="140">
          <cell r="A140">
            <v>400.29590000000002</v>
          </cell>
        </row>
        <row r="141">
          <cell r="A141">
            <v>400.66969999999998</v>
          </cell>
        </row>
        <row r="142">
          <cell r="A142">
            <v>401.04140000000001</v>
          </cell>
        </row>
        <row r="143">
          <cell r="A143">
            <v>401.41120000000001</v>
          </cell>
        </row>
        <row r="144">
          <cell r="A144">
            <v>401.77910000000003</v>
          </cell>
        </row>
        <row r="145">
          <cell r="A145">
            <v>402.14499999999998</v>
          </cell>
        </row>
        <row r="146">
          <cell r="A146">
            <v>402.50900000000001</v>
          </cell>
        </row>
        <row r="147">
          <cell r="A147">
            <v>402.87110000000001</v>
          </cell>
        </row>
        <row r="148">
          <cell r="A148">
            <v>403.23129999999998</v>
          </cell>
        </row>
        <row r="149">
          <cell r="A149">
            <v>403.58969999999999</v>
          </cell>
        </row>
        <row r="150">
          <cell r="A150">
            <v>403.94630000000001</v>
          </cell>
        </row>
        <row r="151">
          <cell r="A151">
            <v>404.30110000000002</v>
          </cell>
        </row>
        <row r="152">
          <cell r="A152">
            <v>404.65410000000003</v>
          </cell>
        </row>
        <row r="153">
          <cell r="A153">
            <v>405.00540000000001</v>
          </cell>
        </row>
        <row r="154">
          <cell r="A154">
            <v>405.35489999999999</v>
          </cell>
        </row>
        <row r="155">
          <cell r="A155">
            <v>405.70269999999999</v>
          </cell>
        </row>
        <row r="156">
          <cell r="A156">
            <v>406.04880000000003</v>
          </cell>
        </row>
        <row r="157">
          <cell r="A157">
            <v>406.39330000000001</v>
          </cell>
        </row>
        <row r="158">
          <cell r="A158">
            <v>406.73599999999999</v>
          </cell>
        </row>
        <row r="159">
          <cell r="A159">
            <v>407.07709999999997</v>
          </cell>
        </row>
        <row r="160">
          <cell r="A160">
            <v>407.41660000000002</v>
          </cell>
        </row>
        <row r="161">
          <cell r="A161">
            <v>407.75450000000001</v>
          </cell>
        </row>
        <row r="162">
          <cell r="A162">
            <v>408.0908</v>
          </cell>
        </row>
        <row r="163">
          <cell r="A163">
            <v>408.42559999999997</v>
          </cell>
        </row>
        <row r="164">
          <cell r="A164">
            <v>408.75869999999998</v>
          </cell>
        </row>
        <row r="165">
          <cell r="A165">
            <v>409.09039999999999</v>
          </cell>
        </row>
        <row r="166">
          <cell r="A166">
            <v>409.4205</v>
          </cell>
        </row>
        <row r="167">
          <cell r="A167">
            <v>409.7491</v>
          </cell>
        </row>
        <row r="168">
          <cell r="A168">
            <v>410.07619999999997</v>
          </cell>
        </row>
        <row r="169">
          <cell r="A169">
            <v>410.40179999999998</v>
          </cell>
        </row>
        <row r="170">
          <cell r="A170">
            <v>410.726</v>
          </cell>
        </row>
        <row r="171">
          <cell r="A171">
            <v>411.0487</v>
          </cell>
        </row>
        <row r="172">
          <cell r="A172">
            <v>411.37</v>
          </cell>
        </row>
        <row r="173">
          <cell r="A173">
            <v>411.68979999999999</v>
          </cell>
        </row>
        <row r="174">
          <cell r="A174">
            <v>412.00830000000002</v>
          </cell>
        </row>
        <row r="175">
          <cell r="A175">
            <v>412.3254</v>
          </cell>
        </row>
        <row r="176">
          <cell r="A176">
            <v>412.64100000000002</v>
          </cell>
        </row>
        <row r="177">
          <cell r="A177">
            <v>412.9554</v>
          </cell>
        </row>
        <row r="178">
          <cell r="A178">
            <v>413.26830000000001</v>
          </cell>
        </row>
        <row r="179">
          <cell r="A179">
            <v>413.58</v>
          </cell>
        </row>
        <row r="180">
          <cell r="A180">
            <v>413.89030000000002</v>
          </cell>
        </row>
        <row r="181">
          <cell r="A181">
            <v>414.19929999999999</v>
          </cell>
        </row>
        <row r="182">
          <cell r="A182">
            <v>414.50700000000001</v>
          </cell>
        </row>
        <row r="183">
          <cell r="A183">
            <v>414.8134</v>
          </cell>
        </row>
        <row r="184">
          <cell r="A184">
            <v>415.11849999999998</v>
          </cell>
        </row>
        <row r="185">
          <cell r="A185">
            <v>415.42239999999998</v>
          </cell>
        </row>
        <row r="186">
          <cell r="A186">
            <v>415.72500000000002</v>
          </cell>
        </row>
        <row r="187">
          <cell r="A187">
            <v>416.02640000000002</v>
          </cell>
        </row>
        <row r="188">
          <cell r="A188">
            <v>416.32650000000001</v>
          </cell>
        </row>
        <row r="189">
          <cell r="A189">
            <v>416.62540000000001</v>
          </cell>
        </row>
        <row r="190">
          <cell r="A190">
            <v>416.92320000000001</v>
          </cell>
        </row>
        <row r="191">
          <cell r="A191">
            <v>417.21969999999999</v>
          </cell>
        </row>
        <row r="192">
          <cell r="A192">
            <v>417.51499999999999</v>
          </cell>
        </row>
        <row r="193">
          <cell r="A193">
            <v>417.80919999999998</v>
          </cell>
        </row>
        <row r="194">
          <cell r="A194">
            <v>418.10210000000001</v>
          </cell>
        </row>
        <row r="195">
          <cell r="A195">
            <v>418.39400000000001</v>
          </cell>
        </row>
        <row r="196">
          <cell r="A196">
            <v>418.68470000000002</v>
          </cell>
        </row>
        <row r="197">
          <cell r="A197">
            <v>418.9742</v>
          </cell>
        </row>
        <row r="198">
          <cell r="A198">
            <v>419.26260000000002</v>
          </cell>
        </row>
        <row r="199">
          <cell r="A199">
            <v>419.54989999999998</v>
          </cell>
        </row>
        <row r="200">
          <cell r="A200">
            <v>419.83609999999999</v>
          </cell>
        </row>
        <row r="201">
          <cell r="A201">
            <v>420.12119999999999</v>
          </cell>
        </row>
        <row r="202">
          <cell r="A202">
            <v>420.40519999999998</v>
          </cell>
        </row>
        <row r="203">
          <cell r="A203">
            <v>420.68819999999999</v>
          </cell>
        </row>
        <row r="204">
          <cell r="A204">
            <v>420.97</v>
          </cell>
        </row>
        <row r="205">
          <cell r="A205">
            <v>421.25080000000003</v>
          </cell>
        </row>
        <row r="206">
          <cell r="A206">
            <v>421.53059999999999</v>
          </cell>
        </row>
        <row r="207">
          <cell r="A207">
            <v>421.80930000000001</v>
          </cell>
        </row>
        <row r="208">
          <cell r="A208">
            <v>422.08690000000001</v>
          </cell>
        </row>
        <row r="209">
          <cell r="A209">
            <v>422.36360000000002</v>
          </cell>
        </row>
        <row r="210">
          <cell r="A210">
            <v>422.63920000000002</v>
          </cell>
        </row>
        <row r="211">
          <cell r="A211">
            <v>422.91379999999998</v>
          </cell>
        </row>
        <row r="212">
          <cell r="A212">
            <v>423.18740000000003</v>
          </cell>
        </row>
        <row r="213">
          <cell r="A213">
            <v>423.46</v>
          </cell>
        </row>
        <row r="214">
          <cell r="A214">
            <v>423.73160000000001</v>
          </cell>
        </row>
        <row r="215">
          <cell r="A215">
            <v>424.00220000000002</v>
          </cell>
        </row>
        <row r="216">
          <cell r="A216">
            <v>424.27190000000002</v>
          </cell>
        </row>
        <row r="217">
          <cell r="A217">
            <v>424.54050000000001</v>
          </cell>
        </row>
        <row r="218">
          <cell r="A218">
            <v>424.80829999999997</v>
          </cell>
        </row>
        <row r="219">
          <cell r="A219">
            <v>425.07510000000002</v>
          </cell>
        </row>
        <row r="220">
          <cell r="A220">
            <v>425.34089999999998</v>
          </cell>
        </row>
        <row r="221">
          <cell r="A221">
            <v>425.60579999999999</v>
          </cell>
        </row>
        <row r="222">
          <cell r="A222">
            <v>425.8698</v>
          </cell>
        </row>
        <row r="223">
          <cell r="A223">
            <v>426.13279999999997</v>
          </cell>
        </row>
        <row r="224">
          <cell r="A224">
            <v>426.39490000000001</v>
          </cell>
        </row>
        <row r="225">
          <cell r="A225">
            <v>426.65609999999998</v>
          </cell>
        </row>
        <row r="226">
          <cell r="A226">
            <v>426.91649999999998</v>
          </cell>
        </row>
        <row r="227">
          <cell r="A227">
            <v>427.17590000000001</v>
          </cell>
        </row>
        <row r="228">
          <cell r="A228">
            <v>427.43439999999998</v>
          </cell>
        </row>
        <row r="229">
          <cell r="A229">
            <v>427.69200000000001</v>
          </cell>
        </row>
        <row r="230">
          <cell r="A230">
            <v>427.94880000000001</v>
          </cell>
        </row>
        <row r="231">
          <cell r="A231">
            <v>428.2047</v>
          </cell>
        </row>
        <row r="232">
          <cell r="A232">
            <v>428.4597</v>
          </cell>
        </row>
        <row r="233">
          <cell r="A233">
            <v>428.71390000000002</v>
          </cell>
        </row>
        <row r="234">
          <cell r="A234">
            <v>428.96719999999999</v>
          </cell>
        </row>
        <row r="235">
          <cell r="A235">
            <v>429.21969999999999</v>
          </cell>
        </row>
        <row r="236">
          <cell r="A236">
            <v>429.47129999999999</v>
          </cell>
        </row>
        <row r="237">
          <cell r="A237">
            <v>429.72210000000001</v>
          </cell>
        </row>
        <row r="238">
          <cell r="A238">
            <v>429.97210000000001</v>
          </cell>
        </row>
        <row r="239">
          <cell r="A239">
            <v>430.22120000000001</v>
          </cell>
        </row>
        <row r="240">
          <cell r="A240">
            <v>430.46949999999998</v>
          </cell>
        </row>
        <row r="241">
          <cell r="A241">
            <v>430.71699999999998</v>
          </cell>
        </row>
        <row r="242">
          <cell r="A242">
            <v>430.96370000000002</v>
          </cell>
        </row>
        <row r="243">
          <cell r="A243">
            <v>431.20960000000002</v>
          </cell>
        </row>
        <row r="244">
          <cell r="A244">
            <v>431.4547</v>
          </cell>
        </row>
        <row r="245">
          <cell r="A245">
            <v>431.69900000000001</v>
          </cell>
        </row>
        <row r="246">
          <cell r="A246">
            <v>431.9425</v>
          </cell>
        </row>
        <row r="247">
          <cell r="A247">
            <v>432.18520000000001</v>
          </cell>
        </row>
        <row r="248">
          <cell r="A248">
            <v>432.42720000000003</v>
          </cell>
        </row>
        <row r="249">
          <cell r="A249">
            <v>432.66840000000002</v>
          </cell>
        </row>
        <row r="250">
          <cell r="A250">
            <v>432.90879999999999</v>
          </cell>
        </row>
        <row r="251">
          <cell r="A251">
            <v>433.14839999999998</v>
          </cell>
        </row>
        <row r="252">
          <cell r="A252">
            <v>433.38729999999998</v>
          </cell>
        </row>
        <row r="253">
          <cell r="A253">
            <v>433.62549999999999</v>
          </cell>
        </row>
        <row r="254">
          <cell r="A254">
            <v>433.86279999999999</v>
          </cell>
        </row>
        <row r="255">
          <cell r="A255">
            <v>434.09949999999998</v>
          </cell>
        </row>
        <row r="256">
          <cell r="A256">
            <v>434.33539999999999</v>
          </cell>
        </row>
        <row r="257">
          <cell r="A257">
            <v>434.57060000000001</v>
          </cell>
        </row>
        <row r="258">
          <cell r="A258">
            <v>434.80500000000001</v>
          </cell>
        </row>
        <row r="259">
          <cell r="A259">
            <v>435.03870000000001</v>
          </cell>
        </row>
        <row r="260">
          <cell r="A260">
            <v>435.27170000000001</v>
          </cell>
        </row>
        <row r="261">
          <cell r="A261">
            <v>435.50400000000002</v>
          </cell>
        </row>
        <row r="262">
          <cell r="A262">
            <v>435.7355</v>
          </cell>
        </row>
        <row r="263">
          <cell r="A263">
            <v>435.96640000000002</v>
          </cell>
        </row>
        <row r="264">
          <cell r="A264">
            <v>436.19650000000001</v>
          </cell>
        </row>
        <row r="265">
          <cell r="A265">
            <v>436.42599999999999</v>
          </cell>
        </row>
        <row r="266">
          <cell r="A266">
            <v>436.65469999999999</v>
          </cell>
        </row>
        <row r="267">
          <cell r="A267">
            <v>436.88279999999997</v>
          </cell>
        </row>
        <row r="268">
          <cell r="A268">
            <v>437.11009999999999</v>
          </cell>
        </row>
        <row r="269">
          <cell r="A269">
            <v>437.33679999999998</v>
          </cell>
        </row>
        <row r="270">
          <cell r="A270">
            <v>437.56279999999998</v>
          </cell>
        </row>
        <row r="271">
          <cell r="A271">
            <v>437.78809999999999</v>
          </cell>
        </row>
        <row r="272">
          <cell r="A272">
            <v>438.01280000000003</v>
          </cell>
        </row>
        <row r="273">
          <cell r="A273">
            <v>438.23669999999998</v>
          </cell>
        </row>
        <row r="274">
          <cell r="A274">
            <v>438.46</v>
          </cell>
        </row>
        <row r="275">
          <cell r="A275">
            <v>438.68270000000001</v>
          </cell>
        </row>
        <row r="276">
          <cell r="A276">
            <v>438.90469999999999</v>
          </cell>
        </row>
        <row r="277">
          <cell r="A277">
            <v>439.12599999999998</v>
          </cell>
        </row>
        <row r="278">
          <cell r="A278">
            <v>439.34660000000002</v>
          </cell>
        </row>
        <row r="279">
          <cell r="A279">
            <v>439.56670000000003</v>
          </cell>
        </row>
        <row r="280">
          <cell r="A280">
            <v>439.786</v>
          </cell>
        </row>
        <row r="281">
          <cell r="A281">
            <v>440.00479999999999</v>
          </cell>
        </row>
        <row r="282">
          <cell r="A282">
            <v>440.22289999999998</v>
          </cell>
        </row>
        <row r="283">
          <cell r="A283">
            <v>440.44029999999998</v>
          </cell>
        </row>
        <row r="284">
          <cell r="A284">
            <v>440.65710000000001</v>
          </cell>
        </row>
        <row r="285">
          <cell r="A285">
            <v>440.87329999999997</v>
          </cell>
        </row>
        <row r="286">
          <cell r="A286">
            <v>441.08890000000002</v>
          </cell>
        </row>
        <row r="287">
          <cell r="A287">
            <v>441.30380000000002</v>
          </cell>
        </row>
        <row r="288">
          <cell r="A288">
            <v>441.5181</v>
          </cell>
        </row>
        <row r="289">
          <cell r="A289">
            <v>441.73180000000002</v>
          </cell>
        </row>
        <row r="290">
          <cell r="A290">
            <v>441.94490000000002</v>
          </cell>
        </row>
        <row r="291">
          <cell r="A291">
            <v>442.15730000000002</v>
          </cell>
        </row>
        <row r="292">
          <cell r="A292">
            <v>442.36919999999998</v>
          </cell>
        </row>
        <row r="293">
          <cell r="A293">
            <v>442.5804</v>
          </cell>
        </row>
        <row r="294">
          <cell r="A294">
            <v>442.79109999999997</v>
          </cell>
        </row>
        <row r="295">
          <cell r="A295">
            <v>443.00110000000001</v>
          </cell>
        </row>
        <row r="296">
          <cell r="A296">
            <v>443.21050000000002</v>
          </cell>
        </row>
        <row r="297">
          <cell r="A297">
            <v>443.4194</v>
          </cell>
        </row>
        <row r="298">
          <cell r="A298">
            <v>443.62759999999997</v>
          </cell>
        </row>
        <row r="299">
          <cell r="A299">
            <v>443.83530000000002</v>
          </cell>
        </row>
        <row r="300">
          <cell r="A300">
            <v>444.04230000000001</v>
          </cell>
        </row>
        <row r="301">
          <cell r="A301">
            <v>444.24880000000002</v>
          </cell>
        </row>
        <row r="302">
          <cell r="A302">
            <v>444.4547</v>
          </cell>
        </row>
        <row r="303">
          <cell r="A303">
            <v>444.66</v>
          </cell>
        </row>
        <row r="304">
          <cell r="A304">
            <v>444.86470000000003</v>
          </cell>
        </row>
        <row r="305">
          <cell r="A305">
            <v>445.06889999999999</v>
          </cell>
        </row>
        <row r="306">
          <cell r="A306">
            <v>445.27249999999998</v>
          </cell>
        </row>
        <row r="307">
          <cell r="A307">
            <v>445.47539999999998</v>
          </cell>
        </row>
        <row r="308">
          <cell r="A308">
            <v>445.67790000000002</v>
          </cell>
        </row>
        <row r="309">
          <cell r="A309">
            <v>445.87970000000001</v>
          </cell>
        </row>
        <row r="310">
          <cell r="A310">
            <v>446.08100000000002</v>
          </cell>
        </row>
        <row r="311">
          <cell r="A311">
            <v>446.2817</v>
          </cell>
        </row>
        <row r="312">
          <cell r="A312">
            <v>446.4819</v>
          </cell>
        </row>
        <row r="313">
          <cell r="A313">
            <v>446.68150000000003</v>
          </cell>
        </row>
        <row r="314">
          <cell r="A314">
            <v>446.88049999999998</v>
          </cell>
        </row>
        <row r="315">
          <cell r="A315">
            <v>447.07900000000001</v>
          </cell>
        </row>
        <row r="316">
          <cell r="A316">
            <v>447.27690000000001</v>
          </cell>
        </row>
        <row r="317">
          <cell r="A317">
            <v>447.47430000000003</v>
          </cell>
        </row>
        <row r="318">
          <cell r="A318">
            <v>447.67110000000002</v>
          </cell>
        </row>
        <row r="319">
          <cell r="A319">
            <v>447.8673</v>
          </cell>
        </row>
        <row r="320">
          <cell r="A320">
            <v>448.06299999999999</v>
          </cell>
        </row>
        <row r="321">
          <cell r="A321">
            <v>448.25819999999999</v>
          </cell>
        </row>
        <row r="322">
          <cell r="A322">
            <v>448.45280000000002</v>
          </cell>
        </row>
        <row r="323">
          <cell r="A323">
            <v>448.64679999999998</v>
          </cell>
        </row>
        <row r="324">
          <cell r="A324">
            <v>448.84030000000001</v>
          </cell>
        </row>
        <row r="325">
          <cell r="A325">
            <v>449.0333</v>
          </cell>
        </row>
        <row r="326">
          <cell r="A326">
            <v>449.22570000000002</v>
          </cell>
        </row>
        <row r="327">
          <cell r="A327">
            <v>449.41759999999999</v>
          </cell>
        </row>
        <row r="328">
          <cell r="A328">
            <v>449.60890000000001</v>
          </cell>
        </row>
        <row r="329">
          <cell r="A329">
            <v>449.79969999999997</v>
          </cell>
        </row>
        <row r="330">
          <cell r="A330">
            <v>449.98989999999998</v>
          </cell>
        </row>
        <row r="331">
          <cell r="A331">
            <v>450.17959999999999</v>
          </cell>
        </row>
        <row r="332">
          <cell r="A332">
            <v>450.36880000000002</v>
          </cell>
        </row>
        <row r="333">
          <cell r="A333">
            <v>450.55739999999997</v>
          </cell>
        </row>
        <row r="334">
          <cell r="A334">
            <v>450.74549999999999</v>
          </cell>
        </row>
        <row r="335">
          <cell r="A335">
            <v>450.93299999999999</v>
          </cell>
        </row>
        <row r="336">
          <cell r="A336">
            <v>451.12</v>
          </cell>
        </row>
        <row r="337">
          <cell r="A337">
            <v>451.30650000000003</v>
          </cell>
        </row>
        <row r="338">
          <cell r="A338">
            <v>451.49239999999998</v>
          </cell>
        </row>
        <row r="339">
          <cell r="A339">
            <v>451.67779999999999</v>
          </cell>
        </row>
        <row r="340">
          <cell r="A340">
            <v>451.86259999999999</v>
          </cell>
        </row>
        <row r="341">
          <cell r="A341">
            <v>452.04689999999999</v>
          </cell>
        </row>
        <row r="342">
          <cell r="A342">
            <v>452.23059999999998</v>
          </cell>
        </row>
        <row r="343">
          <cell r="A343">
            <v>452.41379999999998</v>
          </cell>
        </row>
        <row r="344">
          <cell r="A344">
            <v>452.59649999999999</v>
          </cell>
        </row>
        <row r="345">
          <cell r="A345">
            <v>452.77859999999998</v>
          </cell>
        </row>
        <row r="346">
          <cell r="A346">
            <v>452.96019999999999</v>
          </cell>
        </row>
        <row r="347">
          <cell r="A347">
            <v>453.14120000000003</v>
          </cell>
        </row>
        <row r="348">
          <cell r="A348">
            <v>453.32159999999999</v>
          </cell>
        </row>
        <row r="349">
          <cell r="A349">
            <v>453.50150000000002</v>
          </cell>
        </row>
        <row r="350">
          <cell r="A350">
            <v>453.68079999999998</v>
          </cell>
        </row>
        <row r="351">
          <cell r="A351">
            <v>453.8596</v>
          </cell>
        </row>
        <row r="352">
          <cell r="A352">
            <v>454.0378</v>
          </cell>
        </row>
        <row r="353">
          <cell r="A353">
            <v>454.21539999999999</v>
          </cell>
        </row>
        <row r="354">
          <cell r="A354">
            <v>454.39240000000001</v>
          </cell>
        </row>
        <row r="355">
          <cell r="A355">
            <v>454.56889999999999</v>
          </cell>
        </row>
        <row r="356">
          <cell r="A356">
            <v>454.74470000000002</v>
          </cell>
        </row>
        <row r="357">
          <cell r="A357">
            <v>454.91989999999998</v>
          </cell>
        </row>
        <row r="358">
          <cell r="A358">
            <v>455.09460000000001</v>
          </cell>
        </row>
        <row r="359">
          <cell r="A359">
            <v>455.26850000000002</v>
          </cell>
        </row>
        <row r="360">
          <cell r="A360">
            <v>455.44189999999998</v>
          </cell>
        </row>
        <row r="361">
          <cell r="A361">
            <v>455.6146</v>
          </cell>
        </row>
        <row r="362">
          <cell r="A362">
            <v>455.78660000000002</v>
          </cell>
        </row>
        <row r="363">
          <cell r="A363">
            <v>455.95780000000002</v>
          </cell>
        </row>
        <row r="364">
          <cell r="A364">
            <v>456.1284</v>
          </cell>
        </row>
        <row r="365">
          <cell r="A365">
            <v>456.29809999999998</v>
          </cell>
        </row>
        <row r="366">
          <cell r="A366">
            <v>456.46699999999998</v>
          </cell>
        </row>
        <row r="367">
          <cell r="A367">
            <v>456.63479999999998</v>
          </cell>
        </row>
        <row r="368">
          <cell r="A368">
            <v>456.80149999999998</v>
          </cell>
        </row>
        <row r="369">
          <cell r="A369">
            <v>166.00049999999999</v>
          </cell>
        </row>
        <row r="370">
          <cell r="A370">
            <v>249.88800000000001</v>
          </cell>
        </row>
        <row r="371">
          <cell r="A371">
            <v>262.90960000000001</v>
          </cell>
        </row>
        <row r="372">
          <cell r="A372">
            <v>271.31900000000002</v>
          </cell>
        </row>
        <row r="373">
          <cell r="A373">
            <v>277.68979999999999</v>
          </cell>
        </row>
        <row r="374">
          <cell r="A374">
            <v>282.88409999999999</v>
          </cell>
        </row>
        <row r="375">
          <cell r="A375">
            <v>287.30399999999997</v>
          </cell>
        </row>
        <row r="376">
          <cell r="A376">
            <v>291.17149999999998</v>
          </cell>
        </row>
        <row r="377">
          <cell r="A377">
            <v>294.62310000000002</v>
          </cell>
        </row>
        <row r="378">
          <cell r="A378">
            <v>297.74919999999997</v>
          </cell>
        </row>
        <row r="379">
          <cell r="A379">
            <v>300.61279999999999</v>
          </cell>
        </row>
        <row r="380">
          <cell r="A380">
            <v>303.25979999999998</v>
          </cell>
        </row>
        <row r="381">
          <cell r="A381">
            <v>305.72469999999998</v>
          </cell>
        </row>
        <row r="382">
          <cell r="A382">
            <v>308.03410000000002</v>
          </cell>
        </row>
        <row r="383">
          <cell r="A383">
            <v>310.209</v>
          </cell>
        </row>
        <row r="384">
          <cell r="A384">
            <v>312.2663</v>
          </cell>
        </row>
        <row r="385">
          <cell r="A385">
            <v>314.21980000000002</v>
          </cell>
        </row>
        <row r="386">
          <cell r="A386">
            <v>316.08089999999999</v>
          </cell>
        </row>
        <row r="387">
          <cell r="A387">
            <v>317.85919999999999</v>
          </cell>
        </row>
        <row r="388">
          <cell r="A388">
            <v>319.56279999999998</v>
          </cell>
        </row>
        <row r="389">
          <cell r="A389">
            <v>321.19869999999997</v>
          </cell>
        </row>
        <row r="390">
          <cell r="A390">
            <v>322.77280000000002</v>
          </cell>
        </row>
        <row r="391">
          <cell r="A391">
            <v>324.2903</v>
          </cell>
        </row>
        <row r="392">
          <cell r="A392">
            <v>325.75580000000002</v>
          </cell>
        </row>
        <row r="393">
          <cell r="A393">
            <v>327.17320000000001</v>
          </cell>
        </row>
        <row r="394">
          <cell r="A394">
            <v>328.54610000000002</v>
          </cell>
        </row>
        <row r="395">
          <cell r="A395">
            <v>329.87759999999997</v>
          </cell>
        </row>
        <row r="396">
          <cell r="A396">
            <v>331.17059999999998</v>
          </cell>
        </row>
        <row r="397">
          <cell r="A397">
            <v>332.42750000000001</v>
          </cell>
        </row>
        <row r="398">
          <cell r="A398">
            <v>333.6506</v>
          </cell>
        </row>
        <row r="399">
          <cell r="A399">
            <v>334.84199999999998</v>
          </cell>
        </row>
        <row r="400">
          <cell r="A400">
            <v>336.00360000000001</v>
          </cell>
        </row>
        <row r="401">
          <cell r="A401">
            <v>337.13709999999998</v>
          </cell>
        </row>
        <row r="402">
          <cell r="A402">
            <v>338.2439</v>
          </cell>
        </row>
        <row r="403">
          <cell r="A403">
            <v>339.32560000000001</v>
          </cell>
        </row>
        <row r="404">
          <cell r="A404">
            <v>340.38339999999999</v>
          </cell>
        </row>
        <row r="405">
          <cell r="A405">
            <v>341.41849999999999</v>
          </cell>
        </row>
        <row r="406">
          <cell r="A406">
            <v>342.43209999999999</v>
          </cell>
        </row>
        <row r="407">
          <cell r="A407">
            <v>343.42520000000002</v>
          </cell>
        </row>
        <row r="408">
          <cell r="A408">
            <v>344.39870000000002</v>
          </cell>
        </row>
        <row r="409">
          <cell r="A409">
            <v>345.3535</v>
          </cell>
        </row>
        <row r="410">
          <cell r="A410">
            <v>346.29039999999998</v>
          </cell>
        </row>
        <row r="411">
          <cell r="A411">
            <v>347.21030000000002</v>
          </cell>
        </row>
        <row r="412">
          <cell r="A412">
            <v>348.11369999999999</v>
          </cell>
        </row>
        <row r="413">
          <cell r="A413">
            <v>349.00150000000002</v>
          </cell>
        </row>
        <row r="414">
          <cell r="A414">
            <v>349.87419999999997</v>
          </cell>
        </row>
        <row r="415">
          <cell r="A415">
            <v>350.73239999999998</v>
          </cell>
        </row>
        <row r="416">
          <cell r="A416">
            <v>351.57670000000002</v>
          </cell>
        </row>
        <row r="417">
          <cell r="A417">
            <v>352.4076</v>
          </cell>
        </row>
        <row r="418">
          <cell r="A418">
            <v>353.22550000000001</v>
          </cell>
        </row>
        <row r="419">
          <cell r="A419">
            <v>354.03100000000001</v>
          </cell>
        </row>
        <row r="420">
          <cell r="A420">
            <v>354.8245</v>
          </cell>
        </row>
        <row r="421">
          <cell r="A421">
            <v>355.60640000000001</v>
          </cell>
        </row>
        <row r="422">
          <cell r="A422">
            <v>356.37709999999998</v>
          </cell>
        </row>
        <row r="423">
          <cell r="A423">
            <v>357.13690000000003</v>
          </cell>
        </row>
        <row r="424">
          <cell r="A424">
            <v>357.88630000000001</v>
          </cell>
        </row>
        <row r="425">
          <cell r="A425">
            <v>358.62549999999999</v>
          </cell>
        </row>
        <row r="426">
          <cell r="A426">
            <v>359.35489999999999</v>
          </cell>
        </row>
        <row r="427">
          <cell r="A427">
            <v>360.07470000000001</v>
          </cell>
        </row>
        <row r="428">
          <cell r="A428">
            <v>360.78530000000001</v>
          </cell>
        </row>
        <row r="429">
          <cell r="A429">
            <v>361.48700000000002</v>
          </cell>
        </row>
        <row r="430">
          <cell r="A430">
            <v>362.18</v>
          </cell>
        </row>
        <row r="431">
          <cell r="A431">
            <v>362.86450000000002</v>
          </cell>
        </row>
        <row r="432">
          <cell r="A432">
            <v>363.54079999999999</v>
          </cell>
        </row>
        <row r="433">
          <cell r="A433">
            <v>364.20909999999998</v>
          </cell>
        </row>
        <row r="434">
          <cell r="A434">
            <v>364.86970000000002</v>
          </cell>
        </row>
        <row r="435">
          <cell r="A435">
            <v>365.52269999999999</v>
          </cell>
        </row>
        <row r="436">
          <cell r="A436">
            <v>366.16829999999999</v>
          </cell>
        </row>
        <row r="437">
          <cell r="A437">
            <v>366.80680000000001</v>
          </cell>
        </row>
        <row r="438">
          <cell r="A438">
            <v>367.43830000000003</v>
          </cell>
        </row>
        <row r="439">
          <cell r="A439">
            <v>368.06299999999999</v>
          </cell>
        </row>
        <row r="440">
          <cell r="A440">
            <v>368.68110000000001</v>
          </cell>
        </row>
        <row r="441">
          <cell r="A441">
            <v>369.2928</v>
          </cell>
        </row>
        <row r="442">
          <cell r="A442">
            <v>369.8981</v>
          </cell>
        </row>
        <row r="443">
          <cell r="A443">
            <v>370.4973</v>
          </cell>
        </row>
        <row r="444">
          <cell r="A444">
            <v>371.09039999999999</v>
          </cell>
        </row>
        <row r="445">
          <cell r="A445">
            <v>371.67770000000002</v>
          </cell>
        </row>
        <row r="446">
          <cell r="A446">
            <v>372.2593</v>
          </cell>
        </row>
        <row r="447">
          <cell r="A447">
            <v>372.83519999999999</v>
          </cell>
        </row>
        <row r="448">
          <cell r="A448">
            <v>373.40570000000002</v>
          </cell>
        </row>
        <row r="449">
          <cell r="A449">
            <v>373.9708</v>
          </cell>
        </row>
        <row r="450">
          <cell r="A450">
            <v>374.53070000000002</v>
          </cell>
        </row>
        <row r="451">
          <cell r="A451">
            <v>375.08539999999999</v>
          </cell>
        </row>
        <row r="452">
          <cell r="A452">
            <v>375.63510000000002</v>
          </cell>
        </row>
        <row r="453">
          <cell r="A453">
            <v>376.18</v>
          </cell>
        </row>
        <row r="454">
          <cell r="A454">
            <v>376.72</v>
          </cell>
        </row>
        <row r="455">
          <cell r="A455">
            <v>377.25529999999998</v>
          </cell>
        </row>
        <row r="456">
          <cell r="A456">
            <v>377.786</v>
          </cell>
        </row>
        <row r="457">
          <cell r="A457">
            <v>378.31209999999999</v>
          </cell>
        </row>
        <row r="458">
          <cell r="A458">
            <v>378.8338</v>
          </cell>
        </row>
        <row r="459">
          <cell r="A459">
            <v>379.35120000000001</v>
          </cell>
        </row>
        <row r="460">
          <cell r="A460">
            <v>379.86430000000001</v>
          </cell>
        </row>
        <row r="461">
          <cell r="A461">
            <v>380.37329999999997</v>
          </cell>
        </row>
        <row r="462">
          <cell r="A462">
            <v>380.87810000000002</v>
          </cell>
        </row>
        <row r="463">
          <cell r="A463">
            <v>381.37889999999999</v>
          </cell>
        </row>
        <row r="464">
          <cell r="A464">
            <v>381.87580000000003</v>
          </cell>
        </row>
        <row r="465">
          <cell r="A465">
            <v>382.36880000000002</v>
          </cell>
        </row>
        <row r="466">
          <cell r="A466">
            <v>382.858</v>
          </cell>
        </row>
        <row r="467">
          <cell r="A467">
            <v>383.34339999999997</v>
          </cell>
        </row>
        <row r="468">
          <cell r="A468">
            <v>383.8252</v>
          </cell>
        </row>
        <row r="469">
          <cell r="A469">
            <v>384.30329999999998</v>
          </cell>
        </row>
        <row r="470">
          <cell r="A470">
            <v>384.77789999999999</v>
          </cell>
        </row>
        <row r="471">
          <cell r="A471">
            <v>385.2491</v>
          </cell>
        </row>
        <row r="472">
          <cell r="A472">
            <v>385.71679999999998</v>
          </cell>
        </row>
        <row r="473">
          <cell r="A473">
            <v>386.18110000000001</v>
          </cell>
        </row>
        <row r="474">
          <cell r="A474">
            <v>386.6422</v>
          </cell>
        </row>
        <row r="475">
          <cell r="A475">
            <v>387.09989999999999</v>
          </cell>
        </row>
        <row r="476">
          <cell r="A476">
            <v>387.55450000000002</v>
          </cell>
        </row>
        <row r="477">
          <cell r="A477">
            <v>388.0059</v>
          </cell>
        </row>
        <row r="478">
          <cell r="A478">
            <v>388.45420000000001</v>
          </cell>
        </row>
        <row r="479">
          <cell r="A479">
            <v>388.89949999999999</v>
          </cell>
        </row>
        <row r="480">
          <cell r="A480">
            <v>389.34179999999998</v>
          </cell>
        </row>
        <row r="481">
          <cell r="A481">
            <v>389.78109999999998</v>
          </cell>
        </row>
        <row r="482">
          <cell r="A482">
            <v>390.21749999999997</v>
          </cell>
        </row>
        <row r="483">
          <cell r="A483">
            <v>390.65100000000001</v>
          </cell>
        </row>
        <row r="484">
          <cell r="A484">
            <v>391.08179999999999</v>
          </cell>
        </row>
        <row r="485">
          <cell r="A485">
            <v>391.50970000000001</v>
          </cell>
        </row>
        <row r="486">
          <cell r="A486">
            <v>391.93490000000003</v>
          </cell>
        </row>
        <row r="487">
          <cell r="A487">
            <v>392.35739999999998</v>
          </cell>
        </row>
        <row r="488">
          <cell r="A488">
            <v>392.77719999999999</v>
          </cell>
        </row>
        <row r="489">
          <cell r="A489">
            <v>393.19450000000001</v>
          </cell>
        </row>
        <row r="490">
          <cell r="A490">
            <v>393.60910000000001</v>
          </cell>
        </row>
        <row r="491">
          <cell r="A491">
            <v>394.02120000000002</v>
          </cell>
        </row>
        <row r="492">
          <cell r="A492">
            <v>394.43079999999998</v>
          </cell>
        </row>
        <row r="493">
          <cell r="A493">
            <v>394.83789999999999</v>
          </cell>
        </row>
        <row r="494">
          <cell r="A494">
            <v>395.24259999999998</v>
          </cell>
        </row>
        <row r="495">
          <cell r="A495">
            <v>395.64490000000001</v>
          </cell>
        </row>
        <row r="496">
          <cell r="A496">
            <v>396.04480000000001</v>
          </cell>
        </row>
        <row r="497">
          <cell r="A497">
            <v>396.44240000000002</v>
          </cell>
        </row>
        <row r="498">
          <cell r="A498">
            <v>396.83760000000001</v>
          </cell>
        </row>
        <row r="499">
          <cell r="A499">
            <v>397.23059999999998</v>
          </cell>
        </row>
        <row r="500">
          <cell r="A500">
            <v>397.62130000000002</v>
          </cell>
        </row>
        <row r="501">
          <cell r="A501">
            <v>398.00979999999998</v>
          </cell>
        </row>
        <row r="502">
          <cell r="A502">
            <v>398.39620000000002</v>
          </cell>
        </row>
        <row r="503">
          <cell r="A503">
            <v>398.78030000000001</v>
          </cell>
        </row>
        <row r="504">
          <cell r="A504">
            <v>399.16239999999999</v>
          </cell>
        </row>
        <row r="505">
          <cell r="A505">
            <v>399.54230000000001</v>
          </cell>
        </row>
        <row r="506">
          <cell r="A506">
            <v>399.92009999999999</v>
          </cell>
        </row>
        <row r="507">
          <cell r="A507">
            <v>400.29590000000002</v>
          </cell>
        </row>
        <row r="508">
          <cell r="A508">
            <v>400.66969999999998</v>
          </cell>
        </row>
        <row r="509">
          <cell r="A509">
            <v>401.04140000000001</v>
          </cell>
        </row>
        <row r="510">
          <cell r="A510">
            <v>401.41120000000001</v>
          </cell>
        </row>
        <row r="511">
          <cell r="A511">
            <v>401.77910000000003</v>
          </cell>
        </row>
        <row r="512">
          <cell r="A512">
            <v>402.14499999999998</v>
          </cell>
        </row>
        <row r="513">
          <cell r="A513">
            <v>402.50900000000001</v>
          </cell>
        </row>
        <row r="514">
          <cell r="A514">
            <v>402.87110000000001</v>
          </cell>
        </row>
        <row r="515">
          <cell r="A515">
            <v>403.23129999999998</v>
          </cell>
        </row>
        <row r="516">
          <cell r="A516">
            <v>403.58969999999999</v>
          </cell>
        </row>
        <row r="517">
          <cell r="A517">
            <v>403.94630000000001</v>
          </cell>
        </row>
        <row r="518">
          <cell r="A518">
            <v>404.30110000000002</v>
          </cell>
        </row>
        <row r="519">
          <cell r="A519">
            <v>404.65410000000003</v>
          </cell>
        </row>
        <row r="520">
          <cell r="A520">
            <v>405.00540000000001</v>
          </cell>
        </row>
        <row r="521">
          <cell r="A521">
            <v>405.35489999999999</v>
          </cell>
        </row>
        <row r="522">
          <cell r="A522">
            <v>405.70269999999999</v>
          </cell>
        </row>
        <row r="523">
          <cell r="A523">
            <v>406.04880000000003</v>
          </cell>
        </row>
        <row r="524">
          <cell r="A524">
            <v>406.39330000000001</v>
          </cell>
        </row>
        <row r="525">
          <cell r="A525">
            <v>406.73599999999999</v>
          </cell>
        </row>
        <row r="526">
          <cell r="A526">
            <v>407.07709999999997</v>
          </cell>
        </row>
        <row r="527">
          <cell r="A527">
            <v>407.41660000000002</v>
          </cell>
        </row>
        <row r="528">
          <cell r="A528">
            <v>407.75450000000001</v>
          </cell>
        </row>
        <row r="529">
          <cell r="A529">
            <v>408.0908</v>
          </cell>
        </row>
        <row r="530">
          <cell r="A530">
            <v>408.42559999999997</v>
          </cell>
        </row>
        <row r="531">
          <cell r="A531">
            <v>408.75869999999998</v>
          </cell>
        </row>
        <row r="532">
          <cell r="A532">
            <v>409.09039999999999</v>
          </cell>
        </row>
        <row r="533">
          <cell r="A533">
            <v>409.4205</v>
          </cell>
        </row>
        <row r="534">
          <cell r="A534">
            <v>409.7491</v>
          </cell>
        </row>
        <row r="535">
          <cell r="A535">
            <v>410.07619999999997</v>
          </cell>
        </row>
        <row r="536">
          <cell r="A536">
            <v>410.40179999999998</v>
          </cell>
        </row>
        <row r="537">
          <cell r="A537">
            <v>410.726</v>
          </cell>
        </row>
        <row r="538">
          <cell r="A538">
            <v>411.0487</v>
          </cell>
        </row>
        <row r="539">
          <cell r="A539">
            <v>411.37</v>
          </cell>
        </row>
        <row r="540">
          <cell r="A540">
            <v>411.68979999999999</v>
          </cell>
        </row>
        <row r="541">
          <cell r="A541">
            <v>412.00830000000002</v>
          </cell>
        </row>
        <row r="542">
          <cell r="A542">
            <v>412.3254</v>
          </cell>
        </row>
        <row r="543">
          <cell r="A543">
            <v>412.64100000000002</v>
          </cell>
        </row>
        <row r="544">
          <cell r="A544">
            <v>412.9554</v>
          </cell>
        </row>
        <row r="545">
          <cell r="A545">
            <v>413.26830000000001</v>
          </cell>
        </row>
        <row r="546">
          <cell r="A546">
            <v>413.58</v>
          </cell>
        </row>
        <row r="547">
          <cell r="A547">
            <v>413.89030000000002</v>
          </cell>
        </row>
        <row r="548">
          <cell r="A548">
            <v>414.19929999999999</v>
          </cell>
        </row>
        <row r="549">
          <cell r="A549">
            <v>414.50700000000001</v>
          </cell>
        </row>
        <row r="550">
          <cell r="A550">
            <v>414.8134</v>
          </cell>
        </row>
        <row r="551">
          <cell r="A551">
            <v>415.11849999999998</v>
          </cell>
        </row>
        <row r="552">
          <cell r="A552">
            <v>415.42239999999998</v>
          </cell>
        </row>
        <row r="553">
          <cell r="A553">
            <v>415.72500000000002</v>
          </cell>
        </row>
        <row r="554">
          <cell r="A554">
            <v>416.02640000000002</v>
          </cell>
        </row>
        <row r="555">
          <cell r="A555">
            <v>416.32650000000001</v>
          </cell>
        </row>
        <row r="556">
          <cell r="A556">
            <v>416.62540000000001</v>
          </cell>
        </row>
        <row r="557">
          <cell r="A557">
            <v>416.92320000000001</v>
          </cell>
        </row>
        <row r="558">
          <cell r="A558">
            <v>417.21969999999999</v>
          </cell>
        </row>
        <row r="559">
          <cell r="A559">
            <v>417.51499999999999</v>
          </cell>
        </row>
        <row r="560">
          <cell r="A560">
            <v>417.80919999999998</v>
          </cell>
        </row>
        <row r="561">
          <cell r="A561">
            <v>418.10210000000001</v>
          </cell>
        </row>
        <row r="562">
          <cell r="A562">
            <v>418.39400000000001</v>
          </cell>
        </row>
        <row r="563">
          <cell r="A563">
            <v>418.68470000000002</v>
          </cell>
        </row>
        <row r="564">
          <cell r="A564">
            <v>418.9742</v>
          </cell>
        </row>
        <row r="565">
          <cell r="A565">
            <v>419.26260000000002</v>
          </cell>
        </row>
        <row r="566">
          <cell r="A566">
            <v>419.54989999999998</v>
          </cell>
        </row>
        <row r="567">
          <cell r="A567">
            <v>419.83609999999999</v>
          </cell>
        </row>
        <row r="568">
          <cell r="A568">
            <v>420.12119999999999</v>
          </cell>
        </row>
        <row r="569">
          <cell r="A569">
            <v>420.40519999999998</v>
          </cell>
        </row>
        <row r="570">
          <cell r="A570">
            <v>420.68819999999999</v>
          </cell>
        </row>
        <row r="571">
          <cell r="A571">
            <v>420.97</v>
          </cell>
        </row>
        <row r="572">
          <cell r="A572">
            <v>421.25080000000003</v>
          </cell>
        </row>
        <row r="573">
          <cell r="A573">
            <v>421.53059999999999</v>
          </cell>
        </row>
        <row r="574">
          <cell r="A574">
            <v>421.80930000000001</v>
          </cell>
        </row>
        <row r="575">
          <cell r="A575">
            <v>422.08690000000001</v>
          </cell>
        </row>
        <row r="576">
          <cell r="A576">
            <v>422.36360000000002</v>
          </cell>
        </row>
        <row r="577">
          <cell r="A577">
            <v>422.63920000000002</v>
          </cell>
        </row>
        <row r="578">
          <cell r="A578">
            <v>422.91379999999998</v>
          </cell>
        </row>
        <row r="579">
          <cell r="A579">
            <v>423.18740000000003</v>
          </cell>
        </row>
        <row r="580">
          <cell r="A580">
            <v>423.46</v>
          </cell>
        </row>
        <row r="581">
          <cell r="A581">
            <v>423.73160000000001</v>
          </cell>
        </row>
        <row r="582">
          <cell r="A582">
            <v>424.00220000000002</v>
          </cell>
        </row>
        <row r="583">
          <cell r="A583">
            <v>424.27190000000002</v>
          </cell>
        </row>
        <row r="584">
          <cell r="A584">
            <v>424.54050000000001</v>
          </cell>
        </row>
        <row r="585">
          <cell r="A585">
            <v>424.80829999999997</v>
          </cell>
        </row>
        <row r="586">
          <cell r="A586">
            <v>425.07510000000002</v>
          </cell>
        </row>
        <row r="587">
          <cell r="A587">
            <v>425.34089999999998</v>
          </cell>
        </row>
        <row r="588">
          <cell r="A588">
            <v>425.60579999999999</v>
          </cell>
        </row>
        <row r="589">
          <cell r="A589">
            <v>425.8698</v>
          </cell>
        </row>
        <row r="590">
          <cell r="A590">
            <v>426.13279999999997</v>
          </cell>
        </row>
        <row r="591">
          <cell r="A591">
            <v>426.39490000000001</v>
          </cell>
        </row>
        <row r="592">
          <cell r="A592">
            <v>426.65609999999998</v>
          </cell>
        </row>
        <row r="593">
          <cell r="A593">
            <v>426.91649999999998</v>
          </cell>
        </row>
        <row r="594">
          <cell r="A594">
            <v>427.17590000000001</v>
          </cell>
        </row>
        <row r="595">
          <cell r="A595">
            <v>427.43439999999998</v>
          </cell>
        </row>
        <row r="596">
          <cell r="A596">
            <v>427.69200000000001</v>
          </cell>
        </row>
        <row r="597">
          <cell r="A597">
            <v>427.94880000000001</v>
          </cell>
        </row>
        <row r="598">
          <cell r="A598">
            <v>428.2047</v>
          </cell>
        </row>
        <row r="599">
          <cell r="A599">
            <v>428.4597</v>
          </cell>
        </row>
        <row r="600">
          <cell r="A600">
            <v>428.71390000000002</v>
          </cell>
        </row>
        <row r="601">
          <cell r="A601">
            <v>428.96719999999999</v>
          </cell>
        </row>
        <row r="602">
          <cell r="A602">
            <v>429.21969999999999</v>
          </cell>
        </row>
        <row r="603">
          <cell r="A603">
            <v>429.47129999999999</v>
          </cell>
        </row>
        <row r="604">
          <cell r="A604">
            <v>429.72210000000001</v>
          </cell>
        </row>
        <row r="605">
          <cell r="A605">
            <v>429.97210000000001</v>
          </cell>
        </row>
        <row r="606">
          <cell r="A606">
            <v>430.22120000000001</v>
          </cell>
        </row>
        <row r="607">
          <cell r="A607">
            <v>430.46949999999998</v>
          </cell>
        </row>
        <row r="608">
          <cell r="A608">
            <v>430.71699999999998</v>
          </cell>
        </row>
        <row r="609">
          <cell r="A609">
            <v>430.96370000000002</v>
          </cell>
        </row>
        <row r="610">
          <cell r="A610">
            <v>431.20960000000002</v>
          </cell>
        </row>
        <row r="611">
          <cell r="A611">
            <v>431.4547</v>
          </cell>
        </row>
        <row r="612">
          <cell r="A612">
            <v>431.69900000000001</v>
          </cell>
        </row>
        <row r="613">
          <cell r="A613">
            <v>431.9425</v>
          </cell>
        </row>
        <row r="614">
          <cell r="A614">
            <v>432.18520000000001</v>
          </cell>
        </row>
        <row r="615">
          <cell r="A615">
            <v>432.42720000000003</v>
          </cell>
        </row>
        <row r="616">
          <cell r="A616">
            <v>432.66840000000002</v>
          </cell>
        </row>
        <row r="617">
          <cell r="A617">
            <v>432.90879999999999</v>
          </cell>
        </row>
        <row r="618">
          <cell r="A618">
            <v>433.14839999999998</v>
          </cell>
        </row>
        <row r="619">
          <cell r="A619">
            <v>433.38729999999998</v>
          </cell>
        </row>
        <row r="620">
          <cell r="A620">
            <v>433.62549999999999</v>
          </cell>
        </row>
        <row r="621">
          <cell r="A621">
            <v>433.86279999999999</v>
          </cell>
        </row>
        <row r="622">
          <cell r="A622">
            <v>434.09949999999998</v>
          </cell>
        </row>
        <row r="623">
          <cell r="A623">
            <v>434.33539999999999</v>
          </cell>
        </row>
        <row r="624">
          <cell r="A624">
            <v>434.57060000000001</v>
          </cell>
        </row>
        <row r="625">
          <cell r="A625">
            <v>434.80500000000001</v>
          </cell>
        </row>
        <row r="626">
          <cell r="A626">
            <v>435.03870000000001</v>
          </cell>
        </row>
        <row r="627">
          <cell r="A627">
            <v>435.27170000000001</v>
          </cell>
        </row>
        <row r="628">
          <cell r="A628">
            <v>435.50400000000002</v>
          </cell>
        </row>
        <row r="629">
          <cell r="A629">
            <v>435.7355</v>
          </cell>
        </row>
        <row r="630">
          <cell r="A630">
            <v>435.96640000000002</v>
          </cell>
        </row>
        <row r="631">
          <cell r="A631">
            <v>436.19650000000001</v>
          </cell>
        </row>
        <row r="632">
          <cell r="A632">
            <v>436.42599999999999</v>
          </cell>
        </row>
        <row r="633">
          <cell r="A633">
            <v>436.65469999999999</v>
          </cell>
        </row>
        <row r="634">
          <cell r="A634">
            <v>436.88279999999997</v>
          </cell>
        </row>
        <row r="635">
          <cell r="A635">
            <v>437.11009999999999</v>
          </cell>
        </row>
        <row r="636">
          <cell r="A636">
            <v>437.33679999999998</v>
          </cell>
        </row>
        <row r="637">
          <cell r="A637">
            <v>437.56279999999998</v>
          </cell>
        </row>
        <row r="638">
          <cell r="A638">
            <v>437.78809999999999</v>
          </cell>
        </row>
        <row r="639">
          <cell r="A639">
            <v>438.01280000000003</v>
          </cell>
        </row>
        <row r="640">
          <cell r="A640">
            <v>438.23669999999998</v>
          </cell>
        </row>
        <row r="641">
          <cell r="A641">
            <v>438.46</v>
          </cell>
        </row>
        <row r="642">
          <cell r="A642">
            <v>438.68270000000001</v>
          </cell>
        </row>
        <row r="643">
          <cell r="A643">
            <v>438.90469999999999</v>
          </cell>
        </row>
        <row r="644">
          <cell r="A644">
            <v>439.12599999999998</v>
          </cell>
        </row>
        <row r="645">
          <cell r="A645">
            <v>439.34660000000002</v>
          </cell>
        </row>
        <row r="646">
          <cell r="A646">
            <v>439.56670000000003</v>
          </cell>
        </row>
        <row r="647">
          <cell r="A647">
            <v>439.786</v>
          </cell>
        </row>
        <row r="648">
          <cell r="A648">
            <v>440.00479999999999</v>
          </cell>
        </row>
        <row r="649">
          <cell r="A649">
            <v>440.22289999999998</v>
          </cell>
        </row>
        <row r="650">
          <cell r="A650">
            <v>440.44029999999998</v>
          </cell>
        </row>
        <row r="651">
          <cell r="A651">
            <v>440.65710000000001</v>
          </cell>
        </row>
        <row r="652">
          <cell r="A652">
            <v>440.87329999999997</v>
          </cell>
        </row>
        <row r="653">
          <cell r="A653">
            <v>441.08890000000002</v>
          </cell>
        </row>
        <row r="654">
          <cell r="A654">
            <v>441.30380000000002</v>
          </cell>
        </row>
        <row r="655">
          <cell r="A655">
            <v>441.5181</v>
          </cell>
        </row>
        <row r="656">
          <cell r="A656">
            <v>441.73180000000002</v>
          </cell>
        </row>
        <row r="657">
          <cell r="A657">
            <v>441.94490000000002</v>
          </cell>
        </row>
        <row r="658">
          <cell r="A658">
            <v>442.15730000000002</v>
          </cell>
        </row>
        <row r="659">
          <cell r="A659">
            <v>442.36919999999998</v>
          </cell>
        </row>
        <row r="660">
          <cell r="A660">
            <v>442.5804</v>
          </cell>
        </row>
        <row r="661">
          <cell r="A661">
            <v>442.79109999999997</v>
          </cell>
        </row>
        <row r="662">
          <cell r="A662">
            <v>443.00110000000001</v>
          </cell>
        </row>
        <row r="663">
          <cell r="A663">
            <v>443.21050000000002</v>
          </cell>
        </row>
        <row r="664">
          <cell r="A664">
            <v>443.4194</v>
          </cell>
        </row>
        <row r="665">
          <cell r="A665">
            <v>443.62759999999997</v>
          </cell>
        </row>
        <row r="666">
          <cell r="A666">
            <v>443.83530000000002</v>
          </cell>
        </row>
        <row r="667">
          <cell r="A667">
            <v>444.04230000000001</v>
          </cell>
        </row>
        <row r="668">
          <cell r="A668">
            <v>444.24880000000002</v>
          </cell>
        </row>
        <row r="669">
          <cell r="A669">
            <v>444.4547</v>
          </cell>
        </row>
        <row r="670">
          <cell r="A670">
            <v>444.66</v>
          </cell>
        </row>
        <row r="671">
          <cell r="A671">
            <v>444.86470000000003</v>
          </cell>
        </row>
        <row r="672">
          <cell r="A672">
            <v>445.06889999999999</v>
          </cell>
        </row>
        <row r="673">
          <cell r="A673">
            <v>445.27249999999998</v>
          </cell>
        </row>
        <row r="674">
          <cell r="A674">
            <v>445.47539999999998</v>
          </cell>
        </row>
        <row r="675">
          <cell r="A675">
            <v>445.67790000000002</v>
          </cell>
        </row>
        <row r="676">
          <cell r="A676">
            <v>445.87970000000001</v>
          </cell>
        </row>
        <row r="677">
          <cell r="A677">
            <v>446.08100000000002</v>
          </cell>
        </row>
        <row r="678">
          <cell r="A678">
            <v>446.2817</v>
          </cell>
        </row>
        <row r="679">
          <cell r="A679">
            <v>446.4819</v>
          </cell>
        </row>
        <row r="680">
          <cell r="A680">
            <v>446.68150000000003</v>
          </cell>
        </row>
        <row r="681">
          <cell r="A681">
            <v>446.88049999999998</v>
          </cell>
        </row>
        <row r="682">
          <cell r="A682">
            <v>447.07900000000001</v>
          </cell>
        </row>
        <row r="683">
          <cell r="A683">
            <v>447.27690000000001</v>
          </cell>
        </row>
        <row r="684">
          <cell r="A684">
            <v>447.47430000000003</v>
          </cell>
        </row>
        <row r="685">
          <cell r="A685">
            <v>447.67110000000002</v>
          </cell>
        </row>
        <row r="686">
          <cell r="A686">
            <v>447.8673</v>
          </cell>
        </row>
        <row r="687">
          <cell r="A687">
            <v>448.06299999999999</v>
          </cell>
        </row>
        <row r="688">
          <cell r="A688">
            <v>448.25819999999999</v>
          </cell>
        </row>
        <row r="689">
          <cell r="A689">
            <v>448.45280000000002</v>
          </cell>
        </row>
        <row r="690">
          <cell r="A690">
            <v>448.64679999999998</v>
          </cell>
        </row>
        <row r="691">
          <cell r="A691">
            <v>448.84030000000001</v>
          </cell>
        </row>
        <row r="692">
          <cell r="A692">
            <v>449.0333</v>
          </cell>
        </row>
        <row r="693">
          <cell r="A693">
            <v>449.22570000000002</v>
          </cell>
        </row>
        <row r="694">
          <cell r="A694">
            <v>449.41759999999999</v>
          </cell>
        </row>
        <row r="695">
          <cell r="A695">
            <v>449.60890000000001</v>
          </cell>
        </row>
        <row r="696">
          <cell r="A696">
            <v>449.79969999999997</v>
          </cell>
        </row>
        <row r="697">
          <cell r="A697">
            <v>449.98989999999998</v>
          </cell>
        </row>
        <row r="698">
          <cell r="A698">
            <v>450.17959999999999</v>
          </cell>
        </row>
        <row r="699">
          <cell r="A699">
            <v>450.36880000000002</v>
          </cell>
        </row>
        <row r="700">
          <cell r="A700">
            <v>450.55739999999997</v>
          </cell>
        </row>
        <row r="701">
          <cell r="A701">
            <v>450.74549999999999</v>
          </cell>
        </row>
        <row r="702">
          <cell r="A702">
            <v>450.93299999999999</v>
          </cell>
        </row>
        <row r="703">
          <cell r="A703">
            <v>451.12</v>
          </cell>
        </row>
        <row r="704">
          <cell r="A704">
            <v>451.30650000000003</v>
          </cell>
        </row>
        <row r="705">
          <cell r="A705">
            <v>451.49239999999998</v>
          </cell>
        </row>
        <row r="706">
          <cell r="A706">
            <v>451.67779999999999</v>
          </cell>
        </row>
        <row r="707">
          <cell r="A707">
            <v>451.86259999999999</v>
          </cell>
        </row>
        <row r="708">
          <cell r="A708">
            <v>452.04689999999999</v>
          </cell>
        </row>
        <row r="709">
          <cell r="A709">
            <v>452.23059999999998</v>
          </cell>
        </row>
        <row r="710">
          <cell r="A710">
            <v>452.41379999999998</v>
          </cell>
        </row>
        <row r="711">
          <cell r="A711">
            <v>452.59649999999999</v>
          </cell>
        </row>
        <row r="712">
          <cell r="A712">
            <v>452.77859999999998</v>
          </cell>
        </row>
        <row r="713">
          <cell r="A713">
            <v>452.96019999999999</v>
          </cell>
        </row>
        <row r="714">
          <cell r="A714">
            <v>453.14120000000003</v>
          </cell>
        </row>
        <row r="715">
          <cell r="A715">
            <v>453.32159999999999</v>
          </cell>
        </row>
        <row r="716">
          <cell r="A716">
            <v>453.50150000000002</v>
          </cell>
        </row>
        <row r="717">
          <cell r="A717">
            <v>453.68079999999998</v>
          </cell>
        </row>
        <row r="718">
          <cell r="A718">
            <v>453.8596</v>
          </cell>
        </row>
        <row r="719">
          <cell r="A719">
            <v>454.0378</v>
          </cell>
        </row>
        <row r="720">
          <cell r="A720">
            <v>454.21539999999999</v>
          </cell>
        </row>
        <row r="721">
          <cell r="A721">
            <v>454.39240000000001</v>
          </cell>
        </row>
        <row r="722">
          <cell r="A722">
            <v>454.56889999999999</v>
          </cell>
        </row>
        <row r="723">
          <cell r="A723">
            <v>454.74470000000002</v>
          </cell>
        </row>
        <row r="724">
          <cell r="A724">
            <v>454.91989999999998</v>
          </cell>
        </row>
        <row r="725">
          <cell r="A725">
            <v>455.09460000000001</v>
          </cell>
        </row>
        <row r="726">
          <cell r="A726">
            <v>455.26850000000002</v>
          </cell>
        </row>
        <row r="727">
          <cell r="A727">
            <v>455.44189999999998</v>
          </cell>
        </row>
        <row r="728">
          <cell r="A728">
            <v>455.6146</v>
          </cell>
        </row>
        <row r="729">
          <cell r="A729">
            <v>455.78660000000002</v>
          </cell>
        </row>
        <row r="730">
          <cell r="A730">
            <v>455.95780000000002</v>
          </cell>
        </row>
        <row r="731">
          <cell r="A731">
            <v>456.1284</v>
          </cell>
        </row>
        <row r="732">
          <cell r="A732">
            <v>456.29809999999998</v>
          </cell>
        </row>
        <row r="733">
          <cell r="A733">
            <v>456.46699999999998</v>
          </cell>
        </row>
        <row r="734">
          <cell r="A734">
            <v>456.63479999999998</v>
          </cell>
        </row>
        <row r="735">
          <cell r="A735">
            <v>456.80149999999998</v>
          </cell>
        </row>
      </sheetData>
      <sheetData sheetId="36">
        <row r="2">
          <cell r="A2">
            <v>216.90479999999999</v>
          </cell>
        </row>
        <row r="3">
          <cell r="A3">
            <v>228.20089999999999</v>
          </cell>
        </row>
        <row r="4">
          <cell r="A4">
            <v>235.4923</v>
          </cell>
        </row>
        <row r="5">
          <cell r="A5">
            <v>241.0145</v>
          </cell>
        </row>
        <row r="6">
          <cell r="A6">
            <v>245.51599999999999</v>
          </cell>
        </row>
        <row r="7">
          <cell r="A7">
            <v>249.34559999999999</v>
          </cell>
        </row>
        <row r="8">
          <cell r="A8">
            <v>252.696</v>
          </cell>
        </row>
        <row r="9">
          <cell r="A9">
            <v>255.6858</v>
          </cell>
        </row>
        <row r="10">
          <cell r="A10">
            <v>258.39330000000001</v>
          </cell>
        </row>
        <row r="11">
          <cell r="A11">
            <v>260.8732</v>
          </cell>
        </row>
        <row r="12">
          <cell r="A12">
            <v>263.1653</v>
          </cell>
        </row>
        <row r="13">
          <cell r="A13">
            <v>265.29950000000002</v>
          </cell>
        </row>
        <row r="14">
          <cell r="A14">
            <v>267.29899999999998</v>
          </cell>
        </row>
        <row r="15">
          <cell r="A15">
            <v>269.18180000000001</v>
          </cell>
        </row>
        <row r="16">
          <cell r="A16">
            <v>270.96280000000002</v>
          </cell>
        </row>
        <row r="17">
          <cell r="A17">
            <v>272.65370000000001</v>
          </cell>
        </row>
        <row r="18">
          <cell r="A18">
            <v>274.2647</v>
          </cell>
        </row>
        <row r="19">
          <cell r="A19">
            <v>275.8039</v>
          </cell>
        </row>
        <row r="20">
          <cell r="A20">
            <v>277.2783</v>
          </cell>
        </row>
        <row r="21">
          <cell r="A21">
            <v>278.69409999999999</v>
          </cell>
        </row>
        <row r="22">
          <cell r="A22">
            <v>280.0564</v>
          </cell>
        </row>
        <row r="23">
          <cell r="A23">
            <v>281.36959999999999</v>
          </cell>
        </row>
        <row r="24">
          <cell r="A24">
            <v>282.6377</v>
          </cell>
        </row>
        <row r="25">
          <cell r="A25">
            <v>283.86419999999998</v>
          </cell>
        </row>
        <row r="26">
          <cell r="A26">
            <v>285.05220000000003</v>
          </cell>
        </row>
        <row r="27">
          <cell r="A27">
            <v>286.20429999999999</v>
          </cell>
        </row>
        <row r="28">
          <cell r="A28">
            <v>287.32299999999998</v>
          </cell>
        </row>
        <row r="29">
          <cell r="A29">
            <v>288.41050000000001</v>
          </cell>
        </row>
        <row r="30">
          <cell r="A30">
            <v>289.46870000000001</v>
          </cell>
        </row>
        <row r="31">
          <cell r="A31">
            <v>290.49950000000001</v>
          </cell>
        </row>
        <row r="32">
          <cell r="A32">
            <v>291.50450000000001</v>
          </cell>
        </row>
        <row r="33">
          <cell r="A33">
            <v>292.48500000000001</v>
          </cell>
        </row>
        <row r="34">
          <cell r="A34">
            <v>293.44260000000003</v>
          </cell>
        </row>
        <row r="35">
          <cell r="A35">
            <v>294.37830000000002</v>
          </cell>
        </row>
        <row r="36">
          <cell r="A36">
            <v>295.29340000000002</v>
          </cell>
        </row>
        <row r="37">
          <cell r="A37">
            <v>296.18889999999999</v>
          </cell>
        </row>
        <row r="38">
          <cell r="A38">
            <v>297.06569999999999</v>
          </cell>
        </row>
        <row r="39">
          <cell r="A39">
            <v>297.92469999999997</v>
          </cell>
        </row>
        <row r="40">
          <cell r="A40">
            <v>298.76679999999999</v>
          </cell>
        </row>
        <row r="41">
          <cell r="A41">
            <v>299.59269999999998</v>
          </cell>
        </row>
        <row r="42">
          <cell r="A42">
            <v>300.40320000000003</v>
          </cell>
        </row>
        <row r="43">
          <cell r="A43">
            <v>301.19880000000001</v>
          </cell>
        </row>
        <row r="44">
          <cell r="A44">
            <v>301.9803</v>
          </cell>
        </row>
        <row r="45">
          <cell r="A45">
            <v>302.7482</v>
          </cell>
        </row>
        <row r="46">
          <cell r="A46">
            <v>303.50299999999999</v>
          </cell>
        </row>
        <row r="47">
          <cell r="A47">
            <v>304.24529999999999</v>
          </cell>
        </row>
        <row r="48">
          <cell r="A48">
            <v>304.97550000000001</v>
          </cell>
        </row>
        <row r="49">
          <cell r="A49">
            <v>305.69420000000002</v>
          </cell>
        </row>
        <row r="50">
          <cell r="A50">
            <v>306.40159999999997</v>
          </cell>
        </row>
        <row r="51">
          <cell r="A51">
            <v>307.09829999999999</v>
          </cell>
        </row>
        <row r="52">
          <cell r="A52">
            <v>307.78460000000001</v>
          </cell>
        </row>
        <row r="53">
          <cell r="A53">
            <v>308.46080000000001</v>
          </cell>
        </row>
        <row r="54">
          <cell r="A54">
            <v>309.12729999999999</v>
          </cell>
        </row>
        <row r="55">
          <cell r="A55">
            <v>309.78449999999998</v>
          </cell>
        </row>
        <row r="56">
          <cell r="A56">
            <v>310.43259999999998</v>
          </cell>
        </row>
        <row r="57">
          <cell r="A57">
            <v>311.07190000000003</v>
          </cell>
        </row>
        <row r="58">
          <cell r="A58">
            <v>311.70269999999999</v>
          </cell>
        </row>
        <row r="59">
          <cell r="A59">
            <v>312.3252</v>
          </cell>
        </row>
        <row r="60">
          <cell r="A60">
            <v>312.93979999999999</v>
          </cell>
        </row>
        <row r="61">
          <cell r="A61">
            <v>313.54660000000001</v>
          </cell>
        </row>
        <row r="62">
          <cell r="A62">
            <v>314.14589999999998</v>
          </cell>
        </row>
        <row r="63">
          <cell r="A63">
            <v>314.73779999999999</v>
          </cell>
        </row>
        <row r="64">
          <cell r="A64">
            <v>315.3227</v>
          </cell>
        </row>
        <row r="65">
          <cell r="A65">
            <v>315.9006</v>
          </cell>
        </row>
        <row r="66">
          <cell r="A66">
            <v>316.47190000000001</v>
          </cell>
        </row>
        <row r="67">
          <cell r="A67">
            <v>317.03660000000002</v>
          </cell>
        </row>
        <row r="68">
          <cell r="A68">
            <v>317.5949</v>
          </cell>
        </row>
        <row r="69">
          <cell r="A69">
            <v>318.14710000000002</v>
          </cell>
        </row>
        <row r="70">
          <cell r="A70">
            <v>318.69319999999999</v>
          </cell>
        </row>
        <row r="71">
          <cell r="A71">
            <v>319.23340000000002</v>
          </cell>
        </row>
        <row r="72">
          <cell r="A72">
            <v>319.7679</v>
          </cell>
        </row>
        <row r="73">
          <cell r="A73">
            <v>320.29680000000002</v>
          </cell>
        </row>
        <row r="74">
          <cell r="A74">
            <v>320.8202</v>
          </cell>
        </row>
        <row r="75">
          <cell r="A75">
            <v>321.3383</v>
          </cell>
        </row>
        <row r="76">
          <cell r="A76">
            <v>321.85120000000001</v>
          </cell>
        </row>
        <row r="77">
          <cell r="A77">
            <v>322.35910000000001</v>
          </cell>
        </row>
        <row r="78">
          <cell r="A78">
            <v>322.86200000000002</v>
          </cell>
        </row>
        <row r="79">
          <cell r="A79">
            <v>323.36</v>
          </cell>
        </row>
        <row r="80">
          <cell r="A80">
            <v>323.85329999999999</v>
          </cell>
        </row>
        <row r="81">
          <cell r="A81">
            <v>324.34190000000001</v>
          </cell>
        </row>
        <row r="82">
          <cell r="A82">
            <v>324.82600000000002</v>
          </cell>
        </row>
        <row r="83">
          <cell r="A83">
            <v>325.3057</v>
          </cell>
        </row>
        <row r="84">
          <cell r="A84">
            <v>325.78100000000001</v>
          </cell>
        </row>
        <row r="85">
          <cell r="A85">
            <v>326.25209999999998</v>
          </cell>
        </row>
        <row r="86">
          <cell r="A86">
            <v>326.71899999999999</v>
          </cell>
        </row>
        <row r="87">
          <cell r="A87">
            <v>327.18189999999998</v>
          </cell>
        </row>
        <row r="88">
          <cell r="A88">
            <v>327.64080000000001</v>
          </cell>
        </row>
        <row r="89">
          <cell r="A89">
            <v>328.09570000000002</v>
          </cell>
        </row>
        <row r="90">
          <cell r="A90">
            <v>328.54680000000002</v>
          </cell>
        </row>
        <row r="91">
          <cell r="A91">
            <v>328.9941</v>
          </cell>
        </row>
        <row r="92">
          <cell r="A92">
            <v>329.43779999999998</v>
          </cell>
        </row>
        <row r="93">
          <cell r="A93">
            <v>329.87779999999998</v>
          </cell>
        </row>
        <row r="94">
          <cell r="A94">
            <v>330.3143</v>
          </cell>
        </row>
        <row r="95">
          <cell r="A95">
            <v>330.7473</v>
          </cell>
        </row>
        <row r="96">
          <cell r="A96">
            <v>331.17689999999999</v>
          </cell>
        </row>
        <row r="97">
          <cell r="A97">
            <v>331.60320000000002</v>
          </cell>
        </row>
        <row r="98">
          <cell r="A98">
            <v>332.02609999999999</v>
          </cell>
        </row>
        <row r="99">
          <cell r="A99">
            <v>332.44580000000002</v>
          </cell>
        </row>
        <row r="100">
          <cell r="A100">
            <v>332.8623</v>
          </cell>
        </row>
        <row r="101">
          <cell r="A101">
            <v>333.2758</v>
          </cell>
        </row>
        <row r="102">
          <cell r="A102">
            <v>333.68610000000001</v>
          </cell>
        </row>
        <row r="103">
          <cell r="A103">
            <v>334.09339999999997</v>
          </cell>
        </row>
        <row r="104">
          <cell r="A104">
            <v>334.49779999999998</v>
          </cell>
        </row>
        <row r="105">
          <cell r="A105">
            <v>334.89920000000001</v>
          </cell>
        </row>
        <row r="106">
          <cell r="A106">
            <v>335.2978</v>
          </cell>
        </row>
        <row r="107">
          <cell r="A107">
            <v>335.6936</v>
          </cell>
        </row>
        <row r="108">
          <cell r="A108">
            <v>336.08659999999998</v>
          </cell>
        </row>
        <row r="109">
          <cell r="A109">
            <v>336.4769</v>
          </cell>
        </row>
        <row r="110">
          <cell r="A110">
            <v>336.86450000000002</v>
          </cell>
        </row>
        <row r="111">
          <cell r="A111">
            <v>337.24939999999998</v>
          </cell>
        </row>
        <row r="112">
          <cell r="A112">
            <v>337.6318</v>
          </cell>
        </row>
        <row r="113">
          <cell r="A113">
            <v>338.01159999999999</v>
          </cell>
        </row>
        <row r="114">
          <cell r="A114">
            <v>338.3888</v>
          </cell>
        </row>
        <row r="115">
          <cell r="A115">
            <v>338.7636</v>
          </cell>
        </row>
        <row r="116">
          <cell r="A116">
            <v>339.13600000000002</v>
          </cell>
        </row>
        <row r="117">
          <cell r="A117">
            <v>339.5059</v>
          </cell>
        </row>
        <row r="118">
          <cell r="A118">
            <v>339.87349999999998</v>
          </cell>
        </row>
        <row r="119">
          <cell r="A119">
            <v>340.23880000000003</v>
          </cell>
        </row>
        <row r="120">
          <cell r="A120">
            <v>340.60169999999999</v>
          </cell>
        </row>
        <row r="121">
          <cell r="A121">
            <v>340.9624</v>
          </cell>
        </row>
        <row r="122">
          <cell r="A122">
            <v>341.32080000000002</v>
          </cell>
        </row>
        <row r="123">
          <cell r="A123">
            <v>341.6771</v>
          </cell>
        </row>
        <row r="124">
          <cell r="A124">
            <v>342.03120000000001</v>
          </cell>
        </row>
        <row r="125">
          <cell r="A125">
            <v>342.38310000000001</v>
          </cell>
        </row>
        <row r="126">
          <cell r="A126">
            <v>342.73289999999997</v>
          </cell>
        </row>
        <row r="127">
          <cell r="A127">
            <v>343.08069999999998</v>
          </cell>
        </row>
        <row r="128">
          <cell r="A128">
            <v>343.4264</v>
          </cell>
        </row>
        <row r="129">
          <cell r="A129">
            <v>343.77</v>
          </cell>
        </row>
        <row r="130">
          <cell r="A130">
            <v>344.11169999999998</v>
          </cell>
        </row>
        <row r="131">
          <cell r="A131">
            <v>344.45139999999998</v>
          </cell>
        </row>
        <row r="132">
          <cell r="A132">
            <v>344.78919999999999</v>
          </cell>
        </row>
        <row r="133">
          <cell r="A133">
            <v>345.125</v>
          </cell>
        </row>
        <row r="134">
          <cell r="A134">
            <v>345.45890000000003</v>
          </cell>
        </row>
        <row r="135">
          <cell r="A135">
            <v>345.791</v>
          </cell>
        </row>
        <row r="136">
          <cell r="A136">
            <v>346.12119999999999</v>
          </cell>
        </row>
        <row r="137">
          <cell r="A137">
            <v>346.44959999999998</v>
          </cell>
        </row>
        <row r="138">
          <cell r="A138">
            <v>346.77629999999999</v>
          </cell>
        </row>
        <row r="139">
          <cell r="A139">
            <v>347.10109999999997</v>
          </cell>
        </row>
        <row r="140">
          <cell r="A140">
            <v>347.42419999999998</v>
          </cell>
        </row>
        <row r="141">
          <cell r="A141">
            <v>347.74549999999999</v>
          </cell>
        </row>
        <row r="142">
          <cell r="A142">
            <v>348.06509999999997</v>
          </cell>
        </row>
        <row r="143">
          <cell r="A143">
            <v>348.38310000000001</v>
          </cell>
        </row>
        <row r="144">
          <cell r="A144">
            <v>348.69929999999999</v>
          </cell>
        </row>
        <row r="145">
          <cell r="A145">
            <v>349.01400000000001</v>
          </cell>
        </row>
        <row r="146">
          <cell r="A146">
            <v>349.327</v>
          </cell>
        </row>
        <row r="147">
          <cell r="A147">
            <v>349.63830000000002</v>
          </cell>
        </row>
        <row r="148">
          <cell r="A148">
            <v>349.94810000000001</v>
          </cell>
        </row>
        <row r="149">
          <cell r="A149">
            <v>350.25630000000001</v>
          </cell>
        </row>
        <row r="150">
          <cell r="A150">
            <v>350.56299999999999</v>
          </cell>
        </row>
        <row r="151">
          <cell r="A151">
            <v>350.86810000000003</v>
          </cell>
        </row>
        <row r="152">
          <cell r="A152">
            <v>351.17169999999999</v>
          </cell>
        </row>
        <row r="153">
          <cell r="A153">
            <v>351.47379999999998</v>
          </cell>
        </row>
        <row r="154">
          <cell r="A154">
            <v>351.77440000000001</v>
          </cell>
        </row>
        <row r="155">
          <cell r="A155">
            <v>352.0736</v>
          </cell>
        </row>
        <row r="156">
          <cell r="A156">
            <v>352.37119999999999</v>
          </cell>
        </row>
        <row r="157">
          <cell r="A157">
            <v>352.66750000000002</v>
          </cell>
        </row>
        <row r="158">
          <cell r="A158">
            <v>352.96230000000003</v>
          </cell>
        </row>
        <row r="159">
          <cell r="A159">
            <v>353.25569999999999</v>
          </cell>
        </row>
        <row r="160">
          <cell r="A160">
            <v>353.5478</v>
          </cell>
        </row>
        <row r="161">
          <cell r="A161">
            <v>353.83839999999998</v>
          </cell>
        </row>
        <row r="162">
          <cell r="A162">
            <v>354.1277</v>
          </cell>
        </row>
        <row r="163">
          <cell r="A163">
            <v>354.41570000000002</v>
          </cell>
        </row>
        <row r="164">
          <cell r="A164">
            <v>354.70229999999998</v>
          </cell>
        </row>
        <row r="165">
          <cell r="A165">
            <v>354.98759999999999</v>
          </cell>
        </row>
        <row r="166">
          <cell r="A166">
            <v>355.27159999999998</v>
          </cell>
        </row>
        <row r="167">
          <cell r="A167">
            <v>355.55430000000001</v>
          </cell>
        </row>
        <row r="168">
          <cell r="A168">
            <v>355.83569999999997</v>
          </cell>
        </row>
        <row r="169">
          <cell r="A169">
            <v>356.11590000000001</v>
          </cell>
        </row>
        <row r="170">
          <cell r="A170">
            <v>356.39479999999998</v>
          </cell>
        </row>
        <row r="171">
          <cell r="A171">
            <v>356.67239999999998</v>
          </cell>
        </row>
        <row r="172">
          <cell r="A172">
            <v>356.94889999999998</v>
          </cell>
        </row>
        <row r="173">
          <cell r="A173">
            <v>357.22410000000002</v>
          </cell>
        </row>
        <row r="174">
          <cell r="A174">
            <v>357.49810000000002</v>
          </cell>
        </row>
        <row r="175">
          <cell r="A175">
            <v>357.77089999999998</v>
          </cell>
        </row>
        <row r="176">
          <cell r="A176">
            <v>358.04259999999999</v>
          </cell>
        </row>
        <row r="177">
          <cell r="A177">
            <v>358.31299999999999</v>
          </cell>
        </row>
        <row r="178">
          <cell r="A178">
            <v>358.58229999999998</v>
          </cell>
        </row>
        <row r="179">
          <cell r="A179">
            <v>358.85050000000001</v>
          </cell>
        </row>
        <row r="180">
          <cell r="A180">
            <v>359.11750000000001</v>
          </cell>
        </row>
        <row r="181">
          <cell r="A181">
            <v>359.38350000000003</v>
          </cell>
        </row>
        <row r="182">
          <cell r="A182">
            <v>359.64819999999997</v>
          </cell>
        </row>
        <row r="183">
          <cell r="A183">
            <v>359.9119</v>
          </cell>
        </row>
        <row r="184">
          <cell r="A184">
            <v>360.17450000000002</v>
          </cell>
        </row>
        <row r="185">
          <cell r="A185">
            <v>360.43599999999998</v>
          </cell>
        </row>
        <row r="186">
          <cell r="A186">
            <v>360.69650000000001</v>
          </cell>
        </row>
        <row r="187">
          <cell r="A187">
            <v>360.95589999999999</v>
          </cell>
        </row>
        <row r="188">
          <cell r="A188">
            <v>361.21420000000001</v>
          </cell>
        </row>
        <row r="189">
          <cell r="A189">
            <v>361.47140000000002</v>
          </cell>
        </row>
        <row r="190">
          <cell r="A190">
            <v>361.72770000000003</v>
          </cell>
        </row>
        <row r="191">
          <cell r="A191">
            <v>361.98289999999997</v>
          </cell>
        </row>
        <row r="192">
          <cell r="A192">
            <v>362.2371</v>
          </cell>
        </row>
        <row r="193">
          <cell r="A193">
            <v>362.49029999999999</v>
          </cell>
        </row>
        <row r="194">
          <cell r="A194">
            <v>362.74239999999998</v>
          </cell>
        </row>
        <row r="195">
          <cell r="A195">
            <v>362.99360000000001</v>
          </cell>
        </row>
        <row r="196">
          <cell r="A196">
            <v>363.24380000000002</v>
          </cell>
        </row>
        <row r="197">
          <cell r="A197">
            <v>363.49310000000003</v>
          </cell>
        </row>
        <row r="198">
          <cell r="A198">
            <v>363.7414</v>
          </cell>
        </row>
        <row r="199">
          <cell r="A199">
            <v>363.98869999999999</v>
          </cell>
        </row>
        <row r="200">
          <cell r="A200">
            <v>364.23500000000001</v>
          </cell>
        </row>
        <row r="201">
          <cell r="A201">
            <v>364.48039999999997</v>
          </cell>
        </row>
        <row r="202">
          <cell r="A202">
            <v>364.72489999999999</v>
          </cell>
        </row>
        <row r="203">
          <cell r="A203">
            <v>364.96850000000001</v>
          </cell>
        </row>
        <row r="204">
          <cell r="A204">
            <v>365.21109999999999</v>
          </cell>
        </row>
        <row r="205">
          <cell r="A205">
            <v>365.4529</v>
          </cell>
        </row>
        <row r="206">
          <cell r="A206">
            <v>365.69369999999998</v>
          </cell>
        </row>
        <row r="207">
          <cell r="A207">
            <v>365.93360000000001</v>
          </cell>
        </row>
        <row r="208">
          <cell r="A208">
            <v>366.17259999999999</v>
          </cell>
        </row>
        <row r="209">
          <cell r="A209">
            <v>366.41079999999999</v>
          </cell>
        </row>
        <row r="210">
          <cell r="A210">
            <v>366.6481</v>
          </cell>
        </row>
        <row r="211">
          <cell r="A211">
            <v>366.8845</v>
          </cell>
        </row>
        <row r="212">
          <cell r="A212">
            <v>367.12</v>
          </cell>
        </row>
        <row r="213">
          <cell r="A213">
            <v>367.35469999999998</v>
          </cell>
        </row>
        <row r="214">
          <cell r="A214">
            <v>367.58859999999999</v>
          </cell>
        </row>
        <row r="215">
          <cell r="A215">
            <v>367.82159999999999</v>
          </cell>
        </row>
        <row r="216">
          <cell r="A216">
            <v>368.05380000000002</v>
          </cell>
        </row>
        <row r="217">
          <cell r="A217">
            <v>368.2851</v>
          </cell>
        </row>
        <row r="218">
          <cell r="A218">
            <v>368.51560000000001</v>
          </cell>
        </row>
        <row r="219">
          <cell r="A219">
            <v>368.74529999999999</v>
          </cell>
        </row>
        <row r="220">
          <cell r="A220">
            <v>368.9742</v>
          </cell>
        </row>
        <row r="221">
          <cell r="A221">
            <v>369.20229999999998</v>
          </cell>
        </row>
        <row r="222">
          <cell r="A222">
            <v>369.42959999999999</v>
          </cell>
        </row>
        <row r="223">
          <cell r="A223">
            <v>369.65609999999998</v>
          </cell>
        </row>
        <row r="224">
          <cell r="A224">
            <v>369.8818</v>
          </cell>
        </row>
        <row r="225">
          <cell r="A225">
            <v>370.10680000000002</v>
          </cell>
        </row>
        <row r="226">
          <cell r="A226">
            <v>370.33089999999999</v>
          </cell>
        </row>
        <row r="227">
          <cell r="A227">
            <v>370.55430000000001</v>
          </cell>
        </row>
        <row r="228">
          <cell r="A228">
            <v>370.77690000000001</v>
          </cell>
        </row>
        <row r="229">
          <cell r="A229">
            <v>370.99880000000002</v>
          </cell>
        </row>
        <row r="230">
          <cell r="A230">
            <v>371.2199</v>
          </cell>
        </row>
        <row r="231">
          <cell r="A231">
            <v>371.44029999999998</v>
          </cell>
        </row>
        <row r="232">
          <cell r="A232">
            <v>371.65989999999999</v>
          </cell>
        </row>
        <row r="233">
          <cell r="A233">
            <v>371.87880000000001</v>
          </cell>
        </row>
        <row r="234">
          <cell r="A234">
            <v>372.09690000000001</v>
          </cell>
        </row>
        <row r="235">
          <cell r="A235">
            <v>372.3143</v>
          </cell>
        </row>
        <row r="236">
          <cell r="A236">
            <v>372.53100000000001</v>
          </cell>
        </row>
        <row r="237">
          <cell r="A237">
            <v>372.74700000000001</v>
          </cell>
        </row>
        <row r="238">
          <cell r="A238">
            <v>372.96230000000003</v>
          </cell>
        </row>
        <row r="239">
          <cell r="A239">
            <v>373.17689999999999</v>
          </cell>
        </row>
        <row r="240">
          <cell r="A240">
            <v>373.39069999999998</v>
          </cell>
        </row>
        <row r="241">
          <cell r="A241">
            <v>373.60390000000001</v>
          </cell>
        </row>
        <row r="242">
          <cell r="A242">
            <v>373.81639999999999</v>
          </cell>
        </row>
        <row r="243">
          <cell r="A243">
            <v>374.02809999999999</v>
          </cell>
        </row>
        <row r="244">
          <cell r="A244">
            <v>374.23919999999998</v>
          </cell>
        </row>
        <row r="245">
          <cell r="A245">
            <v>374.44970000000001</v>
          </cell>
        </row>
        <row r="246">
          <cell r="A246">
            <v>374.65940000000001</v>
          </cell>
        </row>
        <row r="247">
          <cell r="A247">
            <v>374.86849999999998</v>
          </cell>
        </row>
        <row r="248">
          <cell r="A248">
            <v>375.07690000000002</v>
          </cell>
        </row>
        <row r="249">
          <cell r="A249">
            <v>375.28460000000001</v>
          </cell>
        </row>
        <row r="250">
          <cell r="A250">
            <v>375.49169999999998</v>
          </cell>
        </row>
        <row r="251">
          <cell r="A251">
            <v>375.69810000000001</v>
          </cell>
        </row>
        <row r="252">
          <cell r="A252">
            <v>375.90390000000002</v>
          </cell>
        </row>
        <row r="253">
          <cell r="A253">
            <v>376.10899999999998</v>
          </cell>
        </row>
        <row r="254">
          <cell r="A254">
            <v>376.31349999999998</v>
          </cell>
        </row>
        <row r="255">
          <cell r="A255">
            <v>376.51740000000001</v>
          </cell>
        </row>
        <row r="256">
          <cell r="A256">
            <v>376.72059999999999</v>
          </cell>
        </row>
        <row r="257">
          <cell r="A257">
            <v>376.92320000000001</v>
          </cell>
        </row>
        <row r="258">
          <cell r="A258">
            <v>377.12509999999997</v>
          </cell>
        </row>
        <row r="259">
          <cell r="A259">
            <v>377.32650000000001</v>
          </cell>
        </row>
        <row r="260">
          <cell r="A260">
            <v>377.52719999999999</v>
          </cell>
        </row>
        <row r="261">
          <cell r="A261">
            <v>377.72730000000001</v>
          </cell>
        </row>
        <row r="262">
          <cell r="A262">
            <v>377.92680000000001</v>
          </cell>
        </row>
        <row r="263">
          <cell r="A263">
            <v>378.12569999999999</v>
          </cell>
        </row>
        <row r="264">
          <cell r="A264">
            <v>378.32389999999998</v>
          </cell>
        </row>
        <row r="265">
          <cell r="A265">
            <v>378.52159999999998</v>
          </cell>
        </row>
        <row r="266">
          <cell r="A266">
            <v>378.71870000000001</v>
          </cell>
        </row>
        <row r="267">
          <cell r="A267">
            <v>378.91520000000003</v>
          </cell>
        </row>
        <row r="268">
          <cell r="A268">
            <v>379.11099999999999</v>
          </cell>
        </row>
        <row r="269">
          <cell r="A269">
            <v>379.30630000000002</v>
          </cell>
        </row>
        <row r="270">
          <cell r="A270">
            <v>379.50110000000001</v>
          </cell>
        </row>
        <row r="271">
          <cell r="A271">
            <v>379.6952</v>
          </cell>
        </row>
        <row r="272">
          <cell r="A272">
            <v>379.88869999999997</v>
          </cell>
        </row>
        <row r="273">
          <cell r="A273">
            <v>380.08170000000001</v>
          </cell>
        </row>
        <row r="274">
          <cell r="A274">
            <v>380.27409999999998</v>
          </cell>
        </row>
        <row r="275">
          <cell r="A275">
            <v>380.46600000000001</v>
          </cell>
        </row>
        <row r="276">
          <cell r="A276">
            <v>380.65719999999999</v>
          </cell>
        </row>
        <row r="277">
          <cell r="A277">
            <v>380.84800000000001</v>
          </cell>
        </row>
        <row r="278">
          <cell r="A278">
            <v>381.03809999999999</v>
          </cell>
        </row>
        <row r="279">
          <cell r="A279">
            <v>381.22770000000003</v>
          </cell>
        </row>
        <row r="280">
          <cell r="A280">
            <v>381.41669999999999</v>
          </cell>
        </row>
        <row r="281">
          <cell r="A281">
            <v>381.60520000000002</v>
          </cell>
        </row>
        <row r="282">
          <cell r="A282">
            <v>381.79320000000001</v>
          </cell>
        </row>
        <row r="283">
          <cell r="A283">
            <v>381.98059999999998</v>
          </cell>
        </row>
        <row r="284">
          <cell r="A284">
            <v>382.16739999999999</v>
          </cell>
        </row>
        <row r="285">
          <cell r="A285">
            <v>382.3537</v>
          </cell>
        </row>
        <row r="286">
          <cell r="A286">
            <v>382.53949999999998</v>
          </cell>
        </row>
        <row r="287">
          <cell r="A287">
            <v>382.72469999999998</v>
          </cell>
        </row>
        <row r="288">
          <cell r="A288">
            <v>382.90940000000001</v>
          </cell>
        </row>
        <row r="289">
          <cell r="A289">
            <v>383.09359999999998</v>
          </cell>
        </row>
        <row r="290">
          <cell r="A290">
            <v>383.27719999999999</v>
          </cell>
        </row>
        <row r="291">
          <cell r="A291">
            <v>383.46039999999999</v>
          </cell>
        </row>
        <row r="292">
          <cell r="A292">
            <v>383.64299999999997</v>
          </cell>
        </row>
        <row r="293">
          <cell r="A293">
            <v>383.82499999999999</v>
          </cell>
        </row>
        <row r="294">
          <cell r="A294">
            <v>384.00659999999999</v>
          </cell>
        </row>
        <row r="295">
          <cell r="A295">
            <v>384.18759999999997</v>
          </cell>
        </row>
        <row r="296">
          <cell r="A296">
            <v>384.3682</v>
          </cell>
        </row>
        <row r="297">
          <cell r="A297">
            <v>384.54820000000001</v>
          </cell>
        </row>
        <row r="298">
          <cell r="A298">
            <v>384.72770000000003</v>
          </cell>
        </row>
        <row r="299">
          <cell r="A299">
            <v>384.9067</v>
          </cell>
        </row>
        <row r="300">
          <cell r="A300">
            <v>385.08519999999999</v>
          </cell>
        </row>
        <row r="301">
          <cell r="A301">
            <v>385.26319999999998</v>
          </cell>
        </row>
        <row r="302">
          <cell r="A302">
            <v>385.44069999999999</v>
          </cell>
        </row>
        <row r="303">
          <cell r="A303">
            <v>385.61770000000001</v>
          </cell>
        </row>
        <row r="304">
          <cell r="A304">
            <v>385.79419999999999</v>
          </cell>
        </row>
        <row r="305">
          <cell r="A305">
            <v>385.97019999999998</v>
          </cell>
        </row>
        <row r="306">
          <cell r="A306">
            <v>386.14569999999998</v>
          </cell>
        </row>
        <row r="307">
          <cell r="A307">
            <v>386.32069999999999</v>
          </cell>
        </row>
        <row r="308">
          <cell r="A308">
            <v>386.49520000000001</v>
          </cell>
        </row>
        <row r="309">
          <cell r="A309">
            <v>386.66930000000002</v>
          </cell>
        </row>
        <row r="310">
          <cell r="A310">
            <v>386.84280000000001</v>
          </cell>
        </row>
        <row r="311">
          <cell r="A311">
            <v>387.01589999999999</v>
          </cell>
        </row>
        <row r="312">
          <cell r="A312">
            <v>387.18849999999998</v>
          </cell>
        </row>
        <row r="313">
          <cell r="A313">
            <v>387.36059999999998</v>
          </cell>
        </row>
        <row r="314">
          <cell r="A314">
            <v>387.53230000000002</v>
          </cell>
        </row>
        <row r="315">
          <cell r="A315">
            <v>387.70339999999999</v>
          </cell>
        </row>
        <row r="316">
          <cell r="A316">
            <v>387.8741</v>
          </cell>
        </row>
        <row r="317">
          <cell r="A317">
            <v>388.04430000000002</v>
          </cell>
        </row>
        <row r="318">
          <cell r="A318">
            <v>388.214</v>
          </cell>
        </row>
        <row r="319">
          <cell r="A319">
            <v>388.38330000000002</v>
          </cell>
        </row>
        <row r="320">
          <cell r="A320">
            <v>388.55200000000002</v>
          </cell>
        </row>
        <row r="321">
          <cell r="A321">
            <v>388.72039999999998</v>
          </cell>
        </row>
        <row r="322">
          <cell r="A322">
            <v>388.88819999999998</v>
          </cell>
        </row>
        <row r="323">
          <cell r="A323">
            <v>389.05560000000003</v>
          </cell>
        </row>
        <row r="324">
          <cell r="A324">
            <v>389.22250000000003</v>
          </cell>
        </row>
        <row r="325">
          <cell r="A325">
            <v>389.38889999999998</v>
          </cell>
        </row>
        <row r="326">
          <cell r="A326">
            <v>389.55489999999998</v>
          </cell>
        </row>
        <row r="327">
          <cell r="A327">
            <v>389.72039999999998</v>
          </cell>
        </row>
        <row r="328">
          <cell r="A328">
            <v>389.88549999999998</v>
          </cell>
        </row>
        <row r="329">
          <cell r="A329">
            <v>390.05009999999999</v>
          </cell>
        </row>
        <row r="330">
          <cell r="A330">
            <v>390.21420000000001</v>
          </cell>
        </row>
        <row r="331">
          <cell r="A331">
            <v>390.37779999999998</v>
          </cell>
        </row>
        <row r="332">
          <cell r="A332">
            <v>390.541</v>
          </cell>
        </row>
        <row r="333">
          <cell r="A333">
            <v>390.7038</v>
          </cell>
        </row>
        <row r="334">
          <cell r="A334">
            <v>390.86599999999999</v>
          </cell>
        </row>
        <row r="335">
          <cell r="A335">
            <v>391.02789999999999</v>
          </cell>
        </row>
        <row r="336">
          <cell r="A336">
            <v>391.18920000000003</v>
          </cell>
        </row>
        <row r="337">
          <cell r="A337">
            <v>391.3501</v>
          </cell>
        </row>
        <row r="338">
          <cell r="A338">
            <v>391.51049999999998</v>
          </cell>
        </row>
        <row r="339">
          <cell r="A339">
            <v>391.6705</v>
          </cell>
        </row>
        <row r="340">
          <cell r="A340">
            <v>391.83</v>
          </cell>
        </row>
        <row r="341">
          <cell r="A341">
            <v>391.98899999999998</v>
          </cell>
        </row>
        <row r="342">
          <cell r="A342">
            <v>392.14760000000001</v>
          </cell>
        </row>
        <row r="343">
          <cell r="A343">
            <v>392.3057</v>
          </cell>
        </row>
        <row r="344">
          <cell r="A344">
            <v>392.4633</v>
          </cell>
        </row>
        <row r="345">
          <cell r="A345">
            <v>392.62049999999999</v>
          </cell>
        </row>
        <row r="346">
          <cell r="A346">
            <v>392.77710000000002</v>
          </cell>
        </row>
        <row r="347">
          <cell r="A347">
            <v>392.93329999999997</v>
          </cell>
        </row>
        <row r="348">
          <cell r="A348">
            <v>393.08909999999997</v>
          </cell>
        </row>
        <row r="349">
          <cell r="A349">
            <v>393.24430000000001</v>
          </cell>
        </row>
        <row r="350">
          <cell r="A350">
            <v>393.399</v>
          </cell>
        </row>
        <row r="351">
          <cell r="A351">
            <v>393.55329999999998</v>
          </cell>
        </row>
        <row r="352">
          <cell r="A352">
            <v>393.70710000000003</v>
          </cell>
        </row>
        <row r="353">
          <cell r="A353">
            <v>393.8603</v>
          </cell>
        </row>
        <row r="354">
          <cell r="A354">
            <v>394.01310000000001</v>
          </cell>
        </row>
        <row r="355">
          <cell r="A355">
            <v>394.1653</v>
          </cell>
        </row>
        <row r="356">
          <cell r="A356">
            <v>394.31700000000001</v>
          </cell>
        </row>
        <row r="357">
          <cell r="A357">
            <v>394.46809999999999</v>
          </cell>
        </row>
        <row r="358">
          <cell r="A358">
            <v>394.61869999999999</v>
          </cell>
        </row>
        <row r="359">
          <cell r="A359">
            <v>394.76859999999999</v>
          </cell>
        </row>
        <row r="360">
          <cell r="A360">
            <v>394.91800000000001</v>
          </cell>
        </row>
        <row r="361">
          <cell r="A361">
            <v>395.06670000000003</v>
          </cell>
        </row>
        <row r="362">
          <cell r="A362">
            <v>395.21469999999999</v>
          </cell>
        </row>
        <row r="363">
          <cell r="A363">
            <v>395.36189999999999</v>
          </cell>
        </row>
        <row r="364">
          <cell r="A364">
            <v>216.90479999999999</v>
          </cell>
        </row>
        <row r="365">
          <cell r="A365">
            <v>228.20089999999999</v>
          </cell>
        </row>
        <row r="366">
          <cell r="A366">
            <v>235.4923</v>
          </cell>
        </row>
        <row r="367">
          <cell r="A367">
            <v>241.0145</v>
          </cell>
        </row>
        <row r="368">
          <cell r="A368">
            <v>245.51599999999999</v>
          </cell>
        </row>
        <row r="369">
          <cell r="A369">
            <v>249.34559999999999</v>
          </cell>
        </row>
        <row r="370">
          <cell r="A370">
            <v>252.696</v>
          </cell>
        </row>
        <row r="371">
          <cell r="A371">
            <v>255.6858</v>
          </cell>
        </row>
        <row r="372">
          <cell r="A372">
            <v>258.39330000000001</v>
          </cell>
        </row>
        <row r="373">
          <cell r="A373">
            <v>260.8732</v>
          </cell>
        </row>
        <row r="374">
          <cell r="A374">
            <v>263.1653</v>
          </cell>
        </row>
        <row r="375">
          <cell r="A375">
            <v>265.29950000000002</v>
          </cell>
        </row>
        <row r="376">
          <cell r="A376">
            <v>267.29899999999998</v>
          </cell>
        </row>
        <row r="377">
          <cell r="A377">
            <v>269.18180000000001</v>
          </cell>
        </row>
        <row r="378">
          <cell r="A378">
            <v>270.96280000000002</v>
          </cell>
        </row>
        <row r="379">
          <cell r="A379">
            <v>272.65370000000001</v>
          </cell>
        </row>
        <row r="380">
          <cell r="A380">
            <v>274.2647</v>
          </cell>
        </row>
        <row r="381">
          <cell r="A381">
            <v>275.8039</v>
          </cell>
        </row>
        <row r="382">
          <cell r="A382">
            <v>277.2783</v>
          </cell>
        </row>
        <row r="383">
          <cell r="A383">
            <v>278.69409999999999</v>
          </cell>
        </row>
        <row r="384">
          <cell r="A384">
            <v>280.0564</v>
          </cell>
        </row>
        <row r="385">
          <cell r="A385">
            <v>281.36959999999999</v>
          </cell>
        </row>
        <row r="386">
          <cell r="A386">
            <v>282.6377</v>
          </cell>
        </row>
        <row r="387">
          <cell r="A387">
            <v>283.86419999999998</v>
          </cell>
        </row>
        <row r="388">
          <cell r="A388">
            <v>285.05220000000003</v>
          </cell>
        </row>
        <row r="389">
          <cell r="A389">
            <v>286.20429999999999</v>
          </cell>
        </row>
        <row r="390">
          <cell r="A390">
            <v>287.32299999999998</v>
          </cell>
        </row>
        <row r="391">
          <cell r="A391">
            <v>288.41050000000001</v>
          </cell>
        </row>
        <row r="392">
          <cell r="A392">
            <v>289.46870000000001</v>
          </cell>
        </row>
        <row r="393">
          <cell r="A393">
            <v>290.49950000000001</v>
          </cell>
        </row>
        <row r="394">
          <cell r="A394">
            <v>291.50450000000001</v>
          </cell>
        </row>
        <row r="395">
          <cell r="A395">
            <v>292.48500000000001</v>
          </cell>
        </row>
        <row r="396">
          <cell r="A396">
            <v>293.44260000000003</v>
          </cell>
        </row>
        <row r="397">
          <cell r="A397">
            <v>294.37830000000002</v>
          </cell>
        </row>
        <row r="398">
          <cell r="A398">
            <v>295.29340000000002</v>
          </cell>
        </row>
        <row r="399">
          <cell r="A399">
            <v>296.18889999999999</v>
          </cell>
        </row>
        <row r="400">
          <cell r="A400">
            <v>297.06569999999999</v>
          </cell>
        </row>
        <row r="401">
          <cell r="A401">
            <v>297.92469999999997</v>
          </cell>
        </row>
        <row r="402">
          <cell r="A402">
            <v>298.76679999999999</v>
          </cell>
        </row>
        <row r="403">
          <cell r="A403">
            <v>299.59269999999998</v>
          </cell>
        </row>
        <row r="404">
          <cell r="A404">
            <v>300.40320000000003</v>
          </cell>
        </row>
        <row r="405">
          <cell r="A405">
            <v>301.19880000000001</v>
          </cell>
        </row>
        <row r="406">
          <cell r="A406">
            <v>301.9803</v>
          </cell>
        </row>
        <row r="407">
          <cell r="A407">
            <v>302.7482</v>
          </cell>
        </row>
        <row r="408">
          <cell r="A408">
            <v>303.50299999999999</v>
          </cell>
        </row>
        <row r="409">
          <cell r="A409">
            <v>304.24529999999999</v>
          </cell>
        </row>
        <row r="410">
          <cell r="A410">
            <v>304.97550000000001</v>
          </cell>
        </row>
        <row r="411">
          <cell r="A411">
            <v>305.69420000000002</v>
          </cell>
        </row>
        <row r="412">
          <cell r="A412">
            <v>306.40159999999997</v>
          </cell>
        </row>
        <row r="413">
          <cell r="A413">
            <v>307.09829999999999</v>
          </cell>
        </row>
        <row r="414">
          <cell r="A414">
            <v>307.78460000000001</v>
          </cell>
        </row>
        <row r="415">
          <cell r="A415">
            <v>308.46080000000001</v>
          </cell>
        </row>
        <row r="416">
          <cell r="A416">
            <v>309.12729999999999</v>
          </cell>
        </row>
        <row r="417">
          <cell r="A417">
            <v>309.78449999999998</v>
          </cell>
        </row>
        <row r="418">
          <cell r="A418">
            <v>310.43259999999998</v>
          </cell>
        </row>
        <row r="419">
          <cell r="A419">
            <v>311.07190000000003</v>
          </cell>
        </row>
        <row r="420">
          <cell r="A420">
            <v>311.70269999999999</v>
          </cell>
        </row>
        <row r="421">
          <cell r="A421">
            <v>312.3252</v>
          </cell>
        </row>
        <row r="422">
          <cell r="A422">
            <v>312.93979999999999</v>
          </cell>
        </row>
        <row r="423">
          <cell r="A423">
            <v>313.54660000000001</v>
          </cell>
        </row>
        <row r="424">
          <cell r="A424">
            <v>314.14589999999998</v>
          </cell>
        </row>
        <row r="425">
          <cell r="A425">
            <v>314.73779999999999</v>
          </cell>
        </row>
        <row r="426">
          <cell r="A426">
            <v>315.3227</v>
          </cell>
        </row>
        <row r="427">
          <cell r="A427">
            <v>315.9006</v>
          </cell>
        </row>
        <row r="428">
          <cell r="A428">
            <v>316.47190000000001</v>
          </cell>
        </row>
        <row r="429">
          <cell r="A429">
            <v>317.03660000000002</v>
          </cell>
        </row>
        <row r="430">
          <cell r="A430">
            <v>317.5949</v>
          </cell>
        </row>
        <row r="431">
          <cell r="A431">
            <v>318.14710000000002</v>
          </cell>
        </row>
        <row r="432">
          <cell r="A432">
            <v>318.69319999999999</v>
          </cell>
        </row>
        <row r="433">
          <cell r="A433">
            <v>319.23340000000002</v>
          </cell>
        </row>
        <row r="434">
          <cell r="A434">
            <v>319.7679</v>
          </cell>
        </row>
        <row r="435">
          <cell r="A435">
            <v>320.29680000000002</v>
          </cell>
        </row>
        <row r="436">
          <cell r="A436">
            <v>320.8202</v>
          </cell>
        </row>
        <row r="437">
          <cell r="A437">
            <v>321.3383</v>
          </cell>
        </row>
        <row r="438">
          <cell r="A438">
            <v>321.85120000000001</v>
          </cell>
        </row>
        <row r="439">
          <cell r="A439">
            <v>322.35910000000001</v>
          </cell>
        </row>
        <row r="440">
          <cell r="A440">
            <v>322.86200000000002</v>
          </cell>
        </row>
        <row r="441">
          <cell r="A441">
            <v>323.36</v>
          </cell>
        </row>
        <row r="442">
          <cell r="A442">
            <v>323.85329999999999</v>
          </cell>
        </row>
        <row r="443">
          <cell r="A443">
            <v>324.34190000000001</v>
          </cell>
        </row>
        <row r="444">
          <cell r="A444">
            <v>324.82600000000002</v>
          </cell>
        </row>
        <row r="445">
          <cell r="A445">
            <v>325.3057</v>
          </cell>
        </row>
        <row r="446">
          <cell r="A446">
            <v>325.78100000000001</v>
          </cell>
        </row>
        <row r="447">
          <cell r="A447">
            <v>326.25209999999998</v>
          </cell>
        </row>
        <row r="448">
          <cell r="A448">
            <v>326.71899999999999</v>
          </cell>
        </row>
        <row r="449">
          <cell r="A449">
            <v>327.18189999999998</v>
          </cell>
        </row>
        <row r="450">
          <cell r="A450">
            <v>327.64080000000001</v>
          </cell>
        </row>
        <row r="451">
          <cell r="A451">
            <v>328.09570000000002</v>
          </cell>
        </row>
        <row r="452">
          <cell r="A452">
            <v>328.54680000000002</v>
          </cell>
        </row>
        <row r="453">
          <cell r="A453">
            <v>328.9941</v>
          </cell>
        </row>
        <row r="454">
          <cell r="A454">
            <v>329.43779999999998</v>
          </cell>
        </row>
        <row r="455">
          <cell r="A455">
            <v>329.87779999999998</v>
          </cell>
        </row>
        <row r="456">
          <cell r="A456">
            <v>330.3143</v>
          </cell>
        </row>
        <row r="457">
          <cell r="A457">
            <v>330.7473</v>
          </cell>
        </row>
        <row r="458">
          <cell r="A458">
            <v>331.17689999999999</v>
          </cell>
        </row>
        <row r="459">
          <cell r="A459">
            <v>331.60320000000002</v>
          </cell>
        </row>
        <row r="460">
          <cell r="A460">
            <v>332.02609999999999</v>
          </cell>
        </row>
        <row r="461">
          <cell r="A461">
            <v>332.44580000000002</v>
          </cell>
        </row>
        <row r="462">
          <cell r="A462">
            <v>332.8623</v>
          </cell>
        </row>
        <row r="463">
          <cell r="A463">
            <v>333.2758</v>
          </cell>
        </row>
        <row r="464">
          <cell r="A464">
            <v>333.68610000000001</v>
          </cell>
        </row>
        <row r="465">
          <cell r="A465">
            <v>334.09339999999997</v>
          </cell>
        </row>
        <row r="466">
          <cell r="A466">
            <v>334.49779999999998</v>
          </cell>
        </row>
        <row r="467">
          <cell r="A467">
            <v>334.89920000000001</v>
          </cell>
        </row>
        <row r="468">
          <cell r="A468">
            <v>335.2978</v>
          </cell>
        </row>
        <row r="469">
          <cell r="A469">
            <v>335.6936</v>
          </cell>
        </row>
        <row r="470">
          <cell r="A470">
            <v>336.08659999999998</v>
          </cell>
        </row>
        <row r="471">
          <cell r="A471">
            <v>336.4769</v>
          </cell>
        </row>
        <row r="472">
          <cell r="A472">
            <v>336.86450000000002</v>
          </cell>
        </row>
        <row r="473">
          <cell r="A473">
            <v>337.24939999999998</v>
          </cell>
        </row>
        <row r="474">
          <cell r="A474">
            <v>337.6318</v>
          </cell>
        </row>
        <row r="475">
          <cell r="A475">
            <v>338.01159999999999</v>
          </cell>
        </row>
        <row r="476">
          <cell r="A476">
            <v>338.3888</v>
          </cell>
        </row>
        <row r="477">
          <cell r="A477">
            <v>338.7636</v>
          </cell>
        </row>
        <row r="478">
          <cell r="A478">
            <v>339.13600000000002</v>
          </cell>
        </row>
        <row r="479">
          <cell r="A479">
            <v>339.5059</v>
          </cell>
        </row>
        <row r="480">
          <cell r="A480">
            <v>339.87349999999998</v>
          </cell>
        </row>
        <row r="481">
          <cell r="A481">
            <v>340.23880000000003</v>
          </cell>
        </row>
        <row r="482">
          <cell r="A482">
            <v>340.60169999999999</v>
          </cell>
        </row>
        <row r="483">
          <cell r="A483">
            <v>340.9624</v>
          </cell>
        </row>
        <row r="484">
          <cell r="A484">
            <v>341.32080000000002</v>
          </cell>
        </row>
        <row r="485">
          <cell r="A485">
            <v>341.6771</v>
          </cell>
        </row>
        <row r="486">
          <cell r="A486">
            <v>342.03120000000001</v>
          </cell>
        </row>
        <row r="487">
          <cell r="A487">
            <v>342.38310000000001</v>
          </cell>
        </row>
        <row r="488">
          <cell r="A488">
            <v>342.73289999999997</v>
          </cell>
        </row>
        <row r="489">
          <cell r="A489">
            <v>343.08069999999998</v>
          </cell>
        </row>
        <row r="490">
          <cell r="A490">
            <v>343.4264</v>
          </cell>
        </row>
        <row r="491">
          <cell r="A491">
            <v>343.77</v>
          </cell>
        </row>
        <row r="492">
          <cell r="A492">
            <v>344.11169999999998</v>
          </cell>
        </row>
        <row r="493">
          <cell r="A493">
            <v>344.45139999999998</v>
          </cell>
        </row>
        <row r="494">
          <cell r="A494">
            <v>344.78919999999999</v>
          </cell>
        </row>
        <row r="495">
          <cell r="A495">
            <v>345.125</v>
          </cell>
        </row>
        <row r="496">
          <cell r="A496">
            <v>345.45890000000003</v>
          </cell>
        </row>
        <row r="497">
          <cell r="A497">
            <v>345.791</v>
          </cell>
        </row>
        <row r="498">
          <cell r="A498">
            <v>346.12119999999999</v>
          </cell>
        </row>
        <row r="499">
          <cell r="A499">
            <v>346.44959999999998</v>
          </cell>
        </row>
        <row r="500">
          <cell r="A500">
            <v>346.77629999999999</v>
          </cell>
        </row>
        <row r="501">
          <cell r="A501">
            <v>347.10109999999997</v>
          </cell>
        </row>
        <row r="502">
          <cell r="A502">
            <v>347.42419999999998</v>
          </cell>
        </row>
        <row r="503">
          <cell r="A503">
            <v>347.74549999999999</v>
          </cell>
        </row>
        <row r="504">
          <cell r="A504">
            <v>348.06509999999997</v>
          </cell>
        </row>
        <row r="505">
          <cell r="A505">
            <v>348.38310000000001</v>
          </cell>
        </row>
        <row r="506">
          <cell r="A506">
            <v>348.69929999999999</v>
          </cell>
        </row>
        <row r="507">
          <cell r="A507">
            <v>349.01400000000001</v>
          </cell>
        </row>
        <row r="508">
          <cell r="A508">
            <v>349.327</v>
          </cell>
        </row>
        <row r="509">
          <cell r="A509">
            <v>349.63830000000002</v>
          </cell>
        </row>
        <row r="510">
          <cell r="A510">
            <v>349.94810000000001</v>
          </cell>
        </row>
        <row r="511">
          <cell r="A511">
            <v>350.25630000000001</v>
          </cell>
        </row>
        <row r="512">
          <cell r="A512">
            <v>350.56299999999999</v>
          </cell>
        </row>
        <row r="513">
          <cell r="A513">
            <v>350.86810000000003</v>
          </cell>
        </row>
        <row r="514">
          <cell r="A514">
            <v>351.17169999999999</v>
          </cell>
        </row>
        <row r="515">
          <cell r="A515">
            <v>351.47379999999998</v>
          </cell>
        </row>
        <row r="516">
          <cell r="A516">
            <v>351.77440000000001</v>
          </cell>
        </row>
        <row r="517">
          <cell r="A517">
            <v>352.0736</v>
          </cell>
        </row>
        <row r="518">
          <cell r="A518">
            <v>352.37119999999999</v>
          </cell>
        </row>
        <row r="519">
          <cell r="A519">
            <v>352.66750000000002</v>
          </cell>
        </row>
        <row r="520">
          <cell r="A520">
            <v>352.96230000000003</v>
          </cell>
        </row>
        <row r="521">
          <cell r="A521">
            <v>353.25569999999999</v>
          </cell>
        </row>
        <row r="522">
          <cell r="A522">
            <v>353.5478</v>
          </cell>
        </row>
        <row r="523">
          <cell r="A523">
            <v>353.83839999999998</v>
          </cell>
        </row>
        <row r="524">
          <cell r="A524">
            <v>354.1277</v>
          </cell>
        </row>
        <row r="525">
          <cell r="A525">
            <v>354.41570000000002</v>
          </cell>
        </row>
        <row r="526">
          <cell r="A526">
            <v>354.70229999999998</v>
          </cell>
        </row>
        <row r="527">
          <cell r="A527">
            <v>354.98759999999999</v>
          </cell>
        </row>
        <row r="528">
          <cell r="A528">
            <v>355.27159999999998</v>
          </cell>
        </row>
        <row r="529">
          <cell r="A529">
            <v>355.55430000000001</v>
          </cell>
        </row>
        <row r="530">
          <cell r="A530">
            <v>355.83569999999997</v>
          </cell>
        </row>
        <row r="531">
          <cell r="A531">
            <v>356.11590000000001</v>
          </cell>
        </row>
        <row r="532">
          <cell r="A532">
            <v>356.39479999999998</v>
          </cell>
        </row>
        <row r="533">
          <cell r="A533">
            <v>356.67239999999998</v>
          </cell>
        </row>
        <row r="534">
          <cell r="A534">
            <v>356.94889999999998</v>
          </cell>
        </row>
        <row r="535">
          <cell r="A535">
            <v>357.22410000000002</v>
          </cell>
        </row>
        <row r="536">
          <cell r="A536">
            <v>357.49810000000002</v>
          </cell>
        </row>
        <row r="537">
          <cell r="A537">
            <v>357.77089999999998</v>
          </cell>
        </row>
        <row r="538">
          <cell r="A538">
            <v>358.04259999999999</v>
          </cell>
        </row>
        <row r="539">
          <cell r="A539">
            <v>358.31299999999999</v>
          </cell>
        </row>
        <row r="540">
          <cell r="A540">
            <v>358.58229999999998</v>
          </cell>
        </row>
        <row r="541">
          <cell r="A541">
            <v>358.85050000000001</v>
          </cell>
        </row>
        <row r="542">
          <cell r="A542">
            <v>359.11750000000001</v>
          </cell>
        </row>
        <row r="543">
          <cell r="A543">
            <v>359.38350000000003</v>
          </cell>
        </row>
        <row r="544">
          <cell r="A544">
            <v>359.64819999999997</v>
          </cell>
        </row>
        <row r="545">
          <cell r="A545">
            <v>359.9119</v>
          </cell>
        </row>
        <row r="546">
          <cell r="A546">
            <v>360.17450000000002</v>
          </cell>
        </row>
        <row r="547">
          <cell r="A547">
            <v>360.43599999999998</v>
          </cell>
        </row>
        <row r="548">
          <cell r="A548">
            <v>360.69650000000001</v>
          </cell>
        </row>
        <row r="549">
          <cell r="A549">
            <v>360.95589999999999</v>
          </cell>
        </row>
        <row r="550">
          <cell r="A550">
            <v>361.21420000000001</v>
          </cell>
        </row>
        <row r="551">
          <cell r="A551">
            <v>361.47140000000002</v>
          </cell>
        </row>
        <row r="552">
          <cell r="A552">
            <v>361.72770000000003</v>
          </cell>
        </row>
        <row r="553">
          <cell r="A553">
            <v>361.98289999999997</v>
          </cell>
        </row>
        <row r="554">
          <cell r="A554">
            <v>362.2371</v>
          </cell>
        </row>
        <row r="555">
          <cell r="A555">
            <v>362.49029999999999</v>
          </cell>
        </row>
        <row r="556">
          <cell r="A556">
            <v>362.74239999999998</v>
          </cell>
        </row>
        <row r="557">
          <cell r="A557">
            <v>362.99360000000001</v>
          </cell>
        </row>
        <row r="558">
          <cell r="A558">
            <v>363.24380000000002</v>
          </cell>
        </row>
        <row r="559">
          <cell r="A559">
            <v>363.49310000000003</v>
          </cell>
        </row>
        <row r="560">
          <cell r="A560">
            <v>363.7414</v>
          </cell>
        </row>
        <row r="561">
          <cell r="A561">
            <v>363.98869999999999</v>
          </cell>
        </row>
        <row r="562">
          <cell r="A562">
            <v>364.23500000000001</v>
          </cell>
        </row>
        <row r="563">
          <cell r="A563">
            <v>364.48039999999997</v>
          </cell>
        </row>
        <row r="564">
          <cell r="A564">
            <v>364.72489999999999</v>
          </cell>
        </row>
        <row r="565">
          <cell r="A565">
            <v>364.96850000000001</v>
          </cell>
        </row>
        <row r="566">
          <cell r="A566">
            <v>365.21109999999999</v>
          </cell>
        </row>
        <row r="567">
          <cell r="A567">
            <v>365.4529</v>
          </cell>
        </row>
        <row r="568">
          <cell r="A568">
            <v>365.69369999999998</v>
          </cell>
        </row>
        <row r="569">
          <cell r="A569">
            <v>365.93360000000001</v>
          </cell>
        </row>
        <row r="570">
          <cell r="A570">
            <v>366.17259999999999</v>
          </cell>
        </row>
        <row r="571">
          <cell r="A571">
            <v>366.41079999999999</v>
          </cell>
        </row>
        <row r="572">
          <cell r="A572">
            <v>366.6481</v>
          </cell>
        </row>
        <row r="573">
          <cell r="A573">
            <v>366.8845</v>
          </cell>
        </row>
        <row r="574">
          <cell r="A574">
            <v>367.12</v>
          </cell>
        </row>
        <row r="575">
          <cell r="A575">
            <v>367.35469999999998</v>
          </cell>
        </row>
        <row r="576">
          <cell r="A576">
            <v>367.58859999999999</v>
          </cell>
        </row>
        <row r="577">
          <cell r="A577">
            <v>367.82159999999999</v>
          </cell>
        </row>
        <row r="578">
          <cell r="A578">
            <v>368.05380000000002</v>
          </cell>
        </row>
        <row r="579">
          <cell r="A579">
            <v>368.2851</v>
          </cell>
        </row>
        <row r="580">
          <cell r="A580">
            <v>368.51560000000001</v>
          </cell>
        </row>
        <row r="581">
          <cell r="A581">
            <v>368.74529999999999</v>
          </cell>
        </row>
        <row r="582">
          <cell r="A582">
            <v>368.9742</v>
          </cell>
        </row>
        <row r="583">
          <cell r="A583">
            <v>369.20229999999998</v>
          </cell>
        </row>
        <row r="584">
          <cell r="A584">
            <v>369.42959999999999</v>
          </cell>
        </row>
        <row r="585">
          <cell r="A585">
            <v>369.65609999999998</v>
          </cell>
        </row>
        <row r="586">
          <cell r="A586">
            <v>369.8818</v>
          </cell>
        </row>
        <row r="587">
          <cell r="A587">
            <v>370.10680000000002</v>
          </cell>
        </row>
        <row r="588">
          <cell r="A588">
            <v>370.33089999999999</v>
          </cell>
        </row>
        <row r="589">
          <cell r="A589">
            <v>370.55430000000001</v>
          </cell>
        </row>
        <row r="590">
          <cell r="A590">
            <v>370.77690000000001</v>
          </cell>
        </row>
        <row r="591">
          <cell r="A591">
            <v>370.99880000000002</v>
          </cell>
        </row>
        <row r="592">
          <cell r="A592">
            <v>371.2199</v>
          </cell>
        </row>
        <row r="593">
          <cell r="A593">
            <v>371.44029999999998</v>
          </cell>
        </row>
        <row r="594">
          <cell r="A594">
            <v>371.65989999999999</v>
          </cell>
        </row>
        <row r="595">
          <cell r="A595">
            <v>371.87880000000001</v>
          </cell>
        </row>
        <row r="596">
          <cell r="A596">
            <v>372.09690000000001</v>
          </cell>
        </row>
        <row r="597">
          <cell r="A597">
            <v>372.3143</v>
          </cell>
        </row>
        <row r="598">
          <cell r="A598">
            <v>372.53100000000001</v>
          </cell>
        </row>
        <row r="599">
          <cell r="A599">
            <v>372.74700000000001</v>
          </cell>
        </row>
        <row r="600">
          <cell r="A600">
            <v>372.96230000000003</v>
          </cell>
        </row>
        <row r="601">
          <cell r="A601">
            <v>373.17689999999999</v>
          </cell>
        </row>
        <row r="602">
          <cell r="A602">
            <v>373.39069999999998</v>
          </cell>
        </row>
        <row r="603">
          <cell r="A603">
            <v>373.60390000000001</v>
          </cell>
        </row>
        <row r="604">
          <cell r="A604">
            <v>373.81639999999999</v>
          </cell>
        </row>
        <row r="605">
          <cell r="A605">
            <v>374.02809999999999</v>
          </cell>
        </row>
        <row r="606">
          <cell r="A606">
            <v>374.23919999999998</v>
          </cell>
        </row>
        <row r="607">
          <cell r="A607">
            <v>374.44970000000001</v>
          </cell>
        </row>
        <row r="608">
          <cell r="A608">
            <v>374.65940000000001</v>
          </cell>
        </row>
        <row r="609">
          <cell r="A609">
            <v>374.86849999999998</v>
          </cell>
        </row>
        <row r="610">
          <cell r="A610">
            <v>375.07690000000002</v>
          </cell>
        </row>
        <row r="611">
          <cell r="A611">
            <v>375.28460000000001</v>
          </cell>
        </row>
        <row r="612">
          <cell r="A612">
            <v>375.49169999999998</v>
          </cell>
        </row>
        <row r="613">
          <cell r="A613">
            <v>375.69810000000001</v>
          </cell>
        </row>
        <row r="614">
          <cell r="A614">
            <v>375.90390000000002</v>
          </cell>
        </row>
        <row r="615">
          <cell r="A615">
            <v>376.10899999999998</v>
          </cell>
        </row>
        <row r="616">
          <cell r="A616">
            <v>376.31349999999998</v>
          </cell>
        </row>
        <row r="617">
          <cell r="A617">
            <v>376.51740000000001</v>
          </cell>
        </row>
        <row r="618">
          <cell r="A618">
            <v>376.72059999999999</v>
          </cell>
        </row>
        <row r="619">
          <cell r="A619">
            <v>376.92320000000001</v>
          </cell>
        </row>
        <row r="620">
          <cell r="A620">
            <v>377.12509999999997</v>
          </cell>
        </row>
        <row r="621">
          <cell r="A621">
            <v>377.32650000000001</v>
          </cell>
        </row>
        <row r="622">
          <cell r="A622">
            <v>377.52719999999999</v>
          </cell>
        </row>
        <row r="623">
          <cell r="A623">
            <v>377.72730000000001</v>
          </cell>
        </row>
        <row r="624">
          <cell r="A624">
            <v>377.92680000000001</v>
          </cell>
        </row>
        <row r="625">
          <cell r="A625">
            <v>378.12569999999999</v>
          </cell>
        </row>
        <row r="626">
          <cell r="A626">
            <v>378.32389999999998</v>
          </cell>
        </row>
        <row r="627">
          <cell r="A627">
            <v>378.52159999999998</v>
          </cell>
        </row>
        <row r="628">
          <cell r="A628">
            <v>378.71870000000001</v>
          </cell>
        </row>
        <row r="629">
          <cell r="A629">
            <v>378.91520000000003</v>
          </cell>
        </row>
        <row r="630">
          <cell r="A630">
            <v>379.11099999999999</v>
          </cell>
        </row>
        <row r="631">
          <cell r="A631">
            <v>379.30630000000002</v>
          </cell>
        </row>
        <row r="632">
          <cell r="A632">
            <v>379.50110000000001</v>
          </cell>
        </row>
        <row r="633">
          <cell r="A633">
            <v>379.6952</v>
          </cell>
        </row>
        <row r="634">
          <cell r="A634">
            <v>379.88869999999997</v>
          </cell>
        </row>
        <row r="635">
          <cell r="A635">
            <v>380.08170000000001</v>
          </cell>
        </row>
        <row r="636">
          <cell r="A636">
            <v>380.27409999999998</v>
          </cell>
        </row>
        <row r="637">
          <cell r="A637">
            <v>380.46600000000001</v>
          </cell>
        </row>
        <row r="638">
          <cell r="A638">
            <v>380.65719999999999</v>
          </cell>
        </row>
        <row r="639">
          <cell r="A639">
            <v>380.84800000000001</v>
          </cell>
        </row>
        <row r="640">
          <cell r="A640">
            <v>381.03809999999999</v>
          </cell>
        </row>
        <row r="641">
          <cell r="A641">
            <v>381.22770000000003</v>
          </cell>
        </row>
        <row r="642">
          <cell r="A642">
            <v>381.41669999999999</v>
          </cell>
        </row>
        <row r="643">
          <cell r="A643">
            <v>381.60520000000002</v>
          </cell>
        </row>
        <row r="644">
          <cell r="A644">
            <v>381.79320000000001</v>
          </cell>
        </row>
        <row r="645">
          <cell r="A645">
            <v>381.98059999999998</v>
          </cell>
        </row>
        <row r="646">
          <cell r="A646">
            <v>382.16739999999999</v>
          </cell>
        </row>
        <row r="647">
          <cell r="A647">
            <v>382.3537</v>
          </cell>
        </row>
        <row r="648">
          <cell r="A648">
            <v>382.53949999999998</v>
          </cell>
        </row>
        <row r="649">
          <cell r="A649">
            <v>382.72469999999998</v>
          </cell>
        </row>
        <row r="650">
          <cell r="A650">
            <v>382.90940000000001</v>
          </cell>
        </row>
        <row r="651">
          <cell r="A651">
            <v>383.09359999999998</v>
          </cell>
        </row>
        <row r="652">
          <cell r="A652">
            <v>383.27719999999999</v>
          </cell>
        </row>
        <row r="653">
          <cell r="A653">
            <v>383.46039999999999</v>
          </cell>
        </row>
        <row r="654">
          <cell r="A654">
            <v>383.64299999999997</v>
          </cell>
        </row>
        <row r="655">
          <cell r="A655">
            <v>383.82499999999999</v>
          </cell>
        </row>
        <row r="656">
          <cell r="A656">
            <v>384.00659999999999</v>
          </cell>
        </row>
        <row r="657">
          <cell r="A657">
            <v>384.18759999999997</v>
          </cell>
        </row>
        <row r="658">
          <cell r="A658">
            <v>384.3682</v>
          </cell>
        </row>
        <row r="659">
          <cell r="A659">
            <v>384.54820000000001</v>
          </cell>
        </row>
        <row r="660">
          <cell r="A660">
            <v>384.72770000000003</v>
          </cell>
        </row>
        <row r="661">
          <cell r="A661">
            <v>384.9067</v>
          </cell>
        </row>
        <row r="662">
          <cell r="A662">
            <v>385.08519999999999</v>
          </cell>
        </row>
        <row r="663">
          <cell r="A663">
            <v>385.26319999999998</v>
          </cell>
        </row>
        <row r="664">
          <cell r="A664">
            <v>385.44069999999999</v>
          </cell>
        </row>
        <row r="665">
          <cell r="A665">
            <v>385.61770000000001</v>
          </cell>
        </row>
        <row r="666">
          <cell r="A666">
            <v>385.79419999999999</v>
          </cell>
        </row>
        <row r="667">
          <cell r="A667">
            <v>385.97019999999998</v>
          </cell>
        </row>
        <row r="668">
          <cell r="A668">
            <v>386.14569999999998</v>
          </cell>
        </row>
        <row r="669">
          <cell r="A669">
            <v>386.32069999999999</v>
          </cell>
        </row>
        <row r="670">
          <cell r="A670">
            <v>386.49520000000001</v>
          </cell>
        </row>
        <row r="671">
          <cell r="A671">
            <v>386.66930000000002</v>
          </cell>
        </row>
        <row r="672">
          <cell r="A672">
            <v>386.84280000000001</v>
          </cell>
        </row>
        <row r="673">
          <cell r="A673">
            <v>387.01589999999999</v>
          </cell>
        </row>
        <row r="674">
          <cell r="A674">
            <v>387.18849999999998</v>
          </cell>
        </row>
        <row r="675">
          <cell r="A675">
            <v>387.36059999999998</v>
          </cell>
        </row>
        <row r="676">
          <cell r="A676">
            <v>387.53230000000002</v>
          </cell>
        </row>
        <row r="677">
          <cell r="A677">
            <v>387.70339999999999</v>
          </cell>
        </row>
        <row r="678">
          <cell r="A678">
            <v>387.8741</v>
          </cell>
        </row>
        <row r="679">
          <cell r="A679">
            <v>388.04430000000002</v>
          </cell>
        </row>
        <row r="680">
          <cell r="A680">
            <v>388.214</v>
          </cell>
        </row>
        <row r="681">
          <cell r="A681">
            <v>388.38330000000002</v>
          </cell>
        </row>
        <row r="682">
          <cell r="A682">
            <v>388.55200000000002</v>
          </cell>
        </row>
        <row r="683">
          <cell r="A683">
            <v>388.72039999999998</v>
          </cell>
        </row>
        <row r="684">
          <cell r="A684">
            <v>388.88819999999998</v>
          </cell>
        </row>
        <row r="685">
          <cell r="A685">
            <v>389.05560000000003</v>
          </cell>
        </row>
        <row r="686">
          <cell r="A686">
            <v>389.22250000000003</v>
          </cell>
        </row>
        <row r="687">
          <cell r="A687">
            <v>389.38889999999998</v>
          </cell>
        </row>
        <row r="688">
          <cell r="A688">
            <v>389.55489999999998</v>
          </cell>
        </row>
        <row r="689">
          <cell r="A689">
            <v>389.72039999999998</v>
          </cell>
        </row>
        <row r="690">
          <cell r="A690">
            <v>389.88549999999998</v>
          </cell>
        </row>
        <row r="691">
          <cell r="A691">
            <v>390.05009999999999</v>
          </cell>
        </row>
        <row r="692">
          <cell r="A692">
            <v>390.21420000000001</v>
          </cell>
        </row>
        <row r="693">
          <cell r="A693">
            <v>390.37779999999998</v>
          </cell>
        </row>
        <row r="694">
          <cell r="A694">
            <v>390.541</v>
          </cell>
        </row>
        <row r="695">
          <cell r="A695">
            <v>390.7038</v>
          </cell>
        </row>
        <row r="696">
          <cell r="A696">
            <v>390.86599999999999</v>
          </cell>
        </row>
        <row r="697">
          <cell r="A697">
            <v>391.02789999999999</v>
          </cell>
        </row>
        <row r="698">
          <cell r="A698">
            <v>391.18920000000003</v>
          </cell>
        </row>
        <row r="699">
          <cell r="A699">
            <v>391.3501</v>
          </cell>
        </row>
        <row r="700">
          <cell r="A700">
            <v>391.51049999999998</v>
          </cell>
        </row>
        <row r="701">
          <cell r="A701">
            <v>391.6705</v>
          </cell>
        </row>
        <row r="702">
          <cell r="A702">
            <v>391.83</v>
          </cell>
        </row>
        <row r="703">
          <cell r="A703">
            <v>391.98899999999998</v>
          </cell>
        </row>
        <row r="704">
          <cell r="A704">
            <v>392.14760000000001</v>
          </cell>
        </row>
        <row r="705">
          <cell r="A705">
            <v>392.3057</v>
          </cell>
        </row>
        <row r="706">
          <cell r="A706">
            <v>392.4633</v>
          </cell>
        </row>
        <row r="707">
          <cell r="A707">
            <v>392.62049999999999</v>
          </cell>
        </row>
        <row r="708">
          <cell r="A708">
            <v>392.77710000000002</v>
          </cell>
        </row>
        <row r="709">
          <cell r="A709">
            <v>392.93329999999997</v>
          </cell>
        </row>
        <row r="710">
          <cell r="A710">
            <v>393.08909999999997</v>
          </cell>
        </row>
        <row r="711">
          <cell r="A711">
            <v>393.24430000000001</v>
          </cell>
        </row>
        <row r="712">
          <cell r="A712">
            <v>393.399</v>
          </cell>
        </row>
        <row r="713">
          <cell r="A713">
            <v>393.55329999999998</v>
          </cell>
        </row>
        <row r="714">
          <cell r="A714">
            <v>393.70710000000003</v>
          </cell>
        </row>
        <row r="715">
          <cell r="A715">
            <v>393.8603</v>
          </cell>
        </row>
        <row r="716">
          <cell r="A716">
            <v>394.01310000000001</v>
          </cell>
        </row>
        <row r="717">
          <cell r="A717">
            <v>394.1653</v>
          </cell>
        </row>
        <row r="718">
          <cell r="A718">
            <v>394.31700000000001</v>
          </cell>
        </row>
        <row r="719">
          <cell r="A719">
            <v>394.46809999999999</v>
          </cell>
        </row>
        <row r="720">
          <cell r="A720">
            <v>394.61869999999999</v>
          </cell>
        </row>
        <row r="721">
          <cell r="A721">
            <v>394.76859999999999</v>
          </cell>
        </row>
        <row r="722">
          <cell r="A722">
            <v>394.91800000000001</v>
          </cell>
        </row>
        <row r="723">
          <cell r="A723">
            <v>395.06670000000003</v>
          </cell>
        </row>
        <row r="724">
          <cell r="A724">
            <v>395.21469999999999</v>
          </cell>
        </row>
        <row r="725">
          <cell r="A725">
            <v>395.36189999999999</v>
          </cell>
        </row>
      </sheetData>
      <sheetData sheetId="37">
        <row r="2">
          <cell r="A2">
            <v>172.5198</v>
          </cell>
        </row>
        <row r="3">
          <cell r="A3">
            <v>190.63489999999999</v>
          </cell>
        </row>
        <row r="4">
          <cell r="A4">
            <v>198.91300000000001</v>
          </cell>
        </row>
        <row r="5">
          <cell r="A5">
            <v>204.6028</v>
          </cell>
        </row>
        <row r="6">
          <cell r="A6">
            <v>209.02529999999999</v>
          </cell>
        </row>
        <row r="7">
          <cell r="A7">
            <v>212.68209999999999</v>
          </cell>
        </row>
        <row r="8">
          <cell r="A8">
            <v>215.8211</v>
          </cell>
        </row>
        <row r="9">
          <cell r="A9">
            <v>218.58439999999999</v>
          </cell>
        </row>
        <row r="10">
          <cell r="A10">
            <v>221.06129999999999</v>
          </cell>
        </row>
        <row r="11">
          <cell r="A11">
            <v>223.31200000000001</v>
          </cell>
        </row>
        <row r="12">
          <cell r="A12">
            <v>225.37899999999999</v>
          </cell>
        </row>
        <row r="13">
          <cell r="A13">
            <v>227.2936</v>
          </cell>
        </row>
        <row r="14">
          <cell r="A14">
            <v>229.07939999999999</v>
          </cell>
        </row>
        <row r="15">
          <cell r="A15">
            <v>230.75479999999999</v>
          </cell>
        </row>
        <row r="16">
          <cell r="A16">
            <v>232.33459999999999</v>
          </cell>
        </row>
        <row r="17">
          <cell r="A17">
            <v>233.8304</v>
          </cell>
        </row>
        <row r="18">
          <cell r="A18">
            <v>235.25190000000001</v>
          </cell>
        </row>
        <row r="19">
          <cell r="A19">
            <v>236.60720000000001</v>
          </cell>
        </row>
        <row r="20">
          <cell r="A20">
            <v>237.90309999999999</v>
          </cell>
        </row>
        <row r="21">
          <cell r="A21">
            <v>239.14519999999999</v>
          </cell>
        </row>
        <row r="22">
          <cell r="A22">
            <v>240.33850000000001</v>
          </cell>
        </row>
        <row r="23">
          <cell r="A23">
            <v>241.4873</v>
          </cell>
        </row>
        <row r="24">
          <cell r="A24">
            <v>242.59520000000001</v>
          </cell>
        </row>
        <row r="25">
          <cell r="A25">
            <v>243.66550000000001</v>
          </cell>
        </row>
        <row r="26">
          <cell r="A26">
            <v>244.7011</v>
          </cell>
        </row>
        <row r="27">
          <cell r="A27">
            <v>245.70439999999999</v>
          </cell>
        </row>
        <row r="28">
          <cell r="A28">
            <v>246.67769999999999</v>
          </cell>
        </row>
        <row r="29">
          <cell r="A29">
            <v>247.62309999999999</v>
          </cell>
        </row>
        <row r="30">
          <cell r="A30">
            <v>248.54239999999999</v>
          </cell>
        </row>
        <row r="31">
          <cell r="A31">
            <v>249.43709999999999</v>
          </cell>
        </row>
        <row r="32">
          <cell r="A32">
            <v>250.30879999999999</v>
          </cell>
        </row>
        <row r="33">
          <cell r="A33">
            <v>251.15880000000001</v>
          </cell>
        </row>
        <row r="34">
          <cell r="A34">
            <v>251.98830000000001</v>
          </cell>
        </row>
        <row r="35">
          <cell r="A35">
            <v>252.79849999999999</v>
          </cell>
        </row>
        <row r="36">
          <cell r="A36">
            <v>253.59039999999999</v>
          </cell>
        </row>
        <row r="37">
          <cell r="A37">
            <v>254.36490000000001</v>
          </cell>
        </row>
        <row r="38">
          <cell r="A38">
            <v>255.12289999999999</v>
          </cell>
        </row>
        <row r="39">
          <cell r="A39">
            <v>255.86519999999999</v>
          </cell>
        </row>
        <row r="40">
          <cell r="A40">
            <v>256.59249999999997</v>
          </cell>
        </row>
        <row r="41">
          <cell r="A41">
            <v>257.30560000000003</v>
          </cell>
        </row>
        <row r="42">
          <cell r="A42">
            <v>258.005</v>
          </cell>
        </row>
        <row r="43">
          <cell r="A43">
            <v>258.69150000000002</v>
          </cell>
        </row>
        <row r="44">
          <cell r="A44">
            <v>259.36540000000002</v>
          </cell>
        </row>
        <row r="45">
          <cell r="A45">
            <v>260.0274</v>
          </cell>
        </row>
        <row r="46">
          <cell r="A46">
            <v>260.67790000000002</v>
          </cell>
        </row>
        <row r="47">
          <cell r="A47">
            <v>261.3175</v>
          </cell>
        </row>
        <row r="48">
          <cell r="A48">
            <v>261.94639999999998</v>
          </cell>
        </row>
        <row r="49">
          <cell r="A49">
            <v>262.5652</v>
          </cell>
        </row>
        <row r="50">
          <cell r="A50">
            <v>263.17419999999998</v>
          </cell>
        </row>
        <row r="51">
          <cell r="A51">
            <v>263.77370000000002</v>
          </cell>
        </row>
        <row r="52">
          <cell r="A52">
            <v>264.36410000000001</v>
          </cell>
        </row>
        <row r="53">
          <cell r="A53">
            <v>264.94580000000002</v>
          </cell>
        </row>
        <row r="54">
          <cell r="A54">
            <v>265.51889999999997</v>
          </cell>
        </row>
        <row r="55">
          <cell r="A55">
            <v>266.08390000000003</v>
          </cell>
        </row>
        <row r="56">
          <cell r="A56">
            <v>266.64089999999999</v>
          </cell>
        </row>
        <row r="57">
          <cell r="A57">
            <v>267.19029999999998</v>
          </cell>
        </row>
        <row r="58">
          <cell r="A58">
            <v>267.73219999999998</v>
          </cell>
        </row>
        <row r="59">
          <cell r="A59">
            <v>268.267</v>
          </cell>
        </row>
        <row r="60">
          <cell r="A60">
            <v>268.79480000000001</v>
          </cell>
        </row>
        <row r="61">
          <cell r="A61">
            <v>269.31580000000002</v>
          </cell>
        </row>
        <row r="62">
          <cell r="A62">
            <v>269.83030000000002</v>
          </cell>
        </row>
        <row r="63">
          <cell r="A63">
            <v>270.33839999999998</v>
          </cell>
        </row>
        <row r="64">
          <cell r="A64">
            <v>270.84030000000001</v>
          </cell>
        </row>
        <row r="65">
          <cell r="A65">
            <v>271.33620000000002</v>
          </cell>
        </row>
        <row r="66">
          <cell r="A66">
            <v>271.82619999999997</v>
          </cell>
        </row>
        <row r="67">
          <cell r="A67">
            <v>272.31060000000002</v>
          </cell>
        </row>
        <row r="68">
          <cell r="A68">
            <v>272.7894</v>
          </cell>
        </row>
        <row r="69">
          <cell r="A69">
            <v>273.26280000000003</v>
          </cell>
        </row>
        <row r="70">
          <cell r="A70">
            <v>273.73099999999999</v>
          </cell>
        </row>
        <row r="71">
          <cell r="A71">
            <v>274.19409999999999</v>
          </cell>
        </row>
        <row r="72">
          <cell r="A72">
            <v>274.65219999999999</v>
          </cell>
        </row>
        <row r="73">
          <cell r="A73">
            <v>275.10550000000001</v>
          </cell>
        </row>
        <row r="74">
          <cell r="A74">
            <v>275.55399999999997</v>
          </cell>
        </row>
        <row r="75">
          <cell r="A75">
            <v>275.99790000000002</v>
          </cell>
        </row>
        <row r="76">
          <cell r="A76">
            <v>276.43720000000002</v>
          </cell>
        </row>
        <row r="77">
          <cell r="A77">
            <v>276.87220000000002</v>
          </cell>
        </row>
        <row r="78">
          <cell r="A78">
            <v>277.30290000000002</v>
          </cell>
        </row>
        <row r="79">
          <cell r="A79">
            <v>277.72930000000002</v>
          </cell>
        </row>
        <row r="80">
          <cell r="A80">
            <v>278.15170000000001</v>
          </cell>
        </row>
        <row r="81">
          <cell r="A81">
            <v>278.57</v>
          </cell>
        </row>
        <row r="82">
          <cell r="A82">
            <v>278.98439999999999</v>
          </cell>
        </row>
        <row r="83">
          <cell r="A83">
            <v>279.39499999999998</v>
          </cell>
        </row>
        <row r="84">
          <cell r="A84">
            <v>279.80180000000001</v>
          </cell>
        </row>
        <row r="85">
          <cell r="A85">
            <v>280.20490000000001</v>
          </cell>
        </row>
        <row r="86">
          <cell r="A86">
            <v>280.6044</v>
          </cell>
        </row>
        <row r="87">
          <cell r="A87">
            <v>281.00040000000001</v>
          </cell>
        </row>
        <row r="88">
          <cell r="A88">
            <v>281.3929</v>
          </cell>
        </row>
        <row r="89">
          <cell r="A89">
            <v>281.78210000000001</v>
          </cell>
        </row>
        <row r="90">
          <cell r="A90">
            <v>282.16789999999997</v>
          </cell>
        </row>
        <row r="91">
          <cell r="A91">
            <v>282.5505</v>
          </cell>
        </row>
        <row r="92">
          <cell r="A92">
            <v>282.92989999999998</v>
          </cell>
        </row>
        <row r="93">
          <cell r="A93">
            <v>283.30619999999999</v>
          </cell>
        </row>
        <row r="94">
          <cell r="A94">
            <v>283.67939999999999</v>
          </cell>
        </row>
        <row r="95">
          <cell r="A95">
            <v>284.0496</v>
          </cell>
        </row>
        <row r="96">
          <cell r="A96">
            <v>284.41680000000002</v>
          </cell>
        </row>
        <row r="97">
          <cell r="A97">
            <v>284.78109999999998</v>
          </cell>
        </row>
        <row r="98">
          <cell r="A98">
            <v>285.14260000000002</v>
          </cell>
        </row>
        <row r="99">
          <cell r="A99">
            <v>285.50130000000001</v>
          </cell>
        </row>
        <row r="100">
          <cell r="A100">
            <v>285.85730000000001</v>
          </cell>
        </row>
        <row r="101">
          <cell r="A101">
            <v>286.2106</v>
          </cell>
        </row>
        <row r="102">
          <cell r="A102">
            <v>286.56119999999999</v>
          </cell>
        </row>
        <row r="103">
          <cell r="A103">
            <v>286.9092</v>
          </cell>
        </row>
        <row r="104">
          <cell r="A104">
            <v>287.25470000000001</v>
          </cell>
        </row>
        <row r="105">
          <cell r="A105">
            <v>287.5976</v>
          </cell>
        </row>
        <row r="106">
          <cell r="A106">
            <v>287.93810000000002</v>
          </cell>
        </row>
        <row r="107">
          <cell r="A107">
            <v>288.27609999999999</v>
          </cell>
        </row>
        <row r="108">
          <cell r="A108">
            <v>288.61180000000002</v>
          </cell>
        </row>
        <row r="109">
          <cell r="A109">
            <v>288.94510000000002</v>
          </cell>
        </row>
        <row r="110">
          <cell r="A110">
            <v>289.27609999999999</v>
          </cell>
        </row>
        <row r="111">
          <cell r="A111">
            <v>289.60480000000001</v>
          </cell>
        </row>
        <row r="112">
          <cell r="A112">
            <v>289.93130000000002</v>
          </cell>
        </row>
        <row r="113">
          <cell r="A113">
            <v>290.25560000000002</v>
          </cell>
        </row>
        <row r="114">
          <cell r="A114">
            <v>290.57769999999999</v>
          </cell>
        </row>
        <row r="115">
          <cell r="A115">
            <v>290.89769999999999</v>
          </cell>
        </row>
        <row r="116">
          <cell r="A116">
            <v>291.21559999999999</v>
          </cell>
        </row>
        <row r="117">
          <cell r="A117">
            <v>291.53140000000002</v>
          </cell>
        </row>
        <row r="118">
          <cell r="A118">
            <v>291.84519999999998</v>
          </cell>
        </row>
        <row r="119">
          <cell r="A119">
            <v>292.15699999999998</v>
          </cell>
        </row>
        <row r="120">
          <cell r="A120">
            <v>292.4667</v>
          </cell>
        </row>
        <row r="121">
          <cell r="A121">
            <v>292.77460000000002</v>
          </cell>
        </row>
        <row r="122">
          <cell r="A122">
            <v>293.08049999999997</v>
          </cell>
        </row>
        <row r="123">
          <cell r="A123">
            <v>293.3845</v>
          </cell>
        </row>
        <row r="124">
          <cell r="A124">
            <v>293.68669999999997</v>
          </cell>
        </row>
        <row r="125">
          <cell r="A125">
            <v>293.98700000000002</v>
          </cell>
        </row>
        <row r="126">
          <cell r="A126">
            <v>294.28550000000001</v>
          </cell>
        </row>
        <row r="127">
          <cell r="A127">
            <v>294.5822</v>
          </cell>
        </row>
        <row r="128">
          <cell r="A128">
            <v>294.87720000000002</v>
          </cell>
        </row>
        <row r="129">
          <cell r="A129">
            <v>295.17039999999997</v>
          </cell>
        </row>
        <row r="130">
          <cell r="A130">
            <v>295.46190000000001</v>
          </cell>
        </row>
        <row r="131">
          <cell r="A131">
            <v>295.75170000000003</v>
          </cell>
        </row>
        <row r="132">
          <cell r="A132">
            <v>296.03980000000001</v>
          </cell>
        </row>
        <row r="133">
          <cell r="A133">
            <v>296.3263</v>
          </cell>
        </row>
        <row r="134">
          <cell r="A134">
            <v>296.6112</v>
          </cell>
        </row>
        <row r="135">
          <cell r="A135">
            <v>296.89440000000002</v>
          </cell>
        </row>
        <row r="136">
          <cell r="A136">
            <v>297.17610000000002</v>
          </cell>
        </row>
        <row r="137">
          <cell r="A137">
            <v>297.45620000000002</v>
          </cell>
        </row>
        <row r="138">
          <cell r="A138">
            <v>297.73480000000001</v>
          </cell>
        </row>
        <row r="139">
          <cell r="A139">
            <v>298.01179999999999</v>
          </cell>
        </row>
        <row r="140">
          <cell r="A140">
            <v>298.28739999999999</v>
          </cell>
        </row>
        <row r="141">
          <cell r="A141">
            <v>298.56139999999999</v>
          </cell>
        </row>
        <row r="142">
          <cell r="A142">
            <v>298.834</v>
          </cell>
        </row>
        <row r="143">
          <cell r="A143">
            <v>299.10509999999999</v>
          </cell>
        </row>
        <row r="144">
          <cell r="A144">
            <v>299.37479999999999</v>
          </cell>
        </row>
        <row r="145">
          <cell r="A145">
            <v>299.6431</v>
          </cell>
        </row>
        <row r="146">
          <cell r="A146">
            <v>299.91000000000003</v>
          </cell>
        </row>
        <row r="147">
          <cell r="A147">
            <v>300.1755</v>
          </cell>
        </row>
        <row r="148">
          <cell r="A148">
            <v>300.43959999999998</v>
          </cell>
        </row>
        <row r="149">
          <cell r="A149">
            <v>300.70240000000001</v>
          </cell>
        </row>
        <row r="150">
          <cell r="A150">
            <v>300.96390000000002</v>
          </cell>
        </row>
        <row r="151">
          <cell r="A151">
            <v>301.22399999999999</v>
          </cell>
        </row>
        <row r="152">
          <cell r="A152">
            <v>301.48289999999997</v>
          </cell>
        </row>
        <row r="153">
          <cell r="A153">
            <v>301.74040000000002</v>
          </cell>
        </row>
        <row r="154">
          <cell r="A154">
            <v>301.99669999999998</v>
          </cell>
        </row>
        <row r="155">
          <cell r="A155">
            <v>302.2518</v>
          </cell>
        </row>
        <row r="156">
          <cell r="A156">
            <v>302.50549999999998</v>
          </cell>
        </row>
        <row r="157">
          <cell r="A157">
            <v>302.75810000000001</v>
          </cell>
        </row>
        <row r="158">
          <cell r="A158">
            <v>303.00940000000003</v>
          </cell>
        </row>
        <row r="159">
          <cell r="A159">
            <v>303.25959999999998</v>
          </cell>
        </row>
        <row r="160">
          <cell r="A160">
            <v>303.50850000000003</v>
          </cell>
        </row>
        <row r="161">
          <cell r="A161">
            <v>303.75630000000001</v>
          </cell>
        </row>
        <row r="162">
          <cell r="A162">
            <v>304.00290000000001</v>
          </cell>
        </row>
        <row r="163">
          <cell r="A163">
            <v>304.24829999999997</v>
          </cell>
        </row>
        <row r="164">
          <cell r="A164">
            <v>304.49259999999998</v>
          </cell>
        </row>
        <row r="165">
          <cell r="A165">
            <v>304.73579999999998</v>
          </cell>
        </row>
        <row r="166">
          <cell r="A166">
            <v>304.97789999999998</v>
          </cell>
        </row>
        <row r="167">
          <cell r="A167">
            <v>305.21879999999999</v>
          </cell>
        </row>
        <row r="168">
          <cell r="A168">
            <v>305.45870000000002</v>
          </cell>
        </row>
        <row r="169">
          <cell r="A169">
            <v>305.69749999999999</v>
          </cell>
        </row>
        <row r="170">
          <cell r="A170">
            <v>305.93520000000001</v>
          </cell>
        </row>
        <row r="171">
          <cell r="A171">
            <v>306.17180000000002</v>
          </cell>
        </row>
        <row r="172">
          <cell r="A172">
            <v>306.4074</v>
          </cell>
        </row>
        <row r="173">
          <cell r="A173">
            <v>306.642</v>
          </cell>
        </row>
        <row r="174">
          <cell r="A174">
            <v>306.87560000000002</v>
          </cell>
        </row>
        <row r="175">
          <cell r="A175">
            <v>307.10809999999998</v>
          </cell>
        </row>
        <row r="176">
          <cell r="A176">
            <v>307.33960000000002</v>
          </cell>
        </row>
        <row r="177">
          <cell r="A177">
            <v>307.57010000000002</v>
          </cell>
        </row>
        <row r="178">
          <cell r="A178">
            <v>307.7996</v>
          </cell>
        </row>
        <row r="179">
          <cell r="A179">
            <v>308.02820000000003</v>
          </cell>
        </row>
        <row r="180">
          <cell r="A180">
            <v>308.25569999999999</v>
          </cell>
        </row>
        <row r="181">
          <cell r="A181">
            <v>308.48230000000001</v>
          </cell>
        </row>
        <row r="182">
          <cell r="A182">
            <v>308.70800000000003</v>
          </cell>
        </row>
        <row r="183">
          <cell r="A183">
            <v>308.93270000000001</v>
          </cell>
        </row>
        <row r="184">
          <cell r="A184">
            <v>309.15649999999999</v>
          </cell>
        </row>
        <row r="185">
          <cell r="A185">
            <v>309.37939999999998</v>
          </cell>
        </row>
        <row r="186">
          <cell r="A186">
            <v>309.60129999999998</v>
          </cell>
        </row>
        <row r="187">
          <cell r="A187">
            <v>309.82229999999998</v>
          </cell>
        </row>
        <row r="188">
          <cell r="A188">
            <v>310.04250000000002</v>
          </cell>
        </row>
        <row r="189">
          <cell r="A189">
            <v>310.26170000000002</v>
          </cell>
        </row>
        <row r="190">
          <cell r="A190">
            <v>310.48009999999999</v>
          </cell>
        </row>
        <row r="191">
          <cell r="A191">
            <v>310.69760000000002</v>
          </cell>
        </row>
        <row r="192">
          <cell r="A192">
            <v>310.91419999999999</v>
          </cell>
        </row>
        <row r="193">
          <cell r="A193">
            <v>311.12990000000002</v>
          </cell>
        </row>
        <row r="194">
          <cell r="A194">
            <v>311.34480000000002</v>
          </cell>
        </row>
        <row r="195">
          <cell r="A195">
            <v>311.55889999999999</v>
          </cell>
        </row>
        <row r="196">
          <cell r="A196">
            <v>311.77210000000002</v>
          </cell>
        </row>
        <row r="197">
          <cell r="A197">
            <v>311.98450000000003</v>
          </cell>
        </row>
        <row r="198">
          <cell r="A198">
            <v>312.19600000000003</v>
          </cell>
        </row>
        <row r="199">
          <cell r="A199">
            <v>312.40679999999998</v>
          </cell>
        </row>
        <row r="200">
          <cell r="A200">
            <v>312.61669999999998</v>
          </cell>
        </row>
        <row r="201">
          <cell r="A201">
            <v>312.82580000000002</v>
          </cell>
        </row>
        <row r="202">
          <cell r="A202">
            <v>313.0342</v>
          </cell>
        </row>
        <row r="203">
          <cell r="A203">
            <v>313.24169999999998</v>
          </cell>
        </row>
        <row r="204">
          <cell r="A204">
            <v>313.44850000000002</v>
          </cell>
        </row>
        <row r="205">
          <cell r="A205">
            <v>313.65449999999998</v>
          </cell>
        </row>
        <row r="206">
          <cell r="A206">
            <v>313.85969999999998</v>
          </cell>
        </row>
        <row r="207">
          <cell r="A207">
            <v>314.0641</v>
          </cell>
        </row>
        <row r="208">
          <cell r="A208">
            <v>314.26780000000002</v>
          </cell>
        </row>
        <row r="209">
          <cell r="A209">
            <v>314.4708</v>
          </cell>
        </row>
        <row r="210">
          <cell r="A210">
            <v>314.673</v>
          </cell>
        </row>
        <row r="211">
          <cell r="A211">
            <v>314.87439999999998</v>
          </cell>
        </row>
        <row r="212">
          <cell r="A212">
            <v>315.07510000000002</v>
          </cell>
        </row>
        <row r="213">
          <cell r="A213">
            <v>315.27510000000001</v>
          </cell>
        </row>
        <row r="214">
          <cell r="A214">
            <v>315.4744</v>
          </cell>
        </row>
        <row r="215">
          <cell r="A215">
            <v>315.67290000000003</v>
          </cell>
        </row>
        <row r="216">
          <cell r="A216">
            <v>315.87079999999997</v>
          </cell>
        </row>
        <row r="217">
          <cell r="A217">
            <v>316.06790000000001</v>
          </cell>
        </row>
        <row r="218">
          <cell r="A218">
            <v>316.26429999999999</v>
          </cell>
        </row>
        <row r="219">
          <cell r="A219">
            <v>316.46010000000001</v>
          </cell>
        </row>
        <row r="220">
          <cell r="A220">
            <v>316.6551</v>
          </cell>
        </row>
        <row r="221">
          <cell r="A221">
            <v>316.84949999999998</v>
          </cell>
        </row>
        <row r="222">
          <cell r="A222">
            <v>317.04320000000001</v>
          </cell>
        </row>
        <row r="223">
          <cell r="A223">
            <v>317.2362</v>
          </cell>
        </row>
        <row r="224">
          <cell r="A224">
            <v>317.42849999999999</v>
          </cell>
        </row>
        <row r="225">
          <cell r="A225">
            <v>317.62020000000001</v>
          </cell>
        </row>
        <row r="226">
          <cell r="A226">
            <v>317.81119999999999</v>
          </cell>
        </row>
        <row r="227">
          <cell r="A227">
            <v>318.00150000000002</v>
          </cell>
        </row>
        <row r="228">
          <cell r="A228">
            <v>318.19119999999998</v>
          </cell>
        </row>
        <row r="229">
          <cell r="A229">
            <v>318.38029999999998</v>
          </cell>
        </row>
        <row r="230">
          <cell r="A230">
            <v>318.56869999999998</v>
          </cell>
        </row>
        <row r="231">
          <cell r="A231">
            <v>318.75650000000002</v>
          </cell>
        </row>
        <row r="232">
          <cell r="A232">
            <v>318.9436</v>
          </cell>
        </row>
        <row r="233">
          <cell r="A233">
            <v>319.1302</v>
          </cell>
        </row>
        <row r="234">
          <cell r="A234">
            <v>319.31610000000001</v>
          </cell>
        </row>
        <row r="235">
          <cell r="A235">
            <v>319.50130000000001</v>
          </cell>
        </row>
        <row r="236">
          <cell r="A236">
            <v>319.68599999999998</v>
          </cell>
        </row>
        <row r="237">
          <cell r="A237">
            <v>319.87</v>
          </cell>
        </row>
        <row r="238">
          <cell r="A238">
            <v>320.05349999999999</v>
          </cell>
        </row>
        <row r="239">
          <cell r="A239">
            <v>320.23630000000003</v>
          </cell>
        </row>
        <row r="240">
          <cell r="A240">
            <v>320.41849999999999</v>
          </cell>
        </row>
        <row r="241">
          <cell r="A241">
            <v>320.60019999999997</v>
          </cell>
        </row>
        <row r="242">
          <cell r="A242">
            <v>320.78120000000001</v>
          </cell>
        </row>
        <row r="243">
          <cell r="A243">
            <v>320.96170000000001</v>
          </cell>
        </row>
        <row r="244">
          <cell r="A244">
            <v>321.14159999999998</v>
          </cell>
        </row>
        <row r="245">
          <cell r="A245">
            <v>321.32089999999999</v>
          </cell>
        </row>
        <row r="246">
          <cell r="A246">
            <v>321.49959999999999</v>
          </cell>
        </row>
        <row r="247">
          <cell r="A247">
            <v>321.67770000000002</v>
          </cell>
        </row>
        <row r="248">
          <cell r="A248">
            <v>321.8553</v>
          </cell>
        </row>
        <row r="249">
          <cell r="A249">
            <v>322.03230000000002</v>
          </cell>
        </row>
        <row r="250">
          <cell r="A250">
            <v>322.2088</v>
          </cell>
        </row>
        <row r="251">
          <cell r="A251">
            <v>322.38470000000001</v>
          </cell>
        </row>
        <row r="252">
          <cell r="A252">
            <v>322.56</v>
          </cell>
        </row>
        <row r="253">
          <cell r="A253">
            <v>322.73480000000001</v>
          </cell>
        </row>
        <row r="254">
          <cell r="A254">
            <v>322.90910000000002</v>
          </cell>
        </row>
        <row r="255">
          <cell r="A255">
            <v>323.08280000000002</v>
          </cell>
        </row>
        <row r="256">
          <cell r="A256">
            <v>323.2559</v>
          </cell>
        </row>
        <row r="257">
          <cell r="A257">
            <v>323.42849999999999</v>
          </cell>
        </row>
        <row r="258">
          <cell r="A258">
            <v>323.60059999999999</v>
          </cell>
        </row>
        <row r="259">
          <cell r="A259">
            <v>323.7722</v>
          </cell>
        </row>
        <row r="260">
          <cell r="A260">
            <v>323.94319999999999</v>
          </cell>
        </row>
        <row r="261">
          <cell r="A261">
            <v>324.11369999999999</v>
          </cell>
        </row>
        <row r="262">
          <cell r="A262">
            <v>324.28370000000001</v>
          </cell>
        </row>
        <row r="263">
          <cell r="A263">
            <v>324.45310000000001</v>
          </cell>
        </row>
        <row r="264">
          <cell r="A264">
            <v>324.62209999999999</v>
          </cell>
        </row>
        <row r="265">
          <cell r="A265">
            <v>324.79050000000001</v>
          </cell>
        </row>
        <row r="266">
          <cell r="A266">
            <v>324.95839999999998</v>
          </cell>
        </row>
        <row r="267">
          <cell r="A267">
            <v>325.12580000000003</v>
          </cell>
        </row>
        <row r="268">
          <cell r="A268">
            <v>325.29270000000002</v>
          </cell>
        </row>
        <row r="269">
          <cell r="A269">
            <v>325.45909999999998</v>
          </cell>
        </row>
        <row r="270">
          <cell r="A270">
            <v>325.625</v>
          </cell>
        </row>
        <row r="271">
          <cell r="A271">
            <v>325.79039999999998</v>
          </cell>
        </row>
        <row r="272">
          <cell r="A272">
            <v>325.95530000000002</v>
          </cell>
        </row>
        <row r="273">
          <cell r="A273">
            <v>326.11970000000002</v>
          </cell>
        </row>
        <row r="274">
          <cell r="A274">
            <v>326.28359999999998</v>
          </cell>
        </row>
        <row r="275">
          <cell r="A275">
            <v>326.447</v>
          </cell>
        </row>
        <row r="276">
          <cell r="A276">
            <v>326.61</v>
          </cell>
        </row>
        <row r="277">
          <cell r="A277">
            <v>326.77249999999998</v>
          </cell>
        </row>
        <row r="278">
          <cell r="A278">
            <v>326.93450000000001</v>
          </cell>
        </row>
        <row r="279">
          <cell r="A279">
            <v>327.096</v>
          </cell>
        </row>
        <row r="280">
          <cell r="A280">
            <v>327.25700000000001</v>
          </cell>
        </row>
        <row r="281">
          <cell r="A281">
            <v>327.41759999999999</v>
          </cell>
        </row>
        <row r="282">
          <cell r="A282">
            <v>327.57760000000002</v>
          </cell>
        </row>
        <row r="283">
          <cell r="A283">
            <v>327.7373</v>
          </cell>
        </row>
        <row r="284">
          <cell r="A284">
            <v>327.89640000000003</v>
          </cell>
        </row>
        <row r="285">
          <cell r="A285">
            <v>328.05509999999998</v>
          </cell>
        </row>
        <row r="286">
          <cell r="A286">
            <v>328.21339999999998</v>
          </cell>
        </row>
        <row r="287">
          <cell r="A287">
            <v>328.37110000000001</v>
          </cell>
        </row>
        <row r="288">
          <cell r="A288">
            <v>328.52839999999998</v>
          </cell>
        </row>
        <row r="289">
          <cell r="A289">
            <v>328.68529999999998</v>
          </cell>
        </row>
        <row r="290">
          <cell r="A290">
            <v>328.8417</v>
          </cell>
        </row>
        <row r="291">
          <cell r="A291">
            <v>328.99770000000001</v>
          </cell>
        </row>
        <row r="292">
          <cell r="A292">
            <v>329.15320000000003</v>
          </cell>
        </row>
        <row r="293">
          <cell r="A293">
            <v>329.3082</v>
          </cell>
        </row>
        <row r="294">
          <cell r="A294">
            <v>329.46280000000002</v>
          </cell>
        </row>
        <row r="295">
          <cell r="A295">
            <v>329.61700000000002</v>
          </cell>
        </row>
        <row r="296">
          <cell r="A296">
            <v>329.77069999999998</v>
          </cell>
        </row>
        <row r="297">
          <cell r="A297">
            <v>329.92399999999998</v>
          </cell>
        </row>
        <row r="298">
          <cell r="A298">
            <v>330.07690000000002</v>
          </cell>
        </row>
        <row r="299">
          <cell r="A299">
            <v>330.22930000000002</v>
          </cell>
        </row>
        <row r="300">
          <cell r="A300">
            <v>330.38119999999998</v>
          </cell>
        </row>
        <row r="301">
          <cell r="A301">
            <v>330.53280000000001</v>
          </cell>
        </row>
        <row r="302">
          <cell r="A302">
            <v>330.68389999999999</v>
          </cell>
        </row>
        <row r="303">
          <cell r="A303">
            <v>330.83460000000002</v>
          </cell>
        </row>
        <row r="304">
          <cell r="A304">
            <v>330.98480000000001</v>
          </cell>
        </row>
        <row r="305">
          <cell r="A305">
            <v>331.13459999999998</v>
          </cell>
        </row>
        <row r="306">
          <cell r="A306">
            <v>331.28399999999999</v>
          </cell>
        </row>
        <row r="307">
          <cell r="A307">
            <v>331.43299999999999</v>
          </cell>
        </row>
        <row r="308">
          <cell r="A308">
            <v>331.58159999999998</v>
          </cell>
        </row>
        <row r="309">
          <cell r="A309">
            <v>331.72969999999998</v>
          </cell>
        </row>
        <row r="310">
          <cell r="A310">
            <v>331.87740000000002</v>
          </cell>
        </row>
        <row r="311">
          <cell r="A311">
            <v>332.0247</v>
          </cell>
        </row>
        <row r="312">
          <cell r="A312">
            <v>332.17149999999998</v>
          </cell>
        </row>
        <row r="313">
          <cell r="A313">
            <v>332.31799999999998</v>
          </cell>
        </row>
        <row r="314">
          <cell r="A314">
            <v>332.464</v>
          </cell>
        </row>
        <row r="315">
          <cell r="A315">
            <v>332.6096</v>
          </cell>
        </row>
        <row r="316">
          <cell r="A316">
            <v>332.75479999999999</v>
          </cell>
        </row>
        <row r="317">
          <cell r="A317">
            <v>332.89960000000002</v>
          </cell>
        </row>
        <row r="318">
          <cell r="A318">
            <v>333.04399999999998</v>
          </cell>
        </row>
        <row r="319">
          <cell r="A319">
            <v>333.18799999999999</v>
          </cell>
        </row>
        <row r="320">
          <cell r="A320">
            <v>333.33150000000001</v>
          </cell>
        </row>
        <row r="321">
          <cell r="A321">
            <v>333.47469999999998</v>
          </cell>
        </row>
        <row r="322">
          <cell r="A322">
            <v>333.61739999999998</v>
          </cell>
        </row>
        <row r="323">
          <cell r="A323">
            <v>333.75970000000001</v>
          </cell>
        </row>
        <row r="324">
          <cell r="A324">
            <v>333.90170000000001</v>
          </cell>
        </row>
        <row r="325">
          <cell r="A325">
            <v>334.04320000000001</v>
          </cell>
        </row>
        <row r="326">
          <cell r="A326">
            <v>334.18430000000001</v>
          </cell>
        </row>
        <row r="327">
          <cell r="A327">
            <v>334.32499999999999</v>
          </cell>
        </row>
        <row r="328">
          <cell r="A328">
            <v>334.46530000000001</v>
          </cell>
        </row>
        <row r="329">
          <cell r="A329">
            <v>334.60520000000002</v>
          </cell>
        </row>
        <row r="330">
          <cell r="A330">
            <v>334.74470000000002</v>
          </cell>
        </row>
        <row r="331">
          <cell r="A331">
            <v>334.88369999999998</v>
          </cell>
        </row>
        <row r="332">
          <cell r="A332">
            <v>335.0224</v>
          </cell>
        </row>
        <row r="333">
          <cell r="A333">
            <v>335.16070000000002</v>
          </cell>
        </row>
        <row r="334">
          <cell r="A334">
            <v>335.29849999999999</v>
          </cell>
        </row>
        <row r="335">
          <cell r="A335">
            <v>335.43599999999998</v>
          </cell>
        </row>
        <row r="336">
          <cell r="A336">
            <v>335.57310000000001</v>
          </cell>
        </row>
        <row r="337">
          <cell r="A337">
            <v>335.7097</v>
          </cell>
        </row>
        <row r="338">
          <cell r="A338">
            <v>335.84589999999997</v>
          </cell>
        </row>
        <row r="339">
          <cell r="A339">
            <v>335.98180000000002</v>
          </cell>
        </row>
        <row r="340">
          <cell r="A340">
            <v>336.11720000000003</v>
          </cell>
        </row>
        <row r="341">
          <cell r="A341">
            <v>336.25220000000002</v>
          </cell>
        </row>
        <row r="342">
          <cell r="A342">
            <v>336.38679999999999</v>
          </cell>
        </row>
        <row r="343">
          <cell r="A343">
            <v>336.52100000000002</v>
          </cell>
        </row>
        <row r="344">
          <cell r="A344">
            <v>336.65469999999999</v>
          </cell>
        </row>
        <row r="345">
          <cell r="A345">
            <v>336.78809999999999</v>
          </cell>
        </row>
        <row r="346">
          <cell r="A346">
            <v>336.92099999999999</v>
          </cell>
        </row>
        <row r="347">
          <cell r="A347">
            <v>337.05349999999999</v>
          </cell>
        </row>
        <row r="348">
          <cell r="A348">
            <v>337.18560000000002</v>
          </cell>
        </row>
        <row r="349">
          <cell r="A349">
            <v>337.31720000000001</v>
          </cell>
        </row>
        <row r="350">
          <cell r="A350">
            <v>337.44850000000002</v>
          </cell>
        </row>
        <row r="351">
          <cell r="A351">
            <v>337.57920000000001</v>
          </cell>
        </row>
        <row r="352">
          <cell r="A352">
            <v>337.70960000000002</v>
          </cell>
        </row>
        <row r="353">
          <cell r="A353">
            <v>337.83949999999999</v>
          </cell>
        </row>
        <row r="354">
          <cell r="A354">
            <v>337.96890000000002</v>
          </cell>
        </row>
        <row r="355">
          <cell r="A355">
            <v>338.09789999999998</v>
          </cell>
        </row>
        <row r="356">
          <cell r="A356">
            <v>338.22640000000001</v>
          </cell>
        </row>
        <row r="357">
          <cell r="A357">
            <v>338.3544</v>
          </cell>
        </row>
        <row r="358">
          <cell r="A358">
            <v>338.4819</v>
          </cell>
        </row>
        <row r="359">
          <cell r="A359">
            <v>338.60890000000001</v>
          </cell>
        </row>
        <row r="360">
          <cell r="A360">
            <v>338.7353</v>
          </cell>
        </row>
        <row r="361">
          <cell r="A361">
            <v>338.8612</v>
          </cell>
        </row>
        <row r="362">
          <cell r="A362">
            <v>338.9864</v>
          </cell>
        </row>
        <row r="363">
          <cell r="A363">
            <v>339.11090000000002</v>
          </cell>
        </row>
        <row r="364">
          <cell r="A364">
            <v>172.5198</v>
          </cell>
        </row>
        <row r="365">
          <cell r="A365">
            <v>190.63489999999999</v>
          </cell>
        </row>
        <row r="366">
          <cell r="A366">
            <v>198.91300000000001</v>
          </cell>
        </row>
        <row r="367">
          <cell r="A367">
            <v>204.6028</v>
          </cell>
        </row>
        <row r="368">
          <cell r="A368">
            <v>209.02529999999999</v>
          </cell>
        </row>
        <row r="369">
          <cell r="A369">
            <v>212.68209999999999</v>
          </cell>
        </row>
        <row r="370">
          <cell r="A370">
            <v>215.8211</v>
          </cell>
        </row>
        <row r="371">
          <cell r="A371">
            <v>218.58439999999999</v>
          </cell>
        </row>
        <row r="372">
          <cell r="A372">
            <v>221.06129999999999</v>
          </cell>
        </row>
        <row r="373">
          <cell r="A373">
            <v>223.31200000000001</v>
          </cell>
        </row>
        <row r="374">
          <cell r="A374">
            <v>225.37899999999999</v>
          </cell>
        </row>
        <row r="375">
          <cell r="A375">
            <v>227.2936</v>
          </cell>
        </row>
        <row r="376">
          <cell r="A376">
            <v>229.07939999999999</v>
          </cell>
        </row>
        <row r="377">
          <cell r="A377">
            <v>230.75479999999999</v>
          </cell>
        </row>
        <row r="378">
          <cell r="A378">
            <v>232.33459999999999</v>
          </cell>
        </row>
        <row r="379">
          <cell r="A379">
            <v>233.8304</v>
          </cell>
        </row>
        <row r="380">
          <cell r="A380">
            <v>235.25190000000001</v>
          </cell>
        </row>
        <row r="381">
          <cell r="A381">
            <v>236.60720000000001</v>
          </cell>
        </row>
        <row r="382">
          <cell r="A382">
            <v>237.90309999999999</v>
          </cell>
        </row>
        <row r="383">
          <cell r="A383">
            <v>239.14519999999999</v>
          </cell>
        </row>
        <row r="384">
          <cell r="A384">
            <v>240.33850000000001</v>
          </cell>
        </row>
        <row r="385">
          <cell r="A385">
            <v>241.4873</v>
          </cell>
        </row>
        <row r="386">
          <cell r="A386">
            <v>242.59520000000001</v>
          </cell>
        </row>
        <row r="387">
          <cell r="A387">
            <v>243.66550000000001</v>
          </cell>
        </row>
        <row r="388">
          <cell r="A388">
            <v>244.7011</v>
          </cell>
        </row>
        <row r="389">
          <cell r="A389">
            <v>245.70439999999999</v>
          </cell>
        </row>
        <row r="390">
          <cell r="A390">
            <v>246.67769999999999</v>
          </cell>
        </row>
        <row r="391">
          <cell r="A391">
            <v>247.62309999999999</v>
          </cell>
        </row>
        <row r="392">
          <cell r="A392">
            <v>248.54239999999999</v>
          </cell>
        </row>
        <row r="393">
          <cell r="A393">
            <v>249.43709999999999</v>
          </cell>
        </row>
        <row r="394">
          <cell r="A394">
            <v>250.30879999999999</v>
          </cell>
        </row>
        <row r="395">
          <cell r="A395">
            <v>251.15880000000001</v>
          </cell>
        </row>
        <row r="396">
          <cell r="A396">
            <v>251.98830000000001</v>
          </cell>
        </row>
        <row r="397">
          <cell r="A397">
            <v>252.79849999999999</v>
          </cell>
        </row>
        <row r="398">
          <cell r="A398">
            <v>253.59039999999999</v>
          </cell>
        </row>
        <row r="399">
          <cell r="A399">
            <v>254.36490000000001</v>
          </cell>
        </row>
        <row r="400">
          <cell r="A400">
            <v>255.12289999999999</v>
          </cell>
        </row>
        <row r="401">
          <cell r="A401">
            <v>255.86519999999999</v>
          </cell>
        </row>
        <row r="402">
          <cell r="A402">
            <v>256.59249999999997</v>
          </cell>
        </row>
        <row r="403">
          <cell r="A403">
            <v>257.30560000000003</v>
          </cell>
        </row>
        <row r="404">
          <cell r="A404">
            <v>258.005</v>
          </cell>
        </row>
        <row r="405">
          <cell r="A405">
            <v>258.69150000000002</v>
          </cell>
        </row>
        <row r="406">
          <cell r="A406">
            <v>259.36540000000002</v>
          </cell>
        </row>
        <row r="407">
          <cell r="A407">
            <v>260.0274</v>
          </cell>
        </row>
        <row r="408">
          <cell r="A408">
            <v>260.67790000000002</v>
          </cell>
        </row>
        <row r="409">
          <cell r="A409">
            <v>261.3175</v>
          </cell>
        </row>
        <row r="410">
          <cell r="A410">
            <v>261.94639999999998</v>
          </cell>
        </row>
        <row r="411">
          <cell r="A411">
            <v>262.5652</v>
          </cell>
        </row>
        <row r="412">
          <cell r="A412">
            <v>263.17419999999998</v>
          </cell>
        </row>
        <row r="413">
          <cell r="A413">
            <v>263.77370000000002</v>
          </cell>
        </row>
        <row r="414">
          <cell r="A414">
            <v>264.36410000000001</v>
          </cell>
        </row>
        <row r="415">
          <cell r="A415">
            <v>264.94580000000002</v>
          </cell>
        </row>
        <row r="416">
          <cell r="A416">
            <v>265.51889999999997</v>
          </cell>
        </row>
        <row r="417">
          <cell r="A417">
            <v>266.08390000000003</v>
          </cell>
        </row>
        <row r="418">
          <cell r="A418">
            <v>266.64089999999999</v>
          </cell>
        </row>
        <row r="419">
          <cell r="A419">
            <v>267.19029999999998</v>
          </cell>
        </row>
        <row r="420">
          <cell r="A420">
            <v>267.73219999999998</v>
          </cell>
        </row>
        <row r="421">
          <cell r="A421">
            <v>268.267</v>
          </cell>
        </row>
        <row r="422">
          <cell r="A422">
            <v>268.79480000000001</v>
          </cell>
        </row>
        <row r="423">
          <cell r="A423">
            <v>269.31580000000002</v>
          </cell>
        </row>
        <row r="424">
          <cell r="A424">
            <v>269.83030000000002</v>
          </cell>
        </row>
        <row r="425">
          <cell r="A425">
            <v>270.33839999999998</v>
          </cell>
        </row>
        <row r="426">
          <cell r="A426">
            <v>270.84030000000001</v>
          </cell>
        </row>
        <row r="427">
          <cell r="A427">
            <v>271.33620000000002</v>
          </cell>
        </row>
        <row r="428">
          <cell r="A428">
            <v>271.82619999999997</v>
          </cell>
        </row>
        <row r="429">
          <cell r="A429">
            <v>272.31060000000002</v>
          </cell>
        </row>
        <row r="430">
          <cell r="A430">
            <v>272.7894</v>
          </cell>
        </row>
        <row r="431">
          <cell r="A431">
            <v>273.26280000000003</v>
          </cell>
        </row>
        <row r="432">
          <cell r="A432">
            <v>273.73099999999999</v>
          </cell>
        </row>
        <row r="433">
          <cell r="A433">
            <v>274.19409999999999</v>
          </cell>
        </row>
        <row r="434">
          <cell r="A434">
            <v>274.65219999999999</v>
          </cell>
        </row>
        <row r="435">
          <cell r="A435">
            <v>275.10550000000001</v>
          </cell>
        </row>
        <row r="436">
          <cell r="A436">
            <v>275.55399999999997</v>
          </cell>
        </row>
        <row r="437">
          <cell r="A437">
            <v>275.99790000000002</v>
          </cell>
        </row>
        <row r="438">
          <cell r="A438">
            <v>276.43720000000002</v>
          </cell>
        </row>
        <row r="439">
          <cell r="A439">
            <v>276.87220000000002</v>
          </cell>
        </row>
        <row r="440">
          <cell r="A440">
            <v>277.30290000000002</v>
          </cell>
        </row>
        <row r="441">
          <cell r="A441">
            <v>277.72930000000002</v>
          </cell>
        </row>
        <row r="442">
          <cell r="A442">
            <v>278.15170000000001</v>
          </cell>
        </row>
        <row r="443">
          <cell r="A443">
            <v>278.57</v>
          </cell>
        </row>
        <row r="444">
          <cell r="A444">
            <v>278.98439999999999</v>
          </cell>
        </row>
        <row r="445">
          <cell r="A445">
            <v>279.39499999999998</v>
          </cell>
        </row>
        <row r="446">
          <cell r="A446">
            <v>279.80180000000001</v>
          </cell>
        </row>
        <row r="447">
          <cell r="A447">
            <v>280.20490000000001</v>
          </cell>
        </row>
        <row r="448">
          <cell r="A448">
            <v>280.6044</v>
          </cell>
        </row>
        <row r="449">
          <cell r="A449">
            <v>281.00040000000001</v>
          </cell>
        </row>
        <row r="450">
          <cell r="A450">
            <v>281.3929</v>
          </cell>
        </row>
        <row r="451">
          <cell r="A451">
            <v>281.78210000000001</v>
          </cell>
        </row>
        <row r="452">
          <cell r="A452">
            <v>282.16789999999997</v>
          </cell>
        </row>
        <row r="453">
          <cell r="A453">
            <v>282.5505</v>
          </cell>
        </row>
        <row r="454">
          <cell r="A454">
            <v>282.92989999999998</v>
          </cell>
        </row>
        <row r="455">
          <cell r="A455">
            <v>283.30619999999999</v>
          </cell>
        </row>
        <row r="456">
          <cell r="A456">
            <v>283.67939999999999</v>
          </cell>
        </row>
        <row r="457">
          <cell r="A457">
            <v>284.0496</v>
          </cell>
        </row>
        <row r="458">
          <cell r="A458">
            <v>284.41680000000002</v>
          </cell>
        </row>
        <row r="459">
          <cell r="A459">
            <v>284.78109999999998</v>
          </cell>
        </row>
        <row r="460">
          <cell r="A460">
            <v>285.14260000000002</v>
          </cell>
        </row>
        <row r="461">
          <cell r="A461">
            <v>285.50130000000001</v>
          </cell>
        </row>
        <row r="462">
          <cell r="A462">
            <v>285.85730000000001</v>
          </cell>
        </row>
        <row r="463">
          <cell r="A463">
            <v>286.2106</v>
          </cell>
        </row>
        <row r="464">
          <cell r="A464">
            <v>286.56119999999999</v>
          </cell>
        </row>
        <row r="465">
          <cell r="A465">
            <v>286.9092</v>
          </cell>
        </row>
        <row r="466">
          <cell r="A466">
            <v>287.25470000000001</v>
          </cell>
        </row>
        <row r="467">
          <cell r="A467">
            <v>287.5976</v>
          </cell>
        </row>
        <row r="468">
          <cell r="A468">
            <v>287.93810000000002</v>
          </cell>
        </row>
        <row r="469">
          <cell r="A469">
            <v>288.27609999999999</v>
          </cell>
        </row>
        <row r="470">
          <cell r="A470">
            <v>288.61180000000002</v>
          </cell>
        </row>
        <row r="471">
          <cell r="A471">
            <v>288.94510000000002</v>
          </cell>
        </row>
        <row r="472">
          <cell r="A472">
            <v>289.27609999999999</v>
          </cell>
        </row>
        <row r="473">
          <cell r="A473">
            <v>289.60480000000001</v>
          </cell>
        </row>
        <row r="474">
          <cell r="A474">
            <v>289.93130000000002</v>
          </cell>
        </row>
        <row r="475">
          <cell r="A475">
            <v>290.25560000000002</v>
          </cell>
        </row>
        <row r="476">
          <cell r="A476">
            <v>290.57769999999999</v>
          </cell>
        </row>
        <row r="477">
          <cell r="A477">
            <v>290.89769999999999</v>
          </cell>
        </row>
        <row r="478">
          <cell r="A478">
            <v>291.21559999999999</v>
          </cell>
        </row>
        <row r="479">
          <cell r="A479">
            <v>291.53140000000002</v>
          </cell>
        </row>
        <row r="480">
          <cell r="A480">
            <v>291.84519999999998</v>
          </cell>
        </row>
        <row r="481">
          <cell r="A481">
            <v>292.15699999999998</v>
          </cell>
        </row>
        <row r="482">
          <cell r="A482">
            <v>292.4667</v>
          </cell>
        </row>
        <row r="483">
          <cell r="A483">
            <v>292.77460000000002</v>
          </cell>
        </row>
        <row r="484">
          <cell r="A484">
            <v>293.08049999999997</v>
          </cell>
        </row>
        <row r="485">
          <cell r="A485">
            <v>293.3845</v>
          </cell>
        </row>
        <row r="486">
          <cell r="A486">
            <v>293.68669999999997</v>
          </cell>
        </row>
        <row r="487">
          <cell r="A487">
            <v>293.98700000000002</v>
          </cell>
        </row>
        <row r="488">
          <cell r="A488">
            <v>294.28550000000001</v>
          </cell>
        </row>
        <row r="489">
          <cell r="A489">
            <v>294.5822</v>
          </cell>
        </row>
        <row r="490">
          <cell r="A490">
            <v>294.87720000000002</v>
          </cell>
        </row>
        <row r="491">
          <cell r="A491">
            <v>295.17039999999997</v>
          </cell>
        </row>
        <row r="492">
          <cell r="A492">
            <v>295.46190000000001</v>
          </cell>
        </row>
        <row r="493">
          <cell r="A493">
            <v>295.75170000000003</v>
          </cell>
        </row>
        <row r="494">
          <cell r="A494">
            <v>296.03980000000001</v>
          </cell>
        </row>
        <row r="495">
          <cell r="A495">
            <v>296.3263</v>
          </cell>
        </row>
        <row r="496">
          <cell r="A496">
            <v>296.6112</v>
          </cell>
        </row>
        <row r="497">
          <cell r="A497">
            <v>296.89440000000002</v>
          </cell>
        </row>
        <row r="498">
          <cell r="A498">
            <v>297.17610000000002</v>
          </cell>
        </row>
        <row r="499">
          <cell r="A499">
            <v>297.45620000000002</v>
          </cell>
        </row>
        <row r="500">
          <cell r="A500">
            <v>297.73480000000001</v>
          </cell>
        </row>
        <row r="501">
          <cell r="A501">
            <v>298.01179999999999</v>
          </cell>
        </row>
        <row r="502">
          <cell r="A502">
            <v>298.28739999999999</v>
          </cell>
        </row>
        <row r="503">
          <cell r="A503">
            <v>298.56139999999999</v>
          </cell>
        </row>
        <row r="504">
          <cell r="A504">
            <v>298.834</v>
          </cell>
        </row>
        <row r="505">
          <cell r="A505">
            <v>299.10509999999999</v>
          </cell>
        </row>
        <row r="506">
          <cell r="A506">
            <v>299.37479999999999</v>
          </cell>
        </row>
        <row r="507">
          <cell r="A507">
            <v>299.6431</v>
          </cell>
        </row>
        <row r="508">
          <cell r="A508">
            <v>299.91000000000003</v>
          </cell>
        </row>
        <row r="509">
          <cell r="A509">
            <v>300.1755</v>
          </cell>
        </row>
        <row r="510">
          <cell r="A510">
            <v>300.43959999999998</v>
          </cell>
        </row>
        <row r="511">
          <cell r="A511">
            <v>300.70240000000001</v>
          </cell>
        </row>
        <row r="512">
          <cell r="A512">
            <v>300.96390000000002</v>
          </cell>
        </row>
        <row r="513">
          <cell r="A513">
            <v>301.22399999999999</v>
          </cell>
        </row>
        <row r="514">
          <cell r="A514">
            <v>301.48289999999997</v>
          </cell>
        </row>
        <row r="515">
          <cell r="A515">
            <v>301.74040000000002</v>
          </cell>
        </row>
        <row r="516">
          <cell r="A516">
            <v>301.99669999999998</v>
          </cell>
        </row>
        <row r="517">
          <cell r="A517">
            <v>302.2518</v>
          </cell>
        </row>
        <row r="518">
          <cell r="A518">
            <v>302.50549999999998</v>
          </cell>
        </row>
        <row r="519">
          <cell r="A519">
            <v>302.75810000000001</v>
          </cell>
        </row>
        <row r="520">
          <cell r="A520">
            <v>303.00940000000003</v>
          </cell>
        </row>
        <row r="521">
          <cell r="A521">
            <v>303.25959999999998</v>
          </cell>
        </row>
        <row r="522">
          <cell r="A522">
            <v>303.50850000000003</v>
          </cell>
        </row>
        <row r="523">
          <cell r="A523">
            <v>303.75630000000001</v>
          </cell>
        </row>
        <row r="524">
          <cell r="A524">
            <v>304.00290000000001</v>
          </cell>
        </row>
        <row r="525">
          <cell r="A525">
            <v>304.24829999999997</v>
          </cell>
        </row>
        <row r="526">
          <cell r="A526">
            <v>304.49259999999998</v>
          </cell>
        </row>
        <row r="527">
          <cell r="A527">
            <v>304.73579999999998</v>
          </cell>
        </row>
        <row r="528">
          <cell r="A528">
            <v>304.97789999999998</v>
          </cell>
        </row>
        <row r="529">
          <cell r="A529">
            <v>305.21879999999999</v>
          </cell>
        </row>
        <row r="530">
          <cell r="A530">
            <v>305.45870000000002</v>
          </cell>
        </row>
        <row r="531">
          <cell r="A531">
            <v>305.69749999999999</v>
          </cell>
        </row>
        <row r="532">
          <cell r="A532">
            <v>305.93520000000001</v>
          </cell>
        </row>
        <row r="533">
          <cell r="A533">
            <v>306.17180000000002</v>
          </cell>
        </row>
        <row r="534">
          <cell r="A534">
            <v>306.4074</v>
          </cell>
        </row>
        <row r="535">
          <cell r="A535">
            <v>306.642</v>
          </cell>
        </row>
        <row r="536">
          <cell r="A536">
            <v>306.87560000000002</v>
          </cell>
        </row>
        <row r="537">
          <cell r="A537">
            <v>307.10809999999998</v>
          </cell>
        </row>
        <row r="538">
          <cell r="A538">
            <v>307.33960000000002</v>
          </cell>
        </row>
        <row r="539">
          <cell r="A539">
            <v>307.57010000000002</v>
          </cell>
        </row>
        <row r="540">
          <cell r="A540">
            <v>307.7996</v>
          </cell>
        </row>
        <row r="541">
          <cell r="A541">
            <v>308.02820000000003</v>
          </cell>
        </row>
        <row r="542">
          <cell r="A542">
            <v>308.25569999999999</v>
          </cell>
        </row>
        <row r="543">
          <cell r="A543">
            <v>308.48230000000001</v>
          </cell>
        </row>
        <row r="544">
          <cell r="A544">
            <v>308.70800000000003</v>
          </cell>
        </row>
        <row r="545">
          <cell r="A545">
            <v>308.93270000000001</v>
          </cell>
        </row>
        <row r="546">
          <cell r="A546">
            <v>309.15649999999999</v>
          </cell>
        </row>
        <row r="547">
          <cell r="A547">
            <v>309.37939999999998</v>
          </cell>
        </row>
        <row r="548">
          <cell r="A548">
            <v>309.60129999999998</v>
          </cell>
        </row>
        <row r="549">
          <cell r="A549">
            <v>309.82229999999998</v>
          </cell>
        </row>
        <row r="550">
          <cell r="A550">
            <v>310.04250000000002</v>
          </cell>
        </row>
        <row r="551">
          <cell r="A551">
            <v>310.26170000000002</v>
          </cell>
        </row>
        <row r="552">
          <cell r="A552">
            <v>310.48009999999999</v>
          </cell>
        </row>
        <row r="553">
          <cell r="A553">
            <v>310.69760000000002</v>
          </cell>
        </row>
        <row r="554">
          <cell r="A554">
            <v>310.91419999999999</v>
          </cell>
        </row>
        <row r="555">
          <cell r="A555">
            <v>311.12990000000002</v>
          </cell>
        </row>
        <row r="556">
          <cell r="A556">
            <v>311.34480000000002</v>
          </cell>
        </row>
        <row r="557">
          <cell r="A557">
            <v>311.55889999999999</v>
          </cell>
        </row>
        <row r="558">
          <cell r="A558">
            <v>311.77210000000002</v>
          </cell>
        </row>
        <row r="559">
          <cell r="A559">
            <v>311.98450000000003</v>
          </cell>
        </row>
        <row r="560">
          <cell r="A560">
            <v>312.19600000000003</v>
          </cell>
        </row>
        <row r="561">
          <cell r="A561">
            <v>312.40679999999998</v>
          </cell>
        </row>
        <row r="562">
          <cell r="A562">
            <v>312.61669999999998</v>
          </cell>
        </row>
        <row r="563">
          <cell r="A563">
            <v>312.82580000000002</v>
          </cell>
        </row>
        <row r="564">
          <cell r="A564">
            <v>313.0342</v>
          </cell>
        </row>
        <row r="565">
          <cell r="A565">
            <v>313.24169999999998</v>
          </cell>
        </row>
        <row r="566">
          <cell r="A566">
            <v>313.44850000000002</v>
          </cell>
        </row>
        <row r="567">
          <cell r="A567">
            <v>313.65449999999998</v>
          </cell>
        </row>
        <row r="568">
          <cell r="A568">
            <v>313.85969999999998</v>
          </cell>
        </row>
        <row r="569">
          <cell r="A569">
            <v>314.0641</v>
          </cell>
        </row>
        <row r="570">
          <cell r="A570">
            <v>314.26780000000002</v>
          </cell>
        </row>
        <row r="571">
          <cell r="A571">
            <v>314.4708</v>
          </cell>
        </row>
        <row r="572">
          <cell r="A572">
            <v>314.673</v>
          </cell>
        </row>
        <row r="573">
          <cell r="A573">
            <v>314.87439999999998</v>
          </cell>
        </row>
        <row r="574">
          <cell r="A574">
            <v>315.07510000000002</v>
          </cell>
        </row>
        <row r="575">
          <cell r="A575">
            <v>315.27510000000001</v>
          </cell>
        </row>
        <row r="576">
          <cell r="A576">
            <v>315.4744</v>
          </cell>
        </row>
        <row r="577">
          <cell r="A577">
            <v>315.67290000000003</v>
          </cell>
        </row>
        <row r="578">
          <cell r="A578">
            <v>315.87079999999997</v>
          </cell>
        </row>
        <row r="579">
          <cell r="A579">
            <v>316.06790000000001</v>
          </cell>
        </row>
        <row r="580">
          <cell r="A580">
            <v>316.26429999999999</v>
          </cell>
        </row>
        <row r="581">
          <cell r="A581">
            <v>316.46010000000001</v>
          </cell>
        </row>
        <row r="582">
          <cell r="A582">
            <v>316.6551</v>
          </cell>
        </row>
        <row r="583">
          <cell r="A583">
            <v>316.84949999999998</v>
          </cell>
        </row>
        <row r="584">
          <cell r="A584">
            <v>317.04320000000001</v>
          </cell>
        </row>
        <row r="585">
          <cell r="A585">
            <v>317.2362</v>
          </cell>
        </row>
        <row r="586">
          <cell r="A586">
            <v>317.42849999999999</v>
          </cell>
        </row>
        <row r="587">
          <cell r="A587">
            <v>317.62020000000001</v>
          </cell>
        </row>
        <row r="588">
          <cell r="A588">
            <v>317.81119999999999</v>
          </cell>
        </row>
        <row r="589">
          <cell r="A589">
            <v>318.00150000000002</v>
          </cell>
        </row>
        <row r="590">
          <cell r="A590">
            <v>318.19119999999998</v>
          </cell>
        </row>
        <row r="591">
          <cell r="A591">
            <v>318.38029999999998</v>
          </cell>
        </row>
        <row r="592">
          <cell r="A592">
            <v>318.56869999999998</v>
          </cell>
        </row>
        <row r="593">
          <cell r="A593">
            <v>318.75650000000002</v>
          </cell>
        </row>
        <row r="594">
          <cell r="A594">
            <v>318.9436</v>
          </cell>
        </row>
        <row r="595">
          <cell r="A595">
            <v>319.1302</v>
          </cell>
        </row>
        <row r="596">
          <cell r="A596">
            <v>319.31610000000001</v>
          </cell>
        </row>
        <row r="597">
          <cell r="A597">
            <v>319.50130000000001</v>
          </cell>
        </row>
        <row r="598">
          <cell r="A598">
            <v>319.68599999999998</v>
          </cell>
        </row>
        <row r="599">
          <cell r="A599">
            <v>319.87</v>
          </cell>
        </row>
        <row r="600">
          <cell r="A600">
            <v>320.05349999999999</v>
          </cell>
        </row>
        <row r="601">
          <cell r="A601">
            <v>320.23630000000003</v>
          </cell>
        </row>
        <row r="602">
          <cell r="A602">
            <v>320.41849999999999</v>
          </cell>
        </row>
        <row r="603">
          <cell r="A603">
            <v>320.60019999999997</v>
          </cell>
        </row>
        <row r="604">
          <cell r="A604">
            <v>320.78120000000001</v>
          </cell>
        </row>
        <row r="605">
          <cell r="A605">
            <v>320.96170000000001</v>
          </cell>
        </row>
        <row r="606">
          <cell r="A606">
            <v>321.14159999999998</v>
          </cell>
        </row>
        <row r="607">
          <cell r="A607">
            <v>321.32089999999999</v>
          </cell>
        </row>
        <row r="608">
          <cell r="A608">
            <v>321.49959999999999</v>
          </cell>
        </row>
        <row r="609">
          <cell r="A609">
            <v>321.67770000000002</v>
          </cell>
        </row>
        <row r="610">
          <cell r="A610">
            <v>321.8553</v>
          </cell>
        </row>
        <row r="611">
          <cell r="A611">
            <v>322.03230000000002</v>
          </cell>
        </row>
        <row r="612">
          <cell r="A612">
            <v>322.2088</v>
          </cell>
        </row>
        <row r="613">
          <cell r="A613">
            <v>322.38470000000001</v>
          </cell>
        </row>
        <row r="614">
          <cell r="A614">
            <v>322.56</v>
          </cell>
        </row>
        <row r="615">
          <cell r="A615">
            <v>322.73480000000001</v>
          </cell>
        </row>
        <row r="616">
          <cell r="A616">
            <v>322.90910000000002</v>
          </cell>
        </row>
        <row r="617">
          <cell r="A617">
            <v>323.08280000000002</v>
          </cell>
        </row>
        <row r="618">
          <cell r="A618">
            <v>323.2559</v>
          </cell>
        </row>
        <row r="619">
          <cell r="A619">
            <v>323.42849999999999</v>
          </cell>
        </row>
        <row r="620">
          <cell r="A620">
            <v>323.60059999999999</v>
          </cell>
        </row>
        <row r="621">
          <cell r="A621">
            <v>323.7722</v>
          </cell>
        </row>
        <row r="622">
          <cell r="A622">
            <v>323.94319999999999</v>
          </cell>
        </row>
        <row r="623">
          <cell r="A623">
            <v>324.11369999999999</v>
          </cell>
        </row>
        <row r="624">
          <cell r="A624">
            <v>324.28370000000001</v>
          </cell>
        </row>
        <row r="625">
          <cell r="A625">
            <v>324.45310000000001</v>
          </cell>
        </row>
        <row r="626">
          <cell r="A626">
            <v>324.62209999999999</v>
          </cell>
        </row>
        <row r="627">
          <cell r="A627">
            <v>324.79050000000001</v>
          </cell>
        </row>
        <row r="628">
          <cell r="A628">
            <v>324.95839999999998</v>
          </cell>
        </row>
        <row r="629">
          <cell r="A629">
            <v>325.12580000000003</v>
          </cell>
        </row>
        <row r="630">
          <cell r="A630">
            <v>325.29270000000002</v>
          </cell>
        </row>
        <row r="631">
          <cell r="A631">
            <v>325.45909999999998</v>
          </cell>
        </row>
        <row r="632">
          <cell r="A632">
            <v>325.625</v>
          </cell>
        </row>
        <row r="633">
          <cell r="A633">
            <v>325.79039999999998</v>
          </cell>
        </row>
        <row r="634">
          <cell r="A634">
            <v>325.95530000000002</v>
          </cell>
        </row>
        <row r="635">
          <cell r="A635">
            <v>326.11970000000002</v>
          </cell>
        </row>
        <row r="636">
          <cell r="A636">
            <v>326.28359999999998</v>
          </cell>
        </row>
        <row r="637">
          <cell r="A637">
            <v>326.447</v>
          </cell>
        </row>
        <row r="638">
          <cell r="A638">
            <v>326.61</v>
          </cell>
        </row>
        <row r="639">
          <cell r="A639">
            <v>326.77249999999998</v>
          </cell>
        </row>
        <row r="640">
          <cell r="A640">
            <v>326.93450000000001</v>
          </cell>
        </row>
        <row r="641">
          <cell r="A641">
            <v>327.096</v>
          </cell>
        </row>
        <row r="642">
          <cell r="A642">
            <v>327.25700000000001</v>
          </cell>
        </row>
        <row r="643">
          <cell r="A643">
            <v>327.41759999999999</v>
          </cell>
        </row>
        <row r="644">
          <cell r="A644">
            <v>327.57760000000002</v>
          </cell>
        </row>
        <row r="645">
          <cell r="A645">
            <v>327.7373</v>
          </cell>
        </row>
        <row r="646">
          <cell r="A646">
            <v>327.89640000000003</v>
          </cell>
        </row>
        <row r="647">
          <cell r="A647">
            <v>328.05509999999998</v>
          </cell>
        </row>
        <row r="648">
          <cell r="A648">
            <v>328.21339999999998</v>
          </cell>
        </row>
        <row r="649">
          <cell r="A649">
            <v>328.37110000000001</v>
          </cell>
        </row>
        <row r="650">
          <cell r="A650">
            <v>328.52839999999998</v>
          </cell>
        </row>
        <row r="651">
          <cell r="A651">
            <v>328.68529999999998</v>
          </cell>
        </row>
        <row r="652">
          <cell r="A652">
            <v>328.8417</v>
          </cell>
        </row>
        <row r="653">
          <cell r="A653">
            <v>328.99770000000001</v>
          </cell>
        </row>
        <row r="654">
          <cell r="A654">
            <v>329.15320000000003</v>
          </cell>
        </row>
        <row r="655">
          <cell r="A655">
            <v>329.3082</v>
          </cell>
        </row>
        <row r="656">
          <cell r="A656">
            <v>329.46280000000002</v>
          </cell>
        </row>
        <row r="657">
          <cell r="A657">
            <v>329.61700000000002</v>
          </cell>
        </row>
        <row r="658">
          <cell r="A658">
            <v>329.77069999999998</v>
          </cell>
        </row>
        <row r="659">
          <cell r="A659">
            <v>329.92399999999998</v>
          </cell>
        </row>
        <row r="660">
          <cell r="A660">
            <v>330.07690000000002</v>
          </cell>
        </row>
        <row r="661">
          <cell r="A661">
            <v>330.22930000000002</v>
          </cell>
        </row>
        <row r="662">
          <cell r="A662">
            <v>330.38119999999998</v>
          </cell>
        </row>
        <row r="663">
          <cell r="A663">
            <v>330.53280000000001</v>
          </cell>
        </row>
        <row r="664">
          <cell r="A664">
            <v>330.68389999999999</v>
          </cell>
        </row>
        <row r="665">
          <cell r="A665">
            <v>330.83460000000002</v>
          </cell>
        </row>
        <row r="666">
          <cell r="A666">
            <v>330.98480000000001</v>
          </cell>
        </row>
        <row r="667">
          <cell r="A667">
            <v>331.13459999999998</v>
          </cell>
        </row>
        <row r="668">
          <cell r="A668">
            <v>331.28399999999999</v>
          </cell>
        </row>
        <row r="669">
          <cell r="A669">
            <v>331.43299999999999</v>
          </cell>
        </row>
        <row r="670">
          <cell r="A670">
            <v>331.58159999999998</v>
          </cell>
        </row>
        <row r="671">
          <cell r="A671">
            <v>331.72969999999998</v>
          </cell>
        </row>
        <row r="672">
          <cell r="A672">
            <v>331.87740000000002</v>
          </cell>
        </row>
        <row r="673">
          <cell r="A673">
            <v>332.0247</v>
          </cell>
        </row>
        <row r="674">
          <cell r="A674">
            <v>332.17149999999998</v>
          </cell>
        </row>
        <row r="675">
          <cell r="A675">
            <v>332.31799999999998</v>
          </cell>
        </row>
        <row r="676">
          <cell r="A676">
            <v>332.464</v>
          </cell>
        </row>
        <row r="677">
          <cell r="A677">
            <v>332.6096</v>
          </cell>
        </row>
        <row r="678">
          <cell r="A678">
            <v>332.75479999999999</v>
          </cell>
        </row>
        <row r="679">
          <cell r="A679">
            <v>332.89960000000002</v>
          </cell>
        </row>
        <row r="680">
          <cell r="A680">
            <v>333.04399999999998</v>
          </cell>
        </row>
        <row r="681">
          <cell r="A681">
            <v>333.18799999999999</v>
          </cell>
        </row>
        <row r="682">
          <cell r="A682">
            <v>333.33150000000001</v>
          </cell>
        </row>
        <row r="683">
          <cell r="A683">
            <v>333.47469999999998</v>
          </cell>
        </row>
        <row r="684">
          <cell r="A684">
            <v>333.61739999999998</v>
          </cell>
        </row>
        <row r="685">
          <cell r="A685">
            <v>333.75970000000001</v>
          </cell>
        </row>
        <row r="686">
          <cell r="A686">
            <v>333.90170000000001</v>
          </cell>
        </row>
        <row r="687">
          <cell r="A687">
            <v>334.04320000000001</v>
          </cell>
        </row>
        <row r="688">
          <cell r="A688">
            <v>334.18430000000001</v>
          </cell>
        </row>
        <row r="689">
          <cell r="A689">
            <v>334.32499999999999</v>
          </cell>
        </row>
        <row r="690">
          <cell r="A690">
            <v>334.46530000000001</v>
          </cell>
        </row>
        <row r="691">
          <cell r="A691">
            <v>334.60520000000002</v>
          </cell>
        </row>
        <row r="692">
          <cell r="A692">
            <v>334.74470000000002</v>
          </cell>
        </row>
        <row r="693">
          <cell r="A693">
            <v>334.88369999999998</v>
          </cell>
        </row>
        <row r="694">
          <cell r="A694">
            <v>335.0224</v>
          </cell>
        </row>
        <row r="695">
          <cell r="A695">
            <v>335.16070000000002</v>
          </cell>
        </row>
        <row r="696">
          <cell r="A696">
            <v>335.29849999999999</v>
          </cell>
        </row>
        <row r="697">
          <cell r="A697">
            <v>335.43599999999998</v>
          </cell>
        </row>
        <row r="698">
          <cell r="A698">
            <v>335.57310000000001</v>
          </cell>
        </row>
        <row r="699">
          <cell r="A699">
            <v>335.7097</v>
          </cell>
        </row>
        <row r="700">
          <cell r="A700">
            <v>335.84589999999997</v>
          </cell>
        </row>
        <row r="701">
          <cell r="A701">
            <v>335.98180000000002</v>
          </cell>
        </row>
        <row r="702">
          <cell r="A702">
            <v>336.11720000000003</v>
          </cell>
        </row>
        <row r="703">
          <cell r="A703">
            <v>336.25220000000002</v>
          </cell>
        </row>
        <row r="704">
          <cell r="A704">
            <v>336.38679999999999</v>
          </cell>
        </row>
        <row r="705">
          <cell r="A705">
            <v>336.52100000000002</v>
          </cell>
        </row>
        <row r="706">
          <cell r="A706">
            <v>336.65469999999999</v>
          </cell>
        </row>
        <row r="707">
          <cell r="A707">
            <v>336.78809999999999</v>
          </cell>
        </row>
        <row r="708">
          <cell r="A708">
            <v>336.92099999999999</v>
          </cell>
        </row>
        <row r="709">
          <cell r="A709">
            <v>337.05349999999999</v>
          </cell>
        </row>
        <row r="710">
          <cell r="A710">
            <v>337.18560000000002</v>
          </cell>
        </row>
        <row r="711">
          <cell r="A711">
            <v>337.31720000000001</v>
          </cell>
        </row>
        <row r="712">
          <cell r="A712">
            <v>337.44850000000002</v>
          </cell>
        </row>
        <row r="713">
          <cell r="A713">
            <v>337.57920000000001</v>
          </cell>
        </row>
        <row r="714">
          <cell r="A714">
            <v>337.70960000000002</v>
          </cell>
        </row>
        <row r="715">
          <cell r="A715">
            <v>337.83949999999999</v>
          </cell>
        </row>
        <row r="716">
          <cell r="A716">
            <v>337.96890000000002</v>
          </cell>
        </row>
        <row r="717">
          <cell r="A717">
            <v>338.09789999999998</v>
          </cell>
        </row>
        <row r="718">
          <cell r="A718">
            <v>338.22640000000001</v>
          </cell>
        </row>
        <row r="719">
          <cell r="A719">
            <v>338.3544</v>
          </cell>
        </row>
        <row r="720">
          <cell r="A720">
            <v>338.4819</v>
          </cell>
        </row>
        <row r="721">
          <cell r="A721">
            <v>338.60890000000001</v>
          </cell>
        </row>
        <row r="722">
          <cell r="A722">
            <v>338.7353</v>
          </cell>
        </row>
        <row r="723">
          <cell r="A723">
            <v>338.8612</v>
          </cell>
        </row>
        <row r="724">
          <cell r="A724">
            <v>338.9864</v>
          </cell>
        </row>
        <row r="725">
          <cell r="A725">
            <v>339.11090000000002</v>
          </cell>
        </row>
      </sheetData>
      <sheetData sheetId="38">
        <row r="2">
          <cell r="A2">
            <v>169.85079999999999</v>
          </cell>
        </row>
        <row r="3">
          <cell r="A3">
            <v>206.8383</v>
          </cell>
        </row>
        <row r="4">
          <cell r="A4">
            <v>217.04929999999999</v>
          </cell>
        </row>
        <row r="5">
          <cell r="A5">
            <v>223.69</v>
          </cell>
        </row>
        <row r="6">
          <cell r="A6">
            <v>228.73079999999999</v>
          </cell>
        </row>
        <row r="7">
          <cell r="A7">
            <v>232.8432</v>
          </cell>
        </row>
        <row r="8">
          <cell r="A8">
            <v>236.34270000000001</v>
          </cell>
        </row>
        <row r="9">
          <cell r="A9">
            <v>239.40430000000001</v>
          </cell>
        </row>
        <row r="10">
          <cell r="A10">
            <v>242.13589999999999</v>
          </cell>
        </row>
        <row r="11">
          <cell r="A11">
            <v>244.60900000000001</v>
          </cell>
        </row>
        <row r="12">
          <cell r="A12">
            <v>246.87360000000001</v>
          </cell>
        </row>
        <row r="13">
          <cell r="A13">
            <v>248.96619999999999</v>
          </cell>
        </row>
        <row r="14">
          <cell r="A14">
            <v>250.91399999999999</v>
          </cell>
        </row>
        <row r="15">
          <cell r="A15">
            <v>252.73820000000001</v>
          </cell>
        </row>
        <row r="16">
          <cell r="A16">
            <v>254.4555</v>
          </cell>
        </row>
        <row r="17">
          <cell r="A17">
            <v>256.07940000000002</v>
          </cell>
        </row>
        <row r="18">
          <cell r="A18">
            <v>257.62079999999997</v>
          </cell>
        </row>
        <row r="19">
          <cell r="A19">
            <v>259.08879999999999</v>
          </cell>
        </row>
        <row r="20">
          <cell r="A20">
            <v>260.49110000000002</v>
          </cell>
        </row>
        <row r="21">
          <cell r="A21">
            <v>261.834</v>
          </cell>
        </row>
        <row r="22">
          <cell r="A22">
            <v>263.12299999999999</v>
          </cell>
        </row>
        <row r="23">
          <cell r="A23">
            <v>264.363</v>
          </cell>
        </row>
        <row r="24">
          <cell r="A24">
            <v>265.55810000000002</v>
          </cell>
        </row>
        <row r="25">
          <cell r="A25">
            <v>266.71190000000001</v>
          </cell>
        </row>
        <row r="26">
          <cell r="A26">
            <v>267.82749999999999</v>
          </cell>
        </row>
        <row r="27">
          <cell r="A27">
            <v>268.90780000000001</v>
          </cell>
        </row>
        <row r="28">
          <cell r="A28">
            <v>269.95519999999999</v>
          </cell>
        </row>
        <row r="29">
          <cell r="A29">
            <v>270.97210000000001</v>
          </cell>
        </row>
        <row r="30">
          <cell r="A30">
            <v>271.96030000000002</v>
          </cell>
        </row>
        <row r="31">
          <cell r="A31">
            <v>272.92180000000002</v>
          </cell>
        </row>
        <row r="32">
          <cell r="A32">
            <v>273.85809999999998</v>
          </cell>
        </row>
        <row r="33">
          <cell r="A33">
            <v>274.77080000000001</v>
          </cell>
        </row>
        <row r="34">
          <cell r="A34">
            <v>275.66109999999998</v>
          </cell>
        </row>
        <row r="35">
          <cell r="A35">
            <v>276.53039999999999</v>
          </cell>
        </row>
        <row r="36">
          <cell r="A36">
            <v>277.37970000000001</v>
          </cell>
        </row>
        <row r="37">
          <cell r="A37">
            <v>278.21010000000001</v>
          </cell>
        </row>
        <row r="38">
          <cell r="A38">
            <v>279.02260000000001</v>
          </cell>
        </row>
        <row r="39">
          <cell r="A39">
            <v>279.81799999999998</v>
          </cell>
        </row>
        <row r="40">
          <cell r="A40">
            <v>280.59710000000001</v>
          </cell>
        </row>
        <row r="41">
          <cell r="A41">
            <v>281.36070000000001</v>
          </cell>
        </row>
        <row r="42">
          <cell r="A42">
            <v>282.10950000000003</v>
          </cell>
        </row>
        <row r="43">
          <cell r="A43">
            <v>282.8442</v>
          </cell>
        </row>
        <row r="44">
          <cell r="A44">
            <v>283.56540000000001</v>
          </cell>
        </row>
        <row r="45">
          <cell r="A45">
            <v>284.27359999999999</v>
          </cell>
        </row>
        <row r="46">
          <cell r="A46">
            <v>284.96940000000001</v>
          </cell>
        </row>
        <row r="47">
          <cell r="A47">
            <v>285.6533</v>
          </cell>
        </row>
        <row r="48">
          <cell r="A48">
            <v>286.32560000000001</v>
          </cell>
        </row>
        <row r="49">
          <cell r="A49">
            <v>286.98700000000002</v>
          </cell>
        </row>
        <row r="50">
          <cell r="A50">
            <v>287.63780000000003</v>
          </cell>
        </row>
        <row r="51">
          <cell r="A51">
            <v>288.27839999999998</v>
          </cell>
        </row>
        <row r="52">
          <cell r="A52">
            <v>288.90910000000002</v>
          </cell>
        </row>
        <row r="53">
          <cell r="A53">
            <v>289.53030000000001</v>
          </cell>
        </row>
        <row r="54">
          <cell r="A54">
            <v>290.14229999999998</v>
          </cell>
        </row>
        <row r="55">
          <cell r="A55">
            <v>290.74549999999999</v>
          </cell>
        </row>
        <row r="56">
          <cell r="A56">
            <v>291.34019999999998</v>
          </cell>
        </row>
        <row r="57">
          <cell r="A57">
            <v>291.92649999999998</v>
          </cell>
        </row>
        <row r="58">
          <cell r="A58">
            <v>292.50490000000002</v>
          </cell>
        </row>
        <row r="59">
          <cell r="A59">
            <v>293.0754</v>
          </cell>
        </row>
        <row r="60">
          <cell r="A60">
            <v>293.63850000000002</v>
          </cell>
        </row>
        <row r="61">
          <cell r="A61">
            <v>294.1943</v>
          </cell>
        </row>
        <row r="62">
          <cell r="A62">
            <v>294.74299999999999</v>
          </cell>
        </row>
        <row r="63">
          <cell r="A63">
            <v>295.28480000000002</v>
          </cell>
        </row>
        <row r="64">
          <cell r="A64">
            <v>295.81990000000002</v>
          </cell>
        </row>
        <row r="65">
          <cell r="A65">
            <v>296.34859999999998</v>
          </cell>
        </row>
        <row r="66">
          <cell r="A66">
            <v>296.87099999999998</v>
          </cell>
        </row>
        <row r="67">
          <cell r="A67">
            <v>297.38720000000001</v>
          </cell>
        </row>
        <row r="68">
          <cell r="A68">
            <v>297.89749999999998</v>
          </cell>
        </row>
        <row r="69">
          <cell r="A69">
            <v>298.40199999999999</v>
          </cell>
        </row>
        <row r="70">
          <cell r="A70">
            <v>298.90089999999998</v>
          </cell>
        </row>
        <row r="71">
          <cell r="A71">
            <v>299.39420000000001</v>
          </cell>
        </row>
        <row r="72">
          <cell r="A72">
            <v>299.88220000000001</v>
          </cell>
        </row>
        <row r="73">
          <cell r="A73">
            <v>300.36500000000001</v>
          </cell>
        </row>
        <row r="74">
          <cell r="A74">
            <v>300.8426</v>
          </cell>
        </row>
        <row r="75">
          <cell r="A75">
            <v>301.31529999999998</v>
          </cell>
        </row>
        <row r="76">
          <cell r="A76">
            <v>301.78320000000002</v>
          </cell>
        </row>
        <row r="77">
          <cell r="A77">
            <v>302.24630000000002</v>
          </cell>
        </row>
        <row r="78">
          <cell r="A78">
            <v>302.70479999999998</v>
          </cell>
        </row>
        <row r="79">
          <cell r="A79">
            <v>303.15879999999999</v>
          </cell>
        </row>
        <row r="80">
          <cell r="A80">
            <v>303.60829999999999</v>
          </cell>
        </row>
        <row r="81">
          <cell r="A81">
            <v>304.05360000000002</v>
          </cell>
        </row>
        <row r="82">
          <cell r="A82">
            <v>304.49459999999999</v>
          </cell>
        </row>
        <row r="83">
          <cell r="A83">
            <v>304.93150000000003</v>
          </cell>
        </row>
        <row r="84">
          <cell r="A84">
            <v>305.36439999999999</v>
          </cell>
        </row>
        <row r="85">
          <cell r="A85">
            <v>305.79329999999999</v>
          </cell>
        </row>
        <row r="86">
          <cell r="A86">
            <v>306.21839999999997</v>
          </cell>
        </row>
        <row r="87">
          <cell r="A87">
            <v>306.63959999999997</v>
          </cell>
        </row>
        <row r="88">
          <cell r="A88">
            <v>307.05720000000002</v>
          </cell>
        </row>
        <row r="89">
          <cell r="A89">
            <v>307.47109999999998</v>
          </cell>
        </row>
        <row r="90">
          <cell r="A90">
            <v>307.88150000000002</v>
          </cell>
        </row>
        <row r="91">
          <cell r="A91">
            <v>308.28840000000002</v>
          </cell>
        </row>
        <row r="92">
          <cell r="A92">
            <v>308.6918</v>
          </cell>
        </row>
        <row r="93">
          <cell r="A93">
            <v>309.09190000000001</v>
          </cell>
        </row>
        <row r="94">
          <cell r="A94">
            <v>309.48880000000003</v>
          </cell>
        </row>
        <row r="95">
          <cell r="A95">
            <v>309.88229999999999</v>
          </cell>
        </row>
        <row r="96">
          <cell r="A96">
            <v>310.27280000000002</v>
          </cell>
        </row>
        <row r="97">
          <cell r="A97">
            <v>310.6601</v>
          </cell>
        </row>
        <row r="98">
          <cell r="A98">
            <v>311.0444</v>
          </cell>
        </row>
        <row r="99">
          <cell r="A99">
            <v>311.42570000000001</v>
          </cell>
        </row>
        <row r="100">
          <cell r="A100">
            <v>311.80399999999997</v>
          </cell>
        </row>
        <row r="101">
          <cell r="A101">
            <v>312.17950000000002</v>
          </cell>
        </row>
        <row r="102">
          <cell r="A102">
            <v>312.5521</v>
          </cell>
        </row>
        <row r="103">
          <cell r="A103">
            <v>312.92200000000003</v>
          </cell>
        </row>
        <row r="104">
          <cell r="A104">
            <v>313.28910000000002</v>
          </cell>
        </row>
        <row r="105">
          <cell r="A105">
            <v>313.65350000000001</v>
          </cell>
        </row>
        <row r="106">
          <cell r="A106">
            <v>314.01530000000002</v>
          </cell>
        </row>
        <row r="107">
          <cell r="A107">
            <v>314.37450000000001</v>
          </cell>
        </row>
        <row r="108">
          <cell r="A108">
            <v>314.73110000000003</v>
          </cell>
        </row>
        <row r="109">
          <cell r="A109">
            <v>315.08519999999999</v>
          </cell>
        </row>
        <row r="110">
          <cell r="A110">
            <v>315.43689999999998</v>
          </cell>
        </row>
        <row r="111">
          <cell r="A111">
            <v>315.78609999999998</v>
          </cell>
        </row>
        <row r="112">
          <cell r="A112">
            <v>316.13290000000001</v>
          </cell>
        </row>
        <row r="113">
          <cell r="A113">
            <v>316.47730000000001</v>
          </cell>
        </row>
        <row r="114">
          <cell r="A114">
            <v>316.81950000000001</v>
          </cell>
        </row>
        <row r="115">
          <cell r="A115">
            <v>317.15929999999997</v>
          </cell>
        </row>
        <row r="116">
          <cell r="A116">
            <v>317.49689999999998</v>
          </cell>
        </row>
        <row r="117">
          <cell r="A117">
            <v>317.83229999999998</v>
          </cell>
        </row>
        <row r="118">
          <cell r="A118">
            <v>318.16550000000001</v>
          </cell>
        </row>
        <row r="119">
          <cell r="A119">
            <v>318.4966</v>
          </cell>
        </row>
        <row r="120">
          <cell r="A120">
            <v>318.82549999999998</v>
          </cell>
        </row>
        <row r="121">
          <cell r="A121">
            <v>319.1524</v>
          </cell>
        </row>
        <row r="122">
          <cell r="A122">
            <v>319.47719999999998</v>
          </cell>
        </row>
        <row r="123">
          <cell r="A123">
            <v>319.8</v>
          </cell>
        </row>
        <row r="124">
          <cell r="A124">
            <v>320.12079999999997</v>
          </cell>
        </row>
        <row r="125">
          <cell r="A125">
            <v>320.43959999999998</v>
          </cell>
        </row>
        <row r="126">
          <cell r="A126">
            <v>320.75650000000002</v>
          </cell>
        </row>
        <row r="127">
          <cell r="A127">
            <v>321.07150000000001</v>
          </cell>
        </row>
        <row r="128">
          <cell r="A128">
            <v>321.38459999999998</v>
          </cell>
        </row>
        <row r="129">
          <cell r="A129">
            <v>321.69580000000002</v>
          </cell>
        </row>
        <row r="130">
          <cell r="A130">
            <v>322.0052</v>
          </cell>
        </row>
        <row r="131">
          <cell r="A131">
            <v>322.31279999999998</v>
          </cell>
        </row>
        <row r="132">
          <cell r="A132">
            <v>322.61860000000001</v>
          </cell>
        </row>
        <row r="133">
          <cell r="A133">
            <v>322.92270000000002</v>
          </cell>
        </row>
        <row r="134">
          <cell r="A134">
            <v>323.22500000000002</v>
          </cell>
        </row>
        <row r="135">
          <cell r="A135">
            <v>323.5256</v>
          </cell>
        </row>
        <row r="136">
          <cell r="A136">
            <v>323.8245</v>
          </cell>
        </row>
        <row r="137">
          <cell r="A137">
            <v>324.12169999999998</v>
          </cell>
        </row>
        <row r="138">
          <cell r="A138">
            <v>324.41730000000001</v>
          </cell>
        </row>
        <row r="139">
          <cell r="A139">
            <v>324.71129999999999</v>
          </cell>
        </row>
        <row r="140">
          <cell r="A140">
            <v>325.00369999999998</v>
          </cell>
        </row>
        <row r="141">
          <cell r="A141">
            <v>325.2944</v>
          </cell>
        </row>
        <row r="142">
          <cell r="A142">
            <v>325.58370000000002</v>
          </cell>
        </row>
        <row r="143">
          <cell r="A143">
            <v>325.87130000000002</v>
          </cell>
        </row>
        <row r="144">
          <cell r="A144">
            <v>326.1574</v>
          </cell>
        </row>
        <row r="145">
          <cell r="A145">
            <v>326.44209999999998</v>
          </cell>
        </row>
        <row r="146">
          <cell r="A146">
            <v>326.72519999999997</v>
          </cell>
        </row>
        <row r="147">
          <cell r="A147">
            <v>327.00689999999997</v>
          </cell>
        </row>
        <row r="148">
          <cell r="A148">
            <v>327.28710000000001</v>
          </cell>
        </row>
        <row r="149">
          <cell r="A149">
            <v>327.56580000000002</v>
          </cell>
        </row>
        <row r="150">
          <cell r="A150">
            <v>327.84320000000002</v>
          </cell>
        </row>
        <row r="151">
          <cell r="A151">
            <v>328.1191</v>
          </cell>
        </row>
        <row r="152">
          <cell r="A152">
            <v>328.39370000000002</v>
          </cell>
        </row>
        <row r="153">
          <cell r="A153">
            <v>328.66680000000002</v>
          </cell>
        </row>
        <row r="154">
          <cell r="A154">
            <v>328.93869999999998</v>
          </cell>
        </row>
        <row r="155">
          <cell r="A155">
            <v>329.20909999999998</v>
          </cell>
        </row>
        <row r="156">
          <cell r="A156">
            <v>329.47829999999999</v>
          </cell>
        </row>
        <row r="157">
          <cell r="A157">
            <v>329.74610000000001</v>
          </cell>
        </row>
        <row r="158">
          <cell r="A158">
            <v>330.0127</v>
          </cell>
        </row>
        <row r="159">
          <cell r="A159">
            <v>330.27789999999999</v>
          </cell>
        </row>
        <row r="160">
          <cell r="A160">
            <v>330.5419</v>
          </cell>
        </row>
        <row r="161">
          <cell r="A161">
            <v>330.80470000000003</v>
          </cell>
        </row>
        <row r="162">
          <cell r="A162">
            <v>331.06619999999998</v>
          </cell>
        </row>
        <row r="163">
          <cell r="A163">
            <v>331.32639999999998</v>
          </cell>
        </row>
        <row r="164">
          <cell r="A164">
            <v>331.58550000000002</v>
          </cell>
        </row>
        <row r="165">
          <cell r="A165">
            <v>331.8433</v>
          </cell>
        </row>
        <row r="166">
          <cell r="A166">
            <v>332.1</v>
          </cell>
        </row>
        <row r="167">
          <cell r="A167">
            <v>332.35550000000001</v>
          </cell>
        </row>
        <row r="168">
          <cell r="A168">
            <v>332.60980000000001</v>
          </cell>
        </row>
        <row r="169">
          <cell r="A169">
            <v>332.863</v>
          </cell>
        </row>
        <row r="170">
          <cell r="A170">
            <v>333.11500000000001</v>
          </cell>
        </row>
        <row r="171">
          <cell r="A171">
            <v>333.36590000000001</v>
          </cell>
        </row>
        <row r="172">
          <cell r="A172">
            <v>333.6157</v>
          </cell>
        </row>
        <row r="173">
          <cell r="A173">
            <v>333.86439999999999</v>
          </cell>
        </row>
        <row r="174">
          <cell r="A174">
            <v>334.11189999999999</v>
          </cell>
        </row>
        <row r="175">
          <cell r="A175">
            <v>334.35840000000002</v>
          </cell>
        </row>
        <row r="176">
          <cell r="A176">
            <v>334.60379999999998</v>
          </cell>
        </row>
        <row r="177">
          <cell r="A177">
            <v>334.84820000000002</v>
          </cell>
        </row>
        <row r="178">
          <cell r="A178">
            <v>335.0915</v>
          </cell>
        </row>
        <row r="179">
          <cell r="A179">
            <v>335.3338</v>
          </cell>
        </row>
        <row r="180">
          <cell r="A180">
            <v>335.57499999999999</v>
          </cell>
        </row>
        <row r="181">
          <cell r="A181">
            <v>335.8152</v>
          </cell>
        </row>
        <row r="182">
          <cell r="A182">
            <v>336.05439999999999</v>
          </cell>
        </row>
        <row r="183">
          <cell r="A183">
            <v>336.29259999999999</v>
          </cell>
        </row>
        <row r="184">
          <cell r="A184">
            <v>336.52980000000002</v>
          </cell>
        </row>
        <row r="185">
          <cell r="A185">
            <v>336.76600000000002</v>
          </cell>
        </row>
        <row r="186">
          <cell r="A186">
            <v>337.00119999999998</v>
          </cell>
        </row>
        <row r="187">
          <cell r="A187">
            <v>337.2355</v>
          </cell>
        </row>
        <row r="188">
          <cell r="A188">
            <v>337.46879999999999</v>
          </cell>
        </row>
        <row r="189">
          <cell r="A189">
            <v>337.70119999999997</v>
          </cell>
        </row>
        <row r="190">
          <cell r="A190">
            <v>337.93259999999998</v>
          </cell>
        </row>
        <row r="191">
          <cell r="A191">
            <v>338.16309999999999</v>
          </cell>
        </row>
        <row r="192">
          <cell r="A192">
            <v>338.39269999999999</v>
          </cell>
        </row>
        <row r="193">
          <cell r="A193">
            <v>338.62139999999999</v>
          </cell>
        </row>
        <row r="194">
          <cell r="A194">
            <v>338.84910000000002</v>
          </cell>
        </row>
        <row r="195">
          <cell r="A195">
            <v>339.07600000000002</v>
          </cell>
        </row>
        <row r="196">
          <cell r="A196">
            <v>339.30189999999999</v>
          </cell>
        </row>
        <row r="197">
          <cell r="A197">
            <v>339.52699999999999</v>
          </cell>
        </row>
        <row r="198">
          <cell r="A198">
            <v>339.75119999999998</v>
          </cell>
        </row>
        <row r="199">
          <cell r="A199">
            <v>339.97449999999998</v>
          </cell>
        </row>
        <row r="200">
          <cell r="A200">
            <v>340.197</v>
          </cell>
        </row>
        <row r="201">
          <cell r="A201">
            <v>340.41860000000003</v>
          </cell>
        </row>
        <row r="202">
          <cell r="A202">
            <v>340.63940000000002</v>
          </cell>
        </row>
        <row r="203">
          <cell r="A203">
            <v>340.85930000000002</v>
          </cell>
        </row>
        <row r="204">
          <cell r="A204">
            <v>341.07839999999999</v>
          </cell>
        </row>
        <row r="205">
          <cell r="A205">
            <v>341.29669999999999</v>
          </cell>
        </row>
        <row r="206">
          <cell r="A206">
            <v>341.51420000000002</v>
          </cell>
        </row>
        <row r="207">
          <cell r="A207">
            <v>341.73079999999999</v>
          </cell>
        </row>
        <row r="208">
          <cell r="A208">
            <v>341.94670000000002</v>
          </cell>
        </row>
        <row r="209">
          <cell r="A209">
            <v>342.1617</v>
          </cell>
        </row>
        <row r="210">
          <cell r="A210">
            <v>342.37599999999998</v>
          </cell>
        </row>
        <row r="211">
          <cell r="A211">
            <v>342.58949999999999</v>
          </cell>
        </row>
        <row r="212">
          <cell r="A212">
            <v>342.8021</v>
          </cell>
        </row>
        <row r="213">
          <cell r="A213">
            <v>343.01409999999998</v>
          </cell>
        </row>
        <row r="214">
          <cell r="A214">
            <v>343.22519999999997</v>
          </cell>
        </row>
        <row r="215">
          <cell r="A215">
            <v>343.43560000000002</v>
          </cell>
        </row>
        <row r="216">
          <cell r="A216">
            <v>343.64530000000002</v>
          </cell>
        </row>
        <row r="217">
          <cell r="A217">
            <v>343.85419999999999</v>
          </cell>
        </row>
        <row r="218">
          <cell r="A218">
            <v>344.06229999999999</v>
          </cell>
        </row>
        <row r="219">
          <cell r="A219">
            <v>344.2697</v>
          </cell>
        </row>
        <row r="220">
          <cell r="A220">
            <v>344.47640000000001</v>
          </cell>
        </row>
        <row r="221">
          <cell r="A221">
            <v>344.68239999999997</v>
          </cell>
        </row>
        <row r="222">
          <cell r="A222">
            <v>344.88760000000002</v>
          </cell>
        </row>
        <row r="223">
          <cell r="A223">
            <v>345.09210000000002</v>
          </cell>
        </row>
        <row r="224">
          <cell r="A224">
            <v>345.29590000000002</v>
          </cell>
        </row>
        <row r="225">
          <cell r="A225">
            <v>345.49900000000002</v>
          </cell>
        </row>
        <row r="226">
          <cell r="A226">
            <v>345.70139999999998</v>
          </cell>
        </row>
        <row r="227">
          <cell r="A227">
            <v>345.90320000000003</v>
          </cell>
        </row>
        <row r="228">
          <cell r="A228">
            <v>346.10419999999999</v>
          </cell>
        </row>
        <row r="229">
          <cell r="A229">
            <v>346.30450000000002</v>
          </cell>
        </row>
        <row r="230">
          <cell r="A230">
            <v>346.50420000000003</v>
          </cell>
        </row>
        <row r="231">
          <cell r="A231">
            <v>346.70319999999998</v>
          </cell>
        </row>
        <row r="232">
          <cell r="A232">
            <v>346.9015</v>
          </cell>
        </row>
        <row r="233">
          <cell r="A233">
            <v>347.0992</v>
          </cell>
        </row>
        <row r="234">
          <cell r="A234">
            <v>347.2962</v>
          </cell>
        </row>
        <row r="235">
          <cell r="A235">
            <v>347.49250000000001</v>
          </cell>
        </row>
        <row r="236">
          <cell r="A236">
            <v>347.68819999999999</v>
          </cell>
        </row>
        <row r="237">
          <cell r="A237">
            <v>347.88330000000002</v>
          </cell>
        </row>
        <row r="238">
          <cell r="A238">
            <v>348.07769999999999</v>
          </cell>
        </row>
        <row r="239">
          <cell r="A239">
            <v>348.2715</v>
          </cell>
        </row>
        <row r="240">
          <cell r="A240">
            <v>348.46460000000002</v>
          </cell>
        </row>
        <row r="241">
          <cell r="A241">
            <v>348.65710000000001</v>
          </cell>
        </row>
        <row r="242">
          <cell r="A242">
            <v>348.84899999999999</v>
          </cell>
        </row>
        <row r="243">
          <cell r="A243">
            <v>349.0403</v>
          </cell>
        </row>
        <row r="244">
          <cell r="A244">
            <v>349.23099999999999</v>
          </cell>
        </row>
        <row r="245">
          <cell r="A245">
            <v>349.42099999999999</v>
          </cell>
        </row>
        <row r="246">
          <cell r="A246">
            <v>349.6105</v>
          </cell>
        </row>
        <row r="247">
          <cell r="A247">
            <v>349.79930000000002</v>
          </cell>
        </row>
        <row r="248">
          <cell r="A248">
            <v>349.98759999999999</v>
          </cell>
        </row>
        <row r="249">
          <cell r="A249">
            <v>350.17520000000002</v>
          </cell>
        </row>
        <row r="250">
          <cell r="A250">
            <v>350.3623</v>
          </cell>
        </row>
        <row r="251">
          <cell r="A251">
            <v>350.54880000000003</v>
          </cell>
        </row>
        <row r="252">
          <cell r="A252">
            <v>350.7346</v>
          </cell>
        </row>
        <row r="253">
          <cell r="A253">
            <v>350.92</v>
          </cell>
        </row>
        <row r="254">
          <cell r="A254">
            <v>351.10469999999998</v>
          </cell>
        </row>
        <row r="255">
          <cell r="A255">
            <v>351.28890000000001</v>
          </cell>
        </row>
        <row r="256">
          <cell r="A256">
            <v>351.47250000000003</v>
          </cell>
        </row>
        <row r="257">
          <cell r="A257">
            <v>351.65550000000002</v>
          </cell>
        </row>
        <row r="258">
          <cell r="A258">
            <v>351.83800000000002</v>
          </cell>
        </row>
        <row r="259">
          <cell r="A259">
            <v>352.01990000000001</v>
          </cell>
        </row>
        <row r="260">
          <cell r="A260">
            <v>352.2013</v>
          </cell>
        </row>
        <row r="261">
          <cell r="A261">
            <v>352.38209999999998</v>
          </cell>
        </row>
        <row r="262">
          <cell r="A262">
            <v>352.56229999999999</v>
          </cell>
        </row>
        <row r="263">
          <cell r="A263">
            <v>352.74209999999999</v>
          </cell>
        </row>
        <row r="264">
          <cell r="A264">
            <v>352.9212</v>
          </cell>
        </row>
        <row r="265">
          <cell r="A265">
            <v>353.09989999999999</v>
          </cell>
        </row>
        <row r="266">
          <cell r="A266">
            <v>353.27800000000002</v>
          </cell>
        </row>
        <row r="267">
          <cell r="A267">
            <v>353.4556</v>
          </cell>
        </row>
        <row r="268">
          <cell r="A268">
            <v>353.63260000000002</v>
          </cell>
        </row>
        <row r="269">
          <cell r="A269">
            <v>353.80919999999998</v>
          </cell>
        </row>
        <row r="270">
          <cell r="A270">
            <v>353.98520000000002</v>
          </cell>
        </row>
        <row r="271">
          <cell r="A271">
            <v>354.16070000000002</v>
          </cell>
        </row>
        <row r="272">
          <cell r="A272">
            <v>354.33569999999997</v>
          </cell>
        </row>
        <row r="273">
          <cell r="A273">
            <v>354.51010000000002</v>
          </cell>
        </row>
        <row r="274">
          <cell r="A274">
            <v>354.6841</v>
          </cell>
        </row>
        <row r="275">
          <cell r="A275">
            <v>354.85759999999999</v>
          </cell>
        </row>
        <row r="276">
          <cell r="A276">
            <v>355.03050000000002</v>
          </cell>
        </row>
        <row r="277">
          <cell r="A277">
            <v>355.20299999999997</v>
          </cell>
        </row>
        <row r="278">
          <cell r="A278">
            <v>355.37490000000003</v>
          </cell>
        </row>
        <row r="279">
          <cell r="A279">
            <v>355.54640000000001</v>
          </cell>
        </row>
        <row r="280">
          <cell r="A280">
            <v>355.71730000000002</v>
          </cell>
        </row>
        <row r="281">
          <cell r="A281">
            <v>355.88780000000003</v>
          </cell>
        </row>
        <row r="282">
          <cell r="A282">
            <v>356.05779999999999</v>
          </cell>
        </row>
        <row r="283">
          <cell r="A283">
            <v>356.22730000000001</v>
          </cell>
        </row>
        <row r="284">
          <cell r="A284">
            <v>356.39640000000003</v>
          </cell>
        </row>
        <row r="285">
          <cell r="A285">
            <v>356.56490000000002</v>
          </cell>
        </row>
        <row r="286">
          <cell r="A286">
            <v>356.733</v>
          </cell>
        </row>
        <row r="287">
          <cell r="A287">
            <v>356.9006</v>
          </cell>
        </row>
        <row r="288">
          <cell r="A288">
            <v>357.0677</v>
          </cell>
        </row>
        <row r="289">
          <cell r="A289">
            <v>357.23439999999999</v>
          </cell>
        </row>
        <row r="290">
          <cell r="A290">
            <v>357.4006</v>
          </cell>
        </row>
        <row r="291">
          <cell r="A291">
            <v>357.56630000000001</v>
          </cell>
        </row>
        <row r="292">
          <cell r="A292">
            <v>357.73160000000001</v>
          </cell>
        </row>
        <row r="293">
          <cell r="A293">
            <v>357.89640000000003</v>
          </cell>
        </row>
        <row r="294">
          <cell r="A294">
            <v>358.06079999999997</v>
          </cell>
        </row>
        <row r="295">
          <cell r="A295">
            <v>358.22469999999998</v>
          </cell>
        </row>
        <row r="296">
          <cell r="A296">
            <v>358.38819999999998</v>
          </cell>
        </row>
        <row r="297">
          <cell r="A297">
            <v>358.55119999999999</v>
          </cell>
        </row>
        <row r="298">
          <cell r="A298">
            <v>358.71370000000002</v>
          </cell>
        </row>
        <row r="299">
          <cell r="A299">
            <v>358.8759</v>
          </cell>
        </row>
        <row r="300">
          <cell r="A300">
            <v>359.03750000000002</v>
          </cell>
        </row>
        <row r="301">
          <cell r="A301">
            <v>359.19880000000001</v>
          </cell>
        </row>
        <row r="302">
          <cell r="A302">
            <v>359.3596</v>
          </cell>
        </row>
        <row r="303">
          <cell r="A303">
            <v>359.52</v>
          </cell>
        </row>
        <row r="304">
          <cell r="A304">
            <v>359.67989999999998</v>
          </cell>
        </row>
        <row r="305">
          <cell r="A305">
            <v>359.83940000000001</v>
          </cell>
        </row>
        <row r="306">
          <cell r="A306">
            <v>359.99849999999998</v>
          </cell>
        </row>
        <row r="307">
          <cell r="A307">
            <v>360.15710000000001</v>
          </cell>
        </row>
        <row r="308">
          <cell r="A308">
            <v>360.31529999999998</v>
          </cell>
        </row>
        <row r="309">
          <cell r="A309">
            <v>360.47309999999999</v>
          </cell>
        </row>
        <row r="310">
          <cell r="A310">
            <v>360.63049999999998</v>
          </cell>
        </row>
        <row r="311">
          <cell r="A311">
            <v>360.78750000000002</v>
          </cell>
        </row>
        <row r="312">
          <cell r="A312">
            <v>360.94400000000002</v>
          </cell>
        </row>
        <row r="313">
          <cell r="A313">
            <v>361.10019999999997</v>
          </cell>
        </row>
        <row r="314">
          <cell r="A314">
            <v>361.2559</v>
          </cell>
        </row>
        <row r="315">
          <cell r="A315">
            <v>361.41120000000001</v>
          </cell>
        </row>
        <row r="316">
          <cell r="A316">
            <v>361.56610000000001</v>
          </cell>
        </row>
        <row r="317">
          <cell r="A317">
            <v>361.72059999999999</v>
          </cell>
        </row>
        <row r="318">
          <cell r="A318">
            <v>361.87470000000002</v>
          </cell>
        </row>
        <row r="319">
          <cell r="A319">
            <v>362.0283</v>
          </cell>
        </row>
        <row r="320">
          <cell r="A320">
            <v>362.1816</v>
          </cell>
        </row>
        <row r="321">
          <cell r="A321">
            <v>362.33449999999999</v>
          </cell>
        </row>
        <row r="322">
          <cell r="A322">
            <v>362.48700000000002</v>
          </cell>
        </row>
        <row r="323">
          <cell r="A323">
            <v>362.63909999999998</v>
          </cell>
        </row>
        <row r="324">
          <cell r="A324">
            <v>362.79070000000002</v>
          </cell>
        </row>
        <row r="325">
          <cell r="A325">
            <v>362.94200000000001</v>
          </cell>
        </row>
        <row r="326">
          <cell r="A326">
            <v>363.09289999999999</v>
          </cell>
        </row>
        <row r="327">
          <cell r="A327">
            <v>363.24340000000001</v>
          </cell>
        </row>
        <row r="328">
          <cell r="A328">
            <v>363.39359999999999</v>
          </cell>
        </row>
        <row r="329">
          <cell r="A329">
            <v>363.54329999999999</v>
          </cell>
        </row>
        <row r="330">
          <cell r="A330">
            <v>363.69260000000003</v>
          </cell>
        </row>
        <row r="331">
          <cell r="A331">
            <v>363.84160000000003</v>
          </cell>
        </row>
        <row r="332">
          <cell r="A332">
            <v>363.99020000000002</v>
          </cell>
        </row>
        <row r="333">
          <cell r="A333">
            <v>364.13839999999999</v>
          </cell>
        </row>
        <row r="334">
          <cell r="A334">
            <v>364.28620000000001</v>
          </cell>
        </row>
        <row r="335">
          <cell r="A335">
            <v>364.43369999999999</v>
          </cell>
        </row>
        <row r="336">
          <cell r="A336">
            <v>364.58069999999998</v>
          </cell>
        </row>
        <row r="337">
          <cell r="A337">
            <v>364.72739999999999</v>
          </cell>
        </row>
        <row r="338">
          <cell r="A338">
            <v>364.87369999999999</v>
          </cell>
        </row>
        <row r="339">
          <cell r="A339">
            <v>365.0197</v>
          </cell>
        </row>
        <row r="340">
          <cell r="A340">
            <v>365.16520000000003</v>
          </cell>
        </row>
        <row r="341">
          <cell r="A341">
            <v>365.31040000000002</v>
          </cell>
        </row>
        <row r="342">
          <cell r="A342">
            <v>365.45530000000002</v>
          </cell>
        </row>
        <row r="343">
          <cell r="A343">
            <v>365.59969999999998</v>
          </cell>
        </row>
        <row r="344">
          <cell r="A344">
            <v>365.74380000000002</v>
          </cell>
        </row>
        <row r="345">
          <cell r="A345">
            <v>365.88760000000002</v>
          </cell>
        </row>
        <row r="346">
          <cell r="A346">
            <v>366.03089999999997</v>
          </cell>
        </row>
        <row r="347">
          <cell r="A347">
            <v>366.1739</v>
          </cell>
        </row>
        <row r="348">
          <cell r="A348">
            <v>366.31659999999999</v>
          </cell>
        </row>
        <row r="349">
          <cell r="A349">
            <v>366.45890000000003</v>
          </cell>
        </row>
        <row r="350">
          <cell r="A350">
            <v>366.60079999999999</v>
          </cell>
        </row>
        <row r="351">
          <cell r="A351">
            <v>366.7423</v>
          </cell>
        </row>
        <row r="352">
          <cell r="A352">
            <v>366.88350000000003</v>
          </cell>
        </row>
        <row r="353">
          <cell r="A353">
            <v>367.02440000000001</v>
          </cell>
        </row>
        <row r="354">
          <cell r="A354">
            <v>367.16489999999999</v>
          </cell>
        </row>
        <row r="355">
          <cell r="A355">
            <v>367.30500000000001</v>
          </cell>
        </row>
        <row r="356">
          <cell r="A356">
            <v>367.44479999999999</v>
          </cell>
        </row>
        <row r="357">
          <cell r="A357">
            <v>367.58420000000001</v>
          </cell>
        </row>
        <row r="358">
          <cell r="A358">
            <v>367.72329999999999</v>
          </cell>
        </row>
        <row r="359">
          <cell r="A359">
            <v>367.8621</v>
          </cell>
        </row>
        <row r="360">
          <cell r="A360">
            <v>368.00040000000001</v>
          </cell>
        </row>
        <row r="361">
          <cell r="A361">
            <v>368.13850000000002</v>
          </cell>
        </row>
        <row r="362">
          <cell r="A362">
            <v>368.27609999999999</v>
          </cell>
        </row>
        <row r="363">
          <cell r="A363">
            <v>368.4135</v>
          </cell>
        </row>
        <row r="364">
          <cell r="A364">
            <v>368.55040000000002</v>
          </cell>
        </row>
        <row r="365">
          <cell r="A365">
            <v>368.68709999999999</v>
          </cell>
        </row>
        <row r="366">
          <cell r="A366">
            <v>368.82339999999999</v>
          </cell>
        </row>
        <row r="367">
          <cell r="A367">
            <v>368.95929999999998</v>
          </cell>
        </row>
        <row r="368">
          <cell r="A368">
            <v>369.0949</v>
          </cell>
        </row>
        <row r="369">
          <cell r="A369">
            <v>369.23009999999999</v>
          </cell>
        </row>
        <row r="370">
          <cell r="A370">
            <v>369.36500000000001</v>
          </cell>
        </row>
        <row r="371">
          <cell r="A371">
            <v>369.49959999999999</v>
          </cell>
        </row>
        <row r="372">
          <cell r="A372">
            <v>369.63380000000001</v>
          </cell>
        </row>
        <row r="373">
          <cell r="A373">
            <v>369.76769999999999</v>
          </cell>
        </row>
        <row r="374">
          <cell r="A374">
            <v>369.90120000000002</v>
          </cell>
        </row>
        <row r="375">
          <cell r="A375">
            <v>370.03440000000001</v>
          </cell>
        </row>
        <row r="376">
          <cell r="A376">
            <v>370.16719999999998</v>
          </cell>
        </row>
        <row r="377">
          <cell r="A377">
            <v>370.29969999999997</v>
          </cell>
        </row>
        <row r="378">
          <cell r="A378">
            <v>370.43189999999998</v>
          </cell>
        </row>
        <row r="379">
          <cell r="A379">
            <v>370.56369999999998</v>
          </cell>
        </row>
        <row r="380">
          <cell r="A380">
            <v>370.69510000000002</v>
          </cell>
        </row>
        <row r="381">
          <cell r="A381">
            <v>370.82619999999997</v>
          </cell>
        </row>
        <row r="382">
          <cell r="A382">
            <v>370.95699999999999</v>
          </cell>
        </row>
        <row r="383">
          <cell r="A383">
            <v>371.0874</v>
          </cell>
        </row>
        <row r="384">
          <cell r="A384">
            <v>371.21749999999997</v>
          </cell>
        </row>
        <row r="385">
          <cell r="A385">
            <v>371.34719999999999</v>
          </cell>
        </row>
        <row r="386">
          <cell r="A386">
            <v>371.47649999999999</v>
          </cell>
        </row>
        <row r="387">
          <cell r="A387">
            <v>371.60559999999998</v>
          </cell>
        </row>
        <row r="388">
          <cell r="A388">
            <v>371.73419999999999</v>
          </cell>
        </row>
        <row r="389">
          <cell r="A389">
            <v>371.86250000000001</v>
          </cell>
        </row>
        <row r="390">
          <cell r="A390">
            <v>371.9905</v>
          </cell>
        </row>
        <row r="391">
          <cell r="A391">
            <v>372.11799999999999</v>
          </cell>
        </row>
        <row r="392">
          <cell r="A392">
            <v>372.24529999999999</v>
          </cell>
        </row>
        <row r="393">
          <cell r="A393">
            <v>372.37209999999999</v>
          </cell>
        </row>
        <row r="394">
          <cell r="A394">
            <v>372.49860000000001</v>
          </cell>
        </row>
        <row r="395">
          <cell r="A395">
            <v>372.62470000000002</v>
          </cell>
        </row>
        <row r="396">
          <cell r="A396">
            <v>372.75049999999999</v>
          </cell>
        </row>
        <row r="397">
          <cell r="A397">
            <v>372.87580000000003</v>
          </cell>
        </row>
        <row r="398">
          <cell r="A398">
            <v>373.00080000000003</v>
          </cell>
        </row>
        <row r="399">
          <cell r="A399">
            <v>373.12529999999998</v>
          </cell>
        </row>
        <row r="400">
          <cell r="A400">
            <v>373.24950000000001</v>
          </cell>
        </row>
        <row r="401">
          <cell r="A401">
            <v>373.3732</v>
          </cell>
        </row>
        <row r="402">
          <cell r="A402">
            <v>373.49650000000003</v>
          </cell>
        </row>
        <row r="403">
          <cell r="A403">
            <v>373.61939999999998</v>
          </cell>
        </row>
        <row r="404">
          <cell r="A404">
            <v>373.74169999999998</v>
          </cell>
        </row>
        <row r="405">
          <cell r="A405">
            <v>373.86360000000002</v>
          </cell>
        </row>
        <row r="406">
          <cell r="A406">
            <v>373.98489999999998</v>
          </cell>
        </row>
        <row r="407">
          <cell r="A407">
            <v>374.10550000000001</v>
          </cell>
        </row>
        <row r="408">
          <cell r="A408">
            <v>169.85079999999999</v>
          </cell>
        </row>
        <row r="409">
          <cell r="A409">
            <v>206.8383</v>
          </cell>
        </row>
        <row r="410">
          <cell r="A410">
            <v>217.04929999999999</v>
          </cell>
        </row>
        <row r="411">
          <cell r="A411">
            <v>223.69</v>
          </cell>
        </row>
        <row r="412">
          <cell r="A412">
            <v>228.73079999999999</v>
          </cell>
        </row>
        <row r="413">
          <cell r="A413">
            <v>232.8432</v>
          </cell>
        </row>
        <row r="414">
          <cell r="A414">
            <v>236.34270000000001</v>
          </cell>
        </row>
        <row r="415">
          <cell r="A415">
            <v>239.40430000000001</v>
          </cell>
        </row>
        <row r="416">
          <cell r="A416">
            <v>242.13589999999999</v>
          </cell>
        </row>
        <row r="417">
          <cell r="A417">
            <v>244.60900000000001</v>
          </cell>
        </row>
        <row r="418">
          <cell r="A418">
            <v>246.87360000000001</v>
          </cell>
        </row>
        <row r="419">
          <cell r="A419">
            <v>248.96619999999999</v>
          </cell>
        </row>
        <row r="420">
          <cell r="A420">
            <v>250.91399999999999</v>
          </cell>
        </row>
        <row r="421">
          <cell r="A421">
            <v>252.73820000000001</v>
          </cell>
        </row>
        <row r="422">
          <cell r="A422">
            <v>254.4555</v>
          </cell>
        </row>
        <row r="423">
          <cell r="A423">
            <v>256.07940000000002</v>
          </cell>
        </row>
        <row r="424">
          <cell r="A424">
            <v>257.62079999999997</v>
          </cell>
        </row>
        <row r="425">
          <cell r="A425">
            <v>259.08879999999999</v>
          </cell>
        </row>
        <row r="426">
          <cell r="A426">
            <v>260.49110000000002</v>
          </cell>
        </row>
        <row r="427">
          <cell r="A427">
            <v>261.834</v>
          </cell>
        </row>
        <row r="428">
          <cell r="A428">
            <v>263.12299999999999</v>
          </cell>
        </row>
        <row r="429">
          <cell r="A429">
            <v>264.363</v>
          </cell>
        </row>
        <row r="430">
          <cell r="A430">
            <v>265.55810000000002</v>
          </cell>
        </row>
        <row r="431">
          <cell r="A431">
            <v>266.71190000000001</v>
          </cell>
        </row>
        <row r="432">
          <cell r="A432">
            <v>267.82749999999999</v>
          </cell>
        </row>
        <row r="433">
          <cell r="A433">
            <v>268.90780000000001</v>
          </cell>
        </row>
        <row r="434">
          <cell r="A434">
            <v>269.95519999999999</v>
          </cell>
        </row>
        <row r="435">
          <cell r="A435">
            <v>270.97210000000001</v>
          </cell>
        </row>
        <row r="436">
          <cell r="A436">
            <v>271.96030000000002</v>
          </cell>
        </row>
        <row r="437">
          <cell r="A437">
            <v>272.92180000000002</v>
          </cell>
        </row>
        <row r="438">
          <cell r="A438">
            <v>273.85809999999998</v>
          </cell>
        </row>
        <row r="439">
          <cell r="A439">
            <v>274.77080000000001</v>
          </cell>
        </row>
        <row r="440">
          <cell r="A440">
            <v>275.66109999999998</v>
          </cell>
        </row>
        <row r="441">
          <cell r="A441">
            <v>276.53039999999999</v>
          </cell>
        </row>
        <row r="442">
          <cell r="A442">
            <v>277.37970000000001</v>
          </cell>
        </row>
        <row r="443">
          <cell r="A443">
            <v>278.21010000000001</v>
          </cell>
        </row>
        <row r="444">
          <cell r="A444">
            <v>279.02260000000001</v>
          </cell>
        </row>
        <row r="445">
          <cell r="A445">
            <v>279.81799999999998</v>
          </cell>
        </row>
        <row r="446">
          <cell r="A446">
            <v>280.59710000000001</v>
          </cell>
        </row>
        <row r="447">
          <cell r="A447">
            <v>281.36070000000001</v>
          </cell>
        </row>
        <row r="448">
          <cell r="A448">
            <v>282.10950000000003</v>
          </cell>
        </row>
        <row r="449">
          <cell r="A449">
            <v>282.8442</v>
          </cell>
        </row>
        <row r="450">
          <cell r="A450">
            <v>283.56540000000001</v>
          </cell>
        </row>
        <row r="451">
          <cell r="A451">
            <v>284.27359999999999</v>
          </cell>
        </row>
        <row r="452">
          <cell r="A452">
            <v>284.96940000000001</v>
          </cell>
        </row>
        <row r="453">
          <cell r="A453">
            <v>285.6533</v>
          </cell>
        </row>
        <row r="454">
          <cell r="A454">
            <v>286.32560000000001</v>
          </cell>
        </row>
        <row r="455">
          <cell r="A455">
            <v>286.98700000000002</v>
          </cell>
        </row>
        <row r="456">
          <cell r="A456">
            <v>287.63780000000003</v>
          </cell>
        </row>
        <row r="457">
          <cell r="A457">
            <v>288.27839999999998</v>
          </cell>
        </row>
        <row r="458">
          <cell r="A458">
            <v>288.90910000000002</v>
          </cell>
        </row>
        <row r="459">
          <cell r="A459">
            <v>289.53030000000001</v>
          </cell>
        </row>
        <row r="460">
          <cell r="A460">
            <v>290.14229999999998</v>
          </cell>
        </row>
        <row r="461">
          <cell r="A461">
            <v>290.74549999999999</v>
          </cell>
        </row>
        <row r="462">
          <cell r="A462">
            <v>291.34019999999998</v>
          </cell>
        </row>
        <row r="463">
          <cell r="A463">
            <v>291.92649999999998</v>
          </cell>
        </row>
        <row r="464">
          <cell r="A464">
            <v>292.50490000000002</v>
          </cell>
        </row>
        <row r="465">
          <cell r="A465">
            <v>293.0754</v>
          </cell>
        </row>
        <row r="466">
          <cell r="A466">
            <v>293.63850000000002</v>
          </cell>
        </row>
        <row r="467">
          <cell r="A467">
            <v>294.1943</v>
          </cell>
        </row>
        <row r="468">
          <cell r="A468">
            <v>294.74299999999999</v>
          </cell>
        </row>
        <row r="469">
          <cell r="A469">
            <v>295.28480000000002</v>
          </cell>
        </row>
        <row r="470">
          <cell r="A470">
            <v>295.81990000000002</v>
          </cell>
        </row>
        <row r="471">
          <cell r="A471">
            <v>296.34859999999998</v>
          </cell>
        </row>
        <row r="472">
          <cell r="A472">
            <v>296.87099999999998</v>
          </cell>
        </row>
        <row r="473">
          <cell r="A473">
            <v>297.38720000000001</v>
          </cell>
        </row>
        <row r="474">
          <cell r="A474">
            <v>297.89749999999998</v>
          </cell>
        </row>
        <row r="475">
          <cell r="A475">
            <v>298.40199999999999</v>
          </cell>
        </row>
        <row r="476">
          <cell r="A476">
            <v>298.90089999999998</v>
          </cell>
        </row>
        <row r="477">
          <cell r="A477">
            <v>299.39420000000001</v>
          </cell>
        </row>
        <row r="478">
          <cell r="A478">
            <v>299.88220000000001</v>
          </cell>
        </row>
        <row r="479">
          <cell r="A479">
            <v>300.36500000000001</v>
          </cell>
        </row>
        <row r="480">
          <cell r="A480">
            <v>300.8426</v>
          </cell>
        </row>
        <row r="481">
          <cell r="A481">
            <v>301.31529999999998</v>
          </cell>
        </row>
        <row r="482">
          <cell r="A482">
            <v>301.78320000000002</v>
          </cell>
        </row>
        <row r="483">
          <cell r="A483">
            <v>302.24630000000002</v>
          </cell>
        </row>
        <row r="484">
          <cell r="A484">
            <v>302.70479999999998</v>
          </cell>
        </row>
        <row r="485">
          <cell r="A485">
            <v>303.15879999999999</v>
          </cell>
        </row>
        <row r="486">
          <cell r="A486">
            <v>303.60829999999999</v>
          </cell>
        </row>
        <row r="487">
          <cell r="A487">
            <v>304.05360000000002</v>
          </cell>
        </row>
        <row r="488">
          <cell r="A488">
            <v>304.49459999999999</v>
          </cell>
        </row>
        <row r="489">
          <cell r="A489">
            <v>304.93150000000003</v>
          </cell>
        </row>
        <row r="490">
          <cell r="A490">
            <v>305.36439999999999</v>
          </cell>
        </row>
        <row r="491">
          <cell r="A491">
            <v>305.79329999999999</v>
          </cell>
        </row>
        <row r="492">
          <cell r="A492">
            <v>306.21839999999997</v>
          </cell>
        </row>
        <row r="493">
          <cell r="A493">
            <v>306.63959999999997</v>
          </cell>
        </row>
        <row r="494">
          <cell r="A494">
            <v>307.05720000000002</v>
          </cell>
        </row>
        <row r="495">
          <cell r="A495">
            <v>307.47109999999998</v>
          </cell>
        </row>
        <row r="496">
          <cell r="A496">
            <v>307.88150000000002</v>
          </cell>
        </row>
        <row r="497">
          <cell r="A497">
            <v>308.28840000000002</v>
          </cell>
        </row>
        <row r="498">
          <cell r="A498">
            <v>308.6918</v>
          </cell>
        </row>
        <row r="499">
          <cell r="A499">
            <v>309.09190000000001</v>
          </cell>
        </row>
        <row r="500">
          <cell r="A500">
            <v>309.48880000000003</v>
          </cell>
        </row>
        <row r="501">
          <cell r="A501">
            <v>309.88229999999999</v>
          </cell>
        </row>
        <row r="502">
          <cell r="A502">
            <v>310.27280000000002</v>
          </cell>
        </row>
        <row r="503">
          <cell r="A503">
            <v>310.6601</v>
          </cell>
        </row>
        <row r="504">
          <cell r="A504">
            <v>311.0444</v>
          </cell>
        </row>
        <row r="505">
          <cell r="A505">
            <v>311.42570000000001</v>
          </cell>
        </row>
        <row r="506">
          <cell r="A506">
            <v>311.80399999999997</v>
          </cell>
        </row>
        <row r="507">
          <cell r="A507">
            <v>312.17950000000002</v>
          </cell>
        </row>
        <row r="508">
          <cell r="A508">
            <v>312.5521</v>
          </cell>
        </row>
        <row r="509">
          <cell r="A509">
            <v>312.92200000000003</v>
          </cell>
        </row>
        <row r="510">
          <cell r="A510">
            <v>313.28910000000002</v>
          </cell>
        </row>
        <row r="511">
          <cell r="A511">
            <v>313.65350000000001</v>
          </cell>
        </row>
        <row r="512">
          <cell r="A512">
            <v>314.01530000000002</v>
          </cell>
        </row>
        <row r="513">
          <cell r="A513">
            <v>314.37450000000001</v>
          </cell>
        </row>
        <row r="514">
          <cell r="A514">
            <v>314.73110000000003</v>
          </cell>
        </row>
        <row r="515">
          <cell r="A515">
            <v>315.08519999999999</v>
          </cell>
        </row>
        <row r="516">
          <cell r="A516">
            <v>315.43689999999998</v>
          </cell>
        </row>
        <row r="517">
          <cell r="A517">
            <v>315.78609999999998</v>
          </cell>
        </row>
        <row r="518">
          <cell r="A518">
            <v>316.13290000000001</v>
          </cell>
        </row>
        <row r="519">
          <cell r="A519">
            <v>316.47730000000001</v>
          </cell>
        </row>
        <row r="520">
          <cell r="A520">
            <v>316.81950000000001</v>
          </cell>
        </row>
        <row r="521">
          <cell r="A521">
            <v>317.15929999999997</v>
          </cell>
        </row>
        <row r="522">
          <cell r="A522">
            <v>317.49689999999998</v>
          </cell>
        </row>
        <row r="523">
          <cell r="A523">
            <v>317.83229999999998</v>
          </cell>
        </row>
        <row r="524">
          <cell r="A524">
            <v>318.16550000000001</v>
          </cell>
        </row>
        <row r="525">
          <cell r="A525">
            <v>318.4966</v>
          </cell>
        </row>
        <row r="526">
          <cell r="A526">
            <v>318.82549999999998</v>
          </cell>
        </row>
        <row r="527">
          <cell r="A527">
            <v>319.1524</v>
          </cell>
        </row>
        <row r="528">
          <cell r="A528">
            <v>319.47719999999998</v>
          </cell>
        </row>
        <row r="529">
          <cell r="A529">
            <v>319.8</v>
          </cell>
        </row>
        <row r="530">
          <cell r="A530">
            <v>320.12079999999997</v>
          </cell>
        </row>
        <row r="531">
          <cell r="A531">
            <v>320.43959999999998</v>
          </cell>
        </row>
        <row r="532">
          <cell r="A532">
            <v>320.75650000000002</v>
          </cell>
        </row>
        <row r="533">
          <cell r="A533">
            <v>321.07150000000001</v>
          </cell>
        </row>
        <row r="534">
          <cell r="A534">
            <v>321.38459999999998</v>
          </cell>
        </row>
        <row r="535">
          <cell r="A535">
            <v>321.69580000000002</v>
          </cell>
        </row>
        <row r="536">
          <cell r="A536">
            <v>322.0052</v>
          </cell>
        </row>
        <row r="537">
          <cell r="A537">
            <v>322.31279999999998</v>
          </cell>
        </row>
        <row r="538">
          <cell r="A538">
            <v>322.61860000000001</v>
          </cell>
        </row>
        <row r="539">
          <cell r="A539">
            <v>322.92270000000002</v>
          </cell>
        </row>
        <row r="540">
          <cell r="A540">
            <v>323.22500000000002</v>
          </cell>
        </row>
        <row r="541">
          <cell r="A541">
            <v>323.5256</v>
          </cell>
        </row>
        <row r="542">
          <cell r="A542">
            <v>323.8245</v>
          </cell>
        </row>
        <row r="543">
          <cell r="A543">
            <v>324.12169999999998</v>
          </cell>
        </row>
        <row r="544">
          <cell r="A544">
            <v>324.41730000000001</v>
          </cell>
        </row>
        <row r="545">
          <cell r="A545">
            <v>324.71129999999999</v>
          </cell>
        </row>
        <row r="546">
          <cell r="A546">
            <v>325.00369999999998</v>
          </cell>
        </row>
        <row r="547">
          <cell r="A547">
            <v>325.2944</v>
          </cell>
        </row>
        <row r="548">
          <cell r="A548">
            <v>325.58370000000002</v>
          </cell>
        </row>
        <row r="549">
          <cell r="A549">
            <v>325.87130000000002</v>
          </cell>
        </row>
        <row r="550">
          <cell r="A550">
            <v>326.1574</v>
          </cell>
        </row>
        <row r="551">
          <cell r="A551">
            <v>326.44209999999998</v>
          </cell>
        </row>
        <row r="552">
          <cell r="A552">
            <v>326.72519999999997</v>
          </cell>
        </row>
        <row r="553">
          <cell r="A553">
            <v>327.00689999999997</v>
          </cell>
        </row>
        <row r="554">
          <cell r="A554">
            <v>327.28710000000001</v>
          </cell>
        </row>
        <row r="555">
          <cell r="A555">
            <v>327.56580000000002</v>
          </cell>
        </row>
        <row r="556">
          <cell r="A556">
            <v>327.84320000000002</v>
          </cell>
        </row>
        <row r="557">
          <cell r="A557">
            <v>328.1191</v>
          </cell>
        </row>
        <row r="558">
          <cell r="A558">
            <v>328.39370000000002</v>
          </cell>
        </row>
        <row r="559">
          <cell r="A559">
            <v>328.66680000000002</v>
          </cell>
        </row>
        <row r="560">
          <cell r="A560">
            <v>328.93869999999998</v>
          </cell>
        </row>
        <row r="561">
          <cell r="A561">
            <v>329.20909999999998</v>
          </cell>
        </row>
        <row r="562">
          <cell r="A562">
            <v>329.47829999999999</v>
          </cell>
        </row>
        <row r="563">
          <cell r="A563">
            <v>329.74610000000001</v>
          </cell>
        </row>
        <row r="564">
          <cell r="A564">
            <v>330.0127</v>
          </cell>
        </row>
        <row r="565">
          <cell r="A565">
            <v>330.27789999999999</v>
          </cell>
        </row>
        <row r="566">
          <cell r="A566">
            <v>330.5419</v>
          </cell>
        </row>
        <row r="567">
          <cell r="A567">
            <v>330.80470000000003</v>
          </cell>
        </row>
        <row r="568">
          <cell r="A568">
            <v>331.06619999999998</v>
          </cell>
        </row>
        <row r="569">
          <cell r="A569">
            <v>331.32639999999998</v>
          </cell>
        </row>
        <row r="570">
          <cell r="A570">
            <v>331.58550000000002</v>
          </cell>
        </row>
        <row r="571">
          <cell r="A571">
            <v>331.8433</v>
          </cell>
        </row>
        <row r="572">
          <cell r="A572">
            <v>332.1</v>
          </cell>
        </row>
        <row r="573">
          <cell r="A573">
            <v>332.35550000000001</v>
          </cell>
        </row>
        <row r="574">
          <cell r="A574">
            <v>332.60980000000001</v>
          </cell>
        </row>
        <row r="575">
          <cell r="A575">
            <v>332.863</v>
          </cell>
        </row>
        <row r="576">
          <cell r="A576">
            <v>333.11500000000001</v>
          </cell>
        </row>
        <row r="577">
          <cell r="A577">
            <v>333.36590000000001</v>
          </cell>
        </row>
        <row r="578">
          <cell r="A578">
            <v>333.6157</v>
          </cell>
        </row>
        <row r="579">
          <cell r="A579">
            <v>333.86439999999999</v>
          </cell>
        </row>
        <row r="580">
          <cell r="A580">
            <v>334.11189999999999</v>
          </cell>
        </row>
        <row r="581">
          <cell r="A581">
            <v>334.35840000000002</v>
          </cell>
        </row>
        <row r="582">
          <cell r="A582">
            <v>334.60379999999998</v>
          </cell>
        </row>
        <row r="583">
          <cell r="A583">
            <v>334.84820000000002</v>
          </cell>
        </row>
        <row r="584">
          <cell r="A584">
            <v>335.0915</v>
          </cell>
        </row>
        <row r="585">
          <cell r="A585">
            <v>335.3338</v>
          </cell>
        </row>
        <row r="586">
          <cell r="A586">
            <v>335.57499999999999</v>
          </cell>
        </row>
        <row r="587">
          <cell r="A587">
            <v>335.8152</v>
          </cell>
        </row>
        <row r="588">
          <cell r="A588">
            <v>336.05439999999999</v>
          </cell>
        </row>
        <row r="589">
          <cell r="A589">
            <v>336.29259999999999</v>
          </cell>
        </row>
        <row r="590">
          <cell r="A590">
            <v>336.52980000000002</v>
          </cell>
        </row>
        <row r="591">
          <cell r="A591">
            <v>336.76600000000002</v>
          </cell>
        </row>
        <row r="592">
          <cell r="A592">
            <v>337.00119999999998</v>
          </cell>
        </row>
        <row r="593">
          <cell r="A593">
            <v>337.2355</v>
          </cell>
        </row>
        <row r="594">
          <cell r="A594">
            <v>337.46879999999999</v>
          </cell>
        </row>
        <row r="595">
          <cell r="A595">
            <v>337.70119999999997</v>
          </cell>
        </row>
        <row r="596">
          <cell r="A596">
            <v>337.93259999999998</v>
          </cell>
        </row>
        <row r="597">
          <cell r="A597">
            <v>338.16309999999999</v>
          </cell>
        </row>
        <row r="598">
          <cell r="A598">
            <v>338.39269999999999</v>
          </cell>
        </row>
        <row r="599">
          <cell r="A599">
            <v>338.62139999999999</v>
          </cell>
        </row>
        <row r="600">
          <cell r="A600">
            <v>338.84910000000002</v>
          </cell>
        </row>
        <row r="601">
          <cell r="A601">
            <v>339.07600000000002</v>
          </cell>
        </row>
        <row r="602">
          <cell r="A602">
            <v>339.30189999999999</v>
          </cell>
        </row>
        <row r="603">
          <cell r="A603">
            <v>339.52699999999999</v>
          </cell>
        </row>
        <row r="604">
          <cell r="A604">
            <v>339.75119999999998</v>
          </cell>
        </row>
        <row r="605">
          <cell r="A605">
            <v>339.97449999999998</v>
          </cell>
        </row>
        <row r="606">
          <cell r="A606">
            <v>340.197</v>
          </cell>
        </row>
        <row r="607">
          <cell r="A607">
            <v>340.41860000000003</v>
          </cell>
        </row>
        <row r="608">
          <cell r="A608">
            <v>340.63940000000002</v>
          </cell>
        </row>
        <row r="609">
          <cell r="A609">
            <v>340.85930000000002</v>
          </cell>
        </row>
        <row r="610">
          <cell r="A610">
            <v>341.07839999999999</v>
          </cell>
        </row>
        <row r="611">
          <cell r="A611">
            <v>341.29669999999999</v>
          </cell>
        </row>
        <row r="612">
          <cell r="A612">
            <v>341.51420000000002</v>
          </cell>
        </row>
        <row r="613">
          <cell r="A613">
            <v>341.73079999999999</v>
          </cell>
        </row>
        <row r="614">
          <cell r="A614">
            <v>341.94670000000002</v>
          </cell>
        </row>
        <row r="615">
          <cell r="A615">
            <v>342.1617</v>
          </cell>
        </row>
        <row r="616">
          <cell r="A616">
            <v>342.37599999999998</v>
          </cell>
        </row>
        <row r="617">
          <cell r="A617">
            <v>342.58949999999999</v>
          </cell>
        </row>
        <row r="618">
          <cell r="A618">
            <v>342.8021</v>
          </cell>
        </row>
        <row r="619">
          <cell r="A619">
            <v>343.01409999999998</v>
          </cell>
        </row>
        <row r="620">
          <cell r="A620">
            <v>343.22519999999997</v>
          </cell>
        </row>
        <row r="621">
          <cell r="A621">
            <v>343.43560000000002</v>
          </cell>
        </row>
        <row r="622">
          <cell r="A622">
            <v>343.64530000000002</v>
          </cell>
        </row>
        <row r="623">
          <cell r="A623">
            <v>343.85419999999999</v>
          </cell>
        </row>
        <row r="624">
          <cell r="A624">
            <v>344.06229999999999</v>
          </cell>
        </row>
        <row r="625">
          <cell r="A625">
            <v>344.2697</v>
          </cell>
        </row>
        <row r="626">
          <cell r="A626">
            <v>344.47640000000001</v>
          </cell>
        </row>
        <row r="627">
          <cell r="A627">
            <v>344.68239999999997</v>
          </cell>
        </row>
        <row r="628">
          <cell r="A628">
            <v>344.88760000000002</v>
          </cell>
        </row>
        <row r="629">
          <cell r="A629">
            <v>345.09210000000002</v>
          </cell>
        </row>
        <row r="630">
          <cell r="A630">
            <v>345.29590000000002</v>
          </cell>
        </row>
        <row r="631">
          <cell r="A631">
            <v>345.49900000000002</v>
          </cell>
        </row>
        <row r="632">
          <cell r="A632">
            <v>345.70139999999998</v>
          </cell>
        </row>
        <row r="633">
          <cell r="A633">
            <v>345.90320000000003</v>
          </cell>
        </row>
        <row r="634">
          <cell r="A634">
            <v>346.10419999999999</v>
          </cell>
        </row>
        <row r="635">
          <cell r="A635">
            <v>346.30450000000002</v>
          </cell>
        </row>
        <row r="636">
          <cell r="A636">
            <v>346.50420000000003</v>
          </cell>
        </row>
        <row r="637">
          <cell r="A637">
            <v>346.70319999999998</v>
          </cell>
        </row>
        <row r="638">
          <cell r="A638">
            <v>346.9015</v>
          </cell>
        </row>
        <row r="639">
          <cell r="A639">
            <v>347.0992</v>
          </cell>
        </row>
        <row r="640">
          <cell r="A640">
            <v>347.2962</v>
          </cell>
        </row>
        <row r="641">
          <cell r="A641">
            <v>347.49250000000001</v>
          </cell>
        </row>
        <row r="642">
          <cell r="A642">
            <v>347.68819999999999</v>
          </cell>
        </row>
        <row r="643">
          <cell r="A643">
            <v>347.88330000000002</v>
          </cell>
        </row>
        <row r="644">
          <cell r="A644">
            <v>348.07769999999999</v>
          </cell>
        </row>
        <row r="645">
          <cell r="A645">
            <v>348.2715</v>
          </cell>
        </row>
        <row r="646">
          <cell r="A646">
            <v>348.46460000000002</v>
          </cell>
        </row>
        <row r="647">
          <cell r="A647">
            <v>348.65710000000001</v>
          </cell>
        </row>
        <row r="648">
          <cell r="A648">
            <v>348.84899999999999</v>
          </cell>
        </row>
        <row r="649">
          <cell r="A649">
            <v>349.0403</v>
          </cell>
        </row>
        <row r="650">
          <cell r="A650">
            <v>349.23099999999999</v>
          </cell>
        </row>
        <row r="651">
          <cell r="A651">
            <v>349.42099999999999</v>
          </cell>
        </row>
        <row r="652">
          <cell r="A652">
            <v>349.6105</v>
          </cell>
        </row>
        <row r="653">
          <cell r="A653">
            <v>349.79930000000002</v>
          </cell>
        </row>
        <row r="654">
          <cell r="A654">
            <v>349.98759999999999</v>
          </cell>
        </row>
        <row r="655">
          <cell r="A655">
            <v>350.17520000000002</v>
          </cell>
        </row>
        <row r="656">
          <cell r="A656">
            <v>350.3623</v>
          </cell>
        </row>
        <row r="657">
          <cell r="A657">
            <v>350.54880000000003</v>
          </cell>
        </row>
        <row r="658">
          <cell r="A658">
            <v>350.7346</v>
          </cell>
        </row>
        <row r="659">
          <cell r="A659">
            <v>350.92</v>
          </cell>
        </row>
        <row r="660">
          <cell r="A660">
            <v>351.10469999999998</v>
          </cell>
        </row>
        <row r="661">
          <cell r="A661">
            <v>351.28890000000001</v>
          </cell>
        </row>
        <row r="662">
          <cell r="A662">
            <v>351.47250000000003</v>
          </cell>
        </row>
        <row r="663">
          <cell r="A663">
            <v>351.65550000000002</v>
          </cell>
        </row>
        <row r="664">
          <cell r="A664">
            <v>351.83800000000002</v>
          </cell>
        </row>
        <row r="665">
          <cell r="A665">
            <v>352.01990000000001</v>
          </cell>
        </row>
        <row r="666">
          <cell r="A666">
            <v>352.2013</v>
          </cell>
        </row>
        <row r="667">
          <cell r="A667">
            <v>352.38209999999998</v>
          </cell>
        </row>
        <row r="668">
          <cell r="A668">
            <v>352.56229999999999</v>
          </cell>
        </row>
        <row r="669">
          <cell r="A669">
            <v>352.74209999999999</v>
          </cell>
        </row>
        <row r="670">
          <cell r="A670">
            <v>352.9212</v>
          </cell>
        </row>
        <row r="671">
          <cell r="A671">
            <v>353.09989999999999</v>
          </cell>
        </row>
        <row r="672">
          <cell r="A672">
            <v>353.27800000000002</v>
          </cell>
        </row>
        <row r="673">
          <cell r="A673">
            <v>353.4556</v>
          </cell>
        </row>
        <row r="674">
          <cell r="A674">
            <v>353.63260000000002</v>
          </cell>
        </row>
        <row r="675">
          <cell r="A675">
            <v>353.80919999999998</v>
          </cell>
        </row>
        <row r="676">
          <cell r="A676">
            <v>353.98520000000002</v>
          </cell>
        </row>
        <row r="677">
          <cell r="A677">
            <v>354.16070000000002</v>
          </cell>
        </row>
        <row r="678">
          <cell r="A678">
            <v>354.33569999999997</v>
          </cell>
        </row>
        <row r="679">
          <cell r="A679">
            <v>354.51010000000002</v>
          </cell>
        </row>
        <row r="680">
          <cell r="A680">
            <v>354.6841</v>
          </cell>
        </row>
        <row r="681">
          <cell r="A681">
            <v>354.85759999999999</v>
          </cell>
        </row>
        <row r="682">
          <cell r="A682">
            <v>355.03050000000002</v>
          </cell>
        </row>
        <row r="683">
          <cell r="A683">
            <v>355.20299999999997</v>
          </cell>
        </row>
        <row r="684">
          <cell r="A684">
            <v>355.37490000000003</v>
          </cell>
        </row>
        <row r="685">
          <cell r="A685">
            <v>355.54640000000001</v>
          </cell>
        </row>
        <row r="686">
          <cell r="A686">
            <v>355.71730000000002</v>
          </cell>
        </row>
        <row r="687">
          <cell r="A687">
            <v>355.88780000000003</v>
          </cell>
        </row>
        <row r="688">
          <cell r="A688">
            <v>356.05779999999999</v>
          </cell>
        </row>
        <row r="689">
          <cell r="A689">
            <v>356.22730000000001</v>
          </cell>
        </row>
        <row r="690">
          <cell r="A690">
            <v>356.39640000000003</v>
          </cell>
        </row>
        <row r="691">
          <cell r="A691">
            <v>356.56490000000002</v>
          </cell>
        </row>
        <row r="692">
          <cell r="A692">
            <v>356.733</v>
          </cell>
        </row>
        <row r="693">
          <cell r="A693">
            <v>356.9006</v>
          </cell>
        </row>
        <row r="694">
          <cell r="A694">
            <v>357.0677</v>
          </cell>
        </row>
        <row r="695">
          <cell r="A695">
            <v>357.23439999999999</v>
          </cell>
        </row>
        <row r="696">
          <cell r="A696">
            <v>357.4006</v>
          </cell>
        </row>
        <row r="697">
          <cell r="A697">
            <v>357.56630000000001</v>
          </cell>
        </row>
        <row r="698">
          <cell r="A698">
            <v>357.73160000000001</v>
          </cell>
        </row>
        <row r="699">
          <cell r="A699">
            <v>357.89640000000003</v>
          </cell>
        </row>
        <row r="700">
          <cell r="A700">
            <v>358.06079999999997</v>
          </cell>
        </row>
        <row r="701">
          <cell r="A701">
            <v>358.22469999999998</v>
          </cell>
        </row>
        <row r="702">
          <cell r="A702">
            <v>358.38819999999998</v>
          </cell>
        </row>
        <row r="703">
          <cell r="A703">
            <v>358.55119999999999</v>
          </cell>
        </row>
        <row r="704">
          <cell r="A704">
            <v>358.71370000000002</v>
          </cell>
        </row>
        <row r="705">
          <cell r="A705">
            <v>358.8759</v>
          </cell>
        </row>
        <row r="706">
          <cell r="A706">
            <v>359.03750000000002</v>
          </cell>
        </row>
        <row r="707">
          <cell r="A707">
            <v>359.19880000000001</v>
          </cell>
        </row>
        <row r="708">
          <cell r="A708">
            <v>359.3596</v>
          </cell>
        </row>
        <row r="709">
          <cell r="A709">
            <v>359.52</v>
          </cell>
        </row>
        <row r="710">
          <cell r="A710">
            <v>359.67989999999998</v>
          </cell>
        </row>
        <row r="711">
          <cell r="A711">
            <v>359.83940000000001</v>
          </cell>
        </row>
        <row r="712">
          <cell r="A712">
            <v>359.99849999999998</v>
          </cell>
        </row>
        <row r="713">
          <cell r="A713">
            <v>360.15710000000001</v>
          </cell>
        </row>
        <row r="714">
          <cell r="A714">
            <v>360.31529999999998</v>
          </cell>
        </row>
        <row r="715">
          <cell r="A715">
            <v>360.47309999999999</v>
          </cell>
        </row>
        <row r="716">
          <cell r="A716">
            <v>360.63049999999998</v>
          </cell>
        </row>
        <row r="717">
          <cell r="A717">
            <v>360.78750000000002</v>
          </cell>
        </row>
        <row r="718">
          <cell r="A718">
            <v>360.94400000000002</v>
          </cell>
        </row>
        <row r="719">
          <cell r="A719">
            <v>361.10019999999997</v>
          </cell>
        </row>
        <row r="720">
          <cell r="A720">
            <v>361.2559</v>
          </cell>
        </row>
        <row r="721">
          <cell r="A721">
            <v>361.41120000000001</v>
          </cell>
        </row>
        <row r="722">
          <cell r="A722">
            <v>361.56610000000001</v>
          </cell>
        </row>
        <row r="723">
          <cell r="A723">
            <v>361.72059999999999</v>
          </cell>
        </row>
        <row r="724">
          <cell r="A724">
            <v>361.87470000000002</v>
          </cell>
        </row>
        <row r="725">
          <cell r="A725">
            <v>362.0283</v>
          </cell>
        </row>
        <row r="726">
          <cell r="A726">
            <v>362.1816</v>
          </cell>
        </row>
        <row r="727">
          <cell r="A727">
            <v>362.33449999999999</v>
          </cell>
        </row>
        <row r="728">
          <cell r="A728">
            <v>362.48700000000002</v>
          </cell>
        </row>
        <row r="729">
          <cell r="A729">
            <v>362.63909999999998</v>
          </cell>
        </row>
        <row r="730">
          <cell r="A730">
            <v>362.79070000000002</v>
          </cell>
        </row>
        <row r="731">
          <cell r="A731">
            <v>362.94200000000001</v>
          </cell>
        </row>
        <row r="732">
          <cell r="A732">
            <v>363.09289999999999</v>
          </cell>
        </row>
        <row r="733">
          <cell r="A733">
            <v>363.24340000000001</v>
          </cell>
        </row>
        <row r="734">
          <cell r="A734">
            <v>363.39359999999999</v>
          </cell>
        </row>
        <row r="735">
          <cell r="A735">
            <v>363.54329999999999</v>
          </cell>
        </row>
        <row r="736">
          <cell r="A736">
            <v>363.69260000000003</v>
          </cell>
        </row>
        <row r="737">
          <cell r="A737">
            <v>363.84160000000003</v>
          </cell>
        </row>
        <row r="738">
          <cell r="A738">
            <v>363.99020000000002</v>
          </cell>
        </row>
        <row r="739">
          <cell r="A739">
            <v>364.13839999999999</v>
          </cell>
        </row>
        <row r="740">
          <cell r="A740">
            <v>364.28620000000001</v>
          </cell>
        </row>
        <row r="741">
          <cell r="A741">
            <v>364.43369999999999</v>
          </cell>
        </row>
        <row r="742">
          <cell r="A742">
            <v>364.58069999999998</v>
          </cell>
        </row>
        <row r="743">
          <cell r="A743">
            <v>364.72739999999999</v>
          </cell>
        </row>
        <row r="744">
          <cell r="A744">
            <v>364.87369999999999</v>
          </cell>
        </row>
        <row r="745">
          <cell r="A745">
            <v>365.0197</v>
          </cell>
        </row>
        <row r="746">
          <cell r="A746">
            <v>365.16520000000003</v>
          </cell>
        </row>
        <row r="747">
          <cell r="A747">
            <v>365.31040000000002</v>
          </cell>
        </row>
        <row r="748">
          <cell r="A748">
            <v>365.45530000000002</v>
          </cell>
        </row>
        <row r="749">
          <cell r="A749">
            <v>365.59969999999998</v>
          </cell>
        </row>
        <row r="750">
          <cell r="A750">
            <v>365.74380000000002</v>
          </cell>
        </row>
        <row r="751">
          <cell r="A751">
            <v>365.88760000000002</v>
          </cell>
        </row>
        <row r="752">
          <cell r="A752">
            <v>366.03089999999997</v>
          </cell>
        </row>
        <row r="753">
          <cell r="A753">
            <v>366.1739</v>
          </cell>
        </row>
        <row r="754">
          <cell r="A754">
            <v>366.31659999999999</v>
          </cell>
        </row>
        <row r="755">
          <cell r="A755">
            <v>366.45890000000003</v>
          </cell>
        </row>
        <row r="756">
          <cell r="A756">
            <v>366.60079999999999</v>
          </cell>
        </row>
        <row r="757">
          <cell r="A757">
            <v>366.7423</v>
          </cell>
        </row>
        <row r="758">
          <cell r="A758">
            <v>366.88350000000003</v>
          </cell>
        </row>
        <row r="759">
          <cell r="A759">
            <v>367.02440000000001</v>
          </cell>
        </row>
        <row r="760">
          <cell r="A760">
            <v>367.16489999999999</v>
          </cell>
        </row>
        <row r="761">
          <cell r="A761">
            <v>367.30500000000001</v>
          </cell>
        </row>
        <row r="762">
          <cell r="A762">
            <v>367.44479999999999</v>
          </cell>
        </row>
        <row r="763">
          <cell r="A763">
            <v>367.58420000000001</v>
          </cell>
        </row>
        <row r="764">
          <cell r="A764">
            <v>367.72329999999999</v>
          </cell>
        </row>
        <row r="765">
          <cell r="A765">
            <v>367.8621</v>
          </cell>
        </row>
        <row r="766">
          <cell r="A766">
            <v>368.00040000000001</v>
          </cell>
        </row>
        <row r="767">
          <cell r="A767">
            <v>368.13850000000002</v>
          </cell>
        </row>
        <row r="768">
          <cell r="A768">
            <v>368.27609999999999</v>
          </cell>
        </row>
        <row r="769">
          <cell r="A769">
            <v>368.4135</v>
          </cell>
        </row>
        <row r="770">
          <cell r="A770">
            <v>368.55040000000002</v>
          </cell>
        </row>
        <row r="771">
          <cell r="A771">
            <v>368.68709999999999</v>
          </cell>
        </row>
        <row r="772">
          <cell r="A772">
            <v>368.82339999999999</v>
          </cell>
        </row>
        <row r="773">
          <cell r="A773">
            <v>368.95929999999998</v>
          </cell>
        </row>
        <row r="774">
          <cell r="A774">
            <v>369.0949</v>
          </cell>
        </row>
        <row r="775">
          <cell r="A775">
            <v>369.23009999999999</v>
          </cell>
        </row>
        <row r="776">
          <cell r="A776">
            <v>369.36500000000001</v>
          </cell>
        </row>
        <row r="777">
          <cell r="A777">
            <v>369.49959999999999</v>
          </cell>
        </row>
        <row r="778">
          <cell r="A778">
            <v>369.63380000000001</v>
          </cell>
        </row>
        <row r="779">
          <cell r="A779">
            <v>369.76769999999999</v>
          </cell>
        </row>
        <row r="780">
          <cell r="A780">
            <v>369.90120000000002</v>
          </cell>
        </row>
        <row r="781">
          <cell r="A781">
            <v>370.03440000000001</v>
          </cell>
        </row>
        <row r="782">
          <cell r="A782">
            <v>370.16719999999998</v>
          </cell>
        </row>
        <row r="783">
          <cell r="A783">
            <v>370.29969999999997</v>
          </cell>
        </row>
        <row r="784">
          <cell r="A784">
            <v>370.43189999999998</v>
          </cell>
        </row>
        <row r="785">
          <cell r="A785">
            <v>370.56369999999998</v>
          </cell>
        </row>
        <row r="786">
          <cell r="A786">
            <v>370.69510000000002</v>
          </cell>
        </row>
        <row r="787">
          <cell r="A787">
            <v>370.82619999999997</v>
          </cell>
        </row>
        <row r="788">
          <cell r="A788">
            <v>370.95699999999999</v>
          </cell>
        </row>
        <row r="789">
          <cell r="A789">
            <v>371.0874</v>
          </cell>
        </row>
        <row r="790">
          <cell r="A790">
            <v>371.21749999999997</v>
          </cell>
        </row>
        <row r="791">
          <cell r="A791">
            <v>371.34719999999999</v>
          </cell>
        </row>
        <row r="792">
          <cell r="A792">
            <v>371.47649999999999</v>
          </cell>
        </row>
        <row r="793">
          <cell r="A793">
            <v>371.60559999999998</v>
          </cell>
        </row>
        <row r="794">
          <cell r="A794">
            <v>371.73419999999999</v>
          </cell>
        </row>
        <row r="795">
          <cell r="A795">
            <v>371.86250000000001</v>
          </cell>
        </row>
        <row r="796">
          <cell r="A796">
            <v>371.9905</v>
          </cell>
        </row>
        <row r="797">
          <cell r="A797">
            <v>372.11799999999999</v>
          </cell>
        </row>
        <row r="798">
          <cell r="A798">
            <v>372.24529999999999</v>
          </cell>
        </row>
        <row r="799">
          <cell r="A799">
            <v>372.37209999999999</v>
          </cell>
        </row>
        <row r="800">
          <cell r="A800">
            <v>372.49860000000001</v>
          </cell>
        </row>
        <row r="801">
          <cell r="A801">
            <v>372.62470000000002</v>
          </cell>
        </row>
        <row r="802">
          <cell r="A802">
            <v>372.75049999999999</v>
          </cell>
        </row>
        <row r="803">
          <cell r="A803">
            <v>372.87580000000003</v>
          </cell>
        </row>
        <row r="804">
          <cell r="A804">
            <v>373.00080000000003</v>
          </cell>
        </row>
        <row r="805">
          <cell r="A805">
            <v>373.12529999999998</v>
          </cell>
        </row>
        <row r="806">
          <cell r="A806">
            <v>373.24950000000001</v>
          </cell>
        </row>
        <row r="807">
          <cell r="A807">
            <v>373.3732</v>
          </cell>
        </row>
        <row r="808">
          <cell r="A808">
            <v>373.49650000000003</v>
          </cell>
        </row>
        <row r="809">
          <cell r="A809">
            <v>373.61939999999998</v>
          </cell>
        </row>
        <row r="810">
          <cell r="A810">
            <v>373.74169999999998</v>
          </cell>
        </row>
        <row r="811">
          <cell r="A811">
            <v>373.86360000000002</v>
          </cell>
        </row>
        <row r="812">
          <cell r="A812">
            <v>373.98489999999998</v>
          </cell>
        </row>
        <row r="813">
          <cell r="A813">
            <v>374.10550000000001</v>
          </cell>
        </row>
      </sheetData>
      <sheetData sheetId="39">
        <row r="2">
          <cell r="A2">
            <v>169.67920000000001</v>
          </cell>
        </row>
        <row r="3">
          <cell r="A3">
            <v>252.52010000000001</v>
          </cell>
        </row>
        <row r="4">
          <cell r="A4">
            <v>265.93259999999998</v>
          </cell>
        </row>
        <row r="5">
          <cell r="A5">
            <v>274.60050000000001</v>
          </cell>
        </row>
        <row r="6">
          <cell r="A6">
            <v>281.16980000000001</v>
          </cell>
        </row>
        <row r="7">
          <cell r="A7">
            <v>286.52749999999997</v>
          </cell>
        </row>
        <row r="8">
          <cell r="A8">
            <v>291.08730000000003</v>
          </cell>
        </row>
        <row r="9">
          <cell r="A9">
            <v>295.07799999999997</v>
          </cell>
        </row>
        <row r="10">
          <cell r="A10">
            <v>298.64019999999999</v>
          </cell>
        </row>
        <row r="11">
          <cell r="A11">
            <v>301.86689999999999</v>
          </cell>
        </row>
        <row r="12">
          <cell r="A12">
            <v>304.82310000000001</v>
          </cell>
        </row>
        <row r="13">
          <cell r="A13">
            <v>307.55610000000001</v>
          </cell>
        </row>
        <row r="14">
          <cell r="A14">
            <v>310.10129999999998</v>
          </cell>
        </row>
        <row r="15">
          <cell r="A15">
            <v>312.48630000000003</v>
          </cell>
        </row>
        <row r="16">
          <cell r="A16">
            <v>314.73259999999999</v>
          </cell>
        </row>
        <row r="17">
          <cell r="A17">
            <v>316.8578</v>
          </cell>
        </row>
        <row r="18">
          <cell r="A18">
            <v>318.8759</v>
          </cell>
        </row>
        <row r="19">
          <cell r="A19">
            <v>320.79880000000003</v>
          </cell>
        </row>
        <row r="20">
          <cell r="A20">
            <v>322.63639999999998</v>
          </cell>
        </row>
        <row r="21">
          <cell r="A21">
            <v>324.39699999999999</v>
          </cell>
        </row>
        <row r="22">
          <cell r="A22">
            <v>326.08780000000002</v>
          </cell>
        </row>
        <row r="23">
          <cell r="A23">
            <v>327.7149</v>
          </cell>
        </row>
        <row r="24">
          <cell r="A24">
            <v>329.28359999999998</v>
          </cell>
        </row>
        <row r="25">
          <cell r="A25">
            <v>330.79880000000003</v>
          </cell>
        </row>
        <row r="26">
          <cell r="A26">
            <v>332.26429999999999</v>
          </cell>
        </row>
        <row r="27">
          <cell r="A27">
            <v>333.6841</v>
          </cell>
        </row>
        <row r="28">
          <cell r="A28">
            <v>335.06110000000001</v>
          </cell>
        </row>
        <row r="29">
          <cell r="A29">
            <v>336.39850000000001</v>
          </cell>
        </row>
        <row r="30">
          <cell r="A30">
            <v>337.69869999999997</v>
          </cell>
        </row>
        <row r="31">
          <cell r="A31">
            <v>338.96409999999997</v>
          </cell>
        </row>
        <row r="32">
          <cell r="A32">
            <v>340.1968</v>
          </cell>
        </row>
        <row r="33">
          <cell r="A33">
            <v>341.39870000000002</v>
          </cell>
        </row>
        <row r="34">
          <cell r="A34">
            <v>342.57170000000002</v>
          </cell>
        </row>
        <row r="35">
          <cell r="A35">
            <v>343.71719999999999</v>
          </cell>
        </row>
        <row r="36">
          <cell r="A36">
            <v>344.83679999999998</v>
          </cell>
        </row>
        <row r="37">
          <cell r="A37">
            <v>345.93189999999998</v>
          </cell>
        </row>
        <row r="38">
          <cell r="A38">
            <v>347.00349999999997</v>
          </cell>
        </row>
        <row r="39">
          <cell r="A39">
            <v>348.053</v>
          </cell>
        </row>
        <row r="40">
          <cell r="A40">
            <v>349.0813</v>
          </cell>
        </row>
        <row r="41">
          <cell r="A41">
            <v>350.08949999999999</v>
          </cell>
        </row>
        <row r="42">
          <cell r="A42">
            <v>351.07839999999999</v>
          </cell>
        </row>
        <row r="43">
          <cell r="A43">
            <v>352.0489</v>
          </cell>
        </row>
        <row r="44">
          <cell r="A44">
            <v>353.0018</v>
          </cell>
        </row>
        <row r="45">
          <cell r="A45">
            <v>353.93790000000001</v>
          </cell>
        </row>
        <row r="46">
          <cell r="A46">
            <v>354.85770000000002</v>
          </cell>
        </row>
        <row r="47">
          <cell r="A47">
            <v>355.76209999999998</v>
          </cell>
        </row>
        <row r="48">
          <cell r="A48">
            <v>356.6515</v>
          </cell>
        </row>
        <row r="49">
          <cell r="A49">
            <v>357.5265</v>
          </cell>
        </row>
        <row r="50">
          <cell r="A50">
            <v>358.38780000000003</v>
          </cell>
        </row>
        <row r="51">
          <cell r="A51">
            <v>359.23570000000001</v>
          </cell>
        </row>
        <row r="52">
          <cell r="A52">
            <v>360.07080000000002</v>
          </cell>
        </row>
        <row r="53">
          <cell r="A53">
            <v>360.89359999999999</v>
          </cell>
        </row>
        <row r="54">
          <cell r="A54">
            <v>361.70440000000002</v>
          </cell>
        </row>
        <row r="55">
          <cell r="A55">
            <v>362.50360000000001</v>
          </cell>
        </row>
        <row r="56">
          <cell r="A56">
            <v>363.29169999999999</v>
          </cell>
        </row>
        <row r="57">
          <cell r="A57">
            <v>364.06909999999999</v>
          </cell>
        </row>
        <row r="58">
          <cell r="A58">
            <v>364.83589999999998</v>
          </cell>
        </row>
        <row r="59">
          <cell r="A59">
            <v>365.5926</v>
          </cell>
        </row>
        <row r="60">
          <cell r="A60">
            <v>366.33960000000002</v>
          </cell>
        </row>
        <row r="61">
          <cell r="A61">
            <v>367.077</v>
          </cell>
        </row>
        <row r="62">
          <cell r="A62">
            <v>367.80520000000001</v>
          </cell>
        </row>
        <row r="63">
          <cell r="A63">
            <v>368.52440000000001</v>
          </cell>
        </row>
        <row r="64">
          <cell r="A64">
            <v>369.23489999999998</v>
          </cell>
        </row>
        <row r="65">
          <cell r="A65">
            <v>369.93700000000001</v>
          </cell>
        </row>
        <row r="66">
          <cell r="A66">
            <v>370.6309</v>
          </cell>
        </row>
        <row r="67">
          <cell r="A67">
            <v>371.31670000000003</v>
          </cell>
        </row>
        <row r="68">
          <cell r="A68">
            <v>371.9948</v>
          </cell>
        </row>
        <row r="69">
          <cell r="A69">
            <v>372.66539999999998</v>
          </cell>
        </row>
        <row r="70">
          <cell r="A70">
            <v>373.32850000000002</v>
          </cell>
        </row>
        <row r="71">
          <cell r="A71">
            <v>373.98450000000003</v>
          </cell>
        </row>
        <row r="72">
          <cell r="A72">
            <v>374.63350000000003</v>
          </cell>
        </row>
        <row r="73">
          <cell r="A73">
            <v>375.27569999999997</v>
          </cell>
        </row>
        <row r="74">
          <cell r="A74">
            <v>375.91120000000001</v>
          </cell>
        </row>
        <row r="75">
          <cell r="A75">
            <v>376.54020000000003</v>
          </cell>
        </row>
        <row r="76">
          <cell r="A76">
            <v>377.16289999999998</v>
          </cell>
        </row>
        <row r="77">
          <cell r="A77">
            <v>377.77929999999998</v>
          </cell>
        </row>
        <row r="78">
          <cell r="A78">
            <v>378.38979999999998</v>
          </cell>
        </row>
        <row r="79">
          <cell r="A79">
            <v>378.99439999999998</v>
          </cell>
        </row>
        <row r="80">
          <cell r="A80">
            <v>379.59309999999999</v>
          </cell>
        </row>
        <row r="81">
          <cell r="A81">
            <v>380.18630000000002</v>
          </cell>
        </row>
        <row r="82">
          <cell r="A82">
            <v>380.77390000000003</v>
          </cell>
        </row>
        <row r="83">
          <cell r="A83">
            <v>381.3562</v>
          </cell>
        </row>
        <row r="84">
          <cell r="A84">
            <v>381.93310000000002</v>
          </cell>
        </row>
        <row r="85">
          <cell r="A85">
            <v>382.50490000000002</v>
          </cell>
        </row>
        <row r="86">
          <cell r="A86">
            <v>383.07170000000002</v>
          </cell>
        </row>
        <row r="87">
          <cell r="A87">
            <v>383.63350000000003</v>
          </cell>
        </row>
        <row r="88">
          <cell r="A88">
            <v>384.19040000000001</v>
          </cell>
        </row>
        <row r="89">
          <cell r="A89">
            <v>384.74270000000001</v>
          </cell>
        </row>
        <row r="90">
          <cell r="A90">
            <v>385.29020000000003</v>
          </cell>
        </row>
        <row r="91">
          <cell r="A91">
            <v>385.83319999999998</v>
          </cell>
        </row>
        <row r="92">
          <cell r="A92">
            <v>386.37169999999998</v>
          </cell>
        </row>
        <row r="93">
          <cell r="A93">
            <v>386.9058</v>
          </cell>
        </row>
        <row r="94">
          <cell r="A94">
            <v>387.4357</v>
          </cell>
        </row>
        <row r="95">
          <cell r="A95">
            <v>387.96129999999999</v>
          </cell>
        </row>
        <row r="96">
          <cell r="A96">
            <v>388.4828</v>
          </cell>
        </row>
        <row r="97">
          <cell r="A97">
            <v>389.00020000000001</v>
          </cell>
        </row>
        <row r="98">
          <cell r="A98">
            <v>389.5136</v>
          </cell>
        </row>
        <row r="99">
          <cell r="A99">
            <v>390.0231</v>
          </cell>
        </row>
        <row r="100">
          <cell r="A100">
            <v>390.52879999999999</v>
          </cell>
        </row>
        <row r="101">
          <cell r="A101">
            <v>391.03070000000002</v>
          </cell>
        </row>
        <row r="102">
          <cell r="A102">
            <v>391.52879999999999</v>
          </cell>
        </row>
        <row r="103">
          <cell r="A103">
            <v>392.02339999999998</v>
          </cell>
        </row>
        <row r="104">
          <cell r="A104">
            <v>392.51429999999999</v>
          </cell>
        </row>
        <row r="105">
          <cell r="A105">
            <v>393.00170000000003</v>
          </cell>
        </row>
        <row r="106">
          <cell r="A106">
            <v>393.48570000000001</v>
          </cell>
        </row>
        <row r="107">
          <cell r="A107">
            <v>393.96629999999999</v>
          </cell>
        </row>
        <row r="108">
          <cell r="A108">
            <v>394.44349999999997</v>
          </cell>
        </row>
        <row r="109">
          <cell r="A109">
            <v>394.91739999999999</v>
          </cell>
        </row>
        <row r="110">
          <cell r="A110">
            <v>395.38810000000001</v>
          </cell>
        </row>
        <row r="111">
          <cell r="A111">
            <v>395.85559999999998</v>
          </cell>
        </row>
        <row r="112">
          <cell r="A112">
            <v>396.31990000000002</v>
          </cell>
        </row>
        <row r="113">
          <cell r="A113">
            <v>396.78120000000001</v>
          </cell>
        </row>
        <row r="114">
          <cell r="A114">
            <v>397.23939999999999</v>
          </cell>
        </row>
        <row r="115">
          <cell r="A115">
            <v>397.69459999999998</v>
          </cell>
        </row>
        <row r="116">
          <cell r="A116">
            <v>398.14690000000002</v>
          </cell>
        </row>
        <row r="117">
          <cell r="A117">
            <v>398.59629999999999</v>
          </cell>
        </row>
        <row r="118">
          <cell r="A118">
            <v>399.0428</v>
          </cell>
        </row>
        <row r="119">
          <cell r="A119">
            <v>399.48660000000001</v>
          </cell>
        </row>
        <row r="120">
          <cell r="A120">
            <v>399.92750000000001</v>
          </cell>
        </row>
        <row r="121">
          <cell r="A121">
            <v>400.3657</v>
          </cell>
        </row>
        <row r="122">
          <cell r="A122">
            <v>400.80119999999999</v>
          </cell>
        </row>
        <row r="123">
          <cell r="A123">
            <v>401.23410000000001</v>
          </cell>
        </row>
        <row r="124">
          <cell r="A124">
            <v>401.66430000000003</v>
          </cell>
        </row>
        <row r="125">
          <cell r="A125">
            <v>402.09199999999998</v>
          </cell>
        </row>
        <row r="126">
          <cell r="A126">
            <v>402.51710000000003</v>
          </cell>
        </row>
        <row r="127">
          <cell r="A127">
            <v>402.93979999999999</v>
          </cell>
        </row>
        <row r="128">
          <cell r="A128">
            <v>403.35989999999998</v>
          </cell>
        </row>
        <row r="129">
          <cell r="A129">
            <v>403.77760000000001</v>
          </cell>
        </row>
        <row r="130">
          <cell r="A130">
            <v>404.19290000000001</v>
          </cell>
        </row>
        <row r="131">
          <cell r="A131">
            <v>404.60590000000002</v>
          </cell>
        </row>
        <row r="132">
          <cell r="A132">
            <v>405.01650000000001</v>
          </cell>
        </row>
        <row r="133">
          <cell r="A133">
            <v>405.4248</v>
          </cell>
        </row>
        <row r="134">
          <cell r="A134">
            <v>405.83080000000001</v>
          </cell>
        </row>
        <row r="135">
          <cell r="A135">
            <v>406.23450000000003</v>
          </cell>
        </row>
        <row r="136">
          <cell r="A136">
            <v>406.63600000000002</v>
          </cell>
        </row>
        <row r="137">
          <cell r="A137">
            <v>407.03539999999998</v>
          </cell>
        </row>
        <row r="138">
          <cell r="A138">
            <v>407.43259999999998</v>
          </cell>
        </row>
        <row r="139">
          <cell r="A139">
            <v>407.82760000000002</v>
          </cell>
        </row>
        <row r="140">
          <cell r="A140">
            <v>408.22059999999999</v>
          </cell>
        </row>
        <row r="141">
          <cell r="A141">
            <v>408.6114</v>
          </cell>
        </row>
        <row r="142">
          <cell r="A142">
            <v>409.00020000000001</v>
          </cell>
        </row>
        <row r="143">
          <cell r="A143">
            <v>409.387</v>
          </cell>
        </row>
        <row r="144">
          <cell r="A144">
            <v>409.77170000000001</v>
          </cell>
        </row>
        <row r="145">
          <cell r="A145">
            <v>410.15449999999998</v>
          </cell>
        </row>
        <row r="146">
          <cell r="A146">
            <v>410.53530000000001</v>
          </cell>
        </row>
        <row r="147">
          <cell r="A147">
            <v>410.91419999999999</v>
          </cell>
        </row>
        <row r="148">
          <cell r="A148">
            <v>411.2912</v>
          </cell>
        </row>
        <row r="149">
          <cell r="A149">
            <v>411.6662</v>
          </cell>
        </row>
        <row r="150">
          <cell r="A150">
            <v>412.0394</v>
          </cell>
        </row>
        <row r="151">
          <cell r="A151">
            <v>412.41079999999999</v>
          </cell>
        </row>
        <row r="152">
          <cell r="A152">
            <v>412.78030000000001</v>
          </cell>
        </row>
        <row r="153">
          <cell r="A153">
            <v>413.1481</v>
          </cell>
        </row>
        <row r="154">
          <cell r="A154">
            <v>413.51400000000001</v>
          </cell>
        </row>
        <row r="155">
          <cell r="A155">
            <v>413.87819999999999</v>
          </cell>
        </row>
        <row r="156">
          <cell r="A156">
            <v>414.24059999999997</v>
          </cell>
        </row>
        <row r="157">
          <cell r="A157">
            <v>414.60140000000001</v>
          </cell>
        </row>
        <row r="158">
          <cell r="A158">
            <v>414.96039999999999</v>
          </cell>
        </row>
        <row r="159">
          <cell r="A159">
            <v>415.3177</v>
          </cell>
        </row>
        <row r="160">
          <cell r="A160">
            <v>415.67329999999998</v>
          </cell>
        </row>
        <row r="161">
          <cell r="A161">
            <v>416.02730000000003</v>
          </cell>
        </row>
        <row r="162">
          <cell r="A162">
            <v>416.37970000000001</v>
          </cell>
        </row>
        <row r="163">
          <cell r="A163">
            <v>416.73050000000001</v>
          </cell>
        </row>
        <row r="164">
          <cell r="A164">
            <v>417.07960000000003</v>
          </cell>
        </row>
        <row r="165">
          <cell r="A165">
            <v>417.42720000000003</v>
          </cell>
        </row>
        <row r="166">
          <cell r="A166">
            <v>417.77319999999997</v>
          </cell>
        </row>
        <row r="167">
          <cell r="A167">
            <v>418.11770000000001</v>
          </cell>
        </row>
        <row r="168">
          <cell r="A168">
            <v>418.4606</v>
          </cell>
        </row>
        <row r="169">
          <cell r="A169">
            <v>418.80200000000002</v>
          </cell>
        </row>
        <row r="170">
          <cell r="A170">
            <v>419.14190000000002</v>
          </cell>
        </row>
        <row r="171">
          <cell r="A171">
            <v>419.4803</v>
          </cell>
        </row>
        <row r="172">
          <cell r="A172">
            <v>419.81729999999999</v>
          </cell>
        </row>
        <row r="173">
          <cell r="A173">
            <v>420.15280000000001</v>
          </cell>
        </row>
        <row r="174">
          <cell r="A174">
            <v>420.48680000000002</v>
          </cell>
        </row>
        <row r="175">
          <cell r="A175">
            <v>420.81950000000001</v>
          </cell>
        </row>
        <row r="176">
          <cell r="A176">
            <v>421.15069999999997</v>
          </cell>
        </row>
        <row r="177">
          <cell r="A177">
            <v>421.48050000000001</v>
          </cell>
        </row>
        <row r="178">
          <cell r="A178">
            <v>421.80889999999999</v>
          </cell>
        </row>
        <row r="179">
          <cell r="A179">
            <v>422.13600000000002</v>
          </cell>
        </row>
        <row r="180">
          <cell r="A180">
            <v>422.46170000000001</v>
          </cell>
        </row>
        <row r="181">
          <cell r="A181">
            <v>422.786</v>
          </cell>
        </row>
        <row r="182">
          <cell r="A182">
            <v>423.10899999999998</v>
          </cell>
        </row>
        <row r="183">
          <cell r="A183">
            <v>423.4307</v>
          </cell>
        </row>
        <row r="184">
          <cell r="A184">
            <v>423.75110000000001</v>
          </cell>
        </row>
        <row r="185">
          <cell r="A185">
            <v>424.0702</v>
          </cell>
        </row>
        <row r="186">
          <cell r="A186">
            <v>424.38799999999998</v>
          </cell>
        </row>
        <row r="187">
          <cell r="A187">
            <v>424.7045</v>
          </cell>
        </row>
        <row r="188">
          <cell r="A188">
            <v>425.0197</v>
          </cell>
        </row>
        <row r="189">
          <cell r="A189">
            <v>425.3338</v>
          </cell>
        </row>
        <row r="190">
          <cell r="A190">
            <v>425.6465</v>
          </cell>
        </row>
        <row r="191">
          <cell r="A191">
            <v>425.9581</v>
          </cell>
        </row>
        <row r="192">
          <cell r="A192">
            <v>426.26839999999999</v>
          </cell>
        </row>
        <row r="193">
          <cell r="A193">
            <v>426.57749999999999</v>
          </cell>
        </row>
        <row r="194">
          <cell r="A194">
            <v>426.8854</v>
          </cell>
        </row>
        <row r="195">
          <cell r="A195">
            <v>427.19220000000001</v>
          </cell>
        </row>
        <row r="196">
          <cell r="A196">
            <v>427.49770000000001</v>
          </cell>
        </row>
        <row r="197">
          <cell r="A197">
            <v>427.8021</v>
          </cell>
        </row>
        <row r="198">
          <cell r="A198">
            <v>428.10539999999997</v>
          </cell>
        </row>
        <row r="199">
          <cell r="A199">
            <v>428.40750000000003</v>
          </cell>
        </row>
        <row r="200">
          <cell r="A200">
            <v>428.70839999999998</v>
          </cell>
        </row>
        <row r="201">
          <cell r="A201">
            <v>429.00830000000002</v>
          </cell>
        </row>
        <row r="202">
          <cell r="A202">
            <v>429.30700000000002</v>
          </cell>
        </row>
        <row r="203">
          <cell r="A203">
            <v>429.6046</v>
          </cell>
        </row>
        <row r="204">
          <cell r="A204">
            <v>429.90109999999999</v>
          </cell>
        </row>
        <row r="205">
          <cell r="A205">
            <v>430.19650000000001</v>
          </cell>
        </row>
        <row r="206">
          <cell r="A206">
            <v>430.49090000000001</v>
          </cell>
        </row>
        <row r="207">
          <cell r="A207">
            <v>430.78410000000002</v>
          </cell>
        </row>
        <row r="208">
          <cell r="A208">
            <v>431.07639999999998</v>
          </cell>
        </row>
        <row r="209">
          <cell r="A209">
            <v>431.36750000000001</v>
          </cell>
        </row>
        <row r="210">
          <cell r="A210">
            <v>431.6576</v>
          </cell>
        </row>
        <row r="211">
          <cell r="A211">
            <v>431.94670000000002</v>
          </cell>
        </row>
        <row r="212">
          <cell r="A212">
            <v>432.23469999999998</v>
          </cell>
        </row>
        <row r="213">
          <cell r="A213">
            <v>432.52179999999998</v>
          </cell>
        </row>
        <row r="214">
          <cell r="A214">
            <v>432.80779999999999</v>
          </cell>
        </row>
        <row r="215">
          <cell r="A215">
            <v>433.09280000000001</v>
          </cell>
        </row>
        <row r="216">
          <cell r="A216">
            <v>433.3768</v>
          </cell>
        </row>
        <row r="217">
          <cell r="A217">
            <v>433.65980000000002</v>
          </cell>
        </row>
        <row r="218">
          <cell r="A218">
            <v>433.94189999999998</v>
          </cell>
        </row>
        <row r="219">
          <cell r="A219">
            <v>434.22289999999998</v>
          </cell>
        </row>
        <row r="220">
          <cell r="A220">
            <v>434.50299999999999</v>
          </cell>
        </row>
        <row r="221">
          <cell r="A221">
            <v>434.78219999999999</v>
          </cell>
        </row>
        <row r="222">
          <cell r="A222">
            <v>435.06029999999998</v>
          </cell>
        </row>
        <row r="223">
          <cell r="A223">
            <v>435.33760000000001</v>
          </cell>
        </row>
        <row r="224">
          <cell r="A224">
            <v>435.6139</v>
          </cell>
        </row>
        <row r="225">
          <cell r="A225">
            <v>435.88929999999999</v>
          </cell>
        </row>
        <row r="226">
          <cell r="A226">
            <v>436.16370000000001</v>
          </cell>
        </row>
        <row r="227">
          <cell r="A227">
            <v>436.43720000000002</v>
          </cell>
        </row>
        <row r="228">
          <cell r="A228">
            <v>436.7099</v>
          </cell>
        </row>
        <row r="229">
          <cell r="A229">
            <v>436.98160000000001</v>
          </cell>
        </row>
        <row r="230">
          <cell r="A230">
            <v>437.25240000000002</v>
          </cell>
        </row>
        <row r="231">
          <cell r="A231">
            <v>437.52229999999997</v>
          </cell>
        </row>
        <row r="232">
          <cell r="A232">
            <v>437.79140000000001</v>
          </cell>
        </row>
        <row r="233">
          <cell r="A233">
            <v>438.05950000000001</v>
          </cell>
        </row>
        <row r="234">
          <cell r="A234">
            <v>438.32679999999999</v>
          </cell>
        </row>
        <row r="235">
          <cell r="A235">
            <v>438.59320000000002</v>
          </cell>
        </row>
        <row r="236">
          <cell r="A236">
            <v>438.85879999999997</v>
          </cell>
        </row>
        <row r="237">
          <cell r="A237">
            <v>439.12349999999998</v>
          </cell>
        </row>
        <row r="238">
          <cell r="A238">
            <v>439.38740000000001</v>
          </cell>
        </row>
        <row r="239">
          <cell r="A239">
            <v>439.65039999999999</v>
          </cell>
        </row>
        <row r="240">
          <cell r="A240">
            <v>439.9126</v>
          </cell>
        </row>
        <row r="241">
          <cell r="A241">
            <v>440.1739</v>
          </cell>
        </row>
        <row r="242">
          <cell r="A242">
            <v>440.43439999999998</v>
          </cell>
        </row>
        <row r="243">
          <cell r="A243">
            <v>440.69409999999999</v>
          </cell>
        </row>
        <row r="244">
          <cell r="A244">
            <v>440.95299999999997</v>
          </cell>
        </row>
        <row r="245">
          <cell r="A245">
            <v>441.21109999999999</v>
          </cell>
        </row>
        <row r="246">
          <cell r="A246">
            <v>441.46839999999997</v>
          </cell>
        </row>
        <row r="247">
          <cell r="A247">
            <v>441.72480000000002</v>
          </cell>
        </row>
        <row r="248">
          <cell r="A248">
            <v>441.98050000000001</v>
          </cell>
        </row>
        <row r="249">
          <cell r="A249">
            <v>442.23540000000003</v>
          </cell>
        </row>
        <row r="250">
          <cell r="A250">
            <v>442.48950000000002</v>
          </cell>
        </row>
        <row r="251">
          <cell r="A251">
            <v>442.74290000000002</v>
          </cell>
        </row>
        <row r="252">
          <cell r="A252">
            <v>442.99540000000002</v>
          </cell>
        </row>
        <row r="253">
          <cell r="A253">
            <v>443.24720000000002</v>
          </cell>
        </row>
        <row r="254">
          <cell r="A254">
            <v>443.4982</v>
          </cell>
        </row>
        <row r="255">
          <cell r="A255">
            <v>443.74849999999998</v>
          </cell>
        </row>
        <row r="256">
          <cell r="A256">
            <v>443.99799999999999</v>
          </cell>
        </row>
        <row r="257">
          <cell r="A257">
            <v>444.24680000000001</v>
          </cell>
        </row>
        <row r="258">
          <cell r="A258">
            <v>444.4948</v>
          </cell>
        </row>
        <row r="259">
          <cell r="A259">
            <v>444.74209999999999</v>
          </cell>
        </row>
        <row r="260">
          <cell r="A260">
            <v>444.98860000000002</v>
          </cell>
        </row>
        <row r="261">
          <cell r="A261">
            <v>445.23439999999999</v>
          </cell>
        </row>
        <row r="262">
          <cell r="A262">
            <v>445.47949999999997</v>
          </cell>
        </row>
        <row r="263">
          <cell r="A263">
            <v>445.72390000000001</v>
          </cell>
        </row>
        <row r="264">
          <cell r="A264">
            <v>445.96749999999997</v>
          </cell>
        </row>
        <row r="265">
          <cell r="A265">
            <v>446.21050000000002</v>
          </cell>
        </row>
        <row r="266">
          <cell r="A266">
            <v>446.45269999999999</v>
          </cell>
        </row>
        <row r="267">
          <cell r="A267">
            <v>446.69420000000002</v>
          </cell>
        </row>
        <row r="268">
          <cell r="A268">
            <v>446.935</v>
          </cell>
        </row>
        <row r="269">
          <cell r="A269">
            <v>447.17509999999999</v>
          </cell>
        </row>
        <row r="270">
          <cell r="A270">
            <v>447.41460000000001</v>
          </cell>
        </row>
        <row r="271">
          <cell r="A271">
            <v>447.6533</v>
          </cell>
        </row>
        <row r="272">
          <cell r="A272">
            <v>447.89139999999998</v>
          </cell>
        </row>
        <row r="273">
          <cell r="A273">
            <v>448.12869999999998</v>
          </cell>
        </row>
        <row r="274">
          <cell r="A274">
            <v>448.36540000000002</v>
          </cell>
        </row>
        <row r="275">
          <cell r="A275">
            <v>448.60140000000001</v>
          </cell>
        </row>
        <row r="276">
          <cell r="A276">
            <v>448.83679999999998</v>
          </cell>
        </row>
        <row r="277">
          <cell r="A277">
            <v>449.07150000000001</v>
          </cell>
        </row>
        <row r="278">
          <cell r="A278">
            <v>449.30549999999999</v>
          </cell>
        </row>
        <row r="279">
          <cell r="A279">
            <v>449.53890000000001</v>
          </cell>
        </row>
        <row r="280">
          <cell r="A280">
            <v>449.77159999999998</v>
          </cell>
        </row>
        <row r="281">
          <cell r="A281">
            <v>450.00360000000001</v>
          </cell>
        </row>
        <row r="282">
          <cell r="A282">
            <v>450.23500000000001</v>
          </cell>
        </row>
        <row r="283">
          <cell r="A283">
            <v>450.4658</v>
          </cell>
        </row>
        <row r="284">
          <cell r="A284">
            <v>450.69589999999999</v>
          </cell>
        </row>
        <row r="285">
          <cell r="A285">
            <v>450.92540000000002</v>
          </cell>
        </row>
        <row r="286">
          <cell r="A286">
            <v>451.15429999999998</v>
          </cell>
        </row>
        <row r="287">
          <cell r="A287">
            <v>451.38249999999999</v>
          </cell>
        </row>
        <row r="288">
          <cell r="A288">
            <v>451.61009999999999</v>
          </cell>
        </row>
        <row r="289">
          <cell r="A289">
            <v>451.83710000000002</v>
          </cell>
        </row>
        <row r="290">
          <cell r="A290">
            <v>452.0634</v>
          </cell>
        </row>
        <row r="291">
          <cell r="A291">
            <v>452.28910000000002</v>
          </cell>
        </row>
        <row r="292">
          <cell r="A292">
            <v>452.51420000000002</v>
          </cell>
        </row>
        <row r="293">
          <cell r="A293">
            <v>452.73869999999999</v>
          </cell>
        </row>
        <row r="294">
          <cell r="A294">
            <v>452.96260000000001</v>
          </cell>
        </row>
        <row r="295">
          <cell r="A295">
            <v>453.1859</v>
          </cell>
        </row>
        <row r="296">
          <cell r="A296">
            <v>453.40859999999998</v>
          </cell>
        </row>
        <row r="297">
          <cell r="A297">
            <v>453.63069999999999</v>
          </cell>
        </row>
        <row r="298">
          <cell r="A298">
            <v>453.85219999999998</v>
          </cell>
        </row>
        <row r="299">
          <cell r="A299">
            <v>454.07310000000001</v>
          </cell>
        </row>
        <row r="300">
          <cell r="A300">
            <v>454.29340000000002</v>
          </cell>
        </row>
        <row r="301">
          <cell r="A301">
            <v>454.51310000000001</v>
          </cell>
        </row>
        <row r="302">
          <cell r="A302">
            <v>454.73219999999998</v>
          </cell>
        </row>
        <row r="303">
          <cell r="A303">
            <v>454.95080000000002</v>
          </cell>
        </row>
        <row r="304">
          <cell r="A304">
            <v>455.16879999999998</v>
          </cell>
        </row>
        <row r="305">
          <cell r="A305">
            <v>455.38619999999997</v>
          </cell>
        </row>
        <row r="306">
          <cell r="A306">
            <v>455.60300000000001</v>
          </cell>
        </row>
        <row r="307">
          <cell r="A307">
            <v>455.81920000000002</v>
          </cell>
        </row>
        <row r="308">
          <cell r="A308">
            <v>456.03489999999999</v>
          </cell>
        </row>
        <row r="309">
          <cell r="A309">
            <v>456.25</v>
          </cell>
        </row>
        <row r="310">
          <cell r="A310">
            <v>456.46460000000002</v>
          </cell>
        </row>
        <row r="311">
          <cell r="A311">
            <v>456.67849999999999</v>
          </cell>
        </row>
        <row r="312">
          <cell r="A312">
            <v>456.892</v>
          </cell>
        </row>
        <row r="313">
          <cell r="A313">
            <v>457.10480000000001</v>
          </cell>
        </row>
        <row r="314">
          <cell r="A314">
            <v>457.31720000000001</v>
          </cell>
        </row>
        <row r="315">
          <cell r="A315">
            <v>457.52890000000002</v>
          </cell>
        </row>
        <row r="316">
          <cell r="A316">
            <v>457.74009999999998</v>
          </cell>
        </row>
        <row r="317">
          <cell r="A317">
            <v>457.95080000000002</v>
          </cell>
        </row>
        <row r="318">
          <cell r="A318">
            <v>458.16090000000003</v>
          </cell>
        </row>
        <row r="319">
          <cell r="A319">
            <v>458.37049999999999</v>
          </cell>
        </row>
        <row r="320">
          <cell r="A320">
            <v>458.5795</v>
          </cell>
        </row>
        <row r="321">
          <cell r="A321">
            <v>458.78800000000001</v>
          </cell>
        </row>
        <row r="322">
          <cell r="A322">
            <v>458.99599999999998</v>
          </cell>
        </row>
        <row r="323">
          <cell r="A323">
            <v>459.20339999999999</v>
          </cell>
        </row>
        <row r="324">
          <cell r="A324">
            <v>459.41030000000001</v>
          </cell>
        </row>
        <row r="325">
          <cell r="A325">
            <v>459.61669999999998</v>
          </cell>
        </row>
        <row r="326">
          <cell r="A326">
            <v>459.82260000000002</v>
          </cell>
        </row>
        <row r="327">
          <cell r="A327">
            <v>460.02789999999999</v>
          </cell>
        </row>
        <row r="328">
          <cell r="A328">
            <v>460.23270000000002</v>
          </cell>
        </row>
        <row r="329">
          <cell r="A329">
            <v>460.43700000000001</v>
          </cell>
        </row>
        <row r="330">
          <cell r="A330">
            <v>460.64069999999998</v>
          </cell>
        </row>
        <row r="331">
          <cell r="A331">
            <v>460.84399999999999</v>
          </cell>
        </row>
        <row r="332">
          <cell r="A332">
            <v>461.04669999999999</v>
          </cell>
        </row>
        <row r="333">
          <cell r="A333">
            <v>461.24889999999999</v>
          </cell>
        </row>
        <row r="334">
          <cell r="A334">
            <v>461.45060000000001</v>
          </cell>
        </row>
        <row r="335">
          <cell r="A335">
            <v>461.65179999999998</v>
          </cell>
        </row>
        <row r="336">
          <cell r="A336">
            <v>461.85250000000002</v>
          </cell>
        </row>
        <row r="337">
          <cell r="A337">
            <v>462.05259999999998</v>
          </cell>
        </row>
        <row r="338">
          <cell r="A338">
            <v>462.25229999999999</v>
          </cell>
        </row>
        <row r="339">
          <cell r="A339">
            <v>462.45150000000001</v>
          </cell>
        </row>
        <row r="340">
          <cell r="A340">
            <v>462.65010000000001</v>
          </cell>
        </row>
        <row r="341">
          <cell r="A341">
            <v>462.84829999999999</v>
          </cell>
        </row>
        <row r="342">
          <cell r="A342">
            <v>463.04599999999999</v>
          </cell>
        </row>
        <row r="343">
          <cell r="A343">
            <v>463.2432</v>
          </cell>
        </row>
        <row r="344">
          <cell r="A344">
            <v>463.43979999999999</v>
          </cell>
        </row>
        <row r="345">
          <cell r="A345">
            <v>463.63600000000002</v>
          </cell>
        </row>
        <row r="346">
          <cell r="A346">
            <v>463.83170000000001</v>
          </cell>
        </row>
        <row r="347">
          <cell r="A347">
            <v>464.02690000000001</v>
          </cell>
        </row>
        <row r="348">
          <cell r="A348">
            <v>464.2217</v>
          </cell>
        </row>
        <row r="349">
          <cell r="A349">
            <v>464.41590000000002</v>
          </cell>
        </row>
        <row r="350">
          <cell r="A350">
            <v>464.6096</v>
          </cell>
        </row>
        <row r="351">
          <cell r="A351">
            <v>464.80290000000002</v>
          </cell>
        </row>
        <row r="352">
          <cell r="A352">
            <v>464.9957</v>
          </cell>
        </row>
        <row r="353">
          <cell r="A353">
            <v>465.18799999999999</v>
          </cell>
        </row>
        <row r="354">
          <cell r="A354">
            <v>465.37979999999999</v>
          </cell>
        </row>
        <row r="355">
          <cell r="A355">
            <v>465.5711</v>
          </cell>
        </row>
        <row r="356">
          <cell r="A356">
            <v>465.762</v>
          </cell>
        </row>
        <row r="357">
          <cell r="A357">
            <v>465.95240000000001</v>
          </cell>
        </row>
        <row r="358">
          <cell r="A358">
            <v>466.14229999999998</v>
          </cell>
        </row>
        <row r="359">
          <cell r="A359">
            <v>466.33170000000001</v>
          </cell>
        </row>
        <row r="360">
          <cell r="A360">
            <v>466.52069999999998</v>
          </cell>
        </row>
        <row r="361">
          <cell r="A361">
            <v>466.70920000000001</v>
          </cell>
        </row>
        <row r="362">
          <cell r="A362">
            <v>466.8972</v>
          </cell>
        </row>
        <row r="363">
          <cell r="A363">
            <v>467.0847</v>
          </cell>
        </row>
        <row r="364">
          <cell r="A364">
            <v>467.27179999999998</v>
          </cell>
        </row>
        <row r="365">
          <cell r="A365">
            <v>467.45839999999998</v>
          </cell>
        </row>
        <row r="366">
          <cell r="A366">
            <v>467.64449999999999</v>
          </cell>
        </row>
        <row r="367">
          <cell r="A367">
            <v>467.83019999999999</v>
          </cell>
        </row>
        <row r="368">
          <cell r="A368">
            <v>468.0154</v>
          </cell>
        </row>
        <row r="369">
          <cell r="A369">
            <v>468.2002</v>
          </cell>
        </row>
        <row r="370">
          <cell r="A370">
            <v>468.3845</v>
          </cell>
        </row>
        <row r="371">
          <cell r="A371">
            <v>468.56830000000002</v>
          </cell>
        </row>
        <row r="372">
          <cell r="A372">
            <v>468.7516</v>
          </cell>
        </row>
        <row r="373">
          <cell r="A373">
            <v>468.93450000000001</v>
          </cell>
        </row>
        <row r="374">
          <cell r="A374">
            <v>469.11689999999999</v>
          </cell>
        </row>
        <row r="375">
          <cell r="A375">
            <v>469.2989</v>
          </cell>
        </row>
        <row r="376">
          <cell r="A376">
            <v>469.48039999999997</v>
          </cell>
        </row>
        <row r="377">
          <cell r="A377">
            <v>469.66149999999999</v>
          </cell>
        </row>
        <row r="378">
          <cell r="A378">
            <v>469.84199999999998</v>
          </cell>
        </row>
        <row r="379">
          <cell r="A379">
            <v>470.0222</v>
          </cell>
        </row>
        <row r="380">
          <cell r="A380">
            <v>470.20179999999999</v>
          </cell>
        </row>
        <row r="381">
          <cell r="A381">
            <v>470.38099999999997</v>
          </cell>
        </row>
        <row r="382">
          <cell r="A382">
            <v>470.5598</v>
          </cell>
        </row>
        <row r="383">
          <cell r="A383">
            <v>470.73809999999997</v>
          </cell>
        </row>
        <row r="384">
          <cell r="A384">
            <v>470.91590000000002</v>
          </cell>
        </row>
        <row r="385">
          <cell r="A385">
            <v>471.0933</v>
          </cell>
        </row>
        <row r="386">
          <cell r="A386">
            <v>471.27019999999999</v>
          </cell>
        </row>
        <row r="387">
          <cell r="A387">
            <v>471.44659999999999</v>
          </cell>
        </row>
        <row r="388">
          <cell r="A388">
            <v>471.62259999999998</v>
          </cell>
        </row>
        <row r="389">
          <cell r="A389">
            <v>471.79809999999998</v>
          </cell>
        </row>
        <row r="390">
          <cell r="A390">
            <v>471.97320000000002</v>
          </cell>
        </row>
        <row r="391">
          <cell r="A391">
            <v>472.14780000000002</v>
          </cell>
        </row>
        <row r="392">
          <cell r="A392">
            <v>472.32190000000003</v>
          </cell>
        </row>
        <row r="393">
          <cell r="A393">
            <v>472.49560000000002</v>
          </cell>
        </row>
        <row r="394">
          <cell r="A394">
            <v>472.66879999999998</v>
          </cell>
        </row>
        <row r="395">
          <cell r="A395">
            <v>472.8415</v>
          </cell>
        </row>
        <row r="396">
          <cell r="A396">
            <v>473.0138</v>
          </cell>
        </row>
        <row r="397">
          <cell r="A397">
            <v>473.18560000000002</v>
          </cell>
        </row>
        <row r="398">
          <cell r="A398">
            <v>473.35700000000003</v>
          </cell>
        </row>
        <row r="399">
          <cell r="A399">
            <v>473.52780000000001</v>
          </cell>
        </row>
        <row r="400">
          <cell r="A400">
            <v>473.69819999999999</v>
          </cell>
        </row>
        <row r="401">
          <cell r="A401">
            <v>473.86810000000003</v>
          </cell>
        </row>
        <row r="402">
          <cell r="A402">
            <v>474.03750000000002</v>
          </cell>
        </row>
        <row r="403">
          <cell r="A403">
            <v>474.20650000000001</v>
          </cell>
        </row>
        <row r="404">
          <cell r="A404">
            <v>474.375</v>
          </cell>
        </row>
        <row r="405">
          <cell r="A405">
            <v>474.54289999999997</v>
          </cell>
        </row>
        <row r="406">
          <cell r="A406">
            <v>474.71039999999999</v>
          </cell>
        </row>
        <row r="407">
          <cell r="A407">
            <v>474.87740000000002</v>
          </cell>
        </row>
        <row r="408">
          <cell r="A408">
            <v>475.04390000000001</v>
          </cell>
        </row>
        <row r="409">
          <cell r="A409">
            <v>475.20979999999997</v>
          </cell>
        </row>
        <row r="410">
          <cell r="A410">
            <v>475.37529999999998</v>
          </cell>
        </row>
        <row r="411">
          <cell r="A411">
            <v>475.54020000000003</v>
          </cell>
        </row>
        <row r="412">
          <cell r="A412">
            <v>475.7047</v>
          </cell>
        </row>
        <row r="413">
          <cell r="A413">
            <v>475.86849999999998</v>
          </cell>
        </row>
        <row r="414">
          <cell r="A414">
            <v>476.03190000000001</v>
          </cell>
        </row>
        <row r="415">
          <cell r="A415">
            <v>476.19470000000001</v>
          </cell>
        </row>
        <row r="416">
          <cell r="A416">
            <v>476.3569</v>
          </cell>
        </row>
        <row r="417">
          <cell r="A417">
            <v>476.51850000000002</v>
          </cell>
        </row>
        <row r="418">
          <cell r="A418">
            <v>476.67950000000002</v>
          </cell>
        </row>
        <row r="419">
          <cell r="A419">
            <v>476.8399</v>
          </cell>
        </row>
        <row r="420">
          <cell r="A420">
            <v>476.99959999999999</v>
          </cell>
        </row>
        <row r="421">
          <cell r="A421">
            <v>477.15859999999998</v>
          </cell>
        </row>
        <row r="422">
          <cell r="A422">
            <v>477.31689999999998</v>
          </cell>
        </row>
        <row r="423">
          <cell r="A423">
            <v>477.47430000000003</v>
          </cell>
        </row>
        <row r="424">
          <cell r="A424">
            <v>169.67920000000001</v>
          </cell>
        </row>
        <row r="425">
          <cell r="A425">
            <v>252.52010000000001</v>
          </cell>
        </row>
        <row r="426">
          <cell r="A426">
            <v>265.93259999999998</v>
          </cell>
        </row>
        <row r="427">
          <cell r="A427">
            <v>274.60050000000001</v>
          </cell>
        </row>
        <row r="428">
          <cell r="A428">
            <v>281.16980000000001</v>
          </cell>
        </row>
        <row r="429">
          <cell r="A429">
            <v>286.52749999999997</v>
          </cell>
        </row>
        <row r="430">
          <cell r="A430">
            <v>291.08730000000003</v>
          </cell>
        </row>
        <row r="431">
          <cell r="A431">
            <v>295.07799999999997</v>
          </cell>
        </row>
        <row r="432">
          <cell r="A432">
            <v>298.64019999999999</v>
          </cell>
        </row>
        <row r="433">
          <cell r="A433">
            <v>301.86689999999999</v>
          </cell>
        </row>
        <row r="434">
          <cell r="A434">
            <v>304.82310000000001</v>
          </cell>
        </row>
        <row r="435">
          <cell r="A435">
            <v>307.55610000000001</v>
          </cell>
        </row>
        <row r="436">
          <cell r="A436">
            <v>310.10129999999998</v>
          </cell>
        </row>
        <row r="437">
          <cell r="A437">
            <v>312.48630000000003</v>
          </cell>
        </row>
        <row r="438">
          <cell r="A438">
            <v>314.73259999999999</v>
          </cell>
        </row>
        <row r="439">
          <cell r="A439">
            <v>316.8578</v>
          </cell>
        </row>
        <row r="440">
          <cell r="A440">
            <v>318.8759</v>
          </cell>
        </row>
        <row r="441">
          <cell r="A441">
            <v>320.79880000000003</v>
          </cell>
        </row>
        <row r="442">
          <cell r="A442">
            <v>322.63639999999998</v>
          </cell>
        </row>
        <row r="443">
          <cell r="A443">
            <v>324.39699999999999</v>
          </cell>
        </row>
        <row r="444">
          <cell r="A444">
            <v>326.08780000000002</v>
          </cell>
        </row>
        <row r="445">
          <cell r="A445">
            <v>327.7149</v>
          </cell>
        </row>
        <row r="446">
          <cell r="A446">
            <v>329.28359999999998</v>
          </cell>
        </row>
        <row r="447">
          <cell r="A447">
            <v>330.79880000000003</v>
          </cell>
        </row>
        <row r="448">
          <cell r="A448">
            <v>332.26429999999999</v>
          </cell>
        </row>
        <row r="449">
          <cell r="A449">
            <v>333.6841</v>
          </cell>
        </row>
        <row r="450">
          <cell r="A450">
            <v>335.06110000000001</v>
          </cell>
        </row>
        <row r="451">
          <cell r="A451">
            <v>336.39850000000001</v>
          </cell>
        </row>
        <row r="452">
          <cell r="A452">
            <v>337.69869999999997</v>
          </cell>
        </row>
        <row r="453">
          <cell r="A453">
            <v>338.96409999999997</v>
          </cell>
        </row>
        <row r="454">
          <cell r="A454">
            <v>340.1968</v>
          </cell>
        </row>
        <row r="455">
          <cell r="A455">
            <v>341.39870000000002</v>
          </cell>
        </row>
        <row r="456">
          <cell r="A456">
            <v>342.57170000000002</v>
          </cell>
        </row>
        <row r="457">
          <cell r="A457">
            <v>343.71719999999999</v>
          </cell>
        </row>
        <row r="458">
          <cell r="A458">
            <v>344.83679999999998</v>
          </cell>
        </row>
        <row r="459">
          <cell r="A459">
            <v>345.93189999999998</v>
          </cell>
        </row>
        <row r="460">
          <cell r="A460">
            <v>347.00349999999997</v>
          </cell>
        </row>
        <row r="461">
          <cell r="A461">
            <v>348.053</v>
          </cell>
        </row>
        <row r="462">
          <cell r="A462">
            <v>349.0813</v>
          </cell>
        </row>
        <row r="463">
          <cell r="A463">
            <v>350.08949999999999</v>
          </cell>
        </row>
        <row r="464">
          <cell r="A464">
            <v>351.07839999999999</v>
          </cell>
        </row>
        <row r="465">
          <cell r="A465">
            <v>352.0489</v>
          </cell>
        </row>
        <row r="466">
          <cell r="A466">
            <v>353.0018</v>
          </cell>
        </row>
        <row r="467">
          <cell r="A467">
            <v>353.93790000000001</v>
          </cell>
        </row>
        <row r="468">
          <cell r="A468">
            <v>354.85770000000002</v>
          </cell>
        </row>
        <row r="469">
          <cell r="A469">
            <v>355.76209999999998</v>
          </cell>
        </row>
        <row r="470">
          <cell r="A470">
            <v>356.6515</v>
          </cell>
        </row>
        <row r="471">
          <cell r="A471">
            <v>357.5265</v>
          </cell>
        </row>
        <row r="472">
          <cell r="A472">
            <v>358.38780000000003</v>
          </cell>
        </row>
        <row r="473">
          <cell r="A473">
            <v>359.23570000000001</v>
          </cell>
        </row>
        <row r="474">
          <cell r="A474">
            <v>360.07080000000002</v>
          </cell>
        </row>
        <row r="475">
          <cell r="A475">
            <v>360.89359999999999</v>
          </cell>
        </row>
        <row r="476">
          <cell r="A476">
            <v>361.70440000000002</v>
          </cell>
        </row>
        <row r="477">
          <cell r="A477">
            <v>362.50360000000001</v>
          </cell>
        </row>
        <row r="478">
          <cell r="A478">
            <v>363.29169999999999</v>
          </cell>
        </row>
        <row r="479">
          <cell r="A479">
            <v>364.06909999999999</v>
          </cell>
        </row>
        <row r="480">
          <cell r="A480">
            <v>364.83589999999998</v>
          </cell>
        </row>
        <row r="481">
          <cell r="A481">
            <v>365.5926</v>
          </cell>
        </row>
        <row r="482">
          <cell r="A482">
            <v>366.33960000000002</v>
          </cell>
        </row>
        <row r="483">
          <cell r="A483">
            <v>367.077</v>
          </cell>
        </row>
        <row r="484">
          <cell r="A484">
            <v>367.80520000000001</v>
          </cell>
        </row>
        <row r="485">
          <cell r="A485">
            <v>368.52440000000001</v>
          </cell>
        </row>
        <row r="486">
          <cell r="A486">
            <v>369.23489999999998</v>
          </cell>
        </row>
        <row r="487">
          <cell r="A487">
            <v>369.93700000000001</v>
          </cell>
        </row>
        <row r="488">
          <cell r="A488">
            <v>370.6309</v>
          </cell>
        </row>
        <row r="489">
          <cell r="A489">
            <v>371.31670000000003</v>
          </cell>
        </row>
        <row r="490">
          <cell r="A490">
            <v>371.9948</v>
          </cell>
        </row>
        <row r="491">
          <cell r="A491">
            <v>372.66539999999998</v>
          </cell>
        </row>
        <row r="492">
          <cell r="A492">
            <v>373.32850000000002</v>
          </cell>
        </row>
        <row r="493">
          <cell r="A493">
            <v>373.98450000000003</v>
          </cell>
        </row>
        <row r="494">
          <cell r="A494">
            <v>374.63350000000003</v>
          </cell>
        </row>
        <row r="495">
          <cell r="A495">
            <v>375.27569999999997</v>
          </cell>
        </row>
        <row r="496">
          <cell r="A496">
            <v>375.91120000000001</v>
          </cell>
        </row>
        <row r="497">
          <cell r="A497">
            <v>376.54020000000003</v>
          </cell>
        </row>
        <row r="498">
          <cell r="A498">
            <v>377.16289999999998</v>
          </cell>
        </row>
        <row r="499">
          <cell r="A499">
            <v>377.77929999999998</v>
          </cell>
        </row>
        <row r="500">
          <cell r="A500">
            <v>378.38979999999998</v>
          </cell>
        </row>
        <row r="501">
          <cell r="A501">
            <v>378.99439999999998</v>
          </cell>
        </row>
        <row r="502">
          <cell r="A502">
            <v>379.59309999999999</v>
          </cell>
        </row>
        <row r="503">
          <cell r="A503">
            <v>380.18630000000002</v>
          </cell>
        </row>
        <row r="504">
          <cell r="A504">
            <v>380.77390000000003</v>
          </cell>
        </row>
        <row r="505">
          <cell r="A505">
            <v>381.3562</v>
          </cell>
        </row>
        <row r="506">
          <cell r="A506">
            <v>381.93310000000002</v>
          </cell>
        </row>
        <row r="507">
          <cell r="A507">
            <v>382.50490000000002</v>
          </cell>
        </row>
        <row r="508">
          <cell r="A508">
            <v>383.07170000000002</v>
          </cell>
        </row>
        <row r="509">
          <cell r="A509">
            <v>383.63350000000003</v>
          </cell>
        </row>
        <row r="510">
          <cell r="A510">
            <v>384.19040000000001</v>
          </cell>
        </row>
        <row r="511">
          <cell r="A511">
            <v>384.74270000000001</v>
          </cell>
        </row>
        <row r="512">
          <cell r="A512">
            <v>385.29020000000003</v>
          </cell>
        </row>
        <row r="513">
          <cell r="A513">
            <v>385.83319999999998</v>
          </cell>
        </row>
        <row r="514">
          <cell r="A514">
            <v>386.37169999999998</v>
          </cell>
        </row>
        <row r="515">
          <cell r="A515">
            <v>386.9058</v>
          </cell>
        </row>
        <row r="516">
          <cell r="A516">
            <v>387.4357</v>
          </cell>
        </row>
        <row r="517">
          <cell r="A517">
            <v>387.96129999999999</v>
          </cell>
        </row>
        <row r="518">
          <cell r="A518">
            <v>388.4828</v>
          </cell>
        </row>
        <row r="519">
          <cell r="A519">
            <v>389.00020000000001</v>
          </cell>
        </row>
        <row r="520">
          <cell r="A520">
            <v>389.5136</v>
          </cell>
        </row>
        <row r="521">
          <cell r="A521">
            <v>390.0231</v>
          </cell>
        </row>
        <row r="522">
          <cell r="A522">
            <v>390.52879999999999</v>
          </cell>
        </row>
        <row r="523">
          <cell r="A523">
            <v>391.03070000000002</v>
          </cell>
        </row>
        <row r="524">
          <cell r="A524">
            <v>391.52879999999999</v>
          </cell>
        </row>
        <row r="525">
          <cell r="A525">
            <v>392.02339999999998</v>
          </cell>
        </row>
        <row r="526">
          <cell r="A526">
            <v>392.51429999999999</v>
          </cell>
        </row>
        <row r="527">
          <cell r="A527">
            <v>393.00170000000003</v>
          </cell>
        </row>
        <row r="528">
          <cell r="A528">
            <v>393.48570000000001</v>
          </cell>
        </row>
        <row r="529">
          <cell r="A529">
            <v>393.96629999999999</v>
          </cell>
        </row>
        <row r="530">
          <cell r="A530">
            <v>394.44349999999997</v>
          </cell>
        </row>
        <row r="531">
          <cell r="A531">
            <v>394.91739999999999</v>
          </cell>
        </row>
        <row r="532">
          <cell r="A532">
            <v>395.38810000000001</v>
          </cell>
        </row>
        <row r="533">
          <cell r="A533">
            <v>395.85559999999998</v>
          </cell>
        </row>
        <row r="534">
          <cell r="A534">
            <v>396.31990000000002</v>
          </cell>
        </row>
        <row r="535">
          <cell r="A535">
            <v>396.78120000000001</v>
          </cell>
        </row>
        <row r="536">
          <cell r="A536">
            <v>397.23939999999999</v>
          </cell>
        </row>
        <row r="537">
          <cell r="A537">
            <v>397.69459999999998</v>
          </cell>
        </row>
        <row r="538">
          <cell r="A538">
            <v>398.14690000000002</v>
          </cell>
        </row>
        <row r="539">
          <cell r="A539">
            <v>398.59629999999999</v>
          </cell>
        </row>
        <row r="540">
          <cell r="A540">
            <v>399.0428</v>
          </cell>
        </row>
        <row r="541">
          <cell r="A541">
            <v>399.48660000000001</v>
          </cell>
        </row>
        <row r="542">
          <cell r="A542">
            <v>399.92750000000001</v>
          </cell>
        </row>
        <row r="543">
          <cell r="A543">
            <v>400.3657</v>
          </cell>
        </row>
        <row r="544">
          <cell r="A544">
            <v>400.80119999999999</v>
          </cell>
        </row>
        <row r="545">
          <cell r="A545">
            <v>401.23410000000001</v>
          </cell>
        </row>
        <row r="546">
          <cell r="A546">
            <v>401.66430000000003</v>
          </cell>
        </row>
        <row r="547">
          <cell r="A547">
            <v>402.09199999999998</v>
          </cell>
        </row>
        <row r="548">
          <cell r="A548">
            <v>402.51710000000003</v>
          </cell>
        </row>
        <row r="549">
          <cell r="A549">
            <v>402.93979999999999</v>
          </cell>
        </row>
        <row r="550">
          <cell r="A550">
            <v>403.35989999999998</v>
          </cell>
        </row>
        <row r="551">
          <cell r="A551">
            <v>403.77760000000001</v>
          </cell>
        </row>
        <row r="552">
          <cell r="A552">
            <v>404.19290000000001</v>
          </cell>
        </row>
        <row r="553">
          <cell r="A553">
            <v>404.60590000000002</v>
          </cell>
        </row>
        <row r="554">
          <cell r="A554">
            <v>405.01650000000001</v>
          </cell>
        </row>
        <row r="555">
          <cell r="A555">
            <v>405.4248</v>
          </cell>
        </row>
        <row r="556">
          <cell r="A556">
            <v>405.83080000000001</v>
          </cell>
        </row>
        <row r="557">
          <cell r="A557">
            <v>406.23450000000003</v>
          </cell>
        </row>
        <row r="558">
          <cell r="A558">
            <v>406.63600000000002</v>
          </cell>
        </row>
        <row r="559">
          <cell r="A559">
            <v>407.03539999999998</v>
          </cell>
        </row>
        <row r="560">
          <cell r="A560">
            <v>407.43259999999998</v>
          </cell>
        </row>
        <row r="561">
          <cell r="A561">
            <v>407.82760000000002</v>
          </cell>
        </row>
        <row r="562">
          <cell r="A562">
            <v>408.22059999999999</v>
          </cell>
        </row>
        <row r="563">
          <cell r="A563">
            <v>408.6114</v>
          </cell>
        </row>
        <row r="564">
          <cell r="A564">
            <v>409.00020000000001</v>
          </cell>
        </row>
        <row r="565">
          <cell r="A565">
            <v>409.387</v>
          </cell>
        </row>
        <row r="566">
          <cell r="A566">
            <v>409.77170000000001</v>
          </cell>
        </row>
        <row r="567">
          <cell r="A567">
            <v>410.15449999999998</v>
          </cell>
        </row>
        <row r="568">
          <cell r="A568">
            <v>410.53530000000001</v>
          </cell>
        </row>
        <row r="569">
          <cell r="A569">
            <v>410.91419999999999</v>
          </cell>
        </row>
        <row r="570">
          <cell r="A570">
            <v>411.2912</v>
          </cell>
        </row>
        <row r="571">
          <cell r="A571">
            <v>411.6662</v>
          </cell>
        </row>
        <row r="572">
          <cell r="A572">
            <v>412.0394</v>
          </cell>
        </row>
        <row r="573">
          <cell r="A573">
            <v>412.41079999999999</v>
          </cell>
        </row>
        <row r="574">
          <cell r="A574">
            <v>412.78030000000001</v>
          </cell>
        </row>
        <row r="575">
          <cell r="A575">
            <v>413.1481</v>
          </cell>
        </row>
        <row r="576">
          <cell r="A576">
            <v>413.51400000000001</v>
          </cell>
        </row>
        <row r="577">
          <cell r="A577">
            <v>413.87819999999999</v>
          </cell>
        </row>
        <row r="578">
          <cell r="A578">
            <v>414.24059999999997</v>
          </cell>
        </row>
        <row r="579">
          <cell r="A579">
            <v>414.60140000000001</v>
          </cell>
        </row>
        <row r="580">
          <cell r="A580">
            <v>414.96039999999999</v>
          </cell>
        </row>
        <row r="581">
          <cell r="A581">
            <v>415.3177</v>
          </cell>
        </row>
        <row r="582">
          <cell r="A582">
            <v>415.67329999999998</v>
          </cell>
        </row>
        <row r="583">
          <cell r="A583">
            <v>416.02730000000003</v>
          </cell>
        </row>
        <row r="584">
          <cell r="A584">
            <v>416.37970000000001</v>
          </cell>
        </row>
        <row r="585">
          <cell r="A585">
            <v>416.73050000000001</v>
          </cell>
        </row>
        <row r="586">
          <cell r="A586">
            <v>417.07960000000003</v>
          </cell>
        </row>
        <row r="587">
          <cell r="A587">
            <v>417.42720000000003</v>
          </cell>
        </row>
        <row r="588">
          <cell r="A588">
            <v>417.77319999999997</v>
          </cell>
        </row>
        <row r="589">
          <cell r="A589">
            <v>418.11770000000001</v>
          </cell>
        </row>
        <row r="590">
          <cell r="A590">
            <v>418.4606</v>
          </cell>
        </row>
        <row r="591">
          <cell r="A591">
            <v>418.80200000000002</v>
          </cell>
        </row>
        <row r="592">
          <cell r="A592">
            <v>419.14190000000002</v>
          </cell>
        </row>
        <row r="593">
          <cell r="A593">
            <v>419.4803</v>
          </cell>
        </row>
        <row r="594">
          <cell r="A594">
            <v>419.81729999999999</v>
          </cell>
        </row>
        <row r="595">
          <cell r="A595">
            <v>420.15280000000001</v>
          </cell>
        </row>
        <row r="596">
          <cell r="A596">
            <v>420.48680000000002</v>
          </cell>
        </row>
        <row r="597">
          <cell r="A597">
            <v>420.81950000000001</v>
          </cell>
        </row>
        <row r="598">
          <cell r="A598">
            <v>421.15069999999997</v>
          </cell>
        </row>
        <row r="599">
          <cell r="A599">
            <v>421.48050000000001</v>
          </cell>
        </row>
        <row r="600">
          <cell r="A600">
            <v>421.80889999999999</v>
          </cell>
        </row>
        <row r="601">
          <cell r="A601">
            <v>422.13600000000002</v>
          </cell>
        </row>
        <row r="602">
          <cell r="A602">
            <v>422.46170000000001</v>
          </cell>
        </row>
        <row r="603">
          <cell r="A603">
            <v>422.786</v>
          </cell>
        </row>
        <row r="604">
          <cell r="A604">
            <v>423.10899999999998</v>
          </cell>
        </row>
        <row r="605">
          <cell r="A605">
            <v>423.4307</v>
          </cell>
        </row>
        <row r="606">
          <cell r="A606">
            <v>423.75110000000001</v>
          </cell>
        </row>
        <row r="607">
          <cell r="A607">
            <v>424.0702</v>
          </cell>
        </row>
        <row r="608">
          <cell r="A608">
            <v>424.38799999999998</v>
          </cell>
        </row>
        <row r="609">
          <cell r="A609">
            <v>424.7045</v>
          </cell>
        </row>
        <row r="610">
          <cell r="A610">
            <v>425.0197</v>
          </cell>
        </row>
        <row r="611">
          <cell r="A611">
            <v>425.3338</v>
          </cell>
        </row>
        <row r="612">
          <cell r="A612">
            <v>425.6465</v>
          </cell>
        </row>
        <row r="613">
          <cell r="A613">
            <v>425.9581</v>
          </cell>
        </row>
        <row r="614">
          <cell r="A614">
            <v>426.26839999999999</v>
          </cell>
        </row>
        <row r="615">
          <cell r="A615">
            <v>426.57749999999999</v>
          </cell>
        </row>
        <row r="616">
          <cell r="A616">
            <v>426.8854</v>
          </cell>
        </row>
        <row r="617">
          <cell r="A617">
            <v>427.19220000000001</v>
          </cell>
        </row>
        <row r="618">
          <cell r="A618">
            <v>427.49770000000001</v>
          </cell>
        </row>
        <row r="619">
          <cell r="A619">
            <v>427.8021</v>
          </cell>
        </row>
        <row r="620">
          <cell r="A620">
            <v>428.10539999999997</v>
          </cell>
        </row>
        <row r="621">
          <cell r="A621">
            <v>428.40750000000003</v>
          </cell>
        </row>
        <row r="622">
          <cell r="A622">
            <v>428.70839999999998</v>
          </cell>
        </row>
        <row r="623">
          <cell r="A623">
            <v>429.00830000000002</v>
          </cell>
        </row>
        <row r="624">
          <cell r="A624">
            <v>429.30700000000002</v>
          </cell>
        </row>
        <row r="625">
          <cell r="A625">
            <v>429.6046</v>
          </cell>
        </row>
        <row r="626">
          <cell r="A626">
            <v>429.90109999999999</v>
          </cell>
        </row>
        <row r="627">
          <cell r="A627">
            <v>430.19650000000001</v>
          </cell>
        </row>
        <row r="628">
          <cell r="A628">
            <v>430.49090000000001</v>
          </cell>
        </row>
        <row r="629">
          <cell r="A629">
            <v>430.78410000000002</v>
          </cell>
        </row>
        <row r="630">
          <cell r="A630">
            <v>431.07639999999998</v>
          </cell>
        </row>
        <row r="631">
          <cell r="A631">
            <v>431.36750000000001</v>
          </cell>
        </row>
        <row r="632">
          <cell r="A632">
            <v>431.6576</v>
          </cell>
        </row>
        <row r="633">
          <cell r="A633">
            <v>431.94670000000002</v>
          </cell>
        </row>
        <row r="634">
          <cell r="A634">
            <v>432.23469999999998</v>
          </cell>
        </row>
        <row r="635">
          <cell r="A635">
            <v>432.52179999999998</v>
          </cell>
        </row>
        <row r="636">
          <cell r="A636">
            <v>432.80779999999999</v>
          </cell>
        </row>
        <row r="637">
          <cell r="A637">
            <v>433.09280000000001</v>
          </cell>
        </row>
        <row r="638">
          <cell r="A638">
            <v>433.3768</v>
          </cell>
        </row>
        <row r="639">
          <cell r="A639">
            <v>433.65980000000002</v>
          </cell>
        </row>
        <row r="640">
          <cell r="A640">
            <v>433.94189999999998</v>
          </cell>
        </row>
        <row r="641">
          <cell r="A641">
            <v>434.22289999999998</v>
          </cell>
        </row>
        <row r="642">
          <cell r="A642">
            <v>434.50299999999999</v>
          </cell>
        </row>
        <row r="643">
          <cell r="A643">
            <v>434.78219999999999</v>
          </cell>
        </row>
        <row r="644">
          <cell r="A644">
            <v>435.06029999999998</v>
          </cell>
        </row>
        <row r="645">
          <cell r="A645">
            <v>435.33760000000001</v>
          </cell>
        </row>
        <row r="646">
          <cell r="A646">
            <v>435.6139</v>
          </cell>
        </row>
        <row r="647">
          <cell r="A647">
            <v>435.88929999999999</v>
          </cell>
        </row>
        <row r="648">
          <cell r="A648">
            <v>436.16370000000001</v>
          </cell>
        </row>
        <row r="649">
          <cell r="A649">
            <v>436.43720000000002</v>
          </cell>
        </row>
        <row r="650">
          <cell r="A650">
            <v>436.7099</v>
          </cell>
        </row>
        <row r="651">
          <cell r="A651">
            <v>436.98160000000001</v>
          </cell>
        </row>
        <row r="652">
          <cell r="A652">
            <v>437.25240000000002</v>
          </cell>
        </row>
        <row r="653">
          <cell r="A653">
            <v>437.52229999999997</v>
          </cell>
        </row>
        <row r="654">
          <cell r="A654">
            <v>437.79140000000001</v>
          </cell>
        </row>
        <row r="655">
          <cell r="A655">
            <v>438.05950000000001</v>
          </cell>
        </row>
        <row r="656">
          <cell r="A656">
            <v>438.32679999999999</v>
          </cell>
        </row>
        <row r="657">
          <cell r="A657">
            <v>438.59320000000002</v>
          </cell>
        </row>
        <row r="658">
          <cell r="A658">
            <v>438.85879999999997</v>
          </cell>
        </row>
        <row r="659">
          <cell r="A659">
            <v>439.12349999999998</v>
          </cell>
        </row>
        <row r="660">
          <cell r="A660">
            <v>439.38740000000001</v>
          </cell>
        </row>
        <row r="661">
          <cell r="A661">
            <v>439.65039999999999</v>
          </cell>
        </row>
        <row r="662">
          <cell r="A662">
            <v>439.9126</v>
          </cell>
        </row>
        <row r="663">
          <cell r="A663">
            <v>440.1739</v>
          </cell>
        </row>
        <row r="664">
          <cell r="A664">
            <v>440.43439999999998</v>
          </cell>
        </row>
        <row r="665">
          <cell r="A665">
            <v>440.69409999999999</v>
          </cell>
        </row>
        <row r="666">
          <cell r="A666">
            <v>440.95299999999997</v>
          </cell>
        </row>
        <row r="667">
          <cell r="A667">
            <v>441.21109999999999</v>
          </cell>
        </row>
        <row r="668">
          <cell r="A668">
            <v>441.46839999999997</v>
          </cell>
        </row>
        <row r="669">
          <cell r="A669">
            <v>441.72480000000002</v>
          </cell>
        </row>
        <row r="670">
          <cell r="A670">
            <v>441.98050000000001</v>
          </cell>
        </row>
        <row r="671">
          <cell r="A671">
            <v>442.23540000000003</v>
          </cell>
        </row>
        <row r="672">
          <cell r="A672">
            <v>442.48950000000002</v>
          </cell>
        </row>
        <row r="673">
          <cell r="A673">
            <v>442.74290000000002</v>
          </cell>
        </row>
        <row r="674">
          <cell r="A674">
            <v>442.99540000000002</v>
          </cell>
        </row>
        <row r="675">
          <cell r="A675">
            <v>443.24720000000002</v>
          </cell>
        </row>
        <row r="676">
          <cell r="A676">
            <v>443.4982</v>
          </cell>
        </row>
        <row r="677">
          <cell r="A677">
            <v>443.74849999999998</v>
          </cell>
        </row>
        <row r="678">
          <cell r="A678">
            <v>443.99799999999999</v>
          </cell>
        </row>
        <row r="679">
          <cell r="A679">
            <v>444.24680000000001</v>
          </cell>
        </row>
        <row r="680">
          <cell r="A680">
            <v>444.4948</v>
          </cell>
        </row>
        <row r="681">
          <cell r="A681">
            <v>444.74209999999999</v>
          </cell>
        </row>
        <row r="682">
          <cell r="A682">
            <v>444.98860000000002</v>
          </cell>
        </row>
        <row r="683">
          <cell r="A683">
            <v>445.23439999999999</v>
          </cell>
        </row>
        <row r="684">
          <cell r="A684">
            <v>445.47949999999997</v>
          </cell>
        </row>
        <row r="685">
          <cell r="A685">
            <v>445.72390000000001</v>
          </cell>
        </row>
        <row r="686">
          <cell r="A686">
            <v>445.96749999999997</v>
          </cell>
        </row>
        <row r="687">
          <cell r="A687">
            <v>446.21050000000002</v>
          </cell>
        </row>
        <row r="688">
          <cell r="A688">
            <v>446.45269999999999</v>
          </cell>
        </row>
        <row r="689">
          <cell r="A689">
            <v>446.69420000000002</v>
          </cell>
        </row>
        <row r="690">
          <cell r="A690">
            <v>446.935</v>
          </cell>
        </row>
        <row r="691">
          <cell r="A691">
            <v>447.17509999999999</v>
          </cell>
        </row>
        <row r="692">
          <cell r="A692">
            <v>447.41460000000001</v>
          </cell>
        </row>
        <row r="693">
          <cell r="A693">
            <v>447.6533</v>
          </cell>
        </row>
        <row r="694">
          <cell r="A694">
            <v>447.89139999999998</v>
          </cell>
        </row>
        <row r="695">
          <cell r="A695">
            <v>448.12869999999998</v>
          </cell>
        </row>
        <row r="696">
          <cell r="A696">
            <v>448.36540000000002</v>
          </cell>
        </row>
        <row r="697">
          <cell r="A697">
            <v>448.60140000000001</v>
          </cell>
        </row>
        <row r="698">
          <cell r="A698">
            <v>448.83679999999998</v>
          </cell>
        </row>
        <row r="699">
          <cell r="A699">
            <v>449.07150000000001</v>
          </cell>
        </row>
        <row r="700">
          <cell r="A700">
            <v>449.30549999999999</v>
          </cell>
        </row>
        <row r="701">
          <cell r="A701">
            <v>449.53890000000001</v>
          </cell>
        </row>
        <row r="702">
          <cell r="A702">
            <v>449.77159999999998</v>
          </cell>
        </row>
        <row r="703">
          <cell r="A703">
            <v>450.00360000000001</v>
          </cell>
        </row>
        <row r="704">
          <cell r="A704">
            <v>450.23500000000001</v>
          </cell>
        </row>
        <row r="705">
          <cell r="A705">
            <v>450.4658</v>
          </cell>
        </row>
        <row r="706">
          <cell r="A706">
            <v>450.69589999999999</v>
          </cell>
        </row>
        <row r="707">
          <cell r="A707">
            <v>450.92540000000002</v>
          </cell>
        </row>
        <row r="708">
          <cell r="A708">
            <v>451.15429999999998</v>
          </cell>
        </row>
        <row r="709">
          <cell r="A709">
            <v>451.38249999999999</v>
          </cell>
        </row>
        <row r="710">
          <cell r="A710">
            <v>451.61009999999999</v>
          </cell>
        </row>
        <row r="711">
          <cell r="A711">
            <v>451.83710000000002</v>
          </cell>
        </row>
        <row r="712">
          <cell r="A712">
            <v>452.0634</v>
          </cell>
        </row>
        <row r="713">
          <cell r="A713">
            <v>452.28910000000002</v>
          </cell>
        </row>
        <row r="714">
          <cell r="A714">
            <v>452.51420000000002</v>
          </cell>
        </row>
        <row r="715">
          <cell r="A715">
            <v>452.73869999999999</v>
          </cell>
        </row>
        <row r="716">
          <cell r="A716">
            <v>452.96260000000001</v>
          </cell>
        </row>
        <row r="717">
          <cell r="A717">
            <v>453.1859</v>
          </cell>
        </row>
        <row r="718">
          <cell r="A718">
            <v>453.40859999999998</v>
          </cell>
        </row>
        <row r="719">
          <cell r="A719">
            <v>453.63069999999999</v>
          </cell>
        </row>
        <row r="720">
          <cell r="A720">
            <v>453.85219999999998</v>
          </cell>
        </row>
        <row r="721">
          <cell r="A721">
            <v>454.07310000000001</v>
          </cell>
        </row>
        <row r="722">
          <cell r="A722">
            <v>454.29340000000002</v>
          </cell>
        </row>
        <row r="723">
          <cell r="A723">
            <v>454.51310000000001</v>
          </cell>
        </row>
        <row r="724">
          <cell r="A724">
            <v>454.73219999999998</v>
          </cell>
        </row>
        <row r="725">
          <cell r="A725">
            <v>454.95080000000002</v>
          </cell>
        </row>
        <row r="726">
          <cell r="A726">
            <v>455.16879999999998</v>
          </cell>
        </row>
        <row r="727">
          <cell r="A727">
            <v>455.38619999999997</v>
          </cell>
        </row>
        <row r="728">
          <cell r="A728">
            <v>455.60300000000001</v>
          </cell>
        </row>
        <row r="729">
          <cell r="A729">
            <v>455.81920000000002</v>
          </cell>
        </row>
        <row r="730">
          <cell r="A730">
            <v>456.03489999999999</v>
          </cell>
        </row>
        <row r="731">
          <cell r="A731">
            <v>456.25</v>
          </cell>
        </row>
        <row r="732">
          <cell r="A732">
            <v>456.46460000000002</v>
          </cell>
        </row>
        <row r="733">
          <cell r="A733">
            <v>456.67849999999999</v>
          </cell>
        </row>
        <row r="734">
          <cell r="A734">
            <v>456.892</v>
          </cell>
        </row>
        <row r="735">
          <cell r="A735">
            <v>457.10480000000001</v>
          </cell>
        </row>
        <row r="736">
          <cell r="A736">
            <v>457.31720000000001</v>
          </cell>
        </row>
        <row r="737">
          <cell r="A737">
            <v>457.52890000000002</v>
          </cell>
        </row>
        <row r="738">
          <cell r="A738">
            <v>457.74009999999998</v>
          </cell>
        </row>
        <row r="739">
          <cell r="A739">
            <v>457.95080000000002</v>
          </cell>
        </row>
        <row r="740">
          <cell r="A740">
            <v>458.16090000000003</v>
          </cell>
        </row>
        <row r="741">
          <cell r="A741">
            <v>458.37049999999999</v>
          </cell>
        </row>
        <row r="742">
          <cell r="A742">
            <v>458.5795</v>
          </cell>
        </row>
        <row r="743">
          <cell r="A743">
            <v>458.78800000000001</v>
          </cell>
        </row>
        <row r="744">
          <cell r="A744">
            <v>458.99599999999998</v>
          </cell>
        </row>
        <row r="745">
          <cell r="A745">
            <v>459.20339999999999</v>
          </cell>
        </row>
        <row r="746">
          <cell r="A746">
            <v>459.41030000000001</v>
          </cell>
        </row>
        <row r="747">
          <cell r="A747">
            <v>459.61669999999998</v>
          </cell>
        </row>
        <row r="748">
          <cell r="A748">
            <v>459.82260000000002</v>
          </cell>
        </row>
        <row r="749">
          <cell r="A749">
            <v>460.02789999999999</v>
          </cell>
        </row>
        <row r="750">
          <cell r="A750">
            <v>460.23270000000002</v>
          </cell>
        </row>
        <row r="751">
          <cell r="A751">
            <v>460.43700000000001</v>
          </cell>
        </row>
        <row r="752">
          <cell r="A752">
            <v>460.64069999999998</v>
          </cell>
        </row>
        <row r="753">
          <cell r="A753">
            <v>460.84399999999999</v>
          </cell>
        </row>
        <row r="754">
          <cell r="A754">
            <v>461.04669999999999</v>
          </cell>
        </row>
        <row r="755">
          <cell r="A755">
            <v>461.24889999999999</v>
          </cell>
        </row>
        <row r="756">
          <cell r="A756">
            <v>461.45060000000001</v>
          </cell>
        </row>
        <row r="757">
          <cell r="A757">
            <v>461.65179999999998</v>
          </cell>
        </row>
        <row r="758">
          <cell r="A758">
            <v>461.85250000000002</v>
          </cell>
        </row>
        <row r="759">
          <cell r="A759">
            <v>462.05259999999998</v>
          </cell>
        </row>
        <row r="760">
          <cell r="A760">
            <v>462.25229999999999</v>
          </cell>
        </row>
        <row r="761">
          <cell r="A761">
            <v>462.45150000000001</v>
          </cell>
        </row>
        <row r="762">
          <cell r="A762">
            <v>462.65010000000001</v>
          </cell>
        </row>
        <row r="763">
          <cell r="A763">
            <v>462.84829999999999</v>
          </cell>
        </row>
        <row r="764">
          <cell r="A764">
            <v>463.04599999999999</v>
          </cell>
        </row>
        <row r="765">
          <cell r="A765">
            <v>463.2432</v>
          </cell>
        </row>
        <row r="766">
          <cell r="A766">
            <v>463.43979999999999</v>
          </cell>
        </row>
        <row r="767">
          <cell r="A767">
            <v>463.63600000000002</v>
          </cell>
        </row>
        <row r="768">
          <cell r="A768">
            <v>463.83170000000001</v>
          </cell>
        </row>
        <row r="769">
          <cell r="A769">
            <v>464.02690000000001</v>
          </cell>
        </row>
        <row r="770">
          <cell r="A770">
            <v>464.2217</v>
          </cell>
        </row>
        <row r="771">
          <cell r="A771">
            <v>464.41590000000002</v>
          </cell>
        </row>
        <row r="772">
          <cell r="A772">
            <v>464.6096</v>
          </cell>
        </row>
        <row r="773">
          <cell r="A773">
            <v>464.80290000000002</v>
          </cell>
        </row>
        <row r="774">
          <cell r="A774">
            <v>464.9957</v>
          </cell>
        </row>
        <row r="775">
          <cell r="A775">
            <v>465.18799999999999</v>
          </cell>
        </row>
        <row r="776">
          <cell r="A776">
            <v>465.37979999999999</v>
          </cell>
        </row>
        <row r="777">
          <cell r="A777">
            <v>465.5711</v>
          </cell>
        </row>
        <row r="778">
          <cell r="A778">
            <v>465.762</v>
          </cell>
        </row>
        <row r="779">
          <cell r="A779">
            <v>465.95240000000001</v>
          </cell>
        </row>
        <row r="780">
          <cell r="A780">
            <v>466.14229999999998</v>
          </cell>
        </row>
        <row r="781">
          <cell r="A781">
            <v>466.33170000000001</v>
          </cell>
        </row>
        <row r="782">
          <cell r="A782">
            <v>466.52069999999998</v>
          </cell>
        </row>
        <row r="783">
          <cell r="A783">
            <v>466.70920000000001</v>
          </cell>
        </row>
        <row r="784">
          <cell r="A784">
            <v>466.8972</v>
          </cell>
        </row>
        <row r="785">
          <cell r="A785">
            <v>467.0847</v>
          </cell>
        </row>
        <row r="786">
          <cell r="A786">
            <v>467.27179999999998</v>
          </cell>
        </row>
        <row r="787">
          <cell r="A787">
            <v>467.45839999999998</v>
          </cell>
        </row>
        <row r="788">
          <cell r="A788">
            <v>467.64449999999999</v>
          </cell>
        </row>
        <row r="789">
          <cell r="A789">
            <v>467.83019999999999</v>
          </cell>
        </row>
        <row r="790">
          <cell r="A790">
            <v>468.0154</v>
          </cell>
        </row>
        <row r="791">
          <cell r="A791">
            <v>468.2002</v>
          </cell>
        </row>
        <row r="792">
          <cell r="A792">
            <v>468.3845</v>
          </cell>
        </row>
        <row r="793">
          <cell r="A793">
            <v>468.56830000000002</v>
          </cell>
        </row>
        <row r="794">
          <cell r="A794">
            <v>468.7516</v>
          </cell>
        </row>
        <row r="795">
          <cell r="A795">
            <v>468.93450000000001</v>
          </cell>
        </row>
        <row r="796">
          <cell r="A796">
            <v>469.11689999999999</v>
          </cell>
        </row>
        <row r="797">
          <cell r="A797">
            <v>469.2989</v>
          </cell>
        </row>
        <row r="798">
          <cell r="A798">
            <v>469.48039999999997</v>
          </cell>
        </row>
        <row r="799">
          <cell r="A799">
            <v>469.66149999999999</v>
          </cell>
        </row>
        <row r="800">
          <cell r="A800">
            <v>469.84199999999998</v>
          </cell>
        </row>
        <row r="801">
          <cell r="A801">
            <v>470.0222</v>
          </cell>
        </row>
        <row r="802">
          <cell r="A802">
            <v>470.20179999999999</v>
          </cell>
        </row>
        <row r="803">
          <cell r="A803">
            <v>470.38099999999997</v>
          </cell>
        </row>
        <row r="804">
          <cell r="A804">
            <v>470.5598</v>
          </cell>
        </row>
        <row r="805">
          <cell r="A805">
            <v>470.73809999999997</v>
          </cell>
        </row>
        <row r="806">
          <cell r="A806">
            <v>470.91590000000002</v>
          </cell>
        </row>
        <row r="807">
          <cell r="A807">
            <v>471.0933</v>
          </cell>
        </row>
        <row r="808">
          <cell r="A808">
            <v>471.27019999999999</v>
          </cell>
        </row>
        <row r="809">
          <cell r="A809">
            <v>471.44659999999999</v>
          </cell>
        </row>
        <row r="810">
          <cell r="A810">
            <v>471.62259999999998</v>
          </cell>
        </row>
        <row r="811">
          <cell r="A811">
            <v>471.79809999999998</v>
          </cell>
        </row>
        <row r="812">
          <cell r="A812">
            <v>471.97320000000002</v>
          </cell>
        </row>
        <row r="813">
          <cell r="A813">
            <v>472.14780000000002</v>
          </cell>
        </row>
        <row r="814">
          <cell r="A814">
            <v>472.32190000000003</v>
          </cell>
        </row>
        <row r="815">
          <cell r="A815">
            <v>472.49560000000002</v>
          </cell>
        </row>
        <row r="816">
          <cell r="A816">
            <v>472.66879999999998</v>
          </cell>
        </row>
        <row r="817">
          <cell r="A817">
            <v>472.8415</v>
          </cell>
        </row>
        <row r="818">
          <cell r="A818">
            <v>473.0138</v>
          </cell>
        </row>
        <row r="819">
          <cell r="A819">
            <v>473.18560000000002</v>
          </cell>
        </row>
        <row r="820">
          <cell r="A820">
            <v>473.35700000000003</v>
          </cell>
        </row>
        <row r="821">
          <cell r="A821">
            <v>473.52780000000001</v>
          </cell>
        </row>
        <row r="822">
          <cell r="A822">
            <v>473.69819999999999</v>
          </cell>
        </row>
        <row r="823">
          <cell r="A823">
            <v>473.86810000000003</v>
          </cell>
        </row>
        <row r="824">
          <cell r="A824">
            <v>474.03750000000002</v>
          </cell>
        </row>
        <row r="825">
          <cell r="A825">
            <v>474.20650000000001</v>
          </cell>
        </row>
        <row r="826">
          <cell r="A826">
            <v>474.375</v>
          </cell>
        </row>
        <row r="827">
          <cell r="A827">
            <v>474.54289999999997</v>
          </cell>
        </row>
        <row r="828">
          <cell r="A828">
            <v>474.71039999999999</v>
          </cell>
        </row>
        <row r="829">
          <cell r="A829">
            <v>474.87740000000002</v>
          </cell>
        </row>
        <row r="830">
          <cell r="A830">
            <v>475.04390000000001</v>
          </cell>
        </row>
        <row r="831">
          <cell r="A831">
            <v>475.20979999999997</v>
          </cell>
        </row>
        <row r="832">
          <cell r="A832">
            <v>475.37529999999998</v>
          </cell>
        </row>
        <row r="833">
          <cell r="A833">
            <v>475.54020000000003</v>
          </cell>
        </row>
        <row r="834">
          <cell r="A834">
            <v>475.7047</v>
          </cell>
        </row>
        <row r="835">
          <cell r="A835">
            <v>475.86849999999998</v>
          </cell>
        </row>
        <row r="836">
          <cell r="A836">
            <v>476.03190000000001</v>
          </cell>
        </row>
        <row r="837">
          <cell r="A837">
            <v>476.19470000000001</v>
          </cell>
        </row>
        <row r="838">
          <cell r="A838">
            <v>476.3569</v>
          </cell>
        </row>
        <row r="839">
          <cell r="A839">
            <v>476.51850000000002</v>
          </cell>
        </row>
        <row r="840">
          <cell r="A840">
            <v>476.67950000000002</v>
          </cell>
        </row>
        <row r="841">
          <cell r="A841">
            <v>476.8399</v>
          </cell>
        </row>
        <row r="842">
          <cell r="A842">
            <v>476.99959999999999</v>
          </cell>
        </row>
        <row r="843">
          <cell r="A843">
            <v>477.15859999999998</v>
          </cell>
        </row>
        <row r="844">
          <cell r="A844">
            <v>477.31689999999998</v>
          </cell>
        </row>
        <row r="845">
          <cell r="A845">
            <v>477.47430000000003</v>
          </cell>
        </row>
      </sheetData>
      <sheetData sheetId="40">
        <row r="2">
          <cell r="A2">
            <v>142.71899999999999</v>
          </cell>
        </row>
        <row r="3">
          <cell r="A3">
            <v>218.34119999999999</v>
          </cell>
        </row>
        <row r="4">
          <cell r="A4">
            <v>229.98060000000001</v>
          </cell>
        </row>
        <row r="5">
          <cell r="A5">
            <v>237.49969999999999</v>
          </cell>
        </row>
        <row r="6">
          <cell r="A6">
            <v>243.19710000000001</v>
          </cell>
        </row>
        <row r="7">
          <cell r="A7">
            <v>247.84299999999999</v>
          </cell>
        </row>
        <row r="8">
          <cell r="A8">
            <v>251.79660000000001</v>
          </cell>
        </row>
        <row r="9">
          <cell r="A9">
            <v>255.25630000000001</v>
          </cell>
        </row>
        <row r="10">
          <cell r="A10">
            <v>258.34429999999998</v>
          </cell>
        </row>
        <row r="11">
          <cell r="A11">
            <v>261.14120000000003</v>
          </cell>
        </row>
        <row r="12">
          <cell r="A12">
            <v>263.70339999999999</v>
          </cell>
        </row>
        <row r="13">
          <cell r="A13">
            <v>266.072</v>
          </cell>
        </row>
        <row r="14">
          <cell r="A14">
            <v>268.27780000000001</v>
          </cell>
        </row>
        <row r="15">
          <cell r="A15">
            <v>270.34449999999998</v>
          </cell>
        </row>
        <row r="16">
          <cell r="A16">
            <v>272.291</v>
          </cell>
        </row>
        <row r="17">
          <cell r="A17">
            <v>274.13229999999999</v>
          </cell>
        </row>
        <row r="18">
          <cell r="A18">
            <v>275.8809</v>
          </cell>
        </row>
        <row r="19">
          <cell r="A19">
            <v>277.54680000000002</v>
          </cell>
        </row>
        <row r="20">
          <cell r="A20">
            <v>279.1388</v>
          </cell>
        </row>
        <row r="21">
          <cell r="A21">
            <v>280.66390000000001</v>
          </cell>
        </row>
        <row r="22">
          <cell r="A22">
            <v>282.12849999999997</v>
          </cell>
        </row>
        <row r="23">
          <cell r="A23">
            <v>283.5378</v>
          </cell>
        </row>
        <row r="24">
          <cell r="A24">
            <v>284.89659999999998</v>
          </cell>
        </row>
        <row r="25">
          <cell r="A25">
            <v>286.2088</v>
          </cell>
        </row>
        <row r="26">
          <cell r="A26">
            <v>287.47809999999998</v>
          </cell>
        </row>
        <row r="27">
          <cell r="A27">
            <v>288.70760000000001</v>
          </cell>
        </row>
        <row r="28">
          <cell r="A28">
            <v>289.89999999999998</v>
          </cell>
        </row>
        <row r="29">
          <cell r="A29">
            <v>291.05810000000002</v>
          </cell>
        </row>
        <row r="30">
          <cell r="A30">
            <v>292.18389999999999</v>
          </cell>
        </row>
        <row r="31">
          <cell r="A31">
            <v>293.27949999999998</v>
          </cell>
        </row>
        <row r="32">
          <cell r="A32">
            <v>294.34679999999997</v>
          </cell>
        </row>
        <row r="33">
          <cell r="A33">
            <v>295.38729999999998</v>
          </cell>
        </row>
        <row r="34">
          <cell r="A34">
            <v>296.40280000000001</v>
          </cell>
        </row>
        <row r="35">
          <cell r="A35">
            <v>297.39440000000002</v>
          </cell>
        </row>
        <row r="36">
          <cell r="A36">
            <v>298.36360000000002</v>
          </cell>
        </row>
        <row r="37">
          <cell r="A37">
            <v>299.31150000000002</v>
          </cell>
        </row>
        <row r="38">
          <cell r="A38">
            <v>300.23899999999998</v>
          </cell>
        </row>
        <row r="39">
          <cell r="A39">
            <v>301.1474</v>
          </cell>
        </row>
        <row r="40">
          <cell r="A40">
            <v>302.03730000000002</v>
          </cell>
        </row>
        <row r="41">
          <cell r="A41">
            <v>302.90980000000002</v>
          </cell>
        </row>
        <row r="42">
          <cell r="A42">
            <v>303.76560000000001</v>
          </cell>
        </row>
        <row r="43">
          <cell r="A43">
            <v>304.60550000000001</v>
          </cell>
        </row>
        <row r="44">
          <cell r="A44">
            <v>305.43</v>
          </cell>
        </row>
        <row r="45">
          <cell r="A45">
            <v>306.23989999999998</v>
          </cell>
        </row>
        <row r="46">
          <cell r="A46">
            <v>307.03579999999999</v>
          </cell>
        </row>
        <row r="47">
          <cell r="A47">
            <v>307.81830000000002</v>
          </cell>
        </row>
        <row r="48">
          <cell r="A48">
            <v>308.58769999999998</v>
          </cell>
        </row>
        <row r="49">
          <cell r="A49">
            <v>309.34480000000002</v>
          </cell>
        </row>
        <row r="50">
          <cell r="A50">
            <v>310.08980000000003</v>
          </cell>
        </row>
        <row r="51">
          <cell r="A51">
            <v>310.82330000000002</v>
          </cell>
        </row>
        <row r="52">
          <cell r="A52">
            <v>311.54570000000001</v>
          </cell>
        </row>
        <row r="53">
          <cell r="A53">
            <v>312.25729999999999</v>
          </cell>
        </row>
        <row r="54">
          <cell r="A54">
            <v>312.95859999999999</v>
          </cell>
        </row>
        <row r="55">
          <cell r="A55">
            <v>313.6499</v>
          </cell>
        </row>
        <row r="56">
          <cell r="A56">
            <v>314.33150000000001</v>
          </cell>
        </row>
        <row r="57">
          <cell r="A57">
            <v>315.00369999999998</v>
          </cell>
        </row>
        <row r="58">
          <cell r="A58">
            <v>315.66680000000002</v>
          </cell>
        </row>
        <row r="59">
          <cell r="A59">
            <v>316.32119999999998</v>
          </cell>
        </row>
        <row r="60">
          <cell r="A60">
            <v>316.96710000000002</v>
          </cell>
        </row>
        <row r="61">
          <cell r="A61">
            <v>317.60469999999998</v>
          </cell>
        </row>
        <row r="62">
          <cell r="A62">
            <v>318.23430000000002</v>
          </cell>
        </row>
        <row r="63">
          <cell r="A63">
            <v>318.85610000000003</v>
          </cell>
        </row>
        <row r="64">
          <cell r="A64">
            <v>319.47039999999998</v>
          </cell>
        </row>
        <row r="65">
          <cell r="A65">
            <v>320.07740000000001</v>
          </cell>
        </row>
        <row r="66">
          <cell r="A66">
            <v>320.67720000000003</v>
          </cell>
        </row>
        <row r="67">
          <cell r="A67">
            <v>321.27010000000001</v>
          </cell>
        </row>
        <row r="68">
          <cell r="A68">
            <v>321.8562</v>
          </cell>
        </row>
        <row r="69">
          <cell r="A69">
            <v>322.43579999999997</v>
          </cell>
        </row>
        <row r="70">
          <cell r="A70">
            <v>323.00900000000001</v>
          </cell>
        </row>
        <row r="71">
          <cell r="A71">
            <v>323.57589999999999</v>
          </cell>
        </row>
        <row r="72">
          <cell r="A72">
            <v>324.13679999999999</v>
          </cell>
        </row>
        <row r="73">
          <cell r="A73">
            <v>324.6918</v>
          </cell>
        </row>
        <row r="74">
          <cell r="A74">
            <v>325.24090000000001</v>
          </cell>
        </row>
        <row r="75">
          <cell r="A75">
            <v>325.78449999999998</v>
          </cell>
        </row>
        <row r="76">
          <cell r="A76">
            <v>326.32260000000002</v>
          </cell>
        </row>
        <row r="77">
          <cell r="A77">
            <v>326.85520000000002</v>
          </cell>
        </row>
        <row r="78">
          <cell r="A78">
            <v>327.3827</v>
          </cell>
        </row>
        <row r="79">
          <cell r="A79">
            <v>327.90499999999997</v>
          </cell>
        </row>
        <row r="80">
          <cell r="A80">
            <v>328.42230000000001</v>
          </cell>
        </row>
        <row r="81">
          <cell r="A81">
            <v>328.9348</v>
          </cell>
        </row>
        <row r="82">
          <cell r="A82">
            <v>329.44240000000002</v>
          </cell>
        </row>
        <row r="83">
          <cell r="A83">
            <v>329.94540000000001</v>
          </cell>
        </row>
        <row r="84">
          <cell r="A84">
            <v>330.44380000000001</v>
          </cell>
        </row>
        <row r="85">
          <cell r="A85">
            <v>330.93770000000001</v>
          </cell>
        </row>
        <row r="86">
          <cell r="A86">
            <v>331.42720000000003</v>
          </cell>
        </row>
        <row r="87">
          <cell r="A87">
            <v>331.91239999999999</v>
          </cell>
        </row>
        <row r="88">
          <cell r="A88">
            <v>332.39339999999999</v>
          </cell>
        </row>
        <row r="89">
          <cell r="A89">
            <v>332.87029999999999</v>
          </cell>
        </row>
        <row r="90">
          <cell r="A90">
            <v>333.34320000000002</v>
          </cell>
        </row>
        <row r="91">
          <cell r="A91">
            <v>333.81209999999999</v>
          </cell>
        </row>
        <row r="92">
          <cell r="A92">
            <v>334.27710000000002</v>
          </cell>
        </row>
        <row r="93">
          <cell r="A93">
            <v>334.73829999999998</v>
          </cell>
        </row>
        <row r="94">
          <cell r="A94">
            <v>335.19580000000002</v>
          </cell>
        </row>
        <row r="95">
          <cell r="A95">
            <v>335.64960000000002</v>
          </cell>
        </row>
        <row r="96">
          <cell r="A96">
            <v>336.09980000000002</v>
          </cell>
        </row>
        <row r="97">
          <cell r="A97">
            <v>336.54649999999998</v>
          </cell>
        </row>
        <row r="98">
          <cell r="A98">
            <v>336.98970000000003</v>
          </cell>
        </row>
        <row r="99">
          <cell r="A99">
            <v>337.42959999999999</v>
          </cell>
        </row>
        <row r="100">
          <cell r="A100">
            <v>337.86599999999999</v>
          </cell>
        </row>
        <row r="101">
          <cell r="A101">
            <v>338.29930000000002</v>
          </cell>
        </row>
        <row r="102">
          <cell r="A102">
            <v>338.72930000000002</v>
          </cell>
        </row>
        <row r="103">
          <cell r="A103">
            <v>339.15609999999998</v>
          </cell>
        </row>
        <row r="104">
          <cell r="A104">
            <v>339.57979999999998</v>
          </cell>
        </row>
        <row r="105">
          <cell r="A105">
            <v>340.00049999999999</v>
          </cell>
        </row>
        <row r="106">
          <cell r="A106">
            <v>340.41809999999998</v>
          </cell>
        </row>
        <row r="107">
          <cell r="A107">
            <v>340.83280000000002</v>
          </cell>
        </row>
        <row r="108">
          <cell r="A108">
            <v>341.24459999999999</v>
          </cell>
        </row>
        <row r="109">
          <cell r="A109">
            <v>341.65350000000001</v>
          </cell>
        </row>
        <row r="110">
          <cell r="A110">
            <v>342.05970000000002</v>
          </cell>
        </row>
        <row r="111">
          <cell r="A111">
            <v>342.46300000000002</v>
          </cell>
        </row>
        <row r="112">
          <cell r="A112">
            <v>342.86360000000002</v>
          </cell>
        </row>
        <row r="113">
          <cell r="A113">
            <v>343.26159999999999</v>
          </cell>
        </row>
        <row r="114">
          <cell r="A114">
            <v>343.65690000000001</v>
          </cell>
        </row>
        <row r="115">
          <cell r="A115">
            <v>344.0496</v>
          </cell>
        </row>
        <row r="116">
          <cell r="A116">
            <v>344.43979999999999</v>
          </cell>
        </row>
        <row r="117">
          <cell r="A117">
            <v>344.82740000000001</v>
          </cell>
        </row>
        <row r="118">
          <cell r="A118">
            <v>345.21249999999998</v>
          </cell>
        </row>
        <row r="119">
          <cell r="A119">
            <v>345.59530000000001</v>
          </cell>
        </row>
        <row r="120">
          <cell r="A120">
            <v>345.97559999999999</v>
          </cell>
        </row>
        <row r="121">
          <cell r="A121">
            <v>346.3535</v>
          </cell>
        </row>
        <row r="122">
          <cell r="A122">
            <v>346.72910000000002</v>
          </cell>
        </row>
        <row r="123">
          <cell r="A123">
            <v>347.10239999999999</v>
          </cell>
        </row>
        <row r="124">
          <cell r="A124">
            <v>347.47340000000003</v>
          </cell>
        </row>
        <row r="125">
          <cell r="A125">
            <v>347.84219999999999</v>
          </cell>
        </row>
        <row r="126">
          <cell r="A126">
            <v>348.20870000000002</v>
          </cell>
        </row>
        <row r="127">
          <cell r="A127">
            <v>348.57310000000001</v>
          </cell>
        </row>
        <row r="128">
          <cell r="A128">
            <v>348.93540000000002</v>
          </cell>
        </row>
        <row r="129">
          <cell r="A129">
            <v>349.2955</v>
          </cell>
        </row>
        <row r="130">
          <cell r="A130">
            <v>349.65350000000001</v>
          </cell>
        </row>
        <row r="131">
          <cell r="A131">
            <v>350.0095</v>
          </cell>
        </row>
        <row r="132">
          <cell r="A132">
            <v>350.36340000000001</v>
          </cell>
        </row>
        <row r="133">
          <cell r="A133">
            <v>350.71539999999999</v>
          </cell>
        </row>
        <row r="134">
          <cell r="A134">
            <v>351.06529999999998</v>
          </cell>
        </row>
        <row r="135">
          <cell r="A135">
            <v>351.41329999999999</v>
          </cell>
        </row>
        <row r="136">
          <cell r="A136">
            <v>351.75940000000003</v>
          </cell>
        </row>
        <row r="137">
          <cell r="A137">
            <v>352.10359999999997</v>
          </cell>
        </row>
        <row r="138">
          <cell r="A138">
            <v>352.44589999999999</v>
          </cell>
        </row>
        <row r="139">
          <cell r="A139">
            <v>352.78629999999998</v>
          </cell>
        </row>
        <row r="140">
          <cell r="A140">
            <v>353.12490000000003</v>
          </cell>
        </row>
        <row r="141">
          <cell r="A141">
            <v>353.46170000000001</v>
          </cell>
        </row>
        <row r="142">
          <cell r="A142">
            <v>353.79669999999999</v>
          </cell>
        </row>
        <row r="143">
          <cell r="A143">
            <v>354.13</v>
          </cell>
        </row>
        <row r="144">
          <cell r="A144">
            <v>354.4615</v>
          </cell>
        </row>
        <row r="145">
          <cell r="A145">
            <v>354.7912</v>
          </cell>
        </row>
        <row r="146">
          <cell r="A146">
            <v>355.11930000000001</v>
          </cell>
        </row>
        <row r="147">
          <cell r="A147">
            <v>355.44569999999999</v>
          </cell>
        </row>
        <row r="148">
          <cell r="A148">
            <v>355.7704</v>
          </cell>
        </row>
        <row r="149">
          <cell r="A149">
            <v>356.09350000000001</v>
          </cell>
        </row>
        <row r="150">
          <cell r="A150">
            <v>356.41500000000002</v>
          </cell>
        </row>
        <row r="151">
          <cell r="A151">
            <v>356.73480000000001</v>
          </cell>
        </row>
        <row r="152">
          <cell r="A152">
            <v>357.05309999999997</v>
          </cell>
        </row>
        <row r="153">
          <cell r="A153">
            <v>357.3698</v>
          </cell>
        </row>
        <row r="154">
          <cell r="A154">
            <v>357.685</v>
          </cell>
        </row>
        <row r="155">
          <cell r="A155">
            <v>357.99860000000001</v>
          </cell>
        </row>
        <row r="156">
          <cell r="A156">
            <v>358.3107</v>
          </cell>
        </row>
        <row r="157">
          <cell r="A157">
            <v>358.62130000000002</v>
          </cell>
        </row>
        <row r="158">
          <cell r="A158">
            <v>358.93040000000002</v>
          </cell>
        </row>
        <row r="159">
          <cell r="A159">
            <v>359.23809999999997</v>
          </cell>
        </row>
        <row r="160">
          <cell r="A160">
            <v>359.54430000000002</v>
          </cell>
        </row>
        <row r="161">
          <cell r="A161">
            <v>359.84910000000002</v>
          </cell>
        </row>
        <row r="162">
          <cell r="A162">
            <v>360.1524</v>
          </cell>
        </row>
        <row r="163">
          <cell r="A163">
            <v>360.45440000000002</v>
          </cell>
        </row>
        <row r="164">
          <cell r="A164">
            <v>360.75490000000002</v>
          </cell>
        </row>
        <row r="165">
          <cell r="A165">
            <v>361.05410000000001</v>
          </cell>
        </row>
        <row r="166">
          <cell r="A166">
            <v>361.3519</v>
          </cell>
        </row>
        <row r="167">
          <cell r="A167">
            <v>361.64839999999998</v>
          </cell>
        </row>
        <row r="168">
          <cell r="A168">
            <v>361.9436</v>
          </cell>
        </row>
        <row r="169">
          <cell r="A169">
            <v>362.23739999999998</v>
          </cell>
        </row>
        <row r="170">
          <cell r="A170">
            <v>362.5299</v>
          </cell>
        </row>
        <row r="171">
          <cell r="A171">
            <v>362.8211</v>
          </cell>
        </row>
        <row r="172">
          <cell r="A172">
            <v>363.11110000000002</v>
          </cell>
        </row>
        <row r="173">
          <cell r="A173">
            <v>363.39980000000003</v>
          </cell>
        </row>
        <row r="174">
          <cell r="A174">
            <v>363.68720000000002</v>
          </cell>
        </row>
        <row r="175">
          <cell r="A175">
            <v>363.97340000000003</v>
          </cell>
        </row>
        <row r="176">
          <cell r="A176">
            <v>364.25839999999999</v>
          </cell>
        </row>
        <row r="177">
          <cell r="A177">
            <v>364.5421</v>
          </cell>
        </row>
        <row r="178">
          <cell r="A178">
            <v>364.82459999999998</v>
          </cell>
        </row>
        <row r="179">
          <cell r="A179">
            <v>365.10599999999999</v>
          </cell>
        </row>
        <row r="180">
          <cell r="A180">
            <v>365.3861</v>
          </cell>
        </row>
        <row r="181">
          <cell r="A181">
            <v>365.6651</v>
          </cell>
        </row>
        <row r="182">
          <cell r="A182">
            <v>365.94299999999998</v>
          </cell>
        </row>
        <row r="183">
          <cell r="A183">
            <v>366.21960000000001</v>
          </cell>
        </row>
        <row r="184">
          <cell r="A184">
            <v>366.49520000000001</v>
          </cell>
        </row>
        <row r="185">
          <cell r="A185">
            <v>366.76960000000003</v>
          </cell>
        </row>
        <row r="186">
          <cell r="A186">
            <v>367.04289999999997</v>
          </cell>
        </row>
        <row r="187">
          <cell r="A187">
            <v>367.31509999999997</v>
          </cell>
        </row>
        <row r="188">
          <cell r="A188">
            <v>367.58609999999999</v>
          </cell>
        </row>
        <row r="189">
          <cell r="A189">
            <v>367.85610000000003</v>
          </cell>
        </row>
        <row r="190">
          <cell r="A190">
            <v>368.12509999999997</v>
          </cell>
        </row>
        <row r="191">
          <cell r="A191">
            <v>368.3929</v>
          </cell>
        </row>
        <row r="192">
          <cell r="A192">
            <v>368.65969999999999</v>
          </cell>
        </row>
        <row r="193">
          <cell r="A193">
            <v>368.9255</v>
          </cell>
        </row>
        <row r="194">
          <cell r="A194">
            <v>369.1902</v>
          </cell>
        </row>
        <row r="195">
          <cell r="A195">
            <v>369.4538</v>
          </cell>
        </row>
        <row r="196">
          <cell r="A196">
            <v>369.7165</v>
          </cell>
        </row>
        <row r="197">
          <cell r="A197">
            <v>369.97809999999998</v>
          </cell>
        </row>
        <row r="198">
          <cell r="A198">
            <v>370.23869999999999</v>
          </cell>
        </row>
        <row r="199">
          <cell r="A199">
            <v>370.4984</v>
          </cell>
        </row>
        <row r="200">
          <cell r="A200">
            <v>370.75700000000001</v>
          </cell>
        </row>
        <row r="201">
          <cell r="A201">
            <v>371.0147</v>
          </cell>
        </row>
        <row r="202">
          <cell r="A202">
            <v>371.27140000000003</v>
          </cell>
        </row>
        <row r="203">
          <cell r="A203">
            <v>371.52710000000002</v>
          </cell>
        </row>
        <row r="204">
          <cell r="A204">
            <v>371.78190000000001</v>
          </cell>
        </row>
        <row r="205">
          <cell r="A205">
            <v>372.03570000000002</v>
          </cell>
        </row>
        <row r="206">
          <cell r="A206">
            <v>372.28859999999997</v>
          </cell>
        </row>
        <row r="207">
          <cell r="A207">
            <v>372.54059999999998</v>
          </cell>
        </row>
        <row r="208">
          <cell r="A208">
            <v>372.79160000000002</v>
          </cell>
        </row>
        <row r="209">
          <cell r="A209">
            <v>373.04169999999999</v>
          </cell>
        </row>
        <row r="210">
          <cell r="A210">
            <v>373.29090000000002</v>
          </cell>
        </row>
        <row r="211">
          <cell r="A211">
            <v>373.53919999999999</v>
          </cell>
        </row>
        <row r="212">
          <cell r="A212">
            <v>373.78660000000002</v>
          </cell>
        </row>
        <row r="213">
          <cell r="A213">
            <v>374.03309999999999</v>
          </cell>
        </row>
        <row r="214">
          <cell r="A214">
            <v>374.27870000000001</v>
          </cell>
        </row>
        <row r="215">
          <cell r="A215">
            <v>374.52350000000001</v>
          </cell>
        </row>
        <row r="216">
          <cell r="A216">
            <v>374.76740000000001</v>
          </cell>
        </row>
        <row r="217">
          <cell r="A217">
            <v>375.0104</v>
          </cell>
        </row>
        <row r="218">
          <cell r="A218">
            <v>375.25259999999997</v>
          </cell>
        </row>
        <row r="219">
          <cell r="A219">
            <v>375.4939</v>
          </cell>
        </row>
        <row r="220">
          <cell r="A220">
            <v>375.73439999999999</v>
          </cell>
        </row>
        <row r="221">
          <cell r="A221">
            <v>375.97410000000002</v>
          </cell>
        </row>
        <row r="222">
          <cell r="A222">
            <v>376.21289999999999</v>
          </cell>
        </row>
        <row r="223">
          <cell r="A223">
            <v>376.45089999999999</v>
          </cell>
        </row>
        <row r="224">
          <cell r="A224">
            <v>376.68810000000002</v>
          </cell>
        </row>
        <row r="225">
          <cell r="A225">
            <v>376.92439999999999</v>
          </cell>
        </row>
        <row r="226">
          <cell r="A226">
            <v>377.16</v>
          </cell>
        </row>
        <row r="227">
          <cell r="A227">
            <v>377.3947</v>
          </cell>
        </row>
        <row r="228">
          <cell r="A228">
            <v>377.62869999999998</v>
          </cell>
        </row>
        <row r="229">
          <cell r="A229">
            <v>377.86189999999999</v>
          </cell>
        </row>
        <row r="230">
          <cell r="A230">
            <v>378.09429999999998</v>
          </cell>
        </row>
        <row r="231">
          <cell r="A231">
            <v>378.32589999999999</v>
          </cell>
        </row>
        <row r="232">
          <cell r="A232">
            <v>378.55680000000001</v>
          </cell>
        </row>
        <row r="233">
          <cell r="A233">
            <v>378.7869</v>
          </cell>
        </row>
        <row r="234">
          <cell r="A234">
            <v>379.01620000000003</v>
          </cell>
        </row>
        <row r="235">
          <cell r="A235">
            <v>379.24470000000002</v>
          </cell>
        </row>
        <row r="236">
          <cell r="A236">
            <v>379.4726</v>
          </cell>
        </row>
        <row r="237">
          <cell r="A237">
            <v>379.69959999999998</v>
          </cell>
        </row>
        <row r="238">
          <cell r="A238">
            <v>379.92599999999999</v>
          </cell>
        </row>
        <row r="239">
          <cell r="A239">
            <v>380.15159999999997</v>
          </cell>
        </row>
        <row r="240">
          <cell r="A240">
            <v>380.37639999999999</v>
          </cell>
        </row>
        <row r="241">
          <cell r="A241">
            <v>380.60059999999999</v>
          </cell>
        </row>
        <row r="242">
          <cell r="A242">
            <v>380.82400000000001</v>
          </cell>
        </row>
        <row r="243">
          <cell r="A243">
            <v>381.04669999999999</v>
          </cell>
        </row>
        <row r="244">
          <cell r="A244">
            <v>381.26870000000002</v>
          </cell>
        </row>
        <row r="245">
          <cell r="A245">
            <v>381.49</v>
          </cell>
        </row>
        <row r="246">
          <cell r="A246">
            <v>381.7106</v>
          </cell>
        </row>
        <row r="247">
          <cell r="A247">
            <v>381.93049999999999</v>
          </cell>
        </row>
        <row r="248">
          <cell r="A248">
            <v>382.1497</v>
          </cell>
        </row>
        <row r="249">
          <cell r="A249">
            <v>382.3682</v>
          </cell>
        </row>
        <row r="250">
          <cell r="A250">
            <v>382.58609999999999</v>
          </cell>
        </row>
        <row r="251">
          <cell r="A251">
            <v>382.8032</v>
          </cell>
        </row>
        <row r="252">
          <cell r="A252">
            <v>383.0197</v>
          </cell>
        </row>
        <row r="253">
          <cell r="A253">
            <v>383.2355</v>
          </cell>
        </row>
        <row r="254">
          <cell r="A254">
            <v>383.45069999999998</v>
          </cell>
        </row>
        <row r="255">
          <cell r="A255">
            <v>383.6651</v>
          </cell>
        </row>
        <row r="256">
          <cell r="A256">
            <v>383.87900000000002</v>
          </cell>
        </row>
        <row r="257">
          <cell r="A257">
            <v>384.09210000000002</v>
          </cell>
        </row>
        <row r="258">
          <cell r="A258">
            <v>384.30470000000003</v>
          </cell>
        </row>
        <row r="259">
          <cell r="A259">
            <v>384.51650000000001</v>
          </cell>
        </row>
        <row r="260">
          <cell r="A260">
            <v>384.7278</v>
          </cell>
        </row>
        <row r="261">
          <cell r="A261">
            <v>384.9384</v>
          </cell>
        </row>
        <row r="262">
          <cell r="A262">
            <v>385.14830000000001</v>
          </cell>
        </row>
        <row r="263">
          <cell r="A263">
            <v>385.35759999999999</v>
          </cell>
        </row>
        <row r="264">
          <cell r="A264">
            <v>385.56639999999999</v>
          </cell>
        </row>
        <row r="265">
          <cell r="A265">
            <v>385.77440000000001</v>
          </cell>
        </row>
        <row r="266">
          <cell r="A266">
            <v>385.9819</v>
          </cell>
        </row>
        <row r="267">
          <cell r="A267">
            <v>386.18869999999998</v>
          </cell>
        </row>
        <row r="268">
          <cell r="A268">
            <v>386.39499999999998</v>
          </cell>
        </row>
        <row r="269">
          <cell r="A269">
            <v>386.60059999999999</v>
          </cell>
        </row>
        <row r="270">
          <cell r="A270">
            <v>386.80560000000003</v>
          </cell>
        </row>
        <row r="271">
          <cell r="A271">
            <v>387.01</v>
          </cell>
        </row>
        <row r="272">
          <cell r="A272">
            <v>387.21390000000002</v>
          </cell>
        </row>
        <row r="273">
          <cell r="A273">
            <v>387.4171</v>
          </cell>
        </row>
        <row r="274">
          <cell r="A274">
            <v>387.61970000000002</v>
          </cell>
        </row>
        <row r="275">
          <cell r="A275">
            <v>387.8218</v>
          </cell>
        </row>
        <row r="276">
          <cell r="A276">
            <v>388.02319999999997</v>
          </cell>
        </row>
        <row r="277">
          <cell r="A277">
            <v>388.22410000000002</v>
          </cell>
        </row>
        <row r="278">
          <cell r="A278">
            <v>388.42439999999999</v>
          </cell>
        </row>
        <row r="279">
          <cell r="A279">
            <v>388.6241</v>
          </cell>
        </row>
        <row r="280">
          <cell r="A280">
            <v>388.82330000000002</v>
          </cell>
        </row>
        <row r="281">
          <cell r="A281">
            <v>389.02179999999998</v>
          </cell>
        </row>
        <row r="282">
          <cell r="A282">
            <v>389.21980000000002</v>
          </cell>
        </row>
        <row r="283">
          <cell r="A283">
            <v>389.41730000000001</v>
          </cell>
        </row>
        <row r="284">
          <cell r="A284">
            <v>389.61419999999998</v>
          </cell>
        </row>
        <row r="285">
          <cell r="A285">
            <v>389.81049999999999</v>
          </cell>
        </row>
        <row r="286">
          <cell r="A286">
            <v>390.00630000000001</v>
          </cell>
        </row>
        <row r="287">
          <cell r="A287">
            <v>390.20150000000001</v>
          </cell>
        </row>
        <row r="288">
          <cell r="A288">
            <v>390.39620000000002</v>
          </cell>
        </row>
        <row r="289">
          <cell r="A289">
            <v>390.59030000000001</v>
          </cell>
        </row>
        <row r="290">
          <cell r="A290">
            <v>390.78390000000002</v>
          </cell>
        </row>
        <row r="291">
          <cell r="A291">
            <v>390.97699999999998</v>
          </cell>
        </row>
        <row r="292">
          <cell r="A292">
            <v>391.16950000000003</v>
          </cell>
        </row>
        <row r="293">
          <cell r="A293">
            <v>391.3614</v>
          </cell>
        </row>
        <row r="294">
          <cell r="A294">
            <v>391.55290000000002</v>
          </cell>
        </row>
        <row r="295">
          <cell r="A295">
            <v>391.74380000000002</v>
          </cell>
        </row>
        <row r="296">
          <cell r="A296">
            <v>391.93419999999998</v>
          </cell>
        </row>
        <row r="297">
          <cell r="A297">
            <v>392.12400000000002</v>
          </cell>
        </row>
        <row r="298">
          <cell r="A298">
            <v>392.3134</v>
          </cell>
        </row>
        <row r="299">
          <cell r="A299">
            <v>392.50220000000002</v>
          </cell>
        </row>
        <row r="300">
          <cell r="A300">
            <v>392.69049999999999</v>
          </cell>
        </row>
        <row r="301">
          <cell r="A301">
            <v>392.87830000000002</v>
          </cell>
        </row>
        <row r="302">
          <cell r="A302">
            <v>393.06549999999999</v>
          </cell>
        </row>
        <row r="303">
          <cell r="A303">
            <v>393.25229999999999</v>
          </cell>
        </row>
        <row r="304">
          <cell r="A304">
            <v>393.43849999999998</v>
          </cell>
        </row>
        <row r="305">
          <cell r="A305">
            <v>393.62430000000001</v>
          </cell>
        </row>
        <row r="306">
          <cell r="A306">
            <v>393.80950000000001</v>
          </cell>
        </row>
        <row r="307">
          <cell r="A307">
            <v>393.99430000000001</v>
          </cell>
        </row>
        <row r="308">
          <cell r="A308">
            <v>394.17849999999999</v>
          </cell>
        </row>
        <row r="309">
          <cell r="A309">
            <v>394.3623</v>
          </cell>
        </row>
        <row r="310">
          <cell r="A310">
            <v>394.5455</v>
          </cell>
        </row>
        <row r="311">
          <cell r="A311">
            <v>394.72829999999999</v>
          </cell>
        </row>
        <row r="312">
          <cell r="A312">
            <v>394.91050000000001</v>
          </cell>
        </row>
        <row r="313">
          <cell r="A313">
            <v>395.09230000000002</v>
          </cell>
        </row>
        <row r="314">
          <cell r="A314">
            <v>395.27359999999999</v>
          </cell>
        </row>
        <row r="315">
          <cell r="A315">
            <v>395.45440000000002</v>
          </cell>
        </row>
        <row r="316">
          <cell r="A316">
            <v>395.63470000000001</v>
          </cell>
        </row>
        <row r="317">
          <cell r="A317">
            <v>395.81459999999998</v>
          </cell>
        </row>
        <row r="318">
          <cell r="A318">
            <v>395.99400000000003</v>
          </cell>
        </row>
        <row r="319">
          <cell r="A319">
            <v>396.17290000000003</v>
          </cell>
        </row>
        <row r="320">
          <cell r="A320">
            <v>396.35129999999998</v>
          </cell>
        </row>
        <row r="321">
          <cell r="A321">
            <v>396.5292</v>
          </cell>
        </row>
        <row r="322">
          <cell r="A322">
            <v>396.70670000000001</v>
          </cell>
        </row>
        <row r="323">
          <cell r="A323">
            <v>396.88369999999998</v>
          </cell>
        </row>
        <row r="324">
          <cell r="A324">
            <v>397.06020000000001</v>
          </cell>
        </row>
        <row r="325">
          <cell r="A325">
            <v>397.23630000000003</v>
          </cell>
        </row>
        <row r="326">
          <cell r="A326">
            <v>397.4119</v>
          </cell>
        </row>
        <row r="327">
          <cell r="A327">
            <v>397.58710000000002</v>
          </cell>
        </row>
        <row r="328">
          <cell r="A328">
            <v>397.76179999999999</v>
          </cell>
        </row>
        <row r="329">
          <cell r="A329">
            <v>397.93599999999998</v>
          </cell>
        </row>
        <row r="330">
          <cell r="A330">
            <v>398.10980000000001</v>
          </cell>
        </row>
        <row r="331">
          <cell r="A331">
            <v>398.28309999999999</v>
          </cell>
        </row>
        <row r="332">
          <cell r="A332">
            <v>398.45600000000002</v>
          </cell>
        </row>
        <row r="333">
          <cell r="A333">
            <v>398.6284</v>
          </cell>
        </row>
        <row r="334">
          <cell r="A334">
            <v>398.80029999999999</v>
          </cell>
        </row>
        <row r="335">
          <cell r="A335">
            <v>398.97190000000001</v>
          </cell>
        </row>
        <row r="336">
          <cell r="A336">
            <v>399.1429</v>
          </cell>
        </row>
        <row r="337">
          <cell r="A337">
            <v>399.31349999999998</v>
          </cell>
        </row>
        <row r="338">
          <cell r="A338">
            <v>399.4837</v>
          </cell>
        </row>
        <row r="339">
          <cell r="A339">
            <v>399.65339999999998</v>
          </cell>
        </row>
        <row r="340">
          <cell r="A340">
            <v>399.8227</v>
          </cell>
        </row>
        <row r="341">
          <cell r="A341">
            <v>399.99160000000001</v>
          </cell>
        </row>
        <row r="342">
          <cell r="A342">
            <v>400.16</v>
          </cell>
        </row>
        <row r="343">
          <cell r="A343">
            <v>400.32799999999997</v>
          </cell>
        </row>
        <row r="344">
          <cell r="A344">
            <v>400.49549999999999</v>
          </cell>
        </row>
        <row r="345">
          <cell r="A345">
            <v>400.6626</v>
          </cell>
        </row>
        <row r="346">
          <cell r="A346">
            <v>400.82929999999999</v>
          </cell>
        </row>
        <row r="347">
          <cell r="A347">
            <v>400.99549999999999</v>
          </cell>
        </row>
        <row r="348">
          <cell r="A348">
            <v>401.16129999999998</v>
          </cell>
        </row>
        <row r="349">
          <cell r="A349">
            <v>401.32670000000002</v>
          </cell>
        </row>
        <row r="350">
          <cell r="A350">
            <v>401.49160000000001</v>
          </cell>
        </row>
        <row r="351">
          <cell r="A351">
            <v>401.65620000000001</v>
          </cell>
        </row>
        <row r="352">
          <cell r="A352">
            <v>401.8202</v>
          </cell>
        </row>
        <row r="353">
          <cell r="A353">
            <v>401.98390000000001</v>
          </cell>
        </row>
        <row r="354">
          <cell r="A354">
            <v>402.14710000000002</v>
          </cell>
        </row>
        <row r="355">
          <cell r="A355">
            <v>402.30990000000003</v>
          </cell>
        </row>
        <row r="356">
          <cell r="A356">
            <v>402.47230000000002</v>
          </cell>
        </row>
        <row r="357">
          <cell r="A357">
            <v>402.6343</v>
          </cell>
        </row>
        <row r="358">
          <cell r="A358">
            <v>402.79579999999999</v>
          </cell>
        </row>
        <row r="359">
          <cell r="A359">
            <v>402.95690000000002</v>
          </cell>
        </row>
        <row r="360">
          <cell r="A360">
            <v>403.11759999999998</v>
          </cell>
        </row>
        <row r="361">
          <cell r="A361">
            <v>403.27789999999999</v>
          </cell>
        </row>
        <row r="362">
          <cell r="A362">
            <v>403.43779999999998</v>
          </cell>
        </row>
        <row r="363">
          <cell r="A363">
            <v>403.59719999999999</v>
          </cell>
        </row>
        <row r="364">
          <cell r="A364">
            <v>403.75619999999998</v>
          </cell>
        </row>
        <row r="365">
          <cell r="A365">
            <v>403.91480000000001</v>
          </cell>
        </row>
        <row r="366">
          <cell r="A366">
            <v>404.07299999999998</v>
          </cell>
        </row>
        <row r="367">
          <cell r="A367">
            <v>404.23079999999999</v>
          </cell>
        </row>
        <row r="368">
          <cell r="A368">
            <v>404.38810000000001</v>
          </cell>
        </row>
        <row r="369">
          <cell r="A369">
            <v>404.54509999999999</v>
          </cell>
        </row>
        <row r="370">
          <cell r="A370">
            <v>404.70159999999998</v>
          </cell>
        </row>
        <row r="371">
          <cell r="A371">
            <v>404.85770000000002</v>
          </cell>
        </row>
        <row r="372">
          <cell r="A372">
            <v>405.01339999999999</v>
          </cell>
        </row>
        <row r="373">
          <cell r="A373">
            <v>405.1687</v>
          </cell>
        </row>
        <row r="374">
          <cell r="A374">
            <v>405.32350000000002</v>
          </cell>
        </row>
        <row r="375">
          <cell r="A375">
            <v>405.47800000000001</v>
          </cell>
        </row>
        <row r="376">
          <cell r="A376">
            <v>405.63200000000001</v>
          </cell>
        </row>
        <row r="377">
          <cell r="A377">
            <v>405.78559999999999</v>
          </cell>
        </row>
        <row r="378">
          <cell r="A378">
            <v>405.93880000000001</v>
          </cell>
        </row>
        <row r="379">
          <cell r="A379">
            <v>406.09160000000003</v>
          </cell>
        </row>
        <row r="380">
          <cell r="A380">
            <v>406.2439</v>
          </cell>
        </row>
        <row r="381">
          <cell r="A381">
            <v>406.39589999999998</v>
          </cell>
        </row>
        <row r="382">
          <cell r="A382">
            <v>406.54739999999998</v>
          </cell>
        </row>
        <row r="383">
          <cell r="A383">
            <v>406.69850000000002</v>
          </cell>
        </row>
        <row r="384">
          <cell r="A384">
            <v>406.8492</v>
          </cell>
        </row>
        <row r="385">
          <cell r="A385">
            <v>406.99939999999998</v>
          </cell>
        </row>
        <row r="386">
          <cell r="A386">
            <v>407.14929999999998</v>
          </cell>
        </row>
        <row r="387">
          <cell r="A387">
            <v>407.2987</v>
          </cell>
        </row>
        <row r="388">
          <cell r="A388">
            <v>407.4477</v>
          </cell>
        </row>
        <row r="389">
          <cell r="A389">
            <v>407.59620000000001</v>
          </cell>
        </row>
        <row r="390">
          <cell r="A390">
            <v>407.74439999999998</v>
          </cell>
        </row>
        <row r="391">
          <cell r="A391">
            <v>407.892</v>
          </cell>
        </row>
        <row r="392">
          <cell r="A392">
            <v>408.03930000000003</v>
          </cell>
        </row>
        <row r="393">
          <cell r="A393">
            <v>408.18610000000001</v>
          </cell>
        </row>
        <row r="394">
          <cell r="A394">
            <v>408.33249999999998</v>
          </cell>
        </row>
        <row r="395">
          <cell r="A395">
            <v>408.4785</v>
          </cell>
        </row>
        <row r="396">
          <cell r="A396">
            <v>408.62389999999999</v>
          </cell>
        </row>
        <row r="397">
          <cell r="A397">
            <v>408.76900000000001</v>
          </cell>
        </row>
        <row r="398">
          <cell r="A398">
            <v>408.91359999999997</v>
          </cell>
        </row>
        <row r="399">
          <cell r="A399">
            <v>409.05770000000001</v>
          </cell>
        </row>
        <row r="400">
          <cell r="A400">
            <v>409.2013</v>
          </cell>
        </row>
        <row r="401">
          <cell r="A401">
            <v>409.34449999999998</v>
          </cell>
        </row>
        <row r="402">
          <cell r="A402">
            <v>409.48719999999997</v>
          </cell>
        </row>
        <row r="403">
          <cell r="A403">
            <v>409.62939999999998</v>
          </cell>
        </row>
        <row r="404">
          <cell r="A404">
            <v>409.77109999999999</v>
          </cell>
        </row>
        <row r="405">
          <cell r="A405">
            <v>409.91230000000002</v>
          </cell>
        </row>
        <row r="406">
          <cell r="A406">
            <v>410.05309999999997</v>
          </cell>
        </row>
        <row r="407">
          <cell r="A407">
            <v>410.1934</v>
          </cell>
        </row>
        <row r="408">
          <cell r="A408">
            <v>142.71899999999999</v>
          </cell>
        </row>
        <row r="409">
          <cell r="A409">
            <v>218.34119999999999</v>
          </cell>
        </row>
        <row r="410">
          <cell r="A410">
            <v>229.98060000000001</v>
          </cell>
        </row>
        <row r="411">
          <cell r="A411">
            <v>237.49969999999999</v>
          </cell>
        </row>
        <row r="412">
          <cell r="A412">
            <v>243.19710000000001</v>
          </cell>
        </row>
        <row r="413">
          <cell r="A413">
            <v>247.84299999999999</v>
          </cell>
        </row>
        <row r="414">
          <cell r="A414">
            <v>251.79660000000001</v>
          </cell>
        </row>
        <row r="415">
          <cell r="A415">
            <v>255.25630000000001</v>
          </cell>
        </row>
        <row r="416">
          <cell r="A416">
            <v>258.34429999999998</v>
          </cell>
        </row>
        <row r="417">
          <cell r="A417">
            <v>261.14120000000003</v>
          </cell>
        </row>
        <row r="418">
          <cell r="A418">
            <v>263.70339999999999</v>
          </cell>
        </row>
        <row r="419">
          <cell r="A419">
            <v>266.072</v>
          </cell>
        </row>
        <row r="420">
          <cell r="A420">
            <v>268.27780000000001</v>
          </cell>
        </row>
        <row r="421">
          <cell r="A421">
            <v>270.34449999999998</v>
          </cell>
        </row>
        <row r="422">
          <cell r="A422">
            <v>272.291</v>
          </cell>
        </row>
        <row r="423">
          <cell r="A423">
            <v>274.13229999999999</v>
          </cell>
        </row>
        <row r="424">
          <cell r="A424">
            <v>275.8809</v>
          </cell>
        </row>
        <row r="425">
          <cell r="A425">
            <v>277.54680000000002</v>
          </cell>
        </row>
        <row r="426">
          <cell r="A426">
            <v>279.1388</v>
          </cell>
        </row>
        <row r="427">
          <cell r="A427">
            <v>280.66390000000001</v>
          </cell>
        </row>
        <row r="428">
          <cell r="A428">
            <v>282.12849999999997</v>
          </cell>
        </row>
        <row r="429">
          <cell r="A429">
            <v>283.5378</v>
          </cell>
        </row>
        <row r="430">
          <cell r="A430">
            <v>284.89659999999998</v>
          </cell>
        </row>
        <row r="431">
          <cell r="A431">
            <v>286.2088</v>
          </cell>
        </row>
        <row r="432">
          <cell r="A432">
            <v>287.47809999999998</v>
          </cell>
        </row>
        <row r="433">
          <cell r="A433">
            <v>288.70760000000001</v>
          </cell>
        </row>
        <row r="434">
          <cell r="A434">
            <v>289.89999999999998</v>
          </cell>
        </row>
        <row r="435">
          <cell r="A435">
            <v>291.05810000000002</v>
          </cell>
        </row>
        <row r="436">
          <cell r="A436">
            <v>292.18389999999999</v>
          </cell>
        </row>
        <row r="437">
          <cell r="A437">
            <v>293.27949999999998</v>
          </cell>
        </row>
        <row r="438">
          <cell r="A438">
            <v>294.34679999999997</v>
          </cell>
        </row>
        <row r="439">
          <cell r="A439">
            <v>295.38729999999998</v>
          </cell>
        </row>
        <row r="440">
          <cell r="A440">
            <v>296.40280000000001</v>
          </cell>
        </row>
        <row r="441">
          <cell r="A441">
            <v>297.39440000000002</v>
          </cell>
        </row>
        <row r="442">
          <cell r="A442">
            <v>298.36360000000002</v>
          </cell>
        </row>
        <row r="443">
          <cell r="A443">
            <v>299.31150000000002</v>
          </cell>
        </row>
        <row r="444">
          <cell r="A444">
            <v>300.23899999999998</v>
          </cell>
        </row>
        <row r="445">
          <cell r="A445">
            <v>301.1474</v>
          </cell>
        </row>
        <row r="446">
          <cell r="A446">
            <v>302.03730000000002</v>
          </cell>
        </row>
        <row r="447">
          <cell r="A447">
            <v>302.90980000000002</v>
          </cell>
        </row>
        <row r="448">
          <cell r="A448">
            <v>303.76560000000001</v>
          </cell>
        </row>
        <row r="449">
          <cell r="A449">
            <v>304.60550000000001</v>
          </cell>
        </row>
        <row r="450">
          <cell r="A450">
            <v>305.43</v>
          </cell>
        </row>
        <row r="451">
          <cell r="A451">
            <v>306.23989999999998</v>
          </cell>
        </row>
        <row r="452">
          <cell r="A452">
            <v>307.03579999999999</v>
          </cell>
        </row>
        <row r="453">
          <cell r="A453">
            <v>307.81830000000002</v>
          </cell>
        </row>
        <row r="454">
          <cell r="A454">
            <v>308.58769999999998</v>
          </cell>
        </row>
        <row r="455">
          <cell r="A455">
            <v>309.34480000000002</v>
          </cell>
        </row>
        <row r="456">
          <cell r="A456">
            <v>310.08980000000003</v>
          </cell>
        </row>
        <row r="457">
          <cell r="A457">
            <v>310.82330000000002</v>
          </cell>
        </row>
        <row r="458">
          <cell r="A458">
            <v>311.54570000000001</v>
          </cell>
        </row>
        <row r="459">
          <cell r="A459">
            <v>312.25729999999999</v>
          </cell>
        </row>
        <row r="460">
          <cell r="A460">
            <v>312.95859999999999</v>
          </cell>
        </row>
        <row r="461">
          <cell r="A461">
            <v>313.6499</v>
          </cell>
        </row>
        <row r="462">
          <cell r="A462">
            <v>314.33150000000001</v>
          </cell>
        </row>
        <row r="463">
          <cell r="A463">
            <v>315.00369999999998</v>
          </cell>
        </row>
        <row r="464">
          <cell r="A464">
            <v>315.66680000000002</v>
          </cell>
        </row>
        <row r="465">
          <cell r="A465">
            <v>316.32119999999998</v>
          </cell>
        </row>
        <row r="466">
          <cell r="A466">
            <v>316.96710000000002</v>
          </cell>
        </row>
        <row r="467">
          <cell r="A467">
            <v>317.60469999999998</v>
          </cell>
        </row>
        <row r="468">
          <cell r="A468">
            <v>318.23430000000002</v>
          </cell>
        </row>
        <row r="469">
          <cell r="A469">
            <v>318.85610000000003</v>
          </cell>
        </row>
        <row r="470">
          <cell r="A470">
            <v>319.47039999999998</v>
          </cell>
        </row>
        <row r="471">
          <cell r="A471">
            <v>320.07740000000001</v>
          </cell>
        </row>
        <row r="472">
          <cell r="A472">
            <v>320.67720000000003</v>
          </cell>
        </row>
        <row r="473">
          <cell r="A473">
            <v>321.27010000000001</v>
          </cell>
        </row>
        <row r="474">
          <cell r="A474">
            <v>321.8562</v>
          </cell>
        </row>
        <row r="475">
          <cell r="A475">
            <v>322.43579999999997</v>
          </cell>
        </row>
        <row r="476">
          <cell r="A476">
            <v>323.00900000000001</v>
          </cell>
        </row>
        <row r="477">
          <cell r="A477">
            <v>323.57589999999999</v>
          </cell>
        </row>
        <row r="478">
          <cell r="A478">
            <v>324.13679999999999</v>
          </cell>
        </row>
        <row r="479">
          <cell r="A479">
            <v>324.6918</v>
          </cell>
        </row>
        <row r="480">
          <cell r="A480">
            <v>325.24090000000001</v>
          </cell>
        </row>
        <row r="481">
          <cell r="A481">
            <v>325.78449999999998</v>
          </cell>
        </row>
        <row r="482">
          <cell r="A482">
            <v>326.32260000000002</v>
          </cell>
        </row>
        <row r="483">
          <cell r="A483">
            <v>326.85520000000002</v>
          </cell>
        </row>
        <row r="484">
          <cell r="A484">
            <v>327.3827</v>
          </cell>
        </row>
        <row r="485">
          <cell r="A485">
            <v>327.90499999999997</v>
          </cell>
        </row>
        <row r="486">
          <cell r="A486">
            <v>328.42230000000001</v>
          </cell>
        </row>
        <row r="487">
          <cell r="A487">
            <v>328.9348</v>
          </cell>
        </row>
        <row r="488">
          <cell r="A488">
            <v>329.44240000000002</v>
          </cell>
        </row>
        <row r="489">
          <cell r="A489">
            <v>329.94540000000001</v>
          </cell>
        </row>
        <row r="490">
          <cell r="A490">
            <v>330.44380000000001</v>
          </cell>
        </row>
        <row r="491">
          <cell r="A491">
            <v>330.93770000000001</v>
          </cell>
        </row>
        <row r="492">
          <cell r="A492">
            <v>331.42720000000003</v>
          </cell>
        </row>
        <row r="493">
          <cell r="A493">
            <v>331.91239999999999</v>
          </cell>
        </row>
        <row r="494">
          <cell r="A494">
            <v>332.39339999999999</v>
          </cell>
        </row>
        <row r="495">
          <cell r="A495">
            <v>332.87029999999999</v>
          </cell>
        </row>
        <row r="496">
          <cell r="A496">
            <v>333.34320000000002</v>
          </cell>
        </row>
        <row r="497">
          <cell r="A497">
            <v>333.81209999999999</v>
          </cell>
        </row>
        <row r="498">
          <cell r="A498">
            <v>334.27710000000002</v>
          </cell>
        </row>
        <row r="499">
          <cell r="A499">
            <v>334.73829999999998</v>
          </cell>
        </row>
        <row r="500">
          <cell r="A500">
            <v>335.19580000000002</v>
          </cell>
        </row>
        <row r="501">
          <cell r="A501">
            <v>335.64960000000002</v>
          </cell>
        </row>
        <row r="502">
          <cell r="A502">
            <v>336.09980000000002</v>
          </cell>
        </row>
        <row r="503">
          <cell r="A503">
            <v>336.54649999999998</v>
          </cell>
        </row>
        <row r="504">
          <cell r="A504">
            <v>336.98970000000003</v>
          </cell>
        </row>
        <row r="505">
          <cell r="A505">
            <v>337.42959999999999</v>
          </cell>
        </row>
        <row r="506">
          <cell r="A506">
            <v>337.86599999999999</v>
          </cell>
        </row>
        <row r="507">
          <cell r="A507">
            <v>338.29930000000002</v>
          </cell>
        </row>
        <row r="508">
          <cell r="A508">
            <v>338.72930000000002</v>
          </cell>
        </row>
        <row r="509">
          <cell r="A509">
            <v>339.15609999999998</v>
          </cell>
        </row>
        <row r="510">
          <cell r="A510">
            <v>339.57979999999998</v>
          </cell>
        </row>
        <row r="511">
          <cell r="A511">
            <v>340.00049999999999</v>
          </cell>
        </row>
        <row r="512">
          <cell r="A512">
            <v>340.41809999999998</v>
          </cell>
        </row>
        <row r="513">
          <cell r="A513">
            <v>340.83280000000002</v>
          </cell>
        </row>
        <row r="514">
          <cell r="A514">
            <v>341.24459999999999</v>
          </cell>
        </row>
        <row r="515">
          <cell r="A515">
            <v>341.65350000000001</v>
          </cell>
        </row>
        <row r="516">
          <cell r="A516">
            <v>342.05970000000002</v>
          </cell>
        </row>
        <row r="517">
          <cell r="A517">
            <v>342.46300000000002</v>
          </cell>
        </row>
        <row r="518">
          <cell r="A518">
            <v>342.86360000000002</v>
          </cell>
        </row>
        <row r="519">
          <cell r="A519">
            <v>343.26159999999999</v>
          </cell>
        </row>
        <row r="520">
          <cell r="A520">
            <v>343.65690000000001</v>
          </cell>
        </row>
        <row r="521">
          <cell r="A521">
            <v>344.0496</v>
          </cell>
        </row>
        <row r="522">
          <cell r="A522">
            <v>344.43979999999999</v>
          </cell>
        </row>
        <row r="523">
          <cell r="A523">
            <v>344.82740000000001</v>
          </cell>
        </row>
        <row r="524">
          <cell r="A524">
            <v>345.21249999999998</v>
          </cell>
        </row>
        <row r="525">
          <cell r="A525">
            <v>345.59530000000001</v>
          </cell>
        </row>
        <row r="526">
          <cell r="A526">
            <v>345.97559999999999</v>
          </cell>
        </row>
        <row r="527">
          <cell r="A527">
            <v>346.3535</v>
          </cell>
        </row>
        <row r="528">
          <cell r="A528">
            <v>346.72910000000002</v>
          </cell>
        </row>
        <row r="529">
          <cell r="A529">
            <v>347.10239999999999</v>
          </cell>
        </row>
        <row r="530">
          <cell r="A530">
            <v>347.47340000000003</v>
          </cell>
        </row>
        <row r="531">
          <cell r="A531">
            <v>347.84219999999999</v>
          </cell>
        </row>
        <row r="532">
          <cell r="A532">
            <v>348.20870000000002</v>
          </cell>
        </row>
        <row r="533">
          <cell r="A533">
            <v>348.57310000000001</v>
          </cell>
        </row>
        <row r="534">
          <cell r="A534">
            <v>348.93540000000002</v>
          </cell>
        </row>
        <row r="535">
          <cell r="A535">
            <v>349.2955</v>
          </cell>
        </row>
        <row r="536">
          <cell r="A536">
            <v>349.65350000000001</v>
          </cell>
        </row>
        <row r="537">
          <cell r="A537">
            <v>350.0095</v>
          </cell>
        </row>
        <row r="538">
          <cell r="A538">
            <v>350.36340000000001</v>
          </cell>
        </row>
        <row r="539">
          <cell r="A539">
            <v>350.71539999999999</v>
          </cell>
        </row>
        <row r="540">
          <cell r="A540">
            <v>351.06529999999998</v>
          </cell>
        </row>
        <row r="541">
          <cell r="A541">
            <v>351.41329999999999</v>
          </cell>
        </row>
        <row r="542">
          <cell r="A542">
            <v>351.75940000000003</v>
          </cell>
        </row>
        <row r="543">
          <cell r="A543">
            <v>352.10359999999997</v>
          </cell>
        </row>
        <row r="544">
          <cell r="A544">
            <v>352.44589999999999</v>
          </cell>
        </row>
        <row r="545">
          <cell r="A545">
            <v>352.78629999999998</v>
          </cell>
        </row>
        <row r="546">
          <cell r="A546">
            <v>353.12490000000003</v>
          </cell>
        </row>
        <row r="547">
          <cell r="A547">
            <v>353.46170000000001</v>
          </cell>
        </row>
        <row r="548">
          <cell r="A548">
            <v>353.79669999999999</v>
          </cell>
        </row>
        <row r="549">
          <cell r="A549">
            <v>354.13</v>
          </cell>
        </row>
        <row r="550">
          <cell r="A550">
            <v>354.4615</v>
          </cell>
        </row>
        <row r="551">
          <cell r="A551">
            <v>354.7912</v>
          </cell>
        </row>
        <row r="552">
          <cell r="A552">
            <v>355.11930000000001</v>
          </cell>
        </row>
        <row r="553">
          <cell r="A553">
            <v>355.44569999999999</v>
          </cell>
        </row>
        <row r="554">
          <cell r="A554">
            <v>355.7704</v>
          </cell>
        </row>
        <row r="555">
          <cell r="A555">
            <v>356.09350000000001</v>
          </cell>
        </row>
        <row r="556">
          <cell r="A556">
            <v>356.41500000000002</v>
          </cell>
        </row>
        <row r="557">
          <cell r="A557">
            <v>356.73480000000001</v>
          </cell>
        </row>
        <row r="558">
          <cell r="A558">
            <v>357.05309999999997</v>
          </cell>
        </row>
        <row r="559">
          <cell r="A559">
            <v>357.3698</v>
          </cell>
        </row>
        <row r="560">
          <cell r="A560">
            <v>357.685</v>
          </cell>
        </row>
        <row r="561">
          <cell r="A561">
            <v>357.99860000000001</v>
          </cell>
        </row>
        <row r="562">
          <cell r="A562">
            <v>358.3107</v>
          </cell>
        </row>
        <row r="563">
          <cell r="A563">
            <v>358.62130000000002</v>
          </cell>
        </row>
        <row r="564">
          <cell r="A564">
            <v>358.93040000000002</v>
          </cell>
        </row>
        <row r="565">
          <cell r="A565">
            <v>359.23809999999997</v>
          </cell>
        </row>
        <row r="566">
          <cell r="A566">
            <v>359.54430000000002</v>
          </cell>
        </row>
        <row r="567">
          <cell r="A567">
            <v>359.84910000000002</v>
          </cell>
        </row>
        <row r="568">
          <cell r="A568">
            <v>360.1524</v>
          </cell>
        </row>
        <row r="569">
          <cell r="A569">
            <v>360.45440000000002</v>
          </cell>
        </row>
        <row r="570">
          <cell r="A570">
            <v>360.75490000000002</v>
          </cell>
        </row>
        <row r="571">
          <cell r="A571">
            <v>361.05410000000001</v>
          </cell>
        </row>
        <row r="572">
          <cell r="A572">
            <v>361.3519</v>
          </cell>
        </row>
        <row r="573">
          <cell r="A573">
            <v>361.64839999999998</v>
          </cell>
        </row>
        <row r="574">
          <cell r="A574">
            <v>361.9436</v>
          </cell>
        </row>
        <row r="575">
          <cell r="A575">
            <v>362.23739999999998</v>
          </cell>
        </row>
        <row r="576">
          <cell r="A576">
            <v>362.5299</v>
          </cell>
        </row>
        <row r="577">
          <cell r="A577">
            <v>362.8211</v>
          </cell>
        </row>
        <row r="578">
          <cell r="A578">
            <v>363.11110000000002</v>
          </cell>
        </row>
        <row r="579">
          <cell r="A579">
            <v>363.39980000000003</v>
          </cell>
        </row>
        <row r="580">
          <cell r="A580">
            <v>363.68720000000002</v>
          </cell>
        </row>
        <row r="581">
          <cell r="A581">
            <v>363.97340000000003</v>
          </cell>
        </row>
        <row r="582">
          <cell r="A582">
            <v>364.25839999999999</v>
          </cell>
        </row>
        <row r="583">
          <cell r="A583">
            <v>364.5421</v>
          </cell>
        </row>
        <row r="584">
          <cell r="A584">
            <v>364.82459999999998</v>
          </cell>
        </row>
        <row r="585">
          <cell r="A585">
            <v>365.10599999999999</v>
          </cell>
        </row>
        <row r="586">
          <cell r="A586">
            <v>365.3861</v>
          </cell>
        </row>
        <row r="587">
          <cell r="A587">
            <v>365.6651</v>
          </cell>
        </row>
        <row r="588">
          <cell r="A588">
            <v>365.94299999999998</v>
          </cell>
        </row>
        <row r="589">
          <cell r="A589">
            <v>366.21960000000001</v>
          </cell>
        </row>
        <row r="590">
          <cell r="A590">
            <v>366.49520000000001</v>
          </cell>
        </row>
        <row r="591">
          <cell r="A591">
            <v>366.76960000000003</v>
          </cell>
        </row>
        <row r="592">
          <cell r="A592">
            <v>367.04289999999997</v>
          </cell>
        </row>
        <row r="593">
          <cell r="A593">
            <v>367.31509999999997</v>
          </cell>
        </row>
        <row r="594">
          <cell r="A594">
            <v>367.58609999999999</v>
          </cell>
        </row>
        <row r="595">
          <cell r="A595">
            <v>367.85610000000003</v>
          </cell>
        </row>
        <row r="596">
          <cell r="A596">
            <v>368.12509999999997</v>
          </cell>
        </row>
        <row r="597">
          <cell r="A597">
            <v>368.3929</v>
          </cell>
        </row>
        <row r="598">
          <cell r="A598">
            <v>368.65969999999999</v>
          </cell>
        </row>
        <row r="599">
          <cell r="A599">
            <v>368.9255</v>
          </cell>
        </row>
        <row r="600">
          <cell r="A600">
            <v>369.1902</v>
          </cell>
        </row>
        <row r="601">
          <cell r="A601">
            <v>369.4538</v>
          </cell>
        </row>
        <row r="602">
          <cell r="A602">
            <v>369.7165</v>
          </cell>
        </row>
        <row r="603">
          <cell r="A603">
            <v>369.97809999999998</v>
          </cell>
        </row>
        <row r="604">
          <cell r="A604">
            <v>370.23869999999999</v>
          </cell>
        </row>
        <row r="605">
          <cell r="A605">
            <v>370.4984</v>
          </cell>
        </row>
        <row r="606">
          <cell r="A606">
            <v>370.75700000000001</v>
          </cell>
        </row>
        <row r="607">
          <cell r="A607">
            <v>371.0147</v>
          </cell>
        </row>
        <row r="608">
          <cell r="A608">
            <v>371.27140000000003</v>
          </cell>
        </row>
        <row r="609">
          <cell r="A609">
            <v>371.52710000000002</v>
          </cell>
        </row>
        <row r="610">
          <cell r="A610">
            <v>371.78190000000001</v>
          </cell>
        </row>
        <row r="611">
          <cell r="A611">
            <v>372.03570000000002</v>
          </cell>
        </row>
        <row r="612">
          <cell r="A612">
            <v>372.28859999999997</v>
          </cell>
        </row>
        <row r="613">
          <cell r="A613">
            <v>372.54059999999998</v>
          </cell>
        </row>
        <row r="614">
          <cell r="A614">
            <v>372.79160000000002</v>
          </cell>
        </row>
        <row r="615">
          <cell r="A615">
            <v>373.04169999999999</v>
          </cell>
        </row>
        <row r="616">
          <cell r="A616">
            <v>373.29090000000002</v>
          </cell>
        </row>
        <row r="617">
          <cell r="A617">
            <v>373.53919999999999</v>
          </cell>
        </row>
        <row r="618">
          <cell r="A618">
            <v>373.78660000000002</v>
          </cell>
        </row>
        <row r="619">
          <cell r="A619">
            <v>374.03309999999999</v>
          </cell>
        </row>
        <row r="620">
          <cell r="A620">
            <v>374.27870000000001</v>
          </cell>
        </row>
        <row r="621">
          <cell r="A621">
            <v>374.52350000000001</v>
          </cell>
        </row>
        <row r="622">
          <cell r="A622">
            <v>374.76740000000001</v>
          </cell>
        </row>
        <row r="623">
          <cell r="A623">
            <v>375.0104</v>
          </cell>
        </row>
        <row r="624">
          <cell r="A624">
            <v>375.25259999999997</v>
          </cell>
        </row>
        <row r="625">
          <cell r="A625">
            <v>375.4939</v>
          </cell>
        </row>
        <row r="626">
          <cell r="A626">
            <v>375.73439999999999</v>
          </cell>
        </row>
        <row r="627">
          <cell r="A627">
            <v>375.97410000000002</v>
          </cell>
        </row>
        <row r="628">
          <cell r="A628">
            <v>376.21289999999999</v>
          </cell>
        </row>
        <row r="629">
          <cell r="A629">
            <v>376.45089999999999</v>
          </cell>
        </row>
        <row r="630">
          <cell r="A630">
            <v>376.68810000000002</v>
          </cell>
        </row>
        <row r="631">
          <cell r="A631">
            <v>376.92439999999999</v>
          </cell>
        </row>
        <row r="632">
          <cell r="A632">
            <v>377.16</v>
          </cell>
        </row>
        <row r="633">
          <cell r="A633">
            <v>377.3947</v>
          </cell>
        </row>
        <row r="634">
          <cell r="A634">
            <v>377.62869999999998</v>
          </cell>
        </row>
        <row r="635">
          <cell r="A635">
            <v>377.86189999999999</v>
          </cell>
        </row>
        <row r="636">
          <cell r="A636">
            <v>378.09429999999998</v>
          </cell>
        </row>
        <row r="637">
          <cell r="A637">
            <v>378.32589999999999</v>
          </cell>
        </row>
        <row r="638">
          <cell r="A638">
            <v>378.55680000000001</v>
          </cell>
        </row>
        <row r="639">
          <cell r="A639">
            <v>378.7869</v>
          </cell>
        </row>
        <row r="640">
          <cell r="A640">
            <v>379.01620000000003</v>
          </cell>
        </row>
        <row r="641">
          <cell r="A641">
            <v>379.24470000000002</v>
          </cell>
        </row>
        <row r="642">
          <cell r="A642">
            <v>379.4726</v>
          </cell>
        </row>
        <row r="643">
          <cell r="A643">
            <v>379.69959999999998</v>
          </cell>
        </row>
        <row r="644">
          <cell r="A644">
            <v>379.92599999999999</v>
          </cell>
        </row>
        <row r="645">
          <cell r="A645">
            <v>380.15159999999997</v>
          </cell>
        </row>
        <row r="646">
          <cell r="A646">
            <v>380.37639999999999</v>
          </cell>
        </row>
        <row r="647">
          <cell r="A647">
            <v>380.60059999999999</v>
          </cell>
        </row>
        <row r="648">
          <cell r="A648">
            <v>380.82400000000001</v>
          </cell>
        </row>
        <row r="649">
          <cell r="A649">
            <v>381.04669999999999</v>
          </cell>
        </row>
        <row r="650">
          <cell r="A650">
            <v>381.26870000000002</v>
          </cell>
        </row>
        <row r="651">
          <cell r="A651">
            <v>381.49</v>
          </cell>
        </row>
        <row r="652">
          <cell r="A652">
            <v>381.7106</v>
          </cell>
        </row>
        <row r="653">
          <cell r="A653">
            <v>381.93049999999999</v>
          </cell>
        </row>
        <row r="654">
          <cell r="A654">
            <v>382.1497</v>
          </cell>
        </row>
        <row r="655">
          <cell r="A655">
            <v>382.3682</v>
          </cell>
        </row>
        <row r="656">
          <cell r="A656">
            <v>382.58609999999999</v>
          </cell>
        </row>
        <row r="657">
          <cell r="A657">
            <v>382.8032</v>
          </cell>
        </row>
        <row r="658">
          <cell r="A658">
            <v>383.0197</v>
          </cell>
        </row>
        <row r="659">
          <cell r="A659">
            <v>383.2355</v>
          </cell>
        </row>
        <row r="660">
          <cell r="A660">
            <v>383.45069999999998</v>
          </cell>
        </row>
        <row r="661">
          <cell r="A661">
            <v>383.6651</v>
          </cell>
        </row>
        <row r="662">
          <cell r="A662">
            <v>383.87900000000002</v>
          </cell>
        </row>
        <row r="663">
          <cell r="A663">
            <v>384.09210000000002</v>
          </cell>
        </row>
        <row r="664">
          <cell r="A664">
            <v>384.30470000000003</v>
          </cell>
        </row>
        <row r="665">
          <cell r="A665">
            <v>384.51650000000001</v>
          </cell>
        </row>
        <row r="666">
          <cell r="A666">
            <v>384.7278</v>
          </cell>
        </row>
        <row r="667">
          <cell r="A667">
            <v>384.9384</v>
          </cell>
        </row>
        <row r="668">
          <cell r="A668">
            <v>385.14830000000001</v>
          </cell>
        </row>
        <row r="669">
          <cell r="A669">
            <v>385.35759999999999</v>
          </cell>
        </row>
        <row r="670">
          <cell r="A670">
            <v>385.56639999999999</v>
          </cell>
        </row>
        <row r="671">
          <cell r="A671">
            <v>385.77440000000001</v>
          </cell>
        </row>
        <row r="672">
          <cell r="A672">
            <v>385.9819</v>
          </cell>
        </row>
        <row r="673">
          <cell r="A673">
            <v>386.18869999999998</v>
          </cell>
        </row>
        <row r="674">
          <cell r="A674">
            <v>386.39499999999998</v>
          </cell>
        </row>
        <row r="675">
          <cell r="A675">
            <v>386.60059999999999</v>
          </cell>
        </row>
        <row r="676">
          <cell r="A676">
            <v>386.80560000000003</v>
          </cell>
        </row>
        <row r="677">
          <cell r="A677">
            <v>387.01</v>
          </cell>
        </row>
        <row r="678">
          <cell r="A678">
            <v>387.21390000000002</v>
          </cell>
        </row>
        <row r="679">
          <cell r="A679">
            <v>387.4171</v>
          </cell>
        </row>
        <row r="680">
          <cell r="A680">
            <v>387.61970000000002</v>
          </cell>
        </row>
        <row r="681">
          <cell r="A681">
            <v>387.8218</v>
          </cell>
        </row>
        <row r="682">
          <cell r="A682">
            <v>388.02319999999997</v>
          </cell>
        </row>
        <row r="683">
          <cell r="A683">
            <v>388.22410000000002</v>
          </cell>
        </row>
        <row r="684">
          <cell r="A684">
            <v>388.42439999999999</v>
          </cell>
        </row>
        <row r="685">
          <cell r="A685">
            <v>388.6241</v>
          </cell>
        </row>
        <row r="686">
          <cell r="A686">
            <v>388.82330000000002</v>
          </cell>
        </row>
        <row r="687">
          <cell r="A687">
            <v>389.02179999999998</v>
          </cell>
        </row>
        <row r="688">
          <cell r="A688">
            <v>389.21980000000002</v>
          </cell>
        </row>
        <row r="689">
          <cell r="A689">
            <v>389.41730000000001</v>
          </cell>
        </row>
        <row r="690">
          <cell r="A690">
            <v>389.61419999999998</v>
          </cell>
        </row>
        <row r="691">
          <cell r="A691">
            <v>389.81049999999999</v>
          </cell>
        </row>
        <row r="692">
          <cell r="A692">
            <v>390.00630000000001</v>
          </cell>
        </row>
        <row r="693">
          <cell r="A693">
            <v>390.20150000000001</v>
          </cell>
        </row>
        <row r="694">
          <cell r="A694">
            <v>390.39620000000002</v>
          </cell>
        </row>
        <row r="695">
          <cell r="A695">
            <v>390.59030000000001</v>
          </cell>
        </row>
        <row r="696">
          <cell r="A696">
            <v>390.78390000000002</v>
          </cell>
        </row>
        <row r="697">
          <cell r="A697">
            <v>390.97699999999998</v>
          </cell>
        </row>
        <row r="698">
          <cell r="A698">
            <v>391.16950000000003</v>
          </cell>
        </row>
        <row r="699">
          <cell r="A699">
            <v>391.3614</v>
          </cell>
        </row>
        <row r="700">
          <cell r="A700">
            <v>391.55290000000002</v>
          </cell>
        </row>
        <row r="701">
          <cell r="A701">
            <v>391.74380000000002</v>
          </cell>
        </row>
        <row r="702">
          <cell r="A702">
            <v>391.93419999999998</v>
          </cell>
        </row>
        <row r="703">
          <cell r="A703">
            <v>392.12400000000002</v>
          </cell>
        </row>
        <row r="704">
          <cell r="A704">
            <v>392.3134</v>
          </cell>
        </row>
        <row r="705">
          <cell r="A705">
            <v>392.50220000000002</v>
          </cell>
        </row>
        <row r="706">
          <cell r="A706">
            <v>392.69049999999999</v>
          </cell>
        </row>
        <row r="707">
          <cell r="A707">
            <v>392.87830000000002</v>
          </cell>
        </row>
        <row r="708">
          <cell r="A708">
            <v>393.06549999999999</v>
          </cell>
        </row>
        <row r="709">
          <cell r="A709">
            <v>393.25229999999999</v>
          </cell>
        </row>
        <row r="710">
          <cell r="A710">
            <v>393.43849999999998</v>
          </cell>
        </row>
        <row r="711">
          <cell r="A711">
            <v>393.62430000000001</v>
          </cell>
        </row>
        <row r="712">
          <cell r="A712">
            <v>393.80950000000001</v>
          </cell>
        </row>
        <row r="713">
          <cell r="A713">
            <v>393.99430000000001</v>
          </cell>
        </row>
        <row r="714">
          <cell r="A714">
            <v>394.17849999999999</v>
          </cell>
        </row>
        <row r="715">
          <cell r="A715">
            <v>394.3623</v>
          </cell>
        </row>
        <row r="716">
          <cell r="A716">
            <v>394.5455</v>
          </cell>
        </row>
        <row r="717">
          <cell r="A717">
            <v>394.72829999999999</v>
          </cell>
        </row>
        <row r="718">
          <cell r="A718">
            <v>394.91050000000001</v>
          </cell>
        </row>
        <row r="719">
          <cell r="A719">
            <v>395.09230000000002</v>
          </cell>
        </row>
        <row r="720">
          <cell r="A720">
            <v>395.27359999999999</v>
          </cell>
        </row>
        <row r="721">
          <cell r="A721">
            <v>395.45440000000002</v>
          </cell>
        </row>
        <row r="722">
          <cell r="A722">
            <v>395.63470000000001</v>
          </cell>
        </row>
        <row r="723">
          <cell r="A723">
            <v>395.81459999999998</v>
          </cell>
        </row>
        <row r="724">
          <cell r="A724">
            <v>395.99400000000003</v>
          </cell>
        </row>
        <row r="725">
          <cell r="A725">
            <v>396.17290000000003</v>
          </cell>
        </row>
        <row r="726">
          <cell r="A726">
            <v>396.35129999999998</v>
          </cell>
        </row>
        <row r="727">
          <cell r="A727">
            <v>396.5292</v>
          </cell>
        </row>
        <row r="728">
          <cell r="A728">
            <v>396.70670000000001</v>
          </cell>
        </row>
        <row r="729">
          <cell r="A729">
            <v>396.88369999999998</v>
          </cell>
        </row>
        <row r="730">
          <cell r="A730">
            <v>397.06020000000001</v>
          </cell>
        </row>
        <row r="731">
          <cell r="A731">
            <v>397.23630000000003</v>
          </cell>
        </row>
        <row r="732">
          <cell r="A732">
            <v>397.4119</v>
          </cell>
        </row>
        <row r="733">
          <cell r="A733">
            <v>397.58710000000002</v>
          </cell>
        </row>
        <row r="734">
          <cell r="A734">
            <v>397.76179999999999</v>
          </cell>
        </row>
        <row r="735">
          <cell r="A735">
            <v>397.93599999999998</v>
          </cell>
        </row>
        <row r="736">
          <cell r="A736">
            <v>398.10980000000001</v>
          </cell>
        </row>
        <row r="737">
          <cell r="A737">
            <v>398.28309999999999</v>
          </cell>
        </row>
        <row r="738">
          <cell r="A738">
            <v>398.45600000000002</v>
          </cell>
        </row>
        <row r="739">
          <cell r="A739">
            <v>398.6284</v>
          </cell>
        </row>
        <row r="740">
          <cell r="A740">
            <v>398.80029999999999</v>
          </cell>
        </row>
        <row r="741">
          <cell r="A741">
            <v>398.97190000000001</v>
          </cell>
        </row>
        <row r="742">
          <cell r="A742">
            <v>399.1429</v>
          </cell>
        </row>
        <row r="743">
          <cell r="A743">
            <v>399.31349999999998</v>
          </cell>
        </row>
        <row r="744">
          <cell r="A744">
            <v>399.4837</v>
          </cell>
        </row>
        <row r="745">
          <cell r="A745">
            <v>399.65339999999998</v>
          </cell>
        </row>
        <row r="746">
          <cell r="A746">
            <v>399.8227</v>
          </cell>
        </row>
        <row r="747">
          <cell r="A747">
            <v>399.99160000000001</v>
          </cell>
        </row>
        <row r="748">
          <cell r="A748">
            <v>400.16</v>
          </cell>
        </row>
        <row r="749">
          <cell r="A749">
            <v>400.32799999999997</v>
          </cell>
        </row>
        <row r="750">
          <cell r="A750">
            <v>400.49549999999999</v>
          </cell>
        </row>
        <row r="751">
          <cell r="A751">
            <v>400.6626</v>
          </cell>
        </row>
        <row r="752">
          <cell r="A752">
            <v>400.82929999999999</v>
          </cell>
        </row>
        <row r="753">
          <cell r="A753">
            <v>400.99549999999999</v>
          </cell>
        </row>
        <row r="754">
          <cell r="A754">
            <v>401.16129999999998</v>
          </cell>
        </row>
        <row r="755">
          <cell r="A755">
            <v>401.32670000000002</v>
          </cell>
        </row>
        <row r="756">
          <cell r="A756">
            <v>401.49160000000001</v>
          </cell>
        </row>
        <row r="757">
          <cell r="A757">
            <v>401.65620000000001</v>
          </cell>
        </row>
        <row r="758">
          <cell r="A758">
            <v>401.8202</v>
          </cell>
        </row>
        <row r="759">
          <cell r="A759">
            <v>401.98390000000001</v>
          </cell>
        </row>
        <row r="760">
          <cell r="A760">
            <v>402.14710000000002</v>
          </cell>
        </row>
        <row r="761">
          <cell r="A761">
            <v>402.30990000000003</v>
          </cell>
        </row>
        <row r="762">
          <cell r="A762">
            <v>402.47230000000002</v>
          </cell>
        </row>
        <row r="763">
          <cell r="A763">
            <v>402.6343</v>
          </cell>
        </row>
        <row r="764">
          <cell r="A764">
            <v>402.79579999999999</v>
          </cell>
        </row>
        <row r="765">
          <cell r="A765">
            <v>402.95690000000002</v>
          </cell>
        </row>
        <row r="766">
          <cell r="A766">
            <v>403.11759999999998</v>
          </cell>
        </row>
        <row r="767">
          <cell r="A767">
            <v>403.27789999999999</v>
          </cell>
        </row>
        <row r="768">
          <cell r="A768">
            <v>403.43779999999998</v>
          </cell>
        </row>
        <row r="769">
          <cell r="A769">
            <v>403.59719999999999</v>
          </cell>
        </row>
        <row r="770">
          <cell r="A770">
            <v>403.75619999999998</v>
          </cell>
        </row>
        <row r="771">
          <cell r="A771">
            <v>403.91480000000001</v>
          </cell>
        </row>
        <row r="772">
          <cell r="A772">
            <v>404.07299999999998</v>
          </cell>
        </row>
        <row r="773">
          <cell r="A773">
            <v>404.23079999999999</v>
          </cell>
        </row>
        <row r="774">
          <cell r="A774">
            <v>404.38810000000001</v>
          </cell>
        </row>
        <row r="775">
          <cell r="A775">
            <v>404.54509999999999</v>
          </cell>
        </row>
        <row r="776">
          <cell r="A776">
            <v>404.70159999999998</v>
          </cell>
        </row>
        <row r="777">
          <cell r="A777">
            <v>404.85770000000002</v>
          </cell>
        </row>
        <row r="778">
          <cell r="A778">
            <v>405.01339999999999</v>
          </cell>
        </row>
        <row r="779">
          <cell r="A779">
            <v>405.1687</v>
          </cell>
        </row>
        <row r="780">
          <cell r="A780">
            <v>405.32350000000002</v>
          </cell>
        </row>
        <row r="781">
          <cell r="A781">
            <v>405.47800000000001</v>
          </cell>
        </row>
        <row r="782">
          <cell r="A782">
            <v>405.63200000000001</v>
          </cell>
        </row>
        <row r="783">
          <cell r="A783">
            <v>405.78559999999999</v>
          </cell>
        </row>
        <row r="784">
          <cell r="A784">
            <v>405.93880000000001</v>
          </cell>
        </row>
        <row r="785">
          <cell r="A785">
            <v>406.09160000000003</v>
          </cell>
        </row>
        <row r="786">
          <cell r="A786">
            <v>406.2439</v>
          </cell>
        </row>
        <row r="787">
          <cell r="A787">
            <v>406.39589999999998</v>
          </cell>
        </row>
        <row r="788">
          <cell r="A788">
            <v>406.54739999999998</v>
          </cell>
        </row>
        <row r="789">
          <cell r="A789">
            <v>406.69850000000002</v>
          </cell>
        </row>
        <row r="790">
          <cell r="A790">
            <v>406.8492</v>
          </cell>
        </row>
        <row r="791">
          <cell r="A791">
            <v>406.99939999999998</v>
          </cell>
        </row>
        <row r="792">
          <cell r="A792">
            <v>407.14929999999998</v>
          </cell>
        </row>
        <row r="793">
          <cell r="A793">
            <v>407.2987</v>
          </cell>
        </row>
        <row r="794">
          <cell r="A794">
            <v>407.4477</v>
          </cell>
        </row>
        <row r="795">
          <cell r="A795">
            <v>407.59620000000001</v>
          </cell>
        </row>
        <row r="796">
          <cell r="A796">
            <v>407.74439999999998</v>
          </cell>
        </row>
        <row r="797">
          <cell r="A797">
            <v>407.892</v>
          </cell>
        </row>
        <row r="798">
          <cell r="A798">
            <v>408.03930000000003</v>
          </cell>
        </row>
        <row r="799">
          <cell r="A799">
            <v>408.18610000000001</v>
          </cell>
        </row>
        <row r="800">
          <cell r="A800">
            <v>408.33249999999998</v>
          </cell>
        </row>
        <row r="801">
          <cell r="A801">
            <v>408.4785</v>
          </cell>
        </row>
        <row r="802">
          <cell r="A802">
            <v>408.62389999999999</v>
          </cell>
        </row>
        <row r="803">
          <cell r="A803">
            <v>408.76900000000001</v>
          </cell>
        </row>
        <row r="804">
          <cell r="A804">
            <v>408.91359999999997</v>
          </cell>
        </row>
        <row r="805">
          <cell r="A805">
            <v>409.05770000000001</v>
          </cell>
        </row>
        <row r="806">
          <cell r="A806">
            <v>409.2013</v>
          </cell>
        </row>
        <row r="807">
          <cell r="A807">
            <v>409.34449999999998</v>
          </cell>
        </row>
        <row r="808">
          <cell r="A808">
            <v>409.48719999999997</v>
          </cell>
        </row>
        <row r="809">
          <cell r="A809">
            <v>409.62939999999998</v>
          </cell>
        </row>
        <row r="810">
          <cell r="A810">
            <v>409.77109999999999</v>
          </cell>
        </row>
        <row r="811">
          <cell r="A811">
            <v>409.91230000000002</v>
          </cell>
        </row>
        <row r="812">
          <cell r="A812">
            <v>410.05309999999997</v>
          </cell>
        </row>
        <row r="813">
          <cell r="A813">
            <v>410.1934</v>
          </cell>
        </row>
      </sheetData>
      <sheetData sheetId="41">
        <row r="2">
          <cell r="A2">
            <v>161.33959999999999</v>
          </cell>
        </row>
        <row r="3">
          <cell r="A3">
            <v>188.1694</v>
          </cell>
        </row>
        <row r="4">
          <cell r="A4">
            <v>197.5599</v>
          </cell>
        </row>
        <row r="5">
          <cell r="A5">
            <v>203.78190000000001</v>
          </cell>
        </row>
        <row r="6">
          <cell r="A6">
            <v>208.5437</v>
          </cell>
        </row>
        <row r="7">
          <cell r="A7">
            <v>212.44739999999999</v>
          </cell>
        </row>
        <row r="8">
          <cell r="A8">
            <v>215.78020000000001</v>
          </cell>
        </row>
        <row r="9">
          <cell r="A9">
            <v>218.70310000000001</v>
          </cell>
        </row>
        <row r="10">
          <cell r="A10">
            <v>221.3159</v>
          </cell>
        </row>
        <row r="11">
          <cell r="A11">
            <v>223.68510000000001</v>
          </cell>
        </row>
        <row r="12">
          <cell r="A12">
            <v>225.85730000000001</v>
          </cell>
        </row>
        <row r="13">
          <cell r="A13">
            <v>227.86670000000001</v>
          </cell>
        </row>
        <row r="14">
          <cell r="A14">
            <v>229.7389</v>
          </cell>
        </row>
        <row r="15">
          <cell r="A15">
            <v>231.49369999999999</v>
          </cell>
        </row>
        <row r="16">
          <cell r="A16">
            <v>233.14699999999999</v>
          </cell>
        </row>
        <row r="17">
          <cell r="A17">
            <v>234.71129999999999</v>
          </cell>
        </row>
        <row r="18">
          <cell r="A18">
            <v>236.19710000000001</v>
          </cell>
        </row>
        <row r="19">
          <cell r="A19">
            <v>237.6129</v>
          </cell>
        </row>
        <row r="20">
          <cell r="A20">
            <v>238.9659</v>
          </cell>
        </row>
        <row r="21">
          <cell r="A21">
            <v>240.26230000000001</v>
          </cell>
        </row>
        <row r="22">
          <cell r="A22">
            <v>241.50729999999999</v>
          </cell>
        </row>
        <row r="23">
          <cell r="A23">
            <v>242.7054</v>
          </cell>
        </row>
        <row r="24">
          <cell r="A24">
            <v>243.8605</v>
          </cell>
        </row>
        <row r="25">
          <cell r="A25">
            <v>244.9761</v>
          </cell>
        </row>
        <row r="26">
          <cell r="A26">
            <v>246.05510000000001</v>
          </cell>
        </row>
        <row r="27">
          <cell r="A27">
            <v>247.1003</v>
          </cell>
        </row>
        <row r="28">
          <cell r="A28">
            <v>248.114</v>
          </cell>
        </row>
        <row r="29">
          <cell r="A29">
            <v>249.0984</v>
          </cell>
        </row>
        <row r="30">
          <cell r="A30">
            <v>250.05539999999999</v>
          </cell>
        </row>
        <row r="31">
          <cell r="A31">
            <v>250.98660000000001</v>
          </cell>
        </row>
        <row r="32">
          <cell r="A32">
            <v>251.8938</v>
          </cell>
        </row>
        <row r="33">
          <cell r="A33">
            <v>252.7782</v>
          </cell>
        </row>
        <row r="34">
          <cell r="A34">
            <v>253.64109999999999</v>
          </cell>
        </row>
        <row r="35">
          <cell r="A35">
            <v>254.4838</v>
          </cell>
        </row>
        <row r="36">
          <cell r="A36">
            <v>255.3074</v>
          </cell>
        </row>
        <row r="37">
          <cell r="A37">
            <v>256.11270000000002</v>
          </cell>
        </row>
        <row r="38">
          <cell r="A38">
            <v>256.9008</v>
          </cell>
        </row>
        <row r="39">
          <cell r="A39">
            <v>257.67250000000001</v>
          </cell>
        </row>
        <row r="40">
          <cell r="A40">
            <v>258.42849999999999</v>
          </cell>
        </row>
        <row r="41">
          <cell r="A41">
            <v>259.1696</v>
          </cell>
        </row>
        <row r="42">
          <cell r="A42">
            <v>259.8965</v>
          </cell>
        </row>
        <row r="43">
          <cell r="A43">
            <v>260.60980000000001</v>
          </cell>
        </row>
        <row r="44">
          <cell r="A44">
            <v>261.31</v>
          </cell>
        </row>
        <row r="45">
          <cell r="A45">
            <v>261.99770000000001</v>
          </cell>
        </row>
        <row r="46">
          <cell r="A46">
            <v>262.67349999999999</v>
          </cell>
        </row>
        <row r="47">
          <cell r="A47">
            <v>263.33780000000002</v>
          </cell>
        </row>
        <row r="48">
          <cell r="A48">
            <v>263.99099999999999</v>
          </cell>
        </row>
        <row r="49">
          <cell r="A49">
            <v>264.6336</v>
          </cell>
        </row>
        <row r="50">
          <cell r="A50">
            <v>265.26589999999999</v>
          </cell>
        </row>
        <row r="51">
          <cell r="A51">
            <v>265.88850000000002</v>
          </cell>
        </row>
        <row r="52">
          <cell r="A52">
            <v>266.50150000000002</v>
          </cell>
        </row>
        <row r="53">
          <cell r="A53">
            <v>267.1053</v>
          </cell>
        </row>
        <row r="54">
          <cell r="A54">
            <v>267.7004</v>
          </cell>
        </row>
        <row r="55">
          <cell r="A55">
            <v>268.28680000000003</v>
          </cell>
        </row>
        <row r="56">
          <cell r="A56">
            <v>268.86500000000001</v>
          </cell>
        </row>
        <row r="57">
          <cell r="A57">
            <v>269.43520000000001</v>
          </cell>
        </row>
        <row r="58">
          <cell r="A58">
            <v>269.99770000000001</v>
          </cell>
        </row>
        <row r="59">
          <cell r="A59">
            <v>270.55259999999998</v>
          </cell>
        </row>
        <row r="60">
          <cell r="A60">
            <v>271.1003</v>
          </cell>
        </row>
        <row r="61">
          <cell r="A61">
            <v>271.64100000000002</v>
          </cell>
        </row>
        <row r="62">
          <cell r="A62">
            <v>272.1748</v>
          </cell>
        </row>
        <row r="63">
          <cell r="A63">
            <v>272.702</v>
          </cell>
        </row>
        <row r="64">
          <cell r="A64">
            <v>273.22269999999997</v>
          </cell>
        </row>
        <row r="65">
          <cell r="A65">
            <v>273.7371</v>
          </cell>
        </row>
        <row r="66">
          <cell r="A66">
            <v>274.24549999999999</v>
          </cell>
        </row>
        <row r="67">
          <cell r="A67">
            <v>274.74799999999999</v>
          </cell>
        </row>
        <row r="68">
          <cell r="A68">
            <v>275.24459999999999</v>
          </cell>
        </row>
        <row r="69">
          <cell r="A69">
            <v>275.73570000000001</v>
          </cell>
        </row>
        <row r="70">
          <cell r="A70">
            <v>276.22129999999999</v>
          </cell>
        </row>
        <row r="71">
          <cell r="A71">
            <v>276.70159999999998</v>
          </cell>
        </row>
        <row r="72">
          <cell r="A72">
            <v>277.17669999999998</v>
          </cell>
        </row>
        <row r="73">
          <cell r="A73">
            <v>277.64679999999998</v>
          </cell>
        </row>
        <row r="74">
          <cell r="A74">
            <v>278.11189999999999</v>
          </cell>
        </row>
        <row r="75">
          <cell r="A75">
            <v>278.57220000000001</v>
          </cell>
        </row>
        <row r="76">
          <cell r="A76">
            <v>279.02780000000001</v>
          </cell>
        </row>
        <row r="77">
          <cell r="A77">
            <v>279.47879999999998</v>
          </cell>
        </row>
        <row r="78">
          <cell r="A78">
            <v>279.92540000000002</v>
          </cell>
        </row>
        <row r="79">
          <cell r="A79">
            <v>280.36759999999998</v>
          </cell>
        </row>
        <row r="80">
          <cell r="A80">
            <v>280.80540000000002</v>
          </cell>
        </row>
        <row r="81">
          <cell r="A81">
            <v>281.23919999999998</v>
          </cell>
        </row>
        <row r="82">
          <cell r="A82">
            <v>281.66879999999998</v>
          </cell>
        </row>
        <row r="83">
          <cell r="A83">
            <v>282.09440000000001</v>
          </cell>
        </row>
        <row r="84">
          <cell r="A84">
            <v>282.51609999999999</v>
          </cell>
        </row>
        <row r="85">
          <cell r="A85">
            <v>282.93400000000003</v>
          </cell>
        </row>
        <row r="86">
          <cell r="A86">
            <v>283.34820000000002</v>
          </cell>
        </row>
        <row r="87">
          <cell r="A87">
            <v>283.7586</v>
          </cell>
        </row>
        <row r="88">
          <cell r="A88">
            <v>284.16550000000001</v>
          </cell>
        </row>
        <row r="89">
          <cell r="A89">
            <v>284.56889999999999</v>
          </cell>
        </row>
        <row r="90">
          <cell r="A90">
            <v>284.96879999999999</v>
          </cell>
        </row>
        <row r="91">
          <cell r="A91">
            <v>285.36529999999999</v>
          </cell>
        </row>
        <row r="92">
          <cell r="A92">
            <v>285.75850000000003</v>
          </cell>
        </row>
        <row r="93">
          <cell r="A93">
            <v>286.14839999999998</v>
          </cell>
        </row>
        <row r="94">
          <cell r="A94">
            <v>286.53519999999997</v>
          </cell>
        </row>
        <row r="95">
          <cell r="A95">
            <v>286.91879999999998</v>
          </cell>
        </row>
        <row r="96">
          <cell r="A96">
            <v>287.29939999999999</v>
          </cell>
        </row>
        <row r="97">
          <cell r="A97">
            <v>287.67700000000002</v>
          </cell>
        </row>
        <row r="98">
          <cell r="A98">
            <v>288.05160000000001</v>
          </cell>
        </row>
        <row r="99">
          <cell r="A99">
            <v>288.42329999999998</v>
          </cell>
        </row>
        <row r="100">
          <cell r="A100">
            <v>288.7921</v>
          </cell>
        </row>
        <row r="101">
          <cell r="A101">
            <v>289.15809999999999</v>
          </cell>
        </row>
        <row r="102">
          <cell r="A102">
            <v>289.52140000000003</v>
          </cell>
        </row>
        <row r="103">
          <cell r="A103">
            <v>289.88200000000001</v>
          </cell>
        </row>
        <row r="104">
          <cell r="A104">
            <v>290.23989999999998</v>
          </cell>
        </row>
        <row r="105">
          <cell r="A105">
            <v>290.59519999999998</v>
          </cell>
        </row>
        <row r="106">
          <cell r="A106">
            <v>290.94799999999998</v>
          </cell>
        </row>
        <row r="107">
          <cell r="A107">
            <v>291.29820000000001</v>
          </cell>
        </row>
        <row r="108">
          <cell r="A108">
            <v>291.64589999999998</v>
          </cell>
        </row>
        <row r="109">
          <cell r="A109">
            <v>291.99119999999999</v>
          </cell>
        </row>
        <row r="110">
          <cell r="A110">
            <v>292.33409999999998</v>
          </cell>
        </row>
        <row r="111">
          <cell r="A111">
            <v>292.67469999999997</v>
          </cell>
        </row>
        <row r="112">
          <cell r="A112">
            <v>293.0129</v>
          </cell>
        </row>
        <row r="113">
          <cell r="A113">
            <v>293.34879999999998</v>
          </cell>
        </row>
        <row r="114">
          <cell r="A114">
            <v>293.68239999999997</v>
          </cell>
        </row>
        <row r="115">
          <cell r="A115">
            <v>294.01389999999998</v>
          </cell>
        </row>
        <row r="116">
          <cell r="A116">
            <v>294.34309999999999</v>
          </cell>
        </row>
        <row r="117">
          <cell r="A117">
            <v>294.67020000000002</v>
          </cell>
        </row>
        <row r="118">
          <cell r="A118">
            <v>294.99520000000001</v>
          </cell>
        </row>
        <row r="119">
          <cell r="A119">
            <v>295.31810000000002</v>
          </cell>
        </row>
        <row r="120">
          <cell r="A120">
            <v>295.63889999999998</v>
          </cell>
        </row>
        <row r="121">
          <cell r="A121">
            <v>295.95769999999999</v>
          </cell>
        </row>
        <row r="122">
          <cell r="A122">
            <v>296.27460000000002</v>
          </cell>
        </row>
        <row r="123">
          <cell r="A123">
            <v>296.58940000000001</v>
          </cell>
        </row>
        <row r="124">
          <cell r="A124">
            <v>296.90230000000003</v>
          </cell>
        </row>
        <row r="125">
          <cell r="A125">
            <v>297.2133</v>
          </cell>
        </row>
        <row r="126">
          <cell r="A126">
            <v>297.5224</v>
          </cell>
        </row>
        <row r="127">
          <cell r="A127">
            <v>297.8297</v>
          </cell>
        </row>
        <row r="128">
          <cell r="A128">
            <v>298.13510000000002</v>
          </cell>
        </row>
        <row r="129">
          <cell r="A129">
            <v>298.43869999999998</v>
          </cell>
        </row>
        <row r="130">
          <cell r="A130">
            <v>298.7405</v>
          </cell>
        </row>
        <row r="131">
          <cell r="A131">
            <v>299.04059999999998</v>
          </cell>
        </row>
        <row r="132">
          <cell r="A132">
            <v>299.33890000000002</v>
          </cell>
        </row>
        <row r="133">
          <cell r="A133">
            <v>299.63549999999998</v>
          </cell>
        </row>
        <row r="134">
          <cell r="A134">
            <v>299.93049999999999</v>
          </cell>
        </row>
        <row r="135">
          <cell r="A135">
            <v>300.22370000000001</v>
          </cell>
        </row>
        <row r="136">
          <cell r="A136">
            <v>300.51530000000002</v>
          </cell>
        </row>
        <row r="137">
          <cell r="A137">
            <v>300.80529999999999</v>
          </cell>
        </row>
        <row r="138">
          <cell r="A138">
            <v>301.09370000000001</v>
          </cell>
        </row>
        <row r="139">
          <cell r="A139">
            <v>301.38049999999998</v>
          </cell>
        </row>
        <row r="140">
          <cell r="A140">
            <v>301.66570000000002</v>
          </cell>
        </row>
        <row r="141">
          <cell r="A141">
            <v>301.94940000000003</v>
          </cell>
        </row>
        <row r="142">
          <cell r="A142">
            <v>302.23160000000001</v>
          </cell>
        </row>
        <row r="143">
          <cell r="A143">
            <v>302.51220000000001</v>
          </cell>
        </row>
        <row r="144">
          <cell r="A144">
            <v>302.79140000000001</v>
          </cell>
        </row>
        <row r="145">
          <cell r="A145">
            <v>303.06909999999999</v>
          </cell>
        </row>
        <row r="146">
          <cell r="A146">
            <v>303.34530000000001</v>
          </cell>
        </row>
        <row r="147">
          <cell r="A147">
            <v>303.62009999999998</v>
          </cell>
        </row>
        <row r="148">
          <cell r="A148">
            <v>303.89350000000002</v>
          </cell>
        </row>
        <row r="149">
          <cell r="A149">
            <v>304.16550000000001</v>
          </cell>
        </row>
        <row r="150">
          <cell r="A150">
            <v>304.43610000000001</v>
          </cell>
        </row>
        <row r="151">
          <cell r="A151">
            <v>304.7054</v>
          </cell>
        </row>
        <row r="152">
          <cell r="A152">
            <v>304.97320000000002</v>
          </cell>
        </row>
        <row r="153">
          <cell r="A153">
            <v>305.2398</v>
          </cell>
        </row>
        <row r="154">
          <cell r="A154">
            <v>305.505</v>
          </cell>
        </row>
        <row r="155">
          <cell r="A155">
            <v>305.76889999999997</v>
          </cell>
        </row>
        <row r="156">
          <cell r="A156">
            <v>306.03149999999999</v>
          </cell>
        </row>
        <row r="157">
          <cell r="A157">
            <v>306.29289999999997</v>
          </cell>
        </row>
        <row r="158">
          <cell r="A158">
            <v>306.55290000000002</v>
          </cell>
        </row>
        <row r="159">
          <cell r="A159">
            <v>306.81180000000001</v>
          </cell>
        </row>
        <row r="160">
          <cell r="A160">
            <v>307.06939999999997</v>
          </cell>
        </row>
        <row r="161">
          <cell r="A161">
            <v>307.32569999999998</v>
          </cell>
        </row>
        <row r="162">
          <cell r="A162">
            <v>307.58089999999999</v>
          </cell>
        </row>
        <row r="163">
          <cell r="A163">
            <v>307.83479999999997</v>
          </cell>
        </row>
        <row r="164">
          <cell r="A164">
            <v>308.08760000000001</v>
          </cell>
        </row>
        <row r="165">
          <cell r="A165">
            <v>308.33920000000001</v>
          </cell>
        </row>
        <row r="166">
          <cell r="A166">
            <v>308.58960000000002</v>
          </cell>
        </row>
        <row r="167">
          <cell r="A167">
            <v>308.83890000000002</v>
          </cell>
        </row>
        <row r="168">
          <cell r="A168">
            <v>309.08710000000002</v>
          </cell>
        </row>
        <row r="169">
          <cell r="A169">
            <v>309.33409999999998</v>
          </cell>
        </row>
        <row r="170">
          <cell r="A170">
            <v>309.58</v>
          </cell>
        </row>
        <row r="171">
          <cell r="A171">
            <v>309.82479999999998</v>
          </cell>
        </row>
        <row r="172">
          <cell r="A172">
            <v>310.06849999999997</v>
          </cell>
        </row>
        <row r="173">
          <cell r="A173">
            <v>310.31119999999999</v>
          </cell>
        </row>
        <row r="174">
          <cell r="A174">
            <v>310.55270000000002</v>
          </cell>
        </row>
        <row r="175">
          <cell r="A175">
            <v>310.79320000000001</v>
          </cell>
        </row>
        <row r="176">
          <cell r="A176">
            <v>311.03269999999998</v>
          </cell>
        </row>
        <row r="177">
          <cell r="A177">
            <v>311.27109999999999</v>
          </cell>
        </row>
        <row r="178">
          <cell r="A178">
            <v>311.50850000000003</v>
          </cell>
        </row>
        <row r="179">
          <cell r="A179">
            <v>311.74489999999997</v>
          </cell>
        </row>
        <row r="180">
          <cell r="A180">
            <v>311.9803</v>
          </cell>
        </row>
        <row r="181">
          <cell r="A181">
            <v>312.21469999999999</v>
          </cell>
        </row>
        <row r="182">
          <cell r="A182">
            <v>312.44799999999998</v>
          </cell>
        </row>
        <row r="183">
          <cell r="A183">
            <v>312.68040000000002</v>
          </cell>
        </row>
        <row r="184">
          <cell r="A184">
            <v>312.9119</v>
          </cell>
        </row>
        <row r="185">
          <cell r="A185">
            <v>313.14240000000001</v>
          </cell>
        </row>
        <row r="186">
          <cell r="A186">
            <v>313.37189999999998</v>
          </cell>
        </row>
        <row r="187">
          <cell r="A187">
            <v>313.60039999999998</v>
          </cell>
        </row>
        <row r="188">
          <cell r="A188">
            <v>313.82810000000001</v>
          </cell>
        </row>
        <row r="189">
          <cell r="A189">
            <v>314.0548</v>
          </cell>
        </row>
        <row r="190">
          <cell r="A190">
            <v>314.28059999999999</v>
          </cell>
        </row>
        <row r="191">
          <cell r="A191">
            <v>314.50549999999998</v>
          </cell>
        </row>
        <row r="192">
          <cell r="A192">
            <v>314.72949999999997</v>
          </cell>
        </row>
        <row r="193">
          <cell r="A193">
            <v>314.95249999999999</v>
          </cell>
        </row>
        <row r="194">
          <cell r="A194">
            <v>315.17469999999997</v>
          </cell>
        </row>
        <row r="195">
          <cell r="A195">
            <v>315.39609999999999</v>
          </cell>
        </row>
        <row r="196">
          <cell r="A196">
            <v>315.61649999999997</v>
          </cell>
        </row>
        <row r="197">
          <cell r="A197">
            <v>315.83609999999999</v>
          </cell>
        </row>
        <row r="198">
          <cell r="A198">
            <v>316.0548</v>
          </cell>
        </row>
        <row r="199">
          <cell r="A199">
            <v>316.27269999999999</v>
          </cell>
        </row>
        <row r="200">
          <cell r="A200">
            <v>316.48970000000003</v>
          </cell>
        </row>
        <row r="201">
          <cell r="A201">
            <v>316.70600000000002</v>
          </cell>
        </row>
        <row r="202">
          <cell r="A202">
            <v>316.92129999999997</v>
          </cell>
        </row>
        <row r="203">
          <cell r="A203">
            <v>317.13589999999999</v>
          </cell>
        </row>
        <row r="204">
          <cell r="A204">
            <v>317.34960000000001</v>
          </cell>
        </row>
        <row r="205">
          <cell r="A205">
            <v>317.56259999999997</v>
          </cell>
        </row>
        <row r="206">
          <cell r="A206">
            <v>317.7747</v>
          </cell>
        </row>
        <row r="207">
          <cell r="A207">
            <v>317.98599999999999</v>
          </cell>
        </row>
        <row r="208">
          <cell r="A208">
            <v>318.19659999999999</v>
          </cell>
        </row>
        <row r="209">
          <cell r="A209">
            <v>318.40640000000002</v>
          </cell>
        </row>
        <row r="210">
          <cell r="A210">
            <v>318.61540000000002</v>
          </cell>
        </row>
        <row r="211">
          <cell r="A211">
            <v>318.8236</v>
          </cell>
        </row>
        <row r="212">
          <cell r="A212">
            <v>319.03109999999998</v>
          </cell>
        </row>
        <row r="213">
          <cell r="A213">
            <v>319.23779999999999</v>
          </cell>
        </row>
        <row r="214">
          <cell r="A214">
            <v>319.44380000000001</v>
          </cell>
        </row>
        <row r="215">
          <cell r="A215">
            <v>319.649</v>
          </cell>
        </row>
        <row r="216">
          <cell r="A216">
            <v>319.8535</v>
          </cell>
        </row>
        <row r="217">
          <cell r="A217">
            <v>320.05720000000002</v>
          </cell>
        </row>
        <row r="218">
          <cell r="A218">
            <v>320.2602</v>
          </cell>
        </row>
        <row r="219">
          <cell r="A219">
            <v>320.46249999999998</v>
          </cell>
        </row>
        <row r="220">
          <cell r="A220">
            <v>320.66410000000002</v>
          </cell>
        </row>
        <row r="221">
          <cell r="A221">
            <v>320.86500000000001</v>
          </cell>
        </row>
        <row r="222">
          <cell r="A222">
            <v>321.06509999999997</v>
          </cell>
        </row>
        <row r="223">
          <cell r="A223">
            <v>321.26459999999997</v>
          </cell>
        </row>
        <row r="224">
          <cell r="A224">
            <v>321.46339999999998</v>
          </cell>
        </row>
        <row r="225">
          <cell r="A225">
            <v>321.66140000000001</v>
          </cell>
        </row>
        <row r="226">
          <cell r="A226">
            <v>321.85879999999997</v>
          </cell>
        </row>
        <row r="227">
          <cell r="A227">
            <v>322.05549999999999</v>
          </cell>
        </row>
        <row r="228">
          <cell r="A228">
            <v>322.2516</v>
          </cell>
        </row>
        <row r="229">
          <cell r="A229">
            <v>322.447</v>
          </cell>
        </row>
        <row r="230">
          <cell r="A230">
            <v>322.64170000000001</v>
          </cell>
        </row>
        <row r="231">
          <cell r="A231">
            <v>322.83569999999997</v>
          </cell>
        </row>
        <row r="232">
          <cell r="A232">
            <v>323.02910000000003</v>
          </cell>
        </row>
        <row r="233">
          <cell r="A233">
            <v>323.22179999999997</v>
          </cell>
        </row>
        <row r="234">
          <cell r="A234">
            <v>323.41390000000001</v>
          </cell>
        </row>
        <row r="235">
          <cell r="A235">
            <v>323.60539999999997</v>
          </cell>
        </row>
        <row r="236">
          <cell r="A236">
            <v>323.7962</v>
          </cell>
        </row>
        <row r="237">
          <cell r="A237">
            <v>323.98630000000003</v>
          </cell>
        </row>
        <row r="238">
          <cell r="A238">
            <v>324.17590000000001</v>
          </cell>
        </row>
        <row r="239">
          <cell r="A239">
            <v>324.3648</v>
          </cell>
        </row>
        <row r="240">
          <cell r="A240">
            <v>324.55309999999997</v>
          </cell>
        </row>
        <row r="241">
          <cell r="A241">
            <v>324.74079999999998</v>
          </cell>
        </row>
        <row r="242">
          <cell r="A242">
            <v>324.92790000000002</v>
          </cell>
        </row>
        <row r="243">
          <cell r="A243">
            <v>325.11430000000001</v>
          </cell>
        </row>
        <row r="244">
          <cell r="A244">
            <v>325.30020000000002</v>
          </cell>
        </row>
        <row r="245">
          <cell r="A245">
            <v>325.4855</v>
          </cell>
        </row>
        <row r="246">
          <cell r="A246">
            <v>325.67009999999999</v>
          </cell>
        </row>
        <row r="247">
          <cell r="A247">
            <v>325.85419999999999</v>
          </cell>
        </row>
        <row r="248">
          <cell r="A248">
            <v>326.03769999999997</v>
          </cell>
        </row>
        <row r="249">
          <cell r="A249">
            <v>326.22059999999999</v>
          </cell>
        </row>
        <row r="250">
          <cell r="A250">
            <v>326.40289999999999</v>
          </cell>
        </row>
        <row r="251">
          <cell r="A251">
            <v>326.58460000000002</v>
          </cell>
        </row>
        <row r="252">
          <cell r="A252">
            <v>326.76580000000001</v>
          </cell>
        </row>
        <row r="253">
          <cell r="A253">
            <v>326.94639999999998</v>
          </cell>
        </row>
        <row r="254">
          <cell r="A254">
            <v>327.12650000000002</v>
          </cell>
        </row>
        <row r="255">
          <cell r="A255">
            <v>327.30590000000001</v>
          </cell>
        </row>
        <row r="256">
          <cell r="A256">
            <v>327.48480000000001</v>
          </cell>
        </row>
        <row r="257">
          <cell r="A257">
            <v>327.66320000000002</v>
          </cell>
        </row>
        <row r="258">
          <cell r="A258">
            <v>327.84100000000001</v>
          </cell>
        </row>
        <row r="259">
          <cell r="A259">
            <v>328.01830000000001</v>
          </cell>
        </row>
        <row r="260">
          <cell r="A260">
            <v>328.19499999999999</v>
          </cell>
        </row>
        <row r="261">
          <cell r="A261">
            <v>328.37110000000001</v>
          </cell>
        </row>
        <row r="262">
          <cell r="A262">
            <v>328.54680000000002</v>
          </cell>
        </row>
        <row r="263">
          <cell r="A263">
            <v>328.72190000000001</v>
          </cell>
        </row>
        <row r="264">
          <cell r="A264">
            <v>328.89640000000003</v>
          </cell>
        </row>
        <row r="265">
          <cell r="A265">
            <v>329.07040000000001</v>
          </cell>
        </row>
        <row r="266">
          <cell r="A266">
            <v>329.24400000000003</v>
          </cell>
        </row>
        <row r="267">
          <cell r="A267">
            <v>329.4169</v>
          </cell>
        </row>
        <row r="268">
          <cell r="A268">
            <v>329.58940000000001</v>
          </cell>
        </row>
        <row r="269">
          <cell r="A269">
            <v>329.76130000000001</v>
          </cell>
        </row>
        <row r="270">
          <cell r="A270">
            <v>329.93279999999999</v>
          </cell>
        </row>
        <row r="271">
          <cell r="A271">
            <v>330.1037</v>
          </cell>
        </row>
        <row r="272">
          <cell r="A272">
            <v>330.27409999999998</v>
          </cell>
        </row>
        <row r="273">
          <cell r="A273">
            <v>330.44400000000002</v>
          </cell>
        </row>
        <row r="274">
          <cell r="A274">
            <v>330.61340000000001</v>
          </cell>
        </row>
        <row r="275">
          <cell r="A275">
            <v>330.78230000000002</v>
          </cell>
        </row>
        <row r="276">
          <cell r="A276">
            <v>330.95069999999998</v>
          </cell>
        </row>
        <row r="277">
          <cell r="A277">
            <v>331.11860000000001</v>
          </cell>
        </row>
        <row r="278">
          <cell r="A278">
            <v>331.286</v>
          </cell>
        </row>
        <row r="279">
          <cell r="A279">
            <v>331.45299999999997</v>
          </cell>
        </row>
        <row r="280">
          <cell r="A280">
            <v>331.61939999999998</v>
          </cell>
        </row>
        <row r="281">
          <cell r="A281">
            <v>331.78530000000001</v>
          </cell>
        </row>
        <row r="282">
          <cell r="A282">
            <v>331.95080000000002</v>
          </cell>
        </row>
        <row r="283">
          <cell r="A283">
            <v>332.11579999999998</v>
          </cell>
        </row>
        <row r="284">
          <cell r="A284">
            <v>332.28030000000001</v>
          </cell>
        </row>
        <row r="285">
          <cell r="A285">
            <v>332.44439999999997</v>
          </cell>
        </row>
        <row r="286">
          <cell r="A286">
            <v>332.60789999999997</v>
          </cell>
        </row>
        <row r="287">
          <cell r="A287">
            <v>332.77100000000002</v>
          </cell>
        </row>
        <row r="288">
          <cell r="A288">
            <v>332.93369999999999</v>
          </cell>
        </row>
        <row r="289">
          <cell r="A289">
            <v>333.0958</v>
          </cell>
        </row>
        <row r="290">
          <cell r="A290">
            <v>333.25760000000002</v>
          </cell>
        </row>
        <row r="291">
          <cell r="A291">
            <v>333.41879999999998</v>
          </cell>
        </row>
        <row r="292">
          <cell r="A292">
            <v>333.57960000000003</v>
          </cell>
        </row>
        <row r="293">
          <cell r="A293">
            <v>333.73989999999998</v>
          </cell>
        </row>
        <row r="294">
          <cell r="A294">
            <v>333.89980000000003</v>
          </cell>
        </row>
        <row r="295">
          <cell r="A295">
            <v>334.05919999999998</v>
          </cell>
        </row>
        <row r="296">
          <cell r="A296">
            <v>334.21820000000002</v>
          </cell>
        </row>
        <row r="297">
          <cell r="A297">
            <v>334.37670000000003</v>
          </cell>
        </row>
        <row r="298">
          <cell r="A298">
            <v>334.53480000000002</v>
          </cell>
        </row>
        <row r="299">
          <cell r="A299">
            <v>334.69240000000002</v>
          </cell>
        </row>
        <row r="300">
          <cell r="A300">
            <v>334.84960000000001</v>
          </cell>
        </row>
        <row r="301">
          <cell r="A301">
            <v>335.00639999999999</v>
          </cell>
        </row>
        <row r="302">
          <cell r="A302">
            <v>335.16269999999997</v>
          </cell>
        </row>
        <row r="303">
          <cell r="A303">
            <v>335.3186</v>
          </cell>
        </row>
        <row r="304">
          <cell r="A304">
            <v>335.47410000000002</v>
          </cell>
        </row>
        <row r="305">
          <cell r="A305">
            <v>335.62909999999999</v>
          </cell>
        </row>
        <row r="306">
          <cell r="A306">
            <v>335.78370000000001</v>
          </cell>
        </row>
        <row r="307">
          <cell r="A307">
            <v>335.93779999999998</v>
          </cell>
        </row>
        <row r="308">
          <cell r="A308">
            <v>336.09160000000003</v>
          </cell>
        </row>
        <row r="309">
          <cell r="A309">
            <v>336.24489999999997</v>
          </cell>
        </row>
        <row r="310">
          <cell r="A310">
            <v>336.39780000000002</v>
          </cell>
        </row>
        <row r="311">
          <cell r="A311">
            <v>336.55020000000002</v>
          </cell>
        </row>
        <row r="312">
          <cell r="A312">
            <v>336.70229999999998</v>
          </cell>
        </row>
        <row r="313">
          <cell r="A313">
            <v>336.85390000000001</v>
          </cell>
        </row>
        <row r="314">
          <cell r="A314">
            <v>337.00510000000003</v>
          </cell>
        </row>
        <row r="315">
          <cell r="A315">
            <v>337.15589999999997</v>
          </cell>
        </row>
        <row r="316">
          <cell r="A316">
            <v>337.30630000000002</v>
          </cell>
        </row>
        <row r="317">
          <cell r="A317">
            <v>337.45620000000002</v>
          </cell>
        </row>
        <row r="318">
          <cell r="A318">
            <v>337.60579999999999</v>
          </cell>
        </row>
        <row r="319">
          <cell r="A319">
            <v>337.75490000000002</v>
          </cell>
        </row>
        <row r="320">
          <cell r="A320">
            <v>337.90370000000001</v>
          </cell>
        </row>
        <row r="321">
          <cell r="A321">
            <v>338.05200000000002</v>
          </cell>
        </row>
        <row r="322">
          <cell r="A322">
            <v>338.19990000000001</v>
          </cell>
        </row>
        <row r="323">
          <cell r="A323">
            <v>338.34739999999999</v>
          </cell>
        </row>
        <row r="324">
          <cell r="A324">
            <v>338.49459999999999</v>
          </cell>
        </row>
        <row r="325">
          <cell r="A325">
            <v>338.6413</v>
          </cell>
        </row>
        <row r="326">
          <cell r="A326">
            <v>338.7876</v>
          </cell>
        </row>
        <row r="327">
          <cell r="A327">
            <v>338.93349999999998</v>
          </cell>
        </row>
        <row r="328">
          <cell r="A328">
            <v>339.07900000000001</v>
          </cell>
        </row>
        <row r="329">
          <cell r="A329">
            <v>339.22410000000002</v>
          </cell>
        </row>
        <row r="330">
          <cell r="A330">
            <v>339.3689</v>
          </cell>
        </row>
        <row r="331">
          <cell r="A331">
            <v>339.51319999999998</v>
          </cell>
        </row>
        <row r="332">
          <cell r="A332">
            <v>339.65710000000001</v>
          </cell>
        </row>
        <row r="333">
          <cell r="A333">
            <v>339.80070000000001</v>
          </cell>
        </row>
        <row r="334">
          <cell r="A334">
            <v>339.94380000000001</v>
          </cell>
        </row>
        <row r="335">
          <cell r="A335">
            <v>340.0865</v>
          </cell>
        </row>
        <row r="336">
          <cell r="A336">
            <v>340.22890000000001</v>
          </cell>
        </row>
        <row r="337">
          <cell r="A337">
            <v>340.37090000000001</v>
          </cell>
        </row>
        <row r="338">
          <cell r="A338">
            <v>340.51249999999999</v>
          </cell>
        </row>
        <row r="339">
          <cell r="A339">
            <v>340.65359999999998</v>
          </cell>
        </row>
        <row r="340">
          <cell r="A340">
            <v>340.7944</v>
          </cell>
        </row>
        <row r="341">
          <cell r="A341">
            <v>340.93490000000003</v>
          </cell>
        </row>
        <row r="342">
          <cell r="A342">
            <v>341.07490000000001</v>
          </cell>
        </row>
        <row r="343">
          <cell r="A343">
            <v>341.21449999999999</v>
          </cell>
        </row>
        <row r="344">
          <cell r="A344">
            <v>341.35379999999998</v>
          </cell>
        </row>
        <row r="345">
          <cell r="A345">
            <v>341.49259999999998</v>
          </cell>
        </row>
        <row r="346">
          <cell r="A346">
            <v>341.6311</v>
          </cell>
        </row>
        <row r="347">
          <cell r="A347">
            <v>341.76920000000001</v>
          </cell>
        </row>
        <row r="348">
          <cell r="A348">
            <v>341.90690000000001</v>
          </cell>
        </row>
        <row r="349">
          <cell r="A349">
            <v>342.04419999999999</v>
          </cell>
        </row>
        <row r="350">
          <cell r="A350">
            <v>342.18110000000001</v>
          </cell>
        </row>
        <row r="351">
          <cell r="A351">
            <v>342.31760000000003</v>
          </cell>
        </row>
        <row r="352">
          <cell r="A352">
            <v>342.4538</v>
          </cell>
        </row>
        <row r="353">
          <cell r="A353">
            <v>342.58949999999999</v>
          </cell>
        </row>
        <row r="354">
          <cell r="A354">
            <v>342.72489999999999</v>
          </cell>
        </row>
        <row r="355">
          <cell r="A355">
            <v>342.85980000000001</v>
          </cell>
        </row>
        <row r="356">
          <cell r="A356">
            <v>342.99439999999998</v>
          </cell>
        </row>
        <row r="357">
          <cell r="A357">
            <v>343.12860000000001</v>
          </cell>
        </row>
        <row r="358">
          <cell r="A358">
            <v>343.26240000000001</v>
          </cell>
        </row>
        <row r="359">
          <cell r="A359">
            <v>343.39569999999998</v>
          </cell>
        </row>
        <row r="360">
          <cell r="A360">
            <v>343.52870000000001</v>
          </cell>
        </row>
        <row r="361">
          <cell r="A361">
            <v>343.66129999999998</v>
          </cell>
        </row>
        <row r="362">
          <cell r="A362">
            <v>343.79349999999999</v>
          </cell>
        </row>
        <row r="363">
          <cell r="A363">
            <v>343.92529999999999</v>
          </cell>
        </row>
        <row r="364">
          <cell r="A364">
            <v>344.0566</v>
          </cell>
        </row>
        <row r="365">
          <cell r="A365">
            <v>344.18759999999997</v>
          </cell>
        </row>
        <row r="366">
          <cell r="A366">
            <v>344.31810000000002</v>
          </cell>
        </row>
        <row r="367">
          <cell r="A367">
            <v>344.44819999999999</v>
          </cell>
        </row>
        <row r="368">
          <cell r="A368">
            <v>344.57780000000002</v>
          </cell>
        </row>
        <row r="369">
          <cell r="A369">
            <v>344.70710000000003</v>
          </cell>
        </row>
        <row r="370">
          <cell r="A370">
            <v>344.83580000000001</v>
          </cell>
        </row>
        <row r="371">
          <cell r="A371">
            <v>344.96409999999997</v>
          </cell>
        </row>
        <row r="372">
          <cell r="A372">
            <v>345.09199999999998</v>
          </cell>
        </row>
        <row r="373">
          <cell r="A373">
            <v>345.21929999999998</v>
          </cell>
        </row>
        <row r="374">
          <cell r="A374">
            <v>345.34620000000001</v>
          </cell>
        </row>
        <row r="375">
          <cell r="A375">
            <v>345.47250000000003</v>
          </cell>
        </row>
        <row r="376">
          <cell r="A376">
            <v>345.59829999999999</v>
          </cell>
        </row>
        <row r="377">
          <cell r="A377">
            <v>345.72340000000003</v>
          </cell>
        </row>
        <row r="378">
          <cell r="A378">
            <v>161.33959999999999</v>
          </cell>
        </row>
        <row r="379">
          <cell r="A379">
            <v>188.1694</v>
          </cell>
        </row>
        <row r="380">
          <cell r="A380">
            <v>197.5599</v>
          </cell>
        </row>
        <row r="381">
          <cell r="A381">
            <v>203.78190000000001</v>
          </cell>
        </row>
        <row r="382">
          <cell r="A382">
            <v>208.5437</v>
          </cell>
        </row>
        <row r="383">
          <cell r="A383">
            <v>212.44739999999999</v>
          </cell>
        </row>
        <row r="384">
          <cell r="A384">
            <v>215.78020000000001</v>
          </cell>
        </row>
        <row r="385">
          <cell r="A385">
            <v>218.70310000000001</v>
          </cell>
        </row>
        <row r="386">
          <cell r="A386">
            <v>221.3159</v>
          </cell>
        </row>
        <row r="387">
          <cell r="A387">
            <v>223.68510000000001</v>
          </cell>
        </row>
        <row r="388">
          <cell r="A388">
            <v>225.85730000000001</v>
          </cell>
        </row>
        <row r="389">
          <cell r="A389">
            <v>227.86670000000001</v>
          </cell>
        </row>
        <row r="390">
          <cell r="A390">
            <v>229.7389</v>
          </cell>
        </row>
        <row r="391">
          <cell r="A391">
            <v>231.49369999999999</v>
          </cell>
        </row>
        <row r="392">
          <cell r="A392">
            <v>233.14699999999999</v>
          </cell>
        </row>
        <row r="393">
          <cell r="A393">
            <v>234.71129999999999</v>
          </cell>
        </row>
        <row r="394">
          <cell r="A394">
            <v>236.19710000000001</v>
          </cell>
        </row>
        <row r="395">
          <cell r="A395">
            <v>237.6129</v>
          </cell>
        </row>
        <row r="396">
          <cell r="A396">
            <v>238.9659</v>
          </cell>
        </row>
        <row r="397">
          <cell r="A397">
            <v>240.26230000000001</v>
          </cell>
        </row>
        <row r="398">
          <cell r="A398">
            <v>241.50729999999999</v>
          </cell>
        </row>
        <row r="399">
          <cell r="A399">
            <v>242.7054</v>
          </cell>
        </row>
        <row r="400">
          <cell r="A400">
            <v>243.8605</v>
          </cell>
        </row>
        <row r="401">
          <cell r="A401">
            <v>244.9761</v>
          </cell>
        </row>
        <row r="402">
          <cell r="A402">
            <v>246.05510000000001</v>
          </cell>
        </row>
        <row r="403">
          <cell r="A403">
            <v>247.1003</v>
          </cell>
        </row>
        <row r="404">
          <cell r="A404">
            <v>248.114</v>
          </cell>
        </row>
        <row r="405">
          <cell r="A405">
            <v>249.0984</v>
          </cell>
        </row>
        <row r="406">
          <cell r="A406">
            <v>250.05539999999999</v>
          </cell>
        </row>
        <row r="407">
          <cell r="A407">
            <v>250.98660000000001</v>
          </cell>
        </row>
        <row r="408">
          <cell r="A408">
            <v>251.8938</v>
          </cell>
        </row>
        <row r="409">
          <cell r="A409">
            <v>252.7782</v>
          </cell>
        </row>
        <row r="410">
          <cell r="A410">
            <v>253.64109999999999</v>
          </cell>
        </row>
        <row r="411">
          <cell r="A411">
            <v>254.4838</v>
          </cell>
        </row>
        <row r="412">
          <cell r="A412">
            <v>255.3074</v>
          </cell>
        </row>
        <row r="413">
          <cell r="A413">
            <v>256.11270000000002</v>
          </cell>
        </row>
        <row r="414">
          <cell r="A414">
            <v>256.9008</v>
          </cell>
        </row>
        <row r="415">
          <cell r="A415">
            <v>257.67250000000001</v>
          </cell>
        </row>
        <row r="416">
          <cell r="A416">
            <v>258.42849999999999</v>
          </cell>
        </row>
        <row r="417">
          <cell r="A417">
            <v>259.1696</v>
          </cell>
        </row>
        <row r="418">
          <cell r="A418">
            <v>259.8965</v>
          </cell>
        </row>
        <row r="419">
          <cell r="A419">
            <v>260.60980000000001</v>
          </cell>
        </row>
        <row r="420">
          <cell r="A420">
            <v>261.31</v>
          </cell>
        </row>
        <row r="421">
          <cell r="A421">
            <v>261.99770000000001</v>
          </cell>
        </row>
        <row r="422">
          <cell r="A422">
            <v>262.67349999999999</v>
          </cell>
        </row>
        <row r="423">
          <cell r="A423">
            <v>263.33780000000002</v>
          </cell>
        </row>
        <row r="424">
          <cell r="A424">
            <v>263.99099999999999</v>
          </cell>
        </row>
        <row r="425">
          <cell r="A425">
            <v>264.6336</v>
          </cell>
        </row>
        <row r="426">
          <cell r="A426">
            <v>265.26589999999999</v>
          </cell>
        </row>
        <row r="427">
          <cell r="A427">
            <v>265.88850000000002</v>
          </cell>
        </row>
        <row r="428">
          <cell r="A428">
            <v>266.50150000000002</v>
          </cell>
        </row>
        <row r="429">
          <cell r="A429">
            <v>267.1053</v>
          </cell>
        </row>
        <row r="430">
          <cell r="A430">
            <v>267.7004</v>
          </cell>
        </row>
        <row r="431">
          <cell r="A431">
            <v>268.28680000000003</v>
          </cell>
        </row>
        <row r="432">
          <cell r="A432">
            <v>268.86500000000001</v>
          </cell>
        </row>
        <row r="433">
          <cell r="A433">
            <v>269.43520000000001</v>
          </cell>
        </row>
        <row r="434">
          <cell r="A434">
            <v>269.99770000000001</v>
          </cell>
        </row>
        <row r="435">
          <cell r="A435">
            <v>270.55259999999998</v>
          </cell>
        </row>
        <row r="436">
          <cell r="A436">
            <v>271.1003</v>
          </cell>
        </row>
        <row r="437">
          <cell r="A437">
            <v>271.64100000000002</v>
          </cell>
        </row>
        <row r="438">
          <cell r="A438">
            <v>272.1748</v>
          </cell>
        </row>
        <row r="439">
          <cell r="A439">
            <v>272.702</v>
          </cell>
        </row>
        <row r="440">
          <cell r="A440">
            <v>273.22269999999997</v>
          </cell>
        </row>
        <row r="441">
          <cell r="A441">
            <v>273.7371</v>
          </cell>
        </row>
        <row r="442">
          <cell r="A442">
            <v>274.24549999999999</v>
          </cell>
        </row>
        <row r="443">
          <cell r="A443">
            <v>274.74799999999999</v>
          </cell>
        </row>
        <row r="444">
          <cell r="A444">
            <v>275.24459999999999</v>
          </cell>
        </row>
        <row r="445">
          <cell r="A445">
            <v>275.73570000000001</v>
          </cell>
        </row>
        <row r="446">
          <cell r="A446">
            <v>276.22129999999999</v>
          </cell>
        </row>
        <row r="447">
          <cell r="A447">
            <v>276.70159999999998</v>
          </cell>
        </row>
        <row r="448">
          <cell r="A448">
            <v>277.17669999999998</v>
          </cell>
        </row>
        <row r="449">
          <cell r="A449">
            <v>277.64679999999998</v>
          </cell>
        </row>
        <row r="450">
          <cell r="A450">
            <v>278.11189999999999</v>
          </cell>
        </row>
        <row r="451">
          <cell r="A451">
            <v>278.57220000000001</v>
          </cell>
        </row>
        <row r="452">
          <cell r="A452">
            <v>279.02780000000001</v>
          </cell>
        </row>
        <row r="453">
          <cell r="A453">
            <v>279.47879999999998</v>
          </cell>
        </row>
        <row r="454">
          <cell r="A454">
            <v>279.92540000000002</v>
          </cell>
        </row>
        <row r="455">
          <cell r="A455">
            <v>280.36759999999998</v>
          </cell>
        </row>
        <row r="456">
          <cell r="A456">
            <v>280.80540000000002</v>
          </cell>
        </row>
        <row r="457">
          <cell r="A457">
            <v>281.23919999999998</v>
          </cell>
        </row>
        <row r="458">
          <cell r="A458">
            <v>281.66879999999998</v>
          </cell>
        </row>
        <row r="459">
          <cell r="A459">
            <v>282.09440000000001</v>
          </cell>
        </row>
        <row r="460">
          <cell r="A460">
            <v>282.51609999999999</v>
          </cell>
        </row>
        <row r="461">
          <cell r="A461">
            <v>282.93400000000003</v>
          </cell>
        </row>
        <row r="462">
          <cell r="A462">
            <v>283.34820000000002</v>
          </cell>
        </row>
        <row r="463">
          <cell r="A463">
            <v>283.7586</v>
          </cell>
        </row>
        <row r="464">
          <cell r="A464">
            <v>284.16550000000001</v>
          </cell>
        </row>
        <row r="465">
          <cell r="A465">
            <v>284.56889999999999</v>
          </cell>
        </row>
        <row r="466">
          <cell r="A466">
            <v>284.96879999999999</v>
          </cell>
        </row>
        <row r="467">
          <cell r="A467">
            <v>285.36529999999999</v>
          </cell>
        </row>
        <row r="468">
          <cell r="A468">
            <v>285.75850000000003</v>
          </cell>
        </row>
        <row r="469">
          <cell r="A469">
            <v>286.14839999999998</v>
          </cell>
        </row>
        <row r="470">
          <cell r="A470">
            <v>286.53519999999997</v>
          </cell>
        </row>
        <row r="471">
          <cell r="A471">
            <v>286.91879999999998</v>
          </cell>
        </row>
        <row r="472">
          <cell r="A472">
            <v>287.29939999999999</v>
          </cell>
        </row>
        <row r="473">
          <cell r="A473">
            <v>287.67700000000002</v>
          </cell>
        </row>
        <row r="474">
          <cell r="A474">
            <v>288.05160000000001</v>
          </cell>
        </row>
        <row r="475">
          <cell r="A475">
            <v>288.42329999999998</v>
          </cell>
        </row>
        <row r="476">
          <cell r="A476">
            <v>288.7921</v>
          </cell>
        </row>
        <row r="477">
          <cell r="A477">
            <v>289.15809999999999</v>
          </cell>
        </row>
        <row r="478">
          <cell r="A478">
            <v>289.52140000000003</v>
          </cell>
        </row>
        <row r="479">
          <cell r="A479">
            <v>289.88200000000001</v>
          </cell>
        </row>
        <row r="480">
          <cell r="A480">
            <v>290.23989999999998</v>
          </cell>
        </row>
        <row r="481">
          <cell r="A481">
            <v>290.59519999999998</v>
          </cell>
        </row>
        <row r="482">
          <cell r="A482">
            <v>290.94799999999998</v>
          </cell>
        </row>
        <row r="483">
          <cell r="A483">
            <v>291.29820000000001</v>
          </cell>
        </row>
        <row r="484">
          <cell r="A484">
            <v>291.64589999999998</v>
          </cell>
        </row>
        <row r="485">
          <cell r="A485">
            <v>291.99119999999999</v>
          </cell>
        </row>
        <row r="486">
          <cell r="A486">
            <v>292.33409999999998</v>
          </cell>
        </row>
        <row r="487">
          <cell r="A487">
            <v>292.67469999999997</v>
          </cell>
        </row>
        <row r="488">
          <cell r="A488">
            <v>293.0129</v>
          </cell>
        </row>
        <row r="489">
          <cell r="A489">
            <v>293.34879999999998</v>
          </cell>
        </row>
        <row r="490">
          <cell r="A490">
            <v>293.68239999999997</v>
          </cell>
        </row>
        <row r="491">
          <cell r="A491">
            <v>294.01389999999998</v>
          </cell>
        </row>
        <row r="492">
          <cell r="A492">
            <v>294.34309999999999</v>
          </cell>
        </row>
        <row r="493">
          <cell r="A493">
            <v>294.67020000000002</v>
          </cell>
        </row>
        <row r="494">
          <cell r="A494">
            <v>294.99520000000001</v>
          </cell>
        </row>
        <row r="495">
          <cell r="A495">
            <v>295.31810000000002</v>
          </cell>
        </row>
        <row r="496">
          <cell r="A496">
            <v>295.63889999999998</v>
          </cell>
        </row>
        <row r="497">
          <cell r="A497">
            <v>295.95769999999999</v>
          </cell>
        </row>
        <row r="498">
          <cell r="A498">
            <v>296.27460000000002</v>
          </cell>
        </row>
        <row r="499">
          <cell r="A499">
            <v>296.58940000000001</v>
          </cell>
        </row>
        <row r="500">
          <cell r="A500">
            <v>296.90230000000003</v>
          </cell>
        </row>
        <row r="501">
          <cell r="A501">
            <v>297.2133</v>
          </cell>
        </row>
        <row r="502">
          <cell r="A502">
            <v>297.5224</v>
          </cell>
        </row>
        <row r="503">
          <cell r="A503">
            <v>297.8297</v>
          </cell>
        </row>
        <row r="504">
          <cell r="A504">
            <v>298.13510000000002</v>
          </cell>
        </row>
        <row r="505">
          <cell r="A505">
            <v>298.43869999999998</v>
          </cell>
        </row>
        <row r="506">
          <cell r="A506">
            <v>298.7405</v>
          </cell>
        </row>
        <row r="507">
          <cell r="A507">
            <v>299.04059999999998</v>
          </cell>
        </row>
        <row r="508">
          <cell r="A508">
            <v>299.33890000000002</v>
          </cell>
        </row>
        <row r="509">
          <cell r="A509">
            <v>299.63549999999998</v>
          </cell>
        </row>
        <row r="510">
          <cell r="A510">
            <v>299.93049999999999</v>
          </cell>
        </row>
        <row r="511">
          <cell r="A511">
            <v>300.22370000000001</v>
          </cell>
        </row>
        <row r="512">
          <cell r="A512">
            <v>300.51530000000002</v>
          </cell>
        </row>
        <row r="513">
          <cell r="A513">
            <v>300.80529999999999</v>
          </cell>
        </row>
        <row r="514">
          <cell r="A514">
            <v>301.09370000000001</v>
          </cell>
        </row>
        <row r="515">
          <cell r="A515">
            <v>301.38049999999998</v>
          </cell>
        </row>
        <row r="516">
          <cell r="A516">
            <v>301.66570000000002</v>
          </cell>
        </row>
        <row r="517">
          <cell r="A517">
            <v>301.94940000000003</v>
          </cell>
        </row>
        <row r="518">
          <cell r="A518">
            <v>302.23160000000001</v>
          </cell>
        </row>
        <row r="519">
          <cell r="A519">
            <v>302.51220000000001</v>
          </cell>
        </row>
        <row r="520">
          <cell r="A520">
            <v>302.79140000000001</v>
          </cell>
        </row>
        <row r="521">
          <cell r="A521">
            <v>303.06909999999999</v>
          </cell>
        </row>
        <row r="522">
          <cell r="A522">
            <v>303.34530000000001</v>
          </cell>
        </row>
        <row r="523">
          <cell r="A523">
            <v>303.62009999999998</v>
          </cell>
        </row>
        <row r="524">
          <cell r="A524">
            <v>303.89350000000002</v>
          </cell>
        </row>
        <row r="525">
          <cell r="A525">
            <v>304.16550000000001</v>
          </cell>
        </row>
        <row r="526">
          <cell r="A526">
            <v>304.43610000000001</v>
          </cell>
        </row>
        <row r="527">
          <cell r="A527">
            <v>304.7054</v>
          </cell>
        </row>
        <row r="528">
          <cell r="A528">
            <v>304.97320000000002</v>
          </cell>
        </row>
        <row r="529">
          <cell r="A529">
            <v>305.2398</v>
          </cell>
        </row>
        <row r="530">
          <cell r="A530">
            <v>305.505</v>
          </cell>
        </row>
        <row r="531">
          <cell r="A531">
            <v>305.76889999999997</v>
          </cell>
        </row>
        <row r="532">
          <cell r="A532">
            <v>306.03149999999999</v>
          </cell>
        </row>
        <row r="533">
          <cell r="A533">
            <v>306.29289999999997</v>
          </cell>
        </row>
        <row r="534">
          <cell r="A534">
            <v>306.55290000000002</v>
          </cell>
        </row>
        <row r="535">
          <cell r="A535">
            <v>306.81180000000001</v>
          </cell>
        </row>
        <row r="536">
          <cell r="A536">
            <v>307.06939999999997</v>
          </cell>
        </row>
        <row r="537">
          <cell r="A537">
            <v>307.32569999999998</v>
          </cell>
        </row>
        <row r="538">
          <cell r="A538">
            <v>307.58089999999999</v>
          </cell>
        </row>
        <row r="539">
          <cell r="A539">
            <v>307.83479999999997</v>
          </cell>
        </row>
        <row r="540">
          <cell r="A540">
            <v>308.08760000000001</v>
          </cell>
        </row>
        <row r="541">
          <cell r="A541">
            <v>308.33920000000001</v>
          </cell>
        </row>
        <row r="542">
          <cell r="A542">
            <v>308.58960000000002</v>
          </cell>
        </row>
        <row r="543">
          <cell r="A543">
            <v>308.83890000000002</v>
          </cell>
        </row>
        <row r="544">
          <cell r="A544">
            <v>309.08710000000002</v>
          </cell>
        </row>
        <row r="545">
          <cell r="A545">
            <v>309.33409999999998</v>
          </cell>
        </row>
        <row r="546">
          <cell r="A546">
            <v>309.58</v>
          </cell>
        </row>
        <row r="547">
          <cell r="A547">
            <v>309.82479999999998</v>
          </cell>
        </row>
        <row r="548">
          <cell r="A548">
            <v>310.06849999999997</v>
          </cell>
        </row>
        <row r="549">
          <cell r="A549">
            <v>310.31119999999999</v>
          </cell>
        </row>
        <row r="550">
          <cell r="A550">
            <v>310.55270000000002</v>
          </cell>
        </row>
        <row r="551">
          <cell r="A551">
            <v>310.79320000000001</v>
          </cell>
        </row>
        <row r="552">
          <cell r="A552">
            <v>311.03269999999998</v>
          </cell>
        </row>
        <row r="553">
          <cell r="A553">
            <v>311.27109999999999</v>
          </cell>
        </row>
        <row r="554">
          <cell r="A554">
            <v>311.50850000000003</v>
          </cell>
        </row>
        <row r="555">
          <cell r="A555">
            <v>311.74489999999997</v>
          </cell>
        </row>
        <row r="556">
          <cell r="A556">
            <v>311.9803</v>
          </cell>
        </row>
        <row r="557">
          <cell r="A557">
            <v>312.21469999999999</v>
          </cell>
        </row>
        <row r="558">
          <cell r="A558">
            <v>312.44799999999998</v>
          </cell>
        </row>
        <row r="559">
          <cell r="A559">
            <v>312.68040000000002</v>
          </cell>
        </row>
        <row r="560">
          <cell r="A560">
            <v>312.9119</v>
          </cell>
        </row>
        <row r="561">
          <cell r="A561">
            <v>313.14240000000001</v>
          </cell>
        </row>
        <row r="562">
          <cell r="A562">
            <v>313.37189999999998</v>
          </cell>
        </row>
        <row r="563">
          <cell r="A563">
            <v>313.60039999999998</v>
          </cell>
        </row>
        <row r="564">
          <cell r="A564">
            <v>313.82810000000001</v>
          </cell>
        </row>
        <row r="565">
          <cell r="A565">
            <v>314.0548</v>
          </cell>
        </row>
        <row r="566">
          <cell r="A566">
            <v>314.28059999999999</v>
          </cell>
        </row>
        <row r="567">
          <cell r="A567">
            <v>314.50549999999998</v>
          </cell>
        </row>
        <row r="568">
          <cell r="A568">
            <v>314.72949999999997</v>
          </cell>
        </row>
        <row r="569">
          <cell r="A569">
            <v>314.95249999999999</v>
          </cell>
        </row>
        <row r="570">
          <cell r="A570">
            <v>315.17469999999997</v>
          </cell>
        </row>
        <row r="571">
          <cell r="A571">
            <v>315.39609999999999</v>
          </cell>
        </row>
        <row r="572">
          <cell r="A572">
            <v>315.61649999999997</v>
          </cell>
        </row>
        <row r="573">
          <cell r="A573">
            <v>315.83609999999999</v>
          </cell>
        </row>
        <row r="574">
          <cell r="A574">
            <v>316.0548</v>
          </cell>
        </row>
        <row r="575">
          <cell r="A575">
            <v>316.27269999999999</v>
          </cell>
        </row>
        <row r="576">
          <cell r="A576">
            <v>316.48970000000003</v>
          </cell>
        </row>
        <row r="577">
          <cell r="A577">
            <v>316.70600000000002</v>
          </cell>
        </row>
        <row r="578">
          <cell r="A578">
            <v>316.92129999999997</v>
          </cell>
        </row>
        <row r="579">
          <cell r="A579">
            <v>317.13589999999999</v>
          </cell>
        </row>
        <row r="580">
          <cell r="A580">
            <v>317.34960000000001</v>
          </cell>
        </row>
        <row r="581">
          <cell r="A581">
            <v>317.56259999999997</v>
          </cell>
        </row>
        <row r="582">
          <cell r="A582">
            <v>317.7747</v>
          </cell>
        </row>
        <row r="583">
          <cell r="A583">
            <v>317.98599999999999</v>
          </cell>
        </row>
        <row r="584">
          <cell r="A584">
            <v>318.19659999999999</v>
          </cell>
        </row>
        <row r="585">
          <cell r="A585">
            <v>318.40640000000002</v>
          </cell>
        </row>
        <row r="586">
          <cell r="A586">
            <v>318.61540000000002</v>
          </cell>
        </row>
        <row r="587">
          <cell r="A587">
            <v>318.8236</v>
          </cell>
        </row>
        <row r="588">
          <cell r="A588">
            <v>319.03109999999998</v>
          </cell>
        </row>
        <row r="589">
          <cell r="A589">
            <v>319.23779999999999</v>
          </cell>
        </row>
        <row r="590">
          <cell r="A590">
            <v>319.44380000000001</v>
          </cell>
        </row>
        <row r="591">
          <cell r="A591">
            <v>319.649</v>
          </cell>
        </row>
        <row r="592">
          <cell r="A592">
            <v>319.8535</v>
          </cell>
        </row>
        <row r="593">
          <cell r="A593">
            <v>320.05720000000002</v>
          </cell>
        </row>
        <row r="594">
          <cell r="A594">
            <v>320.2602</v>
          </cell>
        </row>
        <row r="595">
          <cell r="A595">
            <v>320.46249999999998</v>
          </cell>
        </row>
        <row r="596">
          <cell r="A596">
            <v>320.66410000000002</v>
          </cell>
        </row>
        <row r="597">
          <cell r="A597">
            <v>320.86500000000001</v>
          </cell>
        </row>
        <row r="598">
          <cell r="A598">
            <v>321.06509999999997</v>
          </cell>
        </row>
        <row r="599">
          <cell r="A599">
            <v>321.26459999999997</v>
          </cell>
        </row>
        <row r="600">
          <cell r="A600">
            <v>321.46339999999998</v>
          </cell>
        </row>
        <row r="601">
          <cell r="A601">
            <v>321.66140000000001</v>
          </cell>
        </row>
        <row r="602">
          <cell r="A602">
            <v>321.85879999999997</v>
          </cell>
        </row>
        <row r="603">
          <cell r="A603">
            <v>322.05549999999999</v>
          </cell>
        </row>
        <row r="604">
          <cell r="A604">
            <v>322.2516</v>
          </cell>
        </row>
        <row r="605">
          <cell r="A605">
            <v>322.447</v>
          </cell>
        </row>
        <row r="606">
          <cell r="A606">
            <v>322.64170000000001</v>
          </cell>
        </row>
        <row r="607">
          <cell r="A607">
            <v>322.83569999999997</v>
          </cell>
        </row>
        <row r="608">
          <cell r="A608">
            <v>323.02910000000003</v>
          </cell>
        </row>
        <row r="609">
          <cell r="A609">
            <v>323.22179999999997</v>
          </cell>
        </row>
        <row r="610">
          <cell r="A610">
            <v>323.41390000000001</v>
          </cell>
        </row>
        <row r="611">
          <cell r="A611">
            <v>323.60539999999997</v>
          </cell>
        </row>
        <row r="612">
          <cell r="A612">
            <v>323.7962</v>
          </cell>
        </row>
        <row r="613">
          <cell r="A613">
            <v>323.98630000000003</v>
          </cell>
        </row>
        <row r="614">
          <cell r="A614">
            <v>324.17590000000001</v>
          </cell>
        </row>
        <row r="615">
          <cell r="A615">
            <v>324.3648</v>
          </cell>
        </row>
        <row r="616">
          <cell r="A616">
            <v>324.55309999999997</v>
          </cell>
        </row>
        <row r="617">
          <cell r="A617">
            <v>324.74079999999998</v>
          </cell>
        </row>
        <row r="618">
          <cell r="A618">
            <v>324.92790000000002</v>
          </cell>
        </row>
        <row r="619">
          <cell r="A619">
            <v>325.11430000000001</v>
          </cell>
        </row>
        <row r="620">
          <cell r="A620">
            <v>325.30020000000002</v>
          </cell>
        </row>
        <row r="621">
          <cell r="A621">
            <v>325.4855</v>
          </cell>
        </row>
        <row r="622">
          <cell r="A622">
            <v>325.67009999999999</v>
          </cell>
        </row>
        <row r="623">
          <cell r="A623">
            <v>325.85419999999999</v>
          </cell>
        </row>
        <row r="624">
          <cell r="A624">
            <v>326.03769999999997</v>
          </cell>
        </row>
        <row r="625">
          <cell r="A625">
            <v>326.22059999999999</v>
          </cell>
        </row>
        <row r="626">
          <cell r="A626">
            <v>326.40289999999999</v>
          </cell>
        </row>
        <row r="627">
          <cell r="A627">
            <v>326.58460000000002</v>
          </cell>
        </row>
        <row r="628">
          <cell r="A628">
            <v>326.76580000000001</v>
          </cell>
        </row>
        <row r="629">
          <cell r="A629">
            <v>326.94639999999998</v>
          </cell>
        </row>
        <row r="630">
          <cell r="A630">
            <v>327.12650000000002</v>
          </cell>
        </row>
        <row r="631">
          <cell r="A631">
            <v>327.30590000000001</v>
          </cell>
        </row>
        <row r="632">
          <cell r="A632">
            <v>327.48480000000001</v>
          </cell>
        </row>
        <row r="633">
          <cell r="A633">
            <v>327.66320000000002</v>
          </cell>
        </row>
        <row r="634">
          <cell r="A634">
            <v>327.84100000000001</v>
          </cell>
        </row>
        <row r="635">
          <cell r="A635">
            <v>328.01830000000001</v>
          </cell>
        </row>
        <row r="636">
          <cell r="A636">
            <v>328.19499999999999</v>
          </cell>
        </row>
        <row r="637">
          <cell r="A637">
            <v>328.37110000000001</v>
          </cell>
        </row>
        <row r="638">
          <cell r="A638">
            <v>328.54680000000002</v>
          </cell>
        </row>
        <row r="639">
          <cell r="A639">
            <v>328.72190000000001</v>
          </cell>
        </row>
        <row r="640">
          <cell r="A640">
            <v>328.89640000000003</v>
          </cell>
        </row>
        <row r="641">
          <cell r="A641">
            <v>329.07040000000001</v>
          </cell>
        </row>
        <row r="642">
          <cell r="A642">
            <v>329.24400000000003</v>
          </cell>
        </row>
        <row r="643">
          <cell r="A643">
            <v>329.4169</v>
          </cell>
        </row>
        <row r="644">
          <cell r="A644">
            <v>329.58940000000001</v>
          </cell>
        </row>
        <row r="645">
          <cell r="A645">
            <v>329.76130000000001</v>
          </cell>
        </row>
        <row r="646">
          <cell r="A646">
            <v>329.93279999999999</v>
          </cell>
        </row>
        <row r="647">
          <cell r="A647">
            <v>330.1037</v>
          </cell>
        </row>
        <row r="648">
          <cell r="A648">
            <v>330.27409999999998</v>
          </cell>
        </row>
        <row r="649">
          <cell r="A649">
            <v>330.44400000000002</v>
          </cell>
        </row>
        <row r="650">
          <cell r="A650">
            <v>330.61340000000001</v>
          </cell>
        </row>
        <row r="651">
          <cell r="A651">
            <v>330.78230000000002</v>
          </cell>
        </row>
        <row r="652">
          <cell r="A652">
            <v>330.95069999999998</v>
          </cell>
        </row>
        <row r="653">
          <cell r="A653">
            <v>331.11860000000001</v>
          </cell>
        </row>
        <row r="654">
          <cell r="A654">
            <v>331.286</v>
          </cell>
        </row>
        <row r="655">
          <cell r="A655">
            <v>331.45299999999997</v>
          </cell>
        </row>
        <row r="656">
          <cell r="A656">
            <v>331.61939999999998</v>
          </cell>
        </row>
        <row r="657">
          <cell r="A657">
            <v>331.78530000000001</v>
          </cell>
        </row>
        <row r="658">
          <cell r="A658">
            <v>331.95080000000002</v>
          </cell>
        </row>
        <row r="659">
          <cell r="A659">
            <v>332.11579999999998</v>
          </cell>
        </row>
        <row r="660">
          <cell r="A660">
            <v>332.28030000000001</v>
          </cell>
        </row>
        <row r="661">
          <cell r="A661">
            <v>332.44439999999997</v>
          </cell>
        </row>
        <row r="662">
          <cell r="A662">
            <v>332.60789999999997</v>
          </cell>
        </row>
        <row r="663">
          <cell r="A663">
            <v>332.77100000000002</v>
          </cell>
        </row>
        <row r="664">
          <cell r="A664">
            <v>332.93369999999999</v>
          </cell>
        </row>
        <row r="665">
          <cell r="A665">
            <v>333.0958</v>
          </cell>
        </row>
        <row r="666">
          <cell r="A666">
            <v>333.25760000000002</v>
          </cell>
        </row>
        <row r="667">
          <cell r="A667">
            <v>333.41879999999998</v>
          </cell>
        </row>
        <row r="668">
          <cell r="A668">
            <v>333.57960000000003</v>
          </cell>
        </row>
        <row r="669">
          <cell r="A669">
            <v>333.73989999999998</v>
          </cell>
        </row>
        <row r="670">
          <cell r="A670">
            <v>333.89980000000003</v>
          </cell>
        </row>
        <row r="671">
          <cell r="A671">
            <v>334.05919999999998</v>
          </cell>
        </row>
        <row r="672">
          <cell r="A672">
            <v>334.21820000000002</v>
          </cell>
        </row>
        <row r="673">
          <cell r="A673">
            <v>334.37670000000003</v>
          </cell>
        </row>
        <row r="674">
          <cell r="A674">
            <v>334.53480000000002</v>
          </cell>
        </row>
        <row r="675">
          <cell r="A675">
            <v>334.69240000000002</v>
          </cell>
        </row>
        <row r="676">
          <cell r="A676">
            <v>334.84960000000001</v>
          </cell>
        </row>
        <row r="677">
          <cell r="A677">
            <v>335.00639999999999</v>
          </cell>
        </row>
        <row r="678">
          <cell r="A678">
            <v>335.16269999999997</v>
          </cell>
        </row>
        <row r="679">
          <cell r="A679">
            <v>335.3186</v>
          </cell>
        </row>
        <row r="680">
          <cell r="A680">
            <v>335.47410000000002</v>
          </cell>
        </row>
        <row r="681">
          <cell r="A681">
            <v>335.62909999999999</v>
          </cell>
        </row>
        <row r="682">
          <cell r="A682">
            <v>335.78370000000001</v>
          </cell>
        </row>
        <row r="683">
          <cell r="A683">
            <v>335.93779999999998</v>
          </cell>
        </row>
        <row r="684">
          <cell r="A684">
            <v>336.09160000000003</v>
          </cell>
        </row>
        <row r="685">
          <cell r="A685">
            <v>336.24489999999997</v>
          </cell>
        </row>
        <row r="686">
          <cell r="A686">
            <v>336.39780000000002</v>
          </cell>
        </row>
        <row r="687">
          <cell r="A687">
            <v>336.55020000000002</v>
          </cell>
        </row>
        <row r="688">
          <cell r="A688">
            <v>336.70229999999998</v>
          </cell>
        </row>
        <row r="689">
          <cell r="A689">
            <v>336.85390000000001</v>
          </cell>
        </row>
        <row r="690">
          <cell r="A690">
            <v>337.00510000000003</v>
          </cell>
        </row>
        <row r="691">
          <cell r="A691">
            <v>337.15589999999997</v>
          </cell>
        </row>
        <row r="692">
          <cell r="A692">
            <v>337.30630000000002</v>
          </cell>
        </row>
        <row r="693">
          <cell r="A693">
            <v>337.45620000000002</v>
          </cell>
        </row>
        <row r="694">
          <cell r="A694">
            <v>337.60579999999999</v>
          </cell>
        </row>
        <row r="695">
          <cell r="A695">
            <v>337.75490000000002</v>
          </cell>
        </row>
        <row r="696">
          <cell r="A696">
            <v>337.90370000000001</v>
          </cell>
        </row>
        <row r="697">
          <cell r="A697">
            <v>338.05200000000002</v>
          </cell>
        </row>
        <row r="698">
          <cell r="A698">
            <v>338.19990000000001</v>
          </cell>
        </row>
        <row r="699">
          <cell r="A699">
            <v>338.34739999999999</v>
          </cell>
        </row>
        <row r="700">
          <cell r="A700">
            <v>338.49459999999999</v>
          </cell>
        </row>
        <row r="701">
          <cell r="A701">
            <v>338.6413</v>
          </cell>
        </row>
        <row r="702">
          <cell r="A702">
            <v>338.7876</v>
          </cell>
        </row>
        <row r="703">
          <cell r="A703">
            <v>338.93349999999998</v>
          </cell>
        </row>
        <row r="704">
          <cell r="A704">
            <v>339.07900000000001</v>
          </cell>
        </row>
        <row r="705">
          <cell r="A705">
            <v>339.22410000000002</v>
          </cell>
        </row>
        <row r="706">
          <cell r="A706">
            <v>339.3689</v>
          </cell>
        </row>
        <row r="707">
          <cell r="A707">
            <v>339.51319999999998</v>
          </cell>
        </row>
        <row r="708">
          <cell r="A708">
            <v>339.65710000000001</v>
          </cell>
        </row>
        <row r="709">
          <cell r="A709">
            <v>339.80070000000001</v>
          </cell>
        </row>
        <row r="710">
          <cell r="A710">
            <v>339.94380000000001</v>
          </cell>
        </row>
        <row r="711">
          <cell r="A711">
            <v>340.0865</v>
          </cell>
        </row>
        <row r="712">
          <cell r="A712">
            <v>340.22890000000001</v>
          </cell>
        </row>
        <row r="713">
          <cell r="A713">
            <v>340.37090000000001</v>
          </cell>
        </row>
        <row r="714">
          <cell r="A714">
            <v>340.51249999999999</v>
          </cell>
        </row>
        <row r="715">
          <cell r="A715">
            <v>340.65359999999998</v>
          </cell>
        </row>
        <row r="716">
          <cell r="A716">
            <v>340.7944</v>
          </cell>
        </row>
        <row r="717">
          <cell r="A717">
            <v>340.93490000000003</v>
          </cell>
        </row>
        <row r="718">
          <cell r="A718">
            <v>341.07490000000001</v>
          </cell>
        </row>
        <row r="719">
          <cell r="A719">
            <v>341.21449999999999</v>
          </cell>
        </row>
        <row r="720">
          <cell r="A720">
            <v>341.35379999999998</v>
          </cell>
        </row>
        <row r="721">
          <cell r="A721">
            <v>341.49259999999998</v>
          </cell>
        </row>
        <row r="722">
          <cell r="A722">
            <v>341.6311</v>
          </cell>
        </row>
        <row r="723">
          <cell r="A723">
            <v>341.76920000000001</v>
          </cell>
        </row>
        <row r="724">
          <cell r="A724">
            <v>341.90690000000001</v>
          </cell>
        </row>
        <row r="725">
          <cell r="A725">
            <v>342.04419999999999</v>
          </cell>
        </row>
        <row r="726">
          <cell r="A726">
            <v>342.18110000000001</v>
          </cell>
        </row>
        <row r="727">
          <cell r="A727">
            <v>342.31760000000003</v>
          </cell>
        </row>
        <row r="728">
          <cell r="A728">
            <v>342.4538</v>
          </cell>
        </row>
        <row r="729">
          <cell r="A729">
            <v>342.58949999999999</v>
          </cell>
        </row>
        <row r="730">
          <cell r="A730">
            <v>342.72489999999999</v>
          </cell>
        </row>
        <row r="731">
          <cell r="A731">
            <v>342.85980000000001</v>
          </cell>
        </row>
        <row r="732">
          <cell r="A732">
            <v>342.99439999999998</v>
          </cell>
        </row>
        <row r="733">
          <cell r="A733">
            <v>343.12860000000001</v>
          </cell>
        </row>
        <row r="734">
          <cell r="A734">
            <v>343.26240000000001</v>
          </cell>
        </row>
        <row r="735">
          <cell r="A735">
            <v>343.39569999999998</v>
          </cell>
        </row>
        <row r="736">
          <cell r="A736">
            <v>343.52870000000001</v>
          </cell>
        </row>
        <row r="737">
          <cell r="A737">
            <v>343.66129999999998</v>
          </cell>
        </row>
        <row r="738">
          <cell r="A738">
            <v>343.79349999999999</v>
          </cell>
        </row>
        <row r="739">
          <cell r="A739">
            <v>343.92529999999999</v>
          </cell>
        </row>
        <row r="740">
          <cell r="A740">
            <v>344.0566</v>
          </cell>
        </row>
        <row r="741">
          <cell r="A741">
            <v>344.18759999999997</v>
          </cell>
        </row>
        <row r="742">
          <cell r="A742">
            <v>344.31810000000002</v>
          </cell>
        </row>
        <row r="743">
          <cell r="A743">
            <v>344.44819999999999</v>
          </cell>
        </row>
        <row r="744">
          <cell r="A744">
            <v>344.57780000000002</v>
          </cell>
        </row>
        <row r="745">
          <cell r="A745">
            <v>344.70710000000003</v>
          </cell>
        </row>
        <row r="746">
          <cell r="A746">
            <v>344.83580000000001</v>
          </cell>
        </row>
        <row r="747">
          <cell r="A747">
            <v>344.96409999999997</v>
          </cell>
        </row>
        <row r="748">
          <cell r="A748">
            <v>345.09199999999998</v>
          </cell>
        </row>
        <row r="749">
          <cell r="A749">
            <v>345.21929999999998</v>
          </cell>
        </row>
        <row r="750">
          <cell r="A750">
            <v>345.34620000000001</v>
          </cell>
        </row>
        <row r="751">
          <cell r="A751">
            <v>345.47250000000003</v>
          </cell>
        </row>
        <row r="752">
          <cell r="A752">
            <v>345.59829999999999</v>
          </cell>
        </row>
        <row r="753">
          <cell r="A753">
            <v>345.72340000000003</v>
          </cell>
        </row>
      </sheetData>
      <sheetData sheetId="42">
        <row r="2">
          <cell r="A2">
            <v>154.5591</v>
          </cell>
        </row>
        <row r="3">
          <cell r="A3">
            <v>207.08799999999999</v>
          </cell>
        </row>
        <row r="4">
          <cell r="A4">
            <v>217.83600000000001</v>
          </cell>
        </row>
        <row r="5">
          <cell r="A5">
            <v>224.77119999999999</v>
          </cell>
        </row>
        <row r="6">
          <cell r="A6">
            <v>230.01920000000001</v>
          </cell>
        </row>
        <row r="7">
          <cell r="A7">
            <v>234.29349999999999</v>
          </cell>
        </row>
        <row r="8">
          <cell r="A8">
            <v>237.92689999999999</v>
          </cell>
        </row>
        <row r="9">
          <cell r="A9">
            <v>241.10319999999999</v>
          </cell>
        </row>
        <row r="10">
          <cell r="A10">
            <v>243.9357</v>
          </cell>
        </row>
        <row r="11">
          <cell r="A11">
            <v>246.4991</v>
          </cell>
        </row>
        <row r="12">
          <cell r="A12">
            <v>248.84559999999999</v>
          </cell>
        </row>
        <row r="13">
          <cell r="A13">
            <v>251.01320000000001</v>
          </cell>
        </row>
        <row r="14">
          <cell r="A14">
            <v>253.03039999999999</v>
          </cell>
        </row>
        <row r="15">
          <cell r="A15">
            <v>254.91929999999999</v>
          </cell>
        </row>
        <row r="16">
          <cell r="A16">
            <v>256.69720000000001</v>
          </cell>
        </row>
        <row r="17">
          <cell r="A17">
            <v>258.37810000000002</v>
          </cell>
        </row>
        <row r="18">
          <cell r="A18">
            <v>259.9735</v>
          </cell>
        </row>
        <row r="19">
          <cell r="A19">
            <v>261.49270000000001</v>
          </cell>
        </row>
        <row r="20">
          <cell r="A20">
            <v>262.9436</v>
          </cell>
        </row>
        <row r="21">
          <cell r="A21">
            <v>264.3331</v>
          </cell>
        </row>
        <row r="22">
          <cell r="A22">
            <v>265.66669999999999</v>
          </cell>
        </row>
        <row r="23">
          <cell r="A23">
            <v>266.9495</v>
          </cell>
        </row>
        <row r="24">
          <cell r="A24">
            <v>268.1857</v>
          </cell>
        </row>
        <row r="25">
          <cell r="A25">
            <v>269.37909999999999</v>
          </cell>
        </row>
        <row r="26">
          <cell r="A26">
            <v>270.53300000000002</v>
          </cell>
        </row>
        <row r="27">
          <cell r="A27">
            <v>271.65019999999998</v>
          </cell>
        </row>
        <row r="28">
          <cell r="A28">
            <v>272.73349999999999</v>
          </cell>
        </row>
        <row r="29">
          <cell r="A29">
            <v>273.78500000000003</v>
          </cell>
        </row>
        <row r="30">
          <cell r="A30">
            <v>274.80700000000002</v>
          </cell>
        </row>
        <row r="31">
          <cell r="A31">
            <v>275.80119999999999</v>
          </cell>
        </row>
        <row r="32">
          <cell r="A32">
            <v>276.76929999999999</v>
          </cell>
        </row>
        <row r="33">
          <cell r="A33">
            <v>277.71300000000002</v>
          </cell>
        </row>
        <row r="34">
          <cell r="A34">
            <v>278.63350000000003</v>
          </cell>
        </row>
        <row r="35">
          <cell r="A35">
            <v>279.53219999999999</v>
          </cell>
        </row>
        <row r="36">
          <cell r="A36">
            <v>280.41030000000001</v>
          </cell>
        </row>
        <row r="37">
          <cell r="A37">
            <v>281.2688</v>
          </cell>
        </row>
        <row r="38">
          <cell r="A38">
            <v>282.1087</v>
          </cell>
        </row>
        <row r="39">
          <cell r="A39">
            <v>282.93090000000001</v>
          </cell>
        </row>
        <row r="40">
          <cell r="A40">
            <v>283.73630000000003</v>
          </cell>
        </row>
        <row r="41">
          <cell r="A41">
            <v>284.52569999999997</v>
          </cell>
        </row>
        <row r="42">
          <cell r="A42">
            <v>285.29969999999997</v>
          </cell>
        </row>
        <row r="43">
          <cell r="A43">
            <v>286.05919999999998</v>
          </cell>
        </row>
        <row r="44">
          <cell r="A44">
            <v>286.80459999999999</v>
          </cell>
        </row>
        <row r="45">
          <cell r="A45">
            <v>287.53660000000002</v>
          </cell>
        </row>
        <row r="46">
          <cell r="A46">
            <v>288.25580000000002</v>
          </cell>
        </row>
        <row r="47">
          <cell r="A47">
            <v>288.96260000000001</v>
          </cell>
        </row>
        <row r="48">
          <cell r="A48">
            <v>289.65750000000003</v>
          </cell>
        </row>
        <row r="49">
          <cell r="A49">
            <v>290.34109999999998</v>
          </cell>
        </row>
        <row r="50">
          <cell r="A50">
            <v>291.01369999999997</v>
          </cell>
        </row>
        <row r="51">
          <cell r="A51">
            <v>291.67570000000001</v>
          </cell>
        </row>
        <row r="52">
          <cell r="A52">
            <v>292.32749999999999</v>
          </cell>
        </row>
        <row r="53">
          <cell r="A53">
            <v>292.96949999999998</v>
          </cell>
        </row>
        <row r="54">
          <cell r="A54">
            <v>293.60210000000001</v>
          </cell>
        </row>
        <row r="55">
          <cell r="A55">
            <v>294.22539999999998</v>
          </cell>
        </row>
        <row r="56">
          <cell r="A56">
            <v>294.8399</v>
          </cell>
        </row>
        <row r="57">
          <cell r="A57">
            <v>295.44589999999999</v>
          </cell>
        </row>
        <row r="58">
          <cell r="A58">
            <v>296.04349999999999</v>
          </cell>
        </row>
        <row r="59">
          <cell r="A59">
            <v>296.63319999999999</v>
          </cell>
        </row>
        <row r="60">
          <cell r="A60">
            <v>297.21499999999997</v>
          </cell>
        </row>
        <row r="61">
          <cell r="A61">
            <v>297.78930000000003</v>
          </cell>
        </row>
        <row r="62">
          <cell r="A62">
            <v>298.35629999999998</v>
          </cell>
        </row>
        <row r="63">
          <cell r="A63">
            <v>298.9162</v>
          </cell>
        </row>
        <row r="64">
          <cell r="A64">
            <v>299.4692</v>
          </cell>
        </row>
        <row r="65">
          <cell r="A65">
            <v>300.01549999999997</v>
          </cell>
        </row>
        <row r="66">
          <cell r="A66">
            <v>300.55529999999999</v>
          </cell>
        </row>
        <row r="67">
          <cell r="A67">
            <v>301.08879999999999</v>
          </cell>
        </row>
        <row r="68">
          <cell r="A68">
            <v>301.61610000000002</v>
          </cell>
        </row>
        <row r="69">
          <cell r="A69">
            <v>302.13740000000001</v>
          </cell>
        </row>
        <row r="70">
          <cell r="A70">
            <v>302.65280000000001</v>
          </cell>
        </row>
        <row r="71">
          <cell r="A71">
            <v>303.1626</v>
          </cell>
        </row>
        <row r="72">
          <cell r="A72">
            <v>303.6669</v>
          </cell>
        </row>
        <row r="73">
          <cell r="A73">
            <v>304.16570000000002</v>
          </cell>
        </row>
        <row r="74">
          <cell r="A74">
            <v>304.65929999999997</v>
          </cell>
        </row>
        <row r="75">
          <cell r="A75">
            <v>305.14769999999999</v>
          </cell>
        </row>
        <row r="76">
          <cell r="A76">
            <v>305.6311</v>
          </cell>
        </row>
        <row r="77">
          <cell r="A77">
            <v>306.1096</v>
          </cell>
        </row>
        <row r="78">
          <cell r="A78">
            <v>306.58339999999998</v>
          </cell>
        </row>
        <row r="79">
          <cell r="A79">
            <v>307.05250000000001</v>
          </cell>
        </row>
        <row r="80">
          <cell r="A80">
            <v>307.517</v>
          </cell>
        </row>
        <row r="81">
          <cell r="A81">
            <v>307.97699999999998</v>
          </cell>
        </row>
        <row r="82">
          <cell r="A82">
            <v>308.43270000000001</v>
          </cell>
        </row>
        <row r="83">
          <cell r="A83">
            <v>308.88420000000002</v>
          </cell>
        </row>
        <row r="84">
          <cell r="A84">
            <v>309.33139999999997</v>
          </cell>
        </row>
        <row r="85">
          <cell r="A85">
            <v>309.77460000000002</v>
          </cell>
        </row>
        <row r="86">
          <cell r="A86">
            <v>310.21379999999999</v>
          </cell>
        </row>
        <row r="87">
          <cell r="A87">
            <v>310.64909999999998</v>
          </cell>
        </row>
        <row r="88">
          <cell r="A88">
            <v>311.0806</v>
          </cell>
        </row>
        <row r="89">
          <cell r="A89">
            <v>311.50819999999999</v>
          </cell>
        </row>
        <row r="90">
          <cell r="A90">
            <v>311.9323</v>
          </cell>
        </row>
        <row r="91">
          <cell r="A91">
            <v>312.35270000000003</v>
          </cell>
        </row>
        <row r="92">
          <cell r="A92">
            <v>312.76960000000003</v>
          </cell>
        </row>
        <row r="93">
          <cell r="A93">
            <v>313.18299999999999</v>
          </cell>
        </row>
        <row r="94">
          <cell r="A94">
            <v>313.59300000000002</v>
          </cell>
        </row>
        <row r="95">
          <cell r="A95">
            <v>313.99970000000002</v>
          </cell>
        </row>
        <row r="96">
          <cell r="A96">
            <v>314.40320000000003</v>
          </cell>
        </row>
        <row r="97">
          <cell r="A97">
            <v>314.80340000000001</v>
          </cell>
        </row>
        <row r="98">
          <cell r="A98">
            <v>315.20049999999998</v>
          </cell>
        </row>
        <row r="99">
          <cell r="A99">
            <v>315.59449999999998</v>
          </cell>
        </row>
        <row r="100">
          <cell r="A100">
            <v>315.98540000000003</v>
          </cell>
        </row>
        <row r="101">
          <cell r="A101">
            <v>316.3734</v>
          </cell>
        </row>
        <row r="102">
          <cell r="A102">
            <v>316.75839999999999</v>
          </cell>
        </row>
        <row r="103">
          <cell r="A103">
            <v>317.14060000000001</v>
          </cell>
        </row>
        <row r="104">
          <cell r="A104">
            <v>317.51990000000001</v>
          </cell>
        </row>
        <row r="105">
          <cell r="A105">
            <v>317.8965</v>
          </cell>
        </row>
        <row r="106">
          <cell r="A106">
            <v>318.2704</v>
          </cell>
        </row>
        <row r="107">
          <cell r="A107">
            <v>318.64150000000001</v>
          </cell>
        </row>
        <row r="108">
          <cell r="A108">
            <v>319.01</v>
          </cell>
        </row>
        <row r="109">
          <cell r="A109">
            <v>319.3759</v>
          </cell>
        </row>
        <row r="110">
          <cell r="A110">
            <v>319.73930000000001</v>
          </cell>
        </row>
        <row r="111">
          <cell r="A111">
            <v>320.10019999999997</v>
          </cell>
        </row>
        <row r="112">
          <cell r="A112">
            <v>320.45859999999999</v>
          </cell>
        </row>
        <row r="113">
          <cell r="A113">
            <v>320.81450000000001</v>
          </cell>
        </row>
        <row r="114">
          <cell r="A114">
            <v>321.16809999999998</v>
          </cell>
        </row>
        <row r="115">
          <cell r="A115">
            <v>321.51929999999999</v>
          </cell>
        </row>
        <row r="116">
          <cell r="A116">
            <v>321.8682</v>
          </cell>
        </row>
        <row r="117">
          <cell r="A117">
            <v>322.21480000000003</v>
          </cell>
        </row>
        <row r="118">
          <cell r="A118">
            <v>322.5591</v>
          </cell>
        </row>
        <row r="119">
          <cell r="A119">
            <v>322.90120000000002</v>
          </cell>
        </row>
        <row r="120">
          <cell r="A120">
            <v>323.24119999999999</v>
          </cell>
        </row>
        <row r="121">
          <cell r="A121">
            <v>323.57900000000001</v>
          </cell>
        </row>
        <row r="122">
          <cell r="A122">
            <v>323.91469999999998</v>
          </cell>
        </row>
        <row r="123">
          <cell r="A123">
            <v>324.24829999999997</v>
          </cell>
        </row>
        <row r="124">
          <cell r="A124">
            <v>324.57979999999998</v>
          </cell>
        </row>
        <row r="125">
          <cell r="A125">
            <v>324.90929999999997</v>
          </cell>
        </row>
        <row r="126">
          <cell r="A126">
            <v>325.23689999999999</v>
          </cell>
        </row>
        <row r="127">
          <cell r="A127">
            <v>325.56240000000003</v>
          </cell>
        </row>
        <row r="128">
          <cell r="A128">
            <v>325.88600000000002</v>
          </cell>
        </row>
        <row r="129">
          <cell r="A129">
            <v>326.20769999999999</v>
          </cell>
        </row>
        <row r="130">
          <cell r="A130">
            <v>326.52749999999997</v>
          </cell>
        </row>
        <row r="131">
          <cell r="A131">
            <v>326.84539999999998</v>
          </cell>
        </row>
        <row r="132">
          <cell r="A132">
            <v>327.16149999999999</v>
          </cell>
        </row>
        <row r="133">
          <cell r="A133">
            <v>327.47579999999999</v>
          </cell>
        </row>
        <row r="134">
          <cell r="A134">
            <v>327.78820000000002</v>
          </cell>
        </row>
        <row r="135">
          <cell r="A135">
            <v>328.09899999999999</v>
          </cell>
        </row>
        <row r="136">
          <cell r="A136">
            <v>328.40789999999998</v>
          </cell>
        </row>
        <row r="137">
          <cell r="A137">
            <v>328.71519999999998</v>
          </cell>
        </row>
        <row r="138">
          <cell r="A138">
            <v>329.02069999999998</v>
          </cell>
        </row>
        <row r="139">
          <cell r="A139">
            <v>329.32459999999998</v>
          </cell>
        </row>
        <row r="140">
          <cell r="A140">
            <v>329.6268</v>
          </cell>
        </row>
        <row r="141">
          <cell r="A141">
            <v>329.92739999999998</v>
          </cell>
        </row>
        <row r="142">
          <cell r="A142">
            <v>330.22640000000001</v>
          </cell>
        </row>
        <row r="143">
          <cell r="A143">
            <v>330.52379999999999</v>
          </cell>
        </row>
        <row r="144">
          <cell r="A144">
            <v>330.81959999999998</v>
          </cell>
        </row>
        <row r="145">
          <cell r="A145">
            <v>331.11380000000003</v>
          </cell>
        </row>
        <row r="146">
          <cell r="A146">
            <v>331.40649999999999</v>
          </cell>
        </row>
        <row r="147">
          <cell r="A147">
            <v>331.6977</v>
          </cell>
        </row>
        <row r="148">
          <cell r="A148">
            <v>331.98739999999998</v>
          </cell>
        </row>
        <row r="149">
          <cell r="A149">
            <v>332.2756</v>
          </cell>
        </row>
        <row r="150">
          <cell r="A150">
            <v>332.56240000000003</v>
          </cell>
        </row>
        <row r="151">
          <cell r="A151">
            <v>332.84769999999997</v>
          </cell>
        </row>
        <row r="152">
          <cell r="A152">
            <v>333.13150000000002</v>
          </cell>
        </row>
        <row r="153">
          <cell r="A153">
            <v>333.41399999999999</v>
          </cell>
        </row>
        <row r="154">
          <cell r="A154">
            <v>333.69499999999999</v>
          </cell>
        </row>
        <row r="155">
          <cell r="A155">
            <v>333.97469999999998</v>
          </cell>
        </row>
        <row r="156">
          <cell r="A156">
            <v>334.25299999999999</v>
          </cell>
        </row>
        <row r="157">
          <cell r="A157">
            <v>334.53</v>
          </cell>
        </row>
        <row r="158">
          <cell r="A158">
            <v>334.80560000000003</v>
          </cell>
        </row>
        <row r="159">
          <cell r="A159">
            <v>335.07990000000001</v>
          </cell>
        </row>
        <row r="160">
          <cell r="A160">
            <v>335.35289999999998</v>
          </cell>
        </row>
        <row r="161">
          <cell r="A161">
            <v>335.62459999999999</v>
          </cell>
        </row>
        <row r="162">
          <cell r="A162">
            <v>335.89499999999998</v>
          </cell>
        </row>
        <row r="163">
          <cell r="A163">
            <v>336.16419999999999</v>
          </cell>
        </row>
        <row r="164">
          <cell r="A164">
            <v>336.43209999999999</v>
          </cell>
        </row>
        <row r="165">
          <cell r="A165">
            <v>336.69880000000001</v>
          </cell>
        </row>
        <row r="166">
          <cell r="A166">
            <v>336.96420000000001</v>
          </cell>
        </row>
        <row r="167">
          <cell r="A167">
            <v>337.2285</v>
          </cell>
        </row>
        <row r="168">
          <cell r="A168">
            <v>337.49149999999997</v>
          </cell>
        </row>
        <row r="169">
          <cell r="A169">
            <v>337.7534</v>
          </cell>
        </row>
        <row r="170">
          <cell r="A170">
            <v>338.01400000000001</v>
          </cell>
        </row>
        <row r="171">
          <cell r="A171">
            <v>338.27359999999999</v>
          </cell>
        </row>
        <row r="172">
          <cell r="A172">
            <v>338.53190000000001</v>
          </cell>
        </row>
        <row r="173">
          <cell r="A173">
            <v>338.78919999999999</v>
          </cell>
        </row>
        <row r="174">
          <cell r="A174">
            <v>339.0453</v>
          </cell>
        </row>
        <row r="175">
          <cell r="A175">
            <v>339.30029999999999</v>
          </cell>
        </row>
        <row r="176">
          <cell r="A176">
            <v>339.55410000000001</v>
          </cell>
        </row>
        <row r="177">
          <cell r="A177">
            <v>339.80689999999998</v>
          </cell>
        </row>
        <row r="178">
          <cell r="A178">
            <v>340.05869999999999</v>
          </cell>
        </row>
        <row r="179">
          <cell r="A179">
            <v>340.30930000000001</v>
          </cell>
        </row>
        <row r="180">
          <cell r="A180">
            <v>340.55889999999999</v>
          </cell>
        </row>
        <row r="181">
          <cell r="A181">
            <v>340.80739999999997</v>
          </cell>
        </row>
        <row r="182">
          <cell r="A182">
            <v>341.05489999999998</v>
          </cell>
        </row>
        <row r="183">
          <cell r="A183">
            <v>341.30130000000003</v>
          </cell>
        </row>
        <row r="184">
          <cell r="A184">
            <v>341.54680000000002</v>
          </cell>
        </row>
        <row r="185">
          <cell r="A185">
            <v>341.7912</v>
          </cell>
        </row>
        <row r="186">
          <cell r="A186">
            <v>342.03460000000001</v>
          </cell>
        </row>
        <row r="187">
          <cell r="A187">
            <v>342.27699999999999</v>
          </cell>
        </row>
        <row r="188">
          <cell r="A188">
            <v>342.51850000000002</v>
          </cell>
        </row>
        <row r="189">
          <cell r="A189">
            <v>342.75889999999998</v>
          </cell>
        </row>
        <row r="190">
          <cell r="A190">
            <v>342.9984</v>
          </cell>
        </row>
        <row r="191">
          <cell r="A191">
            <v>343.23700000000002</v>
          </cell>
        </row>
        <row r="192">
          <cell r="A192">
            <v>343.47460000000001</v>
          </cell>
        </row>
        <row r="193">
          <cell r="A193">
            <v>343.71129999999999</v>
          </cell>
        </row>
        <row r="194">
          <cell r="A194">
            <v>343.947</v>
          </cell>
        </row>
        <row r="195">
          <cell r="A195">
            <v>344.18180000000001</v>
          </cell>
        </row>
        <row r="196">
          <cell r="A196">
            <v>344.41570000000002</v>
          </cell>
        </row>
        <row r="197">
          <cell r="A197">
            <v>344.64870000000002</v>
          </cell>
        </row>
        <row r="198">
          <cell r="A198">
            <v>344.88069999999999</v>
          </cell>
        </row>
        <row r="199">
          <cell r="A199">
            <v>345.11189999999999</v>
          </cell>
        </row>
        <row r="200">
          <cell r="A200">
            <v>345.34219999999999</v>
          </cell>
        </row>
        <row r="201">
          <cell r="A201">
            <v>345.57170000000002</v>
          </cell>
        </row>
        <row r="202">
          <cell r="A202">
            <v>345.80020000000002</v>
          </cell>
        </row>
        <row r="203">
          <cell r="A203">
            <v>346.02800000000002</v>
          </cell>
        </row>
        <row r="204">
          <cell r="A204">
            <v>346.25479999999999</v>
          </cell>
        </row>
        <row r="205">
          <cell r="A205">
            <v>346.48079999999999</v>
          </cell>
        </row>
        <row r="206">
          <cell r="A206">
            <v>346.70600000000002</v>
          </cell>
        </row>
        <row r="207">
          <cell r="A207">
            <v>346.93029999999999</v>
          </cell>
        </row>
        <row r="208">
          <cell r="A208">
            <v>347.15379999999999</v>
          </cell>
        </row>
        <row r="209">
          <cell r="A209">
            <v>347.37650000000002</v>
          </cell>
        </row>
        <row r="210">
          <cell r="A210">
            <v>347.59840000000003</v>
          </cell>
        </row>
        <row r="211">
          <cell r="A211">
            <v>347.81950000000001</v>
          </cell>
        </row>
        <row r="212">
          <cell r="A212">
            <v>348.03980000000001</v>
          </cell>
        </row>
        <row r="213">
          <cell r="A213">
            <v>348.2593</v>
          </cell>
        </row>
        <row r="214">
          <cell r="A214">
            <v>348.47800000000001</v>
          </cell>
        </row>
        <row r="215">
          <cell r="A215">
            <v>348.69589999999999</v>
          </cell>
        </row>
        <row r="216">
          <cell r="A216">
            <v>348.91300000000001</v>
          </cell>
        </row>
        <row r="217">
          <cell r="A217">
            <v>349.12939999999998</v>
          </cell>
        </row>
        <row r="218">
          <cell r="A218">
            <v>349.3451</v>
          </cell>
        </row>
        <row r="219">
          <cell r="A219">
            <v>349.55990000000003</v>
          </cell>
        </row>
        <row r="220">
          <cell r="A220">
            <v>349.774</v>
          </cell>
        </row>
        <row r="221">
          <cell r="A221">
            <v>349.98739999999998</v>
          </cell>
        </row>
        <row r="222">
          <cell r="A222">
            <v>350.20010000000002</v>
          </cell>
        </row>
        <row r="223">
          <cell r="A223">
            <v>350.41199999999998</v>
          </cell>
        </row>
        <row r="224">
          <cell r="A224">
            <v>350.6232</v>
          </cell>
        </row>
        <row r="225">
          <cell r="A225">
            <v>350.83359999999999</v>
          </cell>
        </row>
        <row r="226">
          <cell r="A226">
            <v>351.04340000000002</v>
          </cell>
        </row>
        <row r="227">
          <cell r="A227">
            <v>351.25240000000002</v>
          </cell>
        </row>
        <row r="228">
          <cell r="A228">
            <v>351.46069999999997</v>
          </cell>
        </row>
        <row r="229">
          <cell r="A229">
            <v>351.66840000000002</v>
          </cell>
        </row>
        <row r="230">
          <cell r="A230">
            <v>351.87529999999998</v>
          </cell>
        </row>
        <row r="231">
          <cell r="A231">
            <v>352.08159999999998</v>
          </cell>
        </row>
        <row r="232">
          <cell r="A232">
            <v>352.28710000000001</v>
          </cell>
        </row>
        <row r="233">
          <cell r="A233">
            <v>352.49200000000002</v>
          </cell>
        </row>
        <row r="234">
          <cell r="A234">
            <v>352.69619999999998</v>
          </cell>
        </row>
        <row r="235">
          <cell r="A235">
            <v>352.89980000000003</v>
          </cell>
        </row>
        <row r="236">
          <cell r="A236">
            <v>353.10270000000003</v>
          </cell>
        </row>
        <row r="237">
          <cell r="A237">
            <v>353.30489999999998</v>
          </cell>
        </row>
        <row r="238">
          <cell r="A238">
            <v>353.50650000000002</v>
          </cell>
        </row>
        <row r="239">
          <cell r="A239">
            <v>353.70740000000001</v>
          </cell>
        </row>
        <row r="240">
          <cell r="A240">
            <v>353.90769999999998</v>
          </cell>
        </row>
        <row r="241">
          <cell r="A241">
            <v>354.10730000000001</v>
          </cell>
        </row>
        <row r="242">
          <cell r="A242">
            <v>354.30630000000002</v>
          </cell>
        </row>
        <row r="243">
          <cell r="A243">
            <v>354.50470000000001</v>
          </cell>
        </row>
        <row r="244">
          <cell r="A244">
            <v>354.70240000000001</v>
          </cell>
        </row>
        <row r="245">
          <cell r="A245">
            <v>354.89949999999999</v>
          </cell>
        </row>
        <row r="246">
          <cell r="A246">
            <v>355.096</v>
          </cell>
        </row>
        <row r="247">
          <cell r="A247">
            <v>355.2919</v>
          </cell>
        </row>
        <row r="248">
          <cell r="A248">
            <v>355.48719999999997</v>
          </cell>
        </row>
        <row r="249">
          <cell r="A249">
            <v>355.68180000000001</v>
          </cell>
        </row>
        <row r="250">
          <cell r="A250">
            <v>355.8759</v>
          </cell>
        </row>
        <row r="251">
          <cell r="A251">
            <v>356.06939999999997</v>
          </cell>
        </row>
        <row r="252">
          <cell r="A252">
            <v>356.26220000000001</v>
          </cell>
        </row>
        <row r="253">
          <cell r="A253">
            <v>356.4545</v>
          </cell>
        </row>
        <row r="254">
          <cell r="A254">
            <v>356.64620000000002</v>
          </cell>
        </row>
        <row r="255">
          <cell r="A255">
            <v>356.83730000000003</v>
          </cell>
        </row>
        <row r="256">
          <cell r="A256">
            <v>357.02780000000001</v>
          </cell>
        </row>
        <row r="257">
          <cell r="A257">
            <v>357.21780000000001</v>
          </cell>
        </row>
        <row r="258">
          <cell r="A258">
            <v>357.40719999999999</v>
          </cell>
        </row>
        <row r="259">
          <cell r="A259">
            <v>357.596</v>
          </cell>
        </row>
        <row r="260">
          <cell r="A260">
            <v>357.78429999999997</v>
          </cell>
        </row>
        <row r="261">
          <cell r="A261">
            <v>357.97199999999998</v>
          </cell>
        </row>
        <row r="262">
          <cell r="A262">
            <v>358.15910000000002</v>
          </cell>
        </row>
        <row r="263">
          <cell r="A263">
            <v>358.34570000000002</v>
          </cell>
        </row>
        <row r="264">
          <cell r="A264">
            <v>358.5317</v>
          </cell>
        </row>
        <row r="265">
          <cell r="A265">
            <v>358.71719999999999</v>
          </cell>
        </row>
        <row r="266">
          <cell r="A266">
            <v>358.90219999999999</v>
          </cell>
        </row>
        <row r="267">
          <cell r="A267">
            <v>359.08659999999998</v>
          </cell>
        </row>
        <row r="268">
          <cell r="A268">
            <v>359.2704</v>
          </cell>
        </row>
        <row r="269">
          <cell r="A269">
            <v>359.4538</v>
          </cell>
        </row>
        <row r="270">
          <cell r="A270">
            <v>359.63659999999999</v>
          </cell>
        </row>
        <row r="271">
          <cell r="A271">
            <v>359.81889999999999</v>
          </cell>
        </row>
        <row r="272">
          <cell r="A272">
            <v>360.00060000000002</v>
          </cell>
        </row>
        <row r="273">
          <cell r="A273">
            <v>360.18189999999998</v>
          </cell>
        </row>
        <row r="274">
          <cell r="A274">
            <v>360.36259999999999</v>
          </cell>
        </row>
        <row r="275">
          <cell r="A275">
            <v>360.5428</v>
          </cell>
        </row>
        <row r="276">
          <cell r="A276">
            <v>360.72250000000003</v>
          </cell>
        </row>
        <row r="277">
          <cell r="A277">
            <v>360.90170000000001</v>
          </cell>
        </row>
        <row r="278">
          <cell r="A278">
            <v>361.0804</v>
          </cell>
        </row>
        <row r="279">
          <cell r="A279">
            <v>361.2586</v>
          </cell>
        </row>
        <row r="280">
          <cell r="A280">
            <v>361.43630000000002</v>
          </cell>
        </row>
        <row r="281">
          <cell r="A281">
            <v>361.61349999999999</v>
          </cell>
        </row>
        <row r="282">
          <cell r="A282">
            <v>361.79020000000003</v>
          </cell>
        </row>
        <row r="283">
          <cell r="A283">
            <v>361.96640000000002</v>
          </cell>
        </row>
        <row r="284">
          <cell r="A284">
            <v>362.14210000000003</v>
          </cell>
        </row>
        <row r="285">
          <cell r="A285">
            <v>362.31729999999999</v>
          </cell>
        </row>
        <row r="286">
          <cell r="A286">
            <v>362.49209999999999</v>
          </cell>
        </row>
        <row r="287">
          <cell r="A287">
            <v>362.66640000000001</v>
          </cell>
        </row>
        <row r="288">
          <cell r="A288">
            <v>362.84019999999998</v>
          </cell>
        </row>
        <row r="289">
          <cell r="A289">
            <v>363.01350000000002</v>
          </cell>
        </row>
        <row r="290">
          <cell r="A290">
            <v>363.18630000000002</v>
          </cell>
        </row>
        <row r="291">
          <cell r="A291">
            <v>363.3587</v>
          </cell>
        </row>
        <row r="292">
          <cell r="A292">
            <v>363.53059999999999</v>
          </cell>
        </row>
        <row r="293">
          <cell r="A293">
            <v>363.70209999999997</v>
          </cell>
        </row>
        <row r="294">
          <cell r="A294">
            <v>363.87310000000002</v>
          </cell>
        </row>
        <row r="295">
          <cell r="A295">
            <v>364.04360000000003</v>
          </cell>
        </row>
        <row r="296">
          <cell r="A296">
            <v>364.21370000000002</v>
          </cell>
        </row>
        <row r="297">
          <cell r="A297">
            <v>364.38339999999999</v>
          </cell>
        </row>
        <row r="298">
          <cell r="A298">
            <v>364.55250000000001</v>
          </cell>
        </row>
        <row r="299">
          <cell r="A299">
            <v>364.72129999999999</v>
          </cell>
        </row>
        <row r="300">
          <cell r="A300">
            <v>364.8895</v>
          </cell>
        </row>
        <row r="301">
          <cell r="A301">
            <v>365.05739999999997</v>
          </cell>
        </row>
        <row r="302">
          <cell r="A302">
            <v>365.22480000000002</v>
          </cell>
        </row>
        <row r="303">
          <cell r="A303">
            <v>365.39170000000001</v>
          </cell>
        </row>
        <row r="304">
          <cell r="A304">
            <v>365.55829999999997</v>
          </cell>
        </row>
        <row r="305">
          <cell r="A305">
            <v>365.7244</v>
          </cell>
        </row>
        <row r="306">
          <cell r="A306">
            <v>365.89</v>
          </cell>
        </row>
        <row r="307">
          <cell r="A307">
            <v>366.05520000000001</v>
          </cell>
        </row>
        <row r="308">
          <cell r="A308">
            <v>366.22</v>
          </cell>
        </row>
        <row r="309">
          <cell r="A309">
            <v>366.38440000000003</v>
          </cell>
        </row>
        <row r="310">
          <cell r="A310">
            <v>366.54840000000002</v>
          </cell>
        </row>
        <row r="311">
          <cell r="A311">
            <v>366.71190000000001</v>
          </cell>
        </row>
        <row r="312">
          <cell r="A312">
            <v>366.875</v>
          </cell>
        </row>
        <row r="313">
          <cell r="A313">
            <v>367.03769999999997</v>
          </cell>
        </row>
        <row r="314">
          <cell r="A314">
            <v>367.2</v>
          </cell>
        </row>
        <row r="315">
          <cell r="A315">
            <v>367.36180000000002</v>
          </cell>
        </row>
        <row r="316">
          <cell r="A316">
            <v>367.52330000000001</v>
          </cell>
        </row>
        <row r="317">
          <cell r="A317">
            <v>367.68430000000001</v>
          </cell>
        </row>
        <row r="318">
          <cell r="A318">
            <v>367.84500000000003</v>
          </cell>
        </row>
        <row r="319">
          <cell r="A319">
            <v>368.0052</v>
          </cell>
        </row>
        <row r="320">
          <cell r="A320">
            <v>368.16500000000002</v>
          </cell>
        </row>
        <row r="321">
          <cell r="A321">
            <v>368.32440000000003</v>
          </cell>
        </row>
        <row r="322">
          <cell r="A322">
            <v>368.48349999999999</v>
          </cell>
        </row>
        <row r="323">
          <cell r="A323">
            <v>368.64210000000003</v>
          </cell>
        </row>
        <row r="324">
          <cell r="A324">
            <v>368.80029999999999</v>
          </cell>
        </row>
        <row r="325">
          <cell r="A325">
            <v>368.95819999999998</v>
          </cell>
        </row>
        <row r="326">
          <cell r="A326">
            <v>369.11559999999997</v>
          </cell>
        </row>
        <row r="327">
          <cell r="A327">
            <v>369.27269999999999</v>
          </cell>
        </row>
        <row r="328">
          <cell r="A328">
            <v>369.42930000000001</v>
          </cell>
        </row>
        <row r="329">
          <cell r="A329">
            <v>369.5856</v>
          </cell>
        </row>
        <row r="330">
          <cell r="A330">
            <v>369.74149999999997</v>
          </cell>
        </row>
        <row r="331">
          <cell r="A331">
            <v>369.89699999999999</v>
          </cell>
        </row>
        <row r="332">
          <cell r="A332">
            <v>370.0521</v>
          </cell>
        </row>
        <row r="333">
          <cell r="A333">
            <v>370.20690000000002</v>
          </cell>
        </row>
        <row r="334">
          <cell r="A334">
            <v>370.36130000000003</v>
          </cell>
        </row>
        <row r="335">
          <cell r="A335">
            <v>370.51530000000002</v>
          </cell>
        </row>
        <row r="336">
          <cell r="A336">
            <v>370.66890000000001</v>
          </cell>
        </row>
        <row r="337">
          <cell r="A337">
            <v>370.82209999999998</v>
          </cell>
        </row>
        <row r="338">
          <cell r="A338">
            <v>370.97500000000002</v>
          </cell>
        </row>
        <row r="339">
          <cell r="A339">
            <v>371.1275</v>
          </cell>
        </row>
        <row r="340">
          <cell r="A340">
            <v>371.27960000000002</v>
          </cell>
        </row>
        <row r="341">
          <cell r="A341">
            <v>371.4314</v>
          </cell>
        </row>
        <row r="342">
          <cell r="A342">
            <v>371.58280000000002</v>
          </cell>
        </row>
        <row r="343">
          <cell r="A343">
            <v>371.73379999999997</v>
          </cell>
        </row>
        <row r="344">
          <cell r="A344">
            <v>371.8845</v>
          </cell>
        </row>
        <row r="345">
          <cell r="A345">
            <v>372.03480000000002</v>
          </cell>
        </row>
        <row r="346">
          <cell r="A346">
            <v>372.1848</v>
          </cell>
        </row>
        <row r="347">
          <cell r="A347">
            <v>372.33440000000002</v>
          </cell>
        </row>
        <row r="348">
          <cell r="A348">
            <v>372.48360000000002</v>
          </cell>
        </row>
        <row r="349">
          <cell r="A349">
            <v>372.63249999999999</v>
          </cell>
        </row>
        <row r="350">
          <cell r="A350">
            <v>372.78100000000001</v>
          </cell>
        </row>
        <row r="351">
          <cell r="A351">
            <v>372.92919999999998</v>
          </cell>
        </row>
        <row r="352">
          <cell r="A352">
            <v>373.077</v>
          </cell>
        </row>
        <row r="353">
          <cell r="A353">
            <v>373.22449999999998</v>
          </cell>
        </row>
        <row r="354">
          <cell r="A354">
            <v>373.37169999999998</v>
          </cell>
        </row>
        <row r="355">
          <cell r="A355">
            <v>373.51839999999999</v>
          </cell>
        </row>
        <row r="356">
          <cell r="A356">
            <v>373.66489999999999</v>
          </cell>
        </row>
        <row r="357">
          <cell r="A357">
            <v>373.81099999999998</v>
          </cell>
        </row>
        <row r="358">
          <cell r="A358">
            <v>373.95670000000001</v>
          </cell>
        </row>
        <row r="359">
          <cell r="A359">
            <v>374.10210000000001</v>
          </cell>
        </row>
        <row r="360">
          <cell r="A360">
            <v>374.24720000000002</v>
          </cell>
        </row>
        <row r="361">
          <cell r="A361">
            <v>374.39190000000002</v>
          </cell>
        </row>
        <row r="362">
          <cell r="A362">
            <v>374.53629999999998</v>
          </cell>
        </row>
        <row r="363">
          <cell r="A363">
            <v>374.68029999999999</v>
          </cell>
        </row>
        <row r="364">
          <cell r="A364">
            <v>374.82400000000001</v>
          </cell>
        </row>
        <row r="365">
          <cell r="A365">
            <v>374.9674</v>
          </cell>
        </row>
        <row r="366">
          <cell r="A366">
            <v>375.11040000000003</v>
          </cell>
        </row>
        <row r="367">
          <cell r="A367">
            <v>375.25319999999999</v>
          </cell>
        </row>
        <row r="368">
          <cell r="A368">
            <v>375.39550000000003</v>
          </cell>
        </row>
        <row r="369">
          <cell r="A369">
            <v>375.5376</v>
          </cell>
        </row>
        <row r="370">
          <cell r="A370">
            <v>375.67930000000001</v>
          </cell>
        </row>
        <row r="371">
          <cell r="A371">
            <v>375.82069999999999</v>
          </cell>
        </row>
        <row r="372">
          <cell r="A372">
            <v>375.96170000000001</v>
          </cell>
        </row>
        <row r="373">
          <cell r="A373">
            <v>376.10250000000002</v>
          </cell>
        </row>
        <row r="374">
          <cell r="A374">
            <v>376.24290000000002</v>
          </cell>
        </row>
        <row r="375">
          <cell r="A375">
            <v>376.38299999999998</v>
          </cell>
        </row>
        <row r="376">
          <cell r="A376">
            <v>376.52269999999999</v>
          </cell>
        </row>
        <row r="377">
          <cell r="A377">
            <v>376.66210000000001</v>
          </cell>
        </row>
        <row r="378">
          <cell r="A378">
            <v>376.80130000000003</v>
          </cell>
        </row>
        <row r="379">
          <cell r="A379">
            <v>376.94</v>
          </cell>
        </row>
        <row r="380">
          <cell r="A380">
            <v>377.07850000000002</v>
          </cell>
        </row>
        <row r="381">
          <cell r="A381">
            <v>377.2167</v>
          </cell>
        </row>
        <row r="382">
          <cell r="A382">
            <v>377.35449999999997</v>
          </cell>
        </row>
        <row r="383">
          <cell r="A383">
            <v>377.49200000000002</v>
          </cell>
        </row>
        <row r="384">
          <cell r="A384">
            <v>377.62920000000003</v>
          </cell>
        </row>
        <row r="385">
          <cell r="A385">
            <v>377.76609999999999</v>
          </cell>
        </row>
        <row r="386">
          <cell r="A386">
            <v>377.90269999999998</v>
          </cell>
        </row>
        <row r="387">
          <cell r="A387">
            <v>378.03890000000001</v>
          </cell>
        </row>
        <row r="388">
          <cell r="A388">
            <v>378.1748</v>
          </cell>
        </row>
        <row r="389">
          <cell r="A389">
            <v>378.31049999999999</v>
          </cell>
        </row>
        <row r="390">
          <cell r="A390">
            <v>378.44580000000002</v>
          </cell>
        </row>
        <row r="391">
          <cell r="A391">
            <v>378.58080000000001</v>
          </cell>
        </row>
        <row r="392">
          <cell r="A392">
            <v>378.71550000000002</v>
          </cell>
        </row>
        <row r="393">
          <cell r="A393">
            <v>378.84980000000002</v>
          </cell>
        </row>
        <row r="394">
          <cell r="A394">
            <v>378.98390000000001</v>
          </cell>
        </row>
        <row r="395">
          <cell r="A395">
            <v>379.11759999999998</v>
          </cell>
        </row>
        <row r="396">
          <cell r="A396">
            <v>379.25110000000001</v>
          </cell>
        </row>
        <row r="397">
          <cell r="A397">
            <v>379.38420000000002</v>
          </cell>
        </row>
        <row r="398">
          <cell r="A398">
            <v>379.51710000000003</v>
          </cell>
        </row>
        <row r="399">
          <cell r="A399">
            <v>379.64960000000002</v>
          </cell>
        </row>
        <row r="400">
          <cell r="A400">
            <v>379.78179999999998</v>
          </cell>
        </row>
        <row r="401">
          <cell r="A401">
            <v>379.91370000000001</v>
          </cell>
        </row>
        <row r="402">
          <cell r="A402">
            <v>380.0453</v>
          </cell>
        </row>
        <row r="403">
          <cell r="A403">
            <v>380.17660000000001</v>
          </cell>
        </row>
        <row r="404">
          <cell r="A404">
            <v>380.30759999999998</v>
          </cell>
        </row>
        <row r="405">
          <cell r="A405">
            <v>380.43819999999999</v>
          </cell>
        </row>
        <row r="406">
          <cell r="A406">
            <v>380.5686</v>
          </cell>
        </row>
        <row r="407">
          <cell r="A407">
            <v>380.69869999999997</v>
          </cell>
        </row>
        <row r="408">
          <cell r="A408">
            <v>380.82839999999999</v>
          </cell>
        </row>
        <row r="409">
          <cell r="A409">
            <v>380.9579</v>
          </cell>
        </row>
        <row r="410">
          <cell r="A410">
            <v>381.08710000000002</v>
          </cell>
        </row>
        <row r="411">
          <cell r="A411">
            <v>381.21589999999998</v>
          </cell>
        </row>
        <row r="412">
          <cell r="A412">
            <v>381.34440000000001</v>
          </cell>
        </row>
        <row r="413">
          <cell r="A413">
            <v>381.47269999999997</v>
          </cell>
        </row>
        <row r="414">
          <cell r="A414">
            <v>381.60059999999999</v>
          </cell>
        </row>
        <row r="415">
          <cell r="A415">
            <v>381.72820000000002</v>
          </cell>
        </row>
        <row r="416">
          <cell r="A416">
            <v>381.85550000000001</v>
          </cell>
        </row>
        <row r="417">
          <cell r="A417">
            <v>381.98259999999999</v>
          </cell>
        </row>
        <row r="418">
          <cell r="A418">
            <v>382.10930000000002</v>
          </cell>
        </row>
        <row r="419">
          <cell r="A419">
            <v>382.23570000000001</v>
          </cell>
        </row>
        <row r="420">
          <cell r="A420">
            <v>382.36169999999998</v>
          </cell>
        </row>
        <row r="421">
          <cell r="A421">
            <v>382.48750000000001</v>
          </cell>
        </row>
        <row r="422">
          <cell r="A422">
            <v>382.613</v>
          </cell>
        </row>
        <row r="423">
          <cell r="A423">
            <v>382.73809999999997</v>
          </cell>
        </row>
        <row r="424">
          <cell r="A424">
            <v>382.863</v>
          </cell>
        </row>
        <row r="425">
          <cell r="A425">
            <v>382.98750000000001</v>
          </cell>
        </row>
        <row r="426">
          <cell r="A426">
            <v>383.11180000000002</v>
          </cell>
        </row>
        <row r="427">
          <cell r="A427">
            <v>383.23570000000001</v>
          </cell>
        </row>
        <row r="428">
          <cell r="A428">
            <v>383.35930000000002</v>
          </cell>
        </row>
        <row r="429">
          <cell r="A429">
            <v>383.48250000000002</v>
          </cell>
        </row>
        <row r="430">
          <cell r="A430">
            <v>383.60550000000001</v>
          </cell>
        </row>
        <row r="431">
          <cell r="A431">
            <v>383.72809999999998</v>
          </cell>
        </row>
        <row r="432">
          <cell r="A432">
            <v>383.85039999999998</v>
          </cell>
        </row>
        <row r="433">
          <cell r="A433">
            <v>383.97239999999999</v>
          </cell>
        </row>
        <row r="434">
          <cell r="A434">
            <v>384.09410000000003</v>
          </cell>
        </row>
        <row r="435">
          <cell r="A435">
            <v>384.21539999999999</v>
          </cell>
        </row>
        <row r="436">
          <cell r="A436">
            <v>384.33640000000003</v>
          </cell>
        </row>
        <row r="437">
          <cell r="A437">
            <v>384.45710000000003</v>
          </cell>
        </row>
        <row r="438">
          <cell r="A438">
            <v>384.57740000000001</v>
          </cell>
        </row>
        <row r="439">
          <cell r="A439">
            <v>384.69740000000002</v>
          </cell>
        </row>
        <row r="440">
          <cell r="A440">
            <v>384.81700000000001</v>
          </cell>
        </row>
        <row r="441">
          <cell r="A441">
            <v>384.93619999999999</v>
          </cell>
        </row>
        <row r="442">
          <cell r="A442">
            <v>385.05509999999998</v>
          </cell>
        </row>
        <row r="443">
          <cell r="A443">
            <v>385.1737</v>
          </cell>
        </row>
        <row r="444">
          <cell r="A444">
            <v>385.29180000000002</v>
          </cell>
        </row>
        <row r="445">
          <cell r="A445">
            <v>385.40960000000001</v>
          </cell>
        </row>
        <row r="446">
          <cell r="A446">
            <v>385.52699999999999</v>
          </cell>
        </row>
        <row r="447">
          <cell r="A447">
            <v>385.64389999999997</v>
          </cell>
        </row>
        <row r="448">
          <cell r="A448">
            <v>385.76049999999998</v>
          </cell>
        </row>
        <row r="449">
          <cell r="A449">
            <v>385.87650000000002</v>
          </cell>
        </row>
        <row r="450">
          <cell r="A450">
            <v>385.99209999999999</v>
          </cell>
        </row>
        <row r="451">
          <cell r="A451">
            <v>386.10719999999998</v>
          </cell>
        </row>
        <row r="452">
          <cell r="A452">
            <v>386.2217</v>
          </cell>
        </row>
        <row r="453">
          <cell r="A453">
            <v>386.3356</v>
          </cell>
        </row>
        <row r="454">
          <cell r="A454">
            <v>154.5591</v>
          </cell>
        </row>
        <row r="455">
          <cell r="A455">
            <v>207.08799999999999</v>
          </cell>
        </row>
        <row r="456">
          <cell r="A456">
            <v>217.83600000000001</v>
          </cell>
        </row>
        <row r="457">
          <cell r="A457">
            <v>224.77119999999999</v>
          </cell>
        </row>
        <row r="458">
          <cell r="A458">
            <v>230.01920000000001</v>
          </cell>
        </row>
        <row r="459">
          <cell r="A459">
            <v>234.29349999999999</v>
          </cell>
        </row>
        <row r="460">
          <cell r="A460">
            <v>237.92689999999999</v>
          </cell>
        </row>
        <row r="461">
          <cell r="A461">
            <v>241.10319999999999</v>
          </cell>
        </row>
        <row r="462">
          <cell r="A462">
            <v>243.9357</v>
          </cell>
        </row>
        <row r="463">
          <cell r="A463">
            <v>246.4991</v>
          </cell>
        </row>
        <row r="464">
          <cell r="A464">
            <v>248.84559999999999</v>
          </cell>
        </row>
        <row r="465">
          <cell r="A465">
            <v>251.01320000000001</v>
          </cell>
        </row>
        <row r="466">
          <cell r="A466">
            <v>253.03039999999999</v>
          </cell>
        </row>
        <row r="467">
          <cell r="A467">
            <v>254.91929999999999</v>
          </cell>
        </row>
        <row r="468">
          <cell r="A468">
            <v>256.69720000000001</v>
          </cell>
        </row>
        <row r="469">
          <cell r="A469">
            <v>258.37810000000002</v>
          </cell>
        </row>
        <row r="470">
          <cell r="A470">
            <v>259.9735</v>
          </cell>
        </row>
        <row r="471">
          <cell r="A471">
            <v>261.49270000000001</v>
          </cell>
        </row>
        <row r="472">
          <cell r="A472">
            <v>262.9436</v>
          </cell>
        </row>
        <row r="473">
          <cell r="A473">
            <v>264.3331</v>
          </cell>
        </row>
        <row r="474">
          <cell r="A474">
            <v>265.66669999999999</v>
          </cell>
        </row>
        <row r="475">
          <cell r="A475">
            <v>266.9495</v>
          </cell>
        </row>
        <row r="476">
          <cell r="A476">
            <v>268.1857</v>
          </cell>
        </row>
        <row r="477">
          <cell r="A477">
            <v>269.37909999999999</v>
          </cell>
        </row>
        <row r="478">
          <cell r="A478">
            <v>270.53300000000002</v>
          </cell>
        </row>
        <row r="479">
          <cell r="A479">
            <v>271.65019999999998</v>
          </cell>
        </row>
        <row r="480">
          <cell r="A480">
            <v>272.73349999999999</v>
          </cell>
        </row>
        <row r="481">
          <cell r="A481">
            <v>273.78500000000003</v>
          </cell>
        </row>
        <row r="482">
          <cell r="A482">
            <v>274.80700000000002</v>
          </cell>
        </row>
        <row r="483">
          <cell r="A483">
            <v>275.80119999999999</v>
          </cell>
        </row>
        <row r="484">
          <cell r="A484">
            <v>276.76929999999999</v>
          </cell>
        </row>
        <row r="485">
          <cell r="A485">
            <v>277.71300000000002</v>
          </cell>
        </row>
        <row r="486">
          <cell r="A486">
            <v>278.63350000000003</v>
          </cell>
        </row>
        <row r="487">
          <cell r="A487">
            <v>279.53219999999999</v>
          </cell>
        </row>
        <row r="488">
          <cell r="A488">
            <v>280.41030000000001</v>
          </cell>
        </row>
        <row r="489">
          <cell r="A489">
            <v>281.2688</v>
          </cell>
        </row>
        <row r="490">
          <cell r="A490">
            <v>282.1087</v>
          </cell>
        </row>
        <row r="491">
          <cell r="A491">
            <v>282.93090000000001</v>
          </cell>
        </row>
        <row r="492">
          <cell r="A492">
            <v>283.73630000000003</v>
          </cell>
        </row>
        <row r="493">
          <cell r="A493">
            <v>284.52569999999997</v>
          </cell>
        </row>
        <row r="494">
          <cell r="A494">
            <v>285.29969999999997</v>
          </cell>
        </row>
        <row r="495">
          <cell r="A495">
            <v>286.05919999999998</v>
          </cell>
        </row>
        <row r="496">
          <cell r="A496">
            <v>286.80459999999999</v>
          </cell>
        </row>
        <row r="497">
          <cell r="A497">
            <v>287.53660000000002</v>
          </cell>
        </row>
        <row r="498">
          <cell r="A498">
            <v>288.25580000000002</v>
          </cell>
        </row>
        <row r="499">
          <cell r="A499">
            <v>288.96260000000001</v>
          </cell>
        </row>
        <row r="500">
          <cell r="A500">
            <v>289.65750000000003</v>
          </cell>
        </row>
        <row r="501">
          <cell r="A501">
            <v>290.34109999999998</v>
          </cell>
        </row>
        <row r="502">
          <cell r="A502">
            <v>291.01369999999997</v>
          </cell>
        </row>
        <row r="503">
          <cell r="A503">
            <v>291.67570000000001</v>
          </cell>
        </row>
        <row r="504">
          <cell r="A504">
            <v>292.32749999999999</v>
          </cell>
        </row>
        <row r="505">
          <cell r="A505">
            <v>292.96949999999998</v>
          </cell>
        </row>
        <row r="506">
          <cell r="A506">
            <v>293.60210000000001</v>
          </cell>
        </row>
        <row r="507">
          <cell r="A507">
            <v>294.22539999999998</v>
          </cell>
        </row>
        <row r="508">
          <cell r="A508">
            <v>294.8399</v>
          </cell>
        </row>
        <row r="509">
          <cell r="A509">
            <v>295.44589999999999</v>
          </cell>
        </row>
        <row r="510">
          <cell r="A510">
            <v>296.04349999999999</v>
          </cell>
        </row>
        <row r="511">
          <cell r="A511">
            <v>296.63319999999999</v>
          </cell>
        </row>
        <row r="512">
          <cell r="A512">
            <v>297.21499999999997</v>
          </cell>
        </row>
        <row r="513">
          <cell r="A513">
            <v>297.78930000000003</v>
          </cell>
        </row>
        <row r="514">
          <cell r="A514">
            <v>298.35629999999998</v>
          </cell>
        </row>
        <row r="515">
          <cell r="A515">
            <v>298.9162</v>
          </cell>
        </row>
        <row r="516">
          <cell r="A516">
            <v>299.4692</v>
          </cell>
        </row>
        <row r="517">
          <cell r="A517">
            <v>300.01549999999997</v>
          </cell>
        </row>
        <row r="518">
          <cell r="A518">
            <v>300.55529999999999</v>
          </cell>
        </row>
        <row r="519">
          <cell r="A519">
            <v>301.08879999999999</v>
          </cell>
        </row>
        <row r="520">
          <cell r="A520">
            <v>301.61610000000002</v>
          </cell>
        </row>
        <row r="521">
          <cell r="A521">
            <v>302.13740000000001</v>
          </cell>
        </row>
        <row r="522">
          <cell r="A522">
            <v>302.65280000000001</v>
          </cell>
        </row>
        <row r="523">
          <cell r="A523">
            <v>303.1626</v>
          </cell>
        </row>
        <row r="524">
          <cell r="A524">
            <v>303.6669</v>
          </cell>
        </row>
        <row r="525">
          <cell r="A525">
            <v>304.16570000000002</v>
          </cell>
        </row>
        <row r="526">
          <cell r="A526">
            <v>304.65929999999997</v>
          </cell>
        </row>
        <row r="527">
          <cell r="A527">
            <v>305.14769999999999</v>
          </cell>
        </row>
        <row r="528">
          <cell r="A528">
            <v>305.6311</v>
          </cell>
        </row>
        <row r="529">
          <cell r="A529">
            <v>306.1096</v>
          </cell>
        </row>
        <row r="530">
          <cell r="A530">
            <v>306.58339999999998</v>
          </cell>
        </row>
        <row r="531">
          <cell r="A531">
            <v>307.05250000000001</v>
          </cell>
        </row>
        <row r="532">
          <cell r="A532">
            <v>307.517</v>
          </cell>
        </row>
        <row r="533">
          <cell r="A533">
            <v>307.97699999999998</v>
          </cell>
        </row>
        <row r="534">
          <cell r="A534">
            <v>308.43270000000001</v>
          </cell>
        </row>
        <row r="535">
          <cell r="A535">
            <v>308.88420000000002</v>
          </cell>
        </row>
        <row r="536">
          <cell r="A536">
            <v>309.33139999999997</v>
          </cell>
        </row>
        <row r="537">
          <cell r="A537">
            <v>309.77460000000002</v>
          </cell>
        </row>
        <row r="538">
          <cell r="A538">
            <v>310.21379999999999</v>
          </cell>
        </row>
        <row r="539">
          <cell r="A539">
            <v>310.64909999999998</v>
          </cell>
        </row>
        <row r="540">
          <cell r="A540">
            <v>311.0806</v>
          </cell>
        </row>
        <row r="541">
          <cell r="A541">
            <v>311.50819999999999</v>
          </cell>
        </row>
        <row r="542">
          <cell r="A542">
            <v>311.9323</v>
          </cell>
        </row>
        <row r="543">
          <cell r="A543">
            <v>312.35270000000003</v>
          </cell>
        </row>
        <row r="544">
          <cell r="A544">
            <v>312.76960000000003</v>
          </cell>
        </row>
        <row r="545">
          <cell r="A545">
            <v>313.18299999999999</v>
          </cell>
        </row>
        <row r="546">
          <cell r="A546">
            <v>313.59300000000002</v>
          </cell>
        </row>
        <row r="547">
          <cell r="A547">
            <v>313.99970000000002</v>
          </cell>
        </row>
        <row r="548">
          <cell r="A548">
            <v>314.40320000000003</v>
          </cell>
        </row>
        <row r="549">
          <cell r="A549">
            <v>314.80340000000001</v>
          </cell>
        </row>
        <row r="550">
          <cell r="A550">
            <v>315.20049999999998</v>
          </cell>
        </row>
        <row r="551">
          <cell r="A551">
            <v>315.59449999999998</v>
          </cell>
        </row>
        <row r="552">
          <cell r="A552">
            <v>315.98540000000003</v>
          </cell>
        </row>
        <row r="553">
          <cell r="A553">
            <v>316.3734</v>
          </cell>
        </row>
        <row r="554">
          <cell r="A554">
            <v>316.75839999999999</v>
          </cell>
        </row>
        <row r="555">
          <cell r="A555">
            <v>317.14060000000001</v>
          </cell>
        </row>
        <row r="556">
          <cell r="A556">
            <v>317.51990000000001</v>
          </cell>
        </row>
        <row r="557">
          <cell r="A557">
            <v>317.8965</v>
          </cell>
        </row>
        <row r="558">
          <cell r="A558">
            <v>318.2704</v>
          </cell>
        </row>
        <row r="559">
          <cell r="A559">
            <v>318.64150000000001</v>
          </cell>
        </row>
        <row r="560">
          <cell r="A560">
            <v>319.01</v>
          </cell>
        </row>
        <row r="561">
          <cell r="A561">
            <v>319.3759</v>
          </cell>
        </row>
        <row r="562">
          <cell r="A562">
            <v>319.73930000000001</v>
          </cell>
        </row>
        <row r="563">
          <cell r="A563">
            <v>320.10019999999997</v>
          </cell>
        </row>
        <row r="564">
          <cell r="A564">
            <v>320.45859999999999</v>
          </cell>
        </row>
        <row r="565">
          <cell r="A565">
            <v>320.81450000000001</v>
          </cell>
        </row>
        <row r="566">
          <cell r="A566">
            <v>321.16809999999998</v>
          </cell>
        </row>
        <row r="567">
          <cell r="A567">
            <v>321.51929999999999</v>
          </cell>
        </row>
        <row r="568">
          <cell r="A568">
            <v>321.8682</v>
          </cell>
        </row>
        <row r="569">
          <cell r="A569">
            <v>322.21480000000003</v>
          </cell>
        </row>
        <row r="570">
          <cell r="A570">
            <v>322.5591</v>
          </cell>
        </row>
        <row r="571">
          <cell r="A571">
            <v>322.90120000000002</v>
          </cell>
        </row>
        <row r="572">
          <cell r="A572">
            <v>323.24119999999999</v>
          </cell>
        </row>
        <row r="573">
          <cell r="A573">
            <v>323.57900000000001</v>
          </cell>
        </row>
        <row r="574">
          <cell r="A574">
            <v>323.91469999999998</v>
          </cell>
        </row>
        <row r="575">
          <cell r="A575">
            <v>324.24829999999997</v>
          </cell>
        </row>
        <row r="576">
          <cell r="A576">
            <v>324.57979999999998</v>
          </cell>
        </row>
        <row r="577">
          <cell r="A577">
            <v>324.90929999999997</v>
          </cell>
        </row>
        <row r="578">
          <cell r="A578">
            <v>325.23689999999999</v>
          </cell>
        </row>
        <row r="579">
          <cell r="A579">
            <v>325.56240000000003</v>
          </cell>
        </row>
        <row r="580">
          <cell r="A580">
            <v>325.88600000000002</v>
          </cell>
        </row>
        <row r="581">
          <cell r="A581">
            <v>326.20769999999999</v>
          </cell>
        </row>
        <row r="582">
          <cell r="A582">
            <v>326.52749999999997</v>
          </cell>
        </row>
        <row r="583">
          <cell r="A583">
            <v>326.84539999999998</v>
          </cell>
        </row>
        <row r="584">
          <cell r="A584">
            <v>327.16149999999999</v>
          </cell>
        </row>
        <row r="585">
          <cell r="A585">
            <v>327.47579999999999</v>
          </cell>
        </row>
        <row r="586">
          <cell r="A586">
            <v>327.78820000000002</v>
          </cell>
        </row>
        <row r="587">
          <cell r="A587">
            <v>328.09899999999999</v>
          </cell>
        </row>
        <row r="588">
          <cell r="A588">
            <v>328.40789999999998</v>
          </cell>
        </row>
        <row r="589">
          <cell r="A589">
            <v>328.71519999999998</v>
          </cell>
        </row>
        <row r="590">
          <cell r="A590">
            <v>329.02069999999998</v>
          </cell>
        </row>
        <row r="591">
          <cell r="A591">
            <v>329.32459999999998</v>
          </cell>
        </row>
        <row r="592">
          <cell r="A592">
            <v>329.6268</v>
          </cell>
        </row>
        <row r="593">
          <cell r="A593">
            <v>329.92739999999998</v>
          </cell>
        </row>
        <row r="594">
          <cell r="A594">
            <v>330.22640000000001</v>
          </cell>
        </row>
        <row r="595">
          <cell r="A595">
            <v>330.52379999999999</v>
          </cell>
        </row>
        <row r="596">
          <cell r="A596">
            <v>330.81959999999998</v>
          </cell>
        </row>
        <row r="597">
          <cell r="A597">
            <v>331.11380000000003</v>
          </cell>
        </row>
        <row r="598">
          <cell r="A598">
            <v>331.40649999999999</v>
          </cell>
        </row>
        <row r="599">
          <cell r="A599">
            <v>331.6977</v>
          </cell>
        </row>
        <row r="600">
          <cell r="A600">
            <v>331.98739999999998</v>
          </cell>
        </row>
        <row r="601">
          <cell r="A601">
            <v>332.2756</v>
          </cell>
        </row>
        <row r="602">
          <cell r="A602">
            <v>332.56240000000003</v>
          </cell>
        </row>
        <row r="603">
          <cell r="A603">
            <v>332.84769999999997</v>
          </cell>
        </row>
        <row r="604">
          <cell r="A604">
            <v>333.13150000000002</v>
          </cell>
        </row>
        <row r="605">
          <cell r="A605">
            <v>333.41399999999999</v>
          </cell>
        </row>
        <row r="606">
          <cell r="A606">
            <v>333.69499999999999</v>
          </cell>
        </row>
        <row r="607">
          <cell r="A607">
            <v>333.97469999999998</v>
          </cell>
        </row>
        <row r="608">
          <cell r="A608">
            <v>334.25299999999999</v>
          </cell>
        </row>
        <row r="609">
          <cell r="A609">
            <v>334.53</v>
          </cell>
        </row>
        <row r="610">
          <cell r="A610">
            <v>334.80560000000003</v>
          </cell>
        </row>
        <row r="611">
          <cell r="A611">
            <v>335.07990000000001</v>
          </cell>
        </row>
        <row r="612">
          <cell r="A612">
            <v>335.35289999999998</v>
          </cell>
        </row>
        <row r="613">
          <cell r="A613">
            <v>335.62459999999999</v>
          </cell>
        </row>
        <row r="614">
          <cell r="A614">
            <v>335.89499999999998</v>
          </cell>
        </row>
        <row r="615">
          <cell r="A615">
            <v>336.16419999999999</v>
          </cell>
        </row>
        <row r="616">
          <cell r="A616">
            <v>336.43209999999999</v>
          </cell>
        </row>
        <row r="617">
          <cell r="A617">
            <v>336.69880000000001</v>
          </cell>
        </row>
        <row r="618">
          <cell r="A618">
            <v>336.96420000000001</v>
          </cell>
        </row>
        <row r="619">
          <cell r="A619">
            <v>337.2285</v>
          </cell>
        </row>
        <row r="620">
          <cell r="A620">
            <v>337.49149999999997</v>
          </cell>
        </row>
        <row r="621">
          <cell r="A621">
            <v>337.7534</v>
          </cell>
        </row>
        <row r="622">
          <cell r="A622">
            <v>338.01400000000001</v>
          </cell>
        </row>
        <row r="623">
          <cell r="A623">
            <v>338.27359999999999</v>
          </cell>
        </row>
        <row r="624">
          <cell r="A624">
            <v>338.53190000000001</v>
          </cell>
        </row>
        <row r="625">
          <cell r="A625">
            <v>338.78919999999999</v>
          </cell>
        </row>
        <row r="626">
          <cell r="A626">
            <v>339.0453</v>
          </cell>
        </row>
        <row r="627">
          <cell r="A627">
            <v>339.30029999999999</v>
          </cell>
        </row>
        <row r="628">
          <cell r="A628">
            <v>339.55410000000001</v>
          </cell>
        </row>
        <row r="629">
          <cell r="A629">
            <v>339.80689999999998</v>
          </cell>
        </row>
        <row r="630">
          <cell r="A630">
            <v>340.05869999999999</v>
          </cell>
        </row>
        <row r="631">
          <cell r="A631">
            <v>340.30930000000001</v>
          </cell>
        </row>
        <row r="632">
          <cell r="A632">
            <v>340.55889999999999</v>
          </cell>
        </row>
        <row r="633">
          <cell r="A633">
            <v>340.80739999999997</v>
          </cell>
        </row>
        <row r="634">
          <cell r="A634">
            <v>341.05489999999998</v>
          </cell>
        </row>
        <row r="635">
          <cell r="A635">
            <v>341.30130000000003</v>
          </cell>
        </row>
        <row r="636">
          <cell r="A636">
            <v>341.54680000000002</v>
          </cell>
        </row>
        <row r="637">
          <cell r="A637">
            <v>341.7912</v>
          </cell>
        </row>
        <row r="638">
          <cell r="A638">
            <v>342.03460000000001</v>
          </cell>
        </row>
        <row r="639">
          <cell r="A639">
            <v>342.27699999999999</v>
          </cell>
        </row>
        <row r="640">
          <cell r="A640">
            <v>342.51850000000002</v>
          </cell>
        </row>
        <row r="641">
          <cell r="A641">
            <v>342.75889999999998</v>
          </cell>
        </row>
        <row r="642">
          <cell r="A642">
            <v>342.9984</v>
          </cell>
        </row>
        <row r="643">
          <cell r="A643">
            <v>343.23700000000002</v>
          </cell>
        </row>
        <row r="644">
          <cell r="A644">
            <v>343.47460000000001</v>
          </cell>
        </row>
        <row r="645">
          <cell r="A645">
            <v>343.71129999999999</v>
          </cell>
        </row>
        <row r="646">
          <cell r="A646">
            <v>343.947</v>
          </cell>
        </row>
        <row r="647">
          <cell r="A647">
            <v>344.18180000000001</v>
          </cell>
        </row>
        <row r="648">
          <cell r="A648">
            <v>344.41570000000002</v>
          </cell>
        </row>
        <row r="649">
          <cell r="A649">
            <v>344.64870000000002</v>
          </cell>
        </row>
        <row r="650">
          <cell r="A650">
            <v>344.88069999999999</v>
          </cell>
        </row>
        <row r="651">
          <cell r="A651">
            <v>345.11189999999999</v>
          </cell>
        </row>
        <row r="652">
          <cell r="A652">
            <v>345.34219999999999</v>
          </cell>
        </row>
        <row r="653">
          <cell r="A653">
            <v>345.57170000000002</v>
          </cell>
        </row>
        <row r="654">
          <cell r="A654">
            <v>345.80020000000002</v>
          </cell>
        </row>
        <row r="655">
          <cell r="A655">
            <v>346.02800000000002</v>
          </cell>
        </row>
        <row r="656">
          <cell r="A656">
            <v>346.25479999999999</v>
          </cell>
        </row>
        <row r="657">
          <cell r="A657">
            <v>346.48079999999999</v>
          </cell>
        </row>
        <row r="658">
          <cell r="A658">
            <v>346.70600000000002</v>
          </cell>
        </row>
        <row r="659">
          <cell r="A659">
            <v>346.93029999999999</v>
          </cell>
        </row>
        <row r="660">
          <cell r="A660">
            <v>347.15379999999999</v>
          </cell>
        </row>
        <row r="661">
          <cell r="A661">
            <v>347.37650000000002</v>
          </cell>
        </row>
        <row r="662">
          <cell r="A662">
            <v>347.59840000000003</v>
          </cell>
        </row>
        <row r="663">
          <cell r="A663">
            <v>347.81950000000001</v>
          </cell>
        </row>
        <row r="664">
          <cell r="A664">
            <v>348.03980000000001</v>
          </cell>
        </row>
        <row r="665">
          <cell r="A665">
            <v>348.2593</v>
          </cell>
        </row>
        <row r="666">
          <cell r="A666">
            <v>348.47800000000001</v>
          </cell>
        </row>
        <row r="667">
          <cell r="A667">
            <v>348.69589999999999</v>
          </cell>
        </row>
        <row r="668">
          <cell r="A668">
            <v>348.91300000000001</v>
          </cell>
        </row>
        <row r="669">
          <cell r="A669">
            <v>349.12939999999998</v>
          </cell>
        </row>
        <row r="670">
          <cell r="A670">
            <v>349.3451</v>
          </cell>
        </row>
        <row r="671">
          <cell r="A671">
            <v>349.55990000000003</v>
          </cell>
        </row>
        <row r="672">
          <cell r="A672">
            <v>349.774</v>
          </cell>
        </row>
        <row r="673">
          <cell r="A673">
            <v>349.98739999999998</v>
          </cell>
        </row>
        <row r="674">
          <cell r="A674">
            <v>350.20010000000002</v>
          </cell>
        </row>
        <row r="675">
          <cell r="A675">
            <v>350.41199999999998</v>
          </cell>
        </row>
        <row r="676">
          <cell r="A676">
            <v>350.6232</v>
          </cell>
        </row>
        <row r="677">
          <cell r="A677">
            <v>350.83359999999999</v>
          </cell>
        </row>
        <row r="678">
          <cell r="A678">
            <v>351.04340000000002</v>
          </cell>
        </row>
        <row r="679">
          <cell r="A679">
            <v>351.25240000000002</v>
          </cell>
        </row>
        <row r="680">
          <cell r="A680">
            <v>351.46069999999997</v>
          </cell>
        </row>
        <row r="681">
          <cell r="A681">
            <v>351.66840000000002</v>
          </cell>
        </row>
        <row r="682">
          <cell r="A682">
            <v>351.87529999999998</v>
          </cell>
        </row>
        <row r="683">
          <cell r="A683">
            <v>352.08159999999998</v>
          </cell>
        </row>
        <row r="684">
          <cell r="A684">
            <v>352.28710000000001</v>
          </cell>
        </row>
        <row r="685">
          <cell r="A685">
            <v>352.49200000000002</v>
          </cell>
        </row>
        <row r="686">
          <cell r="A686">
            <v>352.69619999999998</v>
          </cell>
        </row>
        <row r="687">
          <cell r="A687">
            <v>352.89980000000003</v>
          </cell>
        </row>
        <row r="688">
          <cell r="A688">
            <v>353.10270000000003</v>
          </cell>
        </row>
        <row r="689">
          <cell r="A689">
            <v>353.30489999999998</v>
          </cell>
        </row>
        <row r="690">
          <cell r="A690">
            <v>353.50650000000002</v>
          </cell>
        </row>
        <row r="691">
          <cell r="A691">
            <v>353.70740000000001</v>
          </cell>
        </row>
        <row r="692">
          <cell r="A692">
            <v>353.90769999999998</v>
          </cell>
        </row>
        <row r="693">
          <cell r="A693">
            <v>354.10730000000001</v>
          </cell>
        </row>
        <row r="694">
          <cell r="A694">
            <v>354.30630000000002</v>
          </cell>
        </row>
        <row r="695">
          <cell r="A695">
            <v>354.50470000000001</v>
          </cell>
        </row>
        <row r="696">
          <cell r="A696">
            <v>354.70240000000001</v>
          </cell>
        </row>
        <row r="697">
          <cell r="A697">
            <v>354.89949999999999</v>
          </cell>
        </row>
        <row r="698">
          <cell r="A698">
            <v>355.096</v>
          </cell>
        </row>
        <row r="699">
          <cell r="A699">
            <v>355.2919</v>
          </cell>
        </row>
        <row r="700">
          <cell r="A700">
            <v>355.48719999999997</v>
          </cell>
        </row>
        <row r="701">
          <cell r="A701">
            <v>355.68180000000001</v>
          </cell>
        </row>
        <row r="702">
          <cell r="A702">
            <v>355.8759</v>
          </cell>
        </row>
        <row r="703">
          <cell r="A703">
            <v>356.06939999999997</v>
          </cell>
        </row>
        <row r="704">
          <cell r="A704">
            <v>356.26220000000001</v>
          </cell>
        </row>
        <row r="705">
          <cell r="A705">
            <v>356.4545</v>
          </cell>
        </row>
        <row r="706">
          <cell r="A706">
            <v>356.64620000000002</v>
          </cell>
        </row>
        <row r="707">
          <cell r="A707">
            <v>356.83730000000003</v>
          </cell>
        </row>
        <row r="708">
          <cell r="A708">
            <v>357.02780000000001</v>
          </cell>
        </row>
        <row r="709">
          <cell r="A709">
            <v>357.21780000000001</v>
          </cell>
        </row>
        <row r="710">
          <cell r="A710">
            <v>357.40719999999999</v>
          </cell>
        </row>
        <row r="711">
          <cell r="A711">
            <v>357.596</v>
          </cell>
        </row>
        <row r="712">
          <cell r="A712">
            <v>357.78429999999997</v>
          </cell>
        </row>
        <row r="713">
          <cell r="A713">
            <v>357.97199999999998</v>
          </cell>
        </row>
        <row r="714">
          <cell r="A714">
            <v>358.15910000000002</v>
          </cell>
        </row>
        <row r="715">
          <cell r="A715">
            <v>358.34570000000002</v>
          </cell>
        </row>
        <row r="716">
          <cell r="A716">
            <v>358.5317</v>
          </cell>
        </row>
        <row r="717">
          <cell r="A717">
            <v>358.71719999999999</v>
          </cell>
        </row>
        <row r="718">
          <cell r="A718">
            <v>358.90219999999999</v>
          </cell>
        </row>
        <row r="719">
          <cell r="A719">
            <v>359.08659999999998</v>
          </cell>
        </row>
        <row r="720">
          <cell r="A720">
            <v>359.2704</v>
          </cell>
        </row>
        <row r="721">
          <cell r="A721">
            <v>359.4538</v>
          </cell>
        </row>
        <row r="722">
          <cell r="A722">
            <v>359.63659999999999</v>
          </cell>
        </row>
        <row r="723">
          <cell r="A723">
            <v>359.81889999999999</v>
          </cell>
        </row>
        <row r="724">
          <cell r="A724">
            <v>360.00060000000002</v>
          </cell>
        </row>
        <row r="725">
          <cell r="A725">
            <v>360.18189999999998</v>
          </cell>
        </row>
        <row r="726">
          <cell r="A726">
            <v>360.36259999999999</v>
          </cell>
        </row>
        <row r="727">
          <cell r="A727">
            <v>360.5428</v>
          </cell>
        </row>
        <row r="728">
          <cell r="A728">
            <v>360.72250000000003</v>
          </cell>
        </row>
        <row r="729">
          <cell r="A729">
            <v>360.90170000000001</v>
          </cell>
        </row>
        <row r="730">
          <cell r="A730">
            <v>361.0804</v>
          </cell>
        </row>
        <row r="731">
          <cell r="A731">
            <v>361.2586</v>
          </cell>
        </row>
        <row r="732">
          <cell r="A732">
            <v>361.43630000000002</v>
          </cell>
        </row>
        <row r="733">
          <cell r="A733">
            <v>361.61349999999999</v>
          </cell>
        </row>
        <row r="734">
          <cell r="A734">
            <v>361.79020000000003</v>
          </cell>
        </row>
        <row r="735">
          <cell r="A735">
            <v>361.96640000000002</v>
          </cell>
        </row>
        <row r="736">
          <cell r="A736">
            <v>362.14210000000003</v>
          </cell>
        </row>
        <row r="737">
          <cell r="A737">
            <v>362.31729999999999</v>
          </cell>
        </row>
        <row r="738">
          <cell r="A738">
            <v>362.49209999999999</v>
          </cell>
        </row>
        <row r="739">
          <cell r="A739">
            <v>362.66640000000001</v>
          </cell>
        </row>
        <row r="740">
          <cell r="A740">
            <v>362.84019999999998</v>
          </cell>
        </row>
        <row r="741">
          <cell r="A741">
            <v>363.01350000000002</v>
          </cell>
        </row>
        <row r="742">
          <cell r="A742">
            <v>363.18630000000002</v>
          </cell>
        </row>
        <row r="743">
          <cell r="A743">
            <v>363.3587</v>
          </cell>
        </row>
        <row r="744">
          <cell r="A744">
            <v>363.53059999999999</v>
          </cell>
        </row>
        <row r="745">
          <cell r="A745">
            <v>363.70209999999997</v>
          </cell>
        </row>
        <row r="746">
          <cell r="A746">
            <v>363.87310000000002</v>
          </cell>
        </row>
        <row r="747">
          <cell r="A747">
            <v>364.04360000000003</v>
          </cell>
        </row>
        <row r="748">
          <cell r="A748">
            <v>364.21370000000002</v>
          </cell>
        </row>
        <row r="749">
          <cell r="A749">
            <v>364.38339999999999</v>
          </cell>
        </row>
        <row r="750">
          <cell r="A750">
            <v>364.55250000000001</v>
          </cell>
        </row>
        <row r="751">
          <cell r="A751">
            <v>364.72129999999999</v>
          </cell>
        </row>
        <row r="752">
          <cell r="A752">
            <v>364.8895</v>
          </cell>
        </row>
        <row r="753">
          <cell r="A753">
            <v>365.05739999999997</v>
          </cell>
        </row>
        <row r="754">
          <cell r="A754">
            <v>365.22480000000002</v>
          </cell>
        </row>
        <row r="755">
          <cell r="A755">
            <v>365.39170000000001</v>
          </cell>
        </row>
        <row r="756">
          <cell r="A756">
            <v>365.55829999999997</v>
          </cell>
        </row>
        <row r="757">
          <cell r="A757">
            <v>365.7244</v>
          </cell>
        </row>
        <row r="758">
          <cell r="A758">
            <v>365.89</v>
          </cell>
        </row>
        <row r="759">
          <cell r="A759">
            <v>366.05520000000001</v>
          </cell>
        </row>
        <row r="760">
          <cell r="A760">
            <v>366.22</v>
          </cell>
        </row>
        <row r="761">
          <cell r="A761">
            <v>366.38440000000003</v>
          </cell>
        </row>
        <row r="762">
          <cell r="A762">
            <v>366.54840000000002</v>
          </cell>
        </row>
        <row r="763">
          <cell r="A763">
            <v>366.71190000000001</v>
          </cell>
        </row>
        <row r="764">
          <cell r="A764">
            <v>366.875</v>
          </cell>
        </row>
        <row r="765">
          <cell r="A765">
            <v>367.03769999999997</v>
          </cell>
        </row>
        <row r="766">
          <cell r="A766">
            <v>367.2</v>
          </cell>
        </row>
        <row r="767">
          <cell r="A767">
            <v>367.36180000000002</v>
          </cell>
        </row>
        <row r="768">
          <cell r="A768">
            <v>367.52330000000001</v>
          </cell>
        </row>
        <row r="769">
          <cell r="A769">
            <v>367.68430000000001</v>
          </cell>
        </row>
        <row r="770">
          <cell r="A770">
            <v>367.84500000000003</v>
          </cell>
        </row>
        <row r="771">
          <cell r="A771">
            <v>368.0052</v>
          </cell>
        </row>
        <row r="772">
          <cell r="A772">
            <v>368.16500000000002</v>
          </cell>
        </row>
        <row r="773">
          <cell r="A773">
            <v>368.32440000000003</v>
          </cell>
        </row>
        <row r="774">
          <cell r="A774">
            <v>368.48349999999999</v>
          </cell>
        </row>
        <row r="775">
          <cell r="A775">
            <v>368.64210000000003</v>
          </cell>
        </row>
        <row r="776">
          <cell r="A776">
            <v>368.80029999999999</v>
          </cell>
        </row>
        <row r="777">
          <cell r="A777">
            <v>368.95819999999998</v>
          </cell>
        </row>
        <row r="778">
          <cell r="A778">
            <v>369.11559999999997</v>
          </cell>
        </row>
        <row r="779">
          <cell r="A779">
            <v>369.27269999999999</v>
          </cell>
        </row>
        <row r="780">
          <cell r="A780">
            <v>369.42930000000001</v>
          </cell>
        </row>
        <row r="781">
          <cell r="A781">
            <v>369.5856</v>
          </cell>
        </row>
        <row r="782">
          <cell r="A782">
            <v>369.74149999999997</v>
          </cell>
        </row>
        <row r="783">
          <cell r="A783">
            <v>369.89699999999999</v>
          </cell>
        </row>
        <row r="784">
          <cell r="A784">
            <v>370.0521</v>
          </cell>
        </row>
        <row r="785">
          <cell r="A785">
            <v>370.20690000000002</v>
          </cell>
        </row>
        <row r="786">
          <cell r="A786">
            <v>370.36130000000003</v>
          </cell>
        </row>
        <row r="787">
          <cell r="A787">
            <v>370.51530000000002</v>
          </cell>
        </row>
        <row r="788">
          <cell r="A788">
            <v>370.66890000000001</v>
          </cell>
        </row>
        <row r="789">
          <cell r="A789">
            <v>370.82209999999998</v>
          </cell>
        </row>
        <row r="790">
          <cell r="A790">
            <v>370.97500000000002</v>
          </cell>
        </row>
        <row r="791">
          <cell r="A791">
            <v>371.1275</v>
          </cell>
        </row>
        <row r="792">
          <cell r="A792">
            <v>371.27960000000002</v>
          </cell>
        </row>
        <row r="793">
          <cell r="A793">
            <v>371.4314</v>
          </cell>
        </row>
        <row r="794">
          <cell r="A794">
            <v>371.58280000000002</v>
          </cell>
        </row>
        <row r="795">
          <cell r="A795">
            <v>371.73379999999997</v>
          </cell>
        </row>
        <row r="796">
          <cell r="A796">
            <v>371.8845</v>
          </cell>
        </row>
        <row r="797">
          <cell r="A797">
            <v>372.03480000000002</v>
          </cell>
        </row>
        <row r="798">
          <cell r="A798">
            <v>372.1848</v>
          </cell>
        </row>
        <row r="799">
          <cell r="A799">
            <v>372.33440000000002</v>
          </cell>
        </row>
        <row r="800">
          <cell r="A800">
            <v>372.48360000000002</v>
          </cell>
        </row>
        <row r="801">
          <cell r="A801">
            <v>372.63249999999999</v>
          </cell>
        </row>
        <row r="802">
          <cell r="A802">
            <v>372.78100000000001</v>
          </cell>
        </row>
        <row r="803">
          <cell r="A803">
            <v>372.92919999999998</v>
          </cell>
        </row>
        <row r="804">
          <cell r="A804">
            <v>373.077</v>
          </cell>
        </row>
        <row r="805">
          <cell r="A805">
            <v>373.22449999999998</v>
          </cell>
        </row>
        <row r="806">
          <cell r="A806">
            <v>373.37169999999998</v>
          </cell>
        </row>
        <row r="807">
          <cell r="A807">
            <v>373.51839999999999</v>
          </cell>
        </row>
        <row r="808">
          <cell r="A808">
            <v>373.66489999999999</v>
          </cell>
        </row>
        <row r="809">
          <cell r="A809">
            <v>373.81099999999998</v>
          </cell>
        </row>
        <row r="810">
          <cell r="A810">
            <v>373.95670000000001</v>
          </cell>
        </row>
        <row r="811">
          <cell r="A811">
            <v>374.10210000000001</v>
          </cell>
        </row>
        <row r="812">
          <cell r="A812">
            <v>374.24720000000002</v>
          </cell>
        </row>
        <row r="813">
          <cell r="A813">
            <v>374.39190000000002</v>
          </cell>
        </row>
        <row r="814">
          <cell r="A814">
            <v>374.53629999999998</v>
          </cell>
        </row>
        <row r="815">
          <cell r="A815">
            <v>374.68029999999999</v>
          </cell>
        </row>
        <row r="816">
          <cell r="A816">
            <v>374.82400000000001</v>
          </cell>
        </row>
        <row r="817">
          <cell r="A817">
            <v>374.9674</v>
          </cell>
        </row>
        <row r="818">
          <cell r="A818">
            <v>375.11040000000003</v>
          </cell>
        </row>
        <row r="819">
          <cell r="A819">
            <v>375.25319999999999</v>
          </cell>
        </row>
        <row r="820">
          <cell r="A820">
            <v>375.39550000000003</v>
          </cell>
        </row>
        <row r="821">
          <cell r="A821">
            <v>375.5376</v>
          </cell>
        </row>
        <row r="822">
          <cell r="A822">
            <v>375.67930000000001</v>
          </cell>
        </row>
        <row r="823">
          <cell r="A823">
            <v>375.82069999999999</v>
          </cell>
        </row>
        <row r="824">
          <cell r="A824">
            <v>375.96170000000001</v>
          </cell>
        </row>
        <row r="825">
          <cell r="A825">
            <v>376.10250000000002</v>
          </cell>
        </row>
        <row r="826">
          <cell r="A826">
            <v>376.24290000000002</v>
          </cell>
        </row>
        <row r="827">
          <cell r="A827">
            <v>376.38299999999998</v>
          </cell>
        </row>
        <row r="828">
          <cell r="A828">
            <v>376.52269999999999</v>
          </cell>
        </row>
        <row r="829">
          <cell r="A829">
            <v>376.66210000000001</v>
          </cell>
        </row>
        <row r="830">
          <cell r="A830">
            <v>376.80130000000003</v>
          </cell>
        </row>
        <row r="831">
          <cell r="A831">
            <v>376.94</v>
          </cell>
        </row>
        <row r="832">
          <cell r="A832">
            <v>377.07850000000002</v>
          </cell>
        </row>
        <row r="833">
          <cell r="A833">
            <v>377.2167</v>
          </cell>
        </row>
        <row r="834">
          <cell r="A834">
            <v>377.35449999999997</v>
          </cell>
        </row>
        <row r="835">
          <cell r="A835">
            <v>377.49200000000002</v>
          </cell>
        </row>
        <row r="836">
          <cell r="A836">
            <v>377.62920000000003</v>
          </cell>
        </row>
        <row r="837">
          <cell r="A837">
            <v>377.76609999999999</v>
          </cell>
        </row>
        <row r="838">
          <cell r="A838">
            <v>377.90269999999998</v>
          </cell>
        </row>
        <row r="839">
          <cell r="A839">
            <v>378.03890000000001</v>
          </cell>
        </row>
        <row r="840">
          <cell r="A840">
            <v>378.1748</v>
          </cell>
        </row>
        <row r="841">
          <cell r="A841">
            <v>378.31049999999999</v>
          </cell>
        </row>
        <row r="842">
          <cell r="A842">
            <v>378.44580000000002</v>
          </cell>
        </row>
        <row r="843">
          <cell r="A843">
            <v>378.58080000000001</v>
          </cell>
        </row>
        <row r="844">
          <cell r="A844">
            <v>378.71550000000002</v>
          </cell>
        </row>
        <row r="845">
          <cell r="A845">
            <v>378.84980000000002</v>
          </cell>
        </row>
        <row r="846">
          <cell r="A846">
            <v>378.98390000000001</v>
          </cell>
        </row>
        <row r="847">
          <cell r="A847">
            <v>379.11759999999998</v>
          </cell>
        </row>
        <row r="848">
          <cell r="A848">
            <v>379.25110000000001</v>
          </cell>
        </row>
        <row r="849">
          <cell r="A849">
            <v>379.38420000000002</v>
          </cell>
        </row>
        <row r="850">
          <cell r="A850">
            <v>379.51710000000003</v>
          </cell>
        </row>
        <row r="851">
          <cell r="A851">
            <v>379.64960000000002</v>
          </cell>
        </row>
        <row r="852">
          <cell r="A852">
            <v>379.78179999999998</v>
          </cell>
        </row>
        <row r="853">
          <cell r="A853">
            <v>379.91370000000001</v>
          </cell>
        </row>
        <row r="854">
          <cell r="A854">
            <v>380.0453</v>
          </cell>
        </row>
        <row r="855">
          <cell r="A855">
            <v>380.17660000000001</v>
          </cell>
        </row>
        <row r="856">
          <cell r="A856">
            <v>380.30759999999998</v>
          </cell>
        </row>
        <row r="857">
          <cell r="A857">
            <v>380.43819999999999</v>
          </cell>
        </row>
        <row r="858">
          <cell r="A858">
            <v>380.5686</v>
          </cell>
        </row>
        <row r="859">
          <cell r="A859">
            <v>380.69869999999997</v>
          </cell>
        </row>
        <row r="860">
          <cell r="A860">
            <v>380.82839999999999</v>
          </cell>
        </row>
        <row r="861">
          <cell r="A861">
            <v>380.9579</v>
          </cell>
        </row>
        <row r="862">
          <cell r="A862">
            <v>381.08710000000002</v>
          </cell>
        </row>
        <row r="863">
          <cell r="A863">
            <v>381.21589999999998</v>
          </cell>
        </row>
        <row r="864">
          <cell r="A864">
            <v>381.34440000000001</v>
          </cell>
        </row>
        <row r="865">
          <cell r="A865">
            <v>381.47269999999997</v>
          </cell>
        </row>
        <row r="866">
          <cell r="A866">
            <v>381.60059999999999</v>
          </cell>
        </row>
        <row r="867">
          <cell r="A867">
            <v>381.72820000000002</v>
          </cell>
        </row>
        <row r="868">
          <cell r="A868">
            <v>381.85550000000001</v>
          </cell>
        </row>
        <row r="869">
          <cell r="A869">
            <v>381.98259999999999</v>
          </cell>
        </row>
        <row r="870">
          <cell r="A870">
            <v>382.10930000000002</v>
          </cell>
        </row>
        <row r="871">
          <cell r="A871">
            <v>382.23570000000001</v>
          </cell>
        </row>
        <row r="872">
          <cell r="A872">
            <v>382.36169999999998</v>
          </cell>
        </row>
        <row r="873">
          <cell r="A873">
            <v>382.48750000000001</v>
          </cell>
        </row>
        <row r="874">
          <cell r="A874">
            <v>382.613</v>
          </cell>
        </row>
        <row r="875">
          <cell r="A875">
            <v>382.73809999999997</v>
          </cell>
        </row>
        <row r="876">
          <cell r="A876">
            <v>382.863</v>
          </cell>
        </row>
        <row r="877">
          <cell r="A877">
            <v>382.98750000000001</v>
          </cell>
        </row>
        <row r="878">
          <cell r="A878">
            <v>383.11180000000002</v>
          </cell>
        </row>
        <row r="879">
          <cell r="A879">
            <v>383.23570000000001</v>
          </cell>
        </row>
        <row r="880">
          <cell r="A880">
            <v>383.35930000000002</v>
          </cell>
        </row>
        <row r="881">
          <cell r="A881">
            <v>383.48250000000002</v>
          </cell>
        </row>
        <row r="882">
          <cell r="A882">
            <v>383.60550000000001</v>
          </cell>
        </row>
        <row r="883">
          <cell r="A883">
            <v>383.72809999999998</v>
          </cell>
        </row>
        <row r="884">
          <cell r="A884">
            <v>383.85039999999998</v>
          </cell>
        </row>
        <row r="885">
          <cell r="A885">
            <v>383.97239999999999</v>
          </cell>
        </row>
        <row r="886">
          <cell r="A886">
            <v>384.09410000000003</v>
          </cell>
        </row>
        <row r="887">
          <cell r="A887">
            <v>384.21539999999999</v>
          </cell>
        </row>
        <row r="888">
          <cell r="A888">
            <v>384.33640000000003</v>
          </cell>
        </row>
        <row r="889">
          <cell r="A889">
            <v>384.45710000000003</v>
          </cell>
        </row>
        <row r="890">
          <cell r="A890">
            <v>384.57740000000001</v>
          </cell>
        </row>
        <row r="891">
          <cell r="A891">
            <v>384.69740000000002</v>
          </cell>
        </row>
        <row r="892">
          <cell r="A892">
            <v>384.81700000000001</v>
          </cell>
        </row>
        <row r="893">
          <cell r="A893">
            <v>384.93619999999999</v>
          </cell>
        </row>
        <row r="894">
          <cell r="A894">
            <v>385.05509999999998</v>
          </cell>
        </row>
        <row r="895">
          <cell r="A895">
            <v>385.1737</v>
          </cell>
        </row>
        <row r="896">
          <cell r="A896">
            <v>385.29180000000002</v>
          </cell>
        </row>
        <row r="897">
          <cell r="A897">
            <v>385.40960000000001</v>
          </cell>
        </row>
        <row r="898">
          <cell r="A898">
            <v>385.52699999999999</v>
          </cell>
        </row>
        <row r="899">
          <cell r="A899">
            <v>385.64389999999997</v>
          </cell>
        </row>
        <row r="900">
          <cell r="A900">
            <v>385.76049999999998</v>
          </cell>
        </row>
        <row r="901">
          <cell r="A901">
            <v>385.87650000000002</v>
          </cell>
        </row>
        <row r="902">
          <cell r="A902">
            <v>385.99209999999999</v>
          </cell>
        </row>
        <row r="903">
          <cell r="A903">
            <v>386.10719999999998</v>
          </cell>
        </row>
        <row r="904">
          <cell r="A904">
            <v>386.2217</v>
          </cell>
        </row>
        <row r="905">
          <cell r="A905">
            <v>386.3356</v>
          </cell>
        </row>
      </sheetData>
      <sheetData sheetId="43">
        <row r="2">
          <cell r="A2">
            <v>125.4486</v>
          </cell>
        </row>
        <row r="3">
          <cell r="A3">
            <v>195.55160000000001</v>
          </cell>
        </row>
        <row r="4">
          <cell r="A4">
            <v>205.9255</v>
          </cell>
        </row>
        <row r="5">
          <cell r="A5">
            <v>212.63489999999999</v>
          </cell>
        </row>
        <row r="6">
          <cell r="A6">
            <v>217.72329999999999</v>
          </cell>
        </row>
        <row r="7">
          <cell r="A7">
            <v>221.87549999999999</v>
          </cell>
        </row>
        <row r="8">
          <cell r="A8">
            <v>225.4111</v>
          </cell>
        </row>
        <row r="9">
          <cell r="A9">
            <v>228.5067</v>
          </cell>
        </row>
        <row r="10">
          <cell r="A10">
            <v>231.27090000000001</v>
          </cell>
        </row>
        <row r="11">
          <cell r="A11">
            <v>233.7756</v>
          </cell>
        </row>
        <row r="12">
          <cell r="A12">
            <v>236.071</v>
          </cell>
        </row>
        <row r="13">
          <cell r="A13">
            <v>238.19370000000001</v>
          </cell>
        </row>
        <row r="14">
          <cell r="A14">
            <v>240.1711</v>
          </cell>
        </row>
        <row r="15">
          <cell r="A15">
            <v>242.02440000000001</v>
          </cell>
        </row>
        <row r="16">
          <cell r="A16">
            <v>243.7704</v>
          </cell>
        </row>
        <row r="17">
          <cell r="A17">
            <v>245.42240000000001</v>
          </cell>
        </row>
        <row r="18">
          <cell r="A18">
            <v>246.99160000000001</v>
          </cell>
        </row>
        <row r="19">
          <cell r="A19">
            <v>248.48699999999999</v>
          </cell>
        </row>
        <row r="20">
          <cell r="A20">
            <v>249.91630000000001</v>
          </cell>
        </row>
        <row r="21">
          <cell r="A21">
            <v>251.28579999999999</v>
          </cell>
        </row>
        <row r="22">
          <cell r="A22">
            <v>252.60130000000001</v>
          </cell>
        </row>
        <row r="23">
          <cell r="A23">
            <v>253.8673</v>
          </cell>
        </row>
        <row r="24">
          <cell r="A24">
            <v>255.0881</v>
          </cell>
        </row>
        <row r="25">
          <cell r="A25">
            <v>256.26729999999998</v>
          </cell>
        </row>
        <row r="26">
          <cell r="A26">
            <v>257.40800000000002</v>
          </cell>
        </row>
        <row r="27">
          <cell r="A27">
            <v>258.51319999999998</v>
          </cell>
        </row>
        <row r="28">
          <cell r="A28">
            <v>259.58519999999999</v>
          </cell>
        </row>
        <row r="29">
          <cell r="A29">
            <v>260.62639999999999</v>
          </cell>
        </row>
        <row r="30">
          <cell r="A30">
            <v>261.6388</v>
          </cell>
        </row>
        <row r="31">
          <cell r="A31">
            <v>262.6241</v>
          </cell>
        </row>
        <row r="32">
          <cell r="A32">
            <v>263.584</v>
          </cell>
        </row>
        <row r="33">
          <cell r="A33">
            <v>264.52</v>
          </cell>
        </row>
        <row r="34">
          <cell r="A34">
            <v>265.43349999999998</v>
          </cell>
        </row>
        <row r="35">
          <cell r="A35">
            <v>266.32560000000001</v>
          </cell>
        </row>
        <row r="36">
          <cell r="A36">
            <v>267.19760000000002</v>
          </cell>
        </row>
        <row r="37">
          <cell r="A37">
            <v>268.0505</v>
          </cell>
        </row>
        <row r="38">
          <cell r="A38">
            <v>268.8852</v>
          </cell>
        </row>
        <row r="39">
          <cell r="A39">
            <v>269.70269999999999</v>
          </cell>
        </row>
        <row r="40">
          <cell r="A40">
            <v>270.50369999999998</v>
          </cell>
        </row>
        <row r="41">
          <cell r="A41">
            <v>271.28899999999999</v>
          </cell>
        </row>
        <row r="42">
          <cell r="A42">
            <v>272.05930000000001</v>
          </cell>
        </row>
        <row r="43">
          <cell r="A43">
            <v>272.8152</v>
          </cell>
        </row>
        <row r="44">
          <cell r="A44">
            <v>273.5575</v>
          </cell>
        </row>
        <row r="45">
          <cell r="A45">
            <v>274.28660000000002</v>
          </cell>
        </row>
        <row r="46">
          <cell r="A46">
            <v>275.00319999999999</v>
          </cell>
        </row>
        <row r="47">
          <cell r="A47">
            <v>275.70760000000001</v>
          </cell>
        </row>
        <row r="48">
          <cell r="A48">
            <v>276.40039999999999</v>
          </cell>
        </row>
        <row r="49">
          <cell r="A49">
            <v>277.08199999999999</v>
          </cell>
        </row>
        <row r="50">
          <cell r="A50">
            <v>277.75279999999998</v>
          </cell>
        </row>
        <row r="51">
          <cell r="A51">
            <v>278.41320000000002</v>
          </cell>
        </row>
        <row r="52">
          <cell r="A52">
            <v>279.06369999999998</v>
          </cell>
        </row>
        <row r="53">
          <cell r="A53">
            <v>279.7045</v>
          </cell>
        </row>
        <row r="54">
          <cell r="A54">
            <v>280.33589999999998</v>
          </cell>
        </row>
        <row r="55">
          <cell r="A55">
            <v>280.95839999999998</v>
          </cell>
        </row>
        <row r="56">
          <cell r="A56">
            <v>281.57209999999998</v>
          </cell>
        </row>
        <row r="57">
          <cell r="A57">
            <v>282.17750000000001</v>
          </cell>
        </row>
        <row r="58">
          <cell r="A58">
            <v>282.77460000000002</v>
          </cell>
        </row>
        <row r="59">
          <cell r="A59">
            <v>283.36380000000003</v>
          </cell>
        </row>
        <row r="60">
          <cell r="A60">
            <v>283.94540000000001</v>
          </cell>
        </row>
        <row r="61">
          <cell r="A61">
            <v>284.51960000000003</v>
          </cell>
        </row>
        <row r="62">
          <cell r="A62">
            <v>285.0865</v>
          </cell>
        </row>
        <row r="63">
          <cell r="A63">
            <v>285.64640000000003</v>
          </cell>
        </row>
        <row r="64">
          <cell r="A64">
            <v>286.1995</v>
          </cell>
        </row>
        <row r="65">
          <cell r="A65">
            <v>286.74599999999998</v>
          </cell>
        </row>
        <row r="66">
          <cell r="A66">
            <v>287.28609999999998</v>
          </cell>
        </row>
        <row r="67">
          <cell r="A67">
            <v>287.81990000000002</v>
          </cell>
        </row>
        <row r="68">
          <cell r="A68">
            <v>288.3476</v>
          </cell>
        </row>
        <row r="69">
          <cell r="A69">
            <v>288.86939999999998</v>
          </cell>
        </row>
        <row r="70">
          <cell r="A70">
            <v>289.3854</v>
          </cell>
        </row>
        <row r="71">
          <cell r="A71">
            <v>289.89580000000001</v>
          </cell>
        </row>
        <row r="72">
          <cell r="A72">
            <v>290.40069999999997</v>
          </cell>
        </row>
        <row r="73">
          <cell r="A73">
            <v>290.90030000000002</v>
          </cell>
        </row>
        <row r="74">
          <cell r="A74">
            <v>291.39460000000003</v>
          </cell>
        </row>
        <row r="75">
          <cell r="A75">
            <v>291.88380000000001</v>
          </cell>
        </row>
        <row r="76">
          <cell r="A76">
            <v>292.36810000000003</v>
          </cell>
        </row>
        <row r="77">
          <cell r="A77">
            <v>292.84750000000003</v>
          </cell>
        </row>
        <row r="78">
          <cell r="A78">
            <v>293.32220000000001</v>
          </cell>
        </row>
        <row r="79">
          <cell r="A79">
            <v>293.79219999999998</v>
          </cell>
        </row>
        <row r="80">
          <cell r="A80">
            <v>294.2577</v>
          </cell>
        </row>
        <row r="81">
          <cell r="A81">
            <v>294.71879999999999</v>
          </cell>
        </row>
        <row r="82">
          <cell r="A82">
            <v>295.1755</v>
          </cell>
        </row>
        <row r="83">
          <cell r="A83">
            <v>295.62799999999999</v>
          </cell>
        </row>
        <row r="84">
          <cell r="A84">
            <v>296.07639999999998</v>
          </cell>
        </row>
        <row r="85">
          <cell r="A85">
            <v>296.52069999999998</v>
          </cell>
        </row>
        <row r="86">
          <cell r="A86">
            <v>296.96100000000001</v>
          </cell>
        </row>
        <row r="87">
          <cell r="A87">
            <v>297.3974</v>
          </cell>
        </row>
        <row r="88">
          <cell r="A88">
            <v>297.83</v>
          </cell>
        </row>
        <row r="89">
          <cell r="A89">
            <v>298.25880000000001</v>
          </cell>
        </row>
        <row r="90">
          <cell r="A90">
            <v>298.68400000000003</v>
          </cell>
        </row>
        <row r="91">
          <cell r="A91">
            <v>299.10559999999998</v>
          </cell>
        </row>
        <row r="92">
          <cell r="A92">
            <v>299.52359999999999</v>
          </cell>
        </row>
        <row r="93">
          <cell r="A93">
            <v>299.93819999999999</v>
          </cell>
        </row>
        <row r="94">
          <cell r="A94">
            <v>300.3494</v>
          </cell>
        </row>
        <row r="95">
          <cell r="A95">
            <v>300.75729999999999</v>
          </cell>
        </row>
        <row r="96">
          <cell r="A96">
            <v>301.1619</v>
          </cell>
        </row>
        <row r="97">
          <cell r="A97">
            <v>301.56330000000003</v>
          </cell>
        </row>
        <row r="98">
          <cell r="A98">
            <v>301.9615</v>
          </cell>
        </row>
        <row r="99">
          <cell r="A99">
            <v>302.35669999999999</v>
          </cell>
        </row>
        <row r="100">
          <cell r="A100">
            <v>302.74880000000002</v>
          </cell>
        </row>
        <row r="101">
          <cell r="A101">
            <v>303.1379</v>
          </cell>
        </row>
        <row r="102">
          <cell r="A102">
            <v>303.52409999999998</v>
          </cell>
        </row>
        <row r="103">
          <cell r="A103">
            <v>303.90730000000002</v>
          </cell>
        </row>
        <row r="104">
          <cell r="A104">
            <v>304.2878</v>
          </cell>
        </row>
        <row r="105">
          <cell r="A105">
            <v>304.66539999999998</v>
          </cell>
        </row>
        <row r="106">
          <cell r="A106">
            <v>305.0403</v>
          </cell>
        </row>
        <row r="107">
          <cell r="A107">
            <v>305.4126</v>
          </cell>
        </row>
        <row r="108">
          <cell r="A108">
            <v>305.78210000000001</v>
          </cell>
        </row>
        <row r="109">
          <cell r="A109">
            <v>306.149</v>
          </cell>
        </row>
        <row r="110">
          <cell r="A110">
            <v>306.51339999999999</v>
          </cell>
        </row>
        <row r="111">
          <cell r="A111">
            <v>306.87520000000001</v>
          </cell>
        </row>
        <row r="112">
          <cell r="A112">
            <v>307.2346</v>
          </cell>
        </row>
        <row r="113">
          <cell r="A113">
            <v>307.5915</v>
          </cell>
        </row>
        <row r="114">
          <cell r="A114">
            <v>307.94589999999999</v>
          </cell>
        </row>
        <row r="115">
          <cell r="A115">
            <v>308.298</v>
          </cell>
        </row>
        <row r="116">
          <cell r="A116">
            <v>308.64769999999999</v>
          </cell>
        </row>
        <row r="117">
          <cell r="A117">
            <v>308.99520000000001</v>
          </cell>
        </row>
        <row r="118">
          <cell r="A118">
            <v>309.34030000000001</v>
          </cell>
        </row>
        <row r="119">
          <cell r="A119">
            <v>309.6832</v>
          </cell>
        </row>
        <row r="120">
          <cell r="A120">
            <v>310.02390000000003</v>
          </cell>
        </row>
        <row r="121">
          <cell r="A121">
            <v>310.36239999999998</v>
          </cell>
        </row>
        <row r="122">
          <cell r="A122">
            <v>310.69880000000001</v>
          </cell>
        </row>
        <row r="123">
          <cell r="A123">
            <v>311.03300000000002</v>
          </cell>
        </row>
        <row r="124">
          <cell r="A124">
            <v>311.36509999999998</v>
          </cell>
        </row>
        <row r="125">
          <cell r="A125">
            <v>311.6952</v>
          </cell>
        </row>
        <row r="126">
          <cell r="A126">
            <v>312.02330000000001</v>
          </cell>
        </row>
        <row r="127">
          <cell r="A127">
            <v>312.34930000000003</v>
          </cell>
        </row>
        <row r="128">
          <cell r="A128">
            <v>312.67340000000002</v>
          </cell>
        </row>
        <row r="129">
          <cell r="A129">
            <v>312.99549999999999</v>
          </cell>
        </row>
        <row r="130">
          <cell r="A130">
            <v>313.31560000000002</v>
          </cell>
        </row>
        <row r="131">
          <cell r="A131">
            <v>313.63389999999998</v>
          </cell>
        </row>
        <row r="132">
          <cell r="A132">
            <v>313.95030000000003</v>
          </cell>
        </row>
        <row r="133">
          <cell r="A133">
            <v>314.26479999999998</v>
          </cell>
        </row>
        <row r="134">
          <cell r="A134">
            <v>314.57749999999999</v>
          </cell>
        </row>
        <row r="135">
          <cell r="A135">
            <v>314.88839999999999</v>
          </cell>
        </row>
        <row r="136">
          <cell r="A136">
            <v>315.19749999999999</v>
          </cell>
        </row>
        <row r="137">
          <cell r="A137">
            <v>315.50490000000002</v>
          </cell>
        </row>
        <row r="138">
          <cell r="A138">
            <v>315.81040000000002</v>
          </cell>
        </row>
        <row r="139">
          <cell r="A139">
            <v>316.11430000000001</v>
          </cell>
        </row>
        <row r="140">
          <cell r="A140">
            <v>316.41649999999998</v>
          </cell>
        </row>
        <row r="141">
          <cell r="A141">
            <v>316.71699999999998</v>
          </cell>
        </row>
        <row r="142">
          <cell r="A142">
            <v>317.01580000000001</v>
          </cell>
        </row>
        <row r="143">
          <cell r="A143">
            <v>317.31299999999999</v>
          </cell>
        </row>
        <row r="144">
          <cell r="A144">
            <v>317.60849999999999</v>
          </cell>
        </row>
        <row r="145">
          <cell r="A145">
            <v>317.9024</v>
          </cell>
        </row>
        <row r="146">
          <cell r="A146">
            <v>318.19479999999999</v>
          </cell>
        </row>
        <row r="147">
          <cell r="A147">
            <v>318.48559999999998</v>
          </cell>
        </row>
        <row r="148">
          <cell r="A148">
            <v>318.77480000000003</v>
          </cell>
        </row>
        <row r="149">
          <cell r="A149">
            <v>319.0625</v>
          </cell>
        </row>
        <row r="150">
          <cell r="A150">
            <v>319.34870000000001</v>
          </cell>
        </row>
        <row r="151">
          <cell r="A151">
            <v>319.63339999999999</v>
          </cell>
        </row>
        <row r="152">
          <cell r="A152">
            <v>319.91660000000002</v>
          </cell>
        </row>
        <row r="153">
          <cell r="A153">
            <v>320.19830000000002</v>
          </cell>
        </row>
        <row r="154">
          <cell r="A154">
            <v>320.47859999999997</v>
          </cell>
        </row>
        <row r="155">
          <cell r="A155">
            <v>320.75740000000002</v>
          </cell>
        </row>
        <row r="156">
          <cell r="A156">
            <v>321.03480000000002</v>
          </cell>
        </row>
        <row r="157">
          <cell r="A157">
            <v>321.31079999999997</v>
          </cell>
        </row>
        <row r="158">
          <cell r="A158">
            <v>321.58539999999999</v>
          </cell>
        </row>
        <row r="159">
          <cell r="A159">
            <v>321.85860000000002</v>
          </cell>
        </row>
        <row r="160">
          <cell r="A160">
            <v>322.13040000000001</v>
          </cell>
        </row>
        <row r="161">
          <cell r="A161">
            <v>322.40089999999998</v>
          </cell>
        </row>
        <row r="162">
          <cell r="A162">
            <v>322.67</v>
          </cell>
        </row>
        <row r="163">
          <cell r="A163">
            <v>322.93790000000001</v>
          </cell>
        </row>
        <row r="164">
          <cell r="A164">
            <v>323.20440000000002</v>
          </cell>
        </row>
        <row r="165">
          <cell r="A165">
            <v>323.46960000000001</v>
          </cell>
        </row>
        <row r="166">
          <cell r="A166">
            <v>323.73349999999999</v>
          </cell>
        </row>
        <row r="167">
          <cell r="A167">
            <v>323.99610000000001</v>
          </cell>
        </row>
        <row r="168">
          <cell r="A168">
            <v>324.25749999999999</v>
          </cell>
        </row>
        <row r="169">
          <cell r="A169">
            <v>324.51760000000002</v>
          </cell>
        </row>
        <row r="170">
          <cell r="A170">
            <v>324.7765</v>
          </cell>
        </row>
        <row r="171">
          <cell r="A171">
            <v>325.03410000000002</v>
          </cell>
        </row>
        <row r="172">
          <cell r="A172">
            <v>325.29050000000001</v>
          </cell>
        </row>
        <row r="173">
          <cell r="A173">
            <v>325.54570000000001</v>
          </cell>
        </row>
        <row r="174">
          <cell r="A174">
            <v>325.7998</v>
          </cell>
        </row>
        <row r="175">
          <cell r="A175">
            <v>326.05259999999998</v>
          </cell>
        </row>
        <row r="176">
          <cell r="A176">
            <v>326.30419999999998</v>
          </cell>
        </row>
        <row r="177">
          <cell r="A177">
            <v>326.55470000000003</v>
          </cell>
        </row>
        <row r="178">
          <cell r="A178">
            <v>326.80399999999997</v>
          </cell>
        </row>
        <row r="179">
          <cell r="A179">
            <v>327.05220000000003</v>
          </cell>
        </row>
        <row r="180">
          <cell r="A180">
            <v>327.29919999999998</v>
          </cell>
        </row>
        <row r="181">
          <cell r="A181">
            <v>327.54509999999999</v>
          </cell>
        </row>
        <row r="182">
          <cell r="A182">
            <v>327.78989999999999</v>
          </cell>
        </row>
        <row r="183">
          <cell r="A183">
            <v>328.03359999999998</v>
          </cell>
        </row>
        <row r="184">
          <cell r="A184">
            <v>328.27620000000002</v>
          </cell>
        </row>
        <row r="185">
          <cell r="A185">
            <v>328.51760000000002</v>
          </cell>
        </row>
        <row r="186">
          <cell r="A186">
            <v>328.75799999999998</v>
          </cell>
        </row>
        <row r="187">
          <cell r="A187">
            <v>328.9973</v>
          </cell>
        </row>
        <row r="188">
          <cell r="A188">
            <v>329.23559999999998</v>
          </cell>
        </row>
        <row r="189">
          <cell r="A189">
            <v>329.47280000000001</v>
          </cell>
        </row>
        <row r="190">
          <cell r="A190">
            <v>329.70890000000003</v>
          </cell>
        </row>
        <row r="191">
          <cell r="A191">
            <v>329.94400000000002</v>
          </cell>
        </row>
        <row r="192">
          <cell r="A192">
            <v>330.17809999999997</v>
          </cell>
        </row>
        <row r="193">
          <cell r="A193">
            <v>330.41109999999998</v>
          </cell>
        </row>
        <row r="194">
          <cell r="A194">
            <v>330.6431</v>
          </cell>
        </row>
        <row r="195">
          <cell r="A195">
            <v>330.8741</v>
          </cell>
        </row>
        <row r="196">
          <cell r="A196">
            <v>331.10410000000002</v>
          </cell>
        </row>
        <row r="197">
          <cell r="A197">
            <v>331.3331</v>
          </cell>
        </row>
        <row r="198">
          <cell r="A198">
            <v>331.56110000000001</v>
          </cell>
        </row>
        <row r="199">
          <cell r="A199">
            <v>331.78820000000002</v>
          </cell>
        </row>
        <row r="200">
          <cell r="A200">
            <v>332.01420000000002</v>
          </cell>
        </row>
        <row r="201">
          <cell r="A201">
            <v>332.23930000000001</v>
          </cell>
        </row>
        <row r="202">
          <cell r="A202">
            <v>332.46339999999998</v>
          </cell>
        </row>
        <row r="203">
          <cell r="A203">
            <v>332.68650000000002</v>
          </cell>
        </row>
        <row r="204">
          <cell r="A204">
            <v>332.90870000000001</v>
          </cell>
        </row>
        <row r="205">
          <cell r="A205">
            <v>333.13</v>
          </cell>
        </row>
        <row r="206">
          <cell r="A206">
            <v>333.3503</v>
          </cell>
        </row>
        <row r="207">
          <cell r="A207">
            <v>333.56970000000001</v>
          </cell>
        </row>
        <row r="208">
          <cell r="A208">
            <v>333.78809999999999</v>
          </cell>
        </row>
        <row r="209">
          <cell r="A209">
            <v>334.00569999999999</v>
          </cell>
        </row>
        <row r="210">
          <cell r="A210">
            <v>334.22230000000002</v>
          </cell>
        </row>
        <row r="211">
          <cell r="A211">
            <v>334.43799999999999</v>
          </cell>
        </row>
        <row r="212">
          <cell r="A212">
            <v>334.65280000000001</v>
          </cell>
        </row>
        <row r="213">
          <cell r="A213">
            <v>334.86669999999998</v>
          </cell>
        </row>
        <row r="214">
          <cell r="A214">
            <v>335.0797</v>
          </cell>
        </row>
        <row r="215">
          <cell r="A215">
            <v>335.29180000000002</v>
          </cell>
        </row>
        <row r="216">
          <cell r="A216">
            <v>335.50299999999999</v>
          </cell>
        </row>
        <row r="217">
          <cell r="A217">
            <v>335.7133</v>
          </cell>
        </row>
        <row r="218">
          <cell r="A218">
            <v>335.9228</v>
          </cell>
        </row>
        <row r="219">
          <cell r="A219">
            <v>336.13139999999999</v>
          </cell>
        </row>
        <row r="220">
          <cell r="A220">
            <v>336.33909999999997</v>
          </cell>
        </row>
        <row r="221">
          <cell r="A221">
            <v>336.54599999999999</v>
          </cell>
        </row>
        <row r="222">
          <cell r="A222">
            <v>336.75200000000001</v>
          </cell>
        </row>
        <row r="223">
          <cell r="A223">
            <v>336.9572</v>
          </cell>
        </row>
        <row r="224">
          <cell r="A224">
            <v>337.16149999999999</v>
          </cell>
        </row>
        <row r="225">
          <cell r="A225">
            <v>337.36500000000001</v>
          </cell>
        </row>
        <row r="226">
          <cell r="A226">
            <v>337.56760000000003</v>
          </cell>
        </row>
        <row r="227">
          <cell r="A227">
            <v>337.76940000000002</v>
          </cell>
        </row>
        <row r="228">
          <cell r="A228">
            <v>337.97030000000001</v>
          </cell>
        </row>
        <row r="229">
          <cell r="A229">
            <v>338.1705</v>
          </cell>
        </row>
        <row r="230">
          <cell r="A230">
            <v>338.3698</v>
          </cell>
        </row>
        <row r="231">
          <cell r="A231">
            <v>338.56819999999999</v>
          </cell>
        </row>
        <row r="232">
          <cell r="A232">
            <v>338.76589999999999</v>
          </cell>
        </row>
        <row r="233">
          <cell r="A233">
            <v>338.96280000000002</v>
          </cell>
        </row>
        <row r="234">
          <cell r="A234">
            <v>339.15879999999999</v>
          </cell>
        </row>
        <row r="235">
          <cell r="A235">
            <v>339.35399999999998</v>
          </cell>
        </row>
        <row r="236">
          <cell r="A236">
            <v>339.54840000000002</v>
          </cell>
        </row>
        <row r="237">
          <cell r="A237">
            <v>339.74200000000002</v>
          </cell>
        </row>
        <row r="238">
          <cell r="A238">
            <v>339.9348</v>
          </cell>
        </row>
        <row r="239">
          <cell r="A239">
            <v>340.12689999999998</v>
          </cell>
        </row>
        <row r="240">
          <cell r="A240">
            <v>340.31810000000002</v>
          </cell>
        </row>
        <row r="241">
          <cell r="A241">
            <v>340.50850000000003</v>
          </cell>
        </row>
        <row r="242">
          <cell r="A242">
            <v>340.69810000000001</v>
          </cell>
        </row>
        <row r="243">
          <cell r="A243">
            <v>340.887</v>
          </cell>
        </row>
        <row r="244">
          <cell r="A244">
            <v>341.07499999999999</v>
          </cell>
        </row>
        <row r="245">
          <cell r="A245">
            <v>341.26229999999998</v>
          </cell>
        </row>
        <row r="246">
          <cell r="A246">
            <v>341.44880000000001</v>
          </cell>
        </row>
        <row r="247">
          <cell r="A247">
            <v>341.6345</v>
          </cell>
        </row>
        <row r="248">
          <cell r="A248">
            <v>341.81939999999997</v>
          </cell>
        </row>
        <row r="249">
          <cell r="A249">
            <v>342.00360000000001</v>
          </cell>
        </row>
        <row r="250">
          <cell r="A250">
            <v>342.18700000000001</v>
          </cell>
        </row>
        <row r="251">
          <cell r="A251">
            <v>342.36959999999999</v>
          </cell>
        </row>
        <row r="252">
          <cell r="A252">
            <v>342.5514</v>
          </cell>
        </row>
        <row r="253">
          <cell r="A253">
            <v>342.73239999999998</v>
          </cell>
        </row>
        <row r="254">
          <cell r="A254">
            <v>342.91269999999997</v>
          </cell>
        </row>
        <row r="255">
          <cell r="A255">
            <v>343.09219999999999</v>
          </cell>
        </row>
        <row r="256">
          <cell r="A256">
            <v>343.27100000000002</v>
          </cell>
        </row>
        <row r="257">
          <cell r="A257">
            <v>343.44889999999998</v>
          </cell>
        </row>
        <row r="258">
          <cell r="A258">
            <v>343.62610000000001</v>
          </cell>
        </row>
        <row r="259">
          <cell r="A259">
            <v>343.80259999999998</v>
          </cell>
        </row>
        <row r="260">
          <cell r="A260">
            <v>343.97820000000002</v>
          </cell>
        </row>
        <row r="261">
          <cell r="A261">
            <v>344.15309999999999</v>
          </cell>
        </row>
        <row r="262">
          <cell r="A262">
            <v>344.32729999999998</v>
          </cell>
        </row>
        <row r="263">
          <cell r="A263">
            <v>344.50069999999999</v>
          </cell>
        </row>
        <row r="264">
          <cell r="A264">
            <v>344.67329999999998</v>
          </cell>
        </row>
        <row r="265">
          <cell r="A265">
            <v>344.84530000000001</v>
          </cell>
        </row>
        <row r="266">
          <cell r="A266">
            <v>125.4486</v>
          </cell>
        </row>
        <row r="267">
          <cell r="A267">
            <v>195.55160000000001</v>
          </cell>
        </row>
        <row r="268">
          <cell r="A268">
            <v>205.9255</v>
          </cell>
        </row>
        <row r="269">
          <cell r="A269">
            <v>212.63489999999999</v>
          </cell>
        </row>
        <row r="270">
          <cell r="A270">
            <v>217.72329999999999</v>
          </cell>
        </row>
        <row r="271">
          <cell r="A271">
            <v>221.87549999999999</v>
          </cell>
        </row>
        <row r="272">
          <cell r="A272">
            <v>225.4111</v>
          </cell>
        </row>
        <row r="273">
          <cell r="A273">
            <v>228.5067</v>
          </cell>
        </row>
        <row r="274">
          <cell r="A274">
            <v>231.27090000000001</v>
          </cell>
        </row>
        <row r="275">
          <cell r="A275">
            <v>233.7756</v>
          </cell>
        </row>
        <row r="276">
          <cell r="A276">
            <v>236.071</v>
          </cell>
        </row>
        <row r="277">
          <cell r="A277">
            <v>238.19370000000001</v>
          </cell>
        </row>
        <row r="278">
          <cell r="A278">
            <v>240.1711</v>
          </cell>
        </row>
        <row r="279">
          <cell r="A279">
            <v>242.02440000000001</v>
          </cell>
        </row>
        <row r="280">
          <cell r="A280">
            <v>243.7704</v>
          </cell>
        </row>
        <row r="281">
          <cell r="A281">
            <v>245.42240000000001</v>
          </cell>
        </row>
        <row r="282">
          <cell r="A282">
            <v>246.99160000000001</v>
          </cell>
        </row>
        <row r="283">
          <cell r="A283">
            <v>248.48699999999999</v>
          </cell>
        </row>
        <row r="284">
          <cell r="A284">
            <v>249.91630000000001</v>
          </cell>
        </row>
        <row r="285">
          <cell r="A285">
            <v>251.28579999999999</v>
          </cell>
        </row>
        <row r="286">
          <cell r="A286">
            <v>252.60130000000001</v>
          </cell>
        </row>
        <row r="287">
          <cell r="A287">
            <v>253.8673</v>
          </cell>
        </row>
        <row r="288">
          <cell r="A288">
            <v>255.0881</v>
          </cell>
        </row>
        <row r="289">
          <cell r="A289">
            <v>256.26729999999998</v>
          </cell>
        </row>
        <row r="290">
          <cell r="A290">
            <v>257.40800000000002</v>
          </cell>
        </row>
        <row r="291">
          <cell r="A291">
            <v>258.51319999999998</v>
          </cell>
        </row>
        <row r="292">
          <cell r="A292">
            <v>259.58519999999999</v>
          </cell>
        </row>
        <row r="293">
          <cell r="A293">
            <v>260.62639999999999</v>
          </cell>
        </row>
        <row r="294">
          <cell r="A294">
            <v>261.6388</v>
          </cell>
        </row>
        <row r="295">
          <cell r="A295">
            <v>262.6241</v>
          </cell>
        </row>
        <row r="296">
          <cell r="A296">
            <v>263.584</v>
          </cell>
        </row>
        <row r="297">
          <cell r="A297">
            <v>264.52</v>
          </cell>
        </row>
        <row r="298">
          <cell r="A298">
            <v>265.43349999999998</v>
          </cell>
        </row>
        <row r="299">
          <cell r="A299">
            <v>266.32560000000001</v>
          </cell>
        </row>
        <row r="300">
          <cell r="A300">
            <v>267.19760000000002</v>
          </cell>
        </row>
        <row r="301">
          <cell r="A301">
            <v>268.0505</v>
          </cell>
        </row>
        <row r="302">
          <cell r="A302">
            <v>268.8852</v>
          </cell>
        </row>
        <row r="303">
          <cell r="A303">
            <v>269.70269999999999</v>
          </cell>
        </row>
        <row r="304">
          <cell r="A304">
            <v>270.50369999999998</v>
          </cell>
        </row>
        <row r="305">
          <cell r="A305">
            <v>271.28899999999999</v>
          </cell>
        </row>
        <row r="306">
          <cell r="A306">
            <v>272.05930000000001</v>
          </cell>
        </row>
        <row r="307">
          <cell r="A307">
            <v>272.8152</v>
          </cell>
        </row>
        <row r="308">
          <cell r="A308">
            <v>273.5575</v>
          </cell>
        </row>
        <row r="309">
          <cell r="A309">
            <v>274.28660000000002</v>
          </cell>
        </row>
        <row r="310">
          <cell r="A310">
            <v>275.00319999999999</v>
          </cell>
        </row>
        <row r="311">
          <cell r="A311">
            <v>275.70760000000001</v>
          </cell>
        </row>
        <row r="312">
          <cell r="A312">
            <v>276.40039999999999</v>
          </cell>
        </row>
        <row r="313">
          <cell r="A313">
            <v>277.08199999999999</v>
          </cell>
        </row>
        <row r="314">
          <cell r="A314">
            <v>277.75279999999998</v>
          </cell>
        </row>
        <row r="315">
          <cell r="A315">
            <v>278.41320000000002</v>
          </cell>
        </row>
        <row r="316">
          <cell r="A316">
            <v>279.06369999999998</v>
          </cell>
        </row>
        <row r="317">
          <cell r="A317">
            <v>279.7045</v>
          </cell>
        </row>
        <row r="318">
          <cell r="A318">
            <v>280.33589999999998</v>
          </cell>
        </row>
        <row r="319">
          <cell r="A319">
            <v>280.95839999999998</v>
          </cell>
        </row>
        <row r="320">
          <cell r="A320">
            <v>281.57209999999998</v>
          </cell>
        </row>
        <row r="321">
          <cell r="A321">
            <v>282.17750000000001</v>
          </cell>
        </row>
        <row r="322">
          <cell r="A322">
            <v>282.77460000000002</v>
          </cell>
        </row>
        <row r="323">
          <cell r="A323">
            <v>283.36380000000003</v>
          </cell>
        </row>
        <row r="324">
          <cell r="A324">
            <v>283.94540000000001</v>
          </cell>
        </row>
        <row r="325">
          <cell r="A325">
            <v>284.51960000000003</v>
          </cell>
        </row>
        <row r="326">
          <cell r="A326">
            <v>285.0865</v>
          </cell>
        </row>
        <row r="327">
          <cell r="A327">
            <v>285.64640000000003</v>
          </cell>
        </row>
        <row r="328">
          <cell r="A328">
            <v>286.1995</v>
          </cell>
        </row>
        <row r="329">
          <cell r="A329">
            <v>286.74599999999998</v>
          </cell>
        </row>
        <row r="330">
          <cell r="A330">
            <v>287.28609999999998</v>
          </cell>
        </row>
        <row r="331">
          <cell r="A331">
            <v>287.81990000000002</v>
          </cell>
        </row>
        <row r="332">
          <cell r="A332">
            <v>288.3476</v>
          </cell>
        </row>
        <row r="333">
          <cell r="A333">
            <v>288.86939999999998</v>
          </cell>
        </row>
        <row r="334">
          <cell r="A334">
            <v>289.3854</v>
          </cell>
        </row>
        <row r="335">
          <cell r="A335">
            <v>289.89580000000001</v>
          </cell>
        </row>
        <row r="336">
          <cell r="A336">
            <v>290.40069999999997</v>
          </cell>
        </row>
        <row r="337">
          <cell r="A337">
            <v>290.90030000000002</v>
          </cell>
        </row>
        <row r="338">
          <cell r="A338">
            <v>291.39460000000003</v>
          </cell>
        </row>
        <row r="339">
          <cell r="A339">
            <v>291.88380000000001</v>
          </cell>
        </row>
        <row r="340">
          <cell r="A340">
            <v>292.36810000000003</v>
          </cell>
        </row>
        <row r="341">
          <cell r="A341">
            <v>292.84750000000003</v>
          </cell>
        </row>
        <row r="342">
          <cell r="A342">
            <v>293.32220000000001</v>
          </cell>
        </row>
        <row r="343">
          <cell r="A343">
            <v>293.79219999999998</v>
          </cell>
        </row>
        <row r="344">
          <cell r="A344">
            <v>294.2577</v>
          </cell>
        </row>
        <row r="345">
          <cell r="A345">
            <v>294.71879999999999</v>
          </cell>
        </row>
        <row r="346">
          <cell r="A346">
            <v>295.1755</v>
          </cell>
        </row>
        <row r="347">
          <cell r="A347">
            <v>295.62799999999999</v>
          </cell>
        </row>
        <row r="348">
          <cell r="A348">
            <v>296.07639999999998</v>
          </cell>
        </row>
        <row r="349">
          <cell r="A349">
            <v>296.52069999999998</v>
          </cell>
        </row>
        <row r="350">
          <cell r="A350">
            <v>296.96100000000001</v>
          </cell>
        </row>
        <row r="351">
          <cell r="A351">
            <v>297.3974</v>
          </cell>
        </row>
        <row r="352">
          <cell r="A352">
            <v>297.83</v>
          </cell>
        </row>
        <row r="353">
          <cell r="A353">
            <v>298.25880000000001</v>
          </cell>
        </row>
        <row r="354">
          <cell r="A354">
            <v>298.68400000000003</v>
          </cell>
        </row>
        <row r="355">
          <cell r="A355">
            <v>299.10559999999998</v>
          </cell>
        </row>
        <row r="356">
          <cell r="A356">
            <v>299.52359999999999</v>
          </cell>
        </row>
        <row r="357">
          <cell r="A357">
            <v>299.93819999999999</v>
          </cell>
        </row>
        <row r="358">
          <cell r="A358">
            <v>300.3494</v>
          </cell>
        </row>
        <row r="359">
          <cell r="A359">
            <v>300.75729999999999</v>
          </cell>
        </row>
        <row r="360">
          <cell r="A360">
            <v>301.1619</v>
          </cell>
        </row>
        <row r="361">
          <cell r="A361">
            <v>301.56330000000003</v>
          </cell>
        </row>
        <row r="362">
          <cell r="A362">
            <v>301.9615</v>
          </cell>
        </row>
        <row r="363">
          <cell r="A363">
            <v>302.35669999999999</v>
          </cell>
        </row>
        <row r="364">
          <cell r="A364">
            <v>302.74880000000002</v>
          </cell>
        </row>
        <row r="365">
          <cell r="A365">
            <v>303.1379</v>
          </cell>
        </row>
        <row r="366">
          <cell r="A366">
            <v>303.52409999999998</v>
          </cell>
        </row>
        <row r="367">
          <cell r="A367">
            <v>303.90730000000002</v>
          </cell>
        </row>
        <row r="368">
          <cell r="A368">
            <v>304.2878</v>
          </cell>
        </row>
        <row r="369">
          <cell r="A369">
            <v>304.66539999999998</v>
          </cell>
        </row>
        <row r="370">
          <cell r="A370">
            <v>305.0403</v>
          </cell>
        </row>
        <row r="371">
          <cell r="A371">
            <v>305.4126</v>
          </cell>
        </row>
        <row r="372">
          <cell r="A372">
            <v>305.78210000000001</v>
          </cell>
        </row>
        <row r="373">
          <cell r="A373">
            <v>306.149</v>
          </cell>
        </row>
        <row r="374">
          <cell r="A374">
            <v>306.51339999999999</v>
          </cell>
        </row>
        <row r="375">
          <cell r="A375">
            <v>306.87520000000001</v>
          </cell>
        </row>
        <row r="376">
          <cell r="A376">
            <v>307.2346</v>
          </cell>
        </row>
        <row r="377">
          <cell r="A377">
            <v>307.5915</v>
          </cell>
        </row>
        <row r="378">
          <cell r="A378">
            <v>307.94589999999999</v>
          </cell>
        </row>
        <row r="379">
          <cell r="A379">
            <v>308.298</v>
          </cell>
        </row>
        <row r="380">
          <cell r="A380">
            <v>308.64769999999999</v>
          </cell>
        </row>
        <row r="381">
          <cell r="A381">
            <v>308.99520000000001</v>
          </cell>
        </row>
        <row r="382">
          <cell r="A382">
            <v>309.34030000000001</v>
          </cell>
        </row>
        <row r="383">
          <cell r="A383">
            <v>309.6832</v>
          </cell>
        </row>
        <row r="384">
          <cell r="A384">
            <v>310.02390000000003</v>
          </cell>
        </row>
        <row r="385">
          <cell r="A385">
            <v>310.36239999999998</v>
          </cell>
        </row>
        <row r="386">
          <cell r="A386">
            <v>310.69880000000001</v>
          </cell>
        </row>
        <row r="387">
          <cell r="A387">
            <v>311.03300000000002</v>
          </cell>
        </row>
        <row r="388">
          <cell r="A388">
            <v>311.36509999999998</v>
          </cell>
        </row>
        <row r="389">
          <cell r="A389">
            <v>311.6952</v>
          </cell>
        </row>
        <row r="390">
          <cell r="A390">
            <v>312.02330000000001</v>
          </cell>
        </row>
        <row r="391">
          <cell r="A391">
            <v>312.34930000000003</v>
          </cell>
        </row>
        <row r="392">
          <cell r="A392">
            <v>312.67340000000002</v>
          </cell>
        </row>
        <row r="393">
          <cell r="A393">
            <v>312.99549999999999</v>
          </cell>
        </row>
        <row r="394">
          <cell r="A394">
            <v>313.31560000000002</v>
          </cell>
        </row>
        <row r="395">
          <cell r="A395">
            <v>313.63389999999998</v>
          </cell>
        </row>
        <row r="396">
          <cell r="A396">
            <v>313.95030000000003</v>
          </cell>
        </row>
        <row r="397">
          <cell r="A397">
            <v>314.26479999999998</v>
          </cell>
        </row>
        <row r="398">
          <cell r="A398">
            <v>314.57749999999999</v>
          </cell>
        </row>
        <row r="399">
          <cell r="A399">
            <v>314.88839999999999</v>
          </cell>
        </row>
        <row r="400">
          <cell r="A400">
            <v>315.19749999999999</v>
          </cell>
        </row>
        <row r="401">
          <cell r="A401">
            <v>315.50490000000002</v>
          </cell>
        </row>
        <row r="402">
          <cell r="A402">
            <v>315.81040000000002</v>
          </cell>
        </row>
        <row r="403">
          <cell r="A403">
            <v>316.11430000000001</v>
          </cell>
        </row>
        <row r="404">
          <cell r="A404">
            <v>316.41649999999998</v>
          </cell>
        </row>
        <row r="405">
          <cell r="A405">
            <v>316.71699999999998</v>
          </cell>
        </row>
        <row r="406">
          <cell r="A406">
            <v>317.01580000000001</v>
          </cell>
        </row>
        <row r="407">
          <cell r="A407">
            <v>317.31299999999999</v>
          </cell>
        </row>
        <row r="408">
          <cell r="A408">
            <v>317.60849999999999</v>
          </cell>
        </row>
        <row r="409">
          <cell r="A409">
            <v>317.9024</v>
          </cell>
        </row>
        <row r="410">
          <cell r="A410">
            <v>318.19479999999999</v>
          </cell>
        </row>
        <row r="411">
          <cell r="A411">
            <v>318.48559999999998</v>
          </cell>
        </row>
        <row r="412">
          <cell r="A412">
            <v>318.77480000000003</v>
          </cell>
        </row>
        <row r="413">
          <cell r="A413">
            <v>319.0625</v>
          </cell>
        </row>
        <row r="414">
          <cell r="A414">
            <v>319.34870000000001</v>
          </cell>
        </row>
        <row r="415">
          <cell r="A415">
            <v>319.63339999999999</v>
          </cell>
        </row>
        <row r="416">
          <cell r="A416">
            <v>319.91660000000002</v>
          </cell>
        </row>
        <row r="417">
          <cell r="A417">
            <v>320.19830000000002</v>
          </cell>
        </row>
        <row r="418">
          <cell r="A418">
            <v>320.47859999999997</v>
          </cell>
        </row>
        <row r="419">
          <cell r="A419">
            <v>320.75740000000002</v>
          </cell>
        </row>
        <row r="420">
          <cell r="A420">
            <v>321.03480000000002</v>
          </cell>
        </row>
        <row r="421">
          <cell r="A421">
            <v>321.31079999999997</v>
          </cell>
        </row>
        <row r="422">
          <cell r="A422">
            <v>321.58539999999999</v>
          </cell>
        </row>
        <row r="423">
          <cell r="A423">
            <v>321.85860000000002</v>
          </cell>
        </row>
        <row r="424">
          <cell r="A424">
            <v>322.13040000000001</v>
          </cell>
        </row>
        <row r="425">
          <cell r="A425">
            <v>322.40089999999998</v>
          </cell>
        </row>
        <row r="426">
          <cell r="A426">
            <v>322.67</v>
          </cell>
        </row>
        <row r="427">
          <cell r="A427">
            <v>322.93790000000001</v>
          </cell>
        </row>
        <row r="428">
          <cell r="A428">
            <v>323.20440000000002</v>
          </cell>
        </row>
        <row r="429">
          <cell r="A429">
            <v>323.46960000000001</v>
          </cell>
        </row>
        <row r="430">
          <cell r="A430">
            <v>323.73349999999999</v>
          </cell>
        </row>
        <row r="431">
          <cell r="A431">
            <v>323.99610000000001</v>
          </cell>
        </row>
        <row r="432">
          <cell r="A432">
            <v>324.25749999999999</v>
          </cell>
        </row>
        <row r="433">
          <cell r="A433">
            <v>324.51760000000002</v>
          </cell>
        </row>
        <row r="434">
          <cell r="A434">
            <v>324.7765</v>
          </cell>
        </row>
        <row r="435">
          <cell r="A435">
            <v>325.03410000000002</v>
          </cell>
        </row>
        <row r="436">
          <cell r="A436">
            <v>325.29050000000001</v>
          </cell>
        </row>
        <row r="437">
          <cell r="A437">
            <v>325.54570000000001</v>
          </cell>
        </row>
        <row r="438">
          <cell r="A438">
            <v>325.7998</v>
          </cell>
        </row>
        <row r="439">
          <cell r="A439">
            <v>326.05259999999998</v>
          </cell>
        </row>
        <row r="440">
          <cell r="A440">
            <v>326.30419999999998</v>
          </cell>
        </row>
        <row r="441">
          <cell r="A441">
            <v>326.55470000000003</v>
          </cell>
        </row>
        <row r="442">
          <cell r="A442">
            <v>326.80399999999997</v>
          </cell>
        </row>
        <row r="443">
          <cell r="A443">
            <v>327.05220000000003</v>
          </cell>
        </row>
        <row r="444">
          <cell r="A444">
            <v>327.29919999999998</v>
          </cell>
        </row>
        <row r="445">
          <cell r="A445">
            <v>327.54509999999999</v>
          </cell>
        </row>
        <row r="446">
          <cell r="A446">
            <v>327.78989999999999</v>
          </cell>
        </row>
        <row r="447">
          <cell r="A447">
            <v>328.03359999999998</v>
          </cell>
        </row>
        <row r="448">
          <cell r="A448">
            <v>328.27620000000002</v>
          </cell>
        </row>
        <row r="449">
          <cell r="A449">
            <v>328.51760000000002</v>
          </cell>
        </row>
        <row r="450">
          <cell r="A450">
            <v>328.75799999999998</v>
          </cell>
        </row>
        <row r="451">
          <cell r="A451">
            <v>328.9973</v>
          </cell>
        </row>
        <row r="452">
          <cell r="A452">
            <v>329.23559999999998</v>
          </cell>
        </row>
        <row r="453">
          <cell r="A453">
            <v>329.47280000000001</v>
          </cell>
        </row>
        <row r="454">
          <cell r="A454">
            <v>329.70890000000003</v>
          </cell>
        </row>
        <row r="455">
          <cell r="A455">
            <v>329.94400000000002</v>
          </cell>
        </row>
        <row r="456">
          <cell r="A456">
            <v>330.17809999999997</v>
          </cell>
        </row>
        <row r="457">
          <cell r="A457">
            <v>330.41109999999998</v>
          </cell>
        </row>
        <row r="458">
          <cell r="A458">
            <v>330.6431</v>
          </cell>
        </row>
        <row r="459">
          <cell r="A459">
            <v>330.8741</v>
          </cell>
        </row>
        <row r="460">
          <cell r="A460">
            <v>331.10410000000002</v>
          </cell>
        </row>
        <row r="461">
          <cell r="A461">
            <v>331.3331</v>
          </cell>
        </row>
        <row r="462">
          <cell r="A462">
            <v>331.56110000000001</v>
          </cell>
        </row>
        <row r="463">
          <cell r="A463">
            <v>331.78820000000002</v>
          </cell>
        </row>
        <row r="464">
          <cell r="A464">
            <v>332.01420000000002</v>
          </cell>
        </row>
        <row r="465">
          <cell r="A465">
            <v>332.23930000000001</v>
          </cell>
        </row>
        <row r="466">
          <cell r="A466">
            <v>332.46339999999998</v>
          </cell>
        </row>
        <row r="467">
          <cell r="A467">
            <v>332.68650000000002</v>
          </cell>
        </row>
        <row r="468">
          <cell r="A468">
            <v>332.90870000000001</v>
          </cell>
        </row>
        <row r="469">
          <cell r="A469">
            <v>333.13</v>
          </cell>
        </row>
        <row r="470">
          <cell r="A470">
            <v>333.3503</v>
          </cell>
        </row>
        <row r="471">
          <cell r="A471">
            <v>333.56970000000001</v>
          </cell>
        </row>
        <row r="472">
          <cell r="A472">
            <v>333.78809999999999</v>
          </cell>
        </row>
        <row r="473">
          <cell r="A473">
            <v>334.00569999999999</v>
          </cell>
        </row>
        <row r="474">
          <cell r="A474">
            <v>334.22230000000002</v>
          </cell>
        </row>
        <row r="475">
          <cell r="A475">
            <v>334.43799999999999</v>
          </cell>
        </row>
        <row r="476">
          <cell r="A476">
            <v>334.65280000000001</v>
          </cell>
        </row>
        <row r="477">
          <cell r="A477">
            <v>334.86669999999998</v>
          </cell>
        </row>
        <row r="478">
          <cell r="A478">
            <v>335.0797</v>
          </cell>
        </row>
        <row r="479">
          <cell r="A479">
            <v>335.29180000000002</v>
          </cell>
        </row>
        <row r="480">
          <cell r="A480">
            <v>335.50299999999999</v>
          </cell>
        </row>
        <row r="481">
          <cell r="A481">
            <v>335.7133</v>
          </cell>
        </row>
        <row r="482">
          <cell r="A482">
            <v>335.9228</v>
          </cell>
        </row>
        <row r="483">
          <cell r="A483">
            <v>336.13139999999999</v>
          </cell>
        </row>
        <row r="484">
          <cell r="A484">
            <v>336.33909999999997</v>
          </cell>
        </row>
        <row r="485">
          <cell r="A485">
            <v>336.54599999999999</v>
          </cell>
        </row>
        <row r="486">
          <cell r="A486">
            <v>336.75200000000001</v>
          </cell>
        </row>
        <row r="487">
          <cell r="A487">
            <v>336.9572</v>
          </cell>
        </row>
        <row r="488">
          <cell r="A488">
            <v>337.16149999999999</v>
          </cell>
        </row>
        <row r="489">
          <cell r="A489">
            <v>337.36500000000001</v>
          </cell>
        </row>
        <row r="490">
          <cell r="A490">
            <v>337.56760000000003</v>
          </cell>
        </row>
        <row r="491">
          <cell r="A491">
            <v>337.76940000000002</v>
          </cell>
        </row>
        <row r="492">
          <cell r="A492">
            <v>337.97030000000001</v>
          </cell>
        </row>
        <row r="493">
          <cell r="A493">
            <v>338.1705</v>
          </cell>
        </row>
        <row r="494">
          <cell r="A494">
            <v>338.3698</v>
          </cell>
        </row>
        <row r="495">
          <cell r="A495">
            <v>338.56819999999999</v>
          </cell>
        </row>
        <row r="496">
          <cell r="A496">
            <v>338.76589999999999</v>
          </cell>
        </row>
        <row r="497">
          <cell r="A497">
            <v>338.96280000000002</v>
          </cell>
        </row>
        <row r="498">
          <cell r="A498">
            <v>339.15879999999999</v>
          </cell>
        </row>
        <row r="499">
          <cell r="A499">
            <v>339.35399999999998</v>
          </cell>
        </row>
        <row r="500">
          <cell r="A500">
            <v>339.54840000000002</v>
          </cell>
        </row>
        <row r="501">
          <cell r="A501">
            <v>339.74200000000002</v>
          </cell>
        </row>
        <row r="502">
          <cell r="A502">
            <v>339.9348</v>
          </cell>
        </row>
        <row r="503">
          <cell r="A503">
            <v>340.12689999999998</v>
          </cell>
        </row>
        <row r="504">
          <cell r="A504">
            <v>340.31810000000002</v>
          </cell>
        </row>
        <row r="505">
          <cell r="A505">
            <v>340.50850000000003</v>
          </cell>
        </row>
        <row r="506">
          <cell r="A506">
            <v>340.69810000000001</v>
          </cell>
        </row>
        <row r="507">
          <cell r="A507">
            <v>340.887</v>
          </cell>
        </row>
        <row r="508">
          <cell r="A508">
            <v>341.07499999999999</v>
          </cell>
        </row>
        <row r="509">
          <cell r="A509">
            <v>341.26229999999998</v>
          </cell>
        </row>
        <row r="510">
          <cell r="A510">
            <v>341.44880000000001</v>
          </cell>
        </row>
        <row r="511">
          <cell r="A511">
            <v>341.6345</v>
          </cell>
        </row>
        <row r="512">
          <cell r="A512">
            <v>341.81939999999997</v>
          </cell>
        </row>
        <row r="513">
          <cell r="A513">
            <v>342.00360000000001</v>
          </cell>
        </row>
        <row r="514">
          <cell r="A514">
            <v>342.18700000000001</v>
          </cell>
        </row>
        <row r="515">
          <cell r="A515">
            <v>342.36959999999999</v>
          </cell>
        </row>
        <row r="516">
          <cell r="A516">
            <v>342.5514</v>
          </cell>
        </row>
        <row r="517">
          <cell r="A517">
            <v>342.73239999999998</v>
          </cell>
        </row>
        <row r="518">
          <cell r="A518">
            <v>342.91269999999997</v>
          </cell>
        </row>
        <row r="519">
          <cell r="A519">
            <v>343.09219999999999</v>
          </cell>
        </row>
        <row r="520">
          <cell r="A520">
            <v>343.27100000000002</v>
          </cell>
        </row>
        <row r="521">
          <cell r="A521">
            <v>343.44889999999998</v>
          </cell>
        </row>
        <row r="522">
          <cell r="A522">
            <v>343.62610000000001</v>
          </cell>
        </row>
        <row r="523">
          <cell r="A523">
            <v>343.80259999999998</v>
          </cell>
        </row>
        <row r="524">
          <cell r="A524">
            <v>343.97820000000002</v>
          </cell>
        </row>
        <row r="525">
          <cell r="A525">
            <v>344.15309999999999</v>
          </cell>
        </row>
        <row r="526">
          <cell r="A526">
            <v>344.32729999999998</v>
          </cell>
        </row>
        <row r="527">
          <cell r="A527">
            <v>344.50069999999999</v>
          </cell>
        </row>
        <row r="528">
          <cell r="A528">
            <v>344.67329999999998</v>
          </cell>
        </row>
        <row r="529">
          <cell r="A529">
            <v>344.84530000000001</v>
          </cell>
        </row>
      </sheetData>
      <sheetData sheetId="44">
        <row r="2">
          <cell r="A2">
            <v>146.34950000000001</v>
          </cell>
        </row>
        <row r="3">
          <cell r="A3">
            <v>213.88059999999999</v>
          </cell>
        </row>
        <row r="4">
          <cell r="A4">
            <v>224.82990000000001</v>
          </cell>
        </row>
        <row r="5">
          <cell r="A5">
            <v>231.89869999999999</v>
          </cell>
        </row>
        <row r="6">
          <cell r="A6">
            <v>237.2527</v>
          </cell>
        </row>
        <row r="7">
          <cell r="A7">
            <v>241.61709999999999</v>
          </cell>
        </row>
        <row r="8">
          <cell r="A8">
            <v>245.33009999999999</v>
          </cell>
        </row>
        <row r="9">
          <cell r="A9">
            <v>248.57859999999999</v>
          </cell>
        </row>
        <row r="10">
          <cell r="A10">
            <v>251.47730000000001</v>
          </cell>
        </row>
        <row r="11">
          <cell r="A11">
            <v>254.10230000000001</v>
          </cell>
        </row>
        <row r="12">
          <cell r="A12">
            <v>256.50659999999999</v>
          </cell>
        </row>
        <row r="13">
          <cell r="A13">
            <v>258.7287</v>
          </cell>
        </row>
        <row r="14">
          <cell r="A14">
            <v>260.79770000000002</v>
          </cell>
        </row>
        <row r="15">
          <cell r="A15">
            <v>262.73599999999999</v>
          </cell>
        </row>
        <row r="16">
          <cell r="A16">
            <v>264.56119999999999</v>
          </cell>
        </row>
        <row r="17">
          <cell r="A17">
            <v>266.28750000000002</v>
          </cell>
        </row>
        <row r="18">
          <cell r="A18">
            <v>267.92660000000001</v>
          </cell>
        </row>
        <row r="19">
          <cell r="A19">
            <v>269.488</v>
          </cell>
        </row>
        <row r="20">
          <cell r="A20">
            <v>270.97980000000001</v>
          </cell>
        </row>
        <row r="21">
          <cell r="A21">
            <v>272.40879999999999</v>
          </cell>
        </row>
        <row r="22">
          <cell r="A22">
            <v>273.78089999999997</v>
          </cell>
        </row>
        <row r="23">
          <cell r="A23">
            <v>275.101</v>
          </cell>
        </row>
        <row r="24">
          <cell r="A24">
            <v>276.37360000000001</v>
          </cell>
        </row>
        <row r="25">
          <cell r="A25">
            <v>277.60239999999999</v>
          </cell>
        </row>
        <row r="26">
          <cell r="A26">
            <v>278.79079999999999</v>
          </cell>
        </row>
        <row r="27">
          <cell r="A27">
            <v>279.9418</v>
          </cell>
        </row>
        <row r="28">
          <cell r="A28">
            <v>281.05799999999999</v>
          </cell>
        </row>
        <row r="29">
          <cell r="A29">
            <v>282.14179999999999</v>
          </cell>
        </row>
        <row r="30">
          <cell r="A30">
            <v>283.19529999999997</v>
          </cell>
        </row>
        <row r="31">
          <cell r="A31">
            <v>284.22039999999998</v>
          </cell>
        </row>
        <row r="32">
          <cell r="A32">
            <v>285.21890000000002</v>
          </cell>
        </row>
        <row r="33">
          <cell r="A33">
            <v>286.19229999999999</v>
          </cell>
        </row>
        <row r="34">
          <cell r="A34">
            <v>287.142</v>
          </cell>
        </row>
        <row r="35">
          <cell r="A35">
            <v>288.0693</v>
          </cell>
        </row>
        <row r="36">
          <cell r="A36">
            <v>288.97550000000001</v>
          </cell>
        </row>
        <row r="37">
          <cell r="A37">
            <v>289.86169999999998</v>
          </cell>
        </row>
        <row r="38">
          <cell r="A38">
            <v>290.72879999999998</v>
          </cell>
        </row>
        <row r="39">
          <cell r="A39">
            <v>291.57780000000002</v>
          </cell>
        </row>
        <row r="40">
          <cell r="A40">
            <v>292.40949999999998</v>
          </cell>
        </row>
        <row r="41">
          <cell r="A41">
            <v>293.22480000000002</v>
          </cell>
        </row>
        <row r="42">
          <cell r="A42">
            <v>294.02440000000001</v>
          </cell>
        </row>
        <row r="43">
          <cell r="A43">
            <v>294.80900000000003</v>
          </cell>
        </row>
        <row r="44">
          <cell r="A44">
            <v>295.57920000000001</v>
          </cell>
        </row>
        <row r="45">
          <cell r="A45">
            <v>296.3356</v>
          </cell>
        </row>
        <row r="46">
          <cell r="A46">
            <v>297.0788</v>
          </cell>
        </row>
        <row r="47">
          <cell r="A47">
            <v>297.80939999999998</v>
          </cell>
        </row>
        <row r="48">
          <cell r="A48">
            <v>298.52780000000001</v>
          </cell>
        </row>
        <row r="49">
          <cell r="A49">
            <v>299.23439999999999</v>
          </cell>
        </row>
        <row r="50">
          <cell r="A50">
            <v>299.92989999999998</v>
          </cell>
        </row>
        <row r="51">
          <cell r="A51">
            <v>300.61439999999999</v>
          </cell>
        </row>
        <row r="52">
          <cell r="A52">
            <v>301.2885</v>
          </cell>
        </row>
        <row r="53">
          <cell r="A53">
            <v>301.95249999999999</v>
          </cell>
        </row>
        <row r="54">
          <cell r="A54">
            <v>302.60669999999999</v>
          </cell>
        </row>
        <row r="55">
          <cell r="A55">
            <v>303.25150000000002</v>
          </cell>
        </row>
        <row r="56">
          <cell r="A56">
            <v>303.88720000000001</v>
          </cell>
        </row>
        <row r="57">
          <cell r="A57">
            <v>304.51409999999998</v>
          </cell>
        </row>
        <row r="58">
          <cell r="A58">
            <v>305.13240000000002</v>
          </cell>
        </row>
        <row r="59">
          <cell r="A59">
            <v>305.74250000000001</v>
          </cell>
        </row>
        <row r="60">
          <cell r="A60">
            <v>306.34460000000001</v>
          </cell>
        </row>
        <row r="61">
          <cell r="A61">
            <v>306.93889999999999</v>
          </cell>
        </row>
        <row r="62">
          <cell r="A62">
            <v>307.52569999999997</v>
          </cell>
        </row>
        <row r="63">
          <cell r="A63">
            <v>308.10520000000002</v>
          </cell>
        </row>
        <row r="64">
          <cell r="A64">
            <v>308.67759999999998</v>
          </cell>
        </row>
        <row r="65">
          <cell r="A65">
            <v>309.24299999999999</v>
          </cell>
        </row>
        <row r="66">
          <cell r="A66">
            <v>309.80180000000001</v>
          </cell>
        </row>
        <row r="67">
          <cell r="A67">
            <v>310.35399999999998</v>
          </cell>
        </row>
        <row r="68">
          <cell r="A68">
            <v>310.8999</v>
          </cell>
        </row>
        <row r="69">
          <cell r="A69">
            <v>311.43959999999998</v>
          </cell>
        </row>
        <row r="70">
          <cell r="A70">
            <v>311.97329999999999</v>
          </cell>
        </row>
        <row r="71">
          <cell r="A71">
            <v>312.50110000000001</v>
          </cell>
        </row>
        <row r="72">
          <cell r="A72">
            <v>313.02319999999997</v>
          </cell>
        </row>
        <row r="73">
          <cell r="A73">
            <v>313.53969999999998</v>
          </cell>
        </row>
        <row r="74">
          <cell r="A74">
            <v>314.05079999999998</v>
          </cell>
        </row>
        <row r="75">
          <cell r="A75">
            <v>314.5566</v>
          </cell>
        </row>
        <row r="76">
          <cell r="A76">
            <v>315.05720000000002</v>
          </cell>
        </row>
        <row r="77">
          <cell r="A77">
            <v>315.55270000000002</v>
          </cell>
        </row>
        <row r="78">
          <cell r="A78">
            <v>316.04329999999999</v>
          </cell>
        </row>
        <row r="79">
          <cell r="A79">
            <v>316.52910000000003</v>
          </cell>
        </row>
        <row r="80">
          <cell r="A80">
            <v>317.0102</v>
          </cell>
        </row>
        <row r="81">
          <cell r="A81">
            <v>317.48669999999998</v>
          </cell>
        </row>
        <row r="82">
          <cell r="A82">
            <v>317.95859999999999</v>
          </cell>
        </row>
        <row r="83">
          <cell r="A83">
            <v>318.42619999999999</v>
          </cell>
        </row>
        <row r="84">
          <cell r="A84">
            <v>318.88940000000002</v>
          </cell>
        </row>
        <row r="85">
          <cell r="A85">
            <v>319.34840000000003</v>
          </cell>
        </row>
        <row r="86">
          <cell r="A86">
            <v>319.80329999999998</v>
          </cell>
        </row>
        <row r="87">
          <cell r="A87">
            <v>320.25409999999999</v>
          </cell>
        </row>
        <row r="88">
          <cell r="A88">
            <v>320.70100000000002</v>
          </cell>
        </row>
        <row r="89">
          <cell r="A89">
            <v>321.14400000000001</v>
          </cell>
        </row>
        <row r="90">
          <cell r="A90">
            <v>321.58319999999998</v>
          </cell>
        </row>
        <row r="91">
          <cell r="A91">
            <v>322.01859999999999</v>
          </cell>
        </row>
        <row r="92">
          <cell r="A92">
            <v>322.4504</v>
          </cell>
        </row>
        <row r="93">
          <cell r="A93">
            <v>322.87860000000001</v>
          </cell>
        </row>
        <row r="94">
          <cell r="A94">
            <v>323.30329999999998</v>
          </cell>
        </row>
        <row r="95">
          <cell r="A95">
            <v>323.72460000000001</v>
          </cell>
        </row>
        <row r="96">
          <cell r="A96">
            <v>324.14240000000001</v>
          </cell>
        </row>
        <row r="97">
          <cell r="A97">
            <v>324.55689999999998</v>
          </cell>
        </row>
        <row r="98">
          <cell r="A98">
            <v>324.96820000000002</v>
          </cell>
        </row>
        <row r="99">
          <cell r="A99">
            <v>325.37619999999998</v>
          </cell>
        </row>
        <row r="100">
          <cell r="A100">
            <v>325.78120000000001</v>
          </cell>
        </row>
        <row r="101">
          <cell r="A101">
            <v>326.18299999999999</v>
          </cell>
        </row>
        <row r="102">
          <cell r="A102">
            <v>326.58170000000001</v>
          </cell>
        </row>
        <row r="103">
          <cell r="A103">
            <v>326.97750000000002</v>
          </cell>
        </row>
        <row r="104">
          <cell r="A104">
            <v>327.37040000000002</v>
          </cell>
        </row>
        <row r="105">
          <cell r="A105">
            <v>327.76029999999997</v>
          </cell>
        </row>
        <row r="106">
          <cell r="A106">
            <v>328.14749999999998</v>
          </cell>
        </row>
        <row r="107">
          <cell r="A107">
            <v>328.53179999999998</v>
          </cell>
        </row>
        <row r="108">
          <cell r="A108">
            <v>328.91340000000002</v>
          </cell>
        </row>
        <row r="109">
          <cell r="A109">
            <v>329.29230000000001</v>
          </cell>
        </row>
        <row r="110">
          <cell r="A110">
            <v>329.66860000000003</v>
          </cell>
        </row>
        <row r="111">
          <cell r="A111">
            <v>330.04219999999998</v>
          </cell>
        </row>
        <row r="112">
          <cell r="A112">
            <v>330.41329999999999</v>
          </cell>
        </row>
        <row r="113">
          <cell r="A113">
            <v>330.78179999999998</v>
          </cell>
        </row>
        <row r="114">
          <cell r="A114">
            <v>331.14780000000002</v>
          </cell>
        </row>
        <row r="115">
          <cell r="A115">
            <v>331.51139999999998</v>
          </cell>
        </row>
        <row r="116">
          <cell r="A116">
            <v>331.87259999999998</v>
          </cell>
        </row>
        <row r="117">
          <cell r="A117">
            <v>332.23140000000001</v>
          </cell>
        </row>
        <row r="118">
          <cell r="A118">
            <v>332.58789999999999</v>
          </cell>
        </row>
        <row r="119">
          <cell r="A119">
            <v>332.94200000000001</v>
          </cell>
        </row>
        <row r="120">
          <cell r="A120">
            <v>333.29390000000001</v>
          </cell>
        </row>
        <row r="121">
          <cell r="A121">
            <v>333.64350000000002</v>
          </cell>
        </row>
        <row r="122">
          <cell r="A122">
            <v>333.99090000000001</v>
          </cell>
        </row>
        <row r="123">
          <cell r="A123">
            <v>334.33609999999999</v>
          </cell>
        </row>
        <row r="124">
          <cell r="A124">
            <v>334.67919999999998</v>
          </cell>
        </row>
        <row r="125">
          <cell r="A125">
            <v>335.02019999999999</v>
          </cell>
        </row>
        <row r="126">
          <cell r="A126">
            <v>335.35910000000001</v>
          </cell>
        </row>
        <row r="127">
          <cell r="A127">
            <v>335.69589999999999</v>
          </cell>
        </row>
        <row r="128">
          <cell r="A128">
            <v>336.03070000000002</v>
          </cell>
        </row>
        <row r="129">
          <cell r="A129">
            <v>336.36349999999999</v>
          </cell>
        </row>
        <row r="130">
          <cell r="A130">
            <v>336.6943</v>
          </cell>
        </row>
        <row r="131">
          <cell r="A131">
            <v>337.02319999999997</v>
          </cell>
        </row>
        <row r="132">
          <cell r="A132">
            <v>337.3501</v>
          </cell>
        </row>
        <row r="133">
          <cell r="A133">
            <v>337.67520000000002</v>
          </cell>
        </row>
        <row r="134">
          <cell r="A134">
            <v>337.99829999999997</v>
          </cell>
        </row>
        <row r="135">
          <cell r="A135">
            <v>338.31970000000001</v>
          </cell>
        </row>
        <row r="136">
          <cell r="A136">
            <v>338.63920000000002</v>
          </cell>
        </row>
        <row r="137">
          <cell r="A137">
            <v>338.95690000000002</v>
          </cell>
        </row>
        <row r="138">
          <cell r="A138">
            <v>339.27280000000002</v>
          </cell>
        </row>
        <row r="139">
          <cell r="A139">
            <v>339.58690000000001</v>
          </cell>
        </row>
        <row r="140">
          <cell r="A140">
            <v>339.89929999999998</v>
          </cell>
        </row>
        <row r="141">
          <cell r="A141">
            <v>340.21010000000001</v>
          </cell>
        </row>
        <row r="142">
          <cell r="A142">
            <v>340.51909999999998</v>
          </cell>
        </row>
        <row r="143">
          <cell r="A143">
            <v>340.82639999999998</v>
          </cell>
        </row>
        <row r="144">
          <cell r="A144">
            <v>341.13209999999998</v>
          </cell>
        </row>
        <row r="145">
          <cell r="A145">
            <v>341.43610000000001</v>
          </cell>
        </row>
        <row r="146">
          <cell r="A146">
            <v>341.73860000000002</v>
          </cell>
        </row>
        <row r="147">
          <cell r="A147">
            <v>342.0394</v>
          </cell>
        </row>
        <row r="148">
          <cell r="A148">
            <v>342.33870000000002</v>
          </cell>
        </row>
        <row r="149">
          <cell r="A149">
            <v>342.63639999999998</v>
          </cell>
        </row>
        <row r="150">
          <cell r="A150">
            <v>342.93259999999998</v>
          </cell>
        </row>
        <row r="151">
          <cell r="A151">
            <v>343.22719999999998</v>
          </cell>
        </row>
        <row r="152">
          <cell r="A152">
            <v>343.52030000000002</v>
          </cell>
        </row>
        <row r="153">
          <cell r="A153">
            <v>343.81200000000001</v>
          </cell>
        </row>
        <row r="154">
          <cell r="A154">
            <v>344.10219999999998</v>
          </cell>
        </row>
        <row r="155">
          <cell r="A155">
            <v>344.39089999999999</v>
          </cell>
        </row>
        <row r="156">
          <cell r="A156">
            <v>344.6782</v>
          </cell>
        </row>
        <row r="157">
          <cell r="A157">
            <v>344.964</v>
          </cell>
        </row>
        <row r="158">
          <cell r="A158">
            <v>345.24849999999998</v>
          </cell>
        </row>
        <row r="159">
          <cell r="A159">
            <v>345.53149999999999</v>
          </cell>
        </row>
        <row r="160">
          <cell r="A160">
            <v>345.81319999999999</v>
          </cell>
        </row>
        <row r="161">
          <cell r="A161">
            <v>346.09350000000001</v>
          </cell>
        </row>
        <row r="162">
          <cell r="A162">
            <v>346.3725</v>
          </cell>
        </row>
        <row r="163">
          <cell r="A163">
            <v>346.65010000000001</v>
          </cell>
        </row>
        <row r="164">
          <cell r="A164">
            <v>346.9264</v>
          </cell>
        </row>
        <row r="165">
          <cell r="A165">
            <v>347.20139999999998</v>
          </cell>
        </row>
        <row r="166">
          <cell r="A166">
            <v>347.4751</v>
          </cell>
        </row>
        <row r="167">
          <cell r="A167">
            <v>347.7475</v>
          </cell>
        </row>
        <row r="168">
          <cell r="A168">
            <v>348.01859999999999</v>
          </cell>
        </row>
        <row r="169">
          <cell r="A169">
            <v>348.2885</v>
          </cell>
        </row>
        <row r="170">
          <cell r="A170">
            <v>348.55720000000002</v>
          </cell>
        </row>
        <row r="171">
          <cell r="A171">
            <v>348.82459999999998</v>
          </cell>
        </row>
        <row r="172">
          <cell r="A172">
            <v>349.0908</v>
          </cell>
        </row>
        <row r="173">
          <cell r="A173">
            <v>349.35579999999999</v>
          </cell>
        </row>
        <row r="174">
          <cell r="A174">
            <v>349.61959999999999</v>
          </cell>
        </row>
        <row r="175">
          <cell r="A175">
            <v>349.88220000000001</v>
          </cell>
        </row>
        <row r="176">
          <cell r="A176">
            <v>350.14359999999999</v>
          </cell>
        </row>
        <row r="177">
          <cell r="A177">
            <v>350.40390000000002</v>
          </cell>
        </row>
        <row r="178">
          <cell r="A178">
            <v>350.66300000000001</v>
          </cell>
        </row>
        <row r="179">
          <cell r="A179">
            <v>350.92090000000002</v>
          </cell>
        </row>
        <row r="180">
          <cell r="A180">
            <v>351.17779999999999</v>
          </cell>
        </row>
        <row r="181">
          <cell r="A181">
            <v>351.43349999999998</v>
          </cell>
        </row>
        <row r="182">
          <cell r="A182">
            <v>351.68810000000002</v>
          </cell>
        </row>
        <row r="183">
          <cell r="A183">
            <v>351.94159999999999</v>
          </cell>
        </row>
        <row r="184">
          <cell r="A184">
            <v>352.19409999999999</v>
          </cell>
        </row>
        <row r="185">
          <cell r="A185">
            <v>352.44540000000001</v>
          </cell>
        </row>
        <row r="186">
          <cell r="A186">
            <v>352.69569999999999</v>
          </cell>
        </row>
        <row r="187">
          <cell r="A187">
            <v>352.94490000000002</v>
          </cell>
        </row>
        <row r="188">
          <cell r="A188">
            <v>353.19310000000002</v>
          </cell>
        </row>
        <row r="189">
          <cell r="A189">
            <v>353.4402</v>
          </cell>
        </row>
        <row r="190">
          <cell r="A190">
            <v>353.68630000000002</v>
          </cell>
        </row>
        <row r="191">
          <cell r="A191">
            <v>353.93130000000002</v>
          </cell>
        </row>
        <row r="192">
          <cell r="A192">
            <v>354.17540000000002</v>
          </cell>
        </row>
        <row r="193">
          <cell r="A193">
            <v>354.41840000000002</v>
          </cell>
        </row>
        <row r="194">
          <cell r="A194">
            <v>354.66050000000001</v>
          </cell>
        </row>
        <row r="195">
          <cell r="A195">
            <v>354.9015</v>
          </cell>
        </row>
        <row r="196">
          <cell r="A196">
            <v>355.14159999999998</v>
          </cell>
        </row>
        <row r="197">
          <cell r="A197">
            <v>355.38069999999999</v>
          </cell>
        </row>
        <row r="198">
          <cell r="A198">
            <v>355.61880000000002</v>
          </cell>
        </row>
        <row r="199">
          <cell r="A199">
            <v>355.85599999999999</v>
          </cell>
        </row>
        <row r="200">
          <cell r="A200">
            <v>356.09219999999999</v>
          </cell>
        </row>
        <row r="201">
          <cell r="A201">
            <v>356.32749999999999</v>
          </cell>
        </row>
        <row r="202">
          <cell r="A202">
            <v>356.56180000000001</v>
          </cell>
        </row>
        <row r="203">
          <cell r="A203">
            <v>356.79520000000002</v>
          </cell>
        </row>
        <row r="204">
          <cell r="A204">
            <v>357.02769999999998</v>
          </cell>
        </row>
        <row r="205">
          <cell r="A205">
            <v>357.2593</v>
          </cell>
        </row>
        <row r="206">
          <cell r="A206">
            <v>357.49</v>
          </cell>
        </row>
        <row r="207">
          <cell r="A207">
            <v>357.71969999999999</v>
          </cell>
        </row>
        <row r="208">
          <cell r="A208">
            <v>357.9486</v>
          </cell>
        </row>
        <row r="209">
          <cell r="A209">
            <v>358.17660000000001</v>
          </cell>
        </row>
        <row r="210">
          <cell r="A210">
            <v>358.40370000000001</v>
          </cell>
        </row>
        <row r="211">
          <cell r="A211">
            <v>358.63</v>
          </cell>
        </row>
        <row r="212">
          <cell r="A212">
            <v>358.8553</v>
          </cell>
        </row>
        <row r="213">
          <cell r="A213">
            <v>359.07990000000001</v>
          </cell>
        </row>
        <row r="214">
          <cell r="A214">
            <v>359.30349999999999</v>
          </cell>
        </row>
        <row r="215">
          <cell r="A215">
            <v>359.52640000000002</v>
          </cell>
        </row>
        <row r="216">
          <cell r="A216">
            <v>359.74829999999997</v>
          </cell>
        </row>
        <row r="217">
          <cell r="A217">
            <v>359.96949999999998</v>
          </cell>
        </row>
        <row r="218">
          <cell r="A218">
            <v>360.18979999999999</v>
          </cell>
        </row>
        <row r="219">
          <cell r="A219">
            <v>360.40929999999997</v>
          </cell>
        </row>
        <row r="220">
          <cell r="A220">
            <v>360.62799999999999</v>
          </cell>
        </row>
        <row r="221">
          <cell r="A221">
            <v>360.8458</v>
          </cell>
        </row>
        <row r="222">
          <cell r="A222">
            <v>361.06290000000001</v>
          </cell>
        </row>
        <row r="223">
          <cell r="A223">
            <v>361.2792</v>
          </cell>
        </row>
        <row r="224">
          <cell r="A224">
            <v>361.49459999999999</v>
          </cell>
        </row>
        <row r="225">
          <cell r="A225">
            <v>361.70929999999998</v>
          </cell>
        </row>
        <row r="226">
          <cell r="A226">
            <v>361.92320000000001</v>
          </cell>
        </row>
        <row r="227">
          <cell r="A227">
            <v>362.13630000000001</v>
          </cell>
        </row>
        <row r="228">
          <cell r="A228">
            <v>362.34859999999998</v>
          </cell>
        </row>
        <row r="229">
          <cell r="A229">
            <v>362.56020000000001</v>
          </cell>
        </row>
        <row r="230">
          <cell r="A230">
            <v>362.77100000000002</v>
          </cell>
        </row>
        <row r="231">
          <cell r="A231">
            <v>362.98110000000003</v>
          </cell>
        </row>
        <row r="232">
          <cell r="A232">
            <v>363.19040000000001</v>
          </cell>
        </row>
        <row r="233">
          <cell r="A233">
            <v>363.39890000000003</v>
          </cell>
        </row>
        <row r="234">
          <cell r="A234">
            <v>363.60669999999999</v>
          </cell>
        </row>
        <row r="235">
          <cell r="A235">
            <v>363.81380000000001</v>
          </cell>
        </row>
        <row r="236">
          <cell r="A236">
            <v>364.02010000000001</v>
          </cell>
        </row>
        <row r="237">
          <cell r="A237">
            <v>364.22570000000002</v>
          </cell>
        </row>
        <row r="238">
          <cell r="A238">
            <v>364.43060000000003</v>
          </cell>
        </row>
        <row r="239">
          <cell r="A239">
            <v>364.63470000000001</v>
          </cell>
        </row>
        <row r="240">
          <cell r="A240">
            <v>364.83819999999997</v>
          </cell>
        </row>
        <row r="241">
          <cell r="A241">
            <v>365.04090000000002</v>
          </cell>
        </row>
        <row r="242">
          <cell r="A242">
            <v>365.24290000000002</v>
          </cell>
        </row>
        <row r="243">
          <cell r="A243">
            <v>365.44420000000002</v>
          </cell>
        </row>
        <row r="244">
          <cell r="A244">
            <v>365.64479999999998</v>
          </cell>
        </row>
        <row r="245">
          <cell r="A245">
            <v>365.84469999999999</v>
          </cell>
        </row>
        <row r="246">
          <cell r="A246">
            <v>366.04390000000001</v>
          </cell>
        </row>
        <row r="247">
          <cell r="A247">
            <v>366.24239999999998</v>
          </cell>
        </row>
        <row r="248">
          <cell r="A248">
            <v>366.4402</v>
          </cell>
        </row>
        <row r="249">
          <cell r="A249">
            <v>366.63740000000001</v>
          </cell>
        </row>
        <row r="250">
          <cell r="A250">
            <v>366.83390000000003</v>
          </cell>
        </row>
        <row r="251">
          <cell r="A251">
            <v>367.02960000000002</v>
          </cell>
        </row>
        <row r="252">
          <cell r="A252">
            <v>367.22480000000002</v>
          </cell>
        </row>
        <row r="253">
          <cell r="A253">
            <v>367.41919999999999</v>
          </cell>
        </row>
        <row r="254">
          <cell r="A254">
            <v>367.613</v>
          </cell>
        </row>
        <row r="255">
          <cell r="A255">
            <v>367.80610000000001</v>
          </cell>
        </row>
        <row r="256">
          <cell r="A256">
            <v>367.99849999999998</v>
          </cell>
        </row>
        <row r="257">
          <cell r="A257">
            <v>368.19029999999998</v>
          </cell>
        </row>
        <row r="258">
          <cell r="A258">
            <v>368.38139999999999</v>
          </cell>
        </row>
        <row r="259">
          <cell r="A259">
            <v>368.57190000000003</v>
          </cell>
        </row>
        <row r="260">
          <cell r="A260">
            <v>368.76170000000002</v>
          </cell>
        </row>
        <row r="261">
          <cell r="A261">
            <v>368.95089999999999</v>
          </cell>
        </row>
        <row r="262">
          <cell r="A262">
            <v>369.13940000000002</v>
          </cell>
        </row>
        <row r="263">
          <cell r="A263">
            <v>369.32729999999998</v>
          </cell>
        </row>
        <row r="264">
          <cell r="A264">
            <v>369.5145</v>
          </cell>
        </row>
        <row r="265">
          <cell r="A265">
            <v>369.7011</v>
          </cell>
        </row>
        <row r="266">
          <cell r="A266">
            <v>369.887</v>
          </cell>
        </row>
        <row r="267">
          <cell r="A267">
            <v>370.07229999999998</v>
          </cell>
        </row>
        <row r="268">
          <cell r="A268">
            <v>370.25689999999997</v>
          </cell>
        </row>
        <row r="269">
          <cell r="A269">
            <v>370.4409</v>
          </cell>
        </row>
        <row r="270">
          <cell r="A270">
            <v>370.62430000000001</v>
          </cell>
        </row>
        <row r="271">
          <cell r="A271">
            <v>370.80700000000002</v>
          </cell>
        </row>
        <row r="272">
          <cell r="A272">
            <v>370.98899999999998</v>
          </cell>
        </row>
        <row r="273">
          <cell r="A273">
            <v>371.1705</v>
          </cell>
        </row>
        <row r="274">
          <cell r="A274">
            <v>371.35120000000001</v>
          </cell>
        </row>
        <row r="275">
          <cell r="A275">
            <v>371.53140000000002</v>
          </cell>
        </row>
        <row r="276">
          <cell r="A276">
            <v>371.71080000000001</v>
          </cell>
        </row>
        <row r="277">
          <cell r="A277">
            <v>371.88959999999997</v>
          </cell>
        </row>
        <row r="278">
          <cell r="A278">
            <v>372.06779999999998</v>
          </cell>
        </row>
        <row r="279">
          <cell r="A279">
            <v>372.24529999999999</v>
          </cell>
        </row>
        <row r="280">
          <cell r="A280">
            <v>372.4221</v>
          </cell>
        </row>
        <row r="281">
          <cell r="A281">
            <v>372.59820000000002</v>
          </cell>
        </row>
        <row r="282">
          <cell r="A282">
            <v>372.77359999999999</v>
          </cell>
        </row>
        <row r="283">
          <cell r="A283">
            <v>372.94830000000002</v>
          </cell>
        </row>
        <row r="284">
          <cell r="A284">
            <v>373.1223</v>
          </cell>
        </row>
        <row r="285">
          <cell r="A285">
            <v>373.29559999999998</v>
          </cell>
        </row>
        <row r="286">
          <cell r="A286">
            <v>373.46809999999999</v>
          </cell>
        </row>
        <row r="287">
          <cell r="A287">
            <v>373.63979999999998</v>
          </cell>
        </row>
        <row r="288">
          <cell r="A288">
            <v>373.81079999999997</v>
          </cell>
        </row>
        <row r="289">
          <cell r="A289">
            <v>373.98079999999999</v>
          </cell>
        </row>
        <row r="290">
          <cell r="A290">
            <v>374.15</v>
          </cell>
        </row>
        <row r="291">
          <cell r="A291">
            <v>374.31810000000002</v>
          </cell>
        </row>
        <row r="292">
          <cell r="A292">
            <v>374.48520000000002</v>
          </cell>
        </row>
        <row r="293">
          <cell r="A293">
            <v>374.65100000000001</v>
          </cell>
        </row>
        <row r="294">
          <cell r="A294">
            <v>374.8152</v>
          </cell>
        </row>
        <row r="295">
          <cell r="A295">
            <v>146.34950000000001</v>
          </cell>
        </row>
        <row r="296">
          <cell r="A296">
            <v>213.88059999999999</v>
          </cell>
        </row>
        <row r="297">
          <cell r="A297">
            <v>224.82990000000001</v>
          </cell>
        </row>
        <row r="298">
          <cell r="A298">
            <v>231.89869999999999</v>
          </cell>
        </row>
        <row r="299">
          <cell r="A299">
            <v>237.2527</v>
          </cell>
        </row>
        <row r="300">
          <cell r="A300">
            <v>241.61709999999999</v>
          </cell>
        </row>
        <row r="301">
          <cell r="A301">
            <v>245.33009999999999</v>
          </cell>
        </row>
        <row r="302">
          <cell r="A302">
            <v>248.57859999999999</v>
          </cell>
        </row>
        <row r="303">
          <cell r="A303">
            <v>251.47730000000001</v>
          </cell>
        </row>
        <row r="304">
          <cell r="A304">
            <v>254.10230000000001</v>
          </cell>
        </row>
        <row r="305">
          <cell r="A305">
            <v>256.50659999999999</v>
          </cell>
        </row>
        <row r="306">
          <cell r="A306">
            <v>258.7287</v>
          </cell>
        </row>
        <row r="307">
          <cell r="A307">
            <v>260.79770000000002</v>
          </cell>
        </row>
        <row r="308">
          <cell r="A308">
            <v>262.73599999999999</v>
          </cell>
        </row>
        <row r="309">
          <cell r="A309">
            <v>264.56119999999999</v>
          </cell>
        </row>
        <row r="310">
          <cell r="A310">
            <v>266.28750000000002</v>
          </cell>
        </row>
        <row r="311">
          <cell r="A311">
            <v>267.92660000000001</v>
          </cell>
        </row>
        <row r="312">
          <cell r="A312">
            <v>269.488</v>
          </cell>
        </row>
        <row r="313">
          <cell r="A313">
            <v>270.97980000000001</v>
          </cell>
        </row>
        <row r="314">
          <cell r="A314">
            <v>272.40879999999999</v>
          </cell>
        </row>
        <row r="315">
          <cell r="A315">
            <v>273.78089999999997</v>
          </cell>
        </row>
        <row r="316">
          <cell r="A316">
            <v>275.101</v>
          </cell>
        </row>
        <row r="317">
          <cell r="A317">
            <v>276.37360000000001</v>
          </cell>
        </row>
        <row r="318">
          <cell r="A318">
            <v>277.60239999999999</v>
          </cell>
        </row>
        <row r="319">
          <cell r="A319">
            <v>278.79079999999999</v>
          </cell>
        </row>
        <row r="320">
          <cell r="A320">
            <v>279.9418</v>
          </cell>
        </row>
        <row r="321">
          <cell r="A321">
            <v>281.05799999999999</v>
          </cell>
        </row>
        <row r="322">
          <cell r="A322">
            <v>282.14179999999999</v>
          </cell>
        </row>
        <row r="323">
          <cell r="A323">
            <v>283.19529999999997</v>
          </cell>
        </row>
        <row r="324">
          <cell r="A324">
            <v>284.22039999999998</v>
          </cell>
        </row>
        <row r="325">
          <cell r="A325">
            <v>285.21890000000002</v>
          </cell>
        </row>
        <row r="326">
          <cell r="A326">
            <v>286.19229999999999</v>
          </cell>
        </row>
        <row r="327">
          <cell r="A327">
            <v>287.142</v>
          </cell>
        </row>
        <row r="328">
          <cell r="A328">
            <v>288.0693</v>
          </cell>
        </row>
        <row r="329">
          <cell r="A329">
            <v>288.97550000000001</v>
          </cell>
        </row>
        <row r="330">
          <cell r="A330">
            <v>289.86169999999998</v>
          </cell>
        </row>
        <row r="331">
          <cell r="A331">
            <v>290.72879999999998</v>
          </cell>
        </row>
        <row r="332">
          <cell r="A332">
            <v>291.57780000000002</v>
          </cell>
        </row>
        <row r="333">
          <cell r="A333">
            <v>292.40949999999998</v>
          </cell>
        </row>
        <row r="334">
          <cell r="A334">
            <v>293.22480000000002</v>
          </cell>
        </row>
        <row r="335">
          <cell r="A335">
            <v>294.02440000000001</v>
          </cell>
        </row>
        <row r="336">
          <cell r="A336">
            <v>294.80900000000003</v>
          </cell>
        </row>
        <row r="337">
          <cell r="A337">
            <v>295.57920000000001</v>
          </cell>
        </row>
        <row r="338">
          <cell r="A338">
            <v>296.3356</v>
          </cell>
        </row>
        <row r="339">
          <cell r="A339">
            <v>297.0788</v>
          </cell>
        </row>
        <row r="340">
          <cell r="A340">
            <v>297.80939999999998</v>
          </cell>
        </row>
        <row r="341">
          <cell r="A341">
            <v>298.52780000000001</v>
          </cell>
        </row>
        <row r="342">
          <cell r="A342">
            <v>299.23439999999999</v>
          </cell>
        </row>
        <row r="343">
          <cell r="A343">
            <v>299.92989999999998</v>
          </cell>
        </row>
        <row r="344">
          <cell r="A344">
            <v>300.61439999999999</v>
          </cell>
        </row>
        <row r="345">
          <cell r="A345">
            <v>301.2885</v>
          </cell>
        </row>
        <row r="346">
          <cell r="A346">
            <v>301.95249999999999</v>
          </cell>
        </row>
        <row r="347">
          <cell r="A347">
            <v>302.60669999999999</v>
          </cell>
        </row>
        <row r="348">
          <cell r="A348">
            <v>303.25150000000002</v>
          </cell>
        </row>
        <row r="349">
          <cell r="A349">
            <v>303.88720000000001</v>
          </cell>
        </row>
        <row r="350">
          <cell r="A350">
            <v>304.51409999999998</v>
          </cell>
        </row>
        <row r="351">
          <cell r="A351">
            <v>305.13240000000002</v>
          </cell>
        </row>
        <row r="352">
          <cell r="A352">
            <v>305.74250000000001</v>
          </cell>
        </row>
        <row r="353">
          <cell r="A353">
            <v>306.34460000000001</v>
          </cell>
        </row>
        <row r="354">
          <cell r="A354">
            <v>306.93889999999999</v>
          </cell>
        </row>
        <row r="355">
          <cell r="A355">
            <v>307.52569999999997</v>
          </cell>
        </row>
        <row r="356">
          <cell r="A356">
            <v>308.10520000000002</v>
          </cell>
        </row>
        <row r="357">
          <cell r="A357">
            <v>308.67759999999998</v>
          </cell>
        </row>
        <row r="358">
          <cell r="A358">
            <v>309.24299999999999</v>
          </cell>
        </row>
        <row r="359">
          <cell r="A359">
            <v>309.80180000000001</v>
          </cell>
        </row>
        <row r="360">
          <cell r="A360">
            <v>310.35399999999998</v>
          </cell>
        </row>
        <row r="361">
          <cell r="A361">
            <v>310.8999</v>
          </cell>
        </row>
        <row r="362">
          <cell r="A362">
            <v>311.43959999999998</v>
          </cell>
        </row>
        <row r="363">
          <cell r="A363">
            <v>311.97329999999999</v>
          </cell>
        </row>
        <row r="364">
          <cell r="A364">
            <v>312.50110000000001</v>
          </cell>
        </row>
        <row r="365">
          <cell r="A365">
            <v>313.02319999999997</v>
          </cell>
        </row>
        <row r="366">
          <cell r="A366">
            <v>313.53969999999998</v>
          </cell>
        </row>
        <row r="367">
          <cell r="A367">
            <v>314.05079999999998</v>
          </cell>
        </row>
        <row r="368">
          <cell r="A368">
            <v>314.5566</v>
          </cell>
        </row>
        <row r="369">
          <cell r="A369">
            <v>315.05720000000002</v>
          </cell>
        </row>
        <row r="370">
          <cell r="A370">
            <v>315.55270000000002</v>
          </cell>
        </row>
        <row r="371">
          <cell r="A371">
            <v>316.04329999999999</v>
          </cell>
        </row>
        <row r="372">
          <cell r="A372">
            <v>316.52910000000003</v>
          </cell>
        </row>
        <row r="373">
          <cell r="A373">
            <v>317.0102</v>
          </cell>
        </row>
        <row r="374">
          <cell r="A374">
            <v>317.48669999999998</v>
          </cell>
        </row>
        <row r="375">
          <cell r="A375">
            <v>317.95859999999999</v>
          </cell>
        </row>
        <row r="376">
          <cell r="A376">
            <v>318.42619999999999</v>
          </cell>
        </row>
        <row r="377">
          <cell r="A377">
            <v>318.88940000000002</v>
          </cell>
        </row>
        <row r="378">
          <cell r="A378">
            <v>319.34840000000003</v>
          </cell>
        </row>
        <row r="379">
          <cell r="A379">
            <v>319.80329999999998</v>
          </cell>
        </row>
        <row r="380">
          <cell r="A380">
            <v>320.25409999999999</v>
          </cell>
        </row>
        <row r="381">
          <cell r="A381">
            <v>320.70100000000002</v>
          </cell>
        </row>
        <row r="382">
          <cell r="A382">
            <v>321.14400000000001</v>
          </cell>
        </row>
        <row r="383">
          <cell r="A383">
            <v>321.58319999999998</v>
          </cell>
        </row>
        <row r="384">
          <cell r="A384">
            <v>322.01859999999999</v>
          </cell>
        </row>
        <row r="385">
          <cell r="A385">
            <v>322.4504</v>
          </cell>
        </row>
        <row r="386">
          <cell r="A386">
            <v>322.87860000000001</v>
          </cell>
        </row>
        <row r="387">
          <cell r="A387">
            <v>323.30329999999998</v>
          </cell>
        </row>
        <row r="388">
          <cell r="A388">
            <v>323.72460000000001</v>
          </cell>
        </row>
        <row r="389">
          <cell r="A389">
            <v>324.14240000000001</v>
          </cell>
        </row>
        <row r="390">
          <cell r="A390">
            <v>324.55689999999998</v>
          </cell>
        </row>
        <row r="391">
          <cell r="A391">
            <v>324.96820000000002</v>
          </cell>
        </row>
        <row r="392">
          <cell r="A392">
            <v>325.37619999999998</v>
          </cell>
        </row>
        <row r="393">
          <cell r="A393">
            <v>325.78120000000001</v>
          </cell>
        </row>
        <row r="394">
          <cell r="A394">
            <v>326.18299999999999</v>
          </cell>
        </row>
        <row r="395">
          <cell r="A395">
            <v>326.58170000000001</v>
          </cell>
        </row>
        <row r="396">
          <cell r="A396">
            <v>326.97750000000002</v>
          </cell>
        </row>
        <row r="397">
          <cell r="A397">
            <v>327.37040000000002</v>
          </cell>
        </row>
        <row r="398">
          <cell r="A398">
            <v>327.76029999999997</v>
          </cell>
        </row>
        <row r="399">
          <cell r="A399">
            <v>328.14749999999998</v>
          </cell>
        </row>
        <row r="400">
          <cell r="A400">
            <v>328.53179999999998</v>
          </cell>
        </row>
        <row r="401">
          <cell r="A401">
            <v>328.91340000000002</v>
          </cell>
        </row>
        <row r="402">
          <cell r="A402">
            <v>329.29230000000001</v>
          </cell>
        </row>
        <row r="403">
          <cell r="A403">
            <v>329.66860000000003</v>
          </cell>
        </row>
        <row r="404">
          <cell r="A404">
            <v>330.04219999999998</v>
          </cell>
        </row>
        <row r="405">
          <cell r="A405">
            <v>330.41329999999999</v>
          </cell>
        </row>
        <row r="406">
          <cell r="A406">
            <v>330.78179999999998</v>
          </cell>
        </row>
        <row r="407">
          <cell r="A407">
            <v>331.14780000000002</v>
          </cell>
        </row>
        <row r="408">
          <cell r="A408">
            <v>331.51139999999998</v>
          </cell>
        </row>
        <row r="409">
          <cell r="A409">
            <v>331.87259999999998</v>
          </cell>
        </row>
        <row r="410">
          <cell r="A410">
            <v>332.23140000000001</v>
          </cell>
        </row>
        <row r="411">
          <cell r="A411">
            <v>332.58789999999999</v>
          </cell>
        </row>
        <row r="412">
          <cell r="A412">
            <v>332.94200000000001</v>
          </cell>
        </row>
        <row r="413">
          <cell r="A413">
            <v>333.29390000000001</v>
          </cell>
        </row>
        <row r="414">
          <cell r="A414">
            <v>333.64350000000002</v>
          </cell>
        </row>
        <row r="415">
          <cell r="A415">
            <v>333.99090000000001</v>
          </cell>
        </row>
        <row r="416">
          <cell r="A416">
            <v>334.33609999999999</v>
          </cell>
        </row>
        <row r="417">
          <cell r="A417">
            <v>334.67919999999998</v>
          </cell>
        </row>
        <row r="418">
          <cell r="A418">
            <v>335.02019999999999</v>
          </cell>
        </row>
        <row r="419">
          <cell r="A419">
            <v>335.35910000000001</v>
          </cell>
        </row>
        <row r="420">
          <cell r="A420">
            <v>335.69589999999999</v>
          </cell>
        </row>
        <row r="421">
          <cell r="A421">
            <v>336.03070000000002</v>
          </cell>
        </row>
        <row r="422">
          <cell r="A422">
            <v>336.36349999999999</v>
          </cell>
        </row>
        <row r="423">
          <cell r="A423">
            <v>336.6943</v>
          </cell>
        </row>
        <row r="424">
          <cell r="A424">
            <v>337.02319999999997</v>
          </cell>
        </row>
        <row r="425">
          <cell r="A425">
            <v>337.3501</v>
          </cell>
        </row>
        <row r="426">
          <cell r="A426">
            <v>337.67520000000002</v>
          </cell>
        </row>
        <row r="427">
          <cell r="A427">
            <v>337.99829999999997</v>
          </cell>
        </row>
        <row r="428">
          <cell r="A428">
            <v>338.31970000000001</v>
          </cell>
        </row>
        <row r="429">
          <cell r="A429">
            <v>338.63920000000002</v>
          </cell>
        </row>
        <row r="430">
          <cell r="A430">
            <v>338.95690000000002</v>
          </cell>
        </row>
        <row r="431">
          <cell r="A431">
            <v>339.27280000000002</v>
          </cell>
        </row>
        <row r="432">
          <cell r="A432">
            <v>339.58690000000001</v>
          </cell>
        </row>
        <row r="433">
          <cell r="A433">
            <v>339.89929999999998</v>
          </cell>
        </row>
        <row r="434">
          <cell r="A434">
            <v>340.21010000000001</v>
          </cell>
        </row>
        <row r="435">
          <cell r="A435">
            <v>340.51909999999998</v>
          </cell>
        </row>
        <row r="436">
          <cell r="A436">
            <v>340.82639999999998</v>
          </cell>
        </row>
        <row r="437">
          <cell r="A437">
            <v>341.13209999999998</v>
          </cell>
        </row>
        <row r="438">
          <cell r="A438">
            <v>341.43610000000001</v>
          </cell>
        </row>
        <row r="439">
          <cell r="A439">
            <v>341.73860000000002</v>
          </cell>
        </row>
        <row r="440">
          <cell r="A440">
            <v>342.0394</v>
          </cell>
        </row>
        <row r="441">
          <cell r="A441">
            <v>342.33870000000002</v>
          </cell>
        </row>
        <row r="442">
          <cell r="A442">
            <v>342.63639999999998</v>
          </cell>
        </row>
        <row r="443">
          <cell r="A443">
            <v>342.93259999999998</v>
          </cell>
        </row>
        <row r="444">
          <cell r="A444">
            <v>343.22719999999998</v>
          </cell>
        </row>
        <row r="445">
          <cell r="A445">
            <v>343.52030000000002</v>
          </cell>
        </row>
        <row r="446">
          <cell r="A446">
            <v>343.81200000000001</v>
          </cell>
        </row>
        <row r="447">
          <cell r="A447">
            <v>344.10219999999998</v>
          </cell>
        </row>
        <row r="448">
          <cell r="A448">
            <v>344.39089999999999</v>
          </cell>
        </row>
        <row r="449">
          <cell r="A449">
            <v>344.6782</v>
          </cell>
        </row>
        <row r="450">
          <cell r="A450">
            <v>344.964</v>
          </cell>
        </row>
        <row r="451">
          <cell r="A451">
            <v>345.24849999999998</v>
          </cell>
        </row>
        <row r="452">
          <cell r="A452">
            <v>345.53149999999999</v>
          </cell>
        </row>
        <row r="453">
          <cell r="A453">
            <v>345.81319999999999</v>
          </cell>
        </row>
        <row r="454">
          <cell r="A454">
            <v>346.09350000000001</v>
          </cell>
        </row>
        <row r="455">
          <cell r="A455">
            <v>346.3725</v>
          </cell>
        </row>
        <row r="456">
          <cell r="A456">
            <v>346.65010000000001</v>
          </cell>
        </row>
        <row r="457">
          <cell r="A457">
            <v>346.9264</v>
          </cell>
        </row>
        <row r="458">
          <cell r="A458">
            <v>347.20139999999998</v>
          </cell>
        </row>
        <row r="459">
          <cell r="A459">
            <v>347.4751</v>
          </cell>
        </row>
        <row r="460">
          <cell r="A460">
            <v>347.7475</v>
          </cell>
        </row>
        <row r="461">
          <cell r="A461">
            <v>348.01859999999999</v>
          </cell>
        </row>
        <row r="462">
          <cell r="A462">
            <v>348.2885</v>
          </cell>
        </row>
        <row r="463">
          <cell r="A463">
            <v>348.55720000000002</v>
          </cell>
        </row>
        <row r="464">
          <cell r="A464">
            <v>348.82459999999998</v>
          </cell>
        </row>
        <row r="465">
          <cell r="A465">
            <v>349.0908</v>
          </cell>
        </row>
        <row r="466">
          <cell r="A466">
            <v>349.35579999999999</v>
          </cell>
        </row>
        <row r="467">
          <cell r="A467">
            <v>349.61959999999999</v>
          </cell>
        </row>
        <row r="468">
          <cell r="A468">
            <v>349.88220000000001</v>
          </cell>
        </row>
        <row r="469">
          <cell r="A469">
            <v>350.14359999999999</v>
          </cell>
        </row>
        <row r="470">
          <cell r="A470">
            <v>350.40390000000002</v>
          </cell>
        </row>
        <row r="471">
          <cell r="A471">
            <v>350.66300000000001</v>
          </cell>
        </row>
        <row r="472">
          <cell r="A472">
            <v>350.92090000000002</v>
          </cell>
        </row>
        <row r="473">
          <cell r="A473">
            <v>351.17779999999999</v>
          </cell>
        </row>
        <row r="474">
          <cell r="A474">
            <v>351.43349999999998</v>
          </cell>
        </row>
        <row r="475">
          <cell r="A475">
            <v>351.68810000000002</v>
          </cell>
        </row>
        <row r="476">
          <cell r="A476">
            <v>351.94159999999999</v>
          </cell>
        </row>
        <row r="477">
          <cell r="A477">
            <v>352.19409999999999</v>
          </cell>
        </row>
        <row r="478">
          <cell r="A478">
            <v>352.44540000000001</v>
          </cell>
        </row>
        <row r="479">
          <cell r="A479">
            <v>352.69569999999999</v>
          </cell>
        </row>
        <row r="480">
          <cell r="A480">
            <v>352.94490000000002</v>
          </cell>
        </row>
        <row r="481">
          <cell r="A481">
            <v>353.19310000000002</v>
          </cell>
        </row>
        <row r="482">
          <cell r="A482">
            <v>353.4402</v>
          </cell>
        </row>
        <row r="483">
          <cell r="A483">
            <v>353.68630000000002</v>
          </cell>
        </row>
        <row r="484">
          <cell r="A484">
            <v>353.93130000000002</v>
          </cell>
        </row>
        <row r="485">
          <cell r="A485">
            <v>354.17540000000002</v>
          </cell>
        </row>
        <row r="486">
          <cell r="A486">
            <v>354.41840000000002</v>
          </cell>
        </row>
        <row r="487">
          <cell r="A487">
            <v>354.66050000000001</v>
          </cell>
        </row>
        <row r="488">
          <cell r="A488">
            <v>354.9015</v>
          </cell>
        </row>
        <row r="489">
          <cell r="A489">
            <v>355.14159999999998</v>
          </cell>
        </row>
        <row r="490">
          <cell r="A490">
            <v>355.38069999999999</v>
          </cell>
        </row>
        <row r="491">
          <cell r="A491">
            <v>355.61880000000002</v>
          </cell>
        </row>
        <row r="492">
          <cell r="A492">
            <v>355.85599999999999</v>
          </cell>
        </row>
        <row r="493">
          <cell r="A493">
            <v>356.09219999999999</v>
          </cell>
        </row>
        <row r="494">
          <cell r="A494">
            <v>356.32749999999999</v>
          </cell>
        </row>
        <row r="495">
          <cell r="A495">
            <v>356.56180000000001</v>
          </cell>
        </row>
        <row r="496">
          <cell r="A496">
            <v>356.79520000000002</v>
          </cell>
        </row>
        <row r="497">
          <cell r="A497">
            <v>357.02769999999998</v>
          </cell>
        </row>
        <row r="498">
          <cell r="A498">
            <v>357.2593</v>
          </cell>
        </row>
        <row r="499">
          <cell r="A499">
            <v>357.49</v>
          </cell>
        </row>
        <row r="500">
          <cell r="A500">
            <v>357.71969999999999</v>
          </cell>
        </row>
        <row r="501">
          <cell r="A501">
            <v>357.9486</v>
          </cell>
        </row>
        <row r="502">
          <cell r="A502">
            <v>358.17660000000001</v>
          </cell>
        </row>
        <row r="503">
          <cell r="A503">
            <v>358.40370000000001</v>
          </cell>
        </row>
        <row r="504">
          <cell r="A504">
            <v>358.63</v>
          </cell>
        </row>
        <row r="505">
          <cell r="A505">
            <v>358.8553</v>
          </cell>
        </row>
        <row r="506">
          <cell r="A506">
            <v>359.07990000000001</v>
          </cell>
        </row>
        <row r="507">
          <cell r="A507">
            <v>359.30349999999999</v>
          </cell>
        </row>
        <row r="508">
          <cell r="A508">
            <v>359.52640000000002</v>
          </cell>
        </row>
        <row r="509">
          <cell r="A509">
            <v>359.74829999999997</v>
          </cell>
        </row>
        <row r="510">
          <cell r="A510">
            <v>359.96949999999998</v>
          </cell>
        </row>
        <row r="511">
          <cell r="A511">
            <v>360.18979999999999</v>
          </cell>
        </row>
        <row r="512">
          <cell r="A512">
            <v>360.40929999999997</v>
          </cell>
        </row>
        <row r="513">
          <cell r="A513">
            <v>360.62799999999999</v>
          </cell>
        </row>
        <row r="514">
          <cell r="A514">
            <v>360.8458</v>
          </cell>
        </row>
        <row r="515">
          <cell r="A515">
            <v>361.06290000000001</v>
          </cell>
        </row>
        <row r="516">
          <cell r="A516">
            <v>361.2792</v>
          </cell>
        </row>
        <row r="517">
          <cell r="A517">
            <v>361.49459999999999</v>
          </cell>
        </row>
        <row r="518">
          <cell r="A518">
            <v>361.70929999999998</v>
          </cell>
        </row>
        <row r="519">
          <cell r="A519">
            <v>361.92320000000001</v>
          </cell>
        </row>
        <row r="520">
          <cell r="A520">
            <v>362.13630000000001</v>
          </cell>
        </row>
        <row r="521">
          <cell r="A521">
            <v>362.34859999999998</v>
          </cell>
        </row>
        <row r="522">
          <cell r="A522">
            <v>362.56020000000001</v>
          </cell>
        </row>
        <row r="523">
          <cell r="A523">
            <v>362.77100000000002</v>
          </cell>
        </row>
        <row r="524">
          <cell r="A524">
            <v>362.98110000000003</v>
          </cell>
        </row>
        <row r="525">
          <cell r="A525">
            <v>363.19040000000001</v>
          </cell>
        </row>
        <row r="526">
          <cell r="A526">
            <v>363.39890000000003</v>
          </cell>
        </row>
        <row r="527">
          <cell r="A527">
            <v>363.60669999999999</v>
          </cell>
        </row>
        <row r="528">
          <cell r="A528">
            <v>363.81380000000001</v>
          </cell>
        </row>
        <row r="529">
          <cell r="A529">
            <v>364.02010000000001</v>
          </cell>
        </row>
        <row r="530">
          <cell r="A530">
            <v>364.22570000000002</v>
          </cell>
        </row>
        <row r="531">
          <cell r="A531">
            <v>364.43060000000003</v>
          </cell>
        </row>
        <row r="532">
          <cell r="A532">
            <v>364.63470000000001</v>
          </cell>
        </row>
        <row r="533">
          <cell r="A533">
            <v>364.83819999999997</v>
          </cell>
        </row>
        <row r="534">
          <cell r="A534">
            <v>365.04090000000002</v>
          </cell>
        </row>
        <row r="535">
          <cell r="A535">
            <v>365.24290000000002</v>
          </cell>
        </row>
        <row r="536">
          <cell r="A536">
            <v>365.44420000000002</v>
          </cell>
        </row>
        <row r="537">
          <cell r="A537">
            <v>365.64479999999998</v>
          </cell>
        </row>
        <row r="538">
          <cell r="A538">
            <v>365.84469999999999</v>
          </cell>
        </row>
        <row r="539">
          <cell r="A539">
            <v>366.04390000000001</v>
          </cell>
        </row>
        <row r="540">
          <cell r="A540">
            <v>366.24239999999998</v>
          </cell>
        </row>
        <row r="541">
          <cell r="A541">
            <v>366.4402</v>
          </cell>
        </row>
        <row r="542">
          <cell r="A542">
            <v>366.63740000000001</v>
          </cell>
        </row>
        <row r="543">
          <cell r="A543">
            <v>366.83390000000003</v>
          </cell>
        </row>
        <row r="544">
          <cell r="A544">
            <v>367.02960000000002</v>
          </cell>
        </row>
        <row r="545">
          <cell r="A545">
            <v>367.22480000000002</v>
          </cell>
        </row>
        <row r="546">
          <cell r="A546">
            <v>367.41919999999999</v>
          </cell>
        </row>
        <row r="547">
          <cell r="A547">
            <v>367.613</v>
          </cell>
        </row>
        <row r="548">
          <cell r="A548">
            <v>367.80610000000001</v>
          </cell>
        </row>
        <row r="549">
          <cell r="A549">
            <v>367.99849999999998</v>
          </cell>
        </row>
        <row r="550">
          <cell r="A550">
            <v>368.19029999999998</v>
          </cell>
        </row>
        <row r="551">
          <cell r="A551">
            <v>368.38139999999999</v>
          </cell>
        </row>
        <row r="552">
          <cell r="A552">
            <v>368.57190000000003</v>
          </cell>
        </row>
        <row r="553">
          <cell r="A553">
            <v>368.76170000000002</v>
          </cell>
        </row>
        <row r="554">
          <cell r="A554">
            <v>368.95089999999999</v>
          </cell>
        </row>
        <row r="555">
          <cell r="A555">
            <v>369.13940000000002</v>
          </cell>
        </row>
        <row r="556">
          <cell r="A556">
            <v>369.32729999999998</v>
          </cell>
        </row>
        <row r="557">
          <cell r="A557">
            <v>369.5145</v>
          </cell>
        </row>
        <row r="558">
          <cell r="A558">
            <v>369.7011</v>
          </cell>
        </row>
        <row r="559">
          <cell r="A559">
            <v>369.887</v>
          </cell>
        </row>
        <row r="560">
          <cell r="A560">
            <v>370.07229999999998</v>
          </cell>
        </row>
        <row r="561">
          <cell r="A561">
            <v>370.25689999999997</v>
          </cell>
        </row>
        <row r="562">
          <cell r="A562">
            <v>370.4409</v>
          </cell>
        </row>
        <row r="563">
          <cell r="A563">
            <v>370.62430000000001</v>
          </cell>
        </row>
        <row r="564">
          <cell r="A564">
            <v>370.80700000000002</v>
          </cell>
        </row>
        <row r="565">
          <cell r="A565">
            <v>370.98899999999998</v>
          </cell>
        </row>
        <row r="566">
          <cell r="A566">
            <v>371.1705</v>
          </cell>
        </row>
        <row r="567">
          <cell r="A567">
            <v>371.35120000000001</v>
          </cell>
        </row>
        <row r="568">
          <cell r="A568">
            <v>371.53140000000002</v>
          </cell>
        </row>
        <row r="569">
          <cell r="A569">
            <v>371.71080000000001</v>
          </cell>
        </row>
        <row r="570">
          <cell r="A570">
            <v>371.88959999999997</v>
          </cell>
        </row>
        <row r="571">
          <cell r="A571">
            <v>372.06779999999998</v>
          </cell>
        </row>
        <row r="572">
          <cell r="A572">
            <v>372.24529999999999</v>
          </cell>
        </row>
        <row r="573">
          <cell r="A573">
            <v>372.4221</v>
          </cell>
        </row>
        <row r="574">
          <cell r="A574">
            <v>372.59820000000002</v>
          </cell>
        </row>
        <row r="575">
          <cell r="A575">
            <v>372.77359999999999</v>
          </cell>
        </row>
        <row r="576">
          <cell r="A576">
            <v>372.94830000000002</v>
          </cell>
        </row>
        <row r="577">
          <cell r="A577">
            <v>373.1223</v>
          </cell>
        </row>
        <row r="578">
          <cell r="A578">
            <v>373.29559999999998</v>
          </cell>
        </row>
        <row r="579">
          <cell r="A579">
            <v>373.46809999999999</v>
          </cell>
        </row>
        <row r="580">
          <cell r="A580">
            <v>373.63979999999998</v>
          </cell>
        </row>
        <row r="581">
          <cell r="A581">
            <v>373.81079999999997</v>
          </cell>
        </row>
        <row r="582">
          <cell r="A582">
            <v>373.98079999999999</v>
          </cell>
        </row>
        <row r="583">
          <cell r="A583">
            <v>374.15</v>
          </cell>
        </row>
        <row r="584">
          <cell r="A584">
            <v>374.31810000000002</v>
          </cell>
        </row>
        <row r="585">
          <cell r="A585">
            <v>374.48520000000002</v>
          </cell>
        </row>
        <row r="586">
          <cell r="A586">
            <v>374.65100000000001</v>
          </cell>
        </row>
        <row r="587">
          <cell r="A587">
            <v>374.8152</v>
          </cell>
        </row>
      </sheetData>
      <sheetData sheetId="45">
        <row r="2">
          <cell r="A2">
            <v>245.3734</v>
          </cell>
        </row>
        <row r="3">
          <cell r="A3">
            <v>252.8809</v>
          </cell>
        </row>
        <row r="4">
          <cell r="A4">
            <v>258.56689999999998</v>
          </cell>
        </row>
        <row r="5">
          <cell r="A5">
            <v>263.20139999999998</v>
          </cell>
        </row>
        <row r="6">
          <cell r="A6">
            <v>267.14339999999999</v>
          </cell>
        </row>
        <row r="7">
          <cell r="A7">
            <v>270.5917</v>
          </cell>
        </row>
        <row r="8">
          <cell r="A8">
            <v>273.66809999999998</v>
          </cell>
        </row>
        <row r="9">
          <cell r="A9">
            <v>276.45359999999999</v>
          </cell>
        </row>
        <row r="10">
          <cell r="A10">
            <v>279.0043</v>
          </cell>
        </row>
        <row r="11">
          <cell r="A11">
            <v>281.36149999999998</v>
          </cell>
        </row>
        <row r="12">
          <cell r="A12">
            <v>283.55579999999998</v>
          </cell>
        </row>
        <row r="13">
          <cell r="A13">
            <v>285.61110000000002</v>
          </cell>
        </row>
        <row r="14">
          <cell r="A14">
            <v>287.5462</v>
          </cell>
        </row>
        <row r="15">
          <cell r="A15">
            <v>289.37619999999998</v>
          </cell>
        </row>
        <row r="16">
          <cell r="A16">
            <v>291.11340000000001</v>
          </cell>
        </row>
        <row r="17">
          <cell r="A17">
            <v>292.7681</v>
          </cell>
        </row>
        <row r="18">
          <cell r="A18">
            <v>294.34870000000001</v>
          </cell>
        </row>
        <row r="19">
          <cell r="A19">
            <v>295.86259999999999</v>
          </cell>
        </row>
        <row r="20">
          <cell r="A20">
            <v>297.31599999999997</v>
          </cell>
        </row>
        <row r="21">
          <cell r="A21">
            <v>298.71409999999997</v>
          </cell>
        </row>
        <row r="22">
          <cell r="A22">
            <v>300.06169999999997</v>
          </cell>
        </row>
        <row r="23">
          <cell r="A23">
            <v>301.36279999999999</v>
          </cell>
        </row>
        <row r="24">
          <cell r="A24">
            <v>302.62090000000001</v>
          </cell>
        </row>
        <row r="25">
          <cell r="A25">
            <v>303.83929999999998</v>
          </cell>
        </row>
        <row r="26">
          <cell r="A26">
            <v>305.02069999999998</v>
          </cell>
        </row>
        <row r="27">
          <cell r="A27">
            <v>306.16759999999999</v>
          </cell>
        </row>
        <row r="28">
          <cell r="A28">
            <v>307.2824</v>
          </cell>
        </row>
        <row r="29">
          <cell r="A29">
            <v>308.36700000000002</v>
          </cell>
        </row>
        <row r="30">
          <cell r="A30">
            <v>309.42329999999998</v>
          </cell>
        </row>
        <row r="31">
          <cell r="A31">
            <v>310.4529</v>
          </cell>
        </row>
        <row r="32">
          <cell r="A32">
            <v>311.45729999999998</v>
          </cell>
        </row>
        <row r="33">
          <cell r="A33">
            <v>312.43799999999999</v>
          </cell>
        </row>
        <row r="34">
          <cell r="A34">
            <v>313.39620000000002</v>
          </cell>
        </row>
        <row r="35">
          <cell r="A35">
            <v>314.33319999999998</v>
          </cell>
        </row>
        <row r="36">
          <cell r="A36">
            <v>315.24979999999999</v>
          </cell>
        </row>
        <row r="37">
          <cell r="A37">
            <v>316.14729999999997</v>
          </cell>
        </row>
        <row r="38">
          <cell r="A38">
            <v>317.02640000000002</v>
          </cell>
        </row>
        <row r="39">
          <cell r="A39">
            <v>317.88799999999998</v>
          </cell>
        </row>
        <row r="40">
          <cell r="A40">
            <v>318.73289999999997</v>
          </cell>
        </row>
        <row r="41">
          <cell r="A41">
            <v>319.56189999999998</v>
          </cell>
        </row>
        <row r="42">
          <cell r="A42">
            <v>320.37560000000002</v>
          </cell>
        </row>
        <row r="43">
          <cell r="A43">
            <v>321.17469999999997</v>
          </cell>
        </row>
        <row r="44">
          <cell r="A44">
            <v>321.95979999999997</v>
          </cell>
        </row>
        <row r="45">
          <cell r="A45">
            <v>322.73149999999998</v>
          </cell>
        </row>
        <row r="46">
          <cell r="A46">
            <v>323.49020000000002</v>
          </cell>
        </row>
        <row r="47">
          <cell r="A47">
            <v>324.2364</v>
          </cell>
        </row>
        <row r="48">
          <cell r="A48">
            <v>324.97070000000002</v>
          </cell>
        </row>
        <row r="49">
          <cell r="A49">
            <v>325.69349999999997</v>
          </cell>
        </row>
        <row r="50">
          <cell r="A50">
            <v>326.4051</v>
          </cell>
        </row>
        <row r="51">
          <cell r="A51">
            <v>327.10599999999999</v>
          </cell>
        </row>
        <row r="52">
          <cell r="A52">
            <v>327.79660000000001</v>
          </cell>
        </row>
        <row r="53">
          <cell r="A53">
            <v>328.47719999999998</v>
          </cell>
        </row>
        <row r="54">
          <cell r="A54">
            <v>329.1481</v>
          </cell>
        </row>
        <row r="55">
          <cell r="A55">
            <v>329.80959999999999</v>
          </cell>
        </row>
        <row r="56">
          <cell r="A56">
            <v>330.46210000000002</v>
          </cell>
        </row>
        <row r="57">
          <cell r="A57">
            <v>331.10590000000002</v>
          </cell>
        </row>
        <row r="58">
          <cell r="A58">
            <v>331.74110000000002</v>
          </cell>
        </row>
        <row r="59">
          <cell r="A59">
            <v>332.36810000000003</v>
          </cell>
        </row>
        <row r="60">
          <cell r="A60">
            <v>332.9871</v>
          </cell>
        </row>
        <row r="61">
          <cell r="A61">
            <v>333.59829999999999</v>
          </cell>
        </row>
        <row r="62">
          <cell r="A62">
            <v>334.202</v>
          </cell>
        </row>
        <row r="63">
          <cell r="A63">
            <v>334.79829999999998</v>
          </cell>
        </row>
        <row r="64">
          <cell r="A64">
            <v>335.38760000000002</v>
          </cell>
        </row>
        <row r="65">
          <cell r="A65">
            <v>335.9699</v>
          </cell>
        </row>
        <row r="66">
          <cell r="A66">
            <v>336.5455</v>
          </cell>
        </row>
        <row r="67">
          <cell r="A67">
            <v>337.1146</v>
          </cell>
        </row>
        <row r="68">
          <cell r="A68">
            <v>337.67720000000003</v>
          </cell>
        </row>
        <row r="69">
          <cell r="A69">
            <v>338.23360000000002</v>
          </cell>
        </row>
        <row r="70">
          <cell r="A70">
            <v>338.78399999999999</v>
          </cell>
        </row>
        <row r="71">
          <cell r="A71">
            <v>339.32850000000002</v>
          </cell>
        </row>
        <row r="72">
          <cell r="A72">
            <v>339.86720000000003</v>
          </cell>
        </row>
        <row r="73">
          <cell r="A73">
            <v>340.40030000000002</v>
          </cell>
        </row>
        <row r="74">
          <cell r="A74">
            <v>340.92790000000002</v>
          </cell>
        </row>
        <row r="75">
          <cell r="A75">
            <v>341.45010000000002</v>
          </cell>
        </row>
        <row r="76">
          <cell r="A76">
            <v>341.96710000000002</v>
          </cell>
        </row>
        <row r="77">
          <cell r="A77">
            <v>342.47899999999998</v>
          </cell>
        </row>
        <row r="78">
          <cell r="A78">
            <v>342.98590000000002</v>
          </cell>
        </row>
        <row r="79">
          <cell r="A79">
            <v>343.48790000000002</v>
          </cell>
        </row>
        <row r="80">
          <cell r="A80">
            <v>343.98509999999999</v>
          </cell>
        </row>
        <row r="81">
          <cell r="A81">
            <v>344.47770000000003</v>
          </cell>
        </row>
        <row r="82">
          <cell r="A82">
            <v>344.96570000000003</v>
          </cell>
        </row>
        <row r="83">
          <cell r="A83">
            <v>345.44929999999999</v>
          </cell>
        </row>
        <row r="84">
          <cell r="A84">
            <v>345.92840000000001</v>
          </cell>
        </row>
        <row r="85">
          <cell r="A85">
            <v>346.4033</v>
          </cell>
        </row>
        <row r="86">
          <cell r="A86">
            <v>346.87400000000002</v>
          </cell>
        </row>
        <row r="87">
          <cell r="A87">
            <v>347.34050000000002</v>
          </cell>
        </row>
        <row r="88">
          <cell r="A88">
            <v>347.80309999999997</v>
          </cell>
        </row>
        <row r="89">
          <cell r="A89">
            <v>348.26159999999999</v>
          </cell>
        </row>
        <row r="90">
          <cell r="A90">
            <v>348.71640000000002</v>
          </cell>
        </row>
        <row r="91">
          <cell r="A91">
            <v>349.16730000000001</v>
          </cell>
        </row>
        <row r="92">
          <cell r="A92">
            <v>349.61450000000002</v>
          </cell>
        </row>
        <row r="93">
          <cell r="A93">
            <v>350.05799999999999</v>
          </cell>
        </row>
        <row r="94">
          <cell r="A94">
            <v>350.49799999999999</v>
          </cell>
        </row>
        <row r="95">
          <cell r="A95">
            <v>350.93439999999998</v>
          </cell>
        </row>
        <row r="96">
          <cell r="A96">
            <v>351.36739999999998</v>
          </cell>
        </row>
        <row r="97">
          <cell r="A97">
            <v>351.79700000000003</v>
          </cell>
        </row>
        <row r="98">
          <cell r="A98">
            <v>352.22329999999999</v>
          </cell>
        </row>
        <row r="99">
          <cell r="A99">
            <v>352.6463</v>
          </cell>
        </row>
        <row r="100">
          <cell r="A100">
            <v>353.06610000000001</v>
          </cell>
        </row>
        <row r="101">
          <cell r="A101">
            <v>353.48270000000002</v>
          </cell>
        </row>
        <row r="102">
          <cell r="A102">
            <v>353.89620000000002</v>
          </cell>
        </row>
        <row r="103">
          <cell r="A103">
            <v>354.30669999999998</v>
          </cell>
        </row>
        <row r="104">
          <cell r="A104">
            <v>354.71420000000001</v>
          </cell>
        </row>
        <row r="105">
          <cell r="A105">
            <v>355.11880000000002</v>
          </cell>
        </row>
        <row r="106">
          <cell r="A106">
            <v>355.5204</v>
          </cell>
        </row>
        <row r="107">
          <cell r="A107">
            <v>355.91919999999999</v>
          </cell>
        </row>
        <row r="108">
          <cell r="A108">
            <v>356.3152</v>
          </cell>
        </row>
        <row r="109">
          <cell r="A109">
            <v>356.70839999999998</v>
          </cell>
        </row>
        <row r="110">
          <cell r="A110">
            <v>357.09890000000001</v>
          </cell>
        </row>
        <row r="111">
          <cell r="A111">
            <v>357.48680000000002</v>
          </cell>
        </row>
        <row r="112">
          <cell r="A112">
            <v>357.87200000000001</v>
          </cell>
        </row>
        <row r="113">
          <cell r="A113">
            <v>358.25459999999998</v>
          </cell>
        </row>
        <row r="114">
          <cell r="A114">
            <v>358.63470000000001</v>
          </cell>
        </row>
        <row r="115">
          <cell r="A115">
            <v>359.01229999999998</v>
          </cell>
        </row>
        <row r="116">
          <cell r="A116">
            <v>359.38729999999998</v>
          </cell>
        </row>
        <row r="117">
          <cell r="A117">
            <v>359.76</v>
          </cell>
        </row>
        <row r="118">
          <cell r="A118">
            <v>360.13029999999998</v>
          </cell>
        </row>
        <row r="119">
          <cell r="A119">
            <v>360.4982</v>
          </cell>
        </row>
        <row r="120">
          <cell r="A120">
            <v>360.86369999999999</v>
          </cell>
        </row>
        <row r="121">
          <cell r="A121">
            <v>361.22699999999998</v>
          </cell>
        </row>
        <row r="122">
          <cell r="A122">
            <v>361.58800000000002</v>
          </cell>
        </row>
        <row r="123">
          <cell r="A123">
            <v>361.9468</v>
          </cell>
        </row>
        <row r="124">
          <cell r="A124">
            <v>362.30340000000001</v>
          </cell>
        </row>
        <row r="125">
          <cell r="A125">
            <v>362.65780000000001</v>
          </cell>
        </row>
        <row r="126">
          <cell r="A126">
            <v>363.01</v>
          </cell>
        </row>
        <row r="127">
          <cell r="A127">
            <v>363.36020000000002</v>
          </cell>
        </row>
        <row r="128">
          <cell r="A128">
            <v>363.70830000000001</v>
          </cell>
        </row>
        <row r="129">
          <cell r="A129">
            <v>364.05430000000001</v>
          </cell>
        </row>
        <row r="130">
          <cell r="A130">
            <v>364.39830000000001</v>
          </cell>
        </row>
        <row r="131">
          <cell r="A131">
            <v>364.74029999999999</v>
          </cell>
        </row>
        <row r="132">
          <cell r="A132">
            <v>365.08030000000002</v>
          </cell>
        </row>
        <row r="133">
          <cell r="A133">
            <v>365.41840000000002</v>
          </cell>
        </row>
        <row r="134">
          <cell r="A134">
            <v>365.75459999999998</v>
          </cell>
        </row>
        <row r="135">
          <cell r="A135">
            <v>366.08890000000002</v>
          </cell>
        </row>
        <row r="136">
          <cell r="A136">
            <v>366.42129999999997</v>
          </cell>
        </row>
        <row r="137">
          <cell r="A137">
            <v>366.7518</v>
          </cell>
        </row>
        <row r="138">
          <cell r="A138">
            <v>367.08049999999997</v>
          </cell>
        </row>
        <row r="139">
          <cell r="A139">
            <v>367.40750000000003</v>
          </cell>
        </row>
        <row r="140">
          <cell r="A140">
            <v>367.73259999999999</v>
          </cell>
        </row>
        <row r="141">
          <cell r="A141">
            <v>368.05599999999998</v>
          </cell>
        </row>
        <row r="142">
          <cell r="A142">
            <v>368.37759999999997</v>
          </cell>
        </row>
        <row r="143">
          <cell r="A143">
            <v>368.69760000000002</v>
          </cell>
        </row>
        <row r="144">
          <cell r="A144">
            <v>369.01580000000001</v>
          </cell>
        </row>
        <row r="145">
          <cell r="A145">
            <v>369.33240000000001</v>
          </cell>
        </row>
        <row r="146">
          <cell r="A146">
            <v>369.64729999999997</v>
          </cell>
        </row>
        <row r="147">
          <cell r="A147">
            <v>369.9606</v>
          </cell>
        </row>
        <row r="148">
          <cell r="A148">
            <v>370.27229999999997</v>
          </cell>
        </row>
        <row r="149">
          <cell r="A149">
            <v>370.58229999999998</v>
          </cell>
        </row>
        <row r="150">
          <cell r="A150">
            <v>370.89080000000001</v>
          </cell>
        </row>
        <row r="151">
          <cell r="A151">
            <v>371.1977</v>
          </cell>
        </row>
        <row r="152">
          <cell r="A152">
            <v>371.50310000000002</v>
          </cell>
        </row>
        <row r="153">
          <cell r="A153">
            <v>371.80700000000002</v>
          </cell>
        </row>
        <row r="154">
          <cell r="A154">
            <v>372.10930000000002</v>
          </cell>
        </row>
        <row r="155">
          <cell r="A155">
            <v>372.41019999999997</v>
          </cell>
        </row>
        <row r="156">
          <cell r="A156">
            <v>372.70960000000002</v>
          </cell>
        </row>
        <row r="157">
          <cell r="A157">
            <v>373.00749999999999</v>
          </cell>
        </row>
        <row r="158">
          <cell r="A158">
            <v>373.30399999999997</v>
          </cell>
        </row>
        <row r="159">
          <cell r="A159">
            <v>373.59910000000002</v>
          </cell>
        </row>
        <row r="160">
          <cell r="A160">
            <v>373.89269999999999</v>
          </cell>
        </row>
        <row r="161">
          <cell r="A161">
            <v>374.185</v>
          </cell>
        </row>
        <row r="162">
          <cell r="A162">
            <v>374.47579999999999</v>
          </cell>
        </row>
        <row r="163">
          <cell r="A163">
            <v>374.76530000000002</v>
          </cell>
        </row>
        <row r="164">
          <cell r="A164">
            <v>375.05349999999999</v>
          </cell>
        </row>
        <row r="165">
          <cell r="A165">
            <v>375.34030000000001</v>
          </cell>
        </row>
        <row r="166">
          <cell r="A166">
            <v>375.62580000000003</v>
          </cell>
        </row>
        <row r="167">
          <cell r="A167">
            <v>375.91</v>
          </cell>
        </row>
        <row r="168">
          <cell r="A168">
            <v>376.19279999999998</v>
          </cell>
        </row>
        <row r="169">
          <cell r="A169">
            <v>376.4744</v>
          </cell>
        </row>
        <row r="170">
          <cell r="A170">
            <v>376.75470000000001</v>
          </cell>
        </row>
        <row r="171">
          <cell r="A171">
            <v>377.03379999999999</v>
          </cell>
        </row>
        <row r="172">
          <cell r="A172">
            <v>377.3116</v>
          </cell>
        </row>
        <row r="173">
          <cell r="A173">
            <v>377.58819999999997</v>
          </cell>
        </row>
        <row r="174">
          <cell r="A174">
            <v>377.86349999999999</v>
          </cell>
        </row>
        <row r="175">
          <cell r="A175">
            <v>378.1377</v>
          </cell>
        </row>
        <row r="176">
          <cell r="A176">
            <v>378.41059999999999</v>
          </cell>
        </row>
        <row r="177">
          <cell r="A177">
            <v>378.68239999999997</v>
          </cell>
        </row>
        <row r="178">
          <cell r="A178">
            <v>378.95299999999997</v>
          </cell>
        </row>
        <row r="179">
          <cell r="A179">
            <v>379.22239999999999</v>
          </cell>
        </row>
        <row r="180">
          <cell r="A180">
            <v>379.4907</v>
          </cell>
        </row>
        <row r="181">
          <cell r="A181">
            <v>379.75779999999997</v>
          </cell>
        </row>
        <row r="182">
          <cell r="A182">
            <v>380.02379999999999</v>
          </cell>
        </row>
        <row r="183">
          <cell r="A183">
            <v>380.28870000000001</v>
          </cell>
        </row>
        <row r="184">
          <cell r="A184">
            <v>380.55239999999998</v>
          </cell>
        </row>
        <row r="185">
          <cell r="A185">
            <v>380.81509999999997</v>
          </cell>
        </row>
        <row r="186">
          <cell r="A186">
            <v>381.07670000000002</v>
          </cell>
        </row>
        <row r="187">
          <cell r="A187">
            <v>381.3372</v>
          </cell>
        </row>
        <row r="188">
          <cell r="A188">
            <v>381.59660000000002</v>
          </cell>
        </row>
        <row r="189">
          <cell r="A189">
            <v>381.85489999999999</v>
          </cell>
        </row>
        <row r="190">
          <cell r="A190">
            <v>382.11219999999997</v>
          </cell>
        </row>
        <row r="191">
          <cell r="A191">
            <v>382.36849999999998</v>
          </cell>
        </row>
        <row r="192">
          <cell r="A192">
            <v>382.62369999999999</v>
          </cell>
        </row>
        <row r="193">
          <cell r="A193">
            <v>382.87790000000001</v>
          </cell>
        </row>
        <row r="194">
          <cell r="A194">
            <v>383.1311</v>
          </cell>
        </row>
        <row r="195">
          <cell r="A195">
            <v>383.38330000000002</v>
          </cell>
        </row>
        <row r="196">
          <cell r="A196">
            <v>383.6345</v>
          </cell>
        </row>
        <row r="197">
          <cell r="A197">
            <v>383.88470000000001</v>
          </cell>
        </row>
        <row r="198">
          <cell r="A198">
            <v>384.13389999999998</v>
          </cell>
        </row>
        <row r="199">
          <cell r="A199">
            <v>384.38209999999998</v>
          </cell>
        </row>
        <row r="200">
          <cell r="A200">
            <v>384.62939999999998</v>
          </cell>
        </row>
        <row r="201">
          <cell r="A201">
            <v>384.87569999999999</v>
          </cell>
        </row>
        <row r="202">
          <cell r="A202">
            <v>385.12110000000001</v>
          </cell>
        </row>
        <row r="203">
          <cell r="A203">
            <v>385.3655</v>
          </cell>
        </row>
        <row r="204">
          <cell r="A204">
            <v>385.60899999999998</v>
          </cell>
        </row>
        <row r="205">
          <cell r="A205">
            <v>385.85160000000002</v>
          </cell>
        </row>
        <row r="206">
          <cell r="A206">
            <v>386.0933</v>
          </cell>
        </row>
        <row r="207">
          <cell r="A207">
            <v>386.334</v>
          </cell>
        </row>
        <row r="208">
          <cell r="A208">
            <v>386.57380000000001</v>
          </cell>
        </row>
        <row r="209">
          <cell r="A209">
            <v>386.81279999999998</v>
          </cell>
        </row>
        <row r="210">
          <cell r="A210">
            <v>387.05079999999998</v>
          </cell>
        </row>
        <row r="211">
          <cell r="A211">
            <v>387.28800000000001</v>
          </cell>
        </row>
        <row r="212">
          <cell r="A212">
            <v>387.52429999999998</v>
          </cell>
        </row>
        <row r="213">
          <cell r="A213">
            <v>387.75970000000001</v>
          </cell>
        </row>
        <row r="214">
          <cell r="A214">
            <v>387.99430000000001</v>
          </cell>
        </row>
        <row r="215">
          <cell r="A215">
            <v>388.22800000000001</v>
          </cell>
        </row>
        <row r="216">
          <cell r="A216">
            <v>388.46089999999998</v>
          </cell>
        </row>
        <row r="217">
          <cell r="A217">
            <v>388.69290000000001</v>
          </cell>
        </row>
        <row r="218">
          <cell r="A218">
            <v>388.92410000000001</v>
          </cell>
        </row>
        <row r="219">
          <cell r="A219">
            <v>389.15440000000001</v>
          </cell>
        </row>
        <row r="220">
          <cell r="A220">
            <v>389.38400000000001</v>
          </cell>
        </row>
        <row r="221">
          <cell r="A221">
            <v>389.61270000000002</v>
          </cell>
        </row>
        <row r="222">
          <cell r="A222">
            <v>389.84059999999999</v>
          </cell>
        </row>
        <row r="223">
          <cell r="A223">
            <v>390.0677</v>
          </cell>
        </row>
        <row r="224">
          <cell r="A224">
            <v>390.29399999999998</v>
          </cell>
        </row>
        <row r="225">
          <cell r="A225">
            <v>390.51949999999999</v>
          </cell>
        </row>
        <row r="226">
          <cell r="A226">
            <v>390.74419999999998</v>
          </cell>
        </row>
        <row r="227">
          <cell r="A227">
            <v>390.96820000000002</v>
          </cell>
        </row>
        <row r="228">
          <cell r="A228">
            <v>391.19130000000001</v>
          </cell>
        </row>
        <row r="229">
          <cell r="A229">
            <v>391.41370000000001</v>
          </cell>
        </row>
        <row r="230">
          <cell r="A230">
            <v>391.63529999999997</v>
          </cell>
        </row>
        <row r="231">
          <cell r="A231">
            <v>391.8562</v>
          </cell>
        </row>
        <row r="232">
          <cell r="A232">
            <v>392.0763</v>
          </cell>
        </row>
        <row r="233">
          <cell r="A233">
            <v>392.29570000000001</v>
          </cell>
        </row>
        <row r="234">
          <cell r="A234">
            <v>392.51429999999999</v>
          </cell>
        </row>
        <row r="235">
          <cell r="A235">
            <v>392.73219999999998</v>
          </cell>
        </row>
        <row r="236">
          <cell r="A236">
            <v>392.94929999999999</v>
          </cell>
        </row>
        <row r="237">
          <cell r="A237">
            <v>393.16570000000002</v>
          </cell>
        </row>
        <row r="238">
          <cell r="A238">
            <v>393.38139999999999</v>
          </cell>
        </row>
        <row r="239">
          <cell r="A239">
            <v>393.59640000000002</v>
          </cell>
        </row>
        <row r="240">
          <cell r="A240">
            <v>393.81060000000002</v>
          </cell>
        </row>
        <row r="241">
          <cell r="A241">
            <v>394.02420000000001</v>
          </cell>
        </row>
        <row r="242">
          <cell r="A242">
            <v>394.23700000000002</v>
          </cell>
        </row>
        <row r="243">
          <cell r="A243">
            <v>394.44909999999999</v>
          </cell>
        </row>
        <row r="244">
          <cell r="A244">
            <v>394.66059999999999</v>
          </cell>
        </row>
        <row r="245">
          <cell r="A245">
            <v>394.87130000000002</v>
          </cell>
        </row>
        <row r="246">
          <cell r="A246">
            <v>395.08139999999997</v>
          </cell>
        </row>
        <row r="247">
          <cell r="A247">
            <v>395.29079999999999</v>
          </cell>
        </row>
        <row r="248">
          <cell r="A248">
            <v>395.49950000000001</v>
          </cell>
        </row>
        <row r="249">
          <cell r="A249">
            <v>395.70749999999998</v>
          </cell>
        </row>
        <row r="250">
          <cell r="A250">
            <v>395.91480000000001</v>
          </cell>
        </row>
        <row r="251">
          <cell r="A251">
            <v>396.12150000000003</v>
          </cell>
        </row>
        <row r="252">
          <cell r="A252">
            <v>396.32749999999999</v>
          </cell>
        </row>
        <row r="253">
          <cell r="A253">
            <v>396.53289999999998</v>
          </cell>
        </row>
        <row r="254">
          <cell r="A254">
            <v>396.73759999999999</v>
          </cell>
        </row>
        <row r="255">
          <cell r="A255">
            <v>396.94170000000003</v>
          </cell>
        </row>
        <row r="256">
          <cell r="A256">
            <v>397.14510000000001</v>
          </cell>
        </row>
        <row r="257">
          <cell r="A257">
            <v>397.34780000000001</v>
          </cell>
        </row>
        <row r="258">
          <cell r="A258">
            <v>397.55</v>
          </cell>
        </row>
        <row r="259">
          <cell r="A259">
            <v>397.75150000000002</v>
          </cell>
        </row>
        <row r="260">
          <cell r="A260">
            <v>397.95229999999998</v>
          </cell>
        </row>
        <row r="261">
          <cell r="A261">
            <v>398.15260000000001</v>
          </cell>
        </row>
        <row r="262">
          <cell r="A262">
            <v>398.35219999999998</v>
          </cell>
        </row>
        <row r="263">
          <cell r="A263">
            <v>398.55119999999999</v>
          </cell>
        </row>
        <row r="264">
          <cell r="A264">
            <v>398.74950000000001</v>
          </cell>
        </row>
        <row r="265">
          <cell r="A265">
            <v>398.94729999999998</v>
          </cell>
        </row>
        <row r="266">
          <cell r="A266">
            <v>399.14440000000002</v>
          </cell>
        </row>
        <row r="267">
          <cell r="A267">
            <v>399.34100000000001</v>
          </cell>
        </row>
        <row r="268">
          <cell r="A268">
            <v>399.5369</v>
          </cell>
        </row>
        <row r="269">
          <cell r="A269">
            <v>399.73219999999998</v>
          </cell>
        </row>
        <row r="270">
          <cell r="A270">
            <v>399.92700000000002</v>
          </cell>
        </row>
        <row r="271">
          <cell r="A271">
            <v>400.12110000000001</v>
          </cell>
        </row>
        <row r="272">
          <cell r="A272">
            <v>400.31470000000002</v>
          </cell>
        </row>
        <row r="273">
          <cell r="A273">
            <v>400.50760000000002</v>
          </cell>
        </row>
        <row r="274">
          <cell r="A274">
            <v>400.7</v>
          </cell>
        </row>
        <row r="275">
          <cell r="A275">
            <v>400.89179999999999</v>
          </cell>
        </row>
        <row r="276">
          <cell r="A276">
            <v>401.08300000000003</v>
          </cell>
        </row>
        <row r="277">
          <cell r="A277">
            <v>401.27359999999999</v>
          </cell>
        </row>
        <row r="278">
          <cell r="A278">
            <v>401.46370000000002</v>
          </cell>
        </row>
        <row r="279">
          <cell r="A279">
            <v>401.65320000000003</v>
          </cell>
        </row>
        <row r="280">
          <cell r="A280">
            <v>401.84210000000002</v>
          </cell>
        </row>
        <row r="281">
          <cell r="A281">
            <v>402.03039999999999</v>
          </cell>
        </row>
        <row r="282">
          <cell r="A282">
            <v>402.21820000000002</v>
          </cell>
        </row>
        <row r="283">
          <cell r="A283">
            <v>402.40539999999999</v>
          </cell>
        </row>
        <row r="284">
          <cell r="A284">
            <v>402.59210000000002</v>
          </cell>
        </row>
        <row r="285">
          <cell r="A285">
            <v>402.77820000000003</v>
          </cell>
        </row>
        <row r="286">
          <cell r="A286">
            <v>402.96379999999999</v>
          </cell>
        </row>
        <row r="287">
          <cell r="A287">
            <v>403.14879999999999</v>
          </cell>
        </row>
        <row r="288">
          <cell r="A288">
            <v>403.33330000000001</v>
          </cell>
        </row>
        <row r="289">
          <cell r="A289">
            <v>403.5172</v>
          </cell>
        </row>
        <row r="290">
          <cell r="A290">
            <v>403.70049999999998</v>
          </cell>
        </row>
        <row r="291">
          <cell r="A291">
            <v>403.88339999999999</v>
          </cell>
        </row>
        <row r="292">
          <cell r="A292">
            <v>404.06560000000002</v>
          </cell>
        </row>
        <row r="293">
          <cell r="A293">
            <v>404.24740000000003</v>
          </cell>
        </row>
        <row r="294">
          <cell r="A294">
            <v>404.42860000000002</v>
          </cell>
        </row>
        <row r="295">
          <cell r="A295">
            <v>404.60930000000002</v>
          </cell>
        </row>
        <row r="296">
          <cell r="A296">
            <v>404.7894</v>
          </cell>
        </row>
        <row r="297">
          <cell r="A297">
            <v>404.96899999999999</v>
          </cell>
        </row>
        <row r="298">
          <cell r="A298">
            <v>405.1481</v>
          </cell>
        </row>
        <row r="299">
          <cell r="A299">
            <v>405.32670000000002</v>
          </cell>
        </row>
        <row r="300">
          <cell r="A300">
            <v>405.50470000000001</v>
          </cell>
        </row>
        <row r="301">
          <cell r="A301">
            <v>405.68220000000002</v>
          </cell>
        </row>
        <row r="302">
          <cell r="A302">
            <v>405.85919999999999</v>
          </cell>
        </row>
        <row r="303">
          <cell r="A303">
            <v>406.03570000000002</v>
          </cell>
        </row>
        <row r="304">
          <cell r="A304">
            <v>406.21159999999998</v>
          </cell>
        </row>
        <row r="305">
          <cell r="A305">
            <v>406.387</v>
          </cell>
        </row>
        <row r="306">
          <cell r="A306">
            <v>406.56200000000001</v>
          </cell>
        </row>
        <row r="307">
          <cell r="A307">
            <v>406.7364</v>
          </cell>
        </row>
        <row r="308">
          <cell r="A308">
            <v>406.91019999999997</v>
          </cell>
        </row>
        <row r="309">
          <cell r="A309">
            <v>407.08359999999999</v>
          </cell>
        </row>
        <row r="310">
          <cell r="A310">
            <v>407.25639999999999</v>
          </cell>
        </row>
        <row r="311">
          <cell r="A311">
            <v>407.42880000000002</v>
          </cell>
        </row>
        <row r="312">
          <cell r="A312">
            <v>407.60059999999999</v>
          </cell>
        </row>
        <row r="313">
          <cell r="A313">
            <v>407.77190000000002</v>
          </cell>
        </row>
        <row r="314">
          <cell r="A314">
            <v>407.9427</v>
          </cell>
        </row>
        <row r="315">
          <cell r="A315">
            <v>408.113</v>
          </cell>
        </row>
        <row r="316">
          <cell r="A316">
            <v>408.28280000000001</v>
          </cell>
        </row>
        <row r="317">
          <cell r="A317">
            <v>408.45209999999997</v>
          </cell>
        </row>
        <row r="318">
          <cell r="A318">
            <v>408.62079999999997</v>
          </cell>
        </row>
        <row r="319">
          <cell r="A319">
            <v>408.78899999999999</v>
          </cell>
        </row>
        <row r="320">
          <cell r="A320">
            <v>408.95679999999999</v>
          </cell>
        </row>
        <row r="321">
          <cell r="A321">
            <v>409.12400000000002</v>
          </cell>
        </row>
        <row r="322">
          <cell r="A322">
            <v>409.29070000000002</v>
          </cell>
        </row>
        <row r="323">
          <cell r="A323">
            <v>409.45690000000002</v>
          </cell>
        </row>
        <row r="324">
          <cell r="A324">
            <v>409.6225</v>
          </cell>
        </row>
        <row r="325">
          <cell r="A325">
            <v>409.7876</v>
          </cell>
        </row>
        <row r="326">
          <cell r="A326">
            <v>409.95229999999998</v>
          </cell>
        </row>
        <row r="327">
          <cell r="A327">
            <v>410.11630000000002</v>
          </cell>
        </row>
        <row r="328">
          <cell r="A328">
            <v>410.2799</v>
          </cell>
        </row>
        <row r="329">
          <cell r="A329">
            <v>410.44290000000001</v>
          </cell>
        </row>
        <row r="330">
          <cell r="A330">
            <v>410.60539999999997</v>
          </cell>
        </row>
        <row r="331">
          <cell r="A331">
            <v>410.76729999999998</v>
          </cell>
        </row>
        <row r="332">
          <cell r="A332">
            <v>410.92860000000002</v>
          </cell>
        </row>
        <row r="333">
          <cell r="A333">
            <v>411.08940000000001</v>
          </cell>
        </row>
        <row r="334">
          <cell r="A334">
            <v>411.24959999999999</v>
          </cell>
        </row>
        <row r="335">
          <cell r="A335">
            <v>411.4092</v>
          </cell>
        </row>
        <row r="336">
          <cell r="A336">
            <v>411.56819999999999</v>
          </cell>
        </row>
        <row r="337">
          <cell r="A337">
            <v>411.72660000000002</v>
          </cell>
        </row>
        <row r="338">
          <cell r="A338">
            <v>411.8843</v>
          </cell>
        </row>
        <row r="339">
          <cell r="A339">
            <v>412.0412</v>
          </cell>
        </row>
        <row r="340">
          <cell r="A340">
            <v>412.19740000000002</v>
          </cell>
        </row>
        <row r="341">
          <cell r="A341">
            <v>412.35250000000002</v>
          </cell>
        </row>
        <row r="342">
          <cell r="A342">
            <v>245.3734</v>
          </cell>
        </row>
        <row r="343">
          <cell r="A343">
            <v>252.8809</v>
          </cell>
        </row>
        <row r="344">
          <cell r="A344">
            <v>258.56689999999998</v>
          </cell>
        </row>
        <row r="345">
          <cell r="A345">
            <v>263.20139999999998</v>
          </cell>
        </row>
        <row r="346">
          <cell r="A346">
            <v>267.14339999999999</v>
          </cell>
        </row>
        <row r="347">
          <cell r="A347">
            <v>270.5917</v>
          </cell>
        </row>
        <row r="348">
          <cell r="A348">
            <v>273.66809999999998</v>
          </cell>
        </row>
        <row r="349">
          <cell r="A349">
            <v>276.45359999999999</v>
          </cell>
        </row>
        <row r="350">
          <cell r="A350">
            <v>279.0043</v>
          </cell>
        </row>
        <row r="351">
          <cell r="A351">
            <v>281.36149999999998</v>
          </cell>
        </row>
        <row r="352">
          <cell r="A352">
            <v>283.55579999999998</v>
          </cell>
        </row>
        <row r="353">
          <cell r="A353">
            <v>285.61110000000002</v>
          </cell>
        </row>
        <row r="354">
          <cell r="A354">
            <v>287.5462</v>
          </cell>
        </row>
        <row r="355">
          <cell r="A355">
            <v>289.37619999999998</v>
          </cell>
        </row>
        <row r="356">
          <cell r="A356">
            <v>291.11340000000001</v>
          </cell>
        </row>
        <row r="357">
          <cell r="A357">
            <v>292.7681</v>
          </cell>
        </row>
        <row r="358">
          <cell r="A358">
            <v>294.34870000000001</v>
          </cell>
        </row>
        <row r="359">
          <cell r="A359">
            <v>295.86259999999999</v>
          </cell>
        </row>
        <row r="360">
          <cell r="A360">
            <v>297.31599999999997</v>
          </cell>
        </row>
        <row r="361">
          <cell r="A361">
            <v>298.71409999999997</v>
          </cell>
        </row>
        <row r="362">
          <cell r="A362">
            <v>300.06169999999997</v>
          </cell>
        </row>
        <row r="363">
          <cell r="A363">
            <v>301.36279999999999</v>
          </cell>
        </row>
        <row r="364">
          <cell r="A364">
            <v>302.62090000000001</v>
          </cell>
        </row>
        <row r="365">
          <cell r="A365">
            <v>303.83929999999998</v>
          </cell>
        </row>
        <row r="366">
          <cell r="A366">
            <v>305.02069999999998</v>
          </cell>
        </row>
        <row r="367">
          <cell r="A367">
            <v>306.16759999999999</v>
          </cell>
        </row>
        <row r="368">
          <cell r="A368">
            <v>307.2824</v>
          </cell>
        </row>
        <row r="369">
          <cell r="A369">
            <v>308.36700000000002</v>
          </cell>
        </row>
        <row r="370">
          <cell r="A370">
            <v>309.42329999999998</v>
          </cell>
        </row>
        <row r="371">
          <cell r="A371">
            <v>310.4529</v>
          </cell>
        </row>
        <row r="372">
          <cell r="A372">
            <v>311.45729999999998</v>
          </cell>
        </row>
        <row r="373">
          <cell r="A373">
            <v>312.43799999999999</v>
          </cell>
        </row>
        <row r="374">
          <cell r="A374">
            <v>313.39620000000002</v>
          </cell>
        </row>
        <row r="375">
          <cell r="A375">
            <v>314.33319999999998</v>
          </cell>
        </row>
        <row r="376">
          <cell r="A376">
            <v>315.24979999999999</v>
          </cell>
        </row>
        <row r="377">
          <cell r="A377">
            <v>316.14729999999997</v>
          </cell>
        </row>
        <row r="378">
          <cell r="A378">
            <v>317.02640000000002</v>
          </cell>
        </row>
        <row r="379">
          <cell r="A379">
            <v>317.88799999999998</v>
          </cell>
        </row>
        <row r="380">
          <cell r="A380">
            <v>318.73289999999997</v>
          </cell>
        </row>
        <row r="381">
          <cell r="A381">
            <v>319.56189999999998</v>
          </cell>
        </row>
        <row r="382">
          <cell r="A382">
            <v>320.37560000000002</v>
          </cell>
        </row>
        <row r="383">
          <cell r="A383">
            <v>321.17469999999997</v>
          </cell>
        </row>
        <row r="384">
          <cell r="A384">
            <v>321.95979999999997</v>
          </cell>
        </row>
        <row r="385">
          <cell r="A385">
            <v>322.73149999999998</v>
          </cell>
        </row>
        <row r="386">
          <cell r="A386">
            <v>323.49020000000002</v>
          </cell>
        </row>
        <row r="387">
          <cell r="A387">
            <v>324.2364</v>
          </cell>
        </row>
        <row r="388">
          <cell r="A388">
            <v>324.97070000000002</v>
          </cell>
        </row>
        <row r="389">
          <cell r="A389">
            <v>325.69349999999997</v>
          </cell>
        </row>
        <row r="390">
          <cell r="A390">
            <v>326.4051</v>
          </cell>
        </row>
        <row r="391">
          <cell r="A391">
            <v>327.10599999999999</v>
          </cell>
        </row>
        <row r="392">
          <cell r="A392">
            <v>327.79660000000001</v>
          </cell>
        </row>
        <row r="393">
          <cell r="A393">
            <v>328.47719999999998</v>
          </cell>
        </row>
        <row r="394">
          <cell r="A394">
            <v>329.1481</v>
          </cell>
        </row>
        <row r="395">
          <cell r="A395">
            <v>329.80959999999999</v>
          </cell>
        </row>
        <row r="396">
          <cell r="A396">
            <v>330.46210000000002</v>
          </cell>
        </row>
        <row r="397">
          <cell r="A397">
            <v>331.10590000000002</v>
          </cell>
        </row>
        <row r="398">
          <cell r="A398">
            <v>331.74110000000002</v>
          </cell>
        </row>
        <row r="399">
          <cell r="A399">
            <v>332.36810000000003</v>
          </cell>
        </row>
        <row r="400">
          <cell r="A400">
            <v>332.9871</v>
          </cell>
        </row>
        <row r="401">
          <cell r="A401">
            <v>333.59829999999999</v>
          </cell>
        </row>
        <row r="402">
          <cell r="A402">
            <v>334.202</v>
          </cell>
        </row>
        <row r="403">
          <cell r="A403">
            <v>334.79829999999998</v>
          </cell>
        </row>
        <row r="404">
          <cell r="A404">
            <v>335.38760000000002</v>
          </cell>
        </row>
        <row r="405">
          <cell r="A405">
            <v>335.9699</v>
          </cell>
        </row>
        <row r="406">
          <cell r="A406">
            <v>336.5455</v>
          </cell>
        </row>
        <row r="407">
          <cell r="A407">
            <v>337.1146</v>
          </cell>
        </row>
        <row r="408">
          <cell r="A408">
            <v>337.67720000000003</v>
          </cell>
        </row>
        <row r="409">
          <cell r="A409">
            <v>338.23360000000002</v>
          </cell>
        </row>
        <row r="410">
          <cell r="A410">
            <v>338.78399999999999</v>
          </cell>
        </row>
        <row r="411">
          <cell r="A411">
            <v>339.32850000000002</v>
          </cell>
        </row>
        <row r="412">
          <cell r="A412">
            <v>339.86720000000003</v>
          </cell>
        </row>
        <row r="413">
          <cell r="A413">
            <v>340.40030000000002</v>
          </cell>
        </row>
        <row r="414">
          <cell r="A414">
            <v>340.92790000000002</v>
          </cell>
        </row>
        <row r="415">
          <cell r="A415">
            <v>341.45010000000002</v>
          </cell>
        </row>
        <row r="416">
          <cell r="A416">
            <v>341.96710000000002</v>
          </cell>
        </row>
        <row r="417">
          <cell r="A417">
            <v>342.47899999999998</v>
          </cell>
        </row>
        <row r="418">
          <cell r="A418">
            <v>342.98590000000002</v>
          </cell>
        </row>
        <row r="419">
          <cell r="A419">
            <v>343.48790000000002</v>
          </cell>
        </row>
        <row r="420">
          <cell r="A420">
            <v>343.98509999999999</v>
          </cell>
        </row>
        <row r="421">
          <cell r="A421">
            <v>344.47770000000003</v>
          </cell>
        </row>
        <row r="422">
          <cell r="A422">
            <v>344.96570000000003</v>
          </cell>
        </row>
        <row r="423">
          <cell r="A423">
            <v>345.44929999999999</v>
          </cell>
        </row>
        <row r="424">
          <cell r="A424">
            <v>345.92840000000001</v>
          </cell>
        </row>
        <row r="425">
          <cell r="A425">
            <v>346.4033</v>
          </cell>
        </row>
        <row r="426">
          <cell r="A426">
            <v>346.87400000000002</v>
          </cell>
        </row>
        <row r="427">
          <cell r="A427">
            <v>347.34050000000002</v>
          </cell>
        </row>
        <row r="428">
          <cell r="A428">
            <v>347.80309999999997</v>
          </cell>
        </row>
        <row r="429">
          <cell r="A429">
            <v>348.26159999999999</v>
          </cell>
        </row>
        <row r="430">
          <cell r="A430">
            <v>348.71640000000002</v>
          </cell>
        </row>
        <row r="431">
          <cell r="A431">
            <v>349.16730000000001</v>
          </cell>
        </row>
        <row r="432">
          <cell r="A432">
            <v>349.61450000000002</v>
          </cell>
        </row>
        <row r="433">
          <cell r="A433">
            <v>350.05799999999999</v>
          </cell>
        </row>
        <row r="434">
          <cell r="A434">
            <v>350.49799999999999</v>
          </cell>
        </row>
        <row r="435">
          <cell r="A435">
            <v>350.93439999999998</v>
          </cell>
        </row>
        <row r="436">
          <cell r="A436">
            <v>351.36739999999998</v>
          </cell>
        </row>
        <row r="437">
          <cell r="A437">
            <v>351.79700000000003</v>
          </cell>
        </row>
        <row r="438">
          <cell r="A438">
            <v>352.22329999999999</v>
          </cell>
        </row>
        <row r="439">
          <cell r="A439">
            <v>352.6463</v>
          </cell>
        </row>
        <row r="440">
          <cell r="A440">
            <v>353.06610000000001</v>
          </cell>
        </row>
        <row r="441">
          <cell r="A441">
            <v>353.48270000000002</v>
          </cell>
        </row>
        <row r="442">
          <cell r="A442">
            <v>353.89620000000002</v>
          </cell>
        </row>
        <row r="443">
          <cell r="A443">
            <v>354.30669999999998</v>
          </cell>
        </row>
        <row r="444">
          <cell r="A444">
            <v>354.71420000000001</v>
          </cell>
        </row>
        <row r="445">
          <cell r="A445">
            <v>355.11880000000002</v>
          </cell>
        </row>
        <row r="446">
          <cell r="A446">
            <v>355.5204</v>
          </cell>
        </row>
        <row r="447">
          <cell r="A447">
            <v>355.91919999999999</v>
          </cell>
        </row>
        <row r="448">
          <cell r="A448">
            <v>356.3152</v>
          </cell>
        </row>
        <row r="449">
          <cell r="A449">
            <v>356.70839999999998</v>
          </cell>
        </row>
        <row r="450">
          <cell r="A450">
            <v>357.09890000000001</v>
          </cell>
        </row>
        <row r="451">
          <cell r="A451">
            <v>357.48680000000002</v>
          </cell>
        </row>
        <row r="452">
          <cell r="A452">
            <v>357.87200000000001</v>
          </cell>
        </row>
        <row r="453">
          <cell r="A453">
            <v>358.25459999999998</v>
          </cell>
        </row>
        <row r="454">
          <cell r="A454">
            <v>358.63470000000001</v>
          </cell>
        </row>
        <row r="455">
          <cell r="A455">
            <v>359.01229999999998</v>
          </cell>
        </row>
        <row r="456">
          <cell r="A456">
            <v>359.38729999999998</v>
          </cell>
        </row>
        <row r="457">
          <cell r="A457">
            <v>359.76</v>
          </cell>
        </row>
        <row r="458">
          <cell r="A458">
            <v>360.13029999999998</v>
          </cell>
        </row>
        <row r="459">
          <cell r="A459">
            <v>360.4982</v>
          </cell>
        </row>
        <row r="460">
          <cell r="A460">
            <v>360.86369999999999</v>
          </cell>
        </row>
        <row r="461">
          <cell r="A461">
            <v>361.22699999999998</v>
          </cell>
        </row>
        <row r="462">
          <cell r="A462">
            <v>361.58800000000002</v>
          </cell>
        </row>
        <row r="463">
          <cell r="A463">
            <v>361.9468</v>
          </cell>
        </row>
        <row r="464">
          <cell r="A464">
            <v>362.30340000000001</v>
          </cell>
        </row>
        <row r="465">
          <cell r="A465">
            <v>362.65780000000001</v>
          </cell>
        </row>
        <row r="466">
          <cell r="A466">
            <v>363.01</v>
          </cell>
        </row>
        <row r="467">
          <cell r="A467">
            <v>363.36020000000002</v>
          </cell>
        </row>
        <row r="468">
          <cell r="A468">
            <v>363.70830000000001</v>
          </cell>
        </row>
        <row r="469">
          <cell r="A469">
            <v>364.05430000000001</v>
          </cell>
        </row>
        <row r="470">
          <cell r="A470">
            <v>364.39830000000001</v>
          </cell>
        </row>
        <row r="471">
          <cell r="A471">
            <v>364.74029999999999</v>
          </cell>
        </row>
        <row r="472">
          <cell r="A472">
            <v>365.08030000000002</v>
          </cell>
        </row>
        <row r="473">
          <cell r="A473">
            <v>365.41840000000002</v>
          </cell>
        </row>
        <row r="474">
          <cell r="A474">
            <v>365.75459999999998</v>
          </cell>
        </row>
        <row r="475">
          <cell r="A475">
            <v>366.08890000000002</v>
          </cell>
        </row>
        <row r="476">
          <cell r="A476">
            <v>366.42129999999997</v>
          </cell>
        </row>
        <row r="477">
          <cell r="A477">
            <v>366.7518</v>
          </cell>
        </row>
        <row r="478">
          <cell r="A478">
            <v>367.08049999999997</v>
          </cell>
        </row>
        <row r="479">
          <cell r="A479">
            <v>367.40750000000003</v>
          </cell>
        </row>
        <row r="480">
          <cell r="A480">
            <v>367.73259999999999</v>
          </cell>
        </row>
        <row r="481">
          <cell r="A481">
            <v>368.05599999999998</v>
          </cell>
        </row>
        <row r="482">
          <cell r="A482">
            <v>368.37759999999997</v>
          </cell>
        </row>
        <row r="483">
          <cell r="A483">
            <v>368.69760000000002</v>
          </cell>
        </row>
        <row r="484">
          <cell r="A484">
            <v>369.01580000000001</v>
          </cell>
        </row>
        <row r="485">
          <cell r="A485">
            <v>369.33240000000001</v>
          </cell>
        </row>
        <row r="486">
          <cell r="A486">
            <v>369.64729999999997</v>
          </cell>
        </row>
        <row r="487">
          <cell r="A487">
            <v>369.9606</v>
          </cell>
        </row>
        <row r="488">
          <cell r="A488">
            <v>370.27229999999997</v>
          </cell>
        </row>
        <row r="489">
          <cell r="A489">
            <v>370.58229999999998</v>
          </cell>
        </row>
        <row r="490">
          <cell r="A490">
            <v>370.89080000000001</v>
          </cell>
        </row>
        <row r="491">
          <cell r="A491">
            <v>371.1977</v>
          </cell>
        </row>
        <row r="492">
          <cell r="A492">
            <v>371.50310000000002</v>
          </cell>
        </row>
        <row r="493">
          <cell r="A493">
            <v>371.80700000000002</v>
          </cell>
        </row>
        <row r="494">
          <cell r="A494">
            <v>372.10930000000002</v>
          </cell>
        </row>
        <row r="495">
          <cell r="A495">
            <v>372.41019999999997</v>
          </cell>
        </row>
        <row r="496">
          <cell r="A496">
            <v>372.70960000000002</v>
          </cell>
        </row>
        <row r="497">
          <cell r="A497">
            <v>373.00749999999999</v>
          </cell>
        </row>
        <row r="498">
          <cell r="A498">
            <v>373.30399999999997</v>
          </cell>
        </row>
        <row r="499">
          <cell r="A499">
            <v>373.59910000000002</v>
          </cell>
        </row>
        <row r="500">
          <cell r="A500">
            <v>373.89269999999999</v>
          </cell>
        </row>
        <row r="501">
          <cell r="A501">
            <v>374.185</v>
          </cell>
        </row>
        <row r="502">
          <cell r="A502">
            <v>374.47579999999999</v>
          </cell>
        </row>
        <row r="503">
          <cell r="A503">
            <v>374.76530000000002</v>
          </cell>
        </row>
        <row r="504">
          <cell r="A504">
            <v>375.05349999999999</v>
          </cell>
        </row>
        <row r="505">
          <cell r="A505">
            <v>375.34030000000001</v>
          </cell>
        </row>
        <row r="506">
          <cell r="A506">
            <v>375.62580000000003</v>
          </cell>
        </row>
        <row r="507">
          <cell r="A507">
            <v>375.91</v>
          </cell>
        </row>
        <row r="508">
          <cell r="A508">
            <v>376.19279999999998</v>
          </cell>
        </row>
        <row r="509">
          <cell r="A509">
            <v>376.4744</v>
          </cell>
        </row>
        <row r="510">
          <cell r="A510">
            <v>376.75470000000001</v>
          </cell>
        </row>
        <row r="511">
          <cell r="A511">
            <v>377.03379999999999</v>
          </cell>
        </row>
        <row r="512">
          <cell r="A512">
            <v>377.3116</v>
          </cell>
        </row>
        <row r="513">
          <cell r="A513">
            <v>377.58819999999997</v>
          </cell>
        </row>
        <row r="514">
          <cell r="A514">
            <v>377.86349999999999</v>
          </cell>
        </row>
        <row r="515">
          <cell r="A515">
            <v>378.1377</v>
          </cell>
        </row>
        <row r="516">
          <cell r="A516">
            <v>378.41059999999999</v>
          </cell>
        </row>
        <row r="517">
          <cell r="A517">
            <v>378.68239999999997</v>
          </cell>
        </row>
        <row r="518">
          <cell r="A518">
            <v>378.95299999999997</v>
          </cell>
        </row>
        <row r="519">
          <cell r="A519">
            <v>379.22239999999999</v>
          </cell>
        </row>
        <row r="520">
          <cell r="A520">
            <v>379.4907</v>
          </cell>
        </row>
        <row r="521">
          <cell r="A521">
            <v>379.75779999999997</v>
          </cell>
        </row>
        <row r="522">
          <cell r="A522">
            <v>380.02379999999999</v>
          </cell>
        </row>
        <row r="523">
          <cell r="A523">
            <v>380.28870000000001</v>
          </cell>
        </row>
        <row r="524">
          <cell r="A524">
            <v>380.55239999999998</v>
          </cell>
        </row>
        <row r="525">
          <cell r="A525">
            <v>380.81509999999997</v>
          </cell>
        </row>
        <row r="526">
          <cell r="A526">
            <v>381.07670000000002</v>
          </cell>
        </row>
        <row r="527">
          <cell r="A527">
            <v>381.3372</v>
          </cell>
        </row>
        <row r="528">
          <cell r="A528">
            <v>381.59660000000002</v>
          </cell>
        </row>
        <row r="529">
          <cell r="A529">
            <v>381.85489999999999</v>
          </cell>
        </row>
        <row r="530">
          <cell r="A530">
            <v>382.11219999999997</v>
          </cell>
        </row>
        <row r="531">
          <cell r="A531">
            <v>382.36849999999998</v>
          </cell>
        </row>
        <row r="532">
          <cell r="A532">
            <v>382.62369999999999</v>
          </cell>
        </row>
        <row r="533">
          <cell r="A533">
            <v>382.87790000000001</v>
          </cell>
        </row>
        <row r="534">
          <cell r="A534">
            <v>383.1311</v>
          </cell>
        </row>
        <row r="535">
          <cell r="A535">
            <v>383.38330000000002</v>
          </cell>
        </row>
        <row r="536">
          <cell r="A536">
            <v>383.6345</v>
          </cell>
        </row>
        <row r="537">
          <cell r="A537">
            <v>383.88470000000001</v>
          </cell>
        </row>
        <row r="538">
          <cell r="A538">
            <v>384.13389999999998</v>
          </cell>
        </row>
        <row r="539">
          <cell r="A539">
            <v>384.38209999999998</v>
          </cell>
        </row>
        <row r="540">
          <cell r="A540">
            <v>384.62939999999998</v>
          </cell>
        </row>
        <row r="541">
          <cell r="A541">
            <v>384.87569999999999</v>
          </cell>
        </row>
        <row r="542">
          <cell r="A542">
            <v>385.12110000000001</v>
          </cell>
        </row>
        <row r="543">
          <cell r="A543">
            <v>385.3655</v>
          </cell>
        </row>
        <row r="544">
          <cell r="A544">
            <v>385.60899999999998</v>
          </cell>
        </row>
        <row r="545">
          <cell r="A545">
            <v>385.85160000000002</v>
          </cell>
        </row>
        <row r="546">
          <cell r="A546">
            <v>386.0933</v>
          </cell>
        </row>
        <row r="547">
          <cell r="A547">
            <v>386.334</v>
          </cell>
        </row>
        <row r="548">
          <cell r="A548">
            <v>386.57380000000001</v>
          </cell>
        </row>
        <row r="549">
          <cell r="A549">
            <v>386.81279999999998</v>
          </cell>
        </row>
        <row r="550">
          <cell r="A550">
            <v>387.05079999999998</v>
          </cell>
        </row>
        <row r="551">
          <cell r="A551">
            <v>387.28800000000001</v>
          </cell>
        </row>
        <row r="552">
          <cell r="A552">
            <v>387.52429999999998</v>
          </cell>
        </row>
        <row r="553">
          <cell r="A553">
            <v>387.75970000000001</v>
          </cell>
        </row>
        <row r="554">
          <cell r="A554">
            <v>387.99430000000001</v>
          </cell>
        </row>
        <row r="555">
          <cell r="A555">
            <v>388.22800000000001</v>
          </cell>
        </row>
        <row r="556">
          <cell r="A556">
            <v>388.46089999999998</v>
          </cell>
        </row>
        <row r="557">
          <cell r="A557">
            <v>388.69290000000001</v>
          </cell>
        </row>
        <row r="558">
          <cell r="A558">
            <v>388.92410000000001</v>
          </cell>
        </row>
        <row r="559">
          <cell r="A559">
            <v>389.15440000000001</v>
          </cell>
        </row>
        <row r="560">
          <cell r="A560">
            <v>389.38400000000001</v>
          </cell>
        </row>
        <row r="561">
          <cell r="A561">
            <v>389.61270000000002</v>
          </cell>
        </row>
        <row r="562">
          <cell r="A562">
            <v>389.84059999999999</v>
          </cell>
        </row>
        <row r="563">
          <cell r="A563">
            <v>390.0677</v>
          </cell>
        </row>
        <row r="564">
          <cell r="A564">
            <v>390.29399999999998</v>
          </cell>
        </row>
        <row r="565">
          <cell r="A565">
            <v>390.51949999999999</v>
          </cell>
        </row>
        <row r="566">
          <cell r="A566">
            <v>390.74419999999998</v>
          </cell>
        </row>
        <row r="567">
          <cell r="A567">
            <v>390.96820000000002</v>
          </cell>
        </row>
        <row r="568">
          <cell r="A568">
            <v>391.19130000000001</v>
          </cell>
        </row>
        <row r="569">
          <cell r="A569">
            <v>391.41370000000001</v>
          </cell>
        </row>
        <row r="570">
          <cell r="A570">
            <v>391.63529999999997</v>
          </cell>
        </row>
        <row r="571">
          <cell r="A571">
            <v>391.8562</v>
          </cell>
        </row>
        <row r="572">
          <cell r="A572">
            <v>392.0763</v>
          </cell>
        </row>
        <row r="573">
          <cell r="A573">
            <v>392.29570000000001</v>
          </cell>
        </row>
        <row r="574">
          <cell r="A574">
            <v>392.51429999999999</v>
          </cell>
        </row>
        <row r="575">
          <cell r="A575">
            <v>392.73219999999998</v>
          </cell>
        </row>
        <row r="576">
          <cell r="A576">
            <v>392.94929999999999</v>
          </cell>
        </row>
        <row r="577">
          <cell r="A577">
            <v>393.16570000000002</v>
          </cell>
        </row>
        <row r="578">
          <cell r="A578">
            <v>393.38139999999999</v>
          </cell>
        </row>
        <row r="579">
          <cell r="A579">
            <v>393.59640000000002</v>
          </cell>
        </row>
        <row r="580">
          <cell r="A580">
            <v>393.81060000000002</v>
          </cell>
        </row>
        <row r="581">
          <cell r="A581">
            <v>394.02420000000001</v>
          </cell>
        </row>
        <row r="582">
          <cell r="A582">
            <v>394.23700000000002</v>
          </cell>
        </row>
        <row r="583">
          <cell r="A583">
            <v>394.44909999999999</v>
          </cell>
        </row>
        <row r="584">
          <cell r="A584">
            <v>394.66059999999999</v>
          </cell>
        </row>
        <row r="585">
          <cell r="A585">
            <v>394.87130000000002</v>
          </cell>
        </row>
        <row r="586">
          <cell r="A586">
            <v>395.08139999999997</v>
          </cell>
        </row>
        <row r="587">
          <cell r="A587">
            <v>395.29079999999999</v>
          </cell>
        </row>
        <row r="588">
          <cell r="A588">
            <v>395.49950000000001</v>
          </cell>
        </row>
        <row r="589">
          <cell r="A589">
            <v>395.70749999999998</v>
          </cell>
        </row>
        <row r="590">
          <cell r="A590">
            <v>395.91480000000001</v>
          </cell>
        </row>
        <row r="591">
          <cell r="A591">
            <v>396.12150000000003</v>
          </cell>
        </row>
        <row r="592">
          <cell r="A592">
            <v>396.32749999999999</v>
          </cell>
        </row>
        <row r="593">
          <cell r="A593">
            <v>396.53289999999998</v>
          </cell>
        </row>
        <row r="594">
          <cell r="A594">
            <v>396.73759999999999</v>
          </cell>
        </row>
        <row r="595">
          <cell r="A595">
            <v>396.94170000000003</v>
          </cell>
        </row>
        <row r="596">
          <cell r="A596">
            <v>397.14510000000001</v>
          </cell>
        </row>
        <row r="597">
          <cell r="A597">
            <v>397.34780000000001</v>
          </cell>
        </row>
        <row r="598">
          <cell r="A598">
            <v>397.55</v>
          </cell>
        </row>
        <row r="599">
          <cell r="A599">
            <v>397.75150000000002</v>
          </cell>
        </row>
        <row r="600">
          <cell r="A600">
            <v>397.95229999999998</v>
          </cell>
        </row>
        <row r="601">
          <cell r="A601">
            <v>398.15260000000001</v>
          </cell>
        </row>
        <row r="602">
          <cell r="A602">
            <v>398.35219999999998</v>
          </cell>
        </row>
        <row r="603">
          <cell r="A603">
            <v>398.55119999999999</v>
          </cell>
        </row>
        <row r="604">
          <cell r="A604">
            <v>398.74950000000001</v>
          </cell>
        </row>
        <row r="605">
          <cell r="A605">
            <v>398.94729999999998</v>
          </cell>
        </row>
        <row r="606">
          <cell r="A606">
            <v>399.14440000000002</v>
          </cell>
        </row>
        <row r="607">
          <cell r="A607">
            <v>399.34100000000001</v>
          </cell>
        </row>
        <row r="608">
          <cell r="A608">
            <v>399.5369</v>
          </cell>
        </row>
        <row r="609">
          <cell r="A609">
            <v>399.73219999999998</v>
          </cell>
        </row>
        <row r="610">
          <cell r="A610">
            <v>399.92700000000002</v>
          </cell>
        </row>
        <row r="611">
          <cell r="A611">
            <v>400.12110000000001</v>
          </cell>
        </row>
        <row r="612">
          <cell r="A612">
            <v>400.31470000000002</v>
          </cell>
        </row>
        <row r="613">
          <cell r="A613">
            <v>400.50760000000002</v>
          </cell>
        </row>
        <row r="614">
          <cell r="A614">
            <v>400.7</v>
          </cell>
        </row>
        <row r="615">
          <cell r="A615">
            <v>400.89179999999999</v>
          </cell>
        </row>
        <row r="616">
          <cell r="A616">
            <v>401.08300000000003</v>
          </cell>
        </row>
        <row r="617">
          <cell r="A617">
            <v>401.27359999999999</v>
          </cell>
        </row>
        <row r="618">
          <cell r="A618">
            <v>401.46370000000002</v>
          </cell>
        </row>
        <row r="619">
          <cell r="A619">
            <v>401.65320000000003</v>
          </cell>
        </row>
        <row r="620">
          <cell r="A620">
            <v>401.84210000000002</v>
          </cell>
        </row>
        <row r="621">
          <cell r="A621">
            <v>402.03039999999999</v>
          </cell>
        </row>
        <row r="622">
          <cell r="A622">
            <v>402.21820000000002</v>
          </cell>
        </row>
        <row r="623">
          <cell r="A623">
            <v>402.40539999999999</v>
          </cell>
        </row>
        <row r="624">
          <cell r="A624">
            <v>402.59210000000002</v>
          </cell>
        </row>
        <row r="625">
          <cell r="A625">
            <v>402.77820000000003</v>
          </cell>
        </row>
        <row r="626">
          <cell r="A626">
            <v>402.96379999999999</v>
          </cell>
        </row>
        <row r="627">
          <cell r="A627">
            <v>403.14879999999999</v>
          </cell>
        </row>
        <row r="628">
          <cell r="A628">
            <v>403.33330000000001</v>
          </cell>
        </row>
        <row r="629">
          <cell r="A629">
            <v>403.5172</v>
          </cell>
        </row>
        <row r="630">
          <cell r="A630">
            <v>403.70049999999998</v>
          </cell>
        </row>
        <row r="631">
          <cell r="A631">
            <v>403.88339999999999</v>
          </cell>
        </row>
        <row r="632">
          <cell r="A632">
            <v>404.06560000000002</v>
          </cell>
        </row>
        <row r="633">
          <cell r="A633">
            <v>404.24740000000003</v>
          </cell>
        </row>
        <row r="634">
          <cell r="A634">
            <v>404.42860000000002</v>
          </cell>
        </row>
        <row r="635">
          <cell r="A635">
            <v>404.60930000000002</v>
          </cell>
        </row>
        <row r="636">
          <cell r="A636">
            <v>404.7894</v>
          </cell>
        </row>
        <row r="637">
          <cell r="A637">
            <v>404.96899999999999</v>
          </cell>
        </row>
        <row r="638">
          <cell r="A638">
            <v>405.1481</v>
          </cell>
        </row>
        <row r="639">
          <cell r="A639">
            <v>405.32670000000002</v>
          </cell>
        </row>
        <row r="640">
          <cell r="A640">
            <v>405.50470000000001</v>
          </cell>
        </row>
        <row r="641">
          <cell r="A641">
            <v>405.68220000000002</v>
          </cell>
        </row>
        <row r="642">
          <cell r="A642">
            <v>405.85919999999999</v>
          </cell>
        </row>
        <row r="643">
          <cell r="A643">
            <v>406.03570000000002</v>
          </cell>
        </row>
        <row r="644">
          <cell r="A644">
            <v>406.21159999999998</v>
          </cell>
        </row>
        <row r="645">
          <cell r="A645">
            <v>406.387</v>
          </cell>
        </row>
        <row r="646">
          <cell r="A646">
            <v>406.56200000000001</v>
          </cell>
        </row>
        <row r="647">
          <cell r="A647">
            <v>406.7364</v>
          </cell>
        </row>
        <row r="648">
          <cell r="A648">
            <v>406.91019999999997</v>
          </cell>
        </row>
        <row r="649">
          <cell r="A649">
            <v>407.08359999999999</v>
          </cell>
        </row>
        <row r="650">
          <cell r="A650">
            <v>407.25639999999999</v>
          </cell>
        </row>
        <row r="651">
          <cell r="A651">
            <v>407.42880000000002</v>
          </cell>
        </row>
        <row r="652">
          <cell r="A652">
            <v>407.60059999999999</v>
          </cell>
        </row>
        <row r="653">
          <cell r="A653">
            <v>407.77190000000002</v>
          </cell>
        </row>
        <row r="654">
          <cell r="A654">
            <v>407.9427</v>
          </cell>
        </row>
        <row r="655">
          <cell r="A655">
            <v>408.113</v>
          </cell>
        </row>
        <row r="656">
          <cell r="A656">
            <v>408.28280000000001</v>
          </cell>
        </row>
        <row r="657">
          <cell r="A657">
            <v>408.45209999999997</v>
          </cell>
        </row>
        <row r="658">
          <cell r="A658">
            <v>408.62079999999997</v>
          </cell>
        </row>
        <row r="659">
          <cell r="A659">
            <v>408.78899999999999</v>
          </cell>
        </row>
        <row r="660">
          <cell r="A660">
            <v>408.95679999999999</v>
          </cell>
        </row>
        <row r="661">
          <cell r="A661">
            <v>409.12400000000002</v>
          </cell>
        </row>
        <row r="662">
          <cell r="A662">
            <v>409.29070000000002</v>
          </cell>
        </row>
        <row r="663">
          <cell r="A663">
            <v>409.45690000000002</v>
          </cell>
        </row>
        <row r="664">
          <cell r="A664">
            <v>409.6225</v>
          </cell>
        </row>
        <row r="665">
          <cell r="A665">
            <v>409.7876</v>
          </cell>
        </row>
        <row r="666">
          <cell r="A666">
            <v>409.95229999999998</v>
          </cell>
        </row>
        <row r="667">
          <cell r="A667">
            <v>410.11630000000002</v>
          </cell>
        </row>
        <row r="668">
          <cell r="A668">
            <v>410.2799</v>
          </cell>
        </row>
        <row r="669">
          <cell r="A669">
            <v>410.44290000000001</v>
          </cell>
        </row>
        <row r="670">
          <cell r="A670">
            <v>410.60539999999997</v>
          </cell>
        </row>
        <row r="671">
          <cell r="A671">
            <v>410.76729999999998</v>
          </cell>
        </row>
        <row r="672">
          <cell r="A672">
            <v>410.92860000000002</v>
          </cell>
        </row>
        <row r="673">
          <cell r="A673">
            <v>411.08940000000001</v>
          </cell>
        </row>
        <row r="674">
          <cell r="A674">
            <v>411.24959999999999</v>
          </cell>
        </row>
        <row r="675">
          <cell r="A675">
            <v>411.4092</v>
          </cell>
        </row>
        <row r="676">
          <cell r="A676">
            <v>411.56819999999999</v>
          </cell>
        </row>
        <row r="677">
          <cell r="A677">
            <v>411.72660000000002</v>
          </cell>
        </row>
        <row r="678">
          <cell r="A678">
            <v>411.8843</v>
          </cell>
        </row>
        <row r="679">
          <cell r="A679">
            <v>412.0412</v>
          </cell>
        </row>
        <row r="680">
          <cell r="A680">
            <v>412.19740000000002</v>
          </cell>
        </row>
        <row r="681">
          <cell r="A681">
            <v>412.35250000000002</v>
          </cell>
        </row>
      </sheetData>
      <sheetData sheetId="46">
        <row r="2">
          <cell r="A2">
            <v>179.5986</v>
          </cell>
        </row>
        <row r="3">
          <cell r="A3">
            <v>227.30860000000001</v>
          </cell>
        </row>
        <row r="4">
          <cell r="A4">
            <v>238.58019999999999</v>
          </cell>
        </row>
        <row r="5">
          <cell r="A5">
            <v>245.88650000000001</v>
          </cell>
        </row>
        <row r="6">
          <cell r="A6">
            <v>251.42859999999999</v>
          </cell>
        </row>
        <row r="7">
          <cell r="A7">
            <v>255.94970000000001</v>
          </cell>
        </row>
        <row r="8">
          <cell r="A8">
            <v>259.79759999999999</v>
          </cell>
        </row>
        <row r="9">
          <cell r="A9">
            <v>263.16480000000001</v>
          </cell>
        </row>
        <row r="10">
          <cell r="A10">
            <v>266.16989999999998</v>
          </cell>
        </row>
        <row r="11">
          <cell r="A11">
            <v>268.89150000000001</v>
          </cell>
        </row>
        <row r="12">
          <cell r="A12">
            <v>271.3843</v>
          </cell>
        </row>
        <row r="13">
          <cell r="A13">
            <v>273.68819999999999</v>
          </cell>
        </row>
        <row r="14">
          <cell r="A14">
            <v>275.83330000000001</v>
          </cell>
        </row>
        <row r="15">
          <cell r="A15">
            <v>277.84289999999999</v>
          </cell>
        </row>
        <row r="16">
          <cell r="A16">
            <v>279.73509999999999</v>
          </cell>
        </row>
        <row r="17">
          <cell r="A17">
            <v>281.5247</v>
          </cell>
        </row>
        <row r="18">
          <cell r="A18">
            <v>283.22370000000001</v>
          </cell>
        </row>
        <row r="19">
          <cell r="A19">
            <v>284.84219999999999</v>
          </cell>
        </row>
        <row r="20">
          <cell r="A20">
            <v>286.38839999999999</v>
          </cell>
        </row>
        <row r="21">
          <cell r="A21">
            <v>287.86939999999998</v>
          </cell>
        </row>
        <row r="22">
          <cell r="A22">
            <v>289.29129999999998</v>
          </cell>
        </row>
        <row r="23">
          <cell r="A23">
            <v>290.6592</v>
          </cell>
        </row>
        <row r="24">
          <cell r="A24">
            <v>291.9778</v>
          </cell>
        </row>
        <row r="25">
          <cell r="A25">
            <v>293.2509</v>
          </cell>
        </row>
        <row r="26">
          <cell r="A26">
            <v>294.4821</v>
          </cell>
        </row>
        <row r="27">
          <cell r="A27">
            <v>295.67439999999999</v>
          </cell>
        </row>
        <row r="28">
          <cell r="A28">
            <v>296.8306</v>
          </cell>
        </row>
        <row r="29">
          <cell r="A29">
            <v>297.95310000000001</v>
          </cell>
        </row>
        <row r="30">
          <cell r="A30">
            <v>299.04419999999999</v>
          </cell>
        </row>
        <row r="31">
          <cell r="A31">
            <v>300.10579999999999</v>
          </cell>
        </row>
        <row r="32">
          <cell r="A32">
            <v>301.13959999999997</v>
          </cell>
        </row>
        <row r="33">
          <cell r="A33">
            <v>302.14749999999998</v>
          </cell>
        </row>
        <row r="34">
          <cell r="A34">
            <v>303.13069999999999</v>
          </cell>
        </row>
        <row r="35">
          <cell r="A35">
            <v>304.0908</v>
          </cell>
        </row>
        <row r="36">
          <cell r="A36">
            <v>305.02879999999999</v>
          </cell>
        </row>
        <row r="37">
          <cell r="A37">
            <v>305.9461</v>
          </cell>
        </row>
        <row r="38">
          <cell r="A38">
            <v>306.84350000000001</v>
          </cell>
        </row>
        <row r="39">
          <cell r="A39">
            <v>307.72210000000001</v>
          </cell>
        </row>
        <row r="40">
          <cell r="A40">
            <v>308.58280000000002</v>
          </cell>
        </row>
        <row r="41">
          <cell r="A41">
            <v>309.4264</v>
          </cell>
        </row>
        <row r="42">
          <cell r="A42">
            <v>310.25369999999998</v>
          </cell>
        </row>
        <row r="43">
          <cell r="A43">
            <v>311.06540000000001</v>
          </cell>
        </row>
        <row r="44">
          <cell r="A44">
            <v>311.8621</v>
          </cell>
        </row>
        <row r="45">
          <cell r="A45">
            <v>312.64460000000003</v>
          </cell>
        </row>
        <row r="46">
          <cell r="A46">
            <v>313.41329999999999</v>
          </cell>
        </row>
        <row r="47">
          <cell r="A47">
            <v>314.16890000000001</v>
          </cell>
        </row>
        <row r="48">
          <cell r="A48">
            <v>314.91180000000003</v>
          </cell>
        </row>
        <row r="49">
          <cell r="A49">
            <v>315.64260000000002</v>
          </cell>
        </row>
        <row r="50">
          <cell r="A50">
            <v>316.36160000000001</v>
          </cell>
        </row>
        <row r="51">
          <cell r="A51">
            <v>317.06939999999997</v>
          </cell>
        </row>
        <row r="52">
          <cell r="A52">
            <v>317.7663</v>
          </cell>
        </row>
        <row r="53">
          <cell r="A53">
            <v>318.45269999999999</v>
          </cell>
        </row>
        <row r="54">
          <cell r="A54">
            <v>319.12900000000002</v>
          </cell>
        </row>
        <row r="55">
          <cell r="A55">
            <v>319.7955</v>
          </cell>
        </row>
        <row r="56">
          <cell r="A56">
            <v>320.45249999999999</v>
          </cell>
        </row>
        <row r="57">
          <cell r="A57">
            <v>321.1003</v>
          </cell>
        </row>
        <row r="58">
          <cell r="A58">
            <v>321.73930000000001</v>
          </cell>
        </row>
        <row r="59">
          <cell r="A59">
            <v>322.3698</v>
          </cell>
        </row>
        <row r="60">
          <cell r="A60">
            <v>322.99189999999999</v>
          </cell>
        </row>
        <row r="61">
          <cell r="A61">
            <v>323.60590000000002</v>
          </cell>
        </row>
        <row r="62">
          <cell r="A62">
            <v>324.21210000000002</v>
          </cell>
        </row>
        <row r="63">
          <cell r="A63">
            <v>324.8107</v>
          </cell>
        </row>
        <row r="64">
          <cell r="A64">
            <v>325.40190000000001</v>
          </cell>
        </row>
        <row r="65">
          <cell r="A65">
            <v>325.98599999999999</v>
          </cell>
        </row>
        <row r="66">
          <cell r="A66">
            <v>326.56310000000002</v>
          </cell>
        </row>
        <row r="67">
          <cell r="A67">
            <v>327.13339999999999</v>
          </cell>
        </row>
        <row r="68">
          <cell r="A68">
            <v>327.69709999999998</v>
          </cell>
        </row>
        <row r="69">
          <cell r="A69">
            <v>328.25439999999998</v>
          </cell>
        </row>
        <row r="70">
          <cell r="A70">
            <v>328.80540000000002</v>
          </cell>
        </row>
        <row r="71">
          <cell r="A71">
            <v>329.3503</v>
          </cell>
        </row>
        <row r="72">
          <cell r="A72">
            <v>329.88929999999999</v>
          </cell>
        </row>
        <row r="73">
          <cell r="A73">
            <v>330.42259999999999</v>
          </cell>
        </row>
        <row r="74">
          <cell r="A74">
            <v>330.95010000000002</v>
          </cell>
        </row>
        <row r="75">
          <cell r="A75">
            <v>331.47219999999999</v>
          </cell>
        </row>
        <row r="76">
          <cell r="A76">
            <v>331.9889</v>
          </cell>
        </row>
        <row r="77">
          <cell r="A77">
            <v>332.50029999999998</v>
          </cell>
        </row>
        <row r="78">
          <cell r="A78">
            <v>333.00659999999999</v>
          </cell>
        </row>
        <row r="79">
          <cell r="A79">
            <v>333.50790000000001</v>
          </cell>
        </row>
        <row r="80">
          <cell r="A80">
            <v>334.0043</v>
          </cell>
        </row>
        <row r="81">
          <cell r="A81">
            <v>334.49590000000001</v>
          </cell>
        </row>
        <row r="82">
          <cell r="A82">
            <v>334.98289999999997</v>
          </cell>
        </row>
        <row r="83">
          <cell r="A83">
            <v>335.46519999999998</v>
          </cell>
        </row>
        <row r="84">
          <cell r="A84">
            <v>335.94310000000002</v>
          </cell>
        </row>
        <row r="85">
          <cell r="A85">
            <v>336.41660000000002</v>
          </cell>
        </row>
        <row r="86">
          <cell r="A86">
            <v>336.88580000000002</v>
          </cell>
        </row>
        <row r="87">
          <cell r="A87">
            <v>337.35079999999999</v>
          </cell>
        </row>
        <row r="88">
          <cell r="A88">
            <v>337.81169999999997</v>
          </cell>
        </row>
        <row r="89">
          <cell r="A89">
            <v>338.26850000000002</v>
          </cell>
        </row>
        <row r="90">
          <cell r="A90">
            <v>338.72140000000002</v>
          </cell>
        </row>
        <row r="91">
          <cell r="A91">
            <v>339.1705</v>
          </cell>
        </row>
        <row r="92">
          <cell r="A92">
            <v>339.6157</v>
          </cell>
        </row>
        <row r="93">
          <cell r="A93">
            <v>340.05720000000002</v>
          </cell>
        </row>
        <row r="94">
          <cell r="A94">
            <v>340.49509999999998</v>
          </cell>
        </row>
        <row r="95">
          <cell r="A95">
            <v>340.92930000000001</v>
          </cell>
        </row>
        <row r="96">
          <cell r="A96">
            <v>341.36009999999999</v>
          </cell>
        </row>
        <row r="97">
          <cell r="A97">
            <v>341.78739999999999</v>
          </cell>
        </row>
        <row r="98">
          <cell r="A98">
            <v>342.21129999999999</v>
          </cell>
        </row>
        <row r="99">
          <cell r="A99">
            <v>342.63189999999997</v>
          </cell>
        </row>
        <row r="100">
          <cell r="A100">
            <v>343.04919999999998</v>
          </cell>
        </row>
        <row r="101">
          <cell r="A101">
            <v>343.4633</v>
          </cell>
        </row>
        <row r="102">
          <cell r="A102">
            <v>343.87430000000001</v>
          </cell>
        </row>
        <row r="103">
          <cell r="A103">
            <v>344.28210000000001</v>
          </cell>
        </row>
        <row r="104">
          <cell r="A104">
            <v>344.68689999999998</v>
          </cell>
        </row>
        <row r="105">
          <cell r="A105">
            <v>345.08879999999999</v>
          </cell>
        </row>
        <row r="106">
          <cell r="A106">
            <v>345.48759999999999</v>
          </cell>
        </row>
        <row r="107">
          <cell r="A107">
            <v>345.8836</v>
          </cell>
        </row>
        <row r="108">
          <cell r="A108">
            <v>346.27679999999998</v>
          </cell>
        </row>
        <row r="109">
          <cell r="A109">
            <v>346.6671</v>
          </cell>
        </row>
        <row r="110">
          <cell r="A110">
            <v>347.05470000000003</v>
          </cell>
        </row>
        <row r="111">
          <cell r="A111">
            <v>347.43959999999998</v>
          </cell>
        </row>
        <row r="112">
          <cell r="A112">
            <v>347.8218</v>
          </cell>
        </row>
        <row r="113">
          <cell r="A113">
            <v>348.2013</v>
          </cell>
        </row>
        <row r="114">
          <cell r="A114">
            <v>348.57830000000001</v>
          </cell>
        </row>
        <row r="115">
          <cell r="A115">
            <v>348.95280000000002</v>
          </cell>
        </row>
        <row r="116">
          <cell r="A116">
            <v>349.32470000000001</v>
          </cell>
        </row>
        <row r="117">
          <cell r="A117">
            <v>349.69420000000002</v>
          </cell>
        </row>
        <row r="118">
          <cell r="A118">
            <v>350.06130000000002</v>
          </cell>
        </row>
        <row r="119">
          <cell r="A119">
            <v>350.42590000000001</v>
          </cell>
        </row>
        <row r="120">
          <cell r="A120">
            <v>350.78820000000002</v>
          </cell>
        </row>
        <row r="121">
          <cell r="A121">
            <v>351.14819999999997</v>
          </cell>
        </row>
        <row r="122">
          <cell r="A122">
            <v>351.5059</v>
          </cell>
        </row>
        <row r="123">
          <cell r="A123">
            <v>351.86130000000003</v>
          </cell>
        </row>
        <row r="124">
          <cell r="A124">
            <v>352.21449999999999</v>
          </cell>
        </row>
        <row r="125">
          <cell r="A125">
            <v>352.56549999999999</v>
          </cell>
        </row>
        <row r="126">
          <cell r="A126">
            <v>352.91430000000003</v>
          </cell>
        </row>
        <row r="127">
          <cell r="A127">
            <v>353.2611</v>
          </cell>
        </row>
        <row r="128">
          <cell r="A128">
            <v>353.60570000000001</v>
          </cell>
        </row>
        <row r="129">
          <cell r="A129">
            <v>353.94819999999999</v>
          </cell>
        </row>
        <row r="130">
          <cell r="A130">
            <v>354.28870000000001</v>
          </cell>
        </row>
        <row r="131">
          <cell r="A131">
            <v>354.62709999999998</v>
          </cell>
        </row>
        <row r="132">
          <cell r="A132">
            <v>354.96359999999999</v>
          </cell>
        </row>
        <row r="133">
          <cell r="A133">
            <v>355.29809999999998</v>
          </cell>
        </row>
        <row r="134">
          <cell r="A134">
            <v>355.63060000000002</v>
          </cell>
        </row>
        <row r="135">
          <cell r="A135">
            <v>355.96129999999999</v>
          </cell>
        </row>
        <row r="136">
          <cell r="A136">
            <v>356.29</v>
          </cell>
        </row>
        <row r="137">
          <cell r="A137">
            <v>356.61689999999999</v>
          </cell>
        </row>
        <row r="138">
          <cell r="A138">
            <v>356.94189999999998</v>
          </cell>
        </row>
        <row r="139">
          <cell r="A139">
            <v>357.26519999999999</v>
          </cell>
        </row>
        <row r="140">
          <cell r="A140">
            <v>357.58659999999998</v>
          </cell>
        </row>
        <row r="141">
          <cell r="A141">
            <v>357.90620000000001</v>
          </cell>
        </row>
        <row r="142">
          <cell r="A142">
            <v>358.22410000000002</v>
          </cell>
        </row>
        <row r="143">
          <cell r="A143">
            <v>358.5403</v>
          </cell>
        </row>
        <row r="144">
          <cell r="A144">
            <v>358.85469999999998</v>
          </cell>
        </row>
        <row r="145">
          <cell r="A145">
            <v>359.16750000000002</v>
          </cell>
        </row>
        <row r="146">
          <cell r="A146">
            <v>359.47859999999997</v>
          </cell>
        </row>
        <row r="147">
          <cell r="A147">
            <v>359.78800000000001</v>
          </cell>
        </row>
        <row r="148">
          <cell r="A148">
            <v>360.0958</v>
          </cell>
        </row>
        <row r="149">
          <cell r="A149">
            <v>360.40199999999999</v>
          </cell>
        </row>
        <row r="150">
          <cell r="A150">
            <v>360.70659999999998</v>
          </cell>
        </row>
        <row r="151">
          <cell r="A151">
            <v>361.00959999999998</v>
          </cell>
        </row>
        <row r="152">
          <cell r="A152">
            <v>361.31110000000001</v>
          </cell>
        </row>
        <row r="153">
          <cell r="A153">
            <v>361.61099999999999</v>
          </cell>
        </row>
        <row r="154">
          <cell r="A154">
            <v>361.90949999999998</v>
          </cell>
        </row>
        <row r="155">
          <cell r="A155">
            <v>362.20639999999997</v>
          </cell>
        </row>
        <row r="156">
          <cell r="A156">
            <v>362.5018</v>
          </cell>
        </row>
        <row r="157">
          <cell r="A157">
            <v>362.79570000000001</v>
          </cell>
        </row>
        <row r="158">
          <cell r="A158">
            <v>363.08819999999997</v>
          </cell>
        </row>
        <row r="159">
          <cell r="A159">
            <v>363.37920000000003</v>
          </cell>
        </row>
        <row r="160">
          <cell r="A160">
            <v>363.66879999999998</v>
          </cell>
        </row>
        <row r="161">
          <cell r="A161">
            <v>363.95699999999999</v>
          </cell>
        </row>
        <row r="162">
          <cell r="A162">
            <v>364.2439</v>
          </cell>
        </row>
        <row r="163">
          <cell r="A163">
            <v>364.52929999999998</v>
          </cell>
        </row>
        <row r="164">
          <cell r="A164">
            <v>364.8134</v>
          </cell>
        </row>
        <row r="165">
          <cell r="A165">
            <v>365.09609999999998</v>
          </cell>
        </row>
        <row r="166">
          <cell r="A166">
            <v>365.3775</v>
          </cell>
        </row>
        <row r="167">
          <cell r="A167">
            <v>365.65750000000003</v>
          </cell>
        </row>
        <row r="168">
          <cell r="A168">
            <v>365.93619999999999</v>
          </cell>
        </row>
        <row r="169">
          <cell r="A169">
            <v>366.21370000000002</v>
          </cell>
        </row>
        <row r="170">
          <cell r="A170">
            <v>366.48989999999998</v>
          </cell>
        </row>
        <row r="171">
          <cell r="A171">
            <v>366.7647</v>
          </cell>
        </row>
        <row r="172">
          <cell r="A172">
            <v>367.03840000000002</v>
          </cell>
        </row>
        <row r="173">
          <cell r="A173">
            <v>367.31079999999997</v>
          </cell>
        </row>
        <row r="174">
          <cell r="A174">
            <v>367.58190000000002</v>
          </cell>
        </row>
        <row r="175">
          <cell r="A175">
            <v>367.85180000000003</v>
          </cell>
        </row>
        <row r="176">
          <cell r="A176">
            <v>368.12060000000002</v>
          </cell>
        </row>
        <row r="177">
          <cell r="A177">
            <v>368.38810000000001</v>
          </cell>
        </row>
        <row r="178">
          <cell r="A178">
            <v>368.65440000000001</v>
          </cell>
        </row>
        <row r="179">
          <cell r="A179">
            <v>368.9196</v>
          </cell>
        </row>
        <row r="180">
          <cell r="A180">
            <v>369.18360000000001</v>
          </cell>
        </row>
        <row r="181">
          <cell r="A181">
            <v>369.44639999999998</v>
          </cell>
        </row>
        <row r="182">
          <cell r="A182">
            <v>369.7081</v>
          </cell>
        </row>
        <row r="183">
          <cell r="A183">
            <v>369.96870000000001</v>
          </cell>
        </row>
        <row r="184">
          <cell r="A184">
            <v>370.22809999999998</v>
          </cell>
        </row>
        <row r="185">
          <cell r="A185">
            <v>370.4864</v>
          </cell>
        </row>
        <row r="186">
          <cell r="A186">
            <v>370.74369999999999</v>
          </cell>
        </row>
        <row r="187">
          <cell r="A187">
            <v>370.99979999999999</v>
          </cell>
        </row>
        <row r="188">
          <cell r="A188">
            <v>371.25490000000002</v>
          </cell>
        </row>
        <row r="189">
          <cell r="A189">
            <v>371.50880000000001</v>
          </cell>
        </row>
        <row r="190">
          <cell r="A190">
            <v>371.76179999999999</v>
          </cell>
        </row>
        <row r="191">
          <cell r="A191">
            <v>372.0136</v>
          </cell>
        </row>
        <row r="192">
          <cell r="A192">
            <v>372.26440000000002</v>
          </cell>
        </row>
        <row r="193">
          <cell r="A193">
            <v>372.51420000000002</v>
          </cell>
        </row>
        <row r="194">
          <cell r="A194">
            <v>372.76299999999998</v>
          </cell>
        </row>
        <row r="195">
          <cell r="A195">
            <v>373.01069999999999</v>
          </cell>
        </row>
        <row r="196">
          <cell r="A196">
            <v>373.25740000000002</v>
          </cell>
        </row>
        <row r="197">
          <cell r="A197">
            <v>373.50319999999999</v>
          </cell>
        </row>
        <row r="198">
          <cell r="A198">
            <v>373.74790000000002</v>
          </cell>
        </row>
        <row r="199">
          <cell r="A199">
            <v>373.99169999999998</v>
          </cell>
        </row>
        <row r="200">
          <cell r="A200">
            <v>374.23439999999999</v>
          </cell>
        </row>
        <row r="201">
          <cell r="A201">
            <v>374.47620000000001</v>
          </cell>
        </row>
        <row r="202">
          <cell r="A202">
            <v>374.71710000000002</v>
          </cell>
        </row>
        <row r="203">
          <cell r="A203">
            <v>374.95699999999999</v>
          </cell>
        </row>
        <row r="204">
          <cell r="A204">
            <v>375.19589999999999</v>
          </cell>
        </row>
        <row r="205">
          <cell r="A205">
            <v>375.43389999999999</v>
          </cell>
        </row>
        <row r="206">
          <cell r="A206">
            <v>375.67099999999999</v>
          </cell>
        </row>
        <row r="207">
          <cell r="A207">
            <v>375.90719999999999</v>
          </cell>
        </row>
        <row r="208">
          <cell r="A208">
            <v>376.14240000000001</v>
          </cell>
        </row>
        <row r="209">
          <cell r="A209">
            <v>376.3768</v>
          </cell>
        </row>
        <row r="210">
          <cell r="A210">
            <v>376.61020000000002</v>
          </cell>
        </row>
        <row r="211">
          <cell r="A211">
            <v>376.84280000000001</v>
          </cell>
        </row>
        <row r="212">
          <cell r="A212">
            <v>377.07440000000003</v>
          </cell>
        </row>
        <row r="213">
          <cell r="A213">
            <v>377.30520000000001</v>
          </cell>
        </row>
        <row r="214">
          <cell r="A214">
            <v>377.5351</v>
          </cell>
        </row>
        <row r="215">
          <cell r="A215">
            <v>377.76420000000002</v>
          </cell>
        </row>
        <row r="216">
          <cell r="A216">
            <v>377.9923</v>
          </cell>
        </row>
        <row r="217">
          <cell r="A217">
            <v>378.21969999999999</v>
          </cell>
        </row>
        <row r="218">
          <cell r="A218">
            <v>378.4461</v>
          </cell>
        </row>
        <row r="219">
          <cell r="A219">
            <v>378.67180000000002</v>
          </cell>
        </row>
        <row r="220">
          <cell r="A220">
            <v>378.89659999999998</v>
          </cell>
        </row>
        <row r="221">
          <cell r="A221">
            <v>379.12049999999999</v>
          </cell>
        </row>
        <row r="222">
          <cell r="A222">
            <v>379.34370000000001</v>
          </cell>
        </row>
        <row r="223">
          <cell r="A223">
            <v>379.56599999999997</v>
          </cell>
        </row>
        <row r="224">
          <cell r="A224">
            <v>379.78750000000002</v>
          </cell>
        </row>
        <row r="225">
          <cell r="A225">
            <v>380.00830000000002</v>
          </cell>
        </row>
        <row r="226">
          <cell r="A226">
            <v>380.22820000000002</v>
          </cell>
        </row>
        <row r="227">
          <cell r="A227">
            <v>380.44729999999998</v>
          </cell>
        </row>
        <row r="228">
          <cell r="A228">
            <v>380.66559999999998</v>
          </cell>
        </row>
        <row r="229">
          <cell r="A229">
            <v>380.88319999999999</v>
          </cell>
        </row>
        <row r="230">
          <cell r="A230">
            <v>381.09989999999999</v>
          </cell>
        </row>
        <row r="231">
          <cell r="A231">
            <v>381.3159</v>
          </cell>
        </row>
        <row r="232">
          <cell r="A232">
            <v>381.53120000000001</v>
          </cell>
        </row>
        <row r="233">
          <cell r="A233">
            <v>381.74560000000002</v>
          </cell>
        </row>
        <row r="234">
          <cell r="A234">
            <v>381.95929999999998</v>
          </cell>
        </row>
        <row r="235">
          <cell r="A235">
            <v>382.17230000000001</v>
          </cell>
        </row>
        <row r="236">
          <cell r="A236">
            <v>382.3845</v>
          </cell>
        </row>
        <row r="237">
          <cell r="A237">
            <v>382.596</v>
          </cell>
        </row>
        <row r="238">
          <cell r="A238">
            <v>382.80669999999998</v>
          </cell>
        </row>
        <row r="239">
          <cell r="A239">
            <v>383.01670000000001</v>
          </cell>
        </row>
        <row r="240">
          <cell r="A240">
            <v>383.226</v>
          </cell>
        </row>
        <row r="241">
          <cell r="A241">
            <v>383.43450000000001</v>
          </cell>
        </row>
        <row r="242">
          <cell r="A242">
            <v>383.64229999999998</v>
          </cell>
        </row>
        <row r="243">
          <cell r="A243">
            <v>383.8494</v>
          </cell>
        </row>
        <row r="244">
          <cell r="A244">
            <v>384.05579999999998</v>
          </cell>
        </row>
        <row r="245">
          <cell r="A245">
            <v>384.26150000000001</v>
          </cell>
        </row>
        <row r="246">
          <cell r="A246">
            <v>384.4665</v>
          </cell>
        </row>
        <row r="247">
          <cell r="A247">
            <v>384.67079999999999</v>
          </cell>
        </row>
        <row r="248">
          <cell r="A248">
            <v>384.87439999999998</v>
          </cell>
        </row>
        <row r="249">
          <cell r="A249">
            <v>385.07729999999998</v>
          </cell>
        </row>
        <row r="250">
          <cell r="A250">
            <v>385.27960000000002</v>
          </cell>
        </row>
        <row r="251">
          <cell r="A251">
            <v>385.48110000000003</v>
          </cell>
        </row>
        <row r="252">
          <cell r="A252">
            <v>385.68200000000002</v>
          </cell>
        </row>
        <row r="253">
          <cell r="A253">
            <v>385.88220000000001</v>
          </cell>
        </row>
        <row r="254">
          <cell r="A254">
            <v>386.08170000000001</v>
          </cell>
        </row>
        <row r="255">
          <cell r="A255">
            <v>386.28050000000002</v>
          </cell>
        </row>
        <row r="256">
          <cell r="A256">
            <v>386.4787</v>
          </cell>
        </row>
        <row r="257">
          <cell r="A257">
            <v>386.67630000000003</v>
          </cell>
        </row>
        <row r="258">
          <cell r="A258">
            <v>386.87310000000002</v>
          </cell>
        </row>
        <row r="259">
          <cell r="A259">
            <v>387.06939999999997</v>
          </cell>
        </row>
        <row r="260">
          <cell r="A260">
            <v>387.26490000000001</v>
          </cell>
        </row>
        <row r="261">
          <cell r="A261">
            <v>387.4599</v>
          </cell>
        </row>
        <row r="262">
          <cell r="A262">
            <v>387.6542</v>
          </cell>
        </row>
        <row r="263">
          <cell r="A263">
            <v>387.84780000000001</v>
          </cell>
        </row>
        <row r="264">
          <cell r="A264">
            <v>388.04079999999999</v>
          </cell>
        </row>
        <row r="265">
          <cell r="A265">
            <v>388.23320000000001</v>
          </cell>
        </row>
        <row r="266">
          <cell r="A266">
            <v>388.42500000000001</v>
          </cell>
        </row>
        <row r="267">
          <cell r="A267">
            <v>388.61610000000002</v>
          </cell>
        </row>
        <row r="268">
          <cell r="A268">
            <v>388.8066</v>
          </cell>
        </row>
        <row r="269">
          <cell r="A269">
            <v>388.99650000000003</v>
          </cell>
        </row>
        <row r="270">
          <cell r="A270">
            <v>389.18579999999997</v>
          </cell>
        </row>
        <row r="271">
          <cell r="A271">
            <v>389.37450000000001</v>
          </cell>
        </row>
        <row r="272">
          <cell r="A272">
            <v>389.5625</v>
          </cell>
        </row>
        <row r="273">
          <cell r="A273">
            <v>389.75</v>
          </cell>
        </row>
        <row r="274">
          <cell r="A274">
            <v>389.93680000000001</v>
          </cell>
        </row>
        <row r="275">
          <cell r="A275">
            <v>390.12299999999999</v>
          </cell>
        </row>
        <row r="276">
          <cell r="A276">
            <v>390.30869999999999</v>
          </cell>
        </row>
        <row r="277">
          <cell r="A277">
            <v>390.49369999999999</v>
          </cell>
        </row>
        <row r="278">
          <cell r="A278">
            <v>390.67809999999997</v>
          </cell>
        </row>
        <row r="279">
          <cell r="A279">
            <v>390.86200000000002</v>
          </cell>
        </row>
        <row r="280">
          <cell r="A280">
            <v>391.04520000000002</v>
          </cell>
        </row>
        <row r="281">
          <cell r="A281">
            <v>391.22789999999998</v>
          </cell>
        </row>
        <row r="282">
          <cell r="A282">
            <v>391.40989999999999</v>
          </cell>
        </row>
        <row r="283">
          <cell r="A283">
            <v>391.59140000000002</v>
          </cell>
        </row>
        <row r="284">
          <cell r="A284">
            <v>391.77229999999997</v>
          </cell>
        </row>
        <row r="285">
          <cell r="A285">
            <v>391.95269999999999</v>
          </cell>
        </row>
        <row r="286">
          <cell r="A286">
            <v>392.13240000000002</v>
          </cell>
        </row>
        <row r="287">
          <cell r="A287">
            <v>392.3116</v>
          </cell>
        </row>
        <row r="288">
          <cell r="A288">
            <v>392.49020000000002</v>
          </cell>
        </row>
        <row r="289">
          <cell r="A289">
            <v>392.66820000000001</v>
          </cell>
        </row>
        <row r="290">
          <cell r="A290">
            <v>392.84559999999999</v>
          </cell>
        </row>
        <row r="291">
          <cell r="A291">
            <v>393.02249999999998</v>
          </cell>
        </row>
        <row r="292">
          <cell r="A292">
            <v>393.19880000000001</v>
          </cell>
        </row>
        <row r="293">
          <cell r="A293">
            <v>393.37450000000001</v>
          </cell>
        </row>
        <row r="294">
          <cell r="A294">
            <v>393.54969999999997</v>
          </cell>
        </row>
        <row r="295">
          <cell r="A295">
            <v>393.7242</v>
          </cell>
        </row>
        <row r="296">
          <cell r="A296">
            <v>393.89830000000001</v>
          </cell>
        </row>
        <row r="297">
          <cell r="A297">
            <v>394.07170000000002</v>
          </cell>
        </row>
        <row r="298">
          <cell r="A298">
            <v>394.24459999999999</v>
          </cell>
        </row>
        <row r="299">
          <cell r="A299">
            <v>394.4169</v>
          </cell>
        </row>
        <row r="300">
          <cell r="A300">
            <v>394.58870000000002</v>
          </cell>
        </row>
        <row r="301">
          <cell r="A301">
            <v>394.75990000000002</v>
          </cell>
        </row>
        <row r="302">
          <cell r="A302">
            <v>394.93049999999999</v>
          </cell>
        </row>
        <row r="303">
          <cell r="A303">
            <v>395.10050000000001</v>
          </cell>
        </row>
        <row r="304">
          <cell r="A304">
            <v>395.27</v>
          </cell>
        </row>
        <row r="305">
          <cell r="A305">
            <v>395.43889999999999</v>
          </cell>
        </row>
        <row r="306">
          <cell r="A306">
            <v>395.60719999999998</v>
          </cell>
        </row>
        <row r="307">
          <cell r="A307">
            <v>395.77499999999998</v>
          </cell>
        </row>
        <row r="308">
          <cell r="A308">
            <v>395.94209999999998</v>
          </cell>
        </row>
        <row r="309">
          <cell r="A309">
            <v>396.1087</v>
          </cell>
        </row>
        <row r="310">
          <cell r="A310">
            <v>396.2747</v>
          </cell>
        </row>
        <row r="311">
          <cell r="A311">
            <v>396.4402</v>
          </cell>
        </row>
        <row r="312">
          <cell r="A312">
            <v>396.60500000000002</v>
          </cell>
        </row>
        <row r="313">
          <cell r="A313">
            <v>396.76920000000001</v>
          </cell>
        </row>
        <row r="314">
          <cell r="A314">
            <v>396.93279999999999</v>
          </cell>
        </row>
        <row r="315">
          <cell r="A315">
            <v>397.09570000000002</v>
          </cell>
        </row>
        <row r="316">
          <cell r="A316">
            <v>397.25799999999998</v>
          </cell>
        </row>
        <row r="317">
          <cell r="A317">
            <v>397.41969999999998</v>
          </cell>
        </row>
        <row r="318">
          <cell r="A318">
            <v>397.58069999999998</v>
          </cell>
        </row>
        <row r="319">
          <cell r="A319">
            <v>397.74090000000001</v>
          </cell>
        </row>
        <row r="320">
          <cell r="A320">
            <v>397.90039999999999</v>
          </cell>
        </row>
        <row r="321">
          <cell r="A321">
            <v>398.05889999999999</v>
          </cell>
        </row>
        <row r="322">
          <cell r="A322">
            <v>179.5986</v>
          </cell>
        </row>
        <row r="323">
          <cell r="A323">
            <v>227.30860000000001</v>
          </cell>
        </row>
        <row r="324">
          <cell r="A324">
            <v>238.58019999999999</v>
          </cell>
        </row>
        <row r="325">
          <cell r="A325">
            <v>245.88650000000001</v>
          </cell>
        </row>
        <row r="326">
          <cell r="A326">
            <v>251.42859999999999</v>
          </cell>
        </row>
        <row r="327">
          <cell r="A327">
            <v>255.94970000000001</v>
          </cell>
        </row>
        <row r="328">
          <cell r="A328">
            <v>259.79759999999999</v>
          </cell>
        </row>
        <row r="329">
          <cell r="A329">
            <v>263.16480000000001</v>
          </cell>
        </row>
        <row r="330">
          <cell r="A330">
            <v>266.16989999999998</v>
          </cell>
        </row>
        <row r="331">
          <cell r="A331">
            <v>268.89150000000001</v>
          </cell>
        </row>
        <row r="332">
          <cell r="A332">
            <v>271.3843</v>
          </cell>
        </row>
        <row r="333">
          <cell r="A333">
            <v>273.68819999999999</v>
          </cell>
        </row>
        <row r="334">
          <cell r="A334">
            <v>275.83330000000001</v>
          </cell>
        </row>
        <row r="335">
          <cell r="A335">
            <v>277.84289999999999</v>
          </cell>
        </row>
        <row r="336">
          <cell r="A336">
            <v>279.73509999999999</v>
          </cell>
        </row>
        <row r="337">
          <cell r="A337">
            <v>281.5247</v>
          </cell>
        </row>
        <row r="338">
          <cell r="A338">
            <v>283.22370000000001</v>
          </cell>
        </row>
        <row r="339">
          <cell r="A339">
            <v>284.84219999999999</v>
          </cell>
        </row>
        <row r="340">
          <cell r="A340">
            <v>286.38839999999999</v>
          </cell>
        </row>
        <row r="341">
          <cell r="A341">
            <v>287.86939999999998</v>
          </cell>
        </row>
        <row r="342">
          <cell r="A342">
            <v>289.29129999999998</v>
          </cell>
        </row>
        <row r="343">
          <cell r="A343">
            <v>290.6592</v>
          </cell>
        </row>
        <row r="344">
          <cell r="A344">
            <v>291.9778</v>
          </cell>
        </row>
        <row r="345">
          <cell r="A345">
            <v>293.2509</v>
          </cell>
        </row>
        <row r="346">
          <cell r="A346">
            <v>294.4821</v>
          </cell>
        </row>
        <row r="347">
          <cell r="A347">
            <v>295.67439999999999</v>
          </cell>
        </row>
        <row r="348">
          <cell r="A348">
            <v>296.8306</v>
          </cell>
        </row>
        <row r="349">
          <cell r="A349">
            <v>297.95310000000001</v>
          </cell>
        </row>
        <row r="350">
          <cell r="A350">
            <v>299.04419999999999</v>
          </cell>
        </row>
        <row r="351">
          <cell r="A351">
            <v>300.10579999999999</v>
          </cell>
        </row>
        <row r="352">
          <cell r="A352">
            <v>301.13959999999997</v>
          </cell>
        </row>
        <row r="353">
          <cell r="A353">
            <v>302.14749999999998</v>
          </cell>
        </row>
        <row r="354">
          <cell r="A354">
            <v>303.13069999999999</v>
          </cell>
        </row>
        <row r="355">
          <cell r="A355">
            <v>304.0908</v>
          </cell>
        </row>
        <row r="356">
          <cell r="A356">
            <v>305.02879999999999</v>
          </cell>
        </row>
        <row r="357">
          <cell r="A357">
            <v>305.9461</v>
          </cell>
        </row>
        <row r="358">
          <cell r="A358">
            <v>306.84350000000001</v>
          </cell>
        </row>
        <row r="359">
          <cell r="A359">
            <v>307.72210000000001</v>
          </cell>
        </row>
        <row r="360">
          <cell r="A360">
            <v>308.58280000000002</v>
          </cell>
        </row>
        <row r="361">
          <cell r="A361">
            <v>309.4264</v>
          </cell>
        </row>
        <row r="362">
          <cell r="A362">
            <v>310.25369999999998</v>
          </cell>
        </row>
        <row r="363">
          <cell r="A363">
            <v>311.06540000000001</v>
          </cell>
        </row>
        <row r="364">
          <cell r="A364">
            <v>311.8621</v>
          </cell>
        </row>
        <row r="365">
          <cell r="A365">
            <v>312.64460000000003</v>
          </cell>
        </row>
        <row r="366">
          <cell r="A366">
            <v>313.41329999999999</v>
          </cell>
        </row>
        <row r="367">
          <cell r="A367">
            <v>314.16890000000001</v>
          </cell>
        </row>
        <row r="368">
          <cell r="A368">
            <v>314.91180000000003</v>
          </cell>
        </row>
        <row r="369">
          <cell r="A369">
            <v>315.64260000000002</v>
          </cell>
        </row>
        <row r="370">
          <cell r="A370">
            <v>316.36160000000001</v>
          </cell>
        </row>
        <row r="371">
          <cell r="A371">
            <v>317.06939999999997</v>
          </cell>
        </row>
        <row r="372">
          <cell r="A372">
            <v>317.7663</v>
          </cell>
        </row>
        <row r="373">
          <cell r="A373">
            <v>318.45269999999999</v>
          </cell>
        </row>
        <row r="374">
          <cell r="A374">
            <v>319.12900000000002</v>
          </cell>
        </row>
        <row r="375">
          <cell r="A375">
            <v>319.7955</v>
          </cell>
        </row>
        <row r="376">
          <cell r="A376">
            <v>320.45249999999999</v>
          </cell>
        </row>
        <row r="377">
          <cell r="A377">
            <v>321.1003</v>
          </cell>
        </row>
        <row r="378">
          <cell r="A378">
            <v>321.73930000000001</v>
          </cell>
        </row>
        <row r="379">
          <cell r="A379">
            <v>322.3698</v>
          </cell>
        </row>
        <row r="380">
          <cell r="A380">
            <v>322.99189999999999</v>
          </cell>
        </row>
        <row r="381">
          <cell r="A381">
            <v>323.60590000000002</v>
          </cell>
        </row>
        <row r="382">
          <cell r="A382">
            <v>324.21210000000002</v>
          </cell>
        </row>
        <row r="383">
          <cell r="A383">
            <v>324.8107</v>
          </cell>
        </row>
        <row r="384">
          <cell r="A384">
            <v>325.40190000000001</v>
          </cell>
        </row>
        <row r="385">
          <cell r="A385">
            <v>325.98599999999999</v>
          </cell>
        </row>
        <row r="386">
          <cell r="A386">
            <v>326.56310000000002</v>
          </cell>
        </row>
        <row r="387">
          <cell r="A387">
            <v>327.13339999999999</v>
          </cell>
        </row>
        <row r="388">
          <cell r="A388">
            <v>327.69709999999998</v>
          </cell>
        </row>
        <row r="389">
          <cell r="A389">
            <v>328.25439999999998</v>
          </cell>
        </row>
        <row r="390">
          <cell r="A390">
            <v>328.80540000000002</v>
          </cell>
        </row>
        <row r="391">
          <cell r="A391">
            <v>329.3503</v>
          </cell>
        </row>
        <row r="392">
          <cell r="A392">
            <v>329.88929999999999</v>
          </cell>
        </row>
        <row r="393">
          <cell r="A393">
            <v>330.42259999999999</v>
          </cell>
        </row>
        <row r="394">
          <cell r="A394">
            <v>330.95010000000002</v>
          </cell>
        </row>
        <row r="395">
          <cell r="A395">
            <v>331.47219999999999</v>
          </cell>
        </row>
        <row r="396">
          <cell r="A396">
            <v>331.9889</v>
          </cell>
        </row>
        <row r="397">
          <cell r="A397">
            <v>332.50029999999998</v>
          </cell>
        </row>
        <row r="398">
          <cell r="A398">
            <v>333.00659999999999</v>
          </cell>
        </row>
        <row r="399">
          <cell r="A399">
            <v>333.50790000000001</v>
          </cell>
        </row>
        <row r="400">
          <cell r="A400">
            <v>334.0043</v>
          </cell>
        </row>
        <row r="401">
          <cell r="A401">
            <v>334.49590000000001</v>
          </cell>
        </row>
        <row r="402">
          <cell r="A402">
            <v>334.98289999999997</v>
          </cell>
        </row>
        <row r="403">
          <cell r="A403">
            <v>335.46519999999998</v>
          </cell>
        </row>
        <row r="404">
          <cell r="A404">
            <v>335.94310000000002</v>
          </cell>
        </row>
        <row r="405">
          <cell r="A405">
            <v>336.41660000000002</v>
          </cell>
        </row>
        <row r="406">
          <cell r="A406">
            <v>336.88580000000002</v>
          </cell>
        </row>
        <row r="407">
          <cell r="A407">
            <v>337.35079999999999</v>
          </cell>
        </row>
        <row r="408">
          <cell r="A408">
            <v>337.81169999999997</v>
          </cell>
        </row>
        <row r="409">
          <cell r="A409">
            <v>338.26850000000002</v>
          </cell>
        </row>
        <row r="410">
          <cell r="A410">
            <v>338.72140000000002</v>
          </cell>
        </row>
        <row r="411">
          <cell r="A411">
            <v>339.1705</v>
          </cell>
        </row>
        <row r="412">
          <cell r="A412">
            <v>339.6157</v>
          </cell>
        </row>
        <row r="413">
          <cell r="A413">
            <v>340.05720000000002</v>
          </cell>
        </row>
        <row r="414">
          <cell r="A414">
            <v>340.49509999999998</v>
          </cell>
        </row>
        <row r="415">
          <cell r="A415">
            <v>340.92930000000001</v>
          </cell>
        </row>
        <row r="416">
          <cell r="A416">
            <v>341.36009999999999</v>
          </cell>
        </row>
        <row r="417">
          <cell r="A417">
            <v>341.78739999999999</v>
          </cell>
        </row>
        <row r="418">
          <cell r="A418">
            <v>342.21129999999999</v>
          </cell>
        </row>
        <row r="419">
          <cell r="A419">
            <v>342.63189999999997</v>
          </cell>
        </row>
        <row r="420">
          <cell r="A420">
            <v>343.04919999999998</v>
          </cell>
        </row>
        <row r="421">
          <cell r="A421">
            <v>343.4633</v>
          </cell>
        </row>
        <row r="422">
          <cell r="A422">
            <v>343.87430000000001</v>
          </cell>
        </row>
        <row r="423">
          <cell r="A423">
            <v>344.28210000000001</v>
          </cell>
        </row>
        <row r="424">
          <cell r="A424">
            <v>344.68689999999998</v>
          </cell>
        </row>
        <row r="425">
          <cell r="A425">
            <v>345.08879999999999</v>
          </cell>
        </row>
        <row r="426">
          <cell r="A426">
            <v>345.48759999999999</v>
          </cell>
        </row>
        <row r="427">
          <cell r="A427">
            <v>345.8836</v>
          </cell>
        </row>
        <row r="428">
          <cell r="A428">
            <v>346.27679999999998</v>
          </cell>
        </row>
        <row r="429">
          <cell r="A429">
            <v>346.6671</v>
          </cell>
        </row>
        <row r="430">
          <cell r="A430">
            <v>347.05470000000003</v>
          </cell>
        </row>
        <row r="431">
          <cell r="A431">
            <v>347.43959999999998</v>
          </cell>
        </row>
        <row r="432">
          <cell r="A432">
            <v>347.8218</v>
          </cell>
        </row>
        <row r="433">
          <cell r="A433">
            <v>348.2013</v>
          </cell>
        </row>
        <row r="434">
          <cell r="A434">
            <v>348.57830000000001</v>
          </cell>
        </row>
        <row r="435">
          <cell r="A435">
            <v>348.95280000000002</v>
          </cell>
        </row>
        <row r="436">
          <cell r="A436">
            <v>349.32470000000001</v>
          </cell>
        </row>
        <row r="437">
          <cell r="A437">
            <v>349.69420000000002</v>
          </cell>
        </row>
        <row r="438">
          <cell r="A438">
            <v>350.06130000000002</v>
          </cell>
        </row>
        <row r="439">
          <cell r="A439">
            <v>350.42590000000001</v>
          </cell>
        </row>
        <row r="440">
          <cell r="A440">
            <v>350.78820000000002</v>
          </cell>
        </row>
        <row r="441">
          <cell r="A441">
            <v>351.14819999999997</v>
          </cell>
        </row>
        <row r="442">
          <cell r="A442">
            <v>351.5059</v>
          </cell>
        </row>
        <row r="443">
          <cell r="A443">
            <v>351.86130000000003</v>
          </cell>
        </row>
        <row r="444">
          <cell r="A444">
            <v>352.21449999999999</v>
          </cell>
        </row>
        <row r="445">
          <cell r="A445">
            <v>352.56549999999999</v>
          </cell>
        </row>
        <row r="446">
          <cell r="A446">
            <v>352.91430000000003</v>
          </cell>
        </row>
        <row r="447">
          <cell r="A447">
            <v>353.2611</v>
          </cell>
        </row>
        <row r="448">
          <cell r="A448">
            <v>353.60570000000001</v>
          </cell>
        </row>
        <row r="449">
          <cell r="A449">
            <v>353.94819999999999</v>
          </cell>
        </row>
        <row r="450">
          <cell r="A450">
            <v>354.28870000000001</v>
          </cell>
        </row>
        <row r="451">
          <cell r="A451">
            <v>354.62709999999998</v>
          </cell>
        </row>
        <row r="452">
          <cell r="A452">
            <v>354.96359999999999</v>
          </cell>
        </row>
        <row r="453">
          <cell r="A453">
            <v>355.29809999999998</v>
          </cell>
        </row>
        <row r="454">
          <cell r="A454">
            <v>355.63060000000002</v>
          </cell>
        </row>
        <row r="455">
          <cell r="A455">
            <v>355.96129999999999</v>
          </cell>
        </row>
        <row r="456">
          <cell r="A456">
            <v>356.29</v>
          </cell>
        </row>
        <row r="457">
          <cell r="A457">
            <v>356.61689999999999</v>
          </cell>
        </row>
        <row r="458">
          <cell r="A458">
            <v>356.94189999999998</v>
          </cell>
        </row>
        <row r="459">
          <cell r="A459">
            <v>357.26519999999999</v>
          </cell>
        </row>
        <row r="460">
          <cell r="A460">
            <v>357.58659999999998</v>
          </cell>
        </row>
        <row r="461">
          <cell r="A461">
            <v>357.90620000000001</v>
          </cell>
        </row>
        <row r="462">
          <cell r="A462">
            <v>358.22410000000002</v>
          </cell>
        </row>
        <row r="463">
          <cell r="A463">
            <v>358.5403</v>
          </cell>
        </row>
        <row r="464">
          <cell r="A464">
            <v>358.85469999999998</v>
          </cell>
        </row>
        <row r="465">
          <cell r="A465">
            <v>359.16750000000002</v>
          </cell>
        </row>
        <row r="466">
          <cell r="A466">
            <v>359.47859999999997</v>
          </cell>
        </row>
        <row r="467">
          <cell r="A467">
            <v>359.78800000000001</v>
          </cell>
        </row>
        <row r="468">
          <cell r="A468">
            <v>360.0958</v>
          </cell>
        </row>
        <row r="469">
          <cell r="A469">
            <v>360.40199999999999</v>
          </cell>
        </row>
        <row r="470">
          <cell r="A470">
            <v>360.70659999999998</v>
          </cell>
        </row>
        <row r="471">
          <cell r="A471">
            <v>361.00959999999998</v>
          </cell>
        </row>
        <row r="472">
          <cell r="A472">
            <v>361.31110000000001</v>
          </cell>
        </row>
        <row r="473">
          <cell r="A473">
            <v>361.61099999999999</v>
          </cell>
        </row>
        <row r="474">
          <cell r="A474">
            <v>361.90949999999998</v>
          </cell>
        </row>
        <row r="475">
          <cell r="A475">
            <v>362.20639999999997</v>
          </cell>
        </row>
        <row r="476">
          <cell r="A476">
            <v>362.5018</v>
          </cell>
        </row>
        <row r="477">
          <cell r="A477">
            <v>362.79570000000001</v>
          </cell>
        </row>
        <row r="478">
          <cell r="A478">
            <v>363.08819999999997</v>
          </cell>
        </row>
        <row r="479">
          <cell r="A479">
            <v>363.37920000000003</v>
          </cell>
        </row>
        <row r="480">
          <cell r="A480">
            <v>363.66879999999998</v>
          </cell>
        </row>
        <row r="481">
          <cell r="A481">
            <v>363.95699999999999</v>
          </cell>
        </row>
        <row r="482">
          <cell r="A482">
            <v>364.2439</v>
          </cell>
        </row>
        <row r="483">
          <cell r="A483">
            <v>364.52929999999998</v>
          </cell>
        </row>
        <row r="484">
          <cell r="A484">
            <v>364.8134</v>
          </cell>
        </row>
        <row r="485">
          <cell r="A485">
            <v>365.09609999999998</v>
          </cell>
        </row>
        <row r="486">
          <cell r="A486">
            <v>365.3775</v>
          </cell>
        </row>
        <row r="487">
          <cell r="A487">
            <v>365.65750000000003</v>
          </cell>
        </row>
        <row r="488">
          <cell r="A488">
            <v>365.93619999999999</v>
          </cell>
        </row>
        <row r="489">
          <cell r="A489">
            <v>366.21370000000002</v>
          </cell>
        </row>
        <row r="490">
          <cell r="A490">
            <v>366.48989999999998</v>
          </cell>
        </row>
        <row r="491">
          <cell r="A491">
            <v>366.7647</v>
          </cell>
        </row>
        <row r="492">
          <cell r="A492">
            <v>367.03840000000002</v>
          </cell>
        </row>
        <row r="493">
          <cell r="A493">
            <v>367.31079999999997</v>
          </cell>
        </row>
        <row r="494">
          <cell r="A494">
            <v>367.58190000000002</v>
          </cell>
        </row>
        <row r="495">
          <cell r="A495">
            <v>367.85180000000003</v>
          </cell>
        </row>
        <row r="496">
          <cell r="A496">
            <v>368.12060000000002</v>
          </cell>
        </row>
        <row r="497">
          <cell r="A497">
            <v>368.38810000000001</v>
          </cell>
        </row>
        <row r="498">
          <cell r="A498">
            <v>368.65440000000001</v>
          </cell>
        </row>
        <row r="499">
          <cell r="A499">
            <v>368.9196</v>
          </cell>
        </row>
        <row r="500">
          <cell r="A500">
            <v>369.18360000000001</v>
          </cell>
        </row>
        <row r="501">
          <cell r="A501">
            <v>369.44639999999998</v>
          </cell>
        </row>
        <row r="502">
          <cell r="A502">
            <v>369.7081</v>
          </cell>
        </row>
        <row r="503">
          <cell r="A503">
            <v>369.96870000000001</v>
          </cell>
        </row>
        <row r="504">
          <cell r="A504">
            <v>370.22809999999998</v>
          </cell>
        </row>
        <row r="505">
          <cell r="A505">
            <v>370.4864</v>
          </cell>
        </row>
        <row r="506">
          <cell r="A506">
            <v>370.74369999999999</v>
          </cell>
        </row>
        <row r="507">
          <cell r="A507">
            <v>370.99979999999999</v>
          </cell>
        </row>
        <row r="508">
          <cell r="A508">
            <v>371.25490000000002</v>
          </cell>
        </row>
        <row r="509">
          <cell r="A509">
            <v>371.50880000000001</v>
          </cell>
        </row>
        <row r="510">
          <cell r="A510">
            <v>371.76179999999999</v>
          </cell>
        </row>
        <row r="511">
          <cell r="A511">
            <v>372.0136</v>
          </cell>
        </row>
        <row r="512">
          <cell r="A512">
            <v>372.26440000000002</v>
          </cell>
        </row>
        <row r="513">
          <cell r="A513">
            <v>372.51420000000002</v>
          </cell>
        </row>
        <row r="514">
          <cell r="A514">
            <v>372.76299999999998</v>
          </cell>
        </row>
        <row r="515">
          <cell r="A515">
            <v>373.01069999999999</v>
          </cell>
        </row>
        <row r="516">
          <cell r="A516">
            <v>373.25740000000002</v>
          </cell>
        </row>
        <row r="517">
          <cell r="A517">
            <v>373.50319999999999</v>
          </cell>
        </row>
        <row r="518">
          <cell r="A518">
            <v>373.74790000000002</v>
          </cell>
        </row>
        <row r="519">
          <cell r="A519">
            <v>373.99169999999998</v>
          </cell>
        </row>
        <row r="520">
          <cell r="A520">
            <v>374.23439999999999</v>
          </cell>
        </row>
        <row r="521">
          <cell r="A521">
            <v>374.47620000000001</v>
          </cell>
        </row>
        <row r="522">
          <cell r="A522">
            <v>374.71710000000002</v>
          </cell>
        </row>
        <row r="523">
          <cell r="A523">
            <v>374.95699999999999</v>
          </cell>
        </row>
        <row r="524">
          <cell r="A524">
            <v>375.19589999999999</v>
          </cell>
        </row>
        <row r="525">
          <cell r="A525">
            <v>375.43389999999999</v>
          </cell>
        </row>
        <row r="526">
          <cell r="A526">
            <v>375.67099999999999</v>
          </cell>
        </row>
        <row r="527">
          <cell r="A527">
            <v>375.90719999999999</v>
          </cell>
        </row>
        <row r="528">
          <cell r="A528">
            <v>376.14240000000001</v>
          </cell>
        </row>
        <row r="529">
          <cell r="A529">
            <v>376.3768</v>
          </cell>
        </row>
        <row r="530">
          <cell r="A530">
            <v>376.61020000000002</v>
          </cell>
        </row>
        <row r="531">
          <cell r="A531">
            <v>376.84280000000001</v>
          </cell>
        </row>
        <row r="532">
          <cell r="A532">
            <v>377.07440000000003</v>
          </cell>
        </row>
        <row r="533">
          <cell r="A533">
            <v>377.30520000000001</v>
          </cell>
        </row>
        <row r="534">
          <cell r="A534">
            <v>377.5351</v>
          </cell>
        </row>
        <row r="535">
          <cell r="A535">
            <v>377.76420000000002</v>
          </cell>
        </row>
        <row r="536">
          <cell r="A536">
            <v>377.9923</v>
          </cell>
        </row>
        <row r="537">
          <cell r="A537">
            <v>378.21969999999999</v>
          </cell>
        </row>
        <row r="538">
          <cell r="A538">
            <v>378.4461</v>
          </cell>
        </row>
        <row r="539">
          <cell r="A539">
            <v>378.67180000000002</v>
          </cell>
        </row>
        <row r="540">
          <cell r="A540">
            <v>378.89659999999998</v>
          </cell>
        </row>
        <row r="541">
          <cell r="A541">
            <v>379.12049999999999</v>
          </cell>
        </row>
        <row r="542">
          <cell r="A542">
            <v>379.34370000000001</v>
          </cell>
        </row>
        <row r="543">
          <cell r="A543">
            <v>379.56599999999997</v>
          </cell>
        </row>
        <row r="544">
          <cell r="A544">
            <v>379.78750000000002</v>
          </cell>
        </row>
        <row r="545">
          <cell r="A545">
            <v>380.00830000000002</v>
          </cell>
        </row>
        <row r="546">
          <cell r="A546">
            <v>380.22820000000002</v>
          </cell>
        </row>
        <row r="547">
          <cell r="A547">
            <v>380.44729999999998</v>
          </cell>
        </row>
        <row r="548">
          <cell r="A548">
            <v>380.66559999999998</v>
          </cell>
        </row>
        <row r="549">
          <cell r="A549">
            <v>380.88319999999999</v>
          </cell>
        </row>
        <row r="550">
          <cell r="A550">
            <v>381.09989999999999</v>
          </cell>
        </row>
        <row r="551">
          <cell r="A551">
            <v>381.3159</v>
          </cell>
        </row>
        <row r="552">
          <cell r="A552">
            <v>381.53120000000001</v>
          </cell>
        </row>
        <row r="553">
          <cell r="A553">
            <v>381.74560000000002</v>
          </cell>
        </row>
        <row r="554">
          <cell r="A554">
            <v>381.95929999999998</v>
          </cell>
        </row>
        <row r="555">
          <cell r="A555">
            <v>382.17230000000001</v>
          </cell>
        </row>
        <row r="556">
          <cell r="A556">
            <v>382.3845</v>
          </cell>
        </row>
        <row r="557">
          <cell r="A557">
            <v>382.596</v>
          </cell>
        </row>
        <row r="558">
          <cell r="A558">
            <v>382.80669999999998</v>
          </cell>
        </row>
        <row r="559">
          <cell r="A559">
            <v>383.01670000000001</v>
          </cell>
        </row>
        <row r="560">
          <cell r="A560">
            <v>383.226</v>
          </cell>
        </row>
        <row r="561">
          <cell r="A561">
            <v>383.43450000000001</v>
          </cell>
        </row>
        <row r="562">
          <cell r="A562">
            <v>383.64229999999998</v>
          </cell>
        </row>
        <row r="563">
          <cell r="A563">
            <v>383.8494</v>
          </cell>
        </row>
        <row r="564">
          <cell r="A564">
            <v>384.05579999999998</v>
          </cell>
        </row>
        <row r="565">
          <cell r="A565">
            <v>384.26150000000001</v>
          </cell>
        </row>
        <row r="566">
          <cell r="A566">
            <v>384.4665</v>
          </cell>
        </row>
        <row r="567">
          <cell r="A567">
            <v>384.67079999999999</v>
          </cell>
        </row>
        <row r="568">
          <cell r="A568">
            <v>384.87439999999998</v>
          </cell>
        </row>
        <row r="569">
          <cell r="A569">
            <v>385.07729999999998</v>
          </cell>
        </row>
        <row r="570">
          <cell r="A570">
            <v>385.27960000000002</v>
          </cell>
        </row>
        <row r="571">
          <cell r="A571">
            <v>385.48110000000003</v>
          </cell>
        </row>
        <row r="572">
          <cell r="A572">
            <v>385.68200000000002</v>
          </cell>
        </row>
        <row r="573">
          <cell r="A573">
            <v>385.88220000000001</v>
          </cell>
        </row>
        <row r="574">
          <cell r="A574">
            <v>386.08170000000001</v>
          </cell>
        </row>
        <row r="575">
          <cell r="A575">
            <v>386.28050000000002</v>
          </cell>
        </row>
        <row r="576">
          <cell r="A576">
            <v>386.4787</v>
          </cell>
        </row>
        <row r="577">
          <cell r="A577">
            <v>386.67630000000003</v>
          </cell>
        </row>
        <row r="578">
          <cell r="A578">
            <v>386.87310000000002</v>
          </cell>
        </row>
        <row r="579">
          <cell r="A579">
            <v>387.06939999999997</v>
          </cell>
        </row>
        <row r="580">
          <cell r="A580">
            <v>387.26490000000001</v>
          </cell>
        </row>
        <row r="581">
          <cell r="A581">
            <v>387.4599</v>
          </cell>
        </row>
        <row r="582">
          <cell r="A582">
            <v>387.6542</v>
          </cell>
        </row>
        <row r="583">
          <cell r="A583">
            <v>387.84780000000001</v>
          </cell>
        </row>
        <row r="584">
          <cell r="A584">
            <v>388.04079999999999</v>
          </cell>
        </row>
        <row r="585">
          <cell r="A585">
            <v>388.23320000000001</v>
          </cell>
        </row>
        <row r="586">
          <cell r="A586">
            <v>388.42500000000001</v>
          </cell>
        </row>
        <row r="587">
          <cell r="A587">
            <v>388.61610000000002</v>
          </cell>
        </row>
        <row r="588">
          <cell r="A588">
            <v>388.8066</v>
          </cell>
        </row>
        <row r="589">
          <cell r="A589">
            <v>388.99650000000003</v>
          </cell>
        </row>
        <row r="590">
          <cell r="A590">
            <v>389.18579999999997</v>
          </cell>
        </row>
        <row r="591">
          <cell r="A591">
            <v>389.37450000000001</v>
          </cell>
        </row>
        <row r="592">
          <cell r="A592">
            <v>389.5625</v>
          </cell>
        </row>
        <row r="593">
          <cell r="A593">
            <v>389.75</v>
          </cell>
        </row>
        <row r="594">
          <cell r="A594">
            <v>389.93680000000001</v>
          </cell>
        </row>
        <row r="595">
          <cell r="A595">
            <v>390.12299999999999</v>
          </cell>
        </row>
        <row r="596">
          <cell r="A596">
            <v>390.30869999999999</v>
          </cell>
        </row>
        <row r="597">
          <cell r="A597">
            <v>390.49369999999999</v>
          </cell>
        </row>
        <row r="598">
          <cell r="A598">
            <v>390.67809999999997</v>
          </cell>
        </row>
        <row r="599">
          <cell r="A599">
            <v>390.86200000000002</v>
          </cell>
        </row>
        <row r="600">
          <cell r="A600">
            <v>391.04520000000002</v>
          </cell>
        </row>
        <row r="601">
          <cell r="A601">
            <v>391.22789999999998</v>
          </cell>
        </row>
        <row r="602">
          <cell r="A602">
            <v>391.40989999999999</v>
          </cell>
        </row>
        <row r="603">
          <cell r="A603">
            <v>391.59140000000002</v>
          </cell>
        </row>
        <row r="604">
          <cell r="A604">
            <v>391.77229999999997</v>
          </cell>
        </row>
        <row r="605">
          <cell r="A605">
            <v>391.95269999999999</v>
          </cell>
        </row>
        <row r="606">
          <cell r="A606">
            <v>392.13240000000002</v>
          </cell>
        </row>
        <row r="607">
          <cell r="A607">
            <v>392.3116</v>
          </cell>
        </row>
        <row r="608">
          <cell r="A608">
            <v>392.49020000000002</v>
          </cell>
        </row>
        <row r="609">
          <cell r="A609">
            <v>392.66820000000001</v>
          </cell>
        </row>
        <row r="610">
          <cell r="A610">
            <v>392.84559999999999</v>
          </cell>
        </row>
        <row r="611">
          <cell r="A611">
            <v>393.02249999999998</v>
          </cell>
        </row>
        <row r="612">
          <cell r="A612">
            <v>393.19880000000001</v>
          </cell>
        </row>
        <row r="613">
          <cell r="A613">
            <v>393.37450000000001</v>
          </cell>
        </row>
        <row r="614">
          <cell r="A614">
            <v>393.54969999999997</v>
          </cell>
        </row>
        <row r="615">
          <cell r="A615">
            <v>393.7242</v>
          </cell>
        </row>
        <row r="616">
          <cell r="A616">
            <v>393.89830000000001</v>
          </cell>
        </row>
        <row r="617">
          <cell r="A617">
            <v>394.07170000000002</v>
          </cell>
        </row>
        <row r="618">
          <cell r="A618">
            <v>394.24459999999999</v>
          </cell>
        </row>
        <row r="619">
          <cell r="A619">
            <v>394.4169</v>
          </cell>
        </row>
        <row r="620">
          <cell r="A620">
            <v>394.58870000000002</v>
          </cell>
        </row>
        <row r="621">
          <cell r="A621">
            <v>394.75990000000002</v>
          </cell>
        </row>
        <row r="622">
          <cell r="A622">
            <v>394.93049999999999</v>
          </cell>
        </row>
        <row r="623">
          <cell r="A623">
            <v>395.10050000000001</v>
          </cell>
        </row>
        <row r="624">
          <cell r="A624">
            <v>395.27</v>
          </cell>
        </row>
        <row r="625">
          <cell r="A625">
            <v>395.43889999999999</v>
          </cell>
        </row>
        <row r="626">
          <cell r="A626">
            <v>395.60719999999998</v>
          </cell>
        </row>
        <row r="627">
          <cell r="A627">
            <v>395.77499999999998</v>
          </cell>
        </row>
        <row r="628">
          <cell r="A628">
            <v>395.94209999999998</v>
          </cell>
        </row>
        <row r="629">
          <cell r="A629">
            <v>396.1087</v>
          </cell>
        </row>
        <row r="630">
          <cell r="A630">
            <v>396.2747</v>
          </cell>
        </row>
        <row r="631">
          <cell r="A631">
            <v>396.4402</v>
          </cell>
        </row>
        <row r="632">
          <cell r="A632">
            <v>396.60500000000002</v>
          </cell>
        </row>
        <row r="633">
          <cell r="A633">
            <v>396.76920000000001</v>
          </cell>
        </row>
        <row r="634">
          <cell r="A634">
            <v>396.93279999999999</v>
          </cell>
        </row>
        <row r="635">
          <cell r="A635">
            <v>397.09570000000002</v>
          </cell>
        </row>
        <row r="636">
          <cell r="A636">
            <v>397.25799999999998</v>
          </cell>
        </row>
        <row r="637">
          <cell r="A637">
            <v>397.41969999999998</v>
          </cell>
        </row>
        <row r="638">
          <cell r="A638">
            <v>397.58069999999998</v>
          </cell>
        </row>
        <row r="639">
          <cell r="A639">
            <v>397.74090000000001</v>
          </cell>
        </row>
        <row r="640">
          <cell r="A640">
            <v>397.90039999999999</v>
          </cell>
        </row>
        <row r="641">
          <cell r="A641">
            <v>398.05889999999999</v>
          </cell>
        </row>
      </sheetData>
      <sheetData sheetId="47">
        <row r="2">
          <cell r="A2">
            <v>196.0016</v>
          </cell>
        </row>
        <row r="3">
          <cell r="A3">
            <v>250.47190000000001</v>
          </cell>
        </row>
        <row r="4">
          <cell r="A4">
            <v>262.68189999999998</v>
          </cell>
        </row>
        <row r="5">
          <cell r="A5">
            <v>270.58170000000001</v>
          </cell>
        </row>
        <row r="6">
          <cell r="A6">
            <v>276.56880000000001</v>
          </cell>
        </row>
        <row r="7">
          <cell r="A7">
            <v>281.4502</v>
          </cell>
        </row>
        <row r="8">
          <cell r="A8">
            <v>285.60329999999999</v>
          </cell>
        </row>
        <row r="9">
          <cell r="A9">
            <v>289.23649999999998</v>
          </cell>
        </row>
        <row r="10">
          <cell r="A10">
            <v>292.47840000000002</v>
          </cell>
        </row>
        <row r="11">
          <cell r="A11">
            <v>295.41390000000001</v>
          </cell>
        </row>
        <row r="12">
          <cell r="A12">
            <v>298.10230000000001</v>
          </cell>
        </row>
        <row r="13">
          <cell r="A13">
            <v>300.58679999999998</v>
          </cell>
        </row>
        <row r="14">
          <cell r="A14">
            <v>302.89980000000003</v>
          </cell>
        </row>
        <row r="15">
          <cell r="A15">
            <v>305.06650000000002</v>
          </cell>
        </row>
        <row r="16">
          <cell r="A16">
            <v>307.10649999999998</v>
          </cell>
        </row>
        <row r="17">
          <cell r="A17">
            <v>309.03579999999999</v>
          </cell>
        </row>
        <row r="18">
          <cell r="A18">
            <v>310.86750000000001</v>
          </cell>
        </row>
        <row r="19">
          <cell r="A19">
            <v>312.6121</v>
          </cell>
        </row>
        <row r="20">
          <cell r="A20">
            <v>314.27890000000002</v>
          </cell>
        </row>
        <row r="21">
          <cell r="A21">
            <v>315.87529999999998</v>
          </cell>
        </row>
        <row r="22">
          <cell r="A22">
            <v>317.40800000000002</v>
          </cell>
        </row>
        <row r="23">
          <cell r="A23">
            <v>318.88260000000002</v>
          </cell>
        </row>
        <row r="24">
          <cell r="A24">
            <v>320.3039</v>
          </cell>
        </row>
        <row r="25">
          <cell r="A25">
            <v>321.67630000000003</v>
          </cell>
        </row>
        <row r="26">
          <cell r="A26">
            <v>323.0034</v>
          </cell>
        </row>
        <row r="27">
          <cell r="A27">
            <v>324.28870000000001</v>
          </cell>
        </row>
        <row r="28">
          <cell r="A28">
            <v>325.53500000000003</v>
          </cell>
        </row>
        <row r="29">
          <cell r="A29">
            <v>326.745</v>
          </cell>
        </row>
        <row r="30">
          <cell r="A30">
            <v>327.9212</v>
          </cell>
        </row>
        <row r="31">
          <cell r="A31">
            <v>329.06560000000002</v>
          </cell>
        </row>
        <row r="32">
          <cell r="A32">
            <v>330.18009999999998</v>
          </cell>
        </row>
        <row r="33">
          <cell r="A33">
            <v>331.26659999999998</v>
          </cell>
        </row>
        <row r="34">
          <cell r="A34">
            <v>332.32670000000002</v>
          </cell>
        </row>
        <row r="35">
          <cell r="A35">
            <v>333.36169999999998</v>
          </cell>
        </row>
        <row r="36">
          <cell r="A36">
            <v>334.37299999999999</v>
          </cell>
        </row>
        <row r="37">
          <cell r="A37">
            <v>335.36189999999999</v>
          </cell>
        </row>
        <row r="38">
          <cell r="A38">
            <v>336.3295</v>
          </cell>
        </row>
        <row r="39">
          <cell r="A39">
            <v>337.27690000000001</v>
          </cell>
        </row>
        <row r="40">
          <cell r="A40">
            <v>338.20490000000001</v>
          </cell>
        </row>
        <row r="41">
          <cell r="A41">
            <v>339.1146</v>
          </cell>
        </row>
        <row r="42">
          <cell r="A42">
            <v>340.00659999999999</v>
          </cell>
        </row>
        <row r="43">
          <cell r="A43">
            <v>340.88189999999997</v>
          </cell>
        </row>
        <row r="44">
          <cell r="A44">
            <v>341.74119999999999</v>
          </cell>
        </row>
        <row r="45">
          <cell r="A45">
            <v>342.58499999999998</v>
          </cell>
        </row>
        <row r="46">
          <cell r="A46">
            <v>343.41410000000002</v>
          </cell>
        </row>
        <row r="47">
          <cell r="A47">
            <v>344.22899999999998</v>
          </cell>
        </row>
        <row r="48">
          <cell r="A48">
            <v>345.03030000000001</v>
          </cell>
        </row>
        <row r="49">
          <cell r="A49">
            <v>345.81849999999997</v>
          </cell>
        </row>
        <row r="50">
          <cell r="A50">
            <v>346.59410000000003</v>
          </cell>
        </row>
        <row r="51">
          <cell r="A51">
            <v>347.35750000000002</v>
          </cell>
        </row>
        <row r="52">
          <cell r="A52">
            <v>348.10930000000002</v>
          </cell>
        </row>
        <row r="53">
          <cell r="A53">
            <v>348.84969999999998</v>
          </cell>
        </row>
        <row r="54">
          <cell r="A54">
            <v>349.57929999999999</v>
          </cell>
        </row>
        <row r="55">
          <cell r="A55">
            <v>350.29840000000002</v>
          </cell>
        </row>
        <row r="56">
          <cell r="A56">
            <v>351.00720000000001</v>
          </cell>
        </row>
        <row r="57">
          <cell r="A57">
            <v>351.70620000000002</v>
          </cell>
        </row>
        <row r="58">
          <cell r="A58">
            <v>352.39569999999998</v>
          </cell>
        </row>
        <row r="59">
          <cell r="A59">
            <v>353.07600000000002</v>
          </cell>
        </row>
        <row r="60">
          <cell r="A60">
            <v>353.7473</v>
          </cell>
        </row>
        <row r="61">
          <cell r="A61">
            <v>354.40989999999999</v>
          </cell>
        </row>
        <row r="62">
          <cell r="A62">
            <v>355.0641</v>
          </cell>
        </row>
        <row r="63">
          <cell r="A63">
            <v>355.71010000000001</v>
          </cell>
        </row>
        <row r="64">
          <cell r="A64">
            <v>356.34820000000002</v>
          </cell>
        </row>
        <row r="65">
          <cell r="A65">
            <v>356.97859999999997</v>
          </cell>
        </row>
        <row r="66">
          <cell r="A66">
            <v>357.60149999999999</v>
          </cell>
        </row>
        <row r="67">
          <cell r="A67">
            <v>358.21710000000002</v>
          </cell>
        </row>
        <row r="68">
          <cell r="A68">
            <v>358.82560000000001</v>
          </cell>
        </row>
        <row r="69">
          <cell r="A69">
            <v>359.42720000000003</v>
          </cell>
        </row>
        <row r="70">
          <cell r="A70">
            <v>360.02210000000002</v>
          </cell>
        </row>
        <row r="71">
          <cell r="A71">
            <v>360.61040000000003</v>
          </cell>
        </row>
        <row r="72">
          <cell r="A72">
            <v>361.19229999999999</v>
          </cell>
        </row>
        <row r="73">
          <cell r="A73">
            <v>361.7681</v>
          </cell>
        </row>
        <row r="74">
          <cell r="A74">
            <v>362.33769999999998</v>
          </cell>
        </row>
        <row r="75">
          <cell r="A75">
            <v>362.90140000000002</v>
          </cell>
        </row>
        <row r="76">
          <cell r="A76">
            <v>363.45940000000002</v>
          </cell>
        </row>
        <row r="77">
          <cell r="A77">
            <v>364.01170000000002</v>
          </cell>
        </row>
        <row r="78">
          <cell r="A78">
            <v>364.55849999999998</v>
          </cell>
        </row>
        <row r="79">
          <cell r="A79">
            <v>365.09989999999999</v>
          </cell>
        </row>
        <row r="80">
          <cell r="A80">
            <v>365.6361</v>
          </cell>
        </row>
        <row r="81">
          <cell r="A81">
            <v>366.1671</v>
          </cell>
        </row>
        <row r="82">
          <cell r="A82">
            <v>366.69299999999998</v>
          </cell>
        </row>
        <row r="83">
          <cell r="A83">
            <v>367.21409999999997</v>
          </cell>
        </row>
        <row r="84">
          <cell r="A84">
            <v>367.7303</v>
          </cell>
        </row>
        <row r="85">
          <cell r="A85">
            <v>368.24189999999999</v>
          </cell>
        </row>
        <row r="86">
          <cell r="A86">
            <v>368.74880000000002</v>
          </cell>
        </row>
        <row r="87">
          <cell r="A87">
            <v>369.25119999999998</v>
          </cell>
        </row>
        <row r="88">
          <cell r="A88">
            <v>369.74919999999997</v>
          </cell>
        </row>
        <row r="89">
          <cell r="A89">
            <v>370.24279999999999</v>
          </cell>
        </row>
        <row r="90">
          <cell r="A90">
            <v>370.73230000000001</v>
          </cell>
        </row>
        <row r="91">
          <cell r="A91">
            <v>371.21749999999997</v>
          </cell>
        </row>
        <row r="92">
          <cell r="A92">
            <v>371.69869999999997</v>
          </cell>
        </row>
        <row r="93">
          <cell r="A93">
            <v>372.17579999999998</v>
          </cell>
        </row>
        <row r="94">
          <cell r="A94">
            <v>372.64909999999998</v>
          </cell>
        </row>
        <row r="95">
          <cell r="A95">
            <v>373.11849999999998</v>
          </cell>
        </row>
        <row r="96">
          <cell r="A96">
            <v>373.58409999999998</v>
          </cell>
        </row>
        <row r="97">
          <cell r="A97">
            <v>374.04599999999999</v>
          </cell>
        </row>
        <row r="98">
          <cell r="A98">
            <v>374.50420000000003</v>
          </cell>
        </row>
        <row r="99">
          <cell r="A99">
            <v>374.95890000000003</v>
          </cell>
        </row>
        <row r="100">
          <cell r="A100">
            <v>375.4101</v>
          </cell>
        </row>
        <row r="101">
          <cell r="A101">
            <v>375.85789999999997</v>
          </cell>
        </row>
        <row r="102">
          <cell r="A102">
            <v>376.30220000000003</v>
          </cell>
        </row>
        <row r="103">
          <cell r="A103">
            <v>376.7432</v>
          </cell>
        </row>
        <row r="104">
          <cell r="A104">
            <v>377.18099999999998</v>
          </cell>
        </row>
        <row r="105">
          <cell r="A105">
            <v>377.6155</v>
          </cell>
        </row>
        <row r="106">
          <cell r="A106">
            <v>378.04689999999999</v>
          </cell>
        </row>
        <row r="107">
          <cell r="A107">
            <v>378.47519999999997</v>
          </cell>
        </row>
        <row r="108">
          <cell r="A108">
            <v>378.90039999999999</v>
          </cell>
        </row>
        <row r="109">
          <cell r="A109">
            <v>379.32260000000002</v>
          </cell>
        </row>
        <row r="110">
          <cell r="A110">
            <v>379.74189999999999</v>
          </cell>
        </row>
        <row r="111">
          <cell r="A111">
            <v>380.15820000000002</v>
          </cell>
        </row>
        <row r="112">
          <cell r="A112">
            <v>380.57170000000002</v>
          </cell>
        </row>
        <row r="113">
          <cell r="A113">
            <v>380.98239999999998</v>
          </cell>
        </row>
        <row r="114">
          <cell r="A114">
            <v>381.39030000000002</v>
          </cell>
        </row>
        <row r="115">
          <cell r="A115">
            <v>381.79539999999997</v>
          </cell>
        </row>
        <row r="116">
          <cell r="A116">
            <v>382.1979</v>
          </cell>
        </row>
        <row r="117">
          <cell r="A117">
            <v>382.59769999999997</v>
          </cell>
        </row>
        <row r="118">
          <cell r="A118">
            <v>382.99489999999997</v>
          </cell>
        </row>
        <row r="119">
          <cell r="A119">
            <v>383.38959999999997</v>
          </cell>
        </row>
        <row r="120">
          <cell r="A120">
            <v>383.7817</v>
          </cell>
        </row>
        <row r="121">
          <cell r="A121">
            <v>384.17129999999997</v>
          </cell>
        </row>
        <row r="122">
          <cell r="A122">
            <v>384.55849999999998</v>
          </cell>
        </row>
        <row r="123">
          <cell r="A123">
            <v>384.94319999999999</v>
          </cell>
        </row>
        <row r="124">
          <cell r="A124">
            <v>385.32560000000001</v>
          </cell>
        </row>
        <row r="125">
          <cell r="A125">
            <v>385.7056</v>
          </cell>
        </row>
        <row r="126">
          <cell r="A126">
            <v>386.08330000000001</v>
          </cell>
        </row>
        <row r="127">
          <cell r="A127">
            <v>386.45859999999999</v>
          </cell>
        </row>
        <row r="128">
          <cell r="A128">
            <v>386.83179999999999</v>
          </cell>
        </row>
        <row r="129">
          <cell r="A129">
            <v>387.20269999999999</v>
          </cell>
        </row>
        <row r="130">
          <cell r="A130">
            <v>387.57139999999998</v>
          </cell>
        </row>
        <row r="131">
          <cell r="A131">
            <v>387.93790000000001</v>
          </cell>
        </row>
        <row r="132">
          <cell r="A132">
            <v>388.30239999999998</v>
          </cell>
        </row>
        <row r="133">
          <cell r="A133">
            <v>388.66469999999998</v>
          </cell>
        </row>
        <row r="134">
          <cell r="A134">
            <v>389.0249</v>
          </cell>
        </row>
        <row r="135">
          <cell r="A135">
            <v>389.38299999999998</v>
          </cell>
        </row>
        <row r="136">
          <cell r="A136">
            <v>389.73919999999998</v>
          </cell>
        </row>
        <row r="137">
          <cell r="A137">
            <v>390.0933</v>
          </cell>
        </row>
        <row r="138">
          <cell r="A138">
            <v>390.44549999999998</v>
          </cell>
        </row>
        <row r="139">
          <cell r="A139">
            <v>390.79570000000001</v>
          </cell>
        </row>
        <row r="140">
          <cell r="A140">
            <v>391.14400000000001</v>
          </cell>
        </row>
        <row r="141">
          <cell r="A141">
            <v>391.49029999999999</v>
          </cell>
        </row>
        <row r="142">
          <cell r="A142">
            <v>391.83479999999997</v>
          </cell>
        </row>
        <row r="143">
          <cell r="A143">
            <v>392.17750000000001</v>
          </cell>
        </row>
        <row r="144">
          <cell r="A144">
            <v>392.51830000000001</v>
          </cell>
        </row>
        <row r="145">
          <cell r="A145">
            <v>392.85730000000001</v>
          </cell>
        </row>
        <row r="146">
          <cell r="A146">
            <v>393.19450000000001</v>
          </cell>
        </row>
        <row r="147">
          <cell r="A147">
            <v>393.53</v>
          </cell>
        </row>
        <row r="148">
          <cell r="A148">
            <v>393.86369999999999</v>
          </cell>
        </row>
        <row r="149">
          <cell r="A149">
            <v>394.19560000000001</v>
          </cell>
        </row>
        <row r="150">
          <cell r="A150">
            <v>394.52589999999998</v>
          </cell>
        </row>
        <row r="151">
          <cell r="A151">
            <v>394.85449999999997</v>
          </cell>
        </row>
        <row r="152">
          <cell r="A152">
            <v>395.1814</v>
          </cell>
        </row>
        <row r="153">
          <cell r="A153">
            <v>395.50659999999999</v>
          </cell>
        </row>
        <row r="154">
          <cell r="A154">
            <v>395.83030000000002</v>
          </cell>
        </row>
        <row r="155">
          <cell r="A155">
            <v>396.15230000000003</v>
          </cell>
        </row>
        <row r="156">
          <cell r="A156">
            <v>396.47269999999997</v>
          </cell>
        </row>
        <row r="157">
          <cell r="A157">
            <v>396.79160000000002</v>
          </cell>
        </row>
        <row r="158">
          <cell r="A158">
            <v>397.10879999999997</v>
          </cell>
        </row>
        <row r="159">
          <cell r="A159">
            <v>397.4246</v>
          </cell>
        </row>
        <row r="160">
          <cell r="A160">
            <v>397.73880000000003</v>
          </cell>
        </row>
        <row r="161">
          <cell r="A161">
            <v>398.05149999999998</v>
          </cell>
        </row>
        <row r="162">
          <cell r="A162">
            <v>398.36279999999999</v>
          </cell>
        </row>
        <row r="163">
          <cell r="A163">
            <v>398.67250000000001</v>
          </cell>
        </row>
        <row r="164">
          <cell r="A164">
            <v>398.98079999999999</v>
          </cell>
        </row>
        <row r="165">
          <cell r="A165">
            <v>399.2876</v>
          </cell>
        </row>
        <row r="166">
          <cell r="A166">
            <v>399.59309999999999</v>
          </cell>
        </row>
        <row r="167">
          <cell r="A167">
            <v>399.89710000000002</v>
          </cell>
        </row>
        <row r="168">
          <cell r="A168">
            <v>400.19970000000001</v>
          </cell>
        </row>
        <row r="169">
          <cell r="A169">
            <v>400.5009</v>
          </cell>
        </row>
        <row r="170">
          <cell r="A170">
            <v>400.80070000000001</v>
          </cell>
        </row>
        <row r="171">
          <cell r="A171">
            <v>401.0992</v>
          </cell>
        </row>
        <row r="172">
          <cell r="A172">
            <v>401.3963</v>
          </cell>
        </row>
        <row r="173">
          <cell r="A173">
            <v>401.69209999999998</v>
          </cell>
        </row>
        <row r="174">
          <cell r="A174">
            <v>401.98660000000001</v>
          </cell>
        </row>
        <row r="175">
          <cell r="A175">
            <v>402.27980000000002</v>
          </cell>
        </row>
        <row r="176">
          <cell r="A176">
            <v>402.57170000000002</v>
          </cell>
        </row>
        <row r="177">
          <cell r="A177">
            <v>402.8623</v>
          </cell>
        </row>
        <row r="178">
          <cell r="A178">
            <v>403.15159999999997</v>
          </cell>
        </row>
        <row r="179">
          <cell r="A179">
            <v>403.43970000000002</v>
          </cell>
        </row>
        <row r="180">
          <cell r="A180">
            <v>403.72649999999999</v>
          </cell>
        </row>
        <row r="181">
          <cell r="A181">
            <v>404.01220000000001</v>
          </cell>
        </row>
        <row r="182">
          <cell r="A182">
            <v>404.29649999999998</v>
          </cell>
        </row>
        <row r="183">
          <cell r="A183">
            <v>404.5797</v>
          </cell>
        </row>
        <row r="184">
          <cell r="A184">
            <v>404.86169999999998</v>
          </cell>
        </row>
        <row r="185">
          <cell r="A185">
            <v>405.14249999999998</v>
          </cell>
        </row>
        <row r="186">
          <cell r="A186">
            <v>405.4221</v>
          </cell>
        </row>
        <row r="187">
          <cell r="A187">
            <v>405.70060000000001</v>
          </cell>
        </row>
        <row r="188">
          <cell r="A188">
            <v>405.97789999999998</v>
          </cell>
        </row>
        <row r="189">
          <cell r="A189">
            <v>406.25400000000002</v>
          </cell>
        </row>
        <row r="190">
          <cell r="A190">
            <v>406.52910000000003</v>
          </cell>
        </row>
        <row r="191">
          <cell r="A191">
            <v>406.803</v>
          </cell>
        </row>
        <row r="192">
          <cell r="A192">
            <v>407.07580000000002</v>
          </cell>
        </row>
        <row r="193">
          <cell r="A193">
            <v>407.34739999999999</v>
          </cell>
        </row>
        <row r="194">
          <cell r="A194">
            <v>407.61799999999999</v>
          </cell>
        </row>
        <row r="195">
          <cell r="A195">
            <v>407.88749999999999</v>
          </cell>
        </row>
        <row r="196">
          <cell r="A196">
            <v>408.15600000000001</v>
          </cell>
        </row>
        <row r="197">
          <cell r="A197">
            <v>408.42329999999998</v>
          </cell>
        </row>
        <row r="198">
          <cell r="A198">
            <v>408.68959999999998</v>
          </cell>
        </row>
        <row r="199">
          <cell r="A199">
            <v>408.95490000000001</v>
          </cell>
        </row>
        <row r="200">
          <cell r="A200">
            <v>409.21910000000003</v>
          </cell>
        </row>
        <row r="201">
          <cell r="A201">
            <v>409.48230000000001</v>
          </cell>
        </row>
        <row r="202">
          <cell r="A202">
            <v>409.74450000000002</v>
          </cell>
        </row>
        <row r="203">
          <cell r="A203">
            <v>410.00560000000002</v>
          </cell>
        </row>
        <row r="204">
          <cell r="A204">
            <v>410.26580000000001</v>
          </cell>
        </row>
        <row r="205">
          <cell r="A205">
            <v>410.5249</v>
          </cell>
        </row>
        <row r="206">
          <cell r="A206">
            <v>410.78309999999999</v>
          </cell>
        </row>
        <row r="207">
          <cell r="A207">
            <v>411.0403</v>
          </cell>
        </row>
        <row r="208">
          <cell r="A208">
            <v>411.29649999999998</v>
          </cell>
        </row>
        <row r="209">
          <cell r="A209">
            <v>411.55180000000001</v>
          </cell>
        </row>
        <row r="210">
          <cell r="A210">
            <v>411.80599999999998</v>
          </cell>
        </row>
        <row r="211">
          <cell r="A211">
            <v>412.05939999999998</v>
          </cell>
        </row>
        <row r="212">
          <cell r="A212">
            <v>412.31180000000001</v>
          </cell>
        </row>
        <row r="213">
          <cell r="A213">
            <v>412.56330000000003</v>
          </cell>
        </row>
        <row r="214">
          <cell r="A214">
            <v>412.81380000000001</v>
          </cell>
        </row>
        <row r="215">
          <cell r="A215">
            <v>413.0634</v>
          </cell>
        </row>
        <row r="216">
          <cell r="A216">
            <v>413.31209999999999</v>
          </cell>
        </row>
        <row r="217">
          <cell r="A217">
            <v>413.55990000000003</v>
          </cell>
        </row>
        <row r="218">
          <cell r="A218">
            <v>413.80680000000001</v>
          </cell>
        </row>
        <row r="219">
          <cell r="A219">
            <v>414.05279999999999</v>
          </cell>
        </row>
        <row r="220">
          <cell r="A220">
            <v>414.298</v>
          </cell>
        </row>
        <row r="221">
          <cell r="A221">
            <v>414.54219999999998</v>
          </cell>
        </row>
        <row r="222">
          <cell r="A222">
            <v>414.78559999999999</v>
          </cell>
        </row>
        <row r="223">
          <cell r="A223">
            <v>415.02809999999999</v>
          </cell>
        </row>
        <row r="224">
          <cell r="A224">
            <v>415.2697</v>
          </cell>
        </row>
        <row r="225">
          <cell r="A225">
            <v>415.51049999999998</v>
          </cell>
        </row>
        <row r="226">
          <cell r="A226">
            <v>415.75049999999999</v>
          </cell>
        </row>
        <row r="227">
          <cell r="A227">
            <v>415.9896</v>
          </cell>
        </row>
        <row r="228">
          <cell r="A228">
            <v>416.22789999999998</v>
          </cell>
        </row>
        <row r="229">
          <cell r="A229">
            <v>416.46530000000001</v>
          </cell>
        </row>
        <row r="230">
          <cell r="A230">
            <v>416.70190000000002</v>
          </cell>
        </row>
        <row r="231">
          <cell r="A231">
            <v>416.93779999999998</v>
          </cell>
        </row>
        <row r="232">
          <cell r="A232">
            <v>417.1728</v>
          </cell>
        </row>
        <row r="233">
          <cell r="A233">
            <v>417.40690000000001</v>
          </cell>
        </row>
        <row r="234">
          <cell r="A234">
            <v>417.64030000000002</v>
          </cell>
        </row>
        <row r="235">
          <cell r="A235">
            <v>417.87290000000002</v>
          </cell>
        </row>
        <row r="236">
          <cell r="A236">
            <v>418.10469999999998</v>
          </cell>
        </row>
        <row r="237">
          <cell r="A237">
            <v>418.33580000000001</v>
          </cell>
        </row>
        <row r="238">
          <cell r="A238">
            <v>418.56599999999997</v>
          </cell>
        </row>
        <row r="239">
          <cell r="A239">
            <v>418.7955</v>
          </cell>
        </row>
        <row r="240">
          <cell r="A240">
            <v>419.02420000000001</v>
          </cell>
        </row>
        <row r="241">
          <cell r="A241">
            <v>419.25209999999998</v>
          </cell>
        </row>
        <row r="242">
          <cell r="A242">
            <v>419.47930000000002</v>
          </cell>
        </row>
        <row r="243">
          <cell r="A243">
            <v>419.70580000000001</v>
          </cell>
        </row>
        <row r="244">
          <cell r="A244">
            <v>419.9314</v>
          </cell>
        </row>
        <row r="245">
          <cell r="A245">
            <v>420.15640000000002</v>
          </cell>
        </row>
        <row r="246">
          <cell r="A246">
            <v>420.38060000000002</v>
          </cell>
        </row>
        <row r="247">
          <cell r="A247">
            <v>420.60410000000002</v>
          </cell>
        </row>
        <row r="248">
          <cell r="A248">
            <v>420.82679999999999</v>
          </cell>
        </row>
        <row r="249">
          <cell r="A249">
            <v>421.04880000000003</v>
          </cell>
        </row>
        <row r="250">
          <cell r="A250">
            <v>421.27010000000001</v>
          </cell>
        </row>
        <row r="251">
          <cell r="A251">
            <v>421.4907</v>
          </cell>
        </row>
        <row r="252">
          <cell r="A252">
            <v>421.7106</v>
          </cell>
        </row>
        <row r="253">
          <cell r="A253">
            <v>421.9298</v>
          </cell>
        </row>
        <row r="254">
          <cell r="A254">
            <v>422.14830000000001</v>
          </cell>
        </row>
        <row r="255">
          <cell r="A255">
            <v>422.36610000000002</v>
          </cell>
        </row>
        <row r="256">
          <cell r="A256">
            <v>422.58319999999998</v>
          </cell>
        </row>
        <row r="257">
          <cell r="A257">
            <v>422.7996</v>
          </cell>
        </row>
        <row r="258">
          <cell r="A258">
            <v>423.01530000000002</v>
          </cell>
        </row>
        <row r="259">
          <cell r="A259">
            <v>423.2303</v>
          </cell>
        </row>
        <row r="260">
          <cell r="A260">
            <v>423.44470000000001</v>
          </cell>
        </row>
        <row r="261">
          <cell r="A261">
            <v>423.65839999999997</v>
          </cell>
        </row>
        <row r="262">
          <cell r="A262">
            <v>423.87139999999999</v>
          </cell>
        </row>
        <row r="263">
          <cell r="A263">
            <v>424.0838</v>
          </cell>
        </row>
        <row r="264">
          <cell r="A264">
            <v>424.2955</v>
          </cell>
        </row>
        <row r="265">
          <cell r="A265">
            <v>424.50650000000002</v>
          </cell>
        </row>
        <row r="266">
          <cell r="A266">
            <v>424.71690000000001</v>
          </cell>
        </row>
        <row r="267">
          <cell r="A267">
            <v>424.92669999999998</v>
          </cell>
        </row>
        <row r="268">
          <cell r="A268">
            <v>425.13580000000002</v>
          </cell>
        </row>
        <row r="269">
          <cell r="A269">
            <v>425.3442</v>
          </cell>
        </row>
        <row r="270">
          <cell r="A270">
            <v>425.5521</v>
          </cell>
        </row>
        <row r="271">
          <cell r="A271">
            <v>425.75920000000002</v>
          </cell>
        </row>
        <row r="272">
          <cell r="A272">
            <v>425.9658</v>
          </cell>
        </row>
        <row r="273">
          <cell r="A273">
            <v>426.17180000000002</v>
          </cell>
        </row>
        <row r="274">
          <cell r="A274">
            <v>426.37709999999998</v>
          </cell>
        </row>
        <row r="275">
          <cell r="A275">
            <v>426.58179999999999</v>
          </cell>
        </row>
        <row r="276">
          <cell r="A276">
            <v>426.78590000000003</v>
          </cell>
        </row>
        <row r="277">
          <cell r="A277">
            <v>426.98930000000001</v>
          </cell>
        </row>
        <row r="278">
          <cell r="A278">
            <v>427.19220000000001</v>
          </cell>
        </row>
        <row r="279">
          <cell r="A279">
            <v>427.39449999999999</v>
          </cell>
        </row>
        <row r="280">
          <cell r="A280">
            <v>427.59609999999998</v>
          </cell>
        </row>
        <row r="281">
          <cell r="A281">
            <v>427.79719999999998</v>
          </cell>
        </row>
        <row r="282">
          <cell r="A282">
            <v>427.99759999999998</v>
          </cell>
        </row>
        <row r="283">
          <cell r="A283">
            <v>428.19749999999999</v>
          </cell>
        </row>
        <row r="284">
          <cell r="A284">
            <v>428.39679999999998</v>
          </cell>
        </row>
        <row r="285">
          <cell r="A285">
            <v>428.59550000000002</v>
          </cell>
        </row>
        <row r="286">
          <cell r="A286">
            <v>428.79360000000003</v>
          </cell>
        </row>
        <row r="287">
          <cell r="A287">
            <v>428.99110000000002</v>
          </cell>
        </row>
        <row r="288">
          <cell r="A288">
            <v>429.18810000000002</v>
          </cell>
        </row>
        <row r="289">
          <cell r="A289">
            <v>429.3845</v>
          </cell>
        </row>
        <row r="290">
          <cell r="A290">
            <v>429.58030000000002</v>
          </cell>
        </row>
        <row r="291">
          <cell r="A291">
            <v>429.77550000000002</v>
          </cell>
        </row>
        <row r="292">
          <cell r="A292">
            <v>429.97019999999998</v>
          </cell>
        </row>
        <row r="293">
          <cell r="A293">
            <v>430.16430000000003</v>
          </cell>
        </row>
        <row r="294">
          <cell r="A294">
            <v>430.35789999999997</v>
          </cell>
        </row>
        <row r="295">
          <cell r="A295">
            <v>430.55090000000001</v>
          </cell>
        </row>
        <row r="296">
          <cell r="A296">
            <v>430.74329999999998</v>
          </cell>
        </row>
        <row r="297">
          <cell r="A297">
            <v>430.93520000000001</v>
          </cell>
        </row>
        <row r="298">
          <cell r="A298">
            <v>431.1266</v>
          </cell>
        </row>
        <row r="299">
          <cell r="A299">
            <v>431.31729999999999</v>
          </cell>
        </row>
        <row r="300">
          <cell r="A300">
            <v>431.50760000000002</v>
          </cell>
        </row>
        <row r="301">
          <cell r="A301">
            <v>431.69729999999998</v>
          </cell>
        </row>
        <row r="302">
          <cell r="A302">
            <v>431.88650000000001</v>
          </cell>
        </row>
        <row r="303">
          <cell r="A303">
            <v>432.07510000000002</v>
          </cell>
        </row>
        <row r="304">
          <cell r="A304">
            <v>432.26319999999998</v>
          </cell>
        </row>
        <row r="305">
          <cell r="A305">
            <v>432.45080000000002</v>
          </cell>
        </row>
        <row r="306">
          <cell r="A306">
            <v>432.6379</v>
          </cell>
        </row>
        <row r="307">
          <cell r="A307">
            <v>432.82440000000003</v>
          </cell>
        </row>
        <row r="308">
          <cell r="A308">
            <v>433.0104</v>
          </cell>
        </row>
        <row r="309">
          <cell r="A309">
            <v>433.19589999999999</v>
          </cell>
        </row>
        <row r="310">
          <cell r="A310">
            <v>433.38080000000002</v>
          </cell>
        </row>
        <row r="311">
          <cell r="A311">
            <v>433.56529999999998</v>
          </cell>
        </row>
        <row r="312">
          <cell r="A312">
            <v>433.74919999999997</v>
          </cell>
        </row>
        <row r="313">
          <cell r="A313">
            <v>433.93259999999998</v>
          </cell>
        </row>
        <row r="314">
          <cell r="A314">
            <v>434.1155</v>
          </cell>
        </row>
        <row r="315">
          <cell r="A315">
            <v>434.29790000000003</v>
          </cell>
        </row>
        <row r="316">
          <cell r="A316">
            <v>434.47980000000001</v>
          </cell>
        </row>
        <row r="317">
          <cell r="A317">
            <v>434.66120000000001</v>
          </cell>
        </row>
        <row r="318">
          <cell r="A318">
            <v>434.84210000000002</v>
          </cell>
        </row>
        <row r="319">
          <cell r="A319">
            <v>435.02249999999998</v>
          </cell>
        </row>
        <row r="320">
          <cell r="A320">
            <v>435.20240000000001</v>
          </cell>
        </row>
        <row r="321">
          <cell r="A321">
            <v>435.3818</v>
          </cell>
        </row>
        <row r="322">
          <cell r="A322">
            <v>435.56079999999997</v>
          </cell>
        </row>
        <row r="323">
          <cell r="A323">
            <v>435.73919999999998</v>
          </cell>
        </row>
        <row r="324">
          <cell r="A324">
            <v>435.9171</v>
          </cell>
        </row>
        <row r="325">
          <cell r="A325">
            <v>436.09460000000001</v>
          </cell>
        </row>
        <row r="326">
          <cell r="A326">
            <v>436.2715</v>
          </cell>
        </row>
        <row r="327">
          <cell r="A327">
            <v>436.44799999999998</v>
          </cell>
        </row>
        <row r="328">
          <cell r="A328">
            <v>436.62400000000002</v>
          </cell>
        </row>
        <row r="329">
          <cell r="A329">
            <v>436.7996</v>
          </cell>
        </row>
        <row r="330">
          <cell r="A330">
            <v>436.97460000000001</v>
          </cell>
        </row>
        <row r="331">
          <cell r="A331">
            <v>437.14920000000001</v>
          </cell>
        </row>
        <row r="332">
          <cell r="A332">
            <v>437.32330000000002</v>
          </cell>
        </row>
        <row r="333">
          <cell r="A333">
            <v>437.49689999999998</v>
          </cell>
        </row>
        <row r="334">
          <cell r="A334">
            <v>437.67009999999999</v>
          </cell>
        </row>
        <row r="335">
          <cell r="A335">
            <v>437.84280000000001</v>
          </cell>
        </row>
        <row r="336">
          <cell r="A336">
            <v>438.01510000000002</v>
          </cell>
        </row>
        <row r="337">
          <cell r="A337">
            <v>438.18680000000001</v>
          </cell>
        </row>
        <row r="338">
          <cell r="A338">
            <v>438.35809999999998</v>
          </cell>
        </row>
        <row r="339">
          <cell r="A339">
            <v>438.529</v>
          </cell>
        </row>
        <row r="340">
          <cell r="A340">
            <v>438.69940000000003</v>
          </cell>
        </row>
        <row r="341">
          <cell r="A341">
            <v>438.86930000000001</v>
          </cell>
        </row>
        <row r="342">
          <cell r="A342">
            <v>439.03879999999998</v>
          </cell>
        </row>
        <row r="343">
          <cell r="A343">
            <v>439.2079</v>
          </cell>
        </row>
        <row r="344">
          <cell r="A344">
            <v>439.37650000000002</v>
          </cell>
        </row>
        <row r="345">
          <cell r="A345">
            <v>439.5446</v>
          </cell>
        </row>
        <row r="346">
          <cell r="A346">
            <v>439.71230000000003</v>
          </cell>
        </row>
        <row r="347">
          <cell r="A347">
            <v>439.87950000000001</v>
          </cell>
        </row>
        <row r="348">
          <cell r="A348">
            <v>440.04629999999997</v>
          </cell>
        </row>
        <row r="349">
          <cell r="A349">
            <v>440.21269999999998</v>
          </cell>
        </row>
        <row r="350">
          <cell r="A350">
            <v>440.37860000000001</v>
          </cell>
        </row>
        <row r="351">
          <cell r="A351">
            <v>440.54410000000001</v>
          </cell>
        </row>
        <row r="352">
          <cell r="A352">
            <v>440.70909999999998</v>
          </cell>
        </row>
        <row r="353">
          <cell r="A353">
            <v>440.87369999999999</v>
          </cell>
        </row>
        <row r="354">
          <cell r="A354">
            <v>441.03789999999998</v>
          </cell>
        </row>
        <row r="355">
          <cell r="A355">
            <v>441.20159999999998</v>
          </cell>
        </row>
        <row r="356">
          <cell r="A356">
            <v>441.36489999999998</v>
          </cell>
        </row>
        <row r="357">
          <cell r="A357">
            <v>441.52780000000001</v>
          </cell>
        </row>
        <row r="358">
          <cell r="A358">
            <v>441.69029999999998</v>
          </cell>
        </row>
        <row r="359">
          <cell r="A359">
            <v>441.85230000000001</v>
          </cell>
        </row>
        <row r="360">
          <cell r="A360">
            <v>442.01389999999998</v>
          </cell>
        </row>
        <row r="361">
          <cell r="A361">
            <v>442.17509999999999</v>
          </cell>
        </row>
        <row r="362">
          <cell r="A362">
            <v>442.33580000000001</v>
          </cell>
        </row>
        <row r="363">
          <cell r="A363">
            <v>442.49610000000001</v>
          </cell>
        </row>
        <row r="364">
          <cell r="A364">
            <v>442.65600000000001</v>
          </cell>
        </row>
        <row r="365">
          <cell r="A365">
            <v>442.81549999999999</v>
          </cell>
        </row>
        <row r="366">
          <cell r="A366">
            <v>442.97460000000001</v>
          </cell>
        </row>
        <row r="367">
          <cell r="A367">
            <v>443.13330000000002</v>
          </cell>
        </row>
        <row r="368">
          <cell r="A368">
            <v>443.29149999999998</v>
          </cell>
        </row>
        <row r="369">
          <cell r="A369">
            <v>443.44940000000003</v>
          </cell>
        </row>
        <row r="370">
          <cell r="A370">
            <v>443.60680000000002</v>
          </cell>
        </row>
        <row r="371">
          <cell r="A371">
            <v>443.7638</v>
          </cell>
        </row>
        <row r="372">
          <cell r="A372">
            <v>443.9205</v>
          </cell>
        </row>
        <row r="373">
          <cell r="A373">
            <v>444.07670000000002</v>
          </cell>
        </row>
        <row r="374">
          <cell r="A374">
            <v>444.23250000000002</v>
          </cell>
        </row>
        <row r="375">
          <cell r="A375">
            <v>444.3879</v>
          </cell>
        </row>
        <row r="376">
          <cell r="A376">
            <v>444.54289999999997</v>
          </cell>
        </row>
        <row r="377">
          <cell r="A377">
            <v>444.69749999999999</v>
          </cell>
        </row>
        <row r="378">
          <cell r="A378">
            <v>444.85169999999999</v>
          </cell>
        </row>
        <row r="379">
          <cell r="A379">
            <v>445.00549999999998</v>
          </cell>
        </row>
        <row r="380">
          <cell r="A380">
            <v>445.15890000000002</v>
          </cell>
        </row>
        <row r="381">
          <cell r="A381">
            <v>445.31189999999998</v>
          </cell>
        </row>
        <row r="382">
          <cell r="A382">
            <v>445.46460000000002</v>
          </cell>
        </row>
        <row r="383">
          <cell r="A383">
            <v>445.61680000000001</v>
          </cell>
        </row>
        <row r="384">
          <cell r="A384">
            <v>445.76870000000002</v>
          </cell>
        </row>
        <row r="385">
          <cell r="A385">
            <v>445.92009999999999</v>
          </cell>
        </row>
        <row r="386">
          <cell r="A386">
            <v>446.07119999999998</v>
          </cell>
        </row>
        <row r="387">
          <cell r="A387">
            <v>446.22190000000001</v>
          </cell>
        </row>
        <row r="388">
          <cell r="A388">
            <v>446.37220000000002</v>
          </cell>
        </row>
        <row r="389">
          <cell r="A389">
            <v>446.52210000000002</v>
          </cell>
        </row>
        <row r="390">
          <cell r="A390">
            <v>446.67160000000001</v>
          </cell>
        </row>
        <row r="391">
          <cell r="A391">
            <v>446.82080000000002</v>
          </cell>
        </row>
        <row r="392">
          <cell r="A392">
            <v>446.96960000000001</v>
          </cell>
        </row>
        <row r="393">
          <cell r="A393">
            <v>447.11799999999999</v>
          </cell>
        </row>
        <row r="394">
          <cell r="A394">
            <v>447.26600000000002</v>
          </cell>
        </row>
        <row r="395">
          <cell r="A395">
            <v>447.41359999999997</v>
          </cell>
        </row>
        <row r="396">
          <cell r="A396">
            <v>447.5609</v>
          </cell>
        </row>
        <row r="397">
          <cell r="A397">
            <v>196.0016</v>
          </cell>
        </row>
        <row r="398">
          <cell r="A398">
            <v>250.47190000000001</v>
          </cell>
        </row>
        <row r="399">
          <cell r="A399">
            <v>262.68189999999998</v>
          </cell>
        </row>
        <row r="400">
          <cell r="A400">
            <v>270.58170000000001</v>
          </cell>
        </row>
        <row r="401">
          <cell r="A401">
            <v>276.56880000000001</v>
          </cell>
        </row>
        <row r="402">
          <cell r="A402">
            <v>281.4502</v>
          </cell>
        </row>
        <row r="403">
          <cell r="A403">
            <v>285.60329999999999</v>
          </cell>
        </row>
        <row r="404">
          <cell r="A404">
            <v>289.23649999999998</v>
          </cell>
        </row>
        <row r="405">
          <cell r="A405">
            <v>292.47840000000002</v>
          </cell>
        </row>
        <row r="406">
          <cell r="A406">
            <v>295.41390000000001</v>
          </cell>
        </row>
        <row r="407">
          <cell r="A407">
            <v>298.10230000000001</v>
          </cell>
        </row>
        <row r="408">
          <cell r="A408">
            <v>300.58679999999998</v>
          </cell>
        </row>
        <row r="409">
          <cell r="A409">
            <v>302.89980000000003</v>
          </cell>
        </row>
        <row r="410">
          <cell r="A410">
            <v>305.06650000000002</v>
          </cell>
        </row>
        <row r="411">
          <cell r="A411">
            <v>307.10649999999998</v>
          </cell>
        </row>
        <row r="412">
          <cell r="A412">
            <v>309.03579999999999</v>
          </cell>
        </row>
        <row r="413">
          <cell r="A413">
            <v>310.86750000000001</v>
          </cell>
        </row>
        <row r="414">
          <cell r="A414">
            <v>312.6121</v>
          </cell>
        </row>
        <row r="415">
          <cell r="A415">
            <v>314.27890000000002</v>
          </cell>
        </row>
        <row r="416">
          <cell r="A416">
            <v>315.87529999999998</v>
          </cell>
        </row>
        <row r="417">
          <cell r="A417">
            <v>317.40800000000002</v>
          </cell>
        </row>
        <row r="418">
          <cell r="A418">
            <v>318.88260000000002</v>
          </cell>
        </row>
        <row r="419">
          <cell r="A419">
            <v>320.3039</v>
          </cell>
        </row>
        <row r="420">
          <cell r="A420">
            <v>321.67630000000003</v>
          </cell>
        </row>
        <row r="421">
          <cell r="A421">
            <v>323.0034</v>
          </cell>
        </row>
        <row r="422">
          <cell r="A422">
            <v>324.28870000000001</v>
          </cell>
        </row>
        <row r="423">
          <cell r="A423">
            <v>325.53500000000003</v>
          </cell>
        </row>
        <row r="424">
          <cell r="A424">
            <v>326.745</v>
          </cell>
        </row>
        <row r="425">
          <cell r="A425">
            <v>327.9212</v>
          </cell>
        </row>
        <row r="426">
          <cell r="A426">
            <v>329.06560000000002</v>
          </cell>
        </row>
        <row r="427">
          <cell r="A427">
            <v>330.18009999999998</v>
          </cell>
        </row>
        <row r="428">
          <cell r="A428">
            <v>331.26659999999998</v>
          </cell>
        </row>
        <row r="429">
          <cell r="A429">
            <v>332.32670000000002</v>
          </cell>
        </row>
        <row r="430">
          <cell r="A430">
            <v>333.36169999999998</v>
          </cell>
        </row>
        <row r="431">
          <cell r="A431">
            <v>334.37299999999999</v>
          </cell>
        </row>
        <row r="432">
          <cell r="A432">
            <v>335.36189999999999</v>
          </cell>
        </row>
        <row r="433">
          <cell r="A433">
            <v>336.3295</v>
          </cell>
        </row>
        <row r="434">
          <cell r="A434">
            <v>337.27690000000001</v>
          </cell>
        </row>
        <row r="435">
          <cell r="A435">
            <v>338.20490000000001</v>
          </cell>
        </row>
        <row r="436">
          <cell r="A436">
            <v>339.1146</v>
          </cell>
        </row>
        <row r="437">
          <cell r="A437">
            <v>340.00659999999999</v>
          </cell>
        </row>
        <row r="438">
          <cell r="A438">
            <v>340.88189999999997</v>
          </cell>
        </row>
        <row r="439">
          <cell r="A439">
            <v>341.74119999999999</v>
          </cell>
        </row>
        <row r="440">
          <cell r="A440">
            <v>342.58499999999998</v>
          </cell>
        </row>
        <row r="441">
          <cell r="A441">
            <v>343.41410000000002</v>
          </cell>
        </row>
        <row r="442">
          <cell r="A442">
            <v>344.22899999999998</v>
          </cell>
        </row>
        <row r="443">
          <cell r="A443">
            <v>345.03030000000001</v>
          </cell>
        </row>
        <row r="444">
          <cell r="A444">
            <v>345.81849999999997</v>
          </cell>
        </row>
        <row r="445">
          <cell r="A445">
            <v>346.59410000000003</v>
          </cell>
        </row>
        <row r="446">
          <cell r="A446">
            <v>347.35750000000002</v>
          </cell>
        </row>
        <row r="447">
          <cell r="A447">
            <v>348.10930000000002</v>
          </cell>
        </row>
        <row r="448">
          <cell r="A448">
            <v>348.84969999999998</v>
          </cell>
        </row>
        <row r="449">
          <cell r="A449">
            <v>349.57929999999999</v>
          </cell>
        </row>
        <row r="450">
          <cell r="A450">
            <v>350.29840000000002</v>
          </cell>
        </row>
        <row r="451">
          <cell r="A451">
            <v>351.00720000000001</v>
          </cell>
        </row>
        <row r="452">
          <cell r="A452">
            <v>351.70620000000002</v>
          </cell>
        </row>
        <row r="453">
          <cell r="A453">
            <v>352.39569999999998</v>
          </cell>
        </row>
        <row r="454">
          <cell r="A454">
            <v>353.07600000000002</v>
          </cell>
        </row>
        <row r="455">
          <cell r="A455">
            <v>353.7473</v>
          </cell>
        </row>
        <row r="456">
          <cell r="A456">
            <v>354.40989999999999</v>
          </cell>
        </row>
        <row r="457">
          <cell r="A457">
            <v>355.0641</v>
          </cell>
        </row>
        <row r="458">
          <cell r="A458">
            <v>355.71010000000001</v>
          </cell>
        </row>
        <row r="459">
          <cell r="A459">
            <v>356.34820000000002</v>
          </cell>
        </row>
        <row r="460">
          <cell r="A460">
            <v>356.97859999999997</v>
          </cell>
        </row>
        <row r="461">
          <cell r="A461">
            <v>357.60149999999999</v>
          </cell>
        </row>
        <row r="462">
          <cell r="A462">
            <v>358.21710000000002</v>
          </cell>
        </row>
        <row r="463">
          <cell r="A463">
            <v>358.82560000000001</v>
          </cell>
        </row>
        <row r="464">
          <cell r="A464">
            <v>359.42720000000003</v>
          </cell>
        </row>
        <row r="465">
          <cell r="A465">
            <v>360.02210000000002</v>
          </cell>
        </row>
        <row r="466">
          <cell r="A466">
            <v>360.61040000000003</v>
          </cell>
        </row>
        <row r="467">
          <cell r="A467">
            <v>361.19229999999999</v>
          </cell>
        </row>
        <row r="468">
          <cell r="A468">
            <v>361.7681</v>
          </cell>
        </row>
        <row r="469">
          <cell r="A469">
            <v>362.33769999999998</v>
          </cell>
        </row>
        <row r="470">
          <cell r="A470">
            <v>362.90140000000002</v>
          </cell>
        </row>
        <row r="471">
          <cell r="A471">
            <v>363.45940000000002</v>
          </cell>
        </row>
        <row r="472">
          <cell r="A472">
            <v>364.01170000000002</v>
          </cell>
        </row>
        <row r="473">
          <cell r="A473">
            <v>364.55849999999998</v>
          </cell>
        </row>
        <row r="474">
          <cell r="A474">
            <v>365.09989999999999</v>
          </cell>
        </row>
        <row r="475">
          <cell r="A475">
            <v>365.6361</v>
          </cell>
        </row>
        <row r="476">
          <cell r="A476">
            <v>366.1671</v>
          </cell>
        </row>
        <row r="477">
          <cell r="A477">
            <v>366.69299999999998</v>
          </cell>
        </row>
        <row r="478">
          <cell r="A478">
            <v>367.21409999999997</v>
          </cell>
        </row>
        <row r="479">
          <cell r="A479">
            <v>367.7303</v>
          </cell>
        </row>
        <row r="480">
          <cell r="A480">
            <v>368.24189999999999</v>
          </cell>
        </row>
        <row r="481">
          <cell r="A481">
            <v>368.74880000000002</v>
          </cell>
        </row>
        <row r="482">
          <cell r="A482">
            <v>369.25119999999998</v>
          </cell>
        </row>
        <row r="483">
          <cell r="A483">
            <v>369.74919999999997</v>
          </cell>
        </row>
        <row r="484">
          <cell r="A484">
            <v>370.24279999999999</v>
          </cell>
        </row>
        <row r="485">
          <cell r="A485">
            <v>370.73230000000001</v>
          </cell>
        </row>
        <row r="486">
          <cell r="A486">
            <v>371.21749999999997</v>
          </cell>
        </row>
        <row r="487">
          <cell r="A487">
            <v>371.69869999999997</v>
          </cell>
        </row>
        <row r="488">
          <cell r="A488">
            <v>372.17579999999998</v>
          </cell>
        </row>
        <row r="489">
          <cell r="A489">
            <v>372.64909999999998</v>
          </cell>
        </row>
        <row r="490">
          <cell r="A490">
            <v>373.11849999999998</v>
          </cell>
        </row>
        <row r="491">
          <cell r="A491">
            <v>373.58409999999998</v>
          </cell>
        </row>
        <row r="492">
          <cell r="A492">
            <v>374.04599999999999</v>
          </cell>
        </row>
        <row r="493">
          <cell r="A493">
            <v>374.50420000000003</v>
          </cell>
        </row>
        <row r="494">
          <cell r="A494">
            <v>374.95890000000003</v>
          </cell>
        </row>
        <row r="495">
          <cell r="A495">
            <v>375.4101</v>
          </cell>
        </row>
        <row r="496">
          <cell r="A496">
            <v>375.85789999999997</v>
          </cell>
        </row>
        <row r="497">
          <cell r="A497">
            <v>376.30220000000003</v>
          </cell>
        </row>
        <row r="498">
          <cell r="A498">
            <v>376.7432</v>
          </cell>
        </row>
        <row r="499">
          <cell r="A499">
            <v>377.18099999999998</v>
          </cell>
        </row>
        <row r="500">
          <cell r="A500">
            <v>377.6155</v>
          </cell>
        </row>
        <row r="501">
          <cell r="A501">
            <v>378.04689999999999</v>
          </cell>
        </row>
        <row r="502">
          <cell r="A502">
            <v>378.47519999999997</v>
          </cell>
        </row>
        <row r="503">
          <cell r="A503">
            <v>378.90039999999999</v>
          </cell>
        </row>
        <row r="504">
          <cell r="A504">
            <v>379.32260000000002</v>
          </cell>
        </row>
        <row r="505">
          <cell r="A505">
            <v>379.74189999999999</v>
          </cell>
        </row>
        <row r="506">
          <cell r="A506">
            <v>380.15820000000002</v>
          </cell>
        </row>
        <row r="507">
          <cell r="A507">
            <v>380.57170000000002</v>
          </cell>
        </row>
        <row r="508">
          <cell r="A508">
            <v>380.98239999999998</v>
          </cell>
        </row>
        <row r="509">
          <cell r="A509">
            <v>381.39030000000002</v>
          </cell>
        </row>
        <row r="510">
          <cell r="A510">
            <v>381.79539999999997</v>
          </cell>
        </row>
        <row r="511">
          <cell r="A511">
            <v>382.1979</v>
          </cell>
        </row>
        <row r="512">
          <cell r="A512">
            <v>382.59769999999997</v>
          </cell>
        </row>
        <row r="513">
          <cell r="A513">
            <v>382.99489999999997</v>
          </cell>
        </row>
        <row r="514">
          <cell r="A514">
            <v>383.38959999999997</v>
          </cell>
        </row>
        <row r="515">
          <cell r="A515">
            <v>383.7817</v>
          </cell>
        </row>
        <row r="516">
          <cell r="A516">
            <v>384.17129999999997</v>
          </cell>
        </row>
        <row r="517">
          <cell r="A517">
            <v>384.55849999999998</v>
          </cell>
        </row>
        <row r="518">
          <cell r="A518">
            <v>384.94319999999999</v>
          </cell>
        </row>
        <row r="519">
          <cell r="A519">
            <v>385.32560000000001</v>
          </cell>
        </row>
        <row r="520">
          <cell r="A520">
            <v>385.7056</v>
          </cell>
        </row>
        <row r="521">
          <cell r="A521">
            <v>386.08330000000001</v>
          </cell>
        </row>
        <row r="522">
          <cell r="A522">
            <v>386.45859999999999</v>
          </cell>
        </row>
        <row r="523">
          <cell r="A523">
            <v>386.83179999999999</v>
          </cell>
        </row>
        <row r="524">
          <cell r="A524">
            <v>387.20269999999999</v>
          </cell>
        </row>
        <row r="525">
          <cell r="A525">
            <v>387.57139999999998</v>
          </cell>
        </row>
        <row r="526">
          <cell r="A526">
            <v>387.93790000000001</v>
          </cell>
        </row>
        <row r="527">
          <cell r="A527">
            <v>388.30239999999998</v>
          </cell>
        </row>
        <row r="528">
          <cell r="A528">
            <v>388.66469999999998</v>
          </cell>
        </row>
        <row r="529">
          <cell r="A529">
            <v>389.0249</v>
          </cell>
        </row>
        <row r="530">
          <cell r="A530">
            <v>389.38299999999998</v>
          </cell>
        </row>
        <row r="531">
          <cell r="A531">
            <v>389.73919999999998</v>
          </cell>
        </row>
        <row r="532">
          <cell r="A532">
            <v>390.0933</v>
          </cell>
        </row>
        <row r="533">
          <cell r="A533">
            <v>390.44549999999998</v>
          </cell>
        </row>
        <row r="534">
          <cell r="A534">
            <v>390.79570000000001</v>
          </cell>
        </row>
        <row r="535">
          <cell r="A535">
            <v>391.14400000000001</v>
          </cell>
        </row>
        <row r="536">
          <cell r="A536">
            <v>391.49029999999999</v>
          </cell>
        </row>
        <row r="537">
          <cell r="A537">
            <v>391.83479999999997</v>
          </cell>
        </row>
        <row r="538">
          <cell r="A538">
            <v>392.17750000000001</v>
          </cell>
        </row>
        <row r="539">
          <cell r="A539">
            <v>392.51830000000001</v>
          </cell>
        </row>
        <row r="540">
          <cell r="A540">
            <v>392.85730000000001</v>
          </cell>
        </row>
        <row r="541">
          <cell r="A541">
            <v>393.19450000000001</v>
          </cell>
        </row>
        <row r="542">
          <cell r="A542">
            <v>393.53</v>
          </cell>
        </row>
        <row r="543">
          <cell r="A543">
            <v>393.86369999999999</v>
          </cell>
        </row>
        <row r="544">
          <cell r="A544">
            <v>394.19560000000001</v>
          </cell>
        </row>
        <row r="545">
          <cell r="A545">
            <v>394.52589999999998</v>
          </cell>
        </row>
        <row r="546">
          <cell r="A546">
            <v>394.85449999999997</v>
          </cell>
        </row>
        <row r="547">
          <cell r="A547">
            <v>395.1814</v>
          </cell>
        </row>
        <row r="548">
          <cell r="A548">
            <v>395.50659999999999</v>
          </cell>
        </row>
        <row r="549">
          <cell r="A549">
            <v>395.83030000000002</v>
          </cell>
        </row>
        <row r="550">
          <cell r="A550">
            <v>396.15230000000003</v>
          </cell>
        </row>
        <row r="551">
          <cell r="A551">
            <v>396.47269999999997</v>
          </cell>
        </row>
        <row r="552">
          <cell r="A552">
            <v>396.79160000000002</v>
          </cell>
        </row>
        <row r="553">
          <cell r="A553">
            <v>397.10879999999997</v>
          </cell>
        </row>
        <row r="554">
          <cell r="A554">
            <v>397.4246</v>
          </cell>
        </row>
        <row r="555">
          <cell r="A555">
            <v>397.73880000000003</v>
          </cell>
        </row>
        <row r="556">
          <cell r="A556">
            <v>398.05149999999998</v>
          </cell>
        </row>
        <row r="557">
          <cell r="A557">
            <v>398.36279999999999</v>
          </cell>
        </row>
        <row r="558">
          <cell r="A558">
            <v>398.67250000000001</v>
          </cell>
        </row>
        <row r="559">
          <cell r="A559">
            <v>398.98079999999999</v>
          </cell>
        </row>
        <row r="560">
          <cell r="A560">
            <v>399.2876</v>
          </cell>
        </row>
        <row r="561">
          <cell r="A561">
            <v>399.59309999999999</v>
          </cell>
        </row>
        <row r="562">
          <cell r="A562">
            <v>399.89710000000002</v>
          </cell>
        </row>
        <row r="563">
          <cell r="A563">
            <v>400.19970000000001</v>
          </cell>
        </row>
        <row r="564">
          <cell r="A564">
            <v>400.5009</v>
          </cell>
        </row>
        <row r="565">
          <cell r="A565">
            <v>400.80070000000001</v>
          </cell>
        </row>
        <row r="566">
          <cell r="A566">
            <v>401.0992</v>
          </cell>
        </row>
        <row r="567">
          <cell r="A567">
            <v>401.3963</v>
          </cell>
        </row>
        <row r="568">
          <cell r="A568">
            <v>401.69209999999998</v>
          </cell>
        </row>
        <row r="569">
          <cell r="A569">
            <v>401.98660000000001</v>
          </cell>
        </row>
        <row r="570">
          <cell r="A570">
            <v>402.27980000000002</v>
          </cell>
        </row>
        <row r="571">
          <cell r="A571">
            <v>402.57170000000002</v>
          </cell>
        </row>
        <row r="572">
          <cell r="A572">
            <v>402.8623</v>
          </cell>
        </row>
        <row r="573">
          <cell r="A573">
            <v>403.15159999999997</v>
          </cell>
        </row>
        <row r="574">
          <cell r="A574">
            <v>403.43970000000002</v>
          </cell>
        </row>
        <row r="575">
          <cell r="A575">
            <v>403.72649999999999</v>
          </cell>
        </row>
        <row r="576">
          <cell r="A576">
            <v>404.01220000000001</v>
          </cell>
        </row>
        <row r="577">
          <cell r="A577">
            <v>404.29649999999998</v>
          </cell>
        </row>
        <row r="578">
          <cell r="A578">
            <v>404.5797</v>
          </cell>
        </row>
        <row r="579">
          <cell r="A579">
            <v>404.86169999999998</v>
          </cell>
        </row>
        <row r="580">
          <cell r="A580">
            <v>405.14249999999998</v>
          </cell>
        </row>
        <row r="581">
          <cell r="A581">
            <v>405.4221</v>
          </cell>
        </row>
        <row r="582">
          <cell r="A582">
            <v>405.70060000000001</v>
          </cell>
        </row>
        <row r="583">
          <cell r="A583">
            <v>405.97789999999998</v>
          </cell>
        </row>
        <row r="584">
          <cell r="A584">
            <v>406.25400000000002</v>
          </cell>
        </row>
        <row r="585">
          <cell r="A585">
            <v>406.52910000000003</v>
          </cell>
        </row>
        <row r="586">
          <cell r="A586">
            <v>406.803</v>
          </cell>
        </row>
        <row r="587">
          <cell r="A587">
            <v>407.07580000000002</v>
          </cell>
        </row>
        <row r="588">
          <cell r="A588">
            <v>407.34739999999999</v>
          </cell>
        </row>
        <row r="589">
          <cell r="A589">
            <v>407.61799999999999</v>
          </cell>
        </row>
        <row r="590">
          <cell r="A590">
            <v>407.88749999999999</v>
          </cell>
        </row>
        <row r="591">
          <cell r="A591">
            <v>408.15600000000001</v>
          </cell>
        </row>
        <row r="592">
          <cell r="A592">
            <v>408.42329999999998</v>
          </cell>
        </row>
        <row r="593">
          <cell r="A593">
            <v>408.68959999999998</v>
          </cell>
        </row>
        <row r="594">
          <cell r="A594">
            <v>408.95490000000001</v>
          </cell>
        </row>
        <row r="595">
          <cell r="A595">
            <v>409.21910000000003</v>
          </cell>
        </row>
        <row r="596">
          <cell r="A596">
            <v>409.48230000000001</v>
          </cell>
        </row>
        <row r="597">
          <cell r="A597">
            <v>409.74450000000002</v>
          </cell>
        </row>
        <row r="598">
          <cell r="A598">
            <v>410.00560000000002</v>
          </cell>
        </row>
        <row r="599">
          <cell r="A599">
            <v>410.26580000000001</v>
          </cell>
        </row>
        <row r="600">
          <cell r="A600">
            <v>410.5249</v>
          </cell>
        </row>
        <row r="601">
          <cell r="A601">
            <v>410.78309999999999</v>
          </cell>
        </row>
        <row r="602">
          <cell r="A602">
            <v>411.0403</v>
          </cell>
        </row>
        <row r="603">
          <cell r="A603">
            <v>411.29649999999998</v>
          </cell>
        </row>
        <row r="604">
          <cell r="A604">
            <v>411.55180000000001</v>
          </cell>
        </row>
        <row r="605">
          <cell r="A605">
            <v>411.80599999999998</v>
          </cell>
        </row>
        <row r="606">
          <cell r="A606">
            <v>412.05939999999998</v>
          </cell>
        </row>
        <row r="607">
          <cell r="A607">
            <v>412.31180000000001</v>
          </cell>
        </row>
        <row r="608">
          <cell r="A608">
            <v>412.56330000000003</v>
          </cell>
        </row>
        <row r="609">
          <cell r="A609">
            <v>412.81380000000001</v>
          </cell>
        </row>
        <row r="610">
          <cell r="A610">
            <v>413.0634</v>
          </cell>
        </row>
        <row r="611">
          <cell r="A611">
            <v>413.31209999999999</v>
          </cell>
        </row>
        <row r="612">
          <cell r="A612">
            <v>413.55990000000003</v>
          </cell>
        </row>
        <row r="613">
          <cell r="A613">
            <v>413.80680000000001</v>
          </cell>
        </row>
        <row r="614">
          <cell r="A614">
            <v>414.05279999999999</v>
          </cell>
        </row>
        <row r="615">
          <cell r="A615">
            <v>414.298</v>
          </cell>
        </row>
        <row r="616">
          <cell r="A616">
            <v>414.54219999999998</v>
          </cell>
        </row>
        <row r="617">
          <cell r="A617">
            <v>414.78559999999999</v>
          </cell>
        </row>
        <row r="618">
          <cell r="A618">
            <v>415.02809999999999</v>
          </cell>
        </row>
        <row r="619">
          <cell r="A619">
            <v>415.2697</v>
          </cell>
        </row>
        <row r="620">
          <cell r="A620">
            <v>415.51049999999998</v>
          </cell>
        </row>
        <row r="621">
          <cell r="A621">
            <v>415.75049999999999</v>
          </cell>
        </row>
        <row r="622">
          <cell r="A622">
            <v>415.9896</v>
          </cell>
        </row>
        <row r="623">
          <cell r="A623">
            <v>416.22789999999998</v>
          </cell>
        </row>
        <row r="624">
          <cell r="A624">
            <v>416.46530000000001</v>
          </cell>
        </row>
        <row r="625">
          <cell r="A625">
            <v>416.70190000000002</v>
          </cell>
        </row>
        <row r="626">
          <cell r="A626">
            <v>416.93779999999998</v>
          </cell>
        </row>
        <row r="627">
          <cell r="A627">
            <v>417.1728</v>
          </cell>
        </row>
        <row r="628">
          <cell r="A628">
            <v>417.40690000000001</v>
          </cell>
        </row>
        <row r="629">
          <cell r="A629">
            <v>417.64030000000002</v>
          </cell>
        </row>
        <row r="630">
          <cell r="A630">
            <v>417.87290000000002</v>
          </cell>
        </row>
        <row r="631">
          <cell r="A631">
            <v>418.10469999999998</v>
          </cell>
        </row>
        <row r="632">
          <cell r="A632">
            <v>418.33580000000001</v>
          </cell>
        </row>
        <row r="633">
          <cell r="A633">
            <v>418.56599999999997</v>
          </cell>
        </row>
        <row r="634">
          <cell r="A634">
            <v>418.7955</v>
          </cell>
        </row>
        <row r="635">
          <cell r="A635">
            <v>419.02420000000001</v>
          </cell>
        </row>
        <row r="636">
          <cell r="A636">
            <v>419.25209999999998</v>
          </cell>
        </row>
        <row r="637">
          <cell r="A637">
            <v>419.47930000000002</v>
          </cell>
        </row>
        <row r="638">
          <cell r="A638">
            <v>419.70580000000001</v>
          </cell>
        </row>
        <row r="639">
          <cell r="A639">
            <v>419.9314</v>
          </cell>
        </row>
        <row r="640">
          <cell r="A640">
            <v>420.15640000000002</v>
          </cell>
        </row>
        <row r="641">
          <cell r="A641">
            <v>420.38060000000002</v>
          </cell>
        </row>
        <row r="642">
          <cell r="A642">
            <v>420.60410000000002</v>
          </cell>
        </row>
        <row r="643">
          <cell r="A643">
            <v>420.82679999999999</v>
          </cell>
        </row>
        <row r="644">
          <cell r="A644">
            <v>421.04880000000003</v>
          </cell>
        </row>
        <row r="645">
          <cell r="A645">
            <v>421.27010000000001</v>
          </cell>
        </row>
        <row r="646">
          <cell r="A646">
            <v>421.4907</v>
          </cell>
        </row>
        <row r="647">
          <cell r="A647">
            <v>421.7106</v>
          </cell>
        </row>
        <row r="648">
          <cell r="A648">
            <v>421.9298</v>
          </cell>
        </row>
        <row r="649">
          <cell r="A649">
            <v>422.14830000000001</v>
          </cell>
        </row>
        <row r="650">
          <cell r="A650">
            <v>422.36610000000002</v>
          </cell>
        </row>
        <row r="651">
          <cell r="A651">
            <v>422.58319999999998</v>
          </cell>
        </row>
        <row r="652">
          <cell r="A652">
            <v>422.7996</v>
          </cell>
        </row>
        <row r="653">
          <cell r="A653">
            <v>423.01530000000002</v>
          </cell>
        </row>
        <row r="654">
          <cell r="A654">
            <v>423.2303</v>
          </cell>
        </row>
        <row r="655">
          <cell r="A655">
            <v>423.44470000000001</v>
          </cell>
        </row>
        <row r="656">
          <cell r="A656">
            <v>423.65839999999997</v>
          </cell>
        </row>
        <row r="657">
          <cell r="A657">
            <v>423.87139999999999</v>
          </cell>
        </row>
        <row r="658">
          <cell r="A658">
            <v>424.0838</v>
          </cell>
        </row>
        <row r="659">
          <cell r="A659">
            <v>424.2955</v>
          </cell>
        </row>
        <row r="660">
          <cell r="A660">
            <v>424.50650000000002</v>
          </cell>
        </row>
        <row r="661">
          <cell r="A661">
            <v>424.71690000000001</v>
          </cell>
        </row>
        <row r="662">
          <cell r="A662">
            <v>424.92669999999998</v>
          </cell>
        </row>
        <row r="663">
          <cell r="A663">
            <v>425.13580000000002</v>
          </cell>
        </row>
        <row r="664">
          <cell r="A664">
            <v>425.3442</v>
          </cell>
        </row>
        <row r="665">
          <cell r="A665">
            <v>425.5521</v>
          </cell>
        </row>
        <row r="666">
          <cell r="A666">
            <v>425.75920000000002</v>
          </cell>
        </row>
        <row r="667">
          <cell r="A667">
            <v>425.9658</v>
          </cell>
        </row>
        <row r="668">
          <cell r="A668">
            <v>426.17180000000002</v>
          </cell>
        </row>
        <row r="669">
          <cell r="A669">
            <v>426.37709999999998</v>
          </cell>
        </row>
        <row r="670">
          <cell r="A670">
            <v>426.58179999999999</v>
          </cell>
        </row>
        <row r="671">
          <cell r="A671">
            <v>426.78590000000003</v>
          </cell>
        </row>
        <row r="672">
          <cell r="A672">
            <v>426.98930000000001</v>
          </cell>
        </row>
        <row r="673">
          <cell r="A673">
            <v>427.19220000000001</v>
          </cell>
        </row>
        <row r="674">
          <cell r="A674">
            <v>427.39449999999999</v>
          </cell>
        </row>
        <row r="675">
          <cell r="A675">
            <v>427.59609999999998</v>
          </cell>
        </row>
        <row r="676">
          <cell r="A676">
            <v>427.79719999999998</v>
          </cell>
        </row>
        <row r="677">
          <cell r="A677">
            <v>427.99759999999998</v>
          </cell>
        </row>
        <row r="678">
          <cell r="A678">
            <v>428.19749999999999</v>
          </cell>
        </row>
        <row r="679">
          <cell r="A679">
            <v>428.39679999999998</v>
          </cell>
        </row>
        <row r="680">
          <cell r="A680">
            <v>428.59550000000002</v>
          </cell>
        </row>
        <row r="681">
          <cell r="A681">
            <v>428.79360000000003</v>
          </cell>
        </row>
        <row r="682">
          <cell r="A682">
            <v>428.99110000000002</v>
          </cell>
        </row>
        <row r="683">
          <cell r="A683">
            <v>429.18810000000002</v>
          </cell>
        </row>
        <row r="684">
          <cell r="A684">
            <v>429.3845</v>
          </cell>
        </row>
        <row r="685">
          <cell r="A685">
            <v>429.58030000000002</v>
          </cell>
        </row>
        <row r="686">
          <cell r="A686">
            <v>429.77550000000002</v>
          </cell>
        </row>
        <row r="687">
          <cell r="A687">
            <v>429.97019999999998</v>
          </cell>
        </row>
        <row r="688">
          <cell r="A688">
            <v>430.16430000000003</v>
          </cell>
        </row>
        <row r="689">
          <cell r="A689">
            <v>430.35789999999997</v>
          </cell>
        </row>
        <row r="690">
          <cell r="A690">
            <v>430.55090000000001</v>
          </cell>
        </row>
        <row r="691">
          <cell r="A691">
            <v>430.74329999999998</v>
          </cell>
        </row>
        <row r="692">
          <cell r="A692">
            <v>430.93520000000001</v>
          </cell>
        </row>
        <row r="693">
          <cell r="A693">
            <v>431.1266</v>
          </cell>
        </row>
        <row r="694">
          <cell r="A694">
            <v>431.31729999999999</v>
          </cell>
        </row>
        <row r="695">
          <cell r="A695">
            <v>431.50760000000002</v>
          </cell>
        </row>
        <row r="696">
          <cell r="A696">
            <v>431.69729999999998</v>
          </cell>
        </row>
        <row r="697">
          <cell r="A697">
            <v>431.88650000000001</v>
          </cell>
        </row>
        <row r="698">
          <cell r="A698">
            <v>432.07510000000002</v>
          </cell>
        </row>
        <row r="699">
          <cell r="A699">
            <v>432.26319999999998</v>
          </cell>
        </row>
        <row r="700">
          <cell r="A700">
            <v>432.45080000000002</v>
          </cell>
        </row>
        <row r="701">
          <cell r="A701">
            <v>432.6379</v>
          </cell>
        </row>
        <row r="702">
          <cell r="A702">
            <v>432.82440000000003</v>
          </cell>
        </row>
        <row r="703">
          <cell r="A703">
            <v>433.0104</v>
          </cell>
        </row>
        <row r="704">
          <cell r="A704">
            <v>433.19589999999999</v>
          </cell>
        </row>
        <row r="705">
          <cell r="A705">
            <v>433.38080000000002</v>
          </cell>
        </row>
        <row r="706">
          <cell r="A706">
            <v>433.56529999999998</v>
          </cell>
        </row>
        <row r="707">
          <cell r="A707">
            <v>433.74919999999997</v>
          </cell>
        </row>
        <row r="708">
          <cell r="A708">
            <v>433.93259999999998</v>
          </cell>
        </row>
        <row r="709">
          <cell r="A709">
            <v>434.1155</v>
          </cell>
        </row>
        <row r="710">
          <cell r="A710">
            <v>434.29790000000003</v>
          </cell>
        </row>
        <row r="711">
          <cell r="A711">
            <v>434.47980000000001</v>
          </cell>
        </row>
        <row r="712">
          <cell r="A712">
            <v>434.66120000000001</v>
          </cell>
        </row>
        <row r="713">
          <cell r="A713">
            <v>434.84210000000002</v>
          </cell>
        </row>
        <row r="714">
          <cell r="A714">
            <v>435.02249999999998</v>
          </cell>
        </row>
        <row r="715">
          <cell r="A715">
            <v>435.20240000000001</v>
          </cell>
        </row>
        <row r="716">
          <cell r="A716">
            <v>435.3818</v>
          </cell>
        </row>
        <row r="717">
          <cell r="A717">
            <v>435.56079999999997</v>
          </cell>
        </row>
        <row r="718">
          <cell r="A718">
            <v>435.73919999999998</v>
          </cell>
        </row>
        <row r="719">
          <cell r="A719">
            <v>435.9171</v>
          </cell>
        </row>
        <row r="720">
          <cell r="A720">
            <v>436.09460000000001</v>
          </cell>
        </row>
        <row r="721">
          <cell r="A721">
            <v>436.2715</v>
          </cell>
        </row>
        <row r="722">
          <cell r="A722">
            <v>436.44799999999998</v>
          </cell>
        </row>
        <row r="723">
          <cell r="A723">
            <v>436.62400000000002</v>
          </cell>
        </row>
        <row r="724">
          <cell r="A724">
            <v>436.7996</v>
          </cell>
        </row>
        <row r="725">
          <cell r="A725">
            <v>436.97460000000001</v>
          </cell>
        </row>
        <row r="726">
          <cell r="A726">
            <v>437.14920000000001</v>
          </cell>
        </row>
        <row r="727">
          <cell r="A727">
            <v>437.32330000000002</v>
          </cell>
        </row>
        <row r="728">
          <cell r="A728">
            <v>437.49689999999998</v>
          </cell>
        </row>
        <row r="729">
          <cell r="A729">
            <v>437.67009999999999</v>
          </cell>
        </row>
        <row r="730">
          <cell r="A730">
            <v>437.84280000000001</v>
          </cell>
        </row>
        <row r="731">
          <cell r="A731">
            <v>438.01510000000002</v>
          </cell>
        </row>
        <row r="732">
          <cell r="A732">
            <v>438.18680000000001</v>
          </cell>
        </row>
        <row r="733">
          <cell r="A733">
            <v>438.35809999999998</v>
          </cell>
        </row>
        <row r="734">
          <cell r="A734">
            <v>438.529</v>
          </cell>
        </row>
        <row r="735">
          <cell r="A735">
            <v>438.69940000000003</v>
          </cell>
        </row>
        <row r="736">
          <cell r="A736">
            <v>438.86930000000001</v>
          </cell>
        </row>
        <row r="737">
          <cell r="A737">
            <v>439.03879999999998</v>
          </cell>
        </row>
        <row r="738">
          <cell r="A738">
            <v>439.2079</v>
          </cell>
        </row>
        <row r="739">
          <cell r="A739">
            <v>439.37650000000002</v>
          </cell>
        </row>
        <row r="740">
          <cell r="A740">
            <v>439.5446</v>
          </cell>
        </row>
        <row r="741">
          <cell r="A741">
            <v>439.71230000000003</v>
          </cell>
        </row>
        <row r="742">
          <cell r="A742">
            <v>439.87950000000001</v>
          </cell>
        </row>
        <row r="743">
          <cell r="A743">
            <v>440.04629999999997</v>
          </cell>
        </row>
        <row r="744">
          <cell r="A744">
            <v>440.21269999999998</v>
          </cell>
        </row>
        <row r="745">
          <cell r="A745">
            <v>440.37860000000001</v>
          </cell>
        </row>
        <row r="746">
          <cell r="A746">
            <v>440.54410000000001</v>
          </cell>
        </row>
        <row r="747">
          <cell r="A747">
            <v>440.70909999999998</v>
          </cell>
        </row>
        <row r="748">
          <cell r="A748">
            <v>440.87369999999999</v>
          </cell>
        </row>
        <row r="749">
          <cell r="A749">
            <v>441.03789999999998</v>
          </cell>
        </row>
        <row r="750">
          <cell r="A750">
            <v>441.20159999999998</v>
          </cell>
        </row>
        <row r="751">
          <cell r="A751">
            <v>441.36489999999998</v>
          </cell>
        </row>
        <row r="752">
          <cell r="A752">
            <v>441.52780000000001</v>
          </cell>
        </row>
        <row r="753">
          <cell r="A753">
            <v>441.69029999999998</v>
          </cell>
        </row>
        <row r="754">
          <cell r="A754">
            <v>441.85230000000001</v>
          </cell>
        </row>
        <row r="755">
          <cell r="A755">
            <v>442.01389999999998</v>
          </cell>
        </row>
        <row r="756">
          <cell r="A756">
            <v>442.17509999999999</v>
          </cell>
        </row>
        <row r="757">
          <cell r="A757">
            <v>442.33580000000001</v>
          </cell>
        </row>
        <row r="758">
          <cell r="A758">
            <v>442.49610000000001</v>
          </cell>
        </row>
        <row r="759">
          <cell r="A759">
            <v>442.65600000000001</v>
          </cell>
        </row>
        <row r="760">
          <cell r="A760">
            <v>442.81549999999999</v>
          </cell>
        </row>
        <row r="761">
          <cell r="A761">
            <v>442.97460000000001</v>
          </cell>
        </row>
        <row r="762">
          <cell r="A762">
            <v>443.13330000000002</v>
          </cell>
        </row>
        <row r="763">
          <cell r="A763">
            <v>443.29149999999998</v>
          </cell>
        </row>
        <row r="764">
          <cell r="A764">
            <v>443.44940000000003</v>
          </cell>
        </row>
        <row r="765">
          <cell r="A765">
            <v>443.60680000000002</v>
          </cell>
        </row>
        <row r="766">
          <cell r="A766">
            <v>443.7638</v>
          </cell>
        </row>
        <row r="767">
          <cell r="A767">
            <v>443.9205</v>
          </cell>
        </row>
        <row r="768">
          <cell r="A768">
            <v>444.07670000000002</v>
          </cell>
        </row>
        <row r="769">
          <cell r="A769">
            <v>444.23250000000002</v>
          </cell>
        </row>
        <row r="770">
          <cell r="A770">
            <v>444.3879</v>
          </cell>
        </row>
        <row r="771">
          <cell r="A771">
            <v>444.54289999999997</v>
          </cell>
        </row>
        <row r="772">
          <cell r="A772">
            <v>444.69749999999999</v>
          </cell>
        </row>
        <row r="773">
          <cell r="A773">
            <v>444.85169999999999</v>
          </cell>
        </row>
        <row r="774">
          <cell r="A774">
            <v>445.00549999999998</v>
          </cell>
        </row>
        <row r="775">
          <cell r="A775">
            <v>445.15890000000002</v>
          </cell>
        </row>
        <row r="776">
          <cell r="A776">
            <v>445.31189999999998</v>
          </cell>
        </row>
        <row r="777">
          <cell r="A777">
            <v>445.46460000000002</v>
          </cell>
        </row>
        <row r="778">
          <cell r="A778">
            <v>445.61680000000001</v>
          </cell>
        </row>
        <row r="779">
          <cell r="A779">
            <v>445.76870000000002</v>
          </cell>
        </row>
        <row r="780">
          <cell r="A780">
            <v>445.92009999999999</v>
          </cell>
        </row>
        <row r="781">
          <cell r="A781">
            <v>446.07119999999998</v>
          </cell>
        </row>
        <row r="782">
          <cell r="A782">
            <v>446.22190000000001</v>
          </cell>
        </row>
        <row r="783">
          <cell r="A783">
            <v>446.37220000000002</v>
          </cell>
        </row>
        <row r="784">
          <cell r="A784">
            <v>446.52210000000002</v>
          </cell>
        </row>
        <row r="785">
          <cell r="A785">
            <v>446.67160000000001</v>
          </cell>
        </row>
        <row r="786">
          <cell r="A786">
            <v>446.82080000000002</v>
          </cell>
        </row>
        <row r="787">
          <cell r="A787">
            <v>446.96960000000001</v>
          </cell>
        </row>
        <row r="788">
          <cell r="A788">
            <v>447.11799999999999</v>
          </cell>
        </row>
        <row r="789">
          <cell r="A789">
            <v>447.26600000000002</v>
          </cell>
        </row>
        <row r="790">
          <cell r="A790">
            <v>447.41359999999997</v>
          </cell>
        </row>
        <row r="791">
          <cell r="A791">
            <v>447.5609</v>
          </cell>
        </row>
      </sheetData>
      <sheetData sheetId="48">
        <row r="2">
          <cell r="A2">
            <v>169.9999</v>
          </cell>
        </row>
        <row r="3">
          <cell r="A3">
            <v>241.55520000000001</v>
          </cell>
        </row>
        <row r="4">
          <cell r="A4">
            <v>253.51949999999999</v>
          </cell>
        </row>
        <row r="5">
          <cell r="A5">
            <v>261.21859999999998</v>
          </cell>
        </row>
        <row r="6">
          <cell r="A6">
            <v>267.03699999999998</v>
          </cell>
        </row>
        <row r="7">
          <cell r="A7">
            <v>271.77190000000002</v>
          </cell>
        </row>
        <row r="8">
          <cell r="A8">
            <v>275.79450000000003</v>
          </cell>
        </row>
        <row r="9">
          <cell r="A9">
            <v>279.30970000000002</v>
          </cell>
        </row>
        <row r="10">
          <cell r="A10">
            <v>282.44319999999999</v>
          </cell>
        </row>
        <row r="11">
          <cell r="A11">
            <v>285.27839999999998</v>
          </cell>
        </row>
        <row r="12">
          <cell r="A12">
            <v>287.87310000000002</v>
          </cell>
        </row>
        <row r="13">
          <cell r="A13">
            <v>290.26960000000003</v>
          </cell>
        </row>
        <row r="14">
          <cell r="A14">
            <v>292.49950000000001</v>
          </cell>
        </row>
        <row r="15">
          <cell r="A15">
            <v>294.5872</v>
          </cell>
        </row>
        <row r="16">
          <cell r="A16">
            <v>296.5521</v>
          </cell>
        </row>
        <row r="17">
          <cell r="A17">
            <v>298.40969999999999</v>
          </cell>
        </row>
        <row r="18">
          <cell r="A18">
            <v>300.17259999999999</v>
          </cell>
        </row>
        <row r="19">
          <cell r="A19">
            <v>301.85120000000001</v>
          </cell>
        </row>
        <row r="20">
          <cell r="A20">
            <v>303.45429999999999</v>
          </cell>
        </row>
        <row r="21">
          <cell r="A21">
            <v>304.98950000000002</v>
          </cell>
        </row>
        <row r="22">
          <cell r="A22">
            <v>306.46289999999999</v>
          </cell>
        </row>
        <row r="23">
          <cell r="A23">
            <v>307.88</v>
          </cell>
        </row>
        <row r="24">
          <cell r="A24">
            <v>309.2457</v>
          </cell>
        </row>
        <row r="25">
          <cell r="A25">
            <v>310.5641</v>
          </cell>
        </row>
        <row r="26">
          <cell r="A26">
            <v>311.83870000000002</v>
          </cell>
        </row>
        <row r="27">
          <cell r="A27">
            <v>313.0729</v>
          </cell>
        </row>
        <row r="28">
          <cell r="A28">
            <v>314.26949999999999</v>
          </cell>
        </row>
        <row r="29">
          <cell r="A29">
            <v>315.43110000000001</v>
          </cell>
        </row>
        <row r="30">
          <cell r="A30">
            <v>316.56</v>
          </cell>
        </row>
        <row r="31">
          <cell r="A31">
            <v>317.65820000000002</v>
          </cell>
        </row>
        <row r="32">
          <cell r="A32">
            <v>318.7276</v>
          </cell>
        </row>
        <row r="33">
          <cell r="A33">
            <v>319.77</v>
          </cell>
        </row>
        <row r="34">
          <cell r="A34">
            <v>320.78680000000003</v>
          </cell>
        </row>
        <row r="35">
          <cell r="A35">
            <v>321.77949999999998</v>
          </cell>
        </row>
        <row r="36">
          <cell r="A36">
            <v>322.74950000000001</v>
          </cell>
        </row>
        <row r="37">
          <cell r="A37">
            <v>323.6977</v>
          </cell>
        </row>
        <row r="38">
          <cell r="A38">
            <v>324.62549999999999</v>
          </cell>
        </row>
        <row r="39">
          <cell r="A39">
            <v>325.53379999999999</v>
          </cell>
        </row>
        <row r="40">
          <cell r="A40">
            <v>326.42340000000002</v>
          </cell>
        </row>
        <row r="41">
          <cell r="A41">
            <v>327.29539999999997</v>
          </cell>
        </row>
        <row r="42">
          <cell r="A42">
            <v>328.15039999999999</v>
          </cell>
        </row>
        <row r="43">
          <cell r="A43">
            <v>328.98930000000001</v>
          </cell>
        </row>
        <row r="44">
          <cell r="A44">
            <v>329.81270000000001</v>
          </cell>
        </row>
        <row r="45">
          <cell r="A45">
            <v>330.62130000000002</v>
          </cell>
        </row>
        <row r="46">
          <cell r="A46">
            <v>331.41570000000002</v>
          </cell>
        </row>
        <row r="47">
          <cell r="A47">
            <v>332.19639999999998</v>
          </cell>
        </row>
        <row r="48">
          <cell r="A48">
            <v>332.96409999999997</v>
          </cell>
        </row>
        <row r="49">
          <cell r="A49">
            <v>333.7192</v>
          </cell>
        </row>
        <row r="50">
          <cell r="A50">
            <v>334.46210000000002</v>
          </cell>
        </row>
        <row r="51">
          <cell r="A51">
            <v>335.1934</v>
          </cell>
        </row>
        <row r="52">
          <cell r="A52">
            <v>335.9135</v>
          </cell>
        </row>
        <row r="53">
          <cell r="A53">
            <v>336.62270000000001</v>
          </cell>
        </row>
        <row r="54">
          <cell r="A54">
            <v>337.32139999999998</v>
          </cell>
        </row>
        <row r="55">
          <cell r="A55">
            <v>338.01</v>
          </cell>
        </row>
        <row r="56">
          <cell r="A56">
            <v>338.68889999999999</v>
          </cell>
        </row>
        <row r="57">
          <cell r="A57">
            <v>339.35820000000001</v>
          </cell>
        </row>
        <row r="58">
          <cell r="A58">
            <v>340.01839999999999</v>
          </cell>
        </row>
        <row r="59">
          <cell r="A59">
            <v>340.66980000000001</v>
          </cell>
        </row>
        <row r="60">
          <cell r="A60">
            <v>341.3125</v>
          </cell>
        </row>
        <row r="61">
          <cell r="A61">
            <v>341.947</v>
          </cell>
        </row>
        <row r="62">
          <cell r="A62">
            <v>342.57330000000002</v>
          </cell>
        </row>
        <row r="63">
          <cell r="A63">
            <v>343.1918</v>
          </cell>
        </row>
        <row r="64">
          <cell r="A64">
            <v>343.80270000000002</v>
          </cell>
        </row>
        <row r="65">
          <cell r="A65">
            <v>344.40620000000001</v>
          </cell>
        </row>
        <row r="66">
          <cell r="A66">
            <v>345.00240000000002</v>
          </cell>
        </row>
        <row r="67">
          <cell r="A67">
            <v>345.5917</v>
          </cell>
        </row>
        <row r="68">
          <cell r="A68">
            <v>346.17419999999998</v>
          </cell>
        </row>
        <row r="69">
          <cell r="A69">
            <v>346.75009999999997</v>
          </cell>
        </row>
        <row r="70">
          <cell r="A70">
            <v>347.31950000000001</v>
          </cell>
        </row>
        <row r="71">
          <cell r="A71">
            <v>347.88260000000002</v>
          </cell>
        </row>
        <row r="72">
          <cell r="A72">
            <v>348.43959999999998</v>
          </cell>
        </row>
        <row r="73">
          <cell r="A73">
            <v>348.9907</v>
          </cell>
        </row>
        <row r="74">
          <cell r="A74">
            <v>349.53590000000003</v>
          </cell>
        </row>
        <row r="75">
          <cell r="A75">
            <v>350.07549999999998</v>
          </cell>
        </row>
        <row r="76">
          <cell r="A76">
            <v>350.60950000000003</v>
          </cell>
        </row>
        <row r="77">
          <cell r="A77">
            <v>351.13799999999998</v>
          </cell>
        </row>
        <row r="78">
          <cell r="A78">
            <v>351.66140000000001</v>
          </cell>
        </row>
        <row r="79">
          <cell r="A79">
            <v>352.17950000000002</v>
          </cell>
        </row>
        <row r="80">
          <cell r="A80">
            <v>352.69260000000003</v>
          </cell>
        </row>
        <row r="81">
          <cell r="A81">
            <v>353.20080000000002</v>
          </cell>
        </row>
        <row r="82">
          <cell r="A82">
            <v>353.70420000000001</v>
          </cell>
        </row>
        <row r="83">
          <cell r="A83">
            <v>354.20280000000002</v>
          </cell>
        </row>
        <row r="84">
          <cell r="A84">
            <v>354.6968</v>
          </cell>
        </row>
        <row r="85">
          <cell r="A85">
            <v>355.18639999999999</v>
          </cell>
        </row>
        <row r="86">
          <cell r="A86">
            <v>355.67149999999998</v>
          </cell>
        </row>
        <row r="87">
          <cell r="A87">
            <v>356.15230000000003</v>
          </cell>
        </row>
        <row r="88">
          <cell r="A88">
            <v>356.62880000000001</v>
          </cell>
        </row>
        <row r="89">
          <cell r="A89">
            <v>357.10120000000001</v>
          </cell>
        </row>
        <row r="90">
          <cell r="A90">
            <v>357.56950000000001</v>
          </cell>
        </row>
        <row r="91">
          <cell r="A91">
            <v>358.03390000000002</v>
          </cell>
        </row>
        <row r="92">
          <cell r="A92">
            <v>358.49430000000001</v>
          </cell>
        </row>
        <row r="93">
          <cell r="A93">
            <v>358.95100000000002</v>
          </cell>
        </row>
        <row r="94">
          <cell r="A94">
            <v>359.40379999999999</v>
          </cell>
        </row>
        <row r="95">
          <cell r="A95">
            <v>359.85300000000001</v>
          </cell>
        </row>
        <row r="96">
          <cell r="A96">
            <v>360.29849999999999</v>
          </cell>
        </row>
        <row r="97">
          <cell r="A97">
            <v>360.7405</v>
          </cell>
        </row>
        <row r="98">
          <cell r="A98">
            <v>361.17910000000001</v>
          </cell>
        </row>
        <row r="99">
          <cell r="A99">
            <v>361.61419999999998</v>
          </cell>
        </row>
        <row r="100">
          <cell r="A100">
            <v>362.04590000000002</v>
          </cell>
        </row>
        <row r="101">
          <cell r="A101">
            <v>362.4744</v>
          </cell>
        </row>
        <row r="102">
          <cell r="A102">
            <v>362.89960000000002</v>
          </cell>
        </row>
        <row r="103">
          <cell r="A103">
            <v>363.32159999999999</v>
          </cell>
        </row>
        <row r="104">
          <cell r="A104">
            <v>363.7405</v>
          </cell>
        </row>
        <row r="105">
          <cell r="A105">
            <v>364.15629999999999</v>
          </cell>
        </row>
        <row r="106">
          <cell r="A106">
            <v>364.56909999999999</v>
          </cell>
        </row>
        <row r="107">
          <cell r="A107">
            <v>364.97899999999998</v>
          </cell>
        </row>
        <row r="108">
          <cell r="A108">
            <v>365.38589999999999</v>
          </cell>
        </row>
        <row r="109">
          <cell r="A109">
            <v>365.78989999999999</v>
          </cell>
        </row>
        <row r="110">
          <cell r="A110">
            <v>366.19110000000001</v>
          </cell>
        </row>
        <row r="111">
          <cell r="A111">
            <v>366.58960000000002</v>
          </cell>
        </row>
        <row r="112">
          <cell r="A112">
            <v>366.98520000000002</v>
          </cell>
        </row>
        <row r="113">
          <cell r="A113">
            <v>367.37819999999999</v>
          </cell>
        </row>
        <row r="114">
          <cell r="A114">
            <v>367.76859999999999</v>
          </cell>
        </row>
        <row r="115">
          <cell r="A115">
            <v>368.15629999999999</v>
          </cell>
        </row>
        <row r="116">
          <cell r="A116">
            <v>368.54149999999998</v>
          </cell>
        </row>
        <row r="117">
          <cell r="A117">
            <v>368.92410000000001</v>
          </cell>
        </row>
        <row r="118">
          <cell r="A118">
            <v>369.30419999999998</v>
          </cell>
        </row>
        <row r="119">
          <cell r="A119">
            <v>369.68189999999998</v>
          </cell>
        </row>
        <row r="120">
          <cell r="A120">
            <v>370.05720000000002</v>
          </cell>
        </row>
        <row r="121">
          <cell r="A121">
            <v>370.43009999999998</v>
          </cell>
        </row>
        <row r="122">
          <cell r="A122">
            <v>370.80059999999997</v>
          </cell>
        </row>
        <row r="123">
          <cell r="A123">
            <v>371.16879999999998</v>
          </cell>
        </row>
        <row r="124">
          <cell r="A124">
            <v>371.53480000000002</v>
          </cell>
        </row>
        <row r="125">
          <cell r="A125">
            <v>371.89839999999998</v>
          </cell>
        </row>
        <row r="126">
          <cell r="A126">
            <v>372.25990000000002</v>
          </cell>
        </row>
        <row r="127">
          <cell r="A127">
            <v>372.61919999999998</v>
          </cell>
        </row>
        <row r="128">
          <cell r="A128">
            <v>372.97629999999998</v>
          </cell>
        </row>
        <row r="129">
          <cell r="A129">
            <v>373.3313</v>
          </cell>
        </row>
        <row r="130">
          <cell r="A130">
            <v>373.68419999999998</v>
          </cell>
        </row>
        <row r="131">
          <cell r="A131">
            <v>374.0351</v>
          </cell>
        </row>
        <row r="132">
          <cell r="A132">
            <v>374.38389999999998</v>
          </cell>
        </row>
        <row r="133">
          <cell r="A133">
            <v>374.73070000000001</v>
          </cell>
        </row>
        <row r="134">
          <cell r="A134">
            <v>375.07549999999998</v>
          </cell>
        </row>
        <row r="135">
          <cell r="A135">
            <v>375.41829999999999</v>
          </cell>
        </row>
        <row r="136">
          <cell r="A136">
            <v>375.75920000000002</v>
          </cell>
        </row>
        <row r="137">
          <cell r="A137">
            <v>376.09820000000002</v>
          </cell>
        </row>
        <row r="138">
          <cell r="A138">
            <v>376.43529999999998</v>
          </cell>
        </row>
        <row r="139">
          <cell r="A139">
            <v>376.77050000000003</v>
          </cell>
        </row>
        <row r="140">
          <cell r="A140">
            <v>377.10390000000001</v>
          </cell>
        </row>
        <row r="141">
          <cell r="A141">
            <v>377.43549999999999</v>
          </cell>
        </row>
        <row r="142">
          <cell r="A142">
            <v>377.76530000000002</v>
          </cell>
        </row>
        <row r="143">
          <cell r="A143">
            <v>378.0933</v>
          </cell>
        </row>
        <row r="144">
          <cell r="A144">
            <v>378.4196</v>
          </cell>
        </row>
        <row r="145">
          <cell r="A145">
            <v>378.7441</v>
          </cell>
        </row>
        <row r="146">
          <cell r="A146">
            <v>379.06700000000001</v>
          </cell>
        </row>
        <row r="147">
          <cell r="A147">
            <v>379.38810000000001</v>
          </cell>
        </row>
        <row r="148">
          <cell r="A148">
            <v>379.70760000000001</v>
          </cell>
        </row>
        <row r="149">
          <cell r="A149">
            <v>380.02539999999999</v>
          </cell>
        </row>
        <row r="150">
          <cell r="A150">
            <v>380.34160000000003</v>
          </cell>
        </row>
        <row r="151">
          <cell r="A151">
            <v>380.65620000000001</v>
          </cell>
        </row>
        <row r="152">
          <cell r="A152">
            <v>380.9692</v>
          </cell>
        </row>
        <row r="153">
          <cell r="A153">
            <v>381.28070000000002</v>
          </cell>
        </row>
        <row r="154">
          <cell r="A154">
            <v>381.59050000000002</v>
          </cell>
        </row>
        <row r="155">
          <cell r="A155">
            <v>381.89890000000003</v>
          </cell>
        </row>
        <row r="156">
          <cell r="A156">
            <v>382.20569999999998</v>
          </cell>
        </row>
        <row r="157">
          <cell r="A157">
            <v>382.51100000000002</v>
          </cell>
        </row>
        <row r="158">
          <cell r="A158">
            <v>382.81479999999999</v>
          </cell>
        </row>
        <row r="159">
          <cell r="A159">
            <v>383.11720000000003</v>
          </cell>
        </row>
        <row r="160">
          <cell r="A160">
            <v>383.41809999999998</v>
          </cell>
        </row>
        <row r="161">
          <cell r="A161">
            <v>383.7176</v>
          </cell>
        </row>
        <row r="162">
          <cell r="A162">
            <v>384.01560000000001</v>
          </cell>
        </row>
        <row r="163">
          <cell r="A163">
            <v>384.31229999999999</v>
          </cell>
        </row>
        <row r="164">
          <cell r="A164">
            <v>384.60750000000002</v>
          </cell>
        </row>
        <row r="165">
          <cell r="A165">
            <v>384.90140000000002</v>
          </cell>
        </row>
        <row r="166">
          <cell r="A166">
            <v>385.19389999999999</v>
          </cell>
        </row>
        <row r="167">
          <cell r="A167">
            <v>385.48500000000001</v>
          </cell>
        </row>
        <row r="168">
          <cell r="A168">
            <v>385.7749</v>
          </cell>
        </row>
        <row r="169">
          <cell r="A169">
            <v>386.0634</v>
          </cell>
        </row>
        <row r="170">
          <cell r="A170">
            <v>386.35059999999999</v>
          </cell>
        </row>
        <row r="171">
          <cell r="A171">
            <v>386.63650000000001</v>
          </cell>
        </row>
        <row r="172">
          <cell r="A172">
            <v>386.92110000000002</v>
          </cell>
        </row>
        <row r="173">
          <cell r="A173">
            <v>387.20440000000002</v>
          </cell>
        </row>
        <row r="174">
          <cell r="A174">
            <v>387.48649999999998</v>
          </cell>
        </row>
        <row r="175">
          <cell r="A175">
            <v>387.76740000000001</v>
          </cell>
        </row>
        <row r="176">
          <cell r="A176">
            <v>388.04700000000003</v>
          </cell>
        </row>
        <row r="177">
          <cell r="A177">
            <v>388.3254</v>
          </cell>
        </row>
        <row r="178">
          <cell r="A178">
            <v>388.6026</v>
          </cell>
        </row>
        <row r="179">
          <cell r="A179">
            <v>388.87860000000001</v>
          </cell>
        </row>
        <row r="180">
          <cell r="A180">
            <v>389.15339999999998</v>
          </cell>
        </row>
        <row r="181">
          <cell r="A181">
            <v>389.42700000000002</v>
          </cell>
        </row>
        <row r="182">
          <cell r="A182">
            <v>389.6995</v>
          </cell>
        </row>
        <row r="183">
          <cell r="A183">
            <v>389.9708</v>
          </cell>
        </row>
        <row r="184">
          <cell r="A184">
            <v>390.24099999999999</v>
          </cell>
        </row>
        <row r="185">
          <cell r="A185">
            <v>390.51</v>
          </cell>
        </row>
        <row r="186">
          <cell r="A186">
            <v>390.77800000000002</v>
          </cell>
        </row>
        <row r="187">
          <cell r="A187">
            <v>391.04480000000001</v>
          </cell>
        </row>
        <row r="188">
          <cell r="A188">
            <v>391.31049999999999</v>
          </cell>
        </row>
        <row r="189">
          <cell r="A189">
            <v>391.57510000000002</v>
          </cell>
        </row>
        <row r="190">
          <cell r="A190">
            <v>391.83870000000002</v>
          </cell>
        </row>
        <row r="191">
          <cell r="A191">
            <v>392.10120000000001</v>
          </cell>
        </row>
        <row r="192">
          <cell r="A192">
            <v>392.36259999999999</v>
          </cell>
        </row>
        <row r="193">
          <cell r="A193">
            <v>392.62299999999999</v>
          </cell>
        </row>
        <row r="194">
          <cell r="A194">
            <v>392.88229999999999</v>
          </cell>
        </row>
        <row r="195">
          <cell r="A195">
            <v>393.14060000000001</v>
          </cell>
        </row>
        <row r="196">
          <cell r="A196">
            <v>393.39789999999999</v>
          </cell>
        </row>
        <row r="197">
          <cell r="A197">
            <v>393.6542</v>
          </cell>
        </row>
        <row r="198">
          <cell r="A198">
            <v>393.90940000000001</v>
          </cell>
        </row>
        <row r="199">
          <cell r="A199">
            <v>394.16370000000001</v>
          </cell>
        </row>
        <row r="200">
          <cell r="A200">
            <v>394.4169</v>
          </cell>
        </row>
        <row r="201">
          <cell r="A201">
            <v>394.66919999999999</v>
          </cell>
        </row>
        <row r="202">
          <cell r="A202">
            <v>394.92059999999998</v>
          </cell>
        </row>
        <row r="203">
          <cell r="A203">
            <v>395.17090000000002</v>
          </cell>
        </row>
        <row r="204">
          <cell r="A204">
            <v>395.4203</v>
          </cell>
        </row>
        <row r="205">
          <cell r="A205">
            <v>395.66879999999998</v>
          </cell>
        </row>
        <row r="206">
          <cell r="A206">
            <v>395.91629999999998</v>
          </cell>
        </row>
        <row r="207">
          <cell r="A207">
            <v>396.16289999999998</v>
          </cell>
        </row>
        <row r="208">
          <cell r="A208">
            <v>396.4085</v>
          </cell>
        </row>
        <row r="209">
          <cell r="A209">
            <v>396.65320000000003</v>
          </cell>
        </row>
        <row r="210">
          <cell r="A210">
            <v>396.89710000000002</v>
          </cell>
        </row>
        <row r="211">
          <cell r="A211">
            <v>397.14</v>
          </cell>
        </row>
        <row r="212">
          <cell r="A212">
            <v>397.38200000000001</v>
          </cell>
        </row>
        <row r="213">
          <cell r="A213">
            <v>397.6232</v>
          </cell>
        </row>
        <row r="214">
          <cell r="A214">
            <v>397.86340000000001</v>
          </cell>
        </row>
        <row r="215">
          <cell r="A215">
            <v>398.1028</v>
          </cell>
        </row>
        <row r="216">
          <cell r="A216">
            <v>398.34129999999999</v>
          </cell>
        </row>
        <row r="217">
          <cell r="A217">
            <v>398.57900000000001</v>
          </cell>
        </row>
        <row r="218">
          <cell r="A218">
            <v>398.81580000000002</v>
          </cell>
        </row>
        <row r="219">
          <cell r="A219">
            <v>399.05169999999998</v>
          </cell>
        </row>
        <row r="220">
          <cell r="A220">
            <v>399.2869</v>
          </cell>
        </row>
        <row r="221">
          <cell r="A221">
            <v>399.52109999999999</v>
          </cell>
        </row>
        <row r="222">
          <cell r="A222">
            <v>399.75459999999998</v>
          </cell>
        </row>
        <row r="223">
          <cell r="A223">
            <v>399.98719999999997</v>
          </cell>
        </row>
        <row r="224">
          <cell r="A224">
            <v>400.21899999999999</v>
          </cell>
        </row>
        <row r="225">
          <cell r="A225">
            <v>400.45</v>
          </cell>
        </row>
        <row r="226">
          <cell r="A226">
            <v>400.68020000000001</v>
          </cell>
        </row>
        <row r="227">
          <cell r="A227">
            <v>400.90960000000001</v>
          </cell>
        </row>
        <row r="228">
          <cell r="A228">
            <v>401.13819999999998</v>
          </cell>
        </row>
        <row r="229">
          <cell r="A229">
            <v>401.36599999999999</v>
          </cell>
        </row>
        <row r="230">
          <cell r="A230">
            <v>401.59309999999999</v>
          </cell>
        </row>
        <row r="231">
          <cell r="A231">
            <v>401.8193</v>
          </cell>
        </row>
        <row r="232">
          <cell r="A232">
            <v>402.04480000000001</v>
          </cell>
        </row>
        <row r="233">
          <cell r="A233">
            <v>402.26949999999999</v>
          </cell>
        </row>
        <row r="234">
          <cell r="A234">
            <v>402.49349999999998</v>
          </cell>
        </row>
        <row r="235">
          <cell r="A235">
            <v>402.7167</v>
          </cell>
        </row>
        <row r="236">
          <cell r="A236">
            <v>402.93920000000003</v>
          </cell>
        </row>
        <row r="237">
          <cell r="A237">
            <v>403.16090000000003</v>
          </cell>
        </row>
        <row r="238">
          <cell r="A238">
            <v>403.38189999999997</v>
          </cell>
        </row>
        <row r="239">
          <cell r="A239">
            <v>403.60210000000001</v>
          </cell>
        </row>
        <row r="240">
          <cell r="A240">
            <v>403.82170000000002</v>
          </cell>
        </row>
        <row r="241">
          <cell r="A241">
            <v>404.04050000000001</v>
          </cell>
        </row>
        <row r="242">
          <cell r="A242">
            <v>404.25850000000003</v>
          </cell>
        </row>
        <row r="243">
          <cell r="A243">
            <v>404.47590000000002</v>
          </cell>
        </row>
        <row r="244">
          <cell r="A244">
            <v>404.6925</v>
          </cell>
        </row>
        <row r="245">
          <cell r="A245">
            <v>404.9085</v>
          </cell>
        </row>
        <row r="246">
          <cell r="A246">
            <v>405.12380000000002</v>
          </cell>
        </row>
        <row r="247">
          <cell r="A247">
            <v>405.3383</v>
          </cell>
        </row>
        <row r="248">
          <cell r="A248">
            <v>405.55220000000003</v>
          </cell>
        </row>
        <row r="249">
          <cell r="A249">
            <v>405.7654</v>
          </cell>
        </row>
        <row r="250">
          <cell r="A250">
            <v>405.97789999999998</v>
          </cell>
        </row>
        <row r="251">
          <cell r="A251">
            <v>406.18970000000002</v>
          </cell>
        </row>
        <row r="252">
          <cell r="A252">
            <v>406.4008</v>
          </cell>
        </row>
        <row r="253">
          <cell r="A253">
            <v>406.61130000000003</v>
          </cell>
        </row>
        <row r="254">
          <cell r="A254">
            <v>406.8211</v>
          </cell>
        </row>
        <row r="255">
          <cell r="A255">
            <v>407.03030000000001</v>
          </cell>
        </row>
        <row r="256">
          <cell r="A256">
            <v>407.23880000000003</v>
          </cell>
        </row>
        <row r="257">
          <cell r="A257">
            <v>407.44659999999999</v>
          </cell>
        </row>
        <row r="258">
          <cell r="A258">
            <v>407.65379999999999</v>
          </cell>
        </row>
        <row r="259">
          <cell r="A259">
            <v>407.86040000000003</v>
          </cell>
        </row>
        <row r="260">
          <cell r="A260">
            <v>408.06630000000001</v>
          </cell>
        </row>
        <row r="261">
          <cell r="A261">
            <v>408.27159999999998</v>
          </cell>
        </row>
        <row r="262">
          <cell r="A262">
            <v>408.47620000000001</v>
          </cell>
        </row>
        <row r="263">
          <cell r="A263">
            <v>408.68020000000001</v>
          </cell>
        </row>
        <row r="264">
          <cell r="A264">
            <v>408.8836</v>
          </cell>
        </row>
        <row r="265">
          <cell r="A265">
            <v>409.08640000000003</v>
          </cell>
        </row>
        <row r="266">
          <cell r="A266">
            <v>409.28859999999997</v>
          </cell>
        </row>
        <row r="267">
          <cell r="A267">
            <v>409.49009999999998</v>
          </cell>
        </row>
        <row r="268">
          <cell r="A268">
            <v>409.69110000000001</v>
          </cell>
        </row>
        <row r="269">
          <cell r="A269">
            <v>409.89139999999998</v>
          </cell>
        </row>
        <row r="270">
          <cell r="A270">
            <v>410.09109999999998</v>
          </cell>
        </row>
        <row r="271">
          <cell r="A271">
            <v>410.29020000000003</v>
          </cell>
        </row>
        <row r="272">
          <cell r="A272">
            <v>410.48880000000003</v>
          </cell>
        </row>
        <row r="273">
          <cell r="A273">
            <v>410.68669999999997</v>
          </cell>
        </row>
        <row r="274">
          <cell r="A274">
            <v>410.88400000000001</v>
          </cell>
        </row>
        <row r="275">
          <cell r="A275">
            <v>411.08080000000001</v>
          </cell>
        </row>
        <row r="276">
          <cell r="A276">
            <v>411.27699999999999</v>
          </cell>
        </row>
        <row r="277">
          <cell r="A277">
            <v>411.4726</v>
          </cell>
        </row>
        <row r="278">
          <cell r="A278">
            <v>411.66759999999999</v>
          </cell>
        </row>
        <row r="279">
          <cell r="A279">
            <v>411.8621</v>
          </cell>
        </row>
        <row r="280">
          <cell r="A280">
            <v>412.05590000000001</v>
          </cell>
        </row>
        <row r="281">
          <cell r="A281">
            <v>412.24930000000001</v>
          </cell>
        </row>
        <row r="282">
          <cell r="A282">
            <v>412.44200000000001</v>
          </cell>
        </row>
        <row r="283">
          <cell r="A283">
            <v>412.63420000000002</v>
          </cell>
        </row>
        <row r="284">
          <cell r="A284">
            <v>412.82580000000002</v>
          </cell>
        </row>
        <row r="285">
          <cell r="A285">
            <v>413.01690000000002</v>
          </cell>
        </row>
        <row r="286">
          <cell r="A286">
            <v>413.20740000000001</v>
          </cell>
        </row>
        <row r="287">
          <cell r="A287">
            <v>413.3974</v>
          </cell>
        </row>
        <row r="288">
          <cell r="A288">
            <v>413.58679999999998</v>
          </cell>
        </row>
        <row r="289">
          <cell r="A289">
            <v>413.77569999999997</v>
          </cell>
        </row>
        <row r="290">
          <cell r="A290">
            <v>413.96409999999997</v>
          </cell>
        </row>
        <row r="291">
          <cell r="A291">
            <v>414.15190000000001</v>
          </cell>
        </row>
        <row r="292">
          <cell r="A292">
            <v>414.33909999999997</v>
          </cell>
        </row>
        <row r="293">
          <cell r="A293">
            <v>414.52589999999998</v>
          </cell>
        </row>
        <row r="294">
          <cell r="A294">
            <v>414.71210000000002</v>
          </cell>
        </row>
        <row r="295">
          <cell r="A295">
            <v>414.89780000000002</v>
          </cell>
        </row>
        <row r="296">
          <cell r="A296">
            <v>415.0829</v>
          </cell>
        </row>
        <row r="297">
          <cell r="A297">
            <v>415.26749999999998</v>
          </cell>
        </row>
        <row r="298">
          <cell r="A298">
            <v>415.45170000000002</v>
          </cell>
        </row>
        <row r="299">
          <cell r="A299">
            <v>415.63529999999997</v>
          </cell>
        </row>
        <row r="300">
          <cell r="A300">
            <v>415.81830000000002</v>
          </cell>
        </row>
        <row r="301">
          <cell r="A301">
            <v>416.0009</v>
          </cell>
        </row>
        <row r="302">
          <cell r="A302">
            <v>416.18299999999999</v>
          </cell>
        </row>
        <row r="303">
          <cell r="A303">
            <v>416.36450000000002</v>
          </cell>
        </row>
        <row r="304">
          <cell r="A304">
            <v>416.54559999999998</v>
          </cell>
        </row>
        <row r="305">
          <cell r="A305">
            <v>416.72609999999997</v>
          </cell>
        </row>
        <row r="306">
          <cell r="A306">
            <v>416.90609999999998</v>
          </cell>
        </row>
        <row r="307">
          <cell r="A307">
            <v>417.08569999999997</v>
          </cell>
        </row>
        <row r="308">
          <cell r="A308">
            <v>417.2647</v>
          </cell>
        </row>
        <row r="309">
          <cell r="A309">
            <v>417.44330000000002</v>
          </cell>
        </row>
        <row r="310">
          <cell r="A310">
            <v>417.62130000000002</v>
          </cell>
        </row>
        <row r="311">
          <cell r="A311">
            <v>417.7989</v>
          </cell>
        </row>
        <row r="312">
          <cell r="A312">
            <v>417.976</v>
          </cell>
        </row>
        <row r="313">
          <cell r="A313">
            <v>418.15260000000001</v>
          </cell>
        </row>
        <row r="314">
          <cell r="A314">
            <v>418.32870000000003</v>
          </cell>
        </row>
        <row r="315">
          <cell r="A315">
            <v>418.5043</v>
          </cell>
        </row>
        <row r="316">
          <cell r="A316">
            <v>418.67939999999999</v>
          </cell>
        </row>
        <row r="317">
          <cell r="A317">
            <v>418.85410000000002</v>
          </cell>
        </row>
        <row r="318">
          <cell r="A318">
            <v>419.0283</v>
          </cell>
        </row>
        <row r="319">
          <cell r="A319">
            <v>419.202</v>
          </cell>
        </row>
        <row r="320">
          <cell r="A320">
            <v>419.37529999999998</v>
          </cell>
        </row>
        <row r="321">
          <cell r="A321">
            <v>419.548</v>
          </cell>
        </row>
        <row r="322">
          <cell r="A322">
            <v>419.72030000000001</v>
          </cell>
        </row>
        <row r="323">
          <cell r="A323">
            <v>419.89210000000003</v>
          </cell>
        </row>
        <row r="324">
          <cell r="A324">
            <v>420.06349999999998</v>
          </cell>
        </row>
        <row r="325">
          <cell r="A325">
            <v>420.23439999999999</v>
          </cell>
        </row>
        <row r="326">
          <cell r="A326">
            <v>420.40480000000002</v>
          </cell>
        </row>
        <row r="327">
          <cell r="A327">
            <v>420.57479999999998</v>
          </cell>
        </row>
        <row r="328">
          <cell r="A328">
            <v>420.74430000000001</v>
          </cell>
        </row>
        <row r="329">
          <cell r="A329">
            <v>420.91340000000002</v>
          </cell>
        </row>
        <row r="330">
          <cell r="A330">
            <v>421.08199999999999</v>
          </cell>
        </row>
        <row r="331">
          <cell r="A331">
            <v>421.25009999999997</v>
          </cell>
        </row>
        <row r="332">
          <cell r="A332">
            <v>421.4178</v>
          </cell>
        </row>
        <row r="333">
          <cell r="A333">
            <v>421.58499999999998</v>
          </cell>
        </row>
        <row r="334">
          <cell r="A334">
            <v>421.75170000000003</v>
          </cell>
        </row>
        <row r="335">
          <cell r="A335">
            <v>421.91809999999998</v>
          </cell>
        </row>
        <row r="336">
          <cell r="A336">
            <v>422.08390000000003</v>
          </cell>
        </row>
        <row r="337">
          <cell r="A337">
            <v>422.24930000000001</v>
          </cell>
        </row>
        <row r="338">
          <cell r="A338">
            <v>422.41430000000003</v>
          </cell>
        </row>
        <row r="339">
          <cell r="A339">
            <v>422.5788</v>
          </cell>
        </row>
        <row r="340">
          <cell r="A340">
            <v>422.74279999999999</v>
          </cell>
        </row>
        <row r="341">
          <cell r="A341">
            <v>422.90640000000002</v>
          </cell>
        </row>
        <row r="342">
          <cell r="A342">
            <v>423.06959999999998</v>
          </cell>
        </row>
        <row r="343">
          <cell r="A343">
            <v>423.23230000000001</v>
          </cell>
        </row>
        <row r="344">
          <cell r="A344">
            <v>423.39460000000003</v>
          </cell>
        </row>
        <row r="345">
          <cell r="A345">
            <v>423.5564</v>
          </cell>
        </row>
        <row r="346">
          <cell r="A346">
            <v>423.71769999999998</v>
          </cell>
        </row>
        <row r="347">
          <cell r="A347">
            <v>423.87860000000001</v>
          </cell>
        </row>
        <row r="348">
          <cell r="A348">
            <v>424.03910000000002</v>
          </cell>
        </row>
        <row r="349">
          <cell r="A349">
            <v>424.19909999999999</v>
          </cell>
        </row>
        <row r="350">
          <cell r="A350">
            <v>424.35860000000002</v>
          </cell>
        </row>
        <row r="351">
          <cell r="A351">
            <v>424.51769999999999</v>
          </cell>
        </row>
        <row r="352">
          <cell r="A352">
            <v>424.67630000000003</v>
          </cell>
        </row>
        <row r="353">
          <cell r="A353">
            <v>424.83449999999999</v>
          </cell>
        </row>
        <row r="354">
          <cell r="A354">
            <v>424.99220000000003</v>
          </cell>
        </row>
        <row r="355">
          <cell r="A355">
            <v>425.14940000000001</v>
          </cell>
        </row>
        <row r="356">
          <cell r="A356">
            <v>425.30610000000001</v>
          </cell>
        </row>
        <row r="357">
          <cell r="A357">
            <v>425.4624</v>
          </cell>
        </row>
        <row r="358">
          <cell r="A358">
            <v>425.6182</v>
          </cell>
        </row>
        <row r="359">
          <cell r="A359">
            <v>425.77350000000001</v>
          </cell>
        </row>
        <row r="360">
          <cell r="A360">
            <v>425.92829999999998</v>
          </cell>
        </row>
        <row r="361">
          <cell r="A361">
            <v>426.08249999999998</v>
          </cell>
        </row>
        <row r="362">
          <cell r="A362">
            <v>426.23630000000003</v>
          </cell>
        </row>
        <row r="363">
          <cell r="A363">
            <v>426.38940000000002</v>
          </cell>
        </row>
        <row r="364">
          <cell r="A364">
            <v>426.54199999999997</v>
          </cell>
        </row>
        <row r="365">
          <cell r="A365">
            <v>426.69389999999999</v>
          </cell>
        </row>
        <row r="366">
          <cell r="A366">
            <v>426.8451</v>
          </cell>
        </row>
        <row r="367">
          <cell r="A367">
            <v>426.99529999999999</v>
          </cell>
        </row>
        <row r="368">
          <cell r="A368">
            <v>169.9999</v>
          </cell>
        </row>
        <row r="369">
          <cell r="A369">
            <v>241.55520000000001</v>
          </cell>
        </row>
        <row r="370">
          <cell r="A370">
            <v>253.51949999999999</v>
          </cell>
        </row>
        <row r="371">
          <cell r="A371">
            <v>261.21859999999998</v>
          </cell>
        </row>
        <row r="372">
          <cell r="A372">
            <v>267.03699999999998</v>
          </cell>
        </row>
        <row r="373">
          <cell r="A373">
            <v>271.77190000000002</v>
          </cell>
        </row>
        <row r="374">
          <cell r="A374">
            <v>275.79450000000003</v>
          </cell>
        </row>
        <row r="375">
          <cell r="A375">
            <v>279.30970000000002</v>
          </cell>
        </row>
        <row r="376">
          <cell r="A376">
            <v>282.44319999999999</v>
          </cell>
        </row>
        <row r="377">
          <cell r="A377">
            <v>285.27839999999998</v>
          </cell>
        </row>
        <row r="378">
          <cell r="A378">
            <v>287.87310000000002</v>
          </cell>
        </row>
        <row r="379">
          <cell r="A379">
            <v>290.26960000000003</v>
          </cell>
        </row>
        <row r="380">
          <cell r="A380">
            <v>292.49950000000001</v>
          </cell>
        </row>
        <row r="381">
          <cell r="A381">
            <v>294.5872</v>
          </cell>
        </row>
        <row r="382">
          <cell r="A382">
            <v>296.5521</v>
          </cell>
        </row>
        <row r="383">
          <cell r="A383">
            <v>298.40969999999999</v>
          </cell>
        </row>
        <row r="384">
          <cell r="A384">
            <v>300.17259999999999</v>
          </cell>
        </row>
        <row r="385">
          <cell r="A385">
            <v>301.85120000000001</v>
          </cell>
        </row>
        <row r="386">
          <cell r="A386">
            <v>303.45429999999999</v>
          </cell>
        </row>
        <row r="387">
          <cell r="A387">
            <v>304.98950000000002</v>
          </cell>
        </row>
        <row r="388">
          <cell r="A388">
            <v>306.46289999999999</v>
          </cell>
        </row>
        <row r="389">
          <cell r="A389">
            <v>307.88</v>
          </cell>
        </row>
        <row r="390">
          <cell r="A390">
            <v>309.2457</v>
          </cell>
        </row>
        <row r="391">
          <cell r="A391">
            <v>310.5641</v>
          </cell>
        </row>
        <row r="392">
          <cell r="A392">
            <v>311.83870000000002</v>
          </cell>
        </row>
        <row r="393">
          <cell r="A393">
            <v>313.0729</v>
          </cell>
        </row>
        <row r="394">
          <cell r="A394">
            <v>314.26949999999999</v>
          </cell>
        </row>
        <row r="395">
          <cell r="A395">
            <v>315.43110000000001</v>
          </cell>
        </row>
        <row r="396">
          <cell r="A396">
            <v>316.56</v>
          </cell>
        </row>
        <row r="397">
          <cell r="A397">
            <v>317.65820000000002</v>
          </cell>
        </row>
        <row r="398">
          <cell r="A398">
            <v>318.7276</v>
          </cell>
        </row>
        <row r="399">
          <cell r="A399">
            <v>319.77</v>
          </cell>
        </row>
        <row r="400">
          <cell r="A400">
            <v>320.78680000000003</v>
          </cell>
        </row>
        <row r="401">
          <cell r="A401">
            <v>321.77949999999998</v>
          </cell>
        </row>
        <row r="402">
          <cell r="A402">
            <v>322.74950000000001</v>
          </cell>
        </row>
        <row r="403">
          <cell r="A403">
            <v>323.6977</v>
          </cell>
        </row>
        <row r="404">
          <cell r="A404">
            <v>324.62549999999999</v>
          </cell>
        </row>
        <row r="405">
          <cell r="A405">
            <v>325.53379999999999</v>
          </cell>
        </row>
        <row r="406">
          <cell r="A406">
            <v>326.42340000000002</v>
          </cell>
        </row>
        <row r="407">
          <cell r="A407">
            <v>327.29539999999997</v>
          </cell>
        </row>
        <row r="408">
          <cell r="A408">
            <v>328.15039999999999</v>
          </cell>
        </row>
        <row r="409">
          <cell r="A409">
            <v>328.98930000000001</v>
          </cell>
        </row>
        <row r="410">
          <cell r="A410">
            <v>329.81270000000001</v>
          </cell>
        </row>
        <row r="411">
          <cell r="A411">
            <v>330.62130000000002</v>
          </cell>
        </row>
        <row r="412">
          <cell r="A412">
            <v>331.41570000000002</v>
          </cell>
        </row>
        <row r="413">
          <cell r="A413">
            <v>332.19639999999998</v>
          </cell>
        </row>
        <row r="414">
          <cell r="A414">
            <v>332.96409999999997</v>
          </cell>
        </row>
        <row r="415">
          <cell r="A415">
            <v>333.7192</v>
          </cell>
        </row>
        <row r="416">
          <cell r="A416">
            <v>334.46210000000002</v>
          </cell>
        </row>
        <row r="417">
          <cell r="A417">
            <v>335.1934</v>
          </cell>
        </row>
        <row r="418">
          <cell r="A418">
            <v>335.9135</v>
          </cell>
        </row>
        <row r="419">
          <cell r="A419">
            <v>336.62270000000001</v>
          </cell>
        </row>
        <row r="420">
          <cell r="A420">
            <v>337.32139999999998</v>
          </cell>
        </row>
        <row r="421">
          <cell r="A421">
            <v>338.01</v>
          </cell>
        </row>
        <row r="422">
          <cell r="A422">
            <v>338.68889999999999</v>
          </cell>
        </row>
        <row r="423">
          <cell r="A423">
            <v>339.35820000000001</v>
          </cell>
        </row>
        <row r="424">
          <cell r="A424">
            <v>340.01839999999999</v>
          </cell>
        </row>
        <row r="425">
          <cell r="A425">
            <v>340.66980000000001</v>
          </cell>
        </row>
        <row r="426">
          <cell r="A426">
            <v>341.3125</v>
          </cell>
        </row>
        <row r="427">
          <cell r="A427">
            <v>341.947</v>
          </cell>
        </row>
        <row r="428">
          <cell r="A428">
            <v>342.57330000000002</v>
          </cell>
        </row>
        <row r="429">
          <cell r="A429">
            <v>343.1918</v>
          </cell>
        </row>
        <row r="430">
          <cell r="A430">
            <v>343.80270000000002</v>
          </cell>
        </row>
        <row r="431">
          <cell r="A431">
            <v>344.40620000000001</v>
          </cell>
        </row>
        <row r="432">
          <cell r="A432">
            <v>345.00240000000002</v>
          </cell>
        </row>
        <row r="433">
          <cell r="A433">
            <v>345.5917</v>
          </cell>
        </row>
        <row r="434">
          <cell r="A434">
            <v>346.17419999999998</v>
          </cell>
        </row>
        <row r="435">
          <cell r="A435">
            <v>346.75009999999997</v>
          </cell>
        </row>
        <row r="436">
          <cell r="A436">
            <v>347.31950000000001</v>
          </cell>
        </row>
        <row r="437">
          <cell r="A437">
            <v>347.88260000000002</v>
          </cell>
        </row>
        <row r="438">
          <cell r="A438">
            <v>348.43959999999998</v>
          </cell>
        </row>
        <row r="439">
          <cell r="A439">
            <v>348.9907</v>
          </cell>
        </row>
        <row r="440">
          <cell r="A440">
            <v>349.53590000000003</v>
          </cell>
        </row>
        <row r="441">
          <cell r="A441">
            <v>350.07549999999998</v>
          </cell>
        </row>
        <row r="442">
          <cell r="A442">
            <v>350.60950000000003</v>
          </cell>
        </row>
        <row r="443">
          <cell r="A443">
            <v>351.13799999999998</v>
          </cell>
        </row>
        <row r="444">
          <cell r="A444">
            <v>351.66140000000001</v>
          </cell>
        </row>
        <row r="445">
          <cell r="A445">
            <v>352.17950000000002</v>
          </cell>
        </row>
        <row r="446">
          <cell r="A446">
            <v>352.69260000000003</v>
          </cell>
        </row>
        <row r="447">
          <cell r="A447">
            <v>353.20080000000002</v>
          </cell>
        </row>
        <row r="448">
          <cell r="A448">
            <v>353.70420000000001</v>
          </cell>
        </row>
        <row r="449">
          <cell r="A449">
            <v>354.20280000000002</v>
          </cell>
        </row>
        <row r="450">
          <cell r="A450">
            <v>354.6968</v>
          </cell>
        </row>
        <row r="451">
          <cell r="A451">
            <v>355.18639999999999</v>
          </cell>
        </row>
        <row r="452">
          <cell r="A452">
            <v>355.67149999999998</v>
          </cell>
        </row>
        <row r="453">
          <cell r="A453">
            <v>356.15230000000003</v>
          </cell>
        </row>
        <row r="454">
          <cell r="A454">
            <v>356.62880000000001</v>
          </cell>
        </row>
        <row r="455">
          <cell r="A455">
            <v>357.10120000000001</v>
          </cell>
        </row>
        <row r="456">
          <cell r="A456">
            <v>357.56950000000001</v>
          </cell>
        </row>
        <row r="457">
          <cell r="A457">
            <v>358.03390000000002</v>
          </cell>
        </row>
        <row r="458">
          <cell r="A458">
            <v>358.49430000000001</v>
          </cell>
        </row>
        <row r="459">
          <cell r="A459">
            <v>358.95100000000002</v>
          </cell>
        </row>
        <row r="460">
          <cell r="A460">
            <v>359.40379999999999</v>
          </cell>
        </row>
        <row r="461">
          <cell r="A461">
            <v>359.85300000000001</v>
          </cell>
        </row>
        <row r="462">
          <cell r="A462">
            <v>360.29849999999999</v>
          </cell>
        </row>
        <row r="463">
          <cell r="A463">
            <v>360.7405</v>
          </cell>
        </row>
        <row r="464">
          <cell r="A464">
            <v>361.17910000000001</v>
          </cell>
        </row>
        <row r="465">
          <cell r="A465">
            <v>361.61419999999998</v>
          </cell>
        </row>
        <row r="466">
          <cell r="A466">
            <v>362.04590000000002</v>
          </cell>
        </row>
        <row r="467">
          <cell r="A467">
            <v>362.4744</v>
          </cell>
        </row>
        <row r="468">
          <cell r="A468">
            <v>362.89960000000002</v>
          </cell>
        </row>
        <row r="469">
          <cell r="A469">
            <v>363.32159999999999</v>
          </cell>
        </row>
        <row r="470">
          <cell r="A470">
            <v>363.7405</v>
          </cell>
        </row>
        <row r="471">
          <cell r="A471">
            <v>364.15629999999999</v>
          </cell>
        </row>
        <row r="472">
          <cell r="A472">
            <v>364.56909999999999</v>
          </cell>
        </row>
        <row r="473">
          <cell r="A473">
            <v>364.97899999999998</v>
          </cell>
        </row>
        <row r="474">
          <cell r="A474">
            <v>365.38589999999999</v>
          </cell>
        </row>
        <row r="475">
          <cell r="A475">
            <v>365.78989999999999</v>
          </cell>
        </row>
        <row r="476">
          <cell r="A476">
            <v>366.19110000000001</v>
          </cell>
        </row>
        <row r="477">
          <cell r="A477">
            <v>366.58960000000002</v>
          </cell>
        </row>
        <row r="478">
          <cell r="A478">
            <v>366.98520000000002</v>
          </cell>
        </row>
        <row r="479">
          <cell r="A479">
            <v>367.37819999999999</v>
          </cell>
        </row>
        <row r="480">
          <cell r="A480">
            <v>367.76859999999999</v>
          </cell>
        </row>
        <row r="481">
          <cell r="A481">
            <v>368.15629999999999</v>
          </cell>
        </row>
        <row r="482">
          <cell r="A482">
            <v>368.54149999999998</v>
          </cell>
        </row>
        <row r="483">
          <cell r="A483">
            <v>368.92410000000001</v>
          </cell>
        </row>
        <row r="484">
          <cell r="A484">
            <v>369.30419999999998</v>
          </cell>
        </row>
        <row r="485">
          <cell r="A485">
            <v>369.68189999999998</v>
          </cell>
        </row>
        <row r="486">
          <cell r="A486">
            <v>370.05720000000002</v>
          </cell>
        </row>
        <row r="487">
          <cell r="A487">
            <v>370.43009999999998</v>
          </cell>
        </row>
        <row r="488">
          <cell r="A488">
            <v>370.80059999999997</v>
          </cell>
        </row>
        <row r="489">
          <cell r="A489">
            <v>371.16879999999998</v>
          </cell>
        </row>
        <row r="490">
          <cell r="A490">
            <v>371.53480000000002</v>
          </cell>
        </row>
        <row r="491">
          <cell r="A491">
            <v>371.89839999999998</v>
          </cell>
        </row>
        <row r="492">
          <cell r="A492">
            <v>372.25990000000002</v>
          </cell>
        </row>
        <row r="493">
          <cell r="A493">
            <v>372.61919999999998</v>
          </cell>
        </row>
        <row r="494">
          <cell r="A494">
            <v>372.97629999999998</v>
          </cell>
        </row>
        <row r="495">
          <cell r="A495">
            <v>373.3313</v>
          </cell>
        </row>
        <row r="496">
          <cell r="A496">
            <v>373.68419999999998</v>
          </cell>
        </row>
        <row r="497">
          <cell r="A497">
            <v>374.0351</v>
          </cell>
        </row>
        <row r="498">
          <cell r="A498">
            <v>374.38389999999998</v>
          </cell>
        </row>
        <row r="499">
          <cell r="A499">
            <v>374.73070000000001</v>
          </cell>
        </row>
        <row r="500">
          <cell r="A500">
            <v>375.07549999999998</v>
          </cell>
        </row>
        <row r="501">
          <cell r="A501">
            <v>375.41829999999999</v>
          </cell>
        </row>
        <row r="502">
          <cell r="A502">
            <v>375.75920000000002</v>
          </cell>
        </row>
        <row r="503">
          <cell r="A503">
            <v>376.09820000000002</v>
          </cell>
        </row>
        <row r="504">
          <cell r="A504">
            <v>376.43529999999998</v>
          </cell>
        </row>
        <row r="505">
          <cell r="A505">
            <v>376.77050000000003</v>
          </cell>
        </row>
        <row r="506">
          <cell r="A506">
            <v>377.10390000000001</v>
          </cell>
        </row>
        <row r="507">
          <cell r="A507">
            <v>377.43549999999999</v>
          </cell>
        </row>
        <row r="508">
          <cell r="A508">
            <v>377.76530000000002</v>
          </cell>
        </row>
        <row r="509">
          <cell r="A509">
            <v>378.0933</v>
          </cell>
        </row>
        <row r="510">
          <cell r="A510">
            <v>378.4196</v>
          </cell>
        </row>
        <row r="511">
          <cell r="A511">
            <v>378.7441</v>
          </cell>
        </row>
        <row r="512">
          <cell r="A512">
            <v>379.06700000000001</v>
          </cell>
        </row>
        <row r="513">
          <cell r="A513">
            <v>379.38810000000001</v>
          </cell>
        </row>
        <row r="514">
          <cell r="A514">
            <v>379.70760000000001</v>
          </cell>
        </row>
        <row r="515">
          <cell r="A515">
            <v>380.02539999999999</v>
          </cell>
        </row>
        <row r="516">
          <cell r="A516">
            <v>380.34160000000003</v>
          </cell>
        </row>
        <row r="517">
          <cell r="A517">
            <v>380.65620000000001</v>
          </cell>
        </row>
        <row r="518">
          <cell r="A518">
            <v>380.9692</v>
          </cell>
        </row>
        <row r="519">
          <cell r="A519">
            <v>381.28070000000002</v>
          </cell>
        </row>
        <row r="520">
          <cell r="A520">
            <v>381.59050000000002</v>
          </cell>
        </row>
        <row r="521">
          <cell r="A521">
            <v>381.89890000000003</v>
          </cell>
        </row>
        <row r="522">
          <cell r="A522">
            <v>382.20569999999998</v>
          </cell>
        </row>
        <row r="523">
          <cell r="A523">
            <v>382.51100000000002</v>
          </cell>
        </row>
        <row r="524">
          <cell r="A524">
            <v>382.81479999999999</v>
          </cell>
        </row>
        <row r="525">
          <cell r="A525">
            <v>383.11720000000003</v>
          </cell>
        </row>
        <row r="526">
          <cell r="A526">
            <v>383.41809999999998</v>
          </cell>
        </row>
        <row r="527">
          <cell r="A527">
            <v>383.7176</v>
          </cell>
        </row>
        <row r="528">
          <cell r="A528">
            <v>384.01560000000001</v>
          </cell>
        </row>
        <row r="529">
          <cell r="A529">
            <v>384.31229999999999</v>
          </cell>
        </row>
        <row r="530">
          <cell r="A530">
            <v>384.60750000000002</v>
          </cell>
        </row>
        <row r="531">
          <cell r="A531">
            <v>384.90140000000002</v>
          </cell>
        </row>
        <row r="532">
          <cell r="A532">
            <v>385.19389999999999</v>
          </cell>
        </row>
        <row r="533">
          <cell r="A533">
            <v>385.48500000000001</v>
          </cell>
        </row>
        <row r="534">
          <cell r="A534">
            <v>385.7749</v>
          </cell>
        </row>
        <row r="535">
          <cell r="A535">
            <v>386.0634</v>
          </cell>
        </row>
        <row r="536">
          <cell r="A536">
            <v>386.35059999999999</v>
          </cell>
        </row>
        <row r="537">
          <cell r="A537">
            <v>386.63650000000001</v>
          </cell>
        </row>
        <row r="538">
          <cell r="A538">
            <v>386.92110000000002</v>
          </cell>
        </row>
        <row r="539">
          <cell r="A539">
            <v>387.20440000000002</v>
          </cell>
        </row>
        <row r="540">
          <cell r="A540">
            <v>387.48649999999998</v>
          </cell>
        </row>
        <row r="541">
          <cell r="A541">
            <v>387.76740000000001</v>
          </cell>
        </row>
        <row r="542">
          <cell r="A542">
            <v>388.04700000000003</v>
          </cell>
        </row>
        <row r="543">
          <cell r="A543">
            <v>388.3254</v>
          </cell>
        </row>
        <row r="544">
          <cell r="A544">
            <v>388.6026</v>
          </cell>
        </row>
        <row r="545">
          <cell r="A545">
            <v>388.87860000000001</v>
          </cell>
        </row>
        <row r="546">
          <cell r="A546">
            <v>389.15339999999998</v>
          </cell>
        </row>
        <row r="547">
          <cell r="A547">
            <v>389.42700000000002</v>
          </cell>
        </row>
        <row r="548">
          <cell r="A548">
            <v>389.6995</v>
          </cell>
        </row>
        <row r="549">
          <cell r="A549">
            <v>389.9708</v>
          </cell>
        </row>
        <row r="550">
          <cell r="A550">
            <v>390.24099999999999</v>
          </cell>
        </row>
        <row r="551">
          <cell r="A551">
            <v>390.51</v>
          </cell>
        </row>
        <row r="552">
          <cell r="A552">
            <v>390.77800000000002</v>
          </cell>
        </row>
        <row r="553">
          <cell r="A553">
            <v>391.04480000000001</v>
          </cell>
        </row>
        <row r="554">
          <cell r="A554">
            <v>391.31049999999999</v>
          </cell>
        </row>
        <row r="555">
          <cell r="A555">
            <v>391.57510000000002</v>
          </cell>
        </row>
        <row r="556">
          <cell r="A556">
            <v>391.83870000000002</v>
          </cell>
        </row>
        <row r="557">
          <cell r="A557">
            <v>392.10120000000001</v>
          </cell>
        </row>
        <row r="558">
          <cell r="A558">
            <v>392.36259999999999</v>
          </cell>
        </row>
        <row r="559">
          <cell r="A559">
            <v>392.62299999999999</v>
          </cell>
        </row>
        <row r="560">
          <cell r="A560">
            <v>392.88229999999999</v>
          </cell>
        </row>
        <row r="561">
          <cell r="A561">
            <v>393.14060000000001</v>
          </cell>
        </row>
        <row r="562">
          <cell r="A562">
            <v>393.39789999999999</v>
          </cell>
        </row>
        <row r="563">
          <cell r="A563">
            <v>393.6542</v>
          </cell>
        </row>
        <row r="564">
          <cell r="A564">
            <v>393.90940000000001</v>
          </cell>
        </row>
        <row r="565">
          <cell r="A565">
            <v>394.16370000000001</v>
          </cell>
        </row>
        <row r="566">
          <cell r="A566">
            <v>394.4169</v>
          </cell>
        </row>
        <row r="567">
          <cell r="A567">
            <v>394.66919999999999</v>
          </cell>
        </row>
        <row r="568">
          <cell r="A568">
            <v>394.92059999999998</v>
          </cell>
        </row>
        <row r="569">
          <cell r="A569">
            <v>395.17090000000002</v>
          </cell>
        </row>
        <row r="570">
          <cell r="A570">
            <v>395.4203</v>
          </cell>
        </row>
        <row r="571">
          <cell r="A571">
            <v>395.66879999999998</v>
          </cell>
        </row>
        <row r="572">
          <cell r="A572">
            <v>395.91629999999998</v>
          </cell>
        </row>
        <row r="573">
          <cell r="A573">
            <v>396.16289999999998</v>
          </cell>
        </row>
        <row r="574">
          <cell r="A574">
            <v>396.4085</v>
          </cell>
        </row>
        <row r="575">
          <cell r="A575">
            <v>396.65320000000003</v>
          </cell>
        </row>
        <row r="576">
          <cell r="A576">
            <v>396.89710000000002</v>
          </cell>
        </row>
        <row r="577">
          <cell r="A577">
            <v>397.14</v>
          </cell>
        </row>
        <row r="578">
          <cell r="A578">
            <v>397.38200000000001</v>
          </cell>
        </row>
        <row r="579">
          <cell r="A579">
            <v>397.6232</v>
          </cell>
        </row>
        <row r="580">
          <cell r="A580">
            <v>397.86340000000001</v>
          </cell>
        </row>
        <row r="581">
          <cell r="A581">
            <v>398.1028</v>
          </cell>
        </row>
        <row r="582">
          <cell r="A582">
            <v>398.34129999999999</v>
          </cell>
        </row>
        <row r="583">
          <cell r="A583">
            <v>398.57900000000001</v>
          </cell>
        </row>
        <row r="584">
          <cell r="A584">
            <v>398.81580000000002</v>
          </cell>
        </row>
        <row r="585">
          <cell r="A585">
            <v>399.05169999999998</v>
          </cell>
        </row>
        <row r="586">
          <cell r="A586">
            <v>399.2869</v>
          </cell>
        </row>
        <row r="587">
          <cell r="A587">
            <v>399.52109999999999</v>
          </cell>
        </row>
        <row r="588">
          <cell r="A588">
            <v>399.75459999999998</v>
          </cell>
        </row>
        <row r="589">
          <cell r="A589">
            <v>399.98719999999997</v>
          </cell>
        </row>
        <row r="590">
          <cell r="A590">
            <v>400.21899999999999</v>
          </cell>
        </row>
        <row r="591">
          <cell r="A591">
            <v>400.45</v>
          </cell>
        </row>
        <row r="592">
          <cell r="A592">
            <v>400.68020000000001</v>
          </cell>
        </row>
        <row r="593">
          <cell r="A593">
            <v>400.90960000000001</v>
          </cell>
        </row>
        <row r="594">
          <cell r="A594">
            <v>401.13819999999998</v>
          </cell>
        </row>
        <row r="595">
          <cell r="A595">
            <v>401.36599999999999</v>
          </cell>
        </row>
        <row r="596">
          <cell r="A596">
            <v>401.59309999999999</v>
          </cell>
        </row>
        <row r="597">
          <cell r="A597">
            <v>401.8193</v>
          </cell>
        </row>
        <row r="598">
          <cell r="A598">
            <v>402.04480000000001</v>
          </cell>
        </row>
        <row r="599">
          <cell r="A599">
            <v>402.26949999999999</v>
          </cell>
        </row>
        <row r="600">
          <cell r="A600">
            <v>402.49349999999998</v>
          </cell>
        </row>
        <row r="601">
          <cell r="A601">
            <v>402.7167</v>
          </cell>
        </row>
        <row r="602">
          <cell r="A602">
            <v>402.93920000000003</v>
          </cell>
        </row>
        <row r="603">
          <cell r="A603">
            <v>403.16090000000003</v>
          </cell>
        </row>
        <row r="604">
          <cell r="A604">
            <v>403.38189999999997</v>
          </cell>
        </row>
        <row r="605">
          <cell r="A605">
            <v>403.60210000000001</v>
          </cell>
        </row>
        <row r="606">
          <cell r="A606">
            <v>403.82170000000002</v>
          </cell>
        </row>
        <row r="607">
          <cell r="A607">
            <v>404.04050000000001</v>
          </cell>
        </row>
        <row r="608">
          <cell r="A608">
            <v>404.25850000000003</v>
          </cell>
        </row>
        <row r="609">
          <cell r="A609">
            <v>404.47590000000002</v>
          </cell>
        </row>
        <row r="610">
          <cell r="A610">
            <v>404.6925</v>
          </cell>
        </row>
        <row r="611">
          <cell r="A611">
            <v>404.9085</v>
          </cell>
        </row>
        <row r="612">
          <cell r="A612">
            <v>405.12380000000002</v>
          </cell>
        </row>
        <row r="613">
          <cell r="A613">
            <v>405.3383</v>
          </cell>
        </row>
        <row r="614">
          <cell r="A614">
            <v>405.55220000000003</v>
          </cell>
        </row>
        <row r="615">
          <cell r="A615">
            <v>405.7654</v>
          </cell>
        </row>
        <row r="616">
          <cell r="A616">
            <v>405.97789999999998</v>
          </cell>
        </row>
        <row r="617">
          <cell r="A617">
            <v>406.18970000000002</v>
          </cell>
        </row>
        <row r="618">
          <cell r="A618">
            <v>406.4008</v>
          </cell>
        </row>
        <row r="619">
          <cell r="A619">
            <v>406.61130000000003</v>
          </cell>
        </row>
        <row r="620">
          <cell r="A620">
            <v>406.8211</v>
          </cell>
        </row>
        <row r="621">
          <cell r="A621">
            <v>407.03030000000001</v>
          </cell>
        </row>
        <row r="622">
          <cell r="A622">
            <v>407.23880000000003</v>
          </cell>
        </row>
        <row r="623">
          <cell r="A623">
            <v>407.44659999999999</v>
          </cell>
        </row>
        <row r="624">
          <cell r="A624">
            <v>407.65379999999999</v>
          </cell>
        </row>
        <row r="625">
          <cell r="A625">
            <v>407.86040000000003</v>
          </cell>
        </row>
        <row r="626">
          <cell r="A626">
            <v>408.06630000000001</v>
          </cell>
        </row>
        <row r="627">
          <cell r="A627">
            <v>408.27159999999998</v>
          </cell>
        </row>
        <row r="628">
          <cell r="A628">
            <v>408.47620000000001</v>
          </cell>
        </row>
        <row r="629">
          <cell r="A629">
            <v>408.68020000000001</v>
          </cell>
        </row>
        <row r="630">
          <cell r="A630">
            <v>408.8836</v>
          </cell>
        </row>
        <row r="631">
          <cell r="A631">
            <v>409.08640000000003</v>
          </cell>
        </row>
        <row r="632">
          <cell r="A632">
            <v>409.28859999999997</v>
          </cell>
        </row>
        <row r="633">
          <cell r="A633">
            <v>409.49009999999998</v>
          </cell>
        </row>
        <row r="634">
          <cell r="A634">
            <v>409.69110000000001</v>
          </cell>
        </row>
        <row r="635">
          <cell r="A635">
            <v>409.89139999999998</v>
          </cell>
        </row>
        <row r="636">
          <cell r="A636">
            <v>410.09109999999998</v>
          </cell>
        </row>
        <row r="637">
          <cell r="A637">
            <v>410.29020000000003</v>
          </cell>
        </row>
        <row r="638">
          <cell r="A638">
            <v>410.48880000000003</v>
          </cell>
        </row>
        <row r="639">
          <cell r="A639">
            <v>410.68669999999997</v>
          </cell>
        </row>
        <row r="640">
          <cell r="A640">
            <v>410.88400000000001</v>
          </cell>
        </row>
        <row r="641">
          <cell r="A641">
            <v>411.08080000000001</v>
          </cell>
        </row>
        <row r="642">
          <cell r="A642">
            <v>411.27699999999999</v>
          </cell>
        </row>
        <row r="643">
          <cell r="A643">
            <v>411.4726</v>
          </cell>
        </row>
        <row r="644">
          <cell r="A644">
            <v>411.66759999999999</v>
          </cell>
        </row>
        <row r="645">
          <cell r="A645">
            <v>411.8621</v>
          </cell>
        </row>
        <row r="646">
          <cell r="A646">
            <v>412.05590000000001</v>
          </cell>
        </row>
        <row r="647">
          <cell r="A647">
            <v>412.24930000000001</v>
          </cell>
        </row>
        <row r="648">
          <cell r="A648">
            <v>412.44200000000001</v>
          </cell>
        </row>
        <row r="649">
          <cell r="A649">
            <v>412.63420000000002</v>
          </cell>
        </row>
        <row r="650">
          <cell r="A650">
            <v>412.82580000000002</v>
          </cell>
        </row>
        <row r="651">
          <cell r="A651">
            <v>413.01690000000002</v>
          </cell>
        </row>
        <row r="652">
          <cell r="A652">
            <v>413.20740000000001</v>
          </cell>
        </row>
        <row r="653">
          <cell r="A653">
            <v>413.3974</v>
          </cell>
        </row>
        <row r="654">
          <cell r="A654">
            <v>413.58679999999998</v>
          </cell>
        </row>
        <row r="655">
          <cell r="A655">
            <v>413.77569999999997</v>
          </cell>
        </row>
        <row r="656">
          <cell r="A656">
            <v>413.96409999999997</v>
          </cell>
        </row>
        <row r="657">
          <cell r="A657">
            <v>414.15190000000001</v>
          </cell>
        </row>
        <row r="658">
          <cell r="A658">
            <v>414.33909999999997</v>
          </cell>
        </row>
        <row r="659">
          <cell r="A659">
            <v>414.52589999999998</v>
          </cell>
        </row>
        <row r="660">
          <cell r="A660">
            <v>414.71210000000002</v>
          </cell>
        </row>
        <row r="661">
          <cell r="A661">
            <v>414.89780000000002</v>
          </cell>
        </row>
        <row r="662">
          <cell r="A662">
            <v>415.0829</v>
          </cell>
        </row>
        <row r="663">
          <cell r="A663">
            <v>415.26749999999998</v>
          </cell>
        </row>
        <row r="664">
          <cell r="A664">
            <v>415.45170000000002</v>
          </cell>
        </row>
        <row r="665">
          <cell r="A665">
            <v>415.63529999999997</v>
          </cell>
        </row>
        <row r="666">
          <cell r="A666">
            <v>415.81830000000002</v>
          </cell>
        </row>
        <row r="667">
          <cell r="A667">
            <v>416.0009</v>
          </cell>
        </row>
        <row r="668">
          <cell r="A668">
            <v>416.18299999999999</v>
          </cell>
        </row>
        <row r="669">
          <cell r="A669">
            <v>416.36450000000002</v>
          </cell>
        </row>
        <row r="670">
          <cell r="A670">
            <v>416.54559999999998</v>
          </cell>
        </row>
        <row r="671">
          <cell r="A671">
            <v>416.72609999999997</v>
          </cell>
        </row>
        <row r="672">
          <cell r="A672">
            <v>416.90609999999998</v>
          </cell>
        </row>
        <row r="673">
          <cell r="A673">
            <v>417.08569999999997</v>
          </cell>
        </row>
        <row r="674">
          <cell r="A674">
            <v>417.2647</v>
          </cell>
        </row>
        <row r="675">
          <cell r="A675">
            <v>417.44330000000002</v>
          </cell>
        </row>
        <row r="676">
          <cell r="A676">
            <v>417.62130000000002</v>
          </cell>
        </row>
        <row r="677">
          <cell r="A677">
            <v>417.7989</v>
          </cell>
        </row>
        <row r="678">
          <cell r="A678">
            <v>417.976</v>
          </cell>
        </row>
        <row r="679">
          <cell r="A679">
            <v>418.15260000000001</v>
          </cell>
        </row>
        <row r="680">
          <cell r="A680">
            <v>418.32870000000003</v>
          </cell>
        </row>
        <row r="681">
          <cell r="A681">
            <v>418.5043</v>
          </cell>
        </row>
        <row r="682">
          <cell r="A682">
            <v>418.67939999999999</v>
          </cell>
        </row>
        <row r="683">
          <cell r="A683">
            <v>418.85410000000002</v>
          </cell>
        </row>
        <row r="684">
          <cell r="A684">
            <v>419.0283</v>
          </cell>
        </row>
        <row r="685">
          <cell r="A685">
            <v>419.202</v>
          </cell>
        </row>
        <row r="686">
          <cell r="A686">
            <v>419.37529999999998</v>
          </cell>
        </row>
        <row r="687">
          <cell r="A687">
            <v>419.548</v>
          </cell>
        </row>
        <row r="688">
          <cell r="A688">
            <v>419.72030000000001</v>
          </cell>
        </row>
        <row r="689">
          <cell r="A689">
            <v>419.89210000000003</v>
          </cell>
        </row>
        <row r="690">
          <cell r="A690">
            <v>420.06349999999998</v>
          </cell>
        </row>
        <row r="691">
          <cell r="A691">
            <v>420.23439999999999</v>
          </cell>
        </row>
        <row r="692">
          <cell r="A692">
            <v>420.40480000000002</v>
          </cell>
        </row>
        <row r="693">
          <cell r="A693">
            <v>420.57479999999998</v>
          </cell>
        </row>
        <row r="694">
          <cell r="A694">
            <v>420.74430000000001</v>
          </cell>
        </row>
        <row r="695">
          <cell r="A695">
            <v>420.91340000000002</v>
          </cell>
        </row>
        <row r="696">
          <cell r="A696">
            <v>421.08199999999999</v>
          </cell>
        </row>
        <row r="697">
          <cell r="A697">
            <v>421.25009999999997</v>
          </cell>
        </row>
        <row r="698">
          <cell r="A698">
            <v>421.4178</v>
          </cell>
        </row>
        <row r="699">
          <cell r="A699">
            <v>421.58499999999998</v>
          </cell>
        </row>
        <row r="700">
          <cell r="A700">
            <v>421.75170000000003</v>
          </cell>
        </row>
        <row r="701">
          <cell r="A701">
            <v>421.91809999999998</v>
          </cell>
        </row>
        <row r="702">
          <cell r="A702">
            <v>422.08390000000003</v>
          </cell>
        </row>
        <row r="703">
          <cell r="A703">
            <v>422.24930000000001</v>
          </cell>
        </row>
        <row r="704">
          <cell r="A704">
            <v>422.41430000000003</v>
          </cell>
        </row>
        <row r="705">
          <cell r="A705">
            <v>422.5788</v>
          </cell>
        </row>
        <row r="706">
          <cell r="A706">
            <v>422.74279999999999</v>
          </cell>
        </row>
        <row r="707">
          <cell r="A707">
            <v>422.90640000000002</v>
          </cell>
        </row>
        <row r="708">
          <cell r="A708">
            <v>423.06959999999998</v>
          </cell>
        </row>
        <row r="709">
          <cell r="A709">
            <v>423.23230000000001</v>
          </cell>
        </row>
        <row r="710">
          <cell r="A710">
            <v>423.39460000000003</v>
          </cell>
        </row>
        <row r="711">
          <cell r="A711">
            <v>423.5564</v>
          </cell>
        </row>
        <row r="712">
          <cell r="A712">
            <v>423.71769999999998</v>
          </cell>
        </row>
        <row r="713">
          <cell r="A713">
            <v>423.87860000000001</v>
          </cell>
        </row>
        <row r="714">
          <cell r="A714">
            <v>424.03910000000002</v>
          </cell>
        </row>
        <row r="715">
          <cell r="A715">
            <v>424.19909999999999</v>
          </cell>
        </row>
        <row r="716">
          <cell r="A716">
            <v>424.35860000000002</v>
          </cell>
        </row>
        <row r="717">
          <cell r="A717">
            <v>424.51769999999999</v>
          </cell>
        </row>
        <row r="718">
          <cell r="A718">
            <v>424.67630000000003</v>
          </cell>
        </row>
        <row r="719">
          <cell r="A719">
            <v>424.83449999999999</v>
          </cell>
        </row>
        <row r="720">
          <cell r="A720">
            <v>424.99220000000003</v>
          </cell>
        </row>
        <row r="721">
          <cell r="A721">
            <v>425.14940000000001</v>
          </cell>
        </row>
        <row r="722">
          <cell r="A722">
            <v>425.30610000000001</v>
          </cell>
        </row>
        <row r="723">
          <cell r="A723">
            <v>425.4624</v>
          </cell>
        </row>
        <row r="724">
          <cell r="A724">
            <v>425.6182</v>
          </cell>
        </row>
        <row r="725">
          <cell r="A725">
            <v>425.77350000000001</v>
          </cell>
        </row>
        <row r="726">
          <cell r="A726">
            <v>425.92829999999998</v>
          </cell>
        </row>
        <row r="727">
          <cell r="A727">
            <v>426.08249999999998</v>
          </cell>
        </row>
        <row r="728">
          <cell r="A728">
            <v>426.23630000000003</v>
          </cell>
        </row>
        <row r="729">
          <cell r="A729">
            <v>426.38940000000002</v>
          </cell>
        </row>
        <row r="730">
          <cell r="A730">
            <v>426.54199999999997</v>
          </cell>
        </row>
        <row r="731">
          <cell r="A731">
            <v>426.69389999999999</v>
          </cell>
        </row>
        <row r="732">
          <cell r="A732">
            <v>426.8451</v>
          </cell>
        </row>
        <row r="733">
          <cell r="A733">
            <v>426.99529999999999</v>
          </cell>
        </row>
      </sheetData>
      <sheetData sheetId="49">
        <row r="2">
          <cell r="A2">
            <v>233.3501</v>
          </cell>
        </row>
        <row r="3">
          <cell r="A3">
            <v>240.8528</v>
          </cell>
        </row>
        <row r="4">
          <cell r="A4">
            <v>246.50489999999999</v>
          </cell>
        </row>
        <row r="5">
          <cell r="A5">
            <v>251.09970000000001</v>
          </cell>
        </row>
        <row r="6">
          <cell r="A6">
            <v>255.00229999999999</v>
          </cell>
        </row>
        <row r="7">
          <cell r="A7">
            <v>258.41300000000001</v>
          </cell>
        </row>
        <row r="8">
          <cell r="A8">
            <v>261.45440000000002</v>
          </cell>
        </row>
        <row r="9">
          <cell r="A9">
            <v>264.2072</v>
          </cell>
        </row>
        <row r="10">
          <cell r="A10">
            <v>266.7278</v>
          </cell>
        </row>
        <row r="11">
          <cell r="A11">
            <v>269.05700000000002</v>
          </cell>
        </row>
        <row r="12">
          <cell r="A12">
            <v>271.2253</v>
          </cell>
        </row>
        <row r="13">
          <cell r="A13">
            <v>273.25639999999999</v>
          </cell>
        </row>
        <row r="14">
          <cell r="A14">
            <v>275.16890000000001</v>
          </cell>
        </row>
        <row r="15">
          <cell r="A15">
            <v>276.9778</v>
          </cell>
        </row>
        <row r="16">
          <cell r="A16">
            <v>278.69529999999997</v>
          </cell>
        </row>
        <row r="17">
          <cell r="A17">
            <v>280.33139999999997</v>
          </cell>
        </row>
        <row r="18">
          <cell r="A18">
            <v>281.8947</v>
          </cell>
        </row>
        <row r="19">
          <cell r="A19">
            <v>283.3922</v>
          </cell>
        </row>
        <row r="20">
          <cell r="A20">
            <v>284.83019999999999</v>
          </cell>
        </row>
        <row r="21">
          <cell r="A21">
            <v>286.21379999999999</v>
          </cell>
        </row>
        <row r="22">
          <cell r="A22">
            <v>287.54770000000002</v>
          </cell>
        </row>
        <row r="23">
          <cell r="A23">
            <v>288.83580000000001</v>
          </cell>
        </row>
        <row r="24">
          <cell r="A24">
            <v>290.08170000000001</v>
          </cell>
        </row>
        <row r="25">
          <cell r="A25">
            <v>291.2885</v>
          </cell>
        </row>
        <row r="26">
          <cell r="A26">
            <v>292.45890000000003</v>
          </cell>
        </row>
        <row r="27">
          <cell r="A27">
            <v>293.59539999999998</v>
          </cell>
        </row>
        <row r="28">
          <cell r="A28">
            <v>294.70030000000003</v>
          </cell>
        </row>
        <row r="29">
          <cell r="A29">
            <v>295.77550000000002</v>
          </cell>
        </row>
        <row r="30">
          <cell r="A30">
            <v>296.82279999999997</v>
          </cell>
        </row>
        <row r="31">
          <cell r="A31">
            <v>297.84390000000002</v>
          </cell>
        </row>
        <row r="32">
          <cell r="A32">
            <v>298.84030000000001</v>
          </cell>
        </row>
        <row r="33">
          <cell r="A33">
            <v>299.8134</v>
          </cell>
        </row>
        <row r="34">
          <cell r="A34">
            <v>300.76429999999999</v>
          </cell>
        </row>
        <row r="35">
          <cell r="A35">
            <v>301.6943</v>
          </cell>
        </row>
        <row r="36">
          <cell r="A36">
            <v>302.6044</v>
          </cell>
        </row>
        <row r="37">
          <cell r="A37">
            <v>303.49549999999999</v>
          </cell>
        </row>
        <row r="38">
          <cell r="A38">
            <v>304.36860000000001</v>
          </cell>
        </row>
        <row r="39">
          <cell r="A39">
            <v>305.22460000000001</v>
          </cell>
        </row>
        <row r="40">
          <cell r="A40">
            <v>306.0641</v>
          </cell>
        </row>
        <row r="41">
          <cell r="A41">
            <v>306.8879</v>
          </cell>
        </row>
        <row r="42">
          <cell r="A42">
            <v>307.69670000000002</v>
          </cell>
        </row>
        <row r="43">
          <cell r="A43">
            <v>308.49110000000002</v>
          </cell>
        </row>
        <row r="44">
          <cell r="A44">
            <v>309.27179999999998</v>
          </cell>
        </row>
        <row r="45">
          <cell r="A45">
            <v>310.03919999999999</v>
          </cell>
        </row>
        <row r="46">
          <cell r="A46">
            <v>310.79379999999998</v>
          </cell>
        </row>
        <row r="47">
          <cell r="A47">
            <v>311.53629999999998</v>
          </cell>
        </row>
        <row r="48">
          <cell r="A48">
            <v>312.26690000000002</v>
          </cell>
        </row>
        <row r="49">
          <cell r="A49">
            <v>312.9862</v>
          </cell>
        </row>
        <row r="50">
          <cell r="A50">
            <v>313.69450000000001</v>
          </cell>
        </row>
        <row r="51">
          <cell r="A51">
            <v>314.39229999999998</v>
          </cell>
        </row>
        <row r="52">
          <cell r="A52">
            <v>315.07990000000001</v>
          </cell>
        </row>
        <row r="53">
          <cell r="A53">
            <v>315.7577</v>
          </cell>
        </row>
        <row r="54">
          <cell r="A54">
            <v>316.42590000000001</v>
          </cell>
        </row>
        <row r="55">
          <cell r="A55">
            <v>317.0849</v>
          </cell>
        </row>
        <row r="56">
          <cell r="A56">
            <v>317.73500000000001</v>
          </cell>
        </row>
        <row r="57">
          <cell r="A57">
            <v>318.37650000000002</v>
          </cell>
        </row>
        <row r="58">
          <cell r="A58">
            <v>319.00959999999998</v>
          </cell>
        </row>
        <row r="59">
          <cell r="A59">
            <v>319.6345</v>
          </cell>
        </row>
        <row r="60">
          <cell r="A60">
            <v>320.2516</v>
          </cell>
        </row>
        <row r="61">
          <cell r="A61">
            <v>320.86099999999999</v>
          </cell>
        </row>
        <row r="62">
          <cell r="A62">
            <v>321.46300000000002</v>
          </cell>
        </row>
        <row r="63">
          <cell r="A63">
            <v>322.05779999999999</v>
          </cell>
        </row>
        <row r="64">
          <cell r="A64">
            <v>322.64550000000003</v>
          </cell>
        </row>
        <row r="65">
          <cell r="A65">
            <v>323.22640000000001</v>
          </cell>
        </row>
        <row r="66">
          <cell r="A66">
            <v>323.80070000000001</v>
          </cell>
        </row>
        <row r="67">
          <cell r="A67">
            <v>324.36849999999998</v>
          </cell>
        </row>
        <row r="68">
          <cell r="A68">
            <v>324.93</v>
          </cell>
        </row>
        <row r="69">
          <cell r="A69">
            <v>325.48540000000003</v>
          </cell>
        </row>
        <row r="70">
          <cell r="A70">
            <v>326.03469999999999</v>
          </cell>
        </row>
        <row r="71">
          <cell r="A71">
            <v>326.57830000000001</v>
          </cell>
        </row>
        <row r="72">
          <cell r="A72">
            <v>327.11610000000002</v>
          </cell>
        </row>
        <row r="73">
          <cell r="A73">
            <v>327.64839999999998</v>
          </cell>
        </row>
        <row r="74">
          <cell r="A74">
            <v>328.17529999999999</v>
          </cell>
        </row>
        <row r="75">
          <cell r="A75">
            <v>328.69690000000003</v>
          </cell>
        </row>
        <row r="76">
          <cell r="A76">
            <v>329.2133</v>
          </cell>
        </row>
        <row r="77">
          <cell r="A77">
            <v>329.72460000000001</v>
          </cell>
        </row>
        <row r="78">
          <cell r="A78">
            <v>330.23110000000003</v>
          </cell>
        </row>
        <row r="79">
          <cell r="A79">
            <v>330.73270000000002</v>
          </cell>
        </row>
        <row r="80">
          <cell r="A80">
            <v>331.22949999999997</v>
          </cell>
        </row>
        <row r="81">
          <cell r="A81">
            <v>331.72179999999997</v>
          </cell>
        </row>
        <row r="82">
          <cell r="A82">
            <v>332.20949999999999</v>
          </cell>
        </row>
        <row r="83">
          <cell r="A83">
            <v>332.69279999999998</v>
          </cell>
        </row>
        <row r="84">
          <cell r="A84">
            <v>333.17180000000002</v>
          </cell>
        </row>
        <row r="85">
          <cell r="A85">
            <v>333.6465</v>
          </cell>
        </row>
        <row r="86">
          <cell r="A86">
            <v>334.11709999999999</v>
          </cell>
        </row>
        <row r="87">
          <cell r="A87">
            <v>334.58359999999999</v>
          </cell>
        </row>
        <row r="88">
          <cell r="A88">
            <v>335.04610000000002</v>
          </cell>
        </row>
        <row r="89">
          <cell r="A89">
            <v>335.50470000000001</v>
          </cell>
        </row>
        <row r="90">
          <cell r="A90">
            <v>335.95949999999999</v>
          </cell>
        </row>
        <row r="91">
          <cell r="A91">
            <v>336.41050000000001</v>
          </cell>
        </row>
        <row r="92">
          <cell r="A92">
            <v>336.8578</v>
          </cell>
        </row>
        <row r="93">
          <cell r="A93">
            <v>337.30149999999998</v>
          </cell>
        </row>
        <row r="94">
          <cell r="A94">
            <v>337.74160000000001</v>
          </cell>
        </row>
        <row r="95">
          <cell r="A95">
            <v>338.1782</v>
          </cell>
        </row>
        <row r="96">
          <cell r="A96">
            <v>338.6114</v>
          </cell>
        </row>
        <row r="97">
          <cell r="A97">
            <v>339.04129999999998</v>
          </cell>
        </row>
        <row r="98">
          <cell r="A98">
            <v>339.46780000000001</v>
          </cell>
        </row>
        <row r="99">
          <cell r="A99">
            <v>339.89109999999999</v>
          </cell>
        </row>
        <row r="100">
          <cell r="A100">
            <v>340.31119999999999</v>
          </cell>
        </row>
        <row r="101">
          <cell r="A101">
            <v>340.72820000000002</v>
          </cell>
        </row>
        <row r="102">
          <cell r="A102">
            <v>341.14210000000003</v>
          </cell>
        </row>
        <row r="103">
          <cell r="A103">
            <v>341.553</v>
          </cell>
        </row>
        <row r="104">
          <cell r="A104">
            <v>341.96080000000001</v>
          </cell>
        </row>
        <row r="105">
          <cell r="A105">
            <v>342.36579999999998</v>
          </cell>
        </row>
        <row r="106">
          <cell r="A106">
            <v>342.76780000000002</v>
          </cell>
        </row>
        <row r="107">
          <cell r="A107">
            <v>343.1671</v>
          </cell>
        </row>
        <row r="108">
          <cell r="A108">
            <v>343.56349999999998</v>
          </cell>
        </row>
        <row r="109">
          <cell r="A109">
            <v>343.9572</v>
          </cell>
        </row>
        <row r="110">
          <cell r="A110">
            <v>344.34820000000002</v>
          </cell>
        </row>
        <row r="111">
          <cell r="A111">
            <v>344.73649999999998</v>
          </cell>
        </row>
        <row r="112">
          <cell r="A112">
            <v>345.12220000000002</v>
          </cell>
        </row>
        <row r="113">
          <cell r="A113">
            <v>345.50540000000001</v>
          </cell>
        </row>
        <row r="114">
          <cell r="A114">
            <v>345.88600000000002</v>
          </cell>
        </row>
        <row r="115">
          <cell r="A115">
            <v>346.26400000000001</v>
          </cell>
        </row>
        <row r="116">
          <cell r="A116">
            <v>346.6397</v>
          </cell>
        </row>
        <row r="117">
          <cell r="A117">
            <v>347.0129</v>
          </cell>
        </row>
        <row r="118">
          <cell r="A118">
            <v>347.38369999999998</v>
          </cell>
        </row>
        <row r="119">
          <cell r="A119">
            <v>347.75209999999998</v>
          </cell>
        </row>
        <row r="120">
          <cell r="A120">
            <v>348.1182</v>
          </cell>
        </row>
        <row r="121">
          <cell r="A121">
            <v>348.48200000000003</v>
          </cell>
        </row>
        <row r="122">
          <cell r="A122">
            <v>348.84359999999998</v>
          </cell>
        </row>
        <row r="123">
          <cell r="A123">
            <v>349.2029</v>
          </cell>
        </row>
        <row r="124">
          <cell r="A124">
            <v>349.56</v>
          </cell>
        </row>
        <row r="125">
          <cell r="A125">
            <v>349.91500000000002</v>
          </cell>
        </row>
        <row r="126">
          <cell r="A126">
            <v>350.26780000000002</v>
          </cell>
        </row>
        <row r="127">
          <cell r="A127">
            <v>350.61849999999998</v>
          </cell>
        </row>
        <row r="128">
          <cell r="A128">
            <v>350.96710000000002</v>
          </cell>
        </row>
        <row r="129">
          <cell r="A129">
            <v>351.31369999999998</v>
          </cell>
        </row>
        <row r="130">
          <cell r="A130">
            <v>351.6583</v>
          </cell>
        </row>
        <row r="131">
          <cell r="A131">
            <v>352.00080000000003</v>
          </cell>
        </row>
        <row r="132">
          <cell r="A132">
            <v>352.34140000000002</v>
          </cell>
        </row>
        <row r="133">
          <cell r="A133">
            <v>352.68</v>
          </cell>
        </row>
        <row r="134">
          <cell r="A134">
            <v>353.01670000000001</v>
          </cell>
        </row>
        <row r="135">
          <cell r="A135">
            <v>353.35149999999999</v>
          </cell>
        </row>
        <row r="136">
          <cell r="A136">
            <v>353.68439999999998</v>
          </cell>
        </row>
        <row r="137">
          <cell r="A137">
            <v>354.0154</v>
          </cell>
        </row>
        <row r="138">
          <cell r="A138">
            <v>354.34460000000001</v>
          </cell>
        </row>
        <row r="139">
          <cell r="A139">
            <v>354.67200000000003</v>
          </cell>
        </row>
        <row r="140">
          <cell r="A140">
            <v>354.99770000000001</v>
          </cell>
        </row>
        <row r="141">
          <cell r="A141">
            <v>355.32150000000001</v>
          </cell>
        </row>
        <row r="142">
          <cell r="A142">
            <v>355.64359999999999</v>
          </cell>
        </row>
        <row r="143">
          <cell r="A143">
            <v>355.964</v>
          </cell>
        </row>
        <row r="144">
          <cell r="A144">
            <v>356.28269999999998</v>
          </cell>
        </row>
        <row r="145">
          <cell r="A145">
            <v>356.59969999999998</v>
          </cell>
        </row>
        <row r="146">
          <cell r="A146">
            <v>356.91500000000002</v>
          </cell>
        </row>
        <row r="147">
          <cell r="A147">
            <v>357.2287</v>
          </cell>
        </row>
        <row r="148">
          <cell r="A148">
            <v>357.54070000000002</v>
          </cell>
        </row>
        <row r="149">
          <cell r="A149">
            <v>357.85120000000001</v>
          </cell>
        </row>
        <row r="150">
          <cell r="A150">
            <v>358.16</v>
          </cell>
        </row>
        <row r="151">
          <cell r="A151">
            <v>358.46730000000002</v>
          </cell>
        </row>
        <row r="152">
          <cell r="A152">
            <v>358.77300000000002</v>
          </cell>
        </row>
        <row r="153">
          <cell r="A153">
            <v>359.0772</v>
          </cell>
        </row>
        <row r="154">
          <cell r="A154">
            <v>359.37979999999999</v>
          </cell>
        </row>
        <row r="155">
          <cell r="A155">
            <v>359.68099999999998</v>
          </cell>
        </row>
        <row r="156">
          <cell r="A156">
            <v>359.98059999999998</v>
          </cell>
        </row>
        <row r="157">
          <cell r="A157">
            <v>360.27879999999999</v>
          </cell>
        </row>
        <row r="158">
          <cell r="A158">
            <v>360.57549999999998</v>
          </cell>
        </row>
        <row r="159">
          <cell r="A159">
            <v>360.8707</v>
          </cell>
        </row>
        <row r="160">
          <cell r="A160">
            <v>361.16460000000001</v>
          </cell>
        </row>
        <row r="161">
          <cell r="A161">
            <v>361.45699999999999</v>
          </cell>
        </row>
        <row r="162">
          <cell r="A162">
            <v>361.74799999999999</v>
          </cell>
        </row>
        <row r="163">
          <cell r="A163">
            <v>362.0376</v>
          </cell>
        </row>
        <row r="164">
          <cell r="A164">
            <v>362.32589999999999</v>
          </cell>
        </row>
        <row r="165">
          <cell r="A165">
            <v>362.61279999999999</v>
          </cell>
        </row>
        <row r="166">
          <cell r="A166">
            <v>362.89830000000001</v>
          </cell>
        </row>
        <row r="167">
          <cell r="A167">
            <v>363.1825</v>
          </cell>
        </row>
        <row r="168">
          <cell r="A168">
            <v>363.46539999999999</v>
          </cell>
        </row>
        <row r="169">
          <cell r="A169">
            <v>363.74700000000001</v>
          </cell>
        </row>
        <row r="170">
          <cell r="A170">
            <v>364.02719999999999</v>
          </cell>
        </row>
        <row r="171">
          <cell r="A171">
            <v>364.30619999999999</v>
          </cell>
        </row>
        <row r="172">
          <cell r="A172">
            <v>364.584</v>
          </cell>
        </row>
        <row r="173">
          <cell r="A173">
            <v>364.86040000000003</v>
          </cell>
        </row>
        <row r="174">
          <cell r="A174">
            <v>365.13560000000001</v>
          </cell>
        </row>
        <row r="175">
          <cell r="A175">
            <v>365.40960000000001</v>
          </cell>
        </row>
        <row r="176">
          <cell r="A176">
            <v>365.68239999999997</v>
          </cell>
        </row>
        <row r="177">
          <cell r="A177">
            <v>365.95389999999998</v>
          </cell>
        </row>
        <row r="178">
          <cell r="A178">
            <v>366.2242</v>
          </cell>
        </row>
        <row r="179">
          <cell r="A179">
            <v>366.49340000000001</v>
          </cell>
        </row>
        <row r="180">
          <cell r="A180">
            <v>366.76130000000001</v>
          </cell>
        </row>
        <row r="181">
          <cell r="A181">
            <v>367.02809999999999</v>
          </cell>
        </row>
        <row r="182">
          <cell r="A182">
            <v>367.2937</v>
          </cell>
        </row>
        <row r="183">
          <cell r="A183">
            <v>367.5582</v>
          </cell>
        </row>
        <row r="184">
          <cell r="A184">
            <v>367.82150000000001</v>
          </cell>
        </row>
        <row r="185">
          <cell r="A185">
            <v>368.08370000000002</v>
          </cell>
        </row>
        <row r="186">
          <cell r="A186">
            <v>368.34480000000002</v>
          </cell>
        </row>
        <row r="187">
          <cell r="A187">
            <v>368.60469999999998</v>
          </cell>
        </row>
        <row r="188">
          <cell r="A188">
            <v>368.86360000000002</v>
          </cell>
        </row>
        <row r="189">
          <cell r="A189">
            <v>369.12130000000002</v>
          </cell>
        </row>
        <row r="190">
          <cell r="A190">
            <v>369.37799999999999</v>
          </cell>
        </row>
        <row r="191">
          <cell r="A191">
            <v>369.6336</v>
          </cell>
        </row>
        <row r="192">
          <cell r="A192">
            <v>369.88810000000001</v>
          </cell>
        </row>
        <row r="193">
          <cell r="A193">
            <v>370.14150000000001</v>
          </cell>
        </row>
        <row r="194">
          <cell r="A194">
            <v>370.39389999999997</v>
          </cell>
        </row>
        <row r="195">
          <cell r="A195">
            <v>370.64530000000002</v>
          </cell>
        </row>
        <row r="196">
          <cell r="A196">
            <v>370.8956</v>
          </cell>
        </row>
        <row r="197">
          <cell r="A197">
            <v>371.14490000000001</v>
          </cell>
        </row>
        <row r="198">
          <cell r="A198">
            <v>371.39319999999998</v>
          </cell>
        </row>
        <row r="199">
          <cell r="A199">
            <v>371.6404</v>
          </cell>
        </row>
        <row r="200">
          <cell r="A200">
            <v>371.88670000000002</v>
          </cell>
        </row>
        <row r="201">
          <cell r="A201">
            <v>372.13189999999997</v>
          </cell>
        </row>
        <row r="202">
          <cell r="A202">
            <v>372.37619999999998</v>
          </cell>
        </row>
        <row r="203">
          <cell r="A203">
            <v>372.61950000000002</v>
          </cell>
        </row>
        <row r="204">
          <cell r="A204">
            <v>372.86169999999998</v>
          </cell>
        </row>
        <row r="205">
          <cell r="A205">
            <v>373.10309999999998</v>
          </cell>
        </row>
        <row r="206">
          <cell r="A206">
            <v>373.34339999999997</v>
          </cell>
        </row>
        <row r="207">
          <cell r="A207">
            <v>373.58280000000002</v>
          </cell>
        </row>
        <row r="208">
          <cell r="A208">
            <v>373.82130000000001</v>
          </cell>
        </row>
        <row r="209">
          <cell r="A209">
            <v>374.05880000000002</v>
          </cell>
        </row>
        <row r="210">
          <cell r="A210">
            <v>374.29539999999997</v>
          </cell>
        </row>
        <row r="211">
          <cell r="A211">
            <v>374.53100000000001</v>
          </cell>
        </row>
        <row r="212">
          <cell r="A212">
            <v>374.76569999999998</v>
          </cell>
        </row>
        <row r="213">
          <cell r="A213">
            <v>374.99950000000001</v>
          </cell>
        </row>
        <row r="214">
          <cell r="A214">
            <v>375.23239999999998</v>
          </cell>
        </row>
        <row r="215">
          <cell r="A215">
            <v>375.46440000000001</v>
          </cell>
        </row>
        <row r="216">
          <cell r="A216">
            <v>375.69540000000001</v>
          </cell>
        </row>
        <row r="217">
          <cell r="A217">
            <v>375.92559999999997</v>
          </cell>
        </row>
        <row r="218">
          <cell r="A218">
            <v>376.1549</v>
          </cell>
        </row>
        <row r="219">
          <cell r="A219">
            <v>376.38330000000002</v>
          </cell>
        </row>
        <row r="220">
          <cell r="A220">
            <v>376.61079999999998</v>
          </cell>
        </row>
        <row r="221">
          <cell r="A221">
            <v>376.8374</v>
          </cell>
        </row>
        <row r="222">
          <cell r="A222">
            <v>377.06319999999999</v>
          </cell>
        </row>
        <row r="223">
          <cell r="A223">
            <v>377.28809999999999</v>
          </cell>
        </row>
        <row r="224">
          <cell r="A224">
            <v>377.51209999999998</v>
          </cell>
        </row>
        <row r="225">
          <cell r="A225">
            <v>377.7353</v>
          </cell>
        </row>
        <row r="226">
          <cell r="A226">
            <v>377.95760000000001</v>
          </cell>
        </row>
        <row r="227">
          <cell r="A227">
            <v>378.17910000000001</v>
          </cell>
        </row>
        <row r="228">
          <cell r="A228">
            <v>378.39980000000003</v>
          </cell>
        </row>
        <row r="229">
          <cell r="A229">
            <v>378.61959999999999</v>
          </cell>
        </row>
        <row r="230">
          <cell r="A230">
            <v>378.83850000000001</v>
          </cell>
        </row>
        <row r="231">
          <cell r="A231">
            <v>379.05669999999998</v>
          </cell>
        </row>
        <row r="232">
          <cell r="A232">
            <v>379.274</v>
          </cell>
        </row>
        <row r="233">
          <cell r="A233">
            <v>379.4905</v>
          </cell>
        </row>
        <row r="234">
          <cell r="A234">
            <v>379.70609999999999</v>
          </cell>
        </row>
        <row r="235">
          <cell r="A235">
            <v>379.92099999999999</v>
          </cell>
        </row>
        <row r="236">
          <cell r="A236">
            <v>380.13499999999999</v>
          </cell>
        </row>
        <row r="237">
          <cell r="A237">
            <v>380.34820000000002</v>
          </cell>
        </row>
        <row r="238">
          <cell r="A238">
            <v>380.5607</v>
          </cell>
        </row>
        <row r="239">
          <cell r="A239">
            <v>380.77229999999997</v>
          </cell>
        </row>
        <row r="240">
          <cell r="A240">
            <v>380.98309999999998</v>
          </cell>
        </row>
        <row r="241">
          <cell r="A241">
            <v>381.19310000000002</v>
          </cell>
        </row>
        <row r="242">
          <cell r="A242">
            <v>381.40230000000003</v>
          </cell>
        </row>
        <row r="243">
          <cell r="A243">
            <v>381.61079999999998</v>
          </cell>
        </row>
        <row r="244">
          <cell r="A244">
            <v>381.8184</v>
          </cell>
        </row>
        <row r="245">
          <cell r="A245">
            <v>382.02519999999998</v>
          </cell>
        </row>
        <row r="246">
          <cell r="A246">
            <v>382.23129999999998</v>
          </cell>
        </row>
        <row r="247">
          <cell r="A247">
            <v>382.4366</v>
          </cell>
        </row>
        <row r="248">
          <cell r="A248">
            <v>382.64109999999999</v>
          </cell>
        </row>
        <row r="249">
          <cell r="A249">
            <v>382.84480000000002</v>
          </cell>
        </row>
        <row r="250">
          <cell r="A250">
            <v>383.04770000000002</v>
          </cell>
        </row>
        <row r="251">
          <cell r="A251">
            <v>383.24990000000003</v>
          </cell>
        </row>
        <row r="252">
          <cell r="A252">
            <v>383.4513</v>
          </cell>
        </row>
        <row r="253">
          <cell r="A253">
            <v>383.65190000000001</v>
          </cell>
        </row>
        <row r="254">
          <cell r="A254">
            <v>383.85169999999999</v>
          </cell>
        </row>
        <row r="255">
          <cell r="A255">
            <v>384.05079999999998</v>
          </cell>
        </row>
        <row r="256">
          <cell r="A256">
            <v>384.24900000000002</v>
          </cell>
        </row>
        <row r="257">
          <cell r="A257">
            <v>384.44650000000001</v>
          </cell>
        </row>
        <row r="258">
          <cell r="A258">
            <v>384.64319999999998</v>
          </cell>
        </row>
        <row r="259">
          <cell r="A259">
            <v>384.83920000000001</v>
          </cell>
        </row>
        <row r="260">
          <cell r="A260">
            <v>385.03429999999997</v>
          </cell>
        </row>
        <row r="261">
          <cell r="A261">
            <v>385.2287</v>
          </cell>
        </row>
        <row r="262">
          <cell r="A262">
            <v>385.42219999999998</v>
          </cell>
        </row>
        <row r="263">
          <cell r="A263">
            <v>385.61500000000001</v>
          </cell>
        </row>
        <row r="264">
          <cell r="A264">
            <v>385.80700000000002</v>
          </cell>
        </row>
        <row r="265">
          <cell r="A265">
            <v>385.9982</v>
          </cell>
        </row>
        <row r="266">
          <cell r="A266">
            <v>386.18860000000001</v>
          </cell>
        </row>
        <row r="267">
          <cell r="A267">
            <v>386.37810000000002</v>
          </cell>
        </row>
        <row r="268">
          <cell r="A268">
            <v>386.56689999999998</v>
          </cell>
        </row>
        <row r="269">
          <cell r="A269">
            <v>386.75479999999999</v>
          </cell>
        </row>
        <row r="270">
          <cell r="A270">
            <v>386.94189999999998</v>
          </cell>
        </row>
        <row r="271">
          <cell r="A271">
            <v>387.12810000000002</v>
          </cell>
        </row>
        <row r="272">
          <cell r="A272">
            <v>387.31349999999998</v>
          </cell>
        </row>
        <row r="273">
          <cell r="A273">
            <v>387.49790000000002</v>
          </cell>
        </row>
        <row r="274">
          <cell r="A274">
            <v>387.68150000000003</v>
          </cell>
        </row>
        <row r="275">
          <cell r="A275">
            <v>387.86410000000001</v>
          </cell>
        </row>
        <row r="276">
          <cell r="A276">
            <v>388.04570000000001</v>
          </cell>
        </row>
        <row r="277">
          <cell r="A277">
            <v>388.22640000000001</v>
          </cell>
        </row>
        <row r="278">
          <cell r="A278">
            <v>233.3501</v>
          </cell>
        </row>
        <row r="279">
          <cell r="A279">
            <v>240.8528</v>
          </cell>
        </row>
        <row r="280">
          <cell r="A280">
            <v>246.50489999999999</v>
          </cell>
        </row>
        <row r="281">
          <cell r="A281">
            <v>251.09970000000001</v>
          </cell>
        </row>
        <row r="282">
          <cell r="A282">
            <v>255.00229999999999</v>
          </cell>
        </row>
        <row r="283">
          <cell r="A283">
            <v>258.41300000000001</v>
          </cell>
        </row>
        <row r="284">
          <cell r="A284">
            <v>261.45440000000002</v>
          </cell>
        </row>
        <row r="285">
          <cell r="A285">
            <v>264.2072</v>
          </cell>
        </row>
        <row r="286">
          <cell r="A286">
            <v>266.7278</v>
          </cell>
        </row>
        <row r="287">
          <cell r="A287">
            <v>269.05700000000002</v>
          </cell>
        </row>
        <row r="288">
          <cell r="A288">
            <v>271.2253</v>
          </cell>
        </row>
        <row r="289">
          <cell r="A289">
            <v>273.25639999999999</v>
          </cell>
        </row>
        <row r="290">
          <cell r="A290">
            <v>275.16890000000001</v>
          </cell>
        </row>
        <row r="291">
          <cell r="A291">
            <v>276.9778</v>
          </cell>
        </row>
        <row r="292">
          <cell r="A292">
            <v>278.69529999999997</v>
          </cell>
        </row>
        <row r="293">
          <cell r="A293">
            <v>280.33139999999997</v>
          </cell>
        </row>
        <row r="294">
          <cell r="A294">
            <v>281.8947</v>
          </cell>
        </row>
        <row r="295">
          <cell r="A295">
            <v>283.3922</v>
          </cell>
        </row>
        <row r="296">
          <cell r="A296">
            <v>284.83019999999999</v>
          </cell>
        </row>
        <row r="297">
          <cell r="A297">
            <v>286.21379999999999</v>
          </cell>
        </row>
        <row r="298">
          <cell r="A298">
            <v>287.54770000000002</v>
          </cell>
        </row>
        <row r="299">
          <cell r="A299">
            <v>288.83580000000001</v>
          </cell>
        </row>
        <row r="300">
          <cell r="A300">
            <v>290.08170000000001</v>
          </cell>
        </row>
        <row r="301">
          <cell r="A301">
            <v>291.2885</v>
          </cell>
        </row>
        <row r="302">
          <cell r="A302">
            <v>292.45890000000003</v>
          </cell>
        </row>
        <row r="303">
          <cell r="A303">
            <v>293.59539999999998</v>
          </cell>
        </row>
        <row r="304">
          <cell r="A304">
            <v>294.70030000000003</v>
          </cell>
        </row>
        <row r="305">
          <cell r="A305">
            <v>295.77550000000002</v>
          </cell>
        </row>
        <row r="306">
          <cell r="A306">
            <v>296.82279999999997</v>
          </cell>
        </row>
        <row r="307">
          <cell r="A307">
            <v>297.84390000000002</v>
          </cell>
        </row>
        <row r="308">
          <cell r="A308">
            <v>298.84030000000001</v>
          </cell>
        </row>
        <row r="309">
          <cell r="A309">
            <v>299.8134</v>
          </cell>
        </row>
        <row r="310">
          <cell r="A310">
            <v>300.76429999999999</v>
          </cell>
        </row>
        <row r="311">
          <cell r="A311">
            <v>301.6943</v>
          </cell>
        </row>
        <row r="312">
          <cell r="A312">
            <v>302.6044</v>
          </cell>
        </row>
        <row r="313">
          <cell r="A313">
            <v>303.49549999999999</v>
          </cell>
        </row>
        <row r="314">
          <cell r="A314">
            <v>304.36860000000001</v>
          </cell>
        </row>
        <row r="315">
          <cell r="A315">
            <v>305.22460000000001</v>
          </cell>
        </row>
        <row r="316">
          <cell r="A316">
            <v>306.0641</v>
          </cell>
        </row>
        <row r="317">
          <cell r="A317">
            <v>306.8879</v>
          </cell>
        </row>
        <row r="318">
          <cell r="A318">
            <v>307.69670000000002</v>
          </cell>
        </row>
        <row r="319">
          <cell r="A319">
            <v>308.49110000000002</v>
          </cell>
        </row>
        <row r="320">
          <cell r="A320">
            <v>309.27179999999998</v>
          </cell>
        </row>
        <row r="321">
          <cell r="A321">
            <v>310.03919999999999</v>
          </cell>
        </row>
        <row r="322">
          <cell r="A322">
            <v>310.79379999999998</v>
          </cell>
        </row>
        <row r="323">
          <cell r="A323">
            <v>311.53629999999998</v>
          </cell>
        </row>
        <row r="324">
          <cell r="A324">
            <v>312.26690000000002</v>
          </cell>
        </row>
        <row r="325">
          <cell r="A325">
            <v>312.9862</v>
          </cell>
        </row>
        <row r="326">
          <cell r="A326">
            <v>313.69450000000001</v>
          </cell>
        </row>
        <row r="327">
          <cell r="A327">
            <v>314.39229999999998</v>
          </cell>
        </row>
        <row r="328">
          <cell r="A328">
            <v>315.07990000000001</v>
          </cell>
        </row>
        <row r="329">
          <cell r="A329">
            <v>315.7577</v>
          </cell>
        </row>
        <row r="330">
          <cell r="A330">
            <v>316.42590000000001</v>
          </cell>
        </row>
        <row r="331">
          <cell r="A331">
            <v>317.0849</v>
          </cell>
        </row>
        <row r="332">
          <cell r="A332">
            <v>317.73500000000001</v>
          </cell>
        </row>
        <row r="333">
          <cell r="A333">
            <v>318.37650000000002</v>
          </cell>
        </row>
        <row r="334">
          <cell r="A334">
            <v>319.00959999999998</v>
          </cell>
        </row>
        <row r="335">
          <cell r="A335">
            <v>319.6345</v>
          </cell>
        </row>
        <row r="336">
          <cell r="A336">
            <v>320.2516</v>
          </cell>
        </row>
        <row r="337">
          <cell r="A337">
            <v>320.86099999999999</v>
          </cell>
        </row>
        <row r="338">
          <cell r="A338">
            <v>321.46300000000002</v>
          </cell>
        </row>
        <row r="339">
          <cell r="A339">
            <v>322.05779999999999</v>
          </cell>
        </row>
        <row r="340">
          <cell r="A340">
            <v>322.64550000000003</v>
          </cell>
        </row>
        <row r="341">
          <cell r="A341">
            <v>323.22640000000001</v>
          </cell>
        </row>
        <row r="342">
          <cell r="A342">
            <v>323.80070000000001</v>
          </cell>
        </row>
        <row r="343">
          <cell r="A343">
            <v>324.36849999999998</v>
          </cell>
        </row>
        <row r="344">
          <cell r="A344">
            <v>324.93</v>
          </cell>
        </row>
        <row r="345">
          <cell r="A345">
            <v>325.48540000000003</v>
          </cell>
        </row>
        <row r="346">
          <cell r="A346">
            <v>326.03469999999999</v>
          </cell>
        </row>
        <row r="347">
          <cell r="A347">
            <v>326.57830000000001</v>
          </cell>
        </row>
        <row r="348">
          <cell r="A348">
            <v>327.11610000000002</v>
          </cell>
        </row>
        <row r="349">
          <cell r="A349">
            <v>327.64839999999998</v>
          </cell>
        </row>
        <row r="350">
          <cell r="A350">
            <v>328.17529999999999</v>
          </cell>
        </row>
        <row r="351">
          <cell r="A351">
            <v>328.69690000000003</v>
          </cell>
        </row>
        <row r="352">
          <cell r="A352">
            <v>329.2133</v>
          </cell>
        </row>
        <row r="353">
          <cell r="A353">
            <v>329.72460000000001</v>
          </cell>
        </row>
        <row r="354">
          <cell r="A354">
            <v>330.23110000000003</v>
          </cell>
        </row>
        <row r="355">
          <cell r="A355">
            <v>330.73270000000002</v>
          </cell>
        </row>
        <row r="356">
          <cell r="A356">
            <v>331.22949999999997</v>
          </cell>
        </row>
        <row r="357">
          <cell r="A357">
            <v>331.72179999999997</v>
          </cell>
        </row>
        <row r="358">
          <cell r="A358">
            <v>332.20949999999999</v>
          </cell>
        </row>
        <row r="359">
          <cell r="A359">
            <v>332.69279999999998</v>
          </cell>
        </row>
        <row r="360">
          <cell r="A360">
            <v>333.17180000000002</v>
          </cell>
        </row>
        <row r="361">
          <cell r="A361">
            <v>333.6465</v>
          </cell>
        </row>
        <row r="362">
          <cell r="A362">
            <v>334.11709999999999</v>
          </cell>
        </row>
        <row r="363">
          <cell r="A363">
            <v>334.58359999999999</v>
          </cell>
        </row>
        <row r="364">
          <cell r="A364">
            <v>335.04610000000002</v>
          </cell>
        </row>
        <row r="365">
          <cell r="A365">
            <v>335.50470000000001</v>
          </cell>
        </row>
        <row r="366">
          <cell r="A366">
            <v>335.95949999999999</v>
          </cell>
        </row>
        <row r="367">
          <cell r="A367">
            <v>336.41050000000001</v>
          </cell>
        </row>
        <row r="368">
          <cell r="A368">
            <v>336.8578</v>
          </cell>
        </row>
        <row r="369">
          <cell r="A369">
            <v>337.30149999999998</v>
          </cell>
        </row>
        <row r="370">
          <cell r="A370">
            <v>337.74160000000001</v>
          </cell>
        </row>
        <row r="371">
          <cell r="A371">
            <v>338.1782</v>
          </cell>
        </row>
        <row r="372">
          <cell r="A372">
            <v>338.6114</v>
          </cell>
        </row>
        <row r="373">
          <cell r="A373">
            <v>339.04129999999998</v>
          </cell>
        </row>
        <row r="374">
          <cell r="A374">
            <v>339.46780000000001</v>
          </cell>
        </row>
        <row r="375">
          <cell r="A375">
            <v>339.89109999999999</v>
          </cell>
        </row>
        <row r="376">
          <cell r="A376">
            <v>340.31119999999999</v>
          </cell>
        </row>
        <row r="377">
          <cell r="A377">
            <v>340.72820000000002</v>
          </cell>
        </row>
        <row r="378">
          <cell r="A378">
            <v>341.14210000000003</v>
          </cell>
        </row>
        <row r="379">
          <cell r="A379">
            <v>341.553</v>
          </cell>
        </row>
        <row r="380">
          <cell r="A380">
            <v>341.96080000000001</v>
          </cell>
        </row>
        <row r="381">
          <cell r="A381">
            <v>342.36579999999998</v>
          </cell>
        </row>
        <row r="382">
          <cell r="A382">
            <v>342.76780000000002</v>
          </cell>
        </row>
        <row r="383">
          <cell r="A383">
            <v>343.1671</v>
          </cell>
        </row>
        <row r="384">
          <cell r="A384">
            <v>343.56349999999998</v>
          </cell>
        </row>
        <row r="385">
          <cell r="A385">
            <v>343.9572</v>
          </cell>
        </row>
        <row r="386">
          <cell r="A386">
            <v>344.34820000000002</v>
          </cell>
        </row>
        <row r="387">
          <cell r="A387">
            <v>344.73649999999998</v>
          </cell>
        </row>
        <row r="388">
          <cell r="A388">
            <v>345.12220000000002</v>
          </cell>
        </row>
        <row r="389">
          <cell r="A389">
            <v>345.50540000000001</v>
          </cell>
        </row>
        <row r="390">
          <cell r="A390">
            <v>345.88600000000002</v>
          </cell>
        </row>
        <row r="391">
          <cell r="A391">
            <v>346.26400000000001</v>
          </cell>
        </row>
        <row r="392">
          <cell r="A392">
            <v>346.6397</v>
          </cell>
        </row>
        <row r="393">
          <cell r="A393">
            <v>347.0129</v>
          </cell>
        </row>
        <row r="394">
          <cell r="A394">
            <v>347.38369999999998</v>
          </cell>
        </row>
        <row r="395">
          <cell r="A395">
            <v>347.75209999999998</v>
          </cell>
        </row>
        <row r="396">
          <cell r="A396">
            <v>348.1182</v>
          </cell>
        </row>
        <row r="397">
          <cell r="A397">
            <v>348.48200000000003</v>
          </cell>
        </row>
        <row r="398">
          <cell r="A398">
            <v>348.84359999999998</v>
          </cell>
        </row>
        <row r="399">
          <cell r="A399">
            <v>349.2029</v>
          </cell>
        </row>
        <row r="400">
          <cell r="A400">
            <v>349.56</v>
          </cell>
        </row>
        <row r="401">
          <cell r="A401">
            <v>349.91500000000002</v>
          </cell>
        </row>
        <row r="402">
          <cell r="A402">
            <v>350.26780000000002</v>
          </cell>
        </row>
        <row r="403">
          <cell r="A403">
            <v>350.61849999999998</v>
          </cell>
        </row>
        <row r="404">
          <cell r="A404">
            <v>350.96710000000002</v>
          </cell>
        </row>
        <row r="405">
          <cell r="A405">
            <v>351.31369999999998</v>
          </cell>
        </row>
        <row r="406">
          <cell r="A406">
            <v>351.6583</v>
          </cell>
        </row>
        <row r="407">
          <cell r="A407">
            <v>352.00080000000003</v>
          </cell>
        </row>
        <row r="408">
          <cell r="A408">
            <v>352.34140000000002</v>
          </cell>
        </row>
        <row r="409">
          <cell r="A409">
            <v>352.68</v>
          </cell>
        </row>
        <row r="410">
          <cell r="A410">
            <v>353.01670000000001</v>
          </cell>
        </row>
        <row r="411">
          <cell r="A411">
            <v>353.35149999999999</v>
          </cell>
        </row>
        <row r="412">
          <cell r="A412">
            <v>353.68439999999998</v>
          </cell>
        </row>
        <row r="413">
          <cell r="A413">
            <v>354.0154</v>
          </cell>
        </row>
        <row r="414">
          <cell r="A414">
            <v>354.34460000000001</v>
          </cell>
        </row>
        <row r="415">
          <cell r="A415">
            <v>354.67200000000003</v>
          </cell>
        </row>
        <row r="416">
          <cell r="A416">
            <v>354.99770000000001</v>
          </cell>
        </row>
        <row r="417">
          <cell r="A417">
            <v>355.32150000000001</v>
          </cell>
        </row>
        <row r="418">
          <cell r="A418">
            <v>355.64359999999999</v>
          </cell>
        </row>
        <row r="419">
          <cell r="A419">
            <v>355.964</v>
          </cell>
        </row>
        <row r="420">
          <cell r="A420">
            <v>356.28269999999998</v>
          </cell>
        </row>
        <row r="421">
          <cell r="A421">
            <v>356.59969999999998</v>
          </cell>
        </row>
        <row r="422">
          <cell r="A422">
            <v>356.91500000000002</v>
          </cell>
        </row>
        <row r="423">
          <cell r="A423">
            <v>357.2287</v>
          </cell>
        </row>
        <row r="424">
          <cell r="A424">
            <v>357.54070000000002</v>
          </cell>
        </row>
        <row r="425">
          <cell r="A425">
            <v>357.85120000000001</v>
          </cell>
        </row>
        <row r="426">
          <cell r="A426">
            <v>358.16</v>
          </cell>
        </row>
        <row r="427">
          <cell r="A427">
            <v>358.46730000000002</v>
          </cell>
        </row>
        <row r="428">
          <cell r="A428">
            <v>358.77300000000002</v>
          </cell>
        </row>
        <row r="429">
          <cell r="A429">
            <v>359.0772</v>
          </cell>
        </row>
        <row r="430">
          <cell r="A430">
            <v>359.37979999999999</v>
          </cell>
        </row>
        <row r="431">
          <cell r="A431">
            <v>359.68099999999998</v>
          </cell>
        </row>
        <row r="432">
          <cell r="A432">
            <v>359.98059999999998</v>
          </cell>
        </row>
        <row r="433">
          <cell r="A433">
            <v>360.27879999999999</v>
          </cell>
        </row>
        <row r="434">
          <cell r="A434">
            <v>360.57549999999998</v>
          </cell>
        </row>
        <row r="435">
          <cell r="A435">
            <v>360.8707</v>
          </cell>
        </row>
        <row r="436">
          <cell r="A436">
            <v>361.16460000000001</v>
          </cell>
        </row>
        <row r="437">
          <cell r="A437">
            <v>361.45699999999999</v>
          </cell>
        </row>
        <row r="438">
          <cell r="A438">
            <v>361.74799999999999</v>
          </cell>
        </row>
        <row r="439">
          <cell r="A439">
            <v>362.0376</v>
          </cell>
        </row>
        <row r="440">
          <cell r="A440">
            <v>362.32589999999999</v>
          </cell>
        </row>
        <row r="441">
          <cell r="A441">
            <v>362.61279999999999</v>
          </cell>
        </row>
        <row r="442">
          <cell r="A442">
            <v>362.89830000000001</v>
          </cell>
        </row>
        <row r="443">
          <cell r="A443">
            <v>363.1825</v>
          </cell>
        </row>
        <row r="444">
          <cell r="A444">
            <v>363.46539999999999</v>
          </cell>
        </row>
        <row r="445">
          <cell r="A445">
            <v>363.74700000000001</v>
          </cell>
        </row>
        <row r="446">
          <cell r="A446">
            <v>364.02719999999999</v>
          </cell>
        </row>
        <row r="447">
          <cell r="A447">
            <v>364.30619999999999</v>
          </cell>
        </row>
        <row r="448">
          <cell r="A448">
            <v>364.584</v>
          </cell>
        </row>
        <row r="449">
          <cell r="A449">
            <v>364.86040000000003</v>
          </cell>
        </row>
        <row r="450">
          <cell r="A450">
            <v>365.13560000000001</v>
          </cell>
        </row>
        <row r="451">
          <cell r="A451">
            <v>365.40960000000001</v>
          </cell>
        </row>
        <row r="452">
          <cell r="A452">
            <v>365.68239999999997</v>
          </cell>
        </row>
        <row r="453">
          <cell r="A453">
            <v>365.95389999999998</v>
          </cell>
        </row>
        <row r="454">
          <cell r="A454">
            <v>366.2242</v>
          </cell>
        </row>
        <row r="455">
          <cell r="A455">
            <v>366.49340000000001</v>
          </cell>
        </row>
        <row r="456">
          <cell r="A456">
            <v>366.76130000000001</v>
          </cell>
        </row>
        <row r="457">
          <cell r="A457">
            <v>367.02809999999999</v>
          </cell>
        </row>
        <row r="458">
          <cell r="A458">
            <v>367.2937</v>
          </cell>
        </row>
        <row r="459">
          <cell r="A459">
            <v>367.5582</v>
          </cell>
        </row>
        <row r="460">
          <cell r="A460">
            <v>367.82150000000001</v>
          </cell>
        </row>
        <row r="461">
          <cell r="A461">
            <v>368.08370000000002</v>
          </cell>
        </row>
        <row r="462">
          <cell r="A462">
            <v>368.34480000000002</v>
          </cell>
        </row>
        <row r="463">
          <cell r="A463">
            <v>368.60469999999998</v>
          </cell>
        </row>
        <row r="464">
          <cell r="A464">
            <v>368.86360000000002</v>
          </cell>
        </row>
        <row r="465">
          <cell r="A465">
            <v>369.12130000000002</v>
          </cell>
        </row>
        <row r="466">
          <cell r="A466">
            <v>369.37799999999999</v>
          </cell>
        </row>
        <row r="467">
          <cell r="A467">
            <v>369.6336</v>
          </cell>
        </row>
        <row r="468">
          <cell r="A468">
            <v>369.88810000000001</v>
          </cell>
        </row>
        <row r="469">
          <cell r="A469">
            <v>370.14150000000001</v>
          </cell>
        </row>
        <row r="470">
          <cell r="A470">
            <v>370.39389999999997</v>
          </cell>
        </row>
        <row r="471">
          <cell r="A471">
            <v>370.64530000000002</v>
          </cell>
        </row>
        <row r="472">
          <cell r="A472">
            <v>370.8956</v>
          </cell>
        </row>
        <row r="473">
          <cell r="A473">
            <v>371.14490000000001</v>
          </cell>
        </row>
        <row r="474">
          <cell r="A474">
            <v>371.39319999999998</v>
          </cell>
        </row>
        <row r="475">
          <cell r="A475">
            <v>371.6404</v>
          </cell>
        </row>
        <row r="476">
          <cell r="A476">
            <v>371.88670000000002</v>
          </cell>
        </row>
        <row r="477">
          <cell r="A477">
            <v>372.13189999999997</v>
          </cell>
        </row>
        <row r="478">
          <cell r="A478">
            <v>372.37619999999998</v>
          </cell>
        </row>
        <row r="479">
          <cell r="A479">
            <v>372.61950000000002</v>
          </cell>
        </row>
        <row r="480">
          <cell r="A480">
            <v>372.86169999999998</v>
          </cell>
        </row>
        <row r="481">
          <cell r="A481">
            <v>373.10309999999998</v>
          </cell>
        </row>
        <row r="482">
          <cell r="A482">
            <v>373.34339999999997</v>
          </cell>
        </row>
        <row r="483">
          <cell r="A483">
            <v>373.58280000000002</v>
          </cell>
        </row>
        <row r="484">
          <cell r="A484">
            <v>373.82130000000001</v>
          </cell>
        </row>
        <row r="485">
          <cell r="A485">
            <v>374.05880000000002</v>
          </cell>
        </row>
        <row r="486">
          <cell r="A486">
            <v>374.29539999999997</v>
          </cell>
        </row>
        <row r="487">
          <cell r="A487">
            <v>374.53100000000001</v>
          </cell>
        </row>
        <row r="488">
          <cell r="A488">
            <v>374.76569999999998</v>
          </cell>
        </row>
        <row r="489">
          <cell r="A489">
            <v>374.99950000000001</v>
          </cell>
        </row>
        <row r="490">
          <cell r="A490">
            <v>375.23239999999998</v>
          </cell>
        </row>
        <row r="491">
          <cell r="A491">
            <v>375.46440000000001</v>
          </cell>
        </row>
        <row r="492">
          <cell r="A492">
            <v>375.69540000000001</v>
          </cell>
        </row>
        <row r="493">
          <cell r="A493">
            <v>375.92559999999997</v>
          </cell>
        </row>
        <row r="494">
          <cell r="A494">
            <v>376.1549</v>
          </cell>
        </row>
        <row r="495">
          <cell r="A495">
            <v>376.38330000000002</v>
          </cell>
        </row>
        <row r="496">
          <cell r="A496">
            <v>376.61079999999998</v>
          </cell>
        </row>
        <row r="497">
          <cell r="A497">
            <v>376.8374</v>
          </cell>
        </row>
        <row r="498">
          <cell r="A498">
            <v>377.06319999999999</v>
          </cell>
        </row>
        <row r="499">
          <cell r="A499">
            <v>377.28809999999999</v>
          </cell>
        </row>
        <row r="500">
          <cell r="A500">
            <v>377.51209999999998</v>
          </cell>
        </row>
        <row r="501">
          <cell r="A501">
            <v>377.7353</v>
          </cell>
        </row>
        <row r="502">
          <cell r="A502">
            <v>377.95760000000001</v>
          </cell>
        </row>
        <row r="503">
          <cell r="A503">
            <v>378.17910000000001</v>
          </cell>
        </row>
        <row r="504">
          <cell r="A504">
            <v>378.39980000000003</v>
          </cell>
        </row>
        <row r="505">
          <cell r="A505">
            <v>378.61959999999999</v>
          </cell>
        </row>
        <row r="506">
          <cell r="A506">
            <v>378.83850000000001</v>
          </cell>
        </row>
        <row r="507">
          <cell r="A507">
            <v>379.05669999999998</v>
          </cell>
        </row>
        <row r="508">
          <cell r="A508">
            <v>379.274</v>
          </cell>
        </row>
        <row r="509">
          <cell r="A509">
            <v>379.4905</v>
          </cell>
        </row>
        <row r="510">
          <cell r="A510">
            <v>379.70609999999999</v>
          </cell>
        </row>
        <row r="511">
          <cell r="A511">
            <v>379.92099999999999</v>
          </cell>
        </row>
        <row r="512">
          <cell r="A512">
            <v>380.13499999999999</v>
          </cell>
        </row>
        <row r="513">
          <cell r="A513">
            <v>380.34820000000002</v>
          </cell>
        </row>
        <row r="514">
          <cell r="A514">
            <v>380.5607</v>
          </cell>
        </row>
        <row r="515">
          <cell r="A515">
            <v>380.77229999999997</v>
          </cell>
        </row>
        <row r="516">
          <cell r="A516">
            <v>380.98309999999998</v>
          </cell>
        </row>
        <row r="517">
          <cell r="A517">
            <v>381.19310000000002</v>
          </cell>
        </row>
        <row r="518">
          <cell r="A518">
            <v>381.40230000000003</v>
          </cell>
        </row>
        <row r="519">
          <cell r="A519">
            <v>381.61079999999998</v>
          </cell>
        </row>
        <row r="520">
          <cell r="A520">
            <v>381.8184</v>
          </cell>
        </row>
        <row r="521">
          <cell r="A521">
            <v>382.02519999999998</v>
          </cell>
        </row>
        <row r="522">
          <cell r="A522">
            <v>382.23129999999998</v>
          </cell>
        </row>
        <row r="523">
          <cell r="A523">
            <v>382.4366</v>
          </cell>
        </row>
        <row r="524">
          <cell r="A524">
            <v>382.64109999999999</v>
          </cell>
        </row>
        <row r="525">
          <cell r="A525">
            <v>382.84480000000002</v>
          </cell>
        </row>
        <row r="526">
          <cell r="A526">
            <v>383.04770000000002</v>
          </cell>
        </row>
        <row r="527">
          <cell r="A527">
            <v>383.24990000000003</v>
          </cell>
        </row>
        <row r="528">
          <cell r="A528">
            <v>383.4513</v>
          </cell>
        </row>
        <row r="529">
          <cell r="A529">
            <v>383.65190000000001</v>
          </cell>
        </row>
        <row r="530">
          <cell r="A530">
            <v>383.85169999999999</v>
          </cell>
        </row>
        <row r="531">
          <cell r="A531">
            <v>384.05079999999998</v>
          </cell>
        </row>
        <row r="532">
          <cell r="A532">
            <v>384.24900000000002</v>
          </cell>
        </row>
        <row r="533">
          <cell r="A533">
            <v>384.44650000000001</v>
          </cell>
        </row>
        <row r="534">
          <cell r="A534">
            <v>384.64319999999998</v>
          </cell>
        </row>
        <row r="535">
          <cell r="A535">
            <v>384.83920000000001</v>
          </cell>
        </row>
        <row r="536">
          <cell r="A536">
            <v>385.03429999999997</v>
          </cell>
        </row>
        <row r="537">
          <cell r="A537">
            <v>385.2287</v>
          </cell>
        </row>
        <row r="538">
          <cell r="A538">
            <v>385.42219999999998</v>
          </cell>
        </row>
        <row r="539">
          <cell r="A539">
            <v>385.61500000000001</v>
          </cell>
        </row>
        <row r="540">
          <cell r="A540">
            <v>385.80700000000002</v>
          </cell>
        </row>
        <row r="541">
          <cell r="A541">
            <v>385.9982</v>
          </cell>
        </row>
        <row r="542">
          <cell r="A542">
            <v>386.18860000000001</v>
          </cell>
        </row>
        <row r="543">
          <cell r="A543">
            <v>386.37810000000002</v>
          </cell>
        </row>
        <row r="544">
          <cell r="A544">
            <v>386.56689999999998</v>
          </cell>
        </row>
        <row r="545">
          <cell r="A545">
            <v>386.75479999999999</v>
          </cell>
        </row>
        <row r="546">
          <cell r="A546">
            <v>386.94189999999998</v>
          </cell>
        </row>
        <row r="547">
          <cell r="A547">
            <v>387.12810000000002</v>
          </cell>
        </row>
        <row r="548">
          <cell r="A548">
            <v>387.31349999999998</v>
          </cell>
        </row>
        <row r="549">
          <cell r="A549">
            <v>387.49790000000002</v>
          </cell>
        </row>
        <row r="550">
          <cell r="A550">
            <v>387.68150000000003</v>
          </cell>
        </row>
        <row r="551">
          <cell r="A551">
            <v>387.86410000000001</v>
          </cell>
        </row>
        <row r="552">
          <cell r="A552">
            <v>388.04570000000001</v>
          </cell>
        </row>
        <row r="553">
          <cell r="A553">
            <v>388.22640000000001</v>
          </cell>
        </row>
      </sheetData>
      <sheetData sheetId="50">
        <row r="2">
          <cell r="A2">
            <v>278.6755</v>
          </cell>
        </row>
        <row r="3">
          <cell r="A3">
            <v>301.49540000000002</v>
          </cell>
        </row>
        <row r="4">
          <cell r="A4">
            <v>313.54419999999999</v>
          </cell>
        </row>
        <row r="5">
          <cell r="A5">
            <v>322.10320000000002</v>
          </cell>
        </row>
        <row r="6">
          <cell r="A6">
            <v>328.85919999999999</v>
          </cell>
        </row>
        <row r="7">
          <cell r="A7">
            <v>334.49650000000003</v>
          </cell>
        </row>
        <row r="8">
          <cell r="A8">
            <v>339.36509999999998</v>
          </cell>
        </row>
        <row r="9">
          <cell r="A9">
            <v>343.66950000000003</v>
          </cell>
        </row>
        <row r="10">
          <cell r="A10">
            <v>347.54070000000002</v>
          </cell>
        </row>
        <row r="11">
          <cell r="A11">
            <v>351.06740000000002</v>
          </cell>
        </row>
        <row r="12">
          <cell r="A12">
            <v>354.31319999999999</v>
          </cell>
        </row>
        <row r="13">
          <cell r="A13">
            <v>357.32490000000001</v>
          </cell>
        </row>
        <row r="14">
          <cell r="A14">
            <v>360.13830000000002</v>
          </cell>
        </row>
        <row r="15">
          <cell r="A15">
            <v>362.78120000000001</v>
          </cell>
        </row>
        <row r="16">
          <cell r="A16">
            <v>365.27589999999998</v>
          </cell>
        </row>
        <row r="17">
          <cell r="A17">
            <v>367.64030000000002</v>
          </cell>
        </row>
        <row r="18">
          <cell r="A18">
            <v>369.88940000000002</v>
          </cell>
        </row>
        <row r="19">
          <cell r="A19">
            <v>372.03530000000001</v>
          </cell>
        </row>
        <row r="20">
          <cell r="A20">
            <v>374.08859999999999</v>
          </cell>
        </row>
        <row r="21">
          <cell r="A21">
            <v>376.05810000000002</v>
          </cell>
        </row>
        <row r="22">
          <cell r="A22">
            <v>377.9513</v>
          </cell>
        </row>
        <row r="23">
          <cell r="A23">
            <v>379.77480000000003</v>
          </cell>
        </row>
        <row r="24">
          <cell r="A24">
            <v>381.53440000000001</v>
          </cell>
        </row>
        <row r="25">
          <cell r="A25">
            <v>383.23509999999999</v>
          </cell>
        </row>
        <row r="26">
          <cell r="A26">
            <v>384.88119999999998</v>
          </cell>
        </row>
        <row r="27">
          <cell r="A27">
            <v>386.47680000000003</v>
          </cell>
        </row>
        <row r="28">
          <cell r="A28">
            <v>388.02539999999999</v>
          </cell>
        </row>
        <row r="29">
          <cell r="A29">
            <v>389.53</v>
          </cell>
        </row>
        <row r="30">
          <cell r="A30">
            <v>390.99349999999998</v>
          </cell>
        </row>
        <row r="31">
          <cell r="A31">
            <v>392.41849999999999</v>
          </cell>
        </row>
        <row r="32">
          <cell r="A32">
            <v>393.80720000000002</v>
          </cell>
        </row>
        <row r="33">
          <cell r="A33">
            <v>395.16180000000003</v>
          </cell>
        </row>
        <row r="34">
          <cell r="A34">
            <v>396.48419999999999</v>
          </cell>
        </row>
        <row r="35">
          <cell r="A35">
            <v>397.77609999999999</v>
          </cell>
        </row>
        <row r="36">
          <cell r="A36">
            <v>399.03910000000002</v>
          </cell>
        </row>
        <row r="37">
          <cell r="A37">
            <v>400.2747</v>
          </cell>
        </row>
        <row r="38">
          <cell r="A38">
            <v>401.48430000000002</v>
          </cell>
        </row>
        <row r="39">
          <cell r="A39">
            <v>402.66919999999999</v>
          </cell>
        </row>
        <row r="40">
          <cell r="A40">
            <v>403.8304</v>
          </cell>
        </row>
        <row r="41">
          <cell r="A41">
            <v>404.96910000000003</v>
          </cell>
        </row>
        <row r="42">
          <cell r="A42">
            <v>406.08640000000003</v>
          </cell>
        </row>
        <row r="43">
          <cell r="A43">
            <v>407.18299999999999</v>
          </cell>
        </row>
        <row r="44">
          <cell r="A44">
            <v>408.25990000000002</v>
          </cell>
        </row>
        <row r="45">
          <cell r="A45">
            <v>409.31799999999998</v>
          </cell>
        </row>
        <row r="46">
          <cell r="A46">
            <v>410.35789999999997</v>
          </cell>
        </row>
        <row r="47">
          <cell r="A47">
            <v>411.38049999999998</v>
          </cell>
        </row>
        <row r="48">
          <cell r="A48">
            <v>412.38630000000001</v>
          </cell>
        </row>
        <row r="49">
          <cell r="A49">
            <v>413.37599999999998</v>
          </cell>
        </row>
        <row r="50">
          <cell r="A50">
            <v>414.3503</v>
          </cell>
        </row>
        <row r="51">
          <cell r="A51">
            <v>415.30959999999999</v>
          </cell>
        </row>
        <row r="52">
          <cell r="A52">
            <v>416.25450000000001</v>
          </cell>
        </row>
        <row r="53">
          <cell r="A53">
            <v>417.18549999999999</v>
          </cell>
        </row>
        <row r="54">
          <cell r="A54">
            <v>418.10309999999998</v>
          </cell>
        </row>
        <row r="55">
          <cell r="A55">
            <v>419.0077</v>
          </cell>
        </row>
        <row r="56">
          <cell r="A56">
            <v>419.89980000000003</v>
          </cell>
        </row>
        <row r="57">
          <cell r="A57">
            <v>420.77969999999999</v>
          </cell>
        </row>
        <row r="58">
          <cell r="A58">
            <v>421.64789999999999</v>
          </cell>
        </row>
        <row r="59">
          <cell r="A59">
            <v>422.50470000000001</v>
          </cell>
        </row>
        <row r="60">
          <cell r="A60">
            <v>423.35050000000001</v>
          </cell>
        </row>
        <row r="61">
          <cell r="A61">
            <v>424.18549999999999</v>
          </cell>
        </row>
        <row r="62">
          <cell r="A62">
            <v>425.0102</v>
          </cell>
        </row>
        <row r="63">
          <cell r="A63">
            <v>425.82479999999998</v>
          </cell>
        </row>
        <row r="64">
          <cell r="A64">
            <v>426.62959999999998</v>
          </cell>
        </row>
        <row r="65">
          <cell r="A65">
            <v>427.4248</v>
          </cell>
        </row>
        <row r="66">
          <cell r="A66">
            <v>428.21080000000001</v>
          </cell>
        </row>
        <row r="67">
          <cell r="A67">
            <v>428.98779999999999</v>
          </cell>
        </row>
        <row r="68">
          <cell r="A68">
            <v>429.75599999999997</v>
          </cell>
        </row>
        <row r="69">
          <cell r="A69">
            <v>430.51569999999998</v>
          </cell>
        </row>
        <row r="70">
          <cell r="A70">
            <v>431.26710000000003</v>
          </cell>
        </row>
        <row r="71">
          <cell r="A71">
            <v>432.01029999999997</v>
          </cell>
        </row>
        <row r="72">
          <cell r="A72">
            <v>432.7457</v>
          </cell>
        </row>
        <row r="73">
          <cell r="A73">
            <v>433.47340000000003</v>
          </cell>
        </row>
        <row r="74">
          <cell r="A74">
            <v>434.1936</v>
          </cell>
        </row>
        <row r="75">
          <cell r="A75">
            <v>434.90640000000002</v>
          </cell>
        </row>
        <row r="76">
          <cell r="A76">
            <v>435.6121</v>
          </cell>
        </row>
        <row r="77">
          <cell r="A77">
            <v>436.31079999999997</v>
          </cell>
        </row>
        <row r="78">
          <cell r="A78">
            <v>437.0027</v>
          </cell>
        </row>
        <row r="79">
          <cell r="A79">
            <v>437.68790000000001</v>
          </cell>
        </row>
        <row r="80">
          <cell r="A80">
            <v>438.36660000000001</v>
          </cell>
        </row>
        <row r="81">
          <cell r="A81">
            <v>439.03890000000001</v>
          </cell>
        </row>
        <row r="82">
          <cell r="A82">
            <v>439.70499999999998</v>
          </cell>
        </row>
        <row r="83">
          <cell r="A83">
            <v>440.36500000000001</v>
          </cell>
        </row>
        <row r="84">
          <cell r="A84">
            <v>441.01900000000001</v>
          </cell>
        </row>
        <row r="85">
          <cell r="A85">
            <v>441.66719999999998</v>
          </cell>
        </row>
        <row r="86">
          <cell r="A86">
            <v>442.30970000000002</v>
          </cell>
        </row>
        <row r="87">
          <cell r="A87">
            <v>442.94659999999999</v>
          </cell>
        </row>
        <row r="88">
          <cell r="A88">
            <v>443.57799999999997</v>
          </cell>
        </row>
        <row r="89">
          <cell r="A89">
            <v>444.20400000000001</v>
          </cell>
        </row>
        <row r="90">
          <cell r="A90">
            <v>444.82479999999998</v>
          </cell>
        </row>
        <row r="91">
          <cell r="A91">
            <v>445.44040000000001</v>
          </cell>
        </row>
        <row r="92">
          <cell r="A92">
            <v>446.05090000000001</v>
          </cell>
        </row>
        <row r="93">
          <cell r="A93">
            <v>446.65649999999999</v>
          </cell>
        </row>
        <row r="94">
          <cell r="A94">
            <v>447.25720000000001</v>
          </cell>
        </row>
        <row r="95">
          <cell r="A95">
            <v>447.85320000000002</v>
          </cell>
        </row>
        <row r="96">
          <cell r="A96">
            <v>448.44439999999997</v>
          </cell>
        </row>
        <row r="97">
          <cell r="A97">
            <v>449.03109999999998</v>
          </cell>
        </row>
        <row r="98">
          <cell r="A98">
            <v>449.61320000000001</v>
          </cell>
        </row>
        <row r="99">
          <cell r="A99">
            <v>450.19099999999997</v>
          </cell>
        </row>
        <row r="100">
          <cell r="A100">
            <v>450.76429999999999</v>
          </cell>
        </row>
        <row r="101">
          <cell r="A101">
            <v>451.33339999999998</v>
          </cell>
        </row>
        <row r="102">
          <cell r="A102">
            <v>451.89830000000001</v>
          </cell>
        </row>
        <row r="103">
          <cell r="A103">
            <v>452.459</v>
          </cell>
        </row>
        <row r="104">
          <cell r="A104">
            <v>453.01569999999998</v>
          </cell>
        </row>
        <row r="105">
          <cell r="A105">
            <v>453.5684</v>
          </cell>
        </row>
        <row r="106">
          <cell r="A106">
            <v>454.11720000000003</v>
          </cell>
        </row>
        <row r="107">
          <cell r="A107">
            <v>454.66210000000001</v>
          </cell>
        </row>
        <row r="108">
          <cell r="A108">
            <v>455.20319999999998</v>
          </cell>
        </row>
        <row r="109">
          <cell r="A109">
            <v>455.74059999999997</v>
          </cell>
        </row>
        <row r="110">
          <cell r="A110">
            <v>456.27440000000001</v>
          </cell>
        </row>
        <row r="111">
          <cell r="A111">
            <v>456.80450000000002</v>
          </cell>
        </row>
        <row r="112">
          <cell r="A112">
            <v>457.33109999999999</v>
          </cell>
        </row>
        <row r="113">
          <cell r="A113">
            <v>457.85410000000002</v>
          </cell>
        </row>
        <row r="114">
          <cell r="A114">
            <v>458.37369999999999</v>
          </cell>
        </row>
        <row r="115">
          <cell r="A115">
            <v>458.89</v>
          </cell>
        </row>
        <row r="116">
          <cell r="A116">
            <v>459.40289999999999</v>
          </cell>
        </row>
        <row r="117">
          <cell r="A117">
            <v>459.91250000000002</v>
          </cell>
        </row>
        <row r="118">
          <cell r="A118">
            <v>460.41879999999998</v>
          </cell>
        </row>
        <row r="119">
          <cell r="A119">
            <v>460.92200000000003</v>
          </cell>
        </row>
        <row r="120">
          <cell r="A120">
            <v>461.42200000000003</v>
          </cell>
        </row>
        <row r="121">
          <cell r="A121">
            <v>461.91899999999998</v>
          </cell>
        </row>
        <row r="122">
          <cell r="A122">
            <v>462.41289999999998</v>
          </cell>
        </row>
        <row r="123">
          <cell r="A123">
            <v>462.90370000000001</v>
          </cell>
        </row>
        <row r="124">
          <cell r="A124">
            <v>463.39159999999998</v>
          </cell>
        </row>
        <row r="125">
          <cell r="A125">
            <v>463.8766</v>
          </cell>
        </row>
        <row r="126">
          <cell r="A126">
            <v>464.3587</v>
          </cell>
        </row>
        <row r="127">
          <cell r="A127">
            <v>464.83800000000002</v>
          </cell>
        </row>
        <row r="128">
          <cell r="A128">
            <v>465.31450000000001</v>
          </cell>
        </row>
        <row r="129">
          <cell r="A129">
            <v>465.78809999999999</v>
          </cell>
        </row>
        <row r="130">
          <cell r="A130">
            <v>466.25909999999999</v>
          </cell>
        </row>
        <row r="131">
          <cell r="A131">
            <v>466.72739999999999</v>
          </cell>
        </row>
        <row r="132">
          <cell r="A132">
            <v>467.19299999999998</v>
          </cell>
        </row>
        <row r="133">
          <cell r="A133">
            <v>467.65600000000001</v>
          </cell>
        </row>
        <row r="134">
          <cell r="A134">
            <v>468.1164</v>
          </cell>
        </row>
        <row r="135">
          <cell r="A135">
            <v>468.57429999999999</v>
          </cell>
        </row>
        <row r="136">
          <cell r="A136">
            <v>469.02969999999999</v>
          </cell>
        </row>
        <row r="137">
          <cell r="A137">
            <v>469.48250000000002</v>
          </cell>
        </row>
        <row r="138">
          <cell r="A138">
            <v>469.93290000000002</v>
          </cell>
        </row>
        <row r="139">
          <cell r="A139">
            <v>470.3809</v>
          </cell>
        </row>
        <row r="140">
          <cell r="A140">
            <v>470.82650000000001</v>
          </cell>
        </row>
        <row r="141">
          <cell r="A141">
            <v>471.26979999999998</v>
          </cell>
        </row>
        <row r="142">
          <cell r="A142">
            <v>471.71069999999997</v>
          </cell>
        </row>
        <row r="143">
          <cell r="A143">
            <v>472.14929999999998</v>
          </cell>
        </row>
        <row r="144">
          <cell r="A144">
            <v>472.5856</v>
          </cell>
        </row>
        <row r="145">
          <cell r="A145">
            <v>473.0197</v>
          </cell>
        </row>
        <row r="146">
          <cell r="A146">
            <v>473.45150000000001</v>
          </cell>
        </row>
        <row r="147">
          <cell r="A147">
            <v>473.88119999999998</v>
          </cell>
        </row>
        <row r="148">
          <cell r="A148">
            <v>474.30869999999999</v>
          </cell>
        </row>
        <row r="149">
          <cell r="A149">
            <v>474.73399999999998</v>
          </cell>
        </row>
        <row r="150">
          <cell r="A150">
            <v>475.15730000000002</v>
          </cell>
        </row>
        <row r="151">
          <cell r="A151">
            <v>475.57839999999999</v>
          </cell>
        </row>
        <row r="152">
          <cell r="A152">
            <v>475.9975</v>
          </cell>
        </row>
        <row r="153">
          <cell r="A153">
            <v>476.41449999999998</v>
          </cell>
        </row>
        <row r="154">
          <cell r="A154">
            <v>476.8295</v>
          </cell>
        </row>
        <row r="155">
          <cell r="A155">
            <v>477.24250000000001</v>
          </cell>
        </row>
        <row r="156">
          <cell r="A156">
            <v>477.65350000000001</v>
          </cell>
        </row>
        <row r="157">
          <cell r="A157">
            <v>478.06259999999997</v>
          </cell>
        </row>
        <row r="158">
          <cell r="A158">
            <v>478.46969999999999</v>
          </cell>
        </row>
        <row r="159">
          <cell r="A159">
            <v>478.87490000000003</v>
          </cell>
        </row>
        <row r="160">
          <cell r="A160">
            <v>479.27820000000003</v>
          </cell>
        </row>
        <row r="161">
          <cell r="A161">
            <v>479.67970000000003</v>
          </cell>
        </row>
        <row r="162">
          <cell r="A162">
            <v>480.07929999999999</v>
          </cell>
        </row>
        <row r="163">
          <cell r="A163">
            <v>480.47710000000001</v>
          </cell>
        </row>
        <row r="164">
          <cell r="A164">
            <v>480.87299999999999</v>
          </cell>
        </row>
        <row r="165">
          <cell r="A165">
            <v>481.2672</v>
          </cell>
        </row>
        <row r="166">
          <cell r="A166">
            <v>481.65960000000001</v>
          </cell>
        </row>
        <row r="167">
          <cell r="A167">
            <v>482.05020000000002</v>
          </cell>
        </row>
        <row r="168">
          <cell r="A168">
            <v>482.4391</v>
          </cell>
        </row>
        <row r="169">
          <cell r="A169">
            <v>482.8263</v>
          </cell>
        </row>
        <row r="170">
          <cell r="A170">
            <v>483.21179999999998</v>
          </cell>
        </row>
        <row r="171">
          <cell r="A171">
            <v>483.59559999999999</v>
          </cell>
        </row>
        <row r="172">
          <cell r="A172">
            <v>483.97770000000003</v>
          </cell>
        </row>
        <row r="173">
          <cell r="A173">
            <v>484.35820000000001</v>
          </cell>
        </row>
        <row r="174">
          <cell r="A174">
            <v>484.73700000000002</v>
          </cell>
        </row>
        <row r="175">
          <cell r="A175">
            <v>485.11419999999998</v>
          </cell>
        </row>
        <row r="176">
          <cell r="A176">
            <v>485.48989999999998</v>
          </cell>
        </row>
        <row r="177">
          <cell r="A177">
            <v>485.8639</v>
          </cell>
        </row>
        <row r="178">
          <cell r="A178">
            <v>486.2364</v>
          </cell>
        </row>
        <row r="179">
          <cell r="A179">
            <v>486.60730000000001</v>
          </cell>
        </row>
        <row r="180">
          <cell r="A180">
            <v>486.97660000000002</v>
          </cell>
        </row>
        <row r="181">
          <cell r="A181">
            <v>487.34449999999998</v>
          </cell>
        </row>
        <row r="182">
          <cell r="A182">
            <v>487.71080000000001</v>
          </cell>
        </row>
        <row r="183">
          <cell r="A183">
            <v>488.07560000000001</v>
          </cell>
        </row>
        <row r="184">
          <cell r="A184">
            <v>488.43900000000002</v>
          </cell>
        </row>
        <row r="185">
          <cell r="A185">
            <v>488.80090000000001</v>
          </cell>
        </row>
        <row r="186">
          <cell r="A186">
            <v>489.16129999999998</v>
          </cell>
        </row>
        <row r="187">
          <cell r="A187">
            <v>489.52030000000002</v>
          </cell>
        </row>
        <row r="188">
          <cell r="A188">
            <v>489.87779999999998</v>
          </cell>
        </row>
        <row r="189">
          <cell r="A189">
            <v>490.23399999999998</v>
          </cell>
        </row>
        <row r="190">
          <cell r="A190">
            <v>490.58870000000002</v>
          </cell>
        </row>
        <row r="191">
          <cell r="A191">
            <v>490.94209999999998</v>
          </cell>
        </row>
        <row r="192">
          <cell r="A192">
            <v>491.29399999999998</v>
          </cell>
        </row>
        <row r="193">
          <cell r="A193">
            <v>491.64460000000003</v>
          </cell>
        </row>
        <row r="194">
          <cell r="A194">
            <v>491.9939</v>
          </cell>
        </row>
        <row r="195">
          <cell r="A195">
            <v>492.34179999999998</v>
          </cell>
        </row>
        <row r="196">
          <cell r="A196">
            <v>492.6884</v>
          </cell>
        </row>
        <row r="197">
          <cell r="A197">
            <v>493.03359999999998</v>
          </cell>
        </row>
        <row r="198">
          <cell r="A198">
            <v>493.37759999999997</v>
          </cell>
        </row>
        <row r="199">
          <cell r="A199">
            <v>493.72019999999998</v>
          </cell>
        </row>
        <row r="200">
          <cell r="A200">
            <v>494.0616</v>
          </cell>
        </row>
        <row r="201">
          <cell r="A201">
            <v>494.40170000000001</v>
          </cell>
        </row>
        <row r="202">
          <cell r="A202">
            <v>494.7405</v>
          </cell>
        </row>
        <row r="203">
          <cell r="A203">
            <v>495.07810000000001</v>
          </cell>
        </row>
        <row r="204">
          <cell r="A204">
            <v>495.41449999999998</v>
          </cell>
        </row>
        <row r="205">
          <cell r="A205">
            <v>495.74959999999999</v>
          </cell>
        </row>
        <row r="206">
          <cell r="A206">
            <v>496.08350000000002</v>
          </cell>
        </row>
        <row r="207">
          <cell r="A207">
            <v>496.41609999999997</v>
          </cell>
        </row>
        <row r="208">
          <cell r="A208">
            <v>496.74759999999998</v>
          </cell>
        </row>
        <row r="209">
          <cell r="A209">
            <v>497.0779</v>
          </cell>
        </row>
        <row r="210">
          <cell r="A210">
            <v>497.40699999999998</v>
          </cell>
        </row>
        <row r="211">
          <cell r="A211">
            <v>497.73500000000001</v>
          </cell>
        </row>
        <row r="212">
          <cell r="A212">
            <v>498.06169999999997</v>
          </cell>
        </row>
        <row r="213">
          <cell r="A213">
            <v>498.38740000000001</v>
          </cell>
        </row>
        <row r="214">
          <cell r="A214">
            <v>498.71179999999998</v>
          </cell>
        </row>
        <row r="215">
          <cell r="A215">
            <v>499.03519999999997</v>
          </cell>
        </row>
        <row r="216">
          <cell r="A216">
            <v>499.35739999999998</v>
          </cell>
        </row>
        <row r="217">
          <cell r="A217">
            <v>499.67849999999999</v>
          </cell>
        </row>
        <row r="218">
          <cell r="A218">
            <v>499.99849999999998</v>
          </cell>
        </row>
        <row r="219">
          <cell r="A219">
            <v>500.31740000000002</v>
          </cell>
        </row>
        <row r="220">
          <cell r="A220">
            <v>500.6352</v>
          </cell>
        </row>
        <row r="221">
          <cell r="A221">
            <v>500.95190000000002</v>
          </cell>
        </row>
        <row r="222">
          <cell r="A222">
            <v>501.26760000000002</v>
          </cell>
        </row>
        <row r="223">
          <cell r="A223">
            <v>501.58210000000003</v>
          </cell>
        </row>
        <row r="224">
          <cell r="A224">
            <v>501.89569999999998</v>
          </cell>
        </row>
        <row r="225">
          <cell r="A225">
            <v>502.2081</v>
          </cell>
        </row>
        <row r="226">
          <cell r="A226">
            <v>502.51960000000003</v>
          </cell>
        </row>
        <row r="227">
          <cell r="A227">
            <v>502.83</v>
          </cell>
        </row>
        <row r="228">
          <cell r="A228">
            <v>503.13929999999999</v>
          </cell>
        </row>
        <row r="229">
          <cell r="A229">
            <v>503.4477</v>
          </cell>
        </row>
        <row r="230">
          <cell r="A230">
            <v>503.755</v>
          </cell>
        </row>
        <row r="231">
          <cell r="A231">
            <v>504.06139999999999</v>
          </cell>
        </row>
        <row r="232">
          <cell r="A232">
            <v>504.36669999999998</v>
          </cell>
        </row>
        <row r="233">
          <cell r="A233">
            <v>504.67110000000002</v>
          </cell>
        </row>
        <row r="234">
          <cell r="A234">
            <v>504.9744</v>
          </cell>
        </row>
        <row r="235">
          <cell r="A235">
            <v>505.27679999999998</v>
          </cell>
        </row>
        <row r="236">
          <cell r="A236">
            <v>505.57819999999998</v>
          </cell>
        </row>
        <row r="237">
          <cell r="A237">
            <v>505.87869999999998</v>
          </cell>
        </row>
        <row r="238">
          <cell r="A238">
            <v>506.1782</v>
          </cell>
        </row>
        <row r="239">
          <cell r="A239">
            <v>506.47680000000003</v>
          </cell>
        </row>
        <row r="240">
          <cell r="A240">
            <v>506.77440000000001</v>
          </cell>
        </row>
        <row r="241">
          <cell r="A241">
            <v>507.0711</v>
          </cell>
        </row>
        <row r="242">
          <cell r="A242">
            <v>507.36680000000001</v>
          </cell>
        </row>
        <row r="243">
          <cell r="A243">
            <v>507.6617</v>
          </cell>
        </row>
        <row r="244">
          <cell r="A244">
            <v>507.9556</v>
          </cell>
        </row>
        <row r="245">
          <cell r="A245">
            <v>508.24860000000001</v>
          </cell>
        </row>
        <row r="246">
          <cell r="A246">
            <v>508.54070000000002</v>
          </cell>
        </row>
        <row r="247">
          <cell r="A247">
            <v>508.83190000000002</v>
          </cell>
        </row>
        <row r="248">
          <cell r="A248">
            <v>509.12220000000002</v>
          </cell>
        </row>
        <row r="249">
          <cell r="A249">
            <v>509.4117</v>
          </cell>
        </row>
        <row r="250">
          <cell r="A250">
            <v>509.7002</v>
          </cell>
        </row>
        <row r="251">
          <cell r="A251">
            <v>509.98790000000002</v>
          </cell>
        </row>
        <row r="252">
          <cell r="A252">
            <v>510.2747</v>
          </cell>
        </row>
        <row r="253">
          <cell r="A253">
            <v>510.5607</v>
          </cell>
        </row>
        <row r="254">
          <cell r="A254">
            <v>510.8458</v>
          </cell>
        </row>
        <row r="255">
          <cell r="A255">
            <v>511.13</v>
          </cell>
        </row>
        <row r="256">
          <cell r="A256">
            <v>511.41340000000002</v>
          </cell>
        </row>
        <row r="257">
          <cell r="A257">
            <v>511.69600000000003</v>
          </cell>
        </row>
        <row r="258">
          <cell r="A258">
            <v>511.97770000000003</v>
          </cell>
        </row>
        <row r="259">
          <cell r="A259">
            <v>512.2586</v>
          </cell>
        </row>
        <row r="260">
          <cell r="A260">
            <v>512.53869999999995</v>
          </cell>
        </row>
        <row r="261">
          <cell r="A261">
            <v>512.81790000000001</v>
          </cell>
        </row>
        <row r="262">
          <cell r="A262">
            <v>513.09640000000002</v>
          </cell>
        </row>
        <row r="263">
          <cell r="A263">
            <v>513.37400000000002</v>
          </cell>
        </row>
        <row r="264">
          <cell r="A264">
            <v>513.65089999999998</v>
          </cell>
        </row>
        <row r="265">
          <cell r="A265">
            <v>513.92690000000005</v>
          </cell>
        </row>
        <row r="266">
          <cell r="A266">
            <v>514.20209999999997</v>
          </cell>
        </row>
        <row r="267">
          <cell r="A267">
            <v>514.47659999999996</v>
          </cell>
        </row>
        <row r="268">
          <cell r="A268">
            <v>514.75030000000004</v>
          </cell>
        </row>
        <row r="269">
          <cell r="A269">
            <v>515.02319999999997</v>
          </cell>
        </row>
        <row r="270">
          <cell r="A270">
            <v>515.2953</v>
          </cell>
        </row>
        <row r="271">
          <cell r="A271">
            <v>515.56659999999999</v>
          </cell>
        </row>
        <row r="272">
          <cell r="A272">
            <v>515.83720000000005</v>
          </cell>
        </row>
        <row r="273">
          <cell r="A273">
            <v>516.10709999999995</v>
          </cell>
        </row>
        <row r="274">
          <cell r="A274">
            <v>516.37609999999995</v>
          </cell>
        </row>
        <row r="275">
          <cell r="A275">
            <v>516.64449999999999</v>
          </cell>
        </row>
        <row r="276">
          <cell r="A276">
            <v>516.91200000000003</v>
          </cell>
        </row>
        <row r="277">
          <cell r="A277">
            <v>517.1789</v>
          </cell>
        </row>
        <row r="278">
          <cell r="A278">
            <v>517.44500000000005</v>
          </cell>
        </row>
        <row r="279">
          <cell r="A279">
            <v>517.71040000000005</v>
          </cell>
        </row>
        <row r="280">
          <cell r="A280">
            <v>517.97500000000002</v>
          </cell>
        </row>
        <row r="281">
          <cell r="A281">
            <v>518.23889999999994</v>
          </cell>
        </row>
        <row r="282">
          <cell r="A282">
            <v>518.50210000000004</v>
          </cell>
        </row>
        <row r="283">
          <cell r="A283">
            <v>518.76459999999997</v>
          </cell>
        </row>
        <row r="284">
          <cell r="A284">
            <v>519.02639999999997</v>
          </cell>
        </row>
        <row r="285">
          <cell r="A285">
            <v>519.28740000000005</v>
          </cell>
        </row>
        <row r="286">
          <cell r="A286">
            <v>519.54780000000005</v>
          </cell>
        </row>
        <row r="287">
          <cell r="A287">
            <v>519.80740000000003</v>
          </cell>
        </row>
        <row r="288">
          <cell r="A288">
            <v>520.06640000000004</v>
          </cell>
        </row>
        <row r="289">
          <cell r="A289">
            <v>520.32470000000001</v>
          </cell>
        </row>
        <row r="290">
          <cell r="A290">
            <v>520.58219999999994</v>
          </cell>
        </row>
        <row r="291">
          <cell r="A291">
            <v>520.83910000000003</v>
          </cell>
        </row>
        <row r="292">
          <cell r="A292">
            <v>521.09540000000004</v>
          </cell>
        </row>
        <row r="293">
          <cell r="A293">
            <v>521.35090000000002</v>
          </cell>
        </row>
        <row r="294">
          <cell r="A294">
            <v>521.60580000000004</v>
          </cell>
        </row>
        <row r="295">
          <cell r="A295">
            <v>521.86</v>
          </cell>
        </row>
        <row r="296">
          <cell r="A296">
            <v>522.11350000000004</v>
          </cell>
        </row>
        <row r="297">
          <cell r="A297">
            <v>522.3664</v>
          </cell>
        </row>
        <row r="298">
          <cell r="A298">
            <v>522.61860000000001</v>
          </cell>
        </row>
        <row r="299">
          <cell r="A299">
            <v>522.87009999999998</v>
          </cell>
        </row>
        <row r="300">
          <cell r="A300">
            <v>523.12099999999998</v>
          </cell>
        </row>
        <row r="301">
          <cell r="A301">
            <v>523.37130000000002</v>
          </cell>
        </row>
        <row r="302">
          <cell r="A302">
            <v>523.62090000000001</v>
          </cell>
        </row>
        <row r="303">
          <cell r="A303">
            <v>523.86990000000003</v>
          </cell>
        </row>
        <row r="304">
          <cell r="A304">
            <v>524.1182</v>
          </cell>
        </row>
        <row r="305">
          <cell r="A305">
            <v>524.36590000000001</v>
          </cell>
        </row>
        <row r="306">
          <cell r="A306">
            <v>524.61300000000006</v>
          </cell>
        </row>
        <row r="307">
          <cell r="A307">
            <v>524.85940000000005</v>
          </cell>
        </row>
        <row r="308">
          <cell r="A308">
            <v>525.10519999999997</v>
          </cell>
        </row>
        <row r="309">
          <cell r="A309">
            <v>525.35040000000004</v>
          </cell>
        </row>
        <row r="310">
          <cell r="A310">
            <v>525.59500000000003</v>
          </cell>
        </row>
        <row r="311">
          <cell r="A311">
            <v>525.83900000000006</v>
          </cell>
        </row>
        <row r="312">
          <cell r="A312">
            <v>526.08230000000003</v>
          </cell>
        </row>
        <row r="313">
          <cell r="A313">
            <v>526.32510000000002</v>
          </cell>
        </row>
        <row r="314">
          <cell r="A314">
            <v>526.56719999999996</v>
          </cell>
        </row>
        <row r="315">
          <cell r="A315">
            <v>526.80870000000004</v>
          </cell>
        </row>
        <row r="316">
          <cell r="A316">
            <v>527.04970000000003</v>
          </cell>
        </row>
        <row r="317">
          <cell r="A317">
            <v>527.29</v>
          </cell>
        </row>
        <row r="318">
          <cell r="A318">
            <v>527.52970000000005</v>
          </cell>
        </row>
        <row r="319">
          <cell r="A319">
            <v>527.76890000000003</v>
          </cell>
        </row>
        <row r="320">
          <cell r="A320">
            <v>528.00739999999996</v>
          </cell>
        </row>
        <row r="321">
          <cell r="A321">
            <v>528.24540000000002</v>
          </cell>
        </row>
        <row r="322">
          <cell r="A322">
            <v>528.4828</v>
          </cell>
        </row>
        <row r="323">
          <cell r="A323">
            <v>528.71960000000001</v>
          </cell>
        </row>
        <row r="324">
          <cell r="A324">
            <v>528.95590000000004</v>
          </cell>
        </row>
        <row r="325">
          <cell r="A325">
            <v>529.19150000000002</v>
          </cell>
        </row>
        <row r="326">
          <cell r="A326">
            <v>529.42660000000001</v>
          </cell>
        </row>
        <row r="327">
          <cell r="A327">
            <v>529.66110000000003</v>
          </cell>
        </row>
        <row r="328">
          <cell r="A328">
            <v>529.89509999999996</v>
          </cell>
        </row>
        <row r="329">
          <cell r="A329">
            <v>530.12850000000003</v>
          </cell>
        </row>
        <row r="330">
          <cell r="A330">
            <v>530.36130000000003</v>
          </cell>
        </row>
        <row r="331">
          <cell r="A331">
            <v>530.59360000000004</v>
          </cell>
        </row>
        <row r="332">
          <cell r="A332">
            <v>530.82529999999997</v>
          </cell>
        </row>
        <row r="333">
          <cell r="A333">
            <v>531.05650000000003</v>
          </cell>
        </row>
        <row r="334">
          <cell r="A334">
            <v>531.28710000000001</v>
          </cell>
        </row>
        <row r="335">
          <cell r="A335">
            <v>531.5172</v>
          </cell>
        </row>
        <row r="336">
          <cell r="A336">
            <v>531.74670000000003</v>
          </cell>
        </row>
        <row r="337">
          <cell r="A337">
            <v>531.97569999999996</v>
          </cell>
        </row>
        <row r="338">
          <cell r="A338">
            <v>532.20410000000004</v>
          </cell>
        </row>
        <row r="339">
          <cell r="A339">
            <v>532.43200000000002</v>
          </cell>
        </row>
        <row r="340">
          <cell r="A340">
            <v>532.65940000000001</v>
          </cell>
        </row>
        <row r="341">
          <cell r="A341">
            <v>532.88620000000003</v>
          </cell>
        </row>
        <row r="342">
          <cell r="A342">
            <v>533.11249999999995</v>
          </cell>
        </row>
        <row r="343">
          <cell r="A343">
            <v>533.3383</v>
          </cell>
        </row>
        <row r="344">
          <cell r="A344">
            <v>533.56349999999998</v>
          </cell>
        </row>
        <row r="345">
          <cell r="A345">
            <v>533.78830000000005</v>
          </cell>
        </row>
        <row r="346">
          <cell r="A346">
            <v>534.01250000000005</v>
          </cell>
        </row>
        <row r="347">
          <cell r="A347">
            <v>534.23609999999996</v>
          </cell>
        </row>
        <row r="348">
          <cell r="A348">
            <v>534.45929999999998</v>
          </cell>
        </row>
        <row r="349">
          <cell r="A349">
            <v>534.68190000000004</v>
          </cell>
        </row>
        <row r="350">
          <cell r="A350">
            <v>534.90409999999997</v>
          </cell>
        </row>
        <row r="351">
          <cell r="A351">
            <v>535.12570000000005</v>
          </cell>
        </row>
        <row r="352">
          <cell r="A352">
            <v>535.34680000000003</v>
          </cell>
        </row>
        <row r="353">
          <cell r="A353">
            <v>535.56740000000002</v>
          </cell>
        </row>
        <row r="354">
          <cell r="A354">
            <v>535.78750000000002</v>
          </cell>
        </row>
        <row r="355">
          <cell r="A355">
            <v>536.00710000000004</v>
          </cell>
        </row>
        <row r="356">
          <cell r="A356">
            <v>536.22619999999995</v>
          </cell>
        </row>
        <row r="357">
          <cell r="A357">
            <v>536.44479999999999</v>
          </cell>
        </row>
        <row r="358">
          <cell r="A358">
            <v>536.66290000000004</v>
          </cell>
        </row>
        <row r="359">
          <cell r="A359">
            <v>536.88049999999998</v>
          </cell>
        </row>
        <row r="360">
          <cell r="A360">
            <v>537.09770000000003</v>
          </cell>
        </row>
        <row r="361">
          <cell r="A361">
            <v>537.3143</v>
          </cell>
        </row>
        <row r="362">
          <cell r="A362">
            <v>537.53039999999999</v>
          </cell>
        </row>
        <row r="363">
          <cell r="A363">
            <v>537.74609999999996</v>
          </cell>
        </row>
        <row r="364">
          <cell r="A364">
            <v>537.96119999999996</v>
          </cell>
        </row>
        <row r="365">
          <cell r="A365">
            <v>538.17589999999996</v>
          </cell>
        </row>
        <row r="366">
          <cell r="A366">
            <v>538.39009999999996</v>
          </cell>
        </row>
        <row r="367">
          <cell r="A367">
            <v>538.60389999999995</v>
          </cell>
        </row>
        <row r="368">
          <cell r="A368">
            <v>538.81709999999998</v>
          </cell>
        </row>
        <row r="369">
          <cell r="A369">
            <v>539.0299</v>
          </cell>
        </row>
        <row r="370">
          <cell r="A370">
            <v>539.24220000000003</v>
          </cell>
        </row>
        <row r="371">
          <cell r="A371">
            <v>539.45399999999995</v>
          </cell>
        </row>
        <row r="372">
          <cell r="A372">
            <v>539.66539999999998</v>
          </cell>
        </row>
        <row r="373">
          <cell r="A373">
            <v>539.87630000000001</v>
          </cell>
        </row>
        <row r="374">
          <cell r="A374">
            <v>540.08669999999995</v>
          </cell>
        </row>
        <row r="375">
          <cell r="A375">
            <v>540.29660000000001</v>
          </cell>
        </row>
        <row r="376">
          <cell r="A376">
            <v>540.50609999999995</v>
          </cell>
        </row>
        <row r="377">
          <cell r="A377">
            <v>540.71519999999998</v>
          </cell>
        </row>
        <row r="378">
          <cell r="A378">
            <v>540.92380000000003</v>
          </cell>
        </row>
        <row r="379">
          <cell r="A379">
            <v>541.13189999999997</v>
          </cell>
        </row>
        <row r="380">
          <cell r="A380">
            <v>541.33950000000004</v>
          </cell>
        </row>
        <row r="381">
          <cell r="A381">
            <v>541.54669999999999</v>
          </cell>
        </row>
        <row r="382">
          <cell r="A382">
            <v>541.75350000000003</v>
          </cell>
        </row>
        <row r="383">
          <cell r="A383">
            <v>541.95979999999997</v>
          </cell>
        </row>
        <row r="384">
          <cell r="A384">
            <v>542.16560000000004</v>
          </cell>
        </row>
        <row r="385">
          <cell r="A385">
            <v>542.37099999999998</v>
          </cell>
        </row>
        <row r="386">
          <cell r="A386">
            <v>542.57600000000002</v>
          </cell>
        </row>
        <row r="387">
          <cell r="A387">
            <v>542.78049999999996</v>
          </cell>
        </row>
        <row r="388">
          <cell r="A388">
            <v>542.9846</v>
          </cell>
        </row>
        <row r="389">
          <cell r="A389">
            <v>543.18820000000005</v>
          </cell>
        </row>
        <row r="390">
          <cell r="A390">
            <v>543.39139999999998</v>
          </cell>
        </row>
        <row r="391">
          <cell r="A391">
            <v>543.59410000000003</v>
          </cell>
        </row>
        <row r="392">
          <cell r="A392">
            <v>543.79639999999995</v>
          </cell>
        </row>
        <row r="393">
          <cell r="A393">
            <v>543.99829999999997</v>
          </cell>
        </row>
        <row r="394">
          <cell r="A394">
            <v>544.19970000000001</v>
          </cell>
        </row>
        <row r="395">
          <cell r="A395">
            <v>544.40070000000003</v>
          </cell>
        </row>
        <row r="396">
          <cell r="A396">
            <v>544.60130000000004</v>
          </cell>
        </row>
        <row r="397">
          <cell r="A397">
            <v>544.80139999999994</v>
          </cell>
        </row>
        <row r="398">
          <cell r="A398">
            <v>545.00109999999995</v>
          </cell>
        </row>
        <row r="399">
          <cell r="A399">
            <v>545.20039999999995</v>
          </cell>
        </row>
        <row r="400">
          <cell r="A400">
            <v>545.39919999999995</v>
          </cell>
        </row>
        <row r="401">
          <cell r="A401">
            <v>545.59760000000006</v>
          </cell>
        </row>
        <row r="402">
          <cell r="A402">
            <v>545.79560000000004</v>
          </cell>
        </row>
        <row r="403">
          <cell r="A403">
            <v>545.9932</v>
          </cell>
        </row>
        <row r="404">
          <cell r="A404">
            <v>546.19039999999995</v>
          </cell>
        </row>
        <row r="405">
          <cell r="A405">
            <v>546.38710000000003</v>
          </cell>
        </row>
        <row r="406">
          <cell r="A406">
            <v>546.58339999999998</v>
          </cell>
        </row>
        <row r="407">
          <cell r="A407">
            <v>546.77930000000003</v>
          </cell>
        </row>
        <row r="408">
          <cell r="A408">
            <v>546.97479999999996</v>
          </cell>
        </row>
        <row r="409">
          <cell r="A409">
            <v>547.16980000000001</v>
          </cell>
        </row>
        <row r="410">
          <cell r="A410">
            <v>547.36450000000002</v>
          </cell>
        </row>
        <row r="411">
          <cell r="A411">
            <v>547.55870000000004</v>
          </cell>
        </row>
        <row r="412">
          <cell r="A412">
            <v>547.75250000000005</v>
          </cell>
        </row>
        <row r="413">
          <cell r="A413">
            <v>547.94590000000005</v>
          </cell>
        </row>
        <row r="414">
          <cell r="A414">
            <v>548.13890000000004</v>
          </cell>
        </row>
        <row r="415">
          <cell r="A415">
            <v>548.33150000000001</v>
          </cell>
        </row>
        <row r="416">
          <cell r="A416">
            <v>548.52369999999996</v>
          </cell>
        </row>
        <row r="417">
          <cell r="A417">
            <v>548.71540000000005</v>
          </cell>
        </row>
        <row r="418">
          <cell r="A418">
            <v>548.90679999999998</v>
          </cell>
        </row>
        <row r="419">
          <cell r="A419">
            <v>549.09780000000001</v>
          </cell>
        </row>
        <row r="420">
          <cell r="A420">
            <v>549.28830000000005</v>
          </cell>
        </row>
        <row r="421">
          <cell r="A421">
            <v>549.47850000000005</v>
          </cell>
        </row>
        <row r="422">
          <cell r="A422">
            <v>549.66819999999996</v>
          </cell>
        </row>
        <row r="423">
          <cell r="A423">
            <v>549.85749999999996</v>
          </cell>
        </row>
        <row r="424">
          <cell r="A424">
            <v>550.04650000000004</v>
          </cell>
        </row>
        <row r="425">
          <cell r="A425">
            <v>550.23500000000001</v>
          </cell>
        </row>
        <row r="426">
          <cell r="A426">
            <v>550.42319999999995</v>
          </cell>
        </row>
        <row r="427">
          <cell r="A427">
            <v>550.61090000000002</v>
          </cell>
        </row>
        <row r="428">
          <cell r="A428">
            <v>550.79830000000004</v>
          </cell>
        </row>
        <row r="429">
          <cell r="A429">
            <v>550.98519999999996</v>
          </cell>
        </row>
        <row r="430">
          <cell r="A430">
            <v>551.17179999999996</v>
          </cell>
        </row>
        <row r="431">
          <cell r="A431">
            <v>551.35799999999995</v>
          </cell>
        </row>
        <row r="432">
          <cell r="A432">
            <v>551.54369999999994</v>
          </cell>
        </row>
        <row r="433">
          <cell r="A433">
            <v>551.72910000000002</v>
          </cell>
        </row>
        <row r="434">
          <cell r="A434">
            <v>551.91409999999996</v>
          </cell>
        </row>
        <row r="435">
          <cell r="A435">
            <v>552.09870000000001</v>
          </cell>
        </row>
        <row r="436">
          <cell r="A436">
            <v>552.28290000000004</v>
          </cell>
        </row>
        <row r="437">
          <cell r="A437">
            <v>552.46669999999995</v>
          </cell>
        </row>
        <row r="438">
          <cell r="A438">
            <v>552.65009999999995</v>
          </cell>
        </row>
        <row r="439">
          <cell r="A439">
            <v>552.83320000000003</v>
          </cell>
        </row>
        <row r="440">
          <cell r="A440">
            <v>553.01580000000001</v>
          </cell>
        </row>
        <row r="441">
          <cell r="A441">
            <v>553.19809999999995</v>
          </cell>
        </row>
        <row r="442">
          <cell r="A442">
            <v>553.38</v>
          </cell>
        </row>
        <row r="443">
          <cell r="A443">
            <v>553.56140000000005</v>
          </cell>
        </row>
        <row r="444">
          <cell r="A444">
            <v>553.74249999999995</v>
          </cell>
        </row>
        <row r="445">
          <cell r="A445">
            <v>553.92330000000004</v>
          </cell>
        </row>
        <row r="446">
          <cell r="A446">
            <v>554.10360000000003</v>
          </cell>
        </row>
        <row r="447">
          <cell r="A447">
            <v>554.2835</v>
          </cell>
        </row>
        <row r="448">
          <cell r="A448">
            <v>554.46310000000005</v>
          </cell>
        </row>
        <row r="449">
          <cell r="A449">
            <v>554.64229999999998</v>
          </cell>
        </row>
        <row r="450">
          <cell r="A450">
            <v>554.8211</v>
          </cell>
        </row>
        <row r="451">
          <cell r="A451">
            <v>554.99950000000001</v>
          </cell>
        </row>
        <row r="452">
          <cell r="A452">
            <v>555.17750000000001</v>
          </cell>
        </row>
        <row r="453">
          <cell r="A453">
            <v>555.35509999999999</v>
          </cell>
        </row>
        <row r="454">
          <cell r="A454">
            <v>555.53240000000005</v>
          </cell>
        </row>
        <row r="455">
          <cell r="A455">
            <v>555.70929999999998</v>
          </cell>
        </row>
        <row r="456">
          <cell r="A456">
            <v>555.88580000000002</v>
          </cell>
        </row>
        <row r="457">
          <cell r="A457">
            <v>556.06190000000004</v>
          </cell>
        </row>
        <row r="458">
          <cell r="A458">
            <v>556.23760000000004</v>
          </cell>
        </row>
        <row r="459">
          <cell r="A459">
            <v>556.41300000000001</v>
          </cell>
        </row>
        <row r="460">
          <cell r="A460">
            <v>556.58799999999997</v>
          </cell>
        </row>
        <row r="461">
          <cell r="A461">
            <v>556.76260000000002</v>
          </cell>
        </row>
        <row r="462">
          <cell r="A462">
            <v>556.93679999999995</v>
          </cell>
        </row>
        <row r="463">
          <cell r="A463">
            <v>557.11059999999998</v>
          </cell>
        </row>
        <row r="464">
          <cell r="A464">
            <v>557.28399999999999</v>
          </cell>
        </row>
        <row r="465">
          <cell r="A465">
            <v>557.45709999999997</v>
          </cell>
        </row>
        <row r="466">
          <cell r="A466">
            <v>557.62980000000005</v>
          </cell>
        </row>
        <row r="467">
          <cell r="A467">
            <v>557.8021</v>
          </cell>
        </row>
        <row r="468">
          <cell r="A468">
            <v>557.97400000000005</v>
          </cell>
        </row>
        <row r="469">
          <cell r="A469">
            <v>558.14549999999997</v>
          </cell>
        </row>
        <row r="470">
          <cell r="A470">
            <v>558.31669999999997</v>
          </cell>
        </row>
        <row r="471">
          <cell r="A471">
            <v>558.48739999999998</v>
          </cell>
        </row>
        <row r="472">
          <cell r="A472">
            <v>558.65779999999995</v>
          </cell>
        </row>
        <row r="473">
          <cell r="A473">
            <v>558.82780000000002</v>
          </cell>
        </row>
        <row r="474">
          <cell r="A474">
            <v>558.99739999999997</v>
          </cell>
        </row>
        <row r="475">
          <cell r="A475">
            <v>559.16660000000002</v>
          </cell>
        </row>
        <row r="476">
          <cell r="A476">
            <v>559.33540000000005</v>
          </cell>
        </row>
        <row r="477">
          <cell r="A477">
            <v>559.50379999999996</v>
          </cell>
        </row>
        <row r="478">
          <cell r="A478">
            <v>559.67179999999996</v>
          </cell>
        </row>
        <row r="479">
          <cell r="A479">
            <v>559.83939999999996</v>
          </cell>
        </row>
        <row r="480">
          <cell r="A480">
            <v>560.00670000000002</v>
          </cell>
        </row>
        <row r="481">
          <cell r="A481">
            <v>560.17349999999999</v>
          </cell>
        </row>
        <row r="482">
          <cell r="A482">
            <v>560.33989999999994</v>
          </cell>
        </row>
        <row r="483">
          <cell r="A483">
            <v>560.5059</v>
          </cell>
        </row>
        <row r="484">
          <cell r="A484">
            <v>560.67150000000004</v>
          </cell>
        </row>
        <row r="485">
          <cell r="A485">
            <v>560.83659999999998</v>
          </cell>
        </row>
        <row r="486">
          <cell r="A486">
            <v>561.00130000000001</v>
          </cell>
        </row>
        <row r="487">
          <cell r="A487">
            <v>561.16560000000004</v>
          </cell>
        </row>
        <row r="488">
          <cell r="A488">
            <v>561.32950000000005</v>
          </cell>
        </row>
        <row r="489">
          <cell r="A489">
            <v>561.49279999999999</v>
          </cell>
        </row>
        <row r="490">
          <cell r="A490">
            <v>561.65570000000002</v>
          </cell>
        </row>
        <row r="491">
          <cell r="A491">
            <v>561.81809999999996</v>
          </cell>
        </row>
        <row r="492">
          <cell r="A492">
            <v>561.97990000000004</v>
          </cell>
        </row>
        <row r="493">
          <cell r="A493">
            <v>278.6755</v>
          </cell>
        </row>
        <row r="494">
          <cell r="A494">
            <v>301.49540000000002</v>
          </cell>
        </row>
        <row r="495">
          <cell r="A495">
            <v>313.54419999999999</v>
          </cell>
        </row>
        <row r="496">
          <cell r="A496">
            <v>322.10320000000002</v>
          </cell>
        </row>
        <row r="497">
          <cell r="A497">
            <v>328.85919999999999</v>
          </cell>
        </row>
        <row r="498">
          <cell r="A498">
            <v>334.49650000000003</v>
          </cell>
        </row>
        <row r="499">
          <cell r="A499">
            <v>339.36509999999998</v>
          </cell>
        </row>
        <row r="500">
          <cell r="A500">
            <v>343.66950000000003</v>
          </cell>
        </row>
        <row r="501">
          <cell r="A501">
            <v>347.54070000000002</v>
          </cell>
        </row>
        <row r="502">
          <cell r="A502">
            <v>351.06740000000002</v>
          </cell>
        </row>
        <row r="503">
          <cell r="A503">
            <v>354.31319999999999</v>
          </cell>
        </row>
        <row r="504">
          <cell r="A504">
            <v>357.32490000000001</v>
          </cell>
        </row>
        <row r="505">
          <cell r="A505">
            <v>360.13830000000002</v>
          </cell>
        </row>
        <row r="506">
          <cell r="A506">
            <v>362.78120000000001</v>
          </cell>
        </row>
        <row r="507">
          <cell r="A507">
            <v>365.27589999999998</v>
          </cell>
        </row>
        <row r="508">
          <cell r="A508">
            <v>367.64030000000002</v>
          </cell>
        </row>
        <row r="509">
          <cell r="A509">
            <v>369.88940000000002</v>
          </cell>
        </row>
        <row r="510">
          <cell r="A510">
            <v>372.03530000000001</v>
          </cell>
        </row>
        <row r="511">
          <cell r="A511">
            <v>374.08859999999999</v>
          </cell>
        </row>
        <row r="512">
          <cell r="A512">
            <v>376.05810000000002</v>
          </cell>
        </row>
        <row r="513">
          <cell r="A513">
            <v>377.9513</v>
          </cell>
        </row>
        <row r="514">
          <cell r="A514">
            <v>379.77480000000003</v>
          </cell>
        </row>
        <row r="515">
          <cell r="A515">
            <v>381.53440000000001</v>
          </cell>
        </row>
        <row r="516">
          <cell r="A516">
            <v>383.23509999999999</v>
          </cell>
        </row>
        <row r="517">
          <cell r="A517">
            <v>384.88119999999998</v>
          </cell>
        </row>
        <row r="518">
          <cell r="A518">
            <v>386.47680000000003</v>
          </cell>
        </row>
        <row r="519">
          <cell r="A519">
            <v>388.02539999999999</v>
          </cell>
        </row>
        <row r="520">
          <cell r="A520">
            <v>389.53</v>
          </cell>
        </row>
        <row r="521">
          <cell r="A521">
            <v>390.99349999999998</v>
          </cell>
        </row>
        <row r="522">
          <cell r="A522">
            <v>392.41849999999999</v>
          </cell>
        </row>
        <row r="523">
          <cell r="A523">
            <v>393.80720000000002</v>
          </cell>
        </row>
        <row r="524">
          <cell r="A524">
            <v>395.16180000000003</v>
          </cell>
        </row>
        <row r="525">
          <cell r="A525">
            <v>396.48419999999999</v>
          </cell>
        </row>
        <row r="526">
          <cell r="A526">
            <v>397.77609999999999</v>
          </cell>
        </row>
        <row r="527">
          <cell r="A527">
            <v>399.03910000000002</v>
          </cell>
        </row>
        <row r="528">
          <cell r="A528">
            <v>400.2747</v>
          </cell>
        </row>
        <row r="529">
          <cell r="A529">
            <v>401.48430000000002</v>
          </cell>
        </row>
        <row r="530">
          <cell r="A530">
            <v>402.66919999999999</v>
          </cell>
        </row>
        <row r="531">
          <cell r="A531">
            <v>403.8304</v>
          </cell>
        </row>
        <row r="532">
          <cell r="A532">
            <v>404.96910000000003</v>
          </cell>
        </row>
        <row r="533">
          <cell r="A533">
            <v>406.08640000000003</v>
          </cell>
        </row>
        <row r="534">
          <cell r="A534">
            <v>407.18299999999999</v>
          </cell>
        </row>
        <row r="535">
          <cell r="A535">
            <v>408.25990000000002</v>
          </cell>
        </row>
        <row r="536">
          <cell r="A536">
            <v>409.31799999999998</v>
          </cell>
        </row>
        <row r="537">
          <cell r="A537">
            <v>410.35789999999997</v>
          </cell>
        </row>
        <row r="538">
          <cell r="A538">
            <v>411.38049999999998</v>
          </cell>
        </row>
        <row r="539">
          <cell r="A539">
            <v>412.38630000000001</v>
          </cell>
        </row>
        <row r="540">
          <cell r="A540">
            <v>413.37599999999998</v>
          </cell>
        </row>
        <row r="541">
          <cell r="A541">
            <v>414.3503</v>
          </cell>
        </row>
        <row r="542">
          <cell r="A542">
            <v>415.30959999999999</v>
          </cell>
        </row>
        <row r="543">
          <cell r="A543">
            <v>416.25450000000001</v>
          </cell>
        </row>
        <row r="544">
          <cell r="A544">
            <v>417.18549999999999</v>
          </cell>
        </row>
        <row r="545">
          <cell r="A545">
            <v>418.10309999999998</v>
          </cell>
        </row>
        <row r="546">
          <cell r="A546">
            <v>419.0077</v>
          </cell>
        </row>
        <row r="547">
          <cell r="A547">
            <v>419.89980000000003</v>
          </cell>
        </row>
        <row r="548">
          <cell r="A548">
            <v>420.77969999999999</v>
          </cell>
        </row>
        <row r="549">
          <cell r="A549">
            <v>421.64789999999999</v>
          </cell>
        </row>
        <row r="550">
          <cell r="A550">
            <v>422.50470000000001</v>
          </cell>
        </row>
        <row r="551">
          <cell r="A551">
            <v>423.35050000000001</v>
          </cell>
        </row>
        <row r="552">
          <cell r="A552">
            <v>424.18549999999999</v>
          </cell>
        </row>
        <row r="553">
          <cell r="A553">
            <v>425.0102</v>
          </cell>
        </row>
        <row r="554">
          <cell r="A554">
            <v>425.82479999999998</v>
          </cell>
        </row>
        <row r="555">
          <cell r="A555">
            <v>426.62959999999998</v>
          </cell>
        </row>
        <row r="556">
          <cell r="A556">
            <v>427.4248</v>
          </cell>
        </row>
        <row r="557">
          <cell r="A557">
            <v>428.21080000000001</v>
          </cell>
        </row>
        <row r="558">
          <cell r="A558">
            <v>428.98779999999999</v>
          </cell>
        </row>
        <row r="559">
          <cell r="A559">
            <v>429.75599999999997</v>
          </cell>
        </row>
        <row r="560">
          <cell r="A560">
            <v>430.51569999999998</v>
          </cell>
        </row>
        <row r="561">
          <cell r="A561">
            <v>431.26710000000003</v>
          </cell>
        </row>
        <row r="562">
          <cell r="A562">
            <v>432.01029999999997</v>
          </cell>
        </row>
        <row r="563">
          <cell r="A563">
            <v>432.7457</v>
          </cell>
        </row>
        <row r="564">
          <cell r="A564">
            <v>433.47340000000003</v>
          </cell>
        </row>
        <row r="565">
          <cell r="A565">
            <v>434.1936</v>
          </cell>
        </row>
        <row r="566">
          <cell r="A566">
            <v>434.90640000000002</v>
          </cell>
        </row>
        <row r="567">
          <cell r="A567">
            <v>435.6121</v>
          </cell>
        </row>
        <row r="568">
          <cell r="A568">
            <v>436.31079999999997</v>
          </cell>
        </row>
        <row r="569">
          <cell r="A569">
            <v>437.0027</v>
          </cell>
        </row>
        <row r="570">
          <cell r="A570">
            <v>437.68790000000001</v>
          </cell>
        </row>
        <row r="571">
          <cell r="A571">
            <v>438.36660000000001</v>
          </cell>
        </row>
        <row r="572">
          <cell r="A572">
            <v>439.03890000000001</v>
          </cell>
        </row>
        <row r="573">
          <cell r="A573">
            <v>439.70499999999998</v>
          </cell>
        </row>
        <row r="574">
          <cell r="A574">
            <v>440.36500000000001</v>
          </cell>
        </row>
        <row r="575">
          <cell r="A575">
            <v>441.01900000000001</v>
          </cell>
        </row>
        <row r="576">
          <cell r="A576">
            <v>441.66719999999998</v>
          </cell>
        </row>
        <row r="577">
          <cell r="A577">
            <v>442.30970000000002</v>
          </cell>
        </row>
        <row r="578">
          <cell r="A578">
            <v>442.94659999999999</v>
          </cell>
        </row>
        <row r="579">
          <cell r="A579">
            <v>443.57799999999997</v>
          </cell>
        </row>
        <row r="580">
          <cell r="A580">
            <v>444.20400000000001</v>
          </cell>
        </row>
        <row r="581">
          <cell r="A581">
            <v>444.82479999999998</v>
          </cell>
        </row>
        <row r="582">
          <cell r="A582">
            <v>445.44040000000001</v>
          </cell>
        </row>
        <row r="583">
          <cell r="A583">
            <v>446.05090000000001</v>
          </cell>
        </row>
        <row r="584">
          <cell r="A584">
            <v>446.65649999999999</v>
          </cell>
        </row>
        <row r="585">
          <cell r="A585">
            <v>447.25720000000001</v>
          </cell>
        </row>
        <row r="586">
          <cell r="A586">
            <v>447.85320000000002</v>
          </cell>
        </row>
        <row r="587">
          <cell r="A587">
            <v>448.44439999999997</v>
          </cell>
        </row>
        <row r="588">
          <cell r="A588">
            <v>449.03109999999998</v>
          </cell>
        </row>
        <row r="589">
          <cell r="A589">
            <v>449.61320000000001</v>
          </cell>
        </row>
        <row r="590">
          <cell r="A590">
            <v>450.19099999999997</v>
          </cell>
        </row>
        <row r="591">
          <cell r="A591">
            <v>450.76429999999999</v>
          </cell>
        </row>
        <row r="592">
          <cell r="A592">
            <v>451.33339999999998</v>
          </cell>
        </row>
        <row r="593">
          <cell r="A593">
            <v>451.89830000000001</v>
          </cell>
        </row>
        <row r="594">
          <cell r="A594">
            <v>452.459</v>
          </cell>
        </row>
        <row r="595">
          <cell r="A595">
            <v>453.01569999999998</v>
          </cell>
        </row>
        <row r="596">
          <cell r="A596">
            <v>453.5684</v>
          </cell>
        </row>
        <row r="597">
          <cell r="A597">
            <v>454.11720000000003</v>
          </cell>
        </row>
        <row r="598">
          <cell r="A598">
            <v>454.66210000000001</v>
          </cell>
        </row>
        <row r="599">
          <cell r="A599">
            <v>455.20319999999998</v>
          </cell>
        </row>
        <row r="600">
          <cell r="A600">
            <v>455.74059999999997</v>
          </cell>
        </row>
        <row r="601">
          <cell r="A601">
            <v>456.27440000000001</v>
          </cell>
        </row>
        <row r="602">
          <cell r="A602">
            <v>456.80450000000002</v>
          </cell>
        </row>
        <row r="603">
          <cell r="A603">
            <v>457.33109999999999</v>
          </cell>
        </row>
        <row r="604">
          <cell r="A604">
            <v>457.85410000000002</v>
          </cell>
        </row>
        <row r="605">
          <cell r="A605">
            <v>458.37369999999999</v>
          </cell>
        </row>
        <row r="606">
          <cell r="A606">
            <v>458.89</v>
          </cell>
        </row>
        <row r="607">
          <cell r="A607">
            <v>459.40289999999999</v>
          </cell>
        </row>
        <row r="608">
          <cell r="A608">
            <v>459.91250000000002</v>
          </cell>
        </row>
        <row r="609">
          <cell r="A609">
            <v>460.41879999999998</v>
          </cell>
        </row>
        <row r="610">
          <cell r="A610">
            <v>460.92200000000003</v>
          </cell>
        </row>
        <row r="611">
          <cell r="A611">
            <v>461.42200000000003</v>
          </cell>
        </row>
        <row r="612">
          <cell r="A612">
            <v>461.91899999999998</v>
          </cell>
        </row>
        <row r="613">
          <cell r="A613">
            <v>462.41289999999998</v>
          </cell>
        </row>
        <row r="614">
          <cell r="A614">
            <v>462.90370000000001</v>
          </cell>
        </row>
        <row r="615">
          <cell r="A615">
            <v>463.39159999999998</v>
          </cell>
        </row>
        <row r="616">
          <cell r="A616">
            <v>463.8766</v>
          </cell>
        </row>
        <row r="617">
          <cell r="A617">
            <v>464.3587</v>
          </cell>
        </row>
        <row r="618">
          <cell r="A618">
            <v>464.83800000000002</v>
          </cell>
        </row>
        <row r="619">
          <cell r="A619">
            <v>465.31450000000001</v>
          </cell>
        </row>
        <row r="620">
          <cell r="A620">
            <v>465.78809999999999</v>
          </cell>
        </row>
        <row r="621">
          <cell r="A621">
            <v>466.25909999999999</v>
          </cell>
        </row>
        <row r="622">
          <cell r="A622">
            <v>466.72739999999999</v>
          </cell>
        </row>
        <row r="623">
          <cell r="A623">
            <v>467.19299999999998</v>
          </cell>
        </row>
        <row r="624">
          <cell r="A624">
            <v>467.65600000000001</v>
          </cell>
        </row>
        <row r="625">
          <cell r="A625">
            <v>468.1164</v>
          </cell>
        </row>
        <row r="626">
          <cell r="A626">
            <v>468.57429999999999</v>
          </cell>
        </row>
        <row r="627">
          <cell r="A627">
            <v>469.02969999999999</v>
          </cell>
        </row>
        <row r="628">
          <cell r="A628">
            <v>469.48250000000002</v>
          </cell>
        </row>
        <row r="629">
          <cell r="A629">
            <v>469.93290000000002</v>
          </cell>
        </row>
        <row r="630">
          <cell r="A630">
            <v>470.3809</v>
          </cell>
        </row>
        <row r="631">
          <cell r="A631">
            <v>470.82650000000001</v>
          </cell>
        </row>
        <row r="632">
          <cell r="A632">
            <v>471.26979999999998</v>
          </cell>
        </row>
        <row r="633">
          <cell r="A633">
            <v>471.71069999999997</v>
          </cell>
        </row>
        <row r="634">
          <cell r="A634">
            <v>472.14929999999998</v>
          </cell>
        </row>
        <row r="635">
          <cell r="A635">
            <v>472.5856</v>
          </cell>
        </row>
        <row r="636">
          <cell r="A636">
            <v>473.0197</v>
          </cell>
        </row>
        <row r="637">
          <cell r="A637">
            <v>473.45150000000001</v>
          </cell>
        </row>
        <row r="638">
          <cell r="A638">
            <v>473.88119999999998</v>
          </cell>
        </row>
        <row r="639">
          <cell r="A639">
            <v>474.30869999999999</v>
          </cell>
        </row>
        <row r="640">
          <cell r="A640">
            <v>474.73399999999998</v>
          </cell>
        </row>
        <row r="641">
          <cell r="A641">
            <v>475.15730000000002</v>
          </cell>
        </row>
        <row r="642">
          <cell r="A642">
            <v>475.57839999999999</v>
          </cell>
        </row>
        <row r="643">
          <cell r="A643">
            <v>475.9975</v>
          </cell>
        </row>
        <row r="644">
          <cell r="A644">
            <v>476.41449999999998</v>
          </cell>
        </row>
        <row r="645">
          <cell r="A645">
            <v>476.8295</v>
          </cell>
        </row>
        <row r="646">
          <cell r="A646">
            <v>477.24250000000001</v>
          </cell>
        </row>
        <row r="647">
          <cell r="A647">
            <v>477.65350000000001</v>
          </cell>
        </row>
        <row r="648">
          <cell r="A648">
            <v>478.06259999999997</v>
          </cell>
        </row>
        <row r="649">
          <cell r="A649">
            <v>478.46969999999999</v>
          </cell>
        </row>
        <row r="650">
          <cell r="A650">
            <v>478.87490000000003</v>
          </cell>
        </row>
        <row r="651">
          <cell r="A651">
            <v>479.27820000000003</v>
          </cell>
        </row>
        <row r="652">
          <cell r="A652">
            <v>479.67970000000003</v>
          </cell>
        </row>
        <row r="653">
          <cell r="A653">
            <v>480.07929999999999</v>
          </cell>
        </row>
        <row r="654">
          <cell r="A654">
            <v>480.47710000000001</v>
          </cell>
        </row>
        <row r="655">
          <cell r="A655">
            <v>480.87299999999999</v>
          </cell>
        </row>
        <row r="656">
          <cell r="A656">
            <v>481.2672</v>
          </cell>
        </row>
        <row r="657">
          <cell r="A657">
            <v>481.65960000000001</v>
          </cell>
        </row>
        <row r="658">
          <cell r="A658">
            <v>482.05020000000002</v>
          </cell>
        </row>
        <row r="659">
          <cell r="A659">
            <v>482.4391</v>
          </cell>
        </row>
        <row r="660">
          <cell r="A660">
            <v>482.8263</v>
          </cell>
        </row>
        <row r="661">
          <cell r="A661">
            <v>483.21179999999998</v>
          </cell>
        </row>
        <row r="662">
          <cell r="A662">
            <v>483.59559999999999</v>
          </cell>
        </row>
        <row r="663">
          <cell r="A663">
            <v>483.97770000000003</v>
          </cell>
        </row>
        <row r="664">
          <cell r="A664">
            <v>484.35820000000001</v>
          </cell>
        </row>
        <row r="665">
          <cell r="A665">
            <v>484.73700000000002</v>
          </cell>
        </row>
        <row r="666">
          <cell r="A666">
            <v>485.11419999999998</v>
          </cell>
        </row>
        <row r="667">
          <cell r="A667">
            <v>485.48989999999998</v>
          </cell>
        </row>
        <row r="668">
          <cell r="A668">
            <v>485.8639</v>
          </cell>
        </row>
        <row r="669">
          <cell r="A669">
            <v>486.2364</v>
          </cell>
        </row>
        <row r="670">
          <cell r="A670">
            <v>486.60730000000001</v>
          </cell>
        </row>
        <row r="671">
          <cell r="A671">
            <v>486.97660000000002</v>
          </cell>
        </row>
        <row r="672">
          <cell r="A672">
            <v>487.34449999999998</v>
          </cell>
        </row>
        <row r="673">
          <cell r="A673">
            <v>487.71080000000001</v>
          </cell>
        </row>
        <row r="674">
          <cell r="A674">
            <v>488.07560000000001</v>
          </cell>
        </row>
        <row r="675">
          <cell r="A675">
            <v>488.43900000000002</v>
          </cell>
        </row>
        <row r="676">
          <cell r="A676">
            <v>488.80090000000001</v>
          </cell>
        </row>
        <row r="677">
          <cell r="A677">
            <v>489.16129999999998</v>
          </cell>
        </row>
        <row r="678">
          <cell r="A678">
            <v>489.52030000000002</v>
          </cell>
        </row>
        <row r="679">
          <cell r="A679">
            <v>489.87779999999998</v>
          </cell>
        </row>
        <row r="680">
          <cell r="A680">
            <v>490.23399999999998</v>
          </cell>
        </row>
        <row r="681">
          <cell r="A681">
            <v>490.58870000000002</v>
          </cell>
        </row>
        <row r="682">
          <cell r="A682">
            <v>490.94209999999998</v>
          </cell>
        </row>
        <row r="683">
          <cell r="A683">
            <v>491.29399999999998</v>
          </cell>
        </row>
        <row r="684">
          <cell r="A684">
            <v>491.64460000000003</v>
          </cell>
        </row>
        <row r="685">
          <cell r="A685">
            <v>491.9939</v>
          </cell>
        </row>
        <row r="686">
          <cell r="A686">
            <v>492.34179999999998</v>
          </cell>
        </row>
        <row r="687">
          <cell r="A687">
            <v>492.6884</v>
          </cell>
        </row>
        <row r="688">
          <cell r="A688">
            <v>493.03359999999998</v>
          </cell>
        </row>
        <row r="689">
          <cell r="A689">
            <v>493.37759999999997</v>
          </cell>
        </row>
        <row r="690">
          <cell r="A690">
            <v>493.72019999999998</v>
          </cell>
        </row>
        <row r="691">
          <cell r="A691">
            <v>494.0616</v>
          </cell>
        </row>
        <row r="692">
          <cell r="A692">
            <v>494.40170000000001</v>
          </cell>
        </row>
        <row r="693">
          <cell r="A693">
            <v>494.7405</v>
          </cell>
        </row>
        <row r="694">
          <cell r="A694">
            <v>495.07810000000001</v>
          </cell>
        </row>
        <row r="695">
          <cell r="A695">
            <v>495.41449999999998</v>
          </cell>
        </row>
        <row r="696">
          <cell r="A696">
            <v>495.74959999999999</v>
          </cell>
        </row>
        <row r="697">
          <cell r="A697">
            <v>496.08350000000002</v>
          </cell>
        </row>
        <row r="698">
          <cell r="A698">
            <v>496.41609999999997</v>
          </cell>
        </row>
        <row r="699">
          <cell r="A699">
            <v>496.74759999999998</v>
          </cell>
        </row>
        <row r="700">
          <cell r="A700">
            <v>497.0779</v>
          </cell>
        </row>
        <row r="701">
          <cell r="A701">
            <v>497.40699999999998</v>
          </cell>
        </row>
        <row r="702">
          <cell r="A702">
            <v>497.73500000000001</v>
          </cell>
        </row>
        <row r="703">
          <cell r="A703">
            <v>498.06169999999997</v>
          </cell>
        </row>
        <row r="704">
          <cell r="A704">
            <v>498.38740000000001</v>
          </cell>
        </row>
        <row r="705">
          <cell r="A705">
            <v>498.71179999999998</v>
          </cell>
        </row>
        <row r="706">
          <cell r="A706">
            <v>499.03519999999997</v>
          </cell>
        </row>
        <row r="707">
          <cell r="A707">
            <v>499.35739999999998</v>
          </cell>
        </row>
        <row r="708">
          <cell r="A708">
            <v>499.67849999999999</v>
          </cell>
        </row>
        <row r="709">
          <cell r="A709">
            <v>499.99849999999998</v>
          </cell>
        </row>
        <row r="710">
          <cell r="A710">
            <v>500.31740000000002</v>
          </cell>
        </row>
        <row r="711">
          <cell r="A711">
            <v>500.6352</v>
          </cell>
        </row>
        <row r="712">
          <cell r="A712">
            <v>500.95190000000002</v>
          </cell>
        </row>
        <row r="713">
          <cell r="A713">
            <v>501.26760000000002</v>
          </cell>
        </row>
        <row r="714">
          <cell r="A714">
            <v>501.58210000000003</v>
          </cell>
        </row>
        <row r="715">
          <cell r="A715">
            <v>501.89569999999998</v>
          </cell>
        </row>
        <row r="716">
          <cell r="A716">
            <v>502.2081</v>
          </cell>
        </row>
        <row r="717">
          <cell r="A717">
            <v>502.51960000000003</v>
          </cell>
        </row>
        <row r="718">
          <cell r="A718">
            <v>502.83</v>
          </cell>
        </row>
        <row r="719">
          <cell r="A719">
            <v>503.13929999999999</v>
          </cell>
        </row>
        <row r="720">
          <cell r="A720">
            <v>503.4477</v>
          </cell>
        </row>
        <row r="721">
          <cell r="A721">
            <v>503.755</v>
          </cell>
        </row>
        <row r="722">
          <cell r="A722">
            <v>504.06139999999999</v>
          </cell>
        </row>
        <row r="723">
          <cell r="A723">
            <v>504.36669999999998</v>
          </cell>
        </row>
        <row r="724">
          <cell r="A724">
            <v>504.67110000000002</v>
          </cell>
        </row>
        <row r="725">
          <cell r="A725">
            <v>504.9744</v>
          </cell>
        </row>
        <row r="726">
          <cell r="A726">
            <v>505.27679999999998</v>
          </cell>
        </row>
        <row r="727">
          <cell r="A727">
            <v>505.57819999999998</v>
          </cell>
        </row>
        <row r="728">
          <cell r="A728">
            <v>505.87869999999998</v>
          </cell>
        </row>
        <row r="729">
          <cell r="A729">
            <v>506.1782</v>
          </cell>
        </row>
        <row r="730">
          <cell r="A730">
            <v>506.47680000000003</v>
          </cell>
        </row>
        <row r="731">
          <cell r="A731">
            <v>506.77440000000001</v>
          </cell>
        </row>
        <row r="732">
          <cell r="A732">
            <v>507.0711</v>
          </cell>
        </row>
        <row r="733">
          <cell r="A733">
            <v>507.36680000000001</v>
          </cell>
        </row>
        <row r="734">
          <cell r="A734">
            <v>507.6617</v>
          </cell>
        </row>
        <row r="735">
          <cell r="A735">
            <v>507.9556</v>
          </cell>
        </row>
        <row r="736">
          <cell r="A736">
            <v>508.24860000000001</v>
          </cell>
        </row>
        <row r="737">
          <cell r="A737">
            <v>508.54070000000002</v>
          </cell>
        </row>
        <row r="738">
          <cell r="A738">
            <v>508.83190000000002</v>
          </cell>
        </row>
        <row r="739">
          <cell r="A739">
            <v>509.12220000000002</v>
          </cell>
        </row>
        <row r="740">
          <cell r="A740">
            <v>509.4117</v>
          </cell>
        </row>
        <row r="741">
          <cell r="A741">
            <v>509.7002</v>
          </cell>
        </row>
        <row r="742">
          <cell r="A742">
            <v>509.98790000000002</v>
          </cell>
        </row>
        <row r="743">
          <cell r="A743">
            <v>510.2747</v>
          </cell>
        </row>
        <row r="744">
          <cell r="A744">
            <v>510.5607</v>
          </cell>
        </row>
        <row r="745">
          <cell r="A745">
            <v>510.8458</v>
          </cell>
        </row>
        <row r="746">
          <cell r="A746">
            <v>511.13</v>
          </cell>
        </row>
        <row r="747">
          <cell r="A747">
            <v>511.41340000000002</v>
          </cell>
        </row>
        <row r="748">
          <cell r="A748">
            <v>511.69600000000003</v>
          </cell>
        </row>
        <row r="749">
          <cell r="A749">
            <v>511.97770000000003</v>
          </cell>
        </row>
        <row r="750">
          <cell r="A750">
            <v>512.2586</v>
          </cell>
        </row>
        <row r="751">
          <cell r="A751">
            <v>512.53869999999995</v>
          </cell>
        </row>
        <row r="752">
          <cell r="A752">
            <v>512.81790000000001</v>
          </cell>
        </row>
        <row r="753">
          <cell r="A753">
            <v>513.09640000000002</v>
          </cell>
        </row>
        <row r="754">
          <cell r="A754">
            <v>513.37400000000002</v>
          </cell>
        </row>
        <row r="755">
          <cell r="A755">
            <v>513.65089999999998</v>
          </cell>
        </row>
        <row r="756">
          <cell r="A756">
            <v>513.92690000000005</v>
          </cell>
        </row>
        <row r="757">
          <cell r="A757">
            <v>514.20209999999997</v>
          </cell>
        </row>
        <row r="758">
          <cell r="A758">
            <v>514.47659999999996</v>
          </cell>
        </row>
        <row r="759">
          <cell r="A759">
            <v>514.75030000000004</v>
          </cell>
        </row>
        <row r="760">
          <cell r="A760">
            <v>515.02319999999997</v>
          </cell>
        </row>
        <row r="761">
          <cell r="A761">
            <v>515.2953</v>
          </cell>
        </row>
        <row r="762">
          <cell r="A762">
            <v>515.56659999999999</v>
          </cell>
        </row>
        <row r="763">
          <cell r="A763">
            <v>515.83720000000005</v>
          </cell>
        </row>
        <row r="764">
          <cell r="A764">
            <v>516.10709999999995</v>
          </cell>
        </row>
        <row r="765">
          <cell r="A765">
            <v>516.37609999999995</v>
          </cell>
        </row>
        <row r="766">
          <cell r="A766">
            <v>516.64449999999999</v>
          </cell>
        </row>
        <row r="767">
          <cell r="A767">
            <v>516.91200000000003</v>
          </cell>
        </row>
        <row r="768">
          <cell r="A768">
            <v>517.1789</v>
          </cell>
        </row>
        <row r="769">
          <cell r="A769">
            <v>517.44500000000005</v>
          </cell>
        </row>
        <row r="770">
          <cell r="A770">
            <v>517.71040000000005</v>
          </cell>
        </row>
        <row r="771">
          <cell r="A771">
            <v>517.97500000000002</v>
          </cell>
        </row>
        <row r="772">
          <cell r="A772">
            <v>518.23889999999994</v>
          </cell>
        </row>
        <row r="773">
          <cell r="A773">
            <v>518.50210000000004</v>
          </cell>
        </row>
        <row r="774">
          <cell r="A774">
            <v>518.76459999999997</v>
          </cell>
        </row>
        <row r="775">
          <cell r="A775">
            <v>519.02639999999997</v>
          </cell>
        </row>
        <row r="776">
          <cell r="A776">
            <v>519.28740000000005</v>
          </cell>
        </row>
        <row r="777">
          <cell r="A777">
            <v>519.54780000000005</v>
          </cell>
        </row>
        <row r="778">
          <cell r="A778">
            <v>519.80740000000003</v>
          </cell>
        </row>
        <row r="779">
          <cell r="A779">
            <v>520.06640000000004</v>
          </cell>
        </row>
        <row r="780">
          <cell r="A780">
            <v>520.32470000000001</v>
          </cell>
        </row>
        <row r="781">
          <cell r="A781">
            <v>520.58219999999994</v>
          </cell>
        </row>
        <row r="782">
          <cell r="A782">
            <v>520.83910000000003</v>
          </cell>
        </row>
        <row r="783">
          <cell r="A783">
            <v>521.09540000000004</v>
          </cell>
        </row>
        <row r="784">
          <cell r="A784">
            <v>521.35090000000002</v>
          </cell>
        </row>
        <row r="785">
          <cell r="A785">
            <v>521.60580000000004</v>
          </cell>
        </row>
        <row r="786">
          <cell r="A786">
            <v>521.86</v>
          </cell>
        </row>
        <row r="787">
          <cell r="A787">
            <v>522.11350000000004</v>
          </cell>
        </row>
        <row r="788">
          <cell r="A788">
            <v>522.3664</v>
          </cell>
        </row>
        <row r="789">
          <cell r="A789">
            <v>522.61860000000001</v>
          </cell>
        </row>
        <row r="790">
          <cell r="A790">
            <v>522.87009999999998</v>
          </cell>
        </row>
        <row r="791">
          <cell r="A791">
            <v>523.12099999999998</v>
          </cell>
        </row>
        <row r="792">
          <cell r="A792">
            <v>523.37130000000002</v>
          </cell>
        </row>
        <row r="793">
          <cell r="A793">
            <v>523.62090000000001</v>
          </cell>
        </row>
        <row r="794">
          <cell r="A794">
            <v>523.86990000000003</v>
          </cell>
        </row>
        <row r="795">
          <cell r="A795">
            <v>524.1182</v>
          </cell>
        </row>
        <row r="796">
          <cell r="A796">
            <v>524.36590000000001</v>
          </cell>
        </row>
        <row r="797">
          <cell r="A797">
            <v>524.61300000000006</v>
          </cell>
        </row>
        <row r="798">
          <cell r="A798">
            <v>524.85940000000005</v>
          </cell>
        </row>
        <row r="799">
          <cell r="A799">
            <v>525.10519999999997</v>
          </cell>
        </row>
        <row r="800">
          <cell r="A800">
            <v>525.35040000000004</v>
          </cell>
        </row>
        <row r="801">
          <cell r="A801">
            <v>525.59500000000003</v>
          </cell>
        </row>
        <row r="802">
          <cell r="A802">
            <v>525.83900000000006</v>
          </cell>
        </row>
        <row r="803">
          <cell r="A803">
            <v>526.08230000000003</v>
          </cell>
        </row>
        <row r="804">
          <cell r="A804">
            <v>526.32510000000002</v>
          </cell>
        </row>
        <row r="805">
          <cell r="A805">
            <v>526.56719999999996</v>
          </cell>
        </row>
        <row r="806">
          <cell r="A806">
            <v>526.80870000000004</v>
          </cell>
        </row>
        <row r="807">
          <cell r="A807">
            <v>527.04970000000003</v>
          </cell>
        </row>
        <row r="808">
          <cell r="A808">
            <v>527.29</v>
          </cell>
        </row>
        <row r="809">
          <cell r="A809">
            <v>527.52970000000005</v>
          </cell>
        </row>
        <row r="810">
          <cell r="A810">
            <v>527.76890000000003</v>
          </cell>
        </row>
        <row r="811">
          <cell r="A811">
            <v>528.00739999999996</v>
          </cell>
        </row>
        <row r="812">
          <cell r="A812">
            <v>528.24540000000002</v>
          </cell>
        </row>
        <row r="813">
          <cell r="A813">
            <v>528.4828</v>
          </cell>
        </row>
        <row r="814">
          <cell r="A814">
            <v>528.71960000000001</v>
          </cell>
        </row>
        <row r="815">
          <cell r="A815">
            <v>528.95590000000004</v>
          </cell>
        </row>
        <row r="816">
          <cell r="A816">
            <v>529.19150000000002</v>
          </cell>
        </row>
        <row r="817">
          <cell r="A817">
            <v>529.42660000000001</v>
          </cell>
        </row>
        <row r="818">
          <cell r="A818">
            <v>529.66110000000003</v>
          </cell>
        </row>
        <row r="819">
          <cell r="A819">
            <v>529.89509999999996</v>
          </cell>
        </row>
        <row r="820">
          <cell r="A820">
            <v>530.12850000000003</v>
          </cell>
        </row>
        <row r="821">
          <cell r="A821">
            <v>530.36130000000003</v>
          </cell>
        </row>
        <row r="822">
          <cell r="A822">
            <v>530.59360000000004</v>
          </cell>
        </row>
        <row r="823">
          <cell r="A823">
            <v>530.82529999999997</v>
          </cell>
        </row>
        <row r="824">
          <cell r="A824">
            <v>531.05650000000003</v>
          </cell>
        </row>
        <row r="825">
          <cell r="A825">
            <v>531.28710000000001</v>
          </cell>
        </row>
        <row r="826">
          <cell r="A826">
            <v>531.5172</v>
          </cell>
        </row>
        <row r="827">
          <cell r="A827">
            <v>531.74670000000003</v>
          </cell>
        </row>
        <row r="828">
          <cell r="A828">
            <v>531.97569999999996</v>
          </cell>
        </row>
        <row r="829">
          <cell r="A829">
            <v>532.20410000000004</v>
          </cell>
        </row>
        <row r="830">
          <cell r="A830">
            <v>532.43200000000002</v>
          </cell>
        </row>
        <row r="831">
          <cell r="A831">
            <v>532.65940000000001</v>
          </cell>
        </row>
        <row r="832">
          <cell r="A832">
            <v>532.88620000000003</v>
          </cell>
        </row>
        <row r="833">
          <cell r="A833">
            <v>533.11249999999995</v>
          </cell>
        </row>
        <row r="834">
          <cell r="A834">
            <v>533.3383</v>
          </cell>
        </row>
        <row r="835">
          <cell r="A835">
            <v>533.56349999999998</v>
          </cell>
        </row>
        <row r="836">
          <cell r="A836">
            <v>533.78830000000005</v>
          </cell>
        </row>
        <row r="837">
          <cell r="A837">
            <v>534.01250000000005</v>
          </cell>
        </row>
        <row r="838">
          <cell r="A838">
            <v>534.23609999999996</v>
          </cell>
        </row>
        <row r="839">
          <cell r="A839">
            <v>534.45929999999998</v>
          </cell>
        </row>
        <row r="840">
          <cell r="A840">
            <v>534.68190000000004</v>
          </cell>
        </row>
        <row r="841">
          <cell r="A841">
            <v>534.90409999999997</v>
          </cell>
        </row>
        <row r="842">
          <cell r="A842">
            <v>535.12570000000005</v>
          </cell>
        </row>
        <row r="843">
          <cell r="A843">
            <v>535.34680000000003</v>
          </cell>
        </row>
        <row r="844">
          <cell r="A844">
            <v>535.56740000000002</v>
          </cell>
        </row>
        <row r="845">
          <cell r="A845">
            <v>535.78750000000002</v>
          </cell>
        </row>
        <row r="846">
          <cell r="A846">
            <v>536.00710000000004</v>
          </cell>
        </row>
        <row r="847">
          <cell r="A847">
            <v>536.22619999999995</v>
          </cell>
        </row>
        <row r="848">
          <cell r="A848">
            <v>536.44479999999999</v>
          </cell>
        </row>
        <row r="849">
          <cell r="A849">
            <v>536.66290000000004</v>
          </cell>
        </row>
        <row r="850">
          <cell r="A850">
            <v>536.88049999999998</v>
          </cell>
        </row>
        <row r="851">
          <cell r="A851">
            <v>537.09770000000003</v>
          </cell>
        </row>
        <row r="852">
          <cell r="A852">
            <v>537.3143</v>
          </cell>
        </row>
        <row r="853">
          <cell r="A853">
            <v>537.53039999999999</v>
          </cell>
        </row>
        <row r="854">
          <cell r="A854">
            <v>537.74609999999996</v>
          </cell>
        </row>
        <row r="855">
          <cell r="A855">
            <v>537.96119999999996</v>
          </cell>
        </row>
        <row r="856">
          <cell r="A856">
            <v>538.17589999999996</v>
          </cell>
        </row>
        <row r="857">
          <cell r="A857">
            <v>538.39009999999996</v>
          </cell>
        </row>
        <row r="858">
          <cell r="A858">
            <v>538.60389999999995</v>
          </cell>
        </row>
        <row r="859">
          <cell r="A859">
            <v>538.81709999999998</v>
          </cell>
        </row>
        <row r="860">
          <cell r="A860">
            <v>539.0299</v>
          </cell>
        </row>
        <row r="861">
          <cell r="A861">
            <v>539.24220000000003</v>
          </cell>
        </row>
        <row r="862">
          <cell r="A862">
            <v>539.45399999999995</v>
          </cell>
        </row>
        <row r="863">
          <cell r="A863">
            <v>539.66539999999998</v>
          </cell>
        </row>
        <row r="864">
          <cell r="A864">
            <v>539.87630000000001</v>
          </cell>
        </row>
        <row r="865">
          <cell r="A865">
            <v>540.08669999999995</v>
          </cell>
        </row>
        <row r="866">
          <cell r="A866">
            <v>540.29660000000001</v>
          </cell>
        </row>
        <row r="867">
          <cell r="A867">
            <v>540.50609999999995</v>
          </cell>
        </row>
        <row r="868">
          <cell r="A868">
            <v>540.71519999999998</v>
          </cell>
        </row>
        <row r="869">
          <cell r="A869">
            <v>540.92380000000003</v>
          </cell>
        </row>
        <row r="870">
          <cell r="A870">
            <v>541.13189999999997</v>
          </cell>
        </row>
        <row r="871">
          <cell r="A871">
            <v>541.33950000000004</v>
          </cell>
        </row>
        <row r="872">
          <cell r="A872">
            <v>541.54669999999999</v>
          </cell>
        </row>
        <row r="873">
          <cell r="A873">
            <v>541.75350000000003</v>
          </cell>
        </row>
        <row r="874">
          <cell r="A874">
            <v>541.95979999999997</v>
          </cell>
        </row>
        <row r="875">
          <cell r="A875">
            <v>542.16560000000004</v>
          </cell>
        </row>
        <row r="876">
          <cell r="A876">
            <v>542.37099999999998</v>
          </cell>
        </row>
        <row r="877">
          <cell r="A877">
            <v>542.57600000000002</v>
          </cell>
        </row>
        <row r="878">
          <cell r="A878">
            <v>542.78049999999996</v>
          </cell>
        </row>
        <row r="879">
          <cell r="A879">
            <v>542.9846</v>
          </cell>
        </row>
        <row r="880">
          <cell r="A880">
            <v>543.18820000000005</v>
          </cell>
        </row>
        <row r="881">
          <cell r="A881">
            <v>543.39139999999998</v>
          </cell>
        </row>
        <row r="882">
          <cell r="A882">
            <v>543.59410000000003</v>
          </cell>
        </row>
        <row r="883">
          <cell r="A883">
            <v>543.79639999999995</v>
          </cell>
        </row>
        <row r="884">
          <cell r="A884">
            <v>543.99829999999997</v>
          </cell>
        </row>
        <row r="885">
          <cell r="A885">
            <v>544.19970000000001</v>
          </cell>
        </row>
        <row r="886">
          <cell r="A886">
            <v>544.40070000000003</v>
          </cell>
        </row>
        <row r="887">
          <cell r="A887">
            <v>544.60130000000004</v>
          </cell>
        </row>
        <row r="888">
          <cell r="A888">
            <v>544.80139999999994</v>
          </cell>
        </row>
        <row r="889">
          <cell r="A889">
            <v>545.00109999999995</v>
          </cell>
        </row>
        <row r="890">
          <cell r="A890">
            <v>545.20039999999995</v>
          </cell>
        </row>
        <row r="891">
          <cell r="A891">
            <v>545.39919999999995</v>
          </cell>
        </row>
        <row r="892">
          <cell r="A892">
            <v>545.59760000000006</v>
          </cell>
        </row>
        <row r="893">
          <cell r="A893">
            <v>545.79560000000004</v>
          </cell>
        </row>
        <row r="894">
          <cell r="A894">
            <v>545.9932</v>
          </cell>
        </row>
        <row r="895">
          <cell r="A895">
            <v>546.19039999999995</v>
          </cell>
        </row>
        <row r="896">
          <cell r="A896">
            <v>546.38710000000003</v>
          </cell>
        </row>
        <row r="897">
          <cell r="A897">
            <v>546.58339999999998</v>
          </cell>
        </row>
        <row r="898">
          <cell r="A898">
            <v>546.77930000000003</v>
          </cell>
        </row>
        <row r="899">
          <cell r="A899">
            <v>546.97479999999996</v>
          </cell>
        </row>
        <row r="900">
          <cell r="A900">
            <v>547.16980000000001</v>
          </cell>
        </row>
        <row r="901">
          <cell r="A901">
            <v>547.36450000000002</v>
          </cell>
        </row>
        <row r="902">
          <cell r="A902">
            <v>547.55870000000004</v>
          </cell>
        </row>
        <row r="903">
          <cell r="A903">
            <v>547.75250000000005</v>
          </cell>
        </row>
        <row r="904">
          <cell r="A904">
            <v>547.94590000000005</v>
          </cell>
        </row>
        <row r="905">
          <cell r="A905">
            <v>548.13890000000004</v>
          </cell>
        </row>
        <row r="906">
          <cell r="A906">
            <v>548.33150000000001</v>
          </cell>
        </row>
        <row r="907">
          <cell r="A907">
            <v>548.52369999999996</v>
          </cell>
        </row>
        <row r="908">
          <cell r="A908">
            <v>548.71540000000005</v>
          </cell>
        </row>
        <row r="909">
          <cell r="A909">
            <v>548.90679999999998</v>
          </cell>
        </row>
        <row r="910">
          <cell r="A910">
            <v>549.09780000000001</v>
          </cell>
        </row>
        <row r="911">
          <cell r="A911">
            <v>549.28830000000005</v>
          </cell>
        </row>
        <row r="912">
          <cell r="A912">
            <v>549.47850000000005</v>
          </cell>
        </row>
        <row r="913">
          <cell r="A913">
            <v>549.66819999999996</v>
          </cell>
        </row>
        <row r="914">
          <cell r="A914">
            <v>549.85749999999996</v>
          </cell>
        </row>
        <row r="915">
          <cell r="A915">
            <v>550.04650000000004</v>
          </cell>
        </row>
        <row r="916">
          <cell r="A916">
            <v>550.23500000000001</v>
          </cell>
        </row>
        <row r="917">
          <cell r="A917">
            <v>550.42319999999995</v>
          </cell>
        </row>
        <row r="918">
          <cell r="A918">
            <v>550.61090000000002</v>
          </cell>
        </row>
        <row r="919">
          <cell r="A919">
            <v>550.79830000000004</v>
          </cell>
        </row>
        <row r="920">
          <cell r="A920">
            <v>550.98519999999996</v>
          </cell>
        </row>
        <row r="921">
          <cell r="A921">
            <v>551.17179999999996</v>
          </cell>
        </row>
        <row r="922">
          <cell r="A922">
            <v>551.35799999999995</v>
          </cell>
        </row>
        <row r="923">
          <cell r="A923">
            <v>551.54369999999994</v>
          </cell>
        </row>
        <row r="924">
          <cell r="A924">
            <v>551.72910000000002</v>
          </cell>
        </row>
        <row r="925">
          <cell r="A925">
            <v>551.91409999999996</v>
          </cell>
        </row>
        <row r="926">
          <cell r="A926">
            <v>552.09870000000001</v>
          </cell>
        </row>
        <row r="927">
          <cell r="A927">
            <v>552.28290000000004</v>
          </cell>
        </row>
        <row r="928">
          <cell r="A928">
            <v>552.46669999999995</v>
          </cell>
        </row>
        <row r="929">
          <cell r="A929">
            <v>552.65009999999995</v>
          </cell>
        </row>
        <row r="930">
          <cell r="A930">
            <v>552.83320000000003</v>
          </cell>
        </row>
        <row r="931">
          <cell r="A931">
            <v>553.01580000000001</v>
          </cell>
        </row>
        <row r="932">
          <cell r="A932">
            <v>553.19809999999995</v>
          </cell>
        </row>
        <row r="933">
          <cell r="A933">
            <v>553.38</v>
          </cell>
        </row>
        <row r="934">
          <cell r="A934">
            <v>553.56140000000005</v>
          </cell>
        </row>
        <row r="935">
          <cell r="A935">
            <v>553.74249999999995</v>
          </cell>
        </row>
        <row r="936">
          <cell r="A936">
            <v>553.92330000000004</v>
          </cell>
        </row>
        <row r="937">
          <cell r="A937">
            <v>554.10360000000003</v>
          </cell>
        </row>
        <row r="938">
          <cell r="A938">
            <v>554.2835</v>
          </cell>
        </row>
        <row r="939">
          <cell r="A939">
            <v>554.46310000000005</v>
          </cell>
        </row>
        <row r="940">
          <cell r="A940">
            <v>554.64229999999998</v>
          </cell>
        </row>
        <row r="941">
          <cell r="A941">
            <v>554.8211</v>
          </cell>
        </row>
        <row r="942">
          <cell r="A942">
            <v>554.99950000000001</v>
          </cell>
        </row>
        <row r="943">
          <cell r="A943">
            <v>555.17750000000001</v>
          </cell>
        </row>
        <row r="944">
          <cell r="A944">
            <v>555.35509999999999</v>
          </cell>
        </row>
        <row r="945">
          <cell r="A945">
            <v>555.53240000000005</v>
          </cell>
        </row>
        <row r="946">
          <cell r="A946">
            <v>555.70929999999998</v>
          </cell>
        </row>
        <row r="947">
          <cell r="A947">
            <v>555.88580000000002</v>
          </cell>
        </row>
        <row r="948">
          <cell r="A948">
            <v>556.06190000000004</v>
          </cell>
        </row>
        <row r="949">
          <cell r="A949">
            <v>556.23760000000004</v>
          </cell>
        </row>
        <row r="950">
          <cell r="A950">
            <v>556.41300000000001</v>
          </cell>
        </row>
        <row r="951">
          <cell r="A951">
            <v>556.58799999999997</v>
          </cell>
        </row>
        <row r="952">
          <cell r="A952">
            <v>556.76260000000002</v>
          </cell>
        </row>
        <row r="953">
          <cell r="A953">
            <v>556.93679999999995</v>
          </cell>
        </row>
        <row r="954">
          <cell r="A954">
            <v>557.11059999999998</v>
          </cell>
        </row>
        <row r="955">
          <cell r="A955">
            <v>557.28399999999999</v>
          </cell>
        </row>
        <row r="956">
          <cell r="A956">
            <v>557.45709999999997</v>
          </cell>
        </row>
        <row r="957">
          <cell r="A957">
            <v>557.62980000000005</v>
          </cell>
        </row>
        <row r="958">
          <cell r="A958">
            <v>557.8021</v>
          </cell>
        </row>
        <row r="959">
          <cell r="A959">
            <v>557.97400000000005</v>
          </cell>
        </row>
        <row r="960">
          <cell r="A960">
            <v>558.14549999999997</v>
          </cell>
        </row>
        <row r="961">
          <cell r="A961">
            <v>558.31669999999997</v>
          </cell>
        </row>
        <row r="962">
          <cell r="A962">
            <v>558.48739999999998</v>
          </cell>
        </row>
        <row r="963">
          <cell r="A963">
            <v>558.65779999999995</v>
          </cell>
        </row>
        <row r="964">
          <cell r="A964">
            <v>558.82780000000002</v>
          </cell>
        </row>
        <row r="965">
          <cell r="A965">
            <v>558.99739999999997</v>
          </cell>
        </row>
        <row r="966">
          <cell r="A966">
            <v>559.16660000000002</v>
          </cell>
        </row>
        <row r="967">
          <cell r="A967">
            <v>559.33540000000005</v>
          </cell>
        </row>
        <row r="968">
          <cell r="A968">
            <v>559.50379999999996</v>
          </cell>
        </row>
        <row r="969">
          <cell r="A969">
            <v>559.67179999999996</v>
          </cell>
        </row>
        <row r="970">
          <cell r="A970">
            <v>559.83939999999996</v>
          </cell>
        </row>
        <row r="971">
          <cell r="A971">
            <v>560.00670000000002</v>
          </cell>
        </row>
        <row r="972">
          <cell r="A972">
            <v>560.17349999999999</v>
          </cell>
        </row>
        <row r="973">
          <cell r="A973">
            <v>560.33989999999994</v>
          </cell>
        </row>
        <row r="974">
          <cell r="A974">
            <v>560.5059</v>
          </cell>
        </row>
        <row r="975">
          <cell r="A975">
            <v>560.67150000000004</v>
          </cell>
        </row>
        <row r="976">
          <cell r="A976">
            <v>560.83659999999998</v>
          </cell>
        </row>
        <row r="977">
          <cell r="A977">
            <v>561.00130000000001</v>
          </cell>
        </row>
        <row r="978">
          <cell r="A978">
            <v>561.16560000000004</v>
          </cell>
        </row>
        <row r="979">
          <cell r="A979">
            <v>561.32950000000005</v>
          </cell>
        </row>
        <row r="980">
          <cell r="A980">
            <v>561.49279999999999</v>
          </cell>
        </row>
        <row r="981">
          <cell r="A981">
            <v>561.65570000000002</v>
          </cell>
        </row>
        <row r="982">
          <cell r="A982">
            <v>561.81809999999996</v>
          </cell>
        </row>
        <row r="983">
          <cell r="A983">
            <v>561.97990000000004</v>
          </cell>
        </row>
      </sheetData>
      <sheetData sheetId="51">
        <row r="2">
          <cell r="A2">
            <v>177.99950000000001</v>
          </cell>
        </row>
        <row r="3">
          <cell r="A3">
            <v>318.40260000000001</v>
          </cell>
        </row>
        <row r="4">
          <cell r="A4">
            <v>335.07409999999999</v>
          </cell>
        </row>
        <row r="5">
          <cell r="A5">
            <v>345.83479999999997</v>
          </cell>
        </row>
        <row r="6">
          <cell r="A6">
            <v>353.98390000000001</v>
          </cell>
        </row>
        <row r="7">
          <cell r="A7">
            <v>360.62619999999998</v>
          </cell>
        </row>
        <row r="8">
          <cell r="A8">
            <v>366.27670000000001</v>
          </cell>
        </row>
        <row r="9">
          <cell r="A9">
            <v>371.2199</v>
          </cell>
        </row>
        <row r="10">
          <cell r="A10">
            <v>375.63069999999999</v>
          </cell>
        </row>
        <row r="11">
          <cell r="A11">
            <v>379.62479999999999</v>
          </cell>
        </row>
        <row r="12">
          <cell r="A12">
            <v>383.28289999999998</v>
          </cell>
        </row>
        <row r="13">
          <cell r="A13">
            <v>386.66390000000001</v>
          </cell>
        </row>
        <row r="14">
          <cell r="A14">
            <v>389.81180000000001</v>
          </cell>
        </row>
        <row r="15">
          <cell r="A15">
            <v>392.76069999999999</v>
          </cell>
        </row>
        <row r="16">
          <cell r="A16">
            <v>395.5376</v>
          </cell>
        </row>
        <row r="17">
          <cell r="A17">
            <v>398.16399999999999</v>
          </cell>
        </row>
        <row r="18">
          <cell r="A18">
            <v>400.65769999999998</v>
          </cell>
        </row>
        <row r="19">
          <cell r="A19">
            <v>403.03309999999999</v>
          </cell>
        </row>
        <row r="20">
          <cell r="A20">
            <v>405.30270000000002</v>
          </cell>
        </row>
        <row r="21">
          <cell r="A21">
            <v>407.47680000000003</v>
          </cell>
        </row>
        <row r="22">
          <cell r="A22">
            <v>409.56420000000003</v>
          </cell>
        </row>
        <row r="23">
          <cell r="A23">
            <v>411.57260000000002</v>
          </cell>
        </row>
        <row r="24">
          <cell r="A24">
            <v>413.50869999999998</v>
          </cell>
        </row>
        <row r="25">
          <cell r="A25">
            <v>415.37819999999999</v>
          </cell>
        </row>
        <row r="26">
          <cell r="A26">
            <v>417.18630000000002</v>
          </cell>
        </row>
        <row r="27">
          <cell r="A27">
            <v>418.93740000000003</v>
          </cell>
        </row>
        <row r="28">
          <cell r="A28">
            <v>420.63569999999999</v>
          </cell>
        </row>
        <row r="29">
          <cell r="A29">
            <v>422.28469999999999</v>
          </cell>
        </row>
        <row r="30">
          <cell r="A30">
            <v>423.88749999999999</v>
          </cell>
        </row>
        <row r="31">
          <cell r="A31">
            <v>425.44729999999998</v>
          </cell>
        </row>
        <row r="32">
          <cell r="A32">
            <v>426.9665</v>
          </cell>
        </row>
        <row r="33">
          <cell r="A33">
            <v>428.44749999999999</v>
          </cell>
        </row>
        <row r="34">
          <cell r="A34">
            <v>429.89260000000002</v>
          </cell>
        </row>
        <row r="35">
          <cell r="A35">
            <v>431.30369999999999</v>
          </cell>
        </row>
        <row r="36">
          <cell r="A36">
            <v>432.68259999999998</v>
          </cell>
        </row>
        <row r="37">
          <cell r="A37">
            <v>434.03100000000001</v>
          </cell>
        </row>
        <row r="38">
          <cell r="A38">
            <v>435.35050000000001</v>
          </cell>
        </row>
        <row r="39">
          <cell r="A39">
            <v>436.64240000000001</v>
          </cell>
        </row>
        <row r="40">
          <cell r="A40">
            <v>437.90809999999999</v>
          </cell>
        </row>
        <row r="41">
          <cell r="A41">
            <v>439.14879999999999</v>
          </cell>
        </row>
        <row r="42">
          <cell r="A42">
            <v>440.36559999999997</v>
          </cell>
        </row>
        <row r="43">
          <cell r="A43">
            <v>441.55959999999999</v>
          </cell>
        </row>
        <row r="44">
          <cell r="A44">
            <v>442.73169999999999</v>
          </cell>
        </row>
        <row r="45">
          <cell r="A45">
            <v>443.88290000000001</v>
          </cell>
        </row>
        <row r="46">
          <cell r="A46">
            <v>445.01409999999998</v>
          </cell>
        </row>
        <row r="47">
          <cell r="A47">
            <v>446.12599999999998</v>
          </cell>
        </row>
        <row r="48">
          <cell r="A48">
            <v>447.21940000000001</v>
          </cell>
        </row>
        <row r="49">
          <cell r="A49">
            <v>448.29500000000002</v>
          </cell>
        </row>
        <row r="50">
          <cell r="A50">
            <v>449.35340000000002</v>
          </cell>
        </row>
        <row r="51">
          <cell r="A51">
            <v>450.3954</v>
          </cell>
        </row>
        <row r="52">
          <cell r="A52">
            <v>451.42140000000001</v>
          </cell>
        </row>
        <row r="53">
          <cell r="A53">
            <v>452.43209999999999</v>
          </cell>
        </row>
        <row r="54">
          <cell r="A54">
            <v>453.428</v>
          </cell>
        </row>
        <row r="55">
          <cell r="A55">
            <v>454.40949999999998</v>
          </cell>
        </row>
        <row r="56">
          <cell r="A56">
            <v>455.37729999999999</v>
          </cell>
        </row>
        <row r="57">
          <cell r="A57">
            <v>456.33159999999998</v>
          </cell>
        </row>
        <row r="58">
          <cell r="A58">
            <v>457.27300000000002</v>
          </cell>
        </row>
        <row r="59">
          <cell r="A59">
            <v>458.20179999999999</v>
          </cell>
        </row>
        <row r="60">
          <cell r="A60">
            <v>459.11840000000001</v>
          </cell>
        </row>
        <row r="61">
          <cell r="A61">
            <v>460.02319999999997</v>
          </cell>
        </row>
        <row r="62">
          <cell r="A62">
            <v>460.91660000000002</v>
          </cell>
        </row>
        <row r="63">
          <cell r="A63">
            <v>461.7989</v>
          </cell>
        </row>
        <row r="64">
          <cell r="A64">
            <v>462.67039999999997</v>
          </cell>
        </row>
        <row r="65">
          <cell r="A65">
            <v>463.53140000000002</v>
          </cell>
        </row>
        <row r="66">
          <cell r="A66">
            <v>464.38220000000001</v>
          </cell>
        </row>
        <row r="67">
          <cell r="A67">
            <v>465.22309999999999</v>
          </cell>
        </row>
        <row r="68">
          <cell r="A68">
            <v>466.05430000000001</v>
          </cell>
        </row>
        <row r="69">
          <cell r="A69">
            <v>466.87619999999998</v>
          </cell>
        </row>
        <row r="70">
          <cell r="A70">
            <v>467.68889999999999</v>
          </cell>
        </row>
        <row r="71">
          <cell r="A71">
            <v>468.49270000000001</v>
          </cell>
        </row>
        <row r="72">
          <cell r="A72">
            <v>469.2878</v>
          </cell>
        </row>
        <row r="73">
          <cell r="A73">
            <v>470.07440000000003</v>
          </cell>
        </row>
        <row r="74">
          <cell r="A74">
            <v>470.8528</v>
          </cell>
        </row>
        <row r="75">
          <cell r="A75">
            <v>471.6232</v>
          </cell>
        </row>
        <row r="76">
          <cell r="A76">
            <v>472.38560000000001</v>
          </cell>
        </row>
        <row r="77">
          <cell r="A77">
            <v>473.1404</v>
          </cell>
        </row>
        <row r="78">
          <cell r="A78">
            <v>473.8877</v>
          </cell>
        </row>
        <row r="79">
          <cell r="A79">
            <v>474.6277</v>
          </cell>
        </row>
        <row r="80">
          <cell r="A80">
            <v>475.3605</v>
          </cell>
        </row>
        <row r="81">
          <cell r="A81">
            <v>476.08629999999999</v>
          </cell>
        </row>
        <row r="82">
          <cell r="A82">
            <v>476.80529999999999</v>
          </cell>
        </row>
        <row r="83">
          <cell r="A83">
            <v>477.51749999999998</v>
          </cell>
        </row>
        <row r="84">
          <cell r="A84">
            <v>478.22329999999999</v>
          </cell>
        </row>
        <row r="85">
          <cell r="A85">
            <v>478.92259999999999</v>
          </cell>
        </row>
        <row r="86">
          <cell r="A86">
            <v>479.61559999999997</v>
          </cell>
        </row>
        <row r="87">
          <cell r="A87">
            <v>480.30250000000001</v>
          </cell>
        </row>
        <row r="88">
          <cell r="A88">
            <v>480.98340000000002</v>
          </cell>
        </row>
        <row r="89">
          <cell r="A89">
            <v>481.65839999999997</v>
          </cell>
        </row>
        <row r="90">
          <cell r="A90">
            <v>482.32760000000002</v>
          </cell>
        </row>
        <row r="91">
          <cell r="A91">
            <v>482.99110000000002</v>
          </cell>
        </row>
        <row r="92">
          <cell r="A92">
            <v>483.64909999999998</v>
          </cell>
        </row>
        <row r="93">
          <cell r="A93">
            <v>484.30160000000001</v>
          </cell>
        </row>
        <row r="94">
          <cell r="A94">
            <v>484.94880000000001</v>
          </cell>
        </row>
        <row r="95">
          <cell r="A95">
            <v>485.5908</v>
          </cell>
        </row>
        <row r="96">
          <cell r="A96">
            <v>486.2276</v>
          </cell>
        </row>
        <row r="97">
          <cell r="A97">
            <v>486.85939999999999</v>
          </cell>
        </row>
        <row r="98">
          <cell r="A98">
            <v>487.4862</v>
          </cell>
        </row>
        <row r="99">
          <cell r="A99">
            <v>488.10809999999998</v>
          </cell>
        </row>
        <row r="100">
          <cell r="A100">
            <v>488.7253</v>
          </cell>
        </row>
        <row r="101">
          <cell r="A101">
            <v>489.33780000000002</v>
          </cell>
        </row>
        <row r="102">
          <cell r="A102">
            <v>489.94569999999999</v>
          </cell>
        </row>
        <row r="103">
          <cell r="A103">
            <v>490.54899999999998</v>
          </cell>
        </row>
        <row r="104">
          <cell r="A104">
            <v>491.14789999999999</v>
          </cell>
        </row>
        <row r="105">
          <cell r="A105">
            <v>491.74239999999998</v>
          </cell>
        </row>
        <row r="106">
          <cell r="A106">
            <v>492.33269999999999</v>
          </cell>
        </row>
        <row r="107">
          <cell r="A107">
            <v>492.91860000000003</v>
          </cell>
        </row>
        <row r="108">
          <cell r="A108">
            <v>493.50049999999999</v>
          </cell>
        </row>
        <row r="109">
          <cell r="A109">
            <v>494.07819999999998</v>
          </cell>
        </row>
        <row r="110">
          <cell r="A110">
            <v>494.65190000000001</v>
          </cell>
        </row>
        <row r="111">
          <cell r="A111">
            <v>495.2217</v>
          </cell>
        </row>
        <row r="112">
          <cell r="A112">
            <v>495.78750000000002</v>
          </cell>
        </row>
        <row r="113">
          <cell r="A113">
            <v>496.34949999999998</v>
          </cell>
        </row>
        <row r="114">
          <cell r="A114">
            <v>496.90780000000001</v>
          </cell>
        </row>
        <row r="115">
          <cell r="A115">
            <v>497.46230000000003</v>
          </cell>
        </row>
        <row r="116">
          <cell r="A116">
            <v>498.01310000000001</v>
          </cell>
        </row>
        <row r="117">
          <cell r="A117">
            <v>498.56040000000002</v>
          </cell>
        </row>
        <row r="118">
          <cell r="A118">
            <v>499.10410000000002</v>
          </cell>
        </row>
        <row r="119">
          <cell r="A119">
            <v>499.64429999999999</v>
          </cell>
        </row>
        <row r="120">
          <cell r="A120">
            <v>500.18110000000001</v>
          </cell>
        </row>
        <row r="121">
          <cell r="A121">
            <v>500.71440000000001</v>
          </cell>
        </row>
        <row r="122">
          <cell r="A122">
            <v>501.24439999999998</v>
          </cell>
        </row>
        <row r="123">
          <cell r="A123">
            <v>501.77109999999999</v>
          </cell>
        </row>
        <row r="124">
          <cell r="A124">
            <v>502.2946</v>
          </cell>
        </row>
        <row r="125">
          <cell r="A125">
            <v>502.81490000000002</v>
          </cell>
        </row>
        <row r="126">
          <cell r="A126">
            <v>503.33199999999999</v>
          </cell>
        </row>
        <row r="127">
          <cell r="A127">
            <v>503.84589999999997</v>
          </cell>
        </row>
        <row r="128">
          <cell r="A128">
            <v>504.35680000000002</v>
          </cell>
        </row>
        <row r="129">
          <cell r="A129">
            <v>504.86470000000003</v>
          </cell>
        </row>
        <row r="130">
          <cell r="A130">
            <v>505.36959999999999</v>
          </cell>
        </row>
        <row r="131">
          <cell r="A131">
            <v>505.87150000000003</v>
          </cell>
        </row>
        <row r="132">
          <cell r="A132">
            <v>506.37060000000002</v>
          </cell>
        </row>
        <row r="133">
          <cell r="A133">
            <v>506.86669999999998</v>
          </cell>
        </row>
        <row r="134">
          <cell r="A134">
            <v>507.36</v>
          </cell>
        </row>
        <row r="135">
          <cell r="A135">
            <v>507.85050000000001</v>
          </cell>
        </row>
        <row r="136">
          <cell r="A136">
            <v>508.3383</v>
          </cell>
        </row>
        <row r="137">
          <cell r="A137">
            <v>508.82330000000002</v>
          </cell>
        </row>
        <row r="138">
          <cell r="A138">
            <v>509.3057</v>
          </cell>
        </row>
        <row r="139">
          <cell r="A139">
            <v>509.78530000000001</v>
          </cell>
        </row>
        <row r="140">
          <cell r="A140">
            <v>510.26240000000001</v>
          </cell>
        </row>
        <row r="141">
          <cell r="A141">
            <v>510.73689999999999</v>
          </cell>
        </row>
        <row r="142">
          <cell r="A142">
            <v>511.2088</v>
          </cell>
        </row>
        <row r="143">
          <cell r="A143">
            <v>511.6782</v>
          </cell>
        </row>
        <row r="144">
          <cell r="A144">
            <v>512.14509999999996</v>
          </cell>
        </row>
        <row r="145">
          <cell r="A145">
            <v>512.60950000000003</v>
          </cell>
        </row>
        <row r="146">
          <cell r="A146">
            <v>513.07140000000004</v>
          </cell>
        </row>
        <row r="147">
          <cell r="A147">
            <v>513.53099999999995</v>
          </cell>
        </row>
        <row r="148">
          <cell r="A148">
            <v>513.98820000000001</v>
          </cell>
        </row>
        <row r="149">
          <cell r="A149">
            <v>514.44309999999996</v>
          </cell>
        </row>
        <row r="150">
          <cell r="A150">
            <v>514.89559999999994</v>
          </cell>
        </row>
        <row r="151">
          <cell r="A151">
            <v>515.34580000000005</v>
          </cell>
        </row>
        <row r="152">
          <cell r="A152">
            <v>515.79369999999994</v>
          </cell>
        </row>
        <row r="153">
          <cell r="A153">
            <v>516.23940000000005</v>
          </cell>
        </row>
        <row r="154">
          <cell r="A154">
            <v>516.68290000000002</v>
          </cell>
        </row>
        <row r="155">
          <cell r="A155">
            <v>517.12419999999997</v>
          </cell>
        </row>
        <row r="156">
          <cell r="A156">
            <v>517.56330000000003</v>
          </cell>
        </row>
        <row r="157">
          <cell r="A157">
            <v>518.00030000000004</v>
          </cell>
        </row>
        <row r="158">
          <cell r="A158">
            <v>518.43510000000003</v>
          </cell>
        </row>
        <row r="159">
          <cell r="A159">
            <v>518.86789999999996</v>
          </cell>
        </row>
        <row r="160">
          <cell r="A160">
            <v>519.29859999999996</v>
          </cell>
        </row>
        <row r="161">
          <cell r="A161">
            <v>519.72720000000004</v>
          </cell>
        </row>
        <row r="162">
          <cell r="A162">
            <v>520.15380000000005</v>
          </cell>
        </row>
        <row r="163">
          <cell r="A163">
            <v>520.57830000000001</v>
          </cell>
        </row>
        <row r="164">
          <cell r="A164">
            <v>521.0009</v>
          </cell>
        </row>
        <row r="165">
          <cell r="A165">
            <v>521.42150000000004</v>
          </cell>
        </row>
        <row r="166">
          <cell r="A166">
            <v>521.84019999999998</v>
          </cell>
        </row>
        <row r="167">
          <cell r="A167">
            <v>522.25689999999997</v>
          </cell>
        </row>
        <row r="168">
          <cell r="A168">
            <v>522.67179999999996</v>
          </cell>
        </row>
        <row r="169">
          <cell r="A169">
            <v>523.0847</v>
          </cell>
        </row>
        <row r="170">
          <cell r="A170">
            <v>523.49580000000003</v>
          </cell>
        </row>
        <row r="171">
          <cell r="A171">
            <v>523.90499999999997</v>
          </cell>
        </row>
        <row r="172">
          <cell r="A172">
            <v>524.31240000000003</v>
          </cell>
        </row>
        <row r="173">
          <cell r="A173">
            <v>524.71799999999996</v>
          </cell>
        </row>
        <row r="174">
          <cell r="A174">
            <v>525.12180000000001</v>
          </cell>
        </row>
        <row r="175">
          <cell r="A175">
            <v>525.52380000000005</v>
          </cell>
        </row>
        <row r="176">
          <cell r="A176">
            <v>525.92399999999998</v>
          </cell>
        </row>
        <row r="177">
          <cell r="A177">
            <v>526.32249999999999</v>
          </cell>
        </row>
        <row r="178">
          <cell r="A178">
            <v>526.71929999999998</v>
          </cell>
        </row>
        <row r="179">
          <cell r="A179">
            <v>527.11440000000005</v>
          </cell>
        </row>
        <row r="180">
          <cell r="A180">
            <v>527.50779999999997</v>
          </cell>
        </row>
        <row r="181">
          <cell r="A181">
            <v>527.89949999999999</v>
          </cell>
        </row>
        <row r="182">
          <cell r="A182">
            <v>528.28949999999998</v>
          </cell>
        </row>
        <row r="183">
          <cell r="A183">
            <v>528.67790000000002</v>
          </cell>
        </row>
        <row r="184">
          <cell r="A184">
            <v>529.06470000000002</v>
          </cell>
        </row>
        <row r="185">
          <cell r="A185">
            <v>529.44979999999998</v>
          </cell>
        </row>
        <row r="186">
          <cell r="A186">
            <v>529.83330000000001</v>
          </cell>
        </row>
        <row r="187">
          <cell r="A187">
            <v>530.21529999999996</v>
          </cell>
        </row>
        <row r="188">
          <cell r="A188">
            <v>530.59569999999997</v>
          </cell>
        </row>
        <row r="189">
          <cell r="A189">
            <v>530.97450000000003</v>
          </cell>
        </row>
        <row r="190">
          <cell r="A190">
            <v>531.35180000000003</v>
          </cell>
        </row>
        <row r="191">
          <cell r="A191">
            <v>531.72760000000005</v>
          </cell>
        </row>
        <row r="192">
          <cell r="A192">
            <v>532.10180000000003</v>
          </cell>
        </row>
        <row r="193">
          <cell r="A193">
            <v>532.47460000000001</v>
          </cell>
        </row>
        <row r="194">
          <cell r="A194">
            <v>532.84580000000005</v>
          </cell>
        </row>
        <row r="195">
          <cell r="A195">
            <v>533.21559999999999</v>
          </cell>
        </row>
        <row r="196">
          <cell r="A196">
            <v>533.58389999999997</v>
          </cell>
        </row>
        <row r="197">
          <cell r="A197">
            <v>533.95079999999996</v>
          </cell>
        </row>
        <row r="198">
          <cell r="A198">
            <v>534.31619999999998</v>
          </cell>
        </row>
        <row r="199">
          <cell r="A199">
            <v>534.68020000000001</v>
          </cell>
        </row>
        <row r="200">
          <cell r="A200">
            <v>535.04280000000006</v>
          </cell>
        </row>
        <row r="201">
          <cell r="A201">
            <v>535.404</v>
          </cell>
        </row>
        <row r="202">
          <cell r="A202">
            <v>535.76379999999995</v>
          </cell>
        </row>
        <row r="203">
          <cell r="A203">
            <v>536.12220000000002</v>
          </cell>
        </row>
        <row r="204">
          <cell r="A204">
            <v>536.47919999999999</v>
          </cell>
        </row>
        <row r="205">
          <cell r="A205">
            <v>536.83489999999995</v>
          </cell>
        </row>
        <row r="206">
          <cell r="A206">
            <v>537.1893</v>
          </cell>
        </row>
        <row r="207">
          <cell r="A207">
            <v>537.54229999999995</v>
          </cell>
        </row>
        <row r="208">
          <cell r="A208">
            <v>537.89400000000001</v>
          </cell>
        </row>
        <row r="209">
          <cell r="A209">
            <v>538.24440000000004</v>
          </cell>
        </row>
        <row r="210">
          <cell r="A210">
            <v>538.59339999999997</v>
          </cell>
        </row>
        <row r="211">
          <cell r="A211">
            <v>538.94119999999998</v>
          </cell>
        </row>
        <row r="212">
          <cell r="A212">
            <v>539.28779999999995</v>
          </cell>
        </row>
        <row r="213">
          <cell r="A213">
            <v>539.63300000000004</v>
          </cell>
        </row>
        <row r="214">
          <cell r="A214">
            <v>539.97699999999998</v>
          </cell>
        </row>
        <row r="215">
          <cell r="A215">
            <v>540.31970000000001</v>
          </cell>
        </row>
        <row r="216">
          <cell r="A216">
            <v>540.66120000000001</v>
          </cell>
        </row>
        <row r="217">
          <cell r="A217">
            <v>541.00149999999996</v>
          </cell>
        </row>
        <row r="218">
          <cell r="A218">
            <v>541.34050000000002</v>
          </cell>
        </row>
        <row r="219">
          <cell r="A219">
            <v>541.67830000000004</v>
          </cell>
        </row>
        <row r="220">
          <cell r="A220">
            <v>542.01490000000001</v>
          </cell>
        </row>
        <row r="221">
          <cell r="A221">
            <v>542.35040000000004</v>
          </cell>
        </row>
        <row r="222">
          <cell r="A222">
            <v>542.68460000000005</v>
          </cell>
        </row>
        <row r="223">
          <cell r="A223">
            <v>543.01769999999999</v>
          </cell>
        </row>
        <row r="224">
          <cell r="A224">
            <v>543.34960000000001</v>
          </cell>
        </row>
        <row r="225">
          <cell r="A225">
            <v>543.68029999999999</v>
          </cell>
        </row>
        <row r="226">
          <cell r="A226">
            <v>544.00990000000002</v>
          </cell>
        </row>
        <row r="227">
          <cell r="A227">
            <v>544.33839999999998</v>
          </cell>
        </row>
        <row r="228">
          <cell r="A228">
            <v>544.66570000000002</v>
          </cell>
        </row>
        <row r="229">
          <cell r="A229">
            <v>544.99189999999999</v>
          </cell>
        </row>
        <row r="230">
          <cell r="A230">
            <v>545.31700000000001</v>
          </cell>
        </row>
        <row r="231">
          <cell r="A231">
            <v>545.64099999999996</v>
          </cell>
        </row>
        <row r="232">
          <cell r="A232">
            <v>545.96379999999999</v>
          </cell>
        </row>
        <row r="233">
          <cell r="A233">
            <v>546.28560000000004</v>
          </cell>
        </row>
        <row r="234">
          <cell r="A234">
            <v>546.60630000000003</v>
          </cell>
        </row>
        <row r="235">
          <cell r="A235">
            <v>546.92589999999996</v>
          </cell>
        </row>
        <row r="236">
          <cell r="A236">
            <v>547.24450000000002</v>
          </cell>
        </row>
        <row r="237">
          <cell r="A237">
            <v>547.56190000000004</v>
          </cell>
        </row>
        <row r="238">
          <cell r="A238">
            <v>547.87840000000006</v>
          </cell>
        </row>
        <row r="239">
          <cell r="A239">
            <v>548.19380000000001</v>
          </cell>
        </row>
        <row r="240">
          <cell r="A240">
            <v>548.50810000000001</v>
          </cell>
        </row>
        <row r="241">
          <cell r="A241">
            <v>548.82140000000004</v>
          </cell>
        </row>
        <row r="242">
          <cell r="A242">
            <v>549.13369999999998</v>
          </cell>
        </row>
        <row r="243">
          <cell r="A243">
            <v>549.44500000000005</v>
          </cell>
        </row>
        <row r="244">
          <cell r="A244">
            <v>549.75519999999995</v>
          </cell>
        </row>
        <row r="245">
          <cell r="A245">
            <v>550.06449999999995</v>
          </cell>
        </row>
        <row r="246">
          <cell r="A246">
            <v>550.37270000000001</v>
          </cell>
        </row>
        <row r="247">
          <cell r="A247">
            <v>550.67999999999995</v>
          </cell>
        </row>
        <row r="248">
          <cell r="A248">
            <v>550.98630000000003</v>
          </cell>
        </row>
        <row r="249">
          <cell r="A249">
            <v>551.29160000000002</v>
          </cell>
        </row>
        <row r="250">
          <cell r="A250">
            <v>551.59590000000003</v>
          </cell>
        </row>
        <row r="251">
          <cell r="A251">
            <v>551.89930000000004</v>
          </cell>
        </row>
        <row r="252">
          <cell r="A252">
            <v>552.20169999999996</v>
          </cell>
        </row>
        <row r="253">
          <cell r="A253">
            <v>552.50310000000002</v>
          </cell>
        </row>
        <row r="254">
          <cell r="A254">
            <v>552.80359999999996</v>
          </cell>
        </row>
        <row r="255">
          <cell r="A255">
            <v>553.10320000000002</v>
          </cell>
        </row>
        <row r="256">
          <cell r="A256">
            <v>553.40179999999998</v>
          </cell>
        </row>
        <row r="257">
          <cell r="A257">
            <v>553.69949999999994</v>
          </cell>
        </row>
        <row r="258">
          <cell r="A258">
            <v>553.99630000000002</v>
          </cell>
        </row>
        <row r="259">
          <cell r="A259">
            <v>554.2921</v>
          </cell>
        </row>
        <row r="260">
          <cell r="A260">
            <v>554.58709999999996</v>
          </cell>
        </row>
        <row r="261">
          <cell r="A261">
            <v>554.88109999999995</v>
          </cell>
        </row>
        <row r="262">
          <cell r="A262">
            <v>555.17420000000004</v>
          </cell>
        </row>
        <row r="263">
          <cell r="A263">
            <v>555.4665</v>
          </cell>
        </row>
        <row r="264">
          <cell r="A264">
            <v>555.75779999999997</v>
          </cell>
        </row>
        <row r="265">
          <cell r="A265">
            <v>556.04830000000004</v>
          </cell>
        </row>
        <row r="266">
          <cell r="A266">
            <v>556.33789999999999</v>
          </cell>
        </row>
        <row r="267">
          <cell r="A267">
            <v>556.62660000000005</v>
          </cell>
        </row>
        <row r="268">
          <cell r="A268">
            <v>556.91449999999998</v>
          </cell>
        </row>
        <row r="269">
          <cell r="A269">
            <v>557.20150000000001</v>
          </cell>
        </row>
        <row r="270">
          <cell r="A270">
            <v>557.48760000000004</v>
          </cell>
        </row>
        <row r="271">
          <cell r="A271">
            <v>557.77290000000005</v>
          </cell>
        </row>
        <row r="272">
          <cell r="A272">
            <v>558.05730000000005</v>
          </cell>
        </row>
        <row r="273">
          <cell r="A273">
            <v>558.34090000000003</v>
          </cell>
        </row>
        <row r="274">
          <cell r="A274">
            <v>558.62369999999999</v>
          </cell>
        </row>
        <row r="275">
          <cell r="A275">
            <v>558.90560000000005</v>
          </cell>
        </row>
        <row r="276">
          <cell r="A276">
            <v>559.18669999999997</v>
          </cell>
        </row>
        <row r="277">
          <cell r="A277">
            <v>559.46699999999998</v>
          </cell>
        </row>
        <row r="278">
          <cell r="A278">
            <v>559.74639999999999</v>
          </cell>
        </row>
        <row r="279">
          <cell r="A279">
            <v>560.02509999999995</v>
          </cell>
        </row>
        <row r="280">
          <cell r="A280">
            <v>560.30290000000002</v>
          </cell>
        </row>
        <row r="281">
          <cell r="A281">
            <v>560.57989999999995</v>
          </cell>
        </row>
        <row r="282">
          <cell r="A282">
            <v>560.85619999999994</v>
          </cell>
        </row>
        <row r="283">
          <cell r="A283">
            <v>561.13160000000005</v>
          </cell>
        </row>
        <row r="284">
          <cell r="A284">
            <v>561.40629999999999</v>
          </cell>
        </row>
        <row r="285">
          <cell r="A285">
            <v>561.68010000000004</v>
          </cell>
        </row>
        <row r="286">
          <cell r="A286">
            <v>561.95320000000004</v>
          </cell>
        </row>
        <row r="287">
          <cell r="A287">
            <v>562.22550000000001</v>
          </cell>
        </row>
        <row r="288">
          <cell r="A288">
            <v>562.49699999999996</v>
          </cell>
        </row>
        <row r="289">
          <cell r="A289">
            <v>562.76779999999997</v>
          </cell>
        </row>
        <row r="290">
          <cell r="A290">
            <v>563.03779999999995</v>
          </cell>
        </row>
        <row r="291">
          <cell r="A291">
            <v>563.30700000000002</v>
          </cell>
        </row>
        <row r="292">
          <cell r="A292">
            <v>563.57550000000003</v>
          </cell>
        </row>
        <row r="293">
          <cell r="A293">
            <v>563.8433</v>
          </cell>
        </row>
        <row r="294">
          <cell r="A294">
            <v>564.11019999999996</v>
          </cell>
        </row>
        <row r="295">
          <cell r="A295">
            <v>564.37649999999996</v>
          </cell>
        </row>
        <row r="296">
          <cell r="A296">
            <v>564.64200000000005</v>
          </cell>
        </row>
        <row r="297">
          <cell r="A297">
            <v>564.9067</v>
          </cell>
        </row>
        <row r="298">
          <cell r="A298">
            <v>565.17079999999999</v>
          </cell>
        </row>
        <row r="299">
          <cell r="A299">
            <v>565.43409999999994</v>
          </cell>
        </row>
        <row r="300">
          <cell r="A300">
            <v>565.69669999999996</v>
          </cell>
        </row>
        <row r="301">
          <cell r="A301">
            <v>565.95849999999996</v>
          </cell>
        </row>
        <row r="302">
          <cell r="A302">
            <v>566.21969999999999</v>
          </cell>
        </row>
        <row r="303">
          <cell r="A303">
            <v>566.48009999999999</v>
          </cell>
        </row>
        <row r="304">
          <cell r="A304">
            <v>566.73979999999995</v>
          </cell>
        </row>
        <row r="305">
          <cell r="A305">
            <v>566.99879999999996</v>
          </cell>
        </row>
        <row r="306">
          <cell r="A306">
            <v>567.25710000000004</v>
          </cell>
        </row>
        <row r="307">
          <cell r="A307">
            <v>567.51480000000004</v>
          </cell>
        </row>
        <row r="308">
          <cell r="A308">
            <v>567.77170000000001</v>
          </cell>
        </row>
        <row r="309">
          <cell r="A309">
            <v>568.02790000000005</v>
          </cell>
        </row>
        <row r="310">
          <cell r="A310">
            <v>568.28340000000003</v>
          </cell>
        </row>
        <row r="311">
          <cell r="A311">
            <v>568.53830000000005</v>
          </cell>
        </row>
        <row r="312">
          <cell r="A312">
            <v>568.79250000000002</v>
          </cell>
        </row>
        <row r="313">
          <cell r="A313">
            <v>569.04600000000005</v>
          </cell>
        </row>
        <row r="314">
          <cell r="A314">
            <v>569.29880000000003</v>
          </cell>
        </row>
        <row r="315">
          <cell r="A315">
            <v>569.55089999999996</v>
          </cell>
        </row>
        <row r="316">
          <cell r="A316">
            <v>569.80240000000003</v>
          </cell>
        </row>
        <row r="317">
          <cell r="A317">
            <v>570.05319999999995</v>
          </cell>
        </row>
        <row r="318">
          <cell r="A318">
            <v>570.30340000000001</v>
          </cell>
        </row>
        <row r="319">
          <cell r="A319">
            <v>570.55290000000002</v>
          </cell>
        </row>
        <row r="320">
          <cell r="A320">
            <v>570.80169999999998</v>
          </cell>
        </row>
        <row r="321">
          <cell r="A321">
            <v>571.04989999999998</v>
          </cell>
        </row>
        <row r="322">
          <cell r="A322">
            <v>571.29750000000001</v>
          </cell>
        </row>
        <row r="323">
          <cell r="A323">
            <v>571.5444</v>
          </cell>
        </row>
        <row r="324">
          <cell r="A324">
            <v>571.79060000000004</v>
          </cell>
        </row>
        <row r="325">
          <cell r="A325">
            <v>572.03620000000001</v>
          </cell>
        </row>
        <row r="326">
          <cell r="A326">
            <v>572.28120000000001</v>
          </cell>
        </row>
        <row r="327">
          <cell r="A327">
            <v>572.52560000000005</v>
          </cell>
        </row>
        <row r="328">
          <cell r="A328">
            <v>572.76930000000004</v>
          </cell>
        </row>
        <row r="329">
          <cell r="A329">
            <v>573.01239999999996</v>
          </cell>
        </row>
        <row r="330">
          <cell r="A330">
            <v>573.25480000000005</v>
          </cell>
        </row>
        <row r="331">
          <cell r="A331">
            <v>573.49670000000003</v>
          </cell>
        </row>
        <row r="332">
          <cell r="A332">
            <v>573.73789999999997</v>
          </cell>
        </row>
        <row r="333">
          <cell r="A333">
            <v>573.97850000000005</v>
          </cell>
        </row>
        <row r="334">
          <cell r="A334">
            <v>574.21849999999995</v>
          </cell>
        </row>
        <row r="335">
          <cell r="A335">
            <v>574.45780000000002</v>
          </cell>
        </row>
        <row r="336">
          <cell r="A336">
            <v>574.69659999999999</v>
          </cell>
        </row>
        <row r="337">
          <cell r="A337">
            <v>574.9348</v>
          </cell>
        </row>
        <row r="338">
          <cell r="A338">
            <v>575.17229999999995</v>
          </cell>
        </row>
        <row r="339">
          <cell r="A339">
            <v>575.40930000000003</v>
          </cell>
        </row>
        <row r="340">
          <cell r="A340">
            <v>575.64559999999994</v>
          </cell>
        </row>
        <row r="341">
          <cell r="A341">
            <v>575.88139999999999</v>
          </cell>
        </row>
        <row r="342">
          <cell r="A342">
            <v>576.11659999999995</v>
          </cell>
        </row>
        <row r="343">
          <cell r="A343">
            <v>576.35109999999997</v>
          </cell>
        </row>
        <row r="344">
          <cell r="A344">
            <v>576.58510000000001</v>
          </cell>
        </row>
        <row r="345">
          <cell r="A345">
            <v>576.81849999999997</v>
          </cell>
        </row>
        <row r="346">
          <cell r="A346">
            <v>577.05139999999994</v>
          </cell>
        </row>
        <row r="347">
          <cell r="A347">
            <v>577.28359999999998</v>
          </cell>
        </row>
        <row r="348">
          <cell r="A348">
            <v>577.51530000000002</v>
          </cell>
        </row>
        <row r="349">
          <cell r="A349">
            <v>577.74639999999999</v>
          </cell>
        </row>
        <row r="350">
          <cell r="A350">
            <v>577.9769</v>
          </cell>
        </row>
        <row r="351">
          <cell r="A351">
            <v>578.20680000000004</v>
          </cell>
        </row>
        <row r="352">
          <cell r="A352">
            <v>578.43619999999999</v>
          </cell>
        </row>
        <row r="353">
          <cell r="A353">
            <v>578.66499999999996</v>
          </cell>
        </row>
        <row r="354">
          <cell r="A354">
            <v>578.89329999999995</v>
          </cell>
        </row>
        <row r="355">
          <cell r="A355">
            <v>579.12090000000001</v>
          </cell>
        </row>
        <row r="356">
          <cell r="A356">
            <v>579.34810000000004</v>
          </cell>
        </row>
        <row r="357">
          <cell r="A357">
            <v>579.57460000000003</v>
          </cell>
        </row>
        <row r="358">
          <cell r="A358">
            <v>579.80060000000003</v>
          </cell>
        </row>
        <row r="359">
          <cell r="A359">
            <v>580.02610000000004</v>
          </cell>
        </row>
        <row r="360">
          <cell r="A360">
            <v>580.25099999999998</v>
          </cell>
        </row>
        <row r="361">
          <cell r="A361">
            <v>580.47540000000004</v>
          </cell>
        </row>
        <row r="362">
          <cell r="A362">
            <v>580.69920000000002</v>
          </cell>
        </row>
        <row r="363">
          <cell r="A363">
            <v>580.92240000000004</v>
          </cell>
        </row>
        <row r="364">
          <cell r="A364">
            <v>581.14520000000005</v>
          </cell>
        </row>
        <row r="365">
          <cell r="A365">
            <v>581.36739999999998</v>
          </cell>
        </row>
        <row r="366">
          <cell r="A366">
            <v>581.58900000000006</v>
          </cell>
        </row>
        <row r="367">
          <cell r="A367">
            <v>581.81010000000003</v>
          </cell>
        </row>
        <row r="368">
          <cell r="A368">
            <v>582.03070000000002</v>
          </cell>
        </row>
        <row r="369">
          <cell r="A369">
            <v>582.25070000000005</v>
          </cell>
        </row>
        <row r="370">
          <cell r="A370">
            <v>582.47019999999998</v>
          </cell>
        </row>
        <row r="371">
          <cell r="A371">
            <v>582.68920000000003</v>
          </cell>
        </row>
        <row r="372">
          <cell r="A372">
            <v>582.9076</v>
          </cell>
        </row>
        <row r="373">
          <cell r="A373">
            <v>583.12559999999996</v>
          </cell>
        </row>
        <row r="374">
          <cell r="A374">
            <v>583.34289999999999</v>
          </cell>
        </row>
        <row r="375">
          <cell r="A375">
            <v>583.5598</v>
          </cell>
        </row>
        <row r="376">
          <cell r="A376">
            <v>583.77620000000002</v>
          </cell>
        </row>
        <row r="377">
          <cell r="A377">
            <v>583.99199999999996</v>
          </cell>
        </row>
        <row r="378">
          <cell r="A378">
            <v>584.20730000000003</v>
          </cell>
        </row>
        <row r="379">
          <cell r="A379">
            <v>584.4221</v>
          </cell>
        </row>
        <row r="380">
          <cell r="A380">
            <v>584.63639999999998</v>
          </cell>
        </row>
        <row r="381">
          <cell r="A381">
            <v>584.85019999999997</v>
          </cell>
        </row>
        <row r="382">
          <cell r="A382">
            <v>585.0634</v>
          </cell>
        </row>
        <row r="383">
          <cell r="A383">
            <v>585.27620000000002</v>
          </cell>
        </row>
        <row r="384">
          <cell r="A384">
            <v>585.48839999999996</v>
          </cell>
        </row>
        <row r="385">
          <cell r="A385">
            <v>585.70010000000002</v>
          </cell>
        </row>
        <row r="386">
          <cell r="A386">
            <v>585.91139999999996</v>
          </cell>
        </row>
        <row r="387">
          <cell r="A387">
            <v>586.12210000000005</v>
          </cell>
        </row>
        <row r="388">
          <cell r="A388">
            <v>586.33230000000003</v>
          </cell>
        </row>
        <row r="389">
          <cell r="A389">
            <v>586.54200000000003</v>
          </cell>
        </row>
        <row r="390">
          <cell r="A390">
            <v>586.75120000000004</v>
          </cell>
        </row>
        <row r="391">
          <cell r="A391">
            <v>586.95989999999995</v>
          </cell>
        </row>
        <row r="392">
          <cell r="A392">
            <v>587.16809999999998</v>
          </cell>
        </row>
        <row r="393">
          <cell r="A393">
            <v>587.37580000000003</v>
          </cell>
        </row>
        <row r="394">
          <cell r="A394">
            <v>587.58299999999997</v>
          </cell>
        </row>
        <row r="395">
          <cell r="A395">
            <v>587.78970000000004</v>
          </cell>
        </row>
        <row r="396">
          <cell r="A396">
            <v>587.99590000000001</v>
          </cell>
        </row>
        <row r="397">
          <cell r="A397">
            <v>588.20159999999998</v>
          </cell>
        </row>
        <row r="398">
          <cell r="A398">
            <v>588.40689999999995</v>
          </cell>
        </row>
        <row r="399">
          <cell r="A399">
            <v>588.61159999999995</v>
          </cell>
        </row>
        <row r="400">
          <cell r="A400">
            <v>588.81579999999997</v>
          </cell>
        </row>
        <row r="401">
          <cell r="A401">
            <v>589.01949999999999</v>
          </cell>
        </row>
        <row r="402">
          <cell r="A402">
            <v>589.22280000000001</v>
          </cell>
        </row>
        <row r="403">
          <cell r="A403">
            <v>589.42550000000006</v>
          </cell>
        </row>
        <row r="404">
          <cell r="A404">
            <v>589.62779999999998</v>
          </cell>
        </row>
        <row r="405">
          <cell r="A405">
            <v>589.82950000000005</v>
          </cell>
        </row>
        <row r="406">
          <cell r="A406">
            <v>590.0308</v>
          </cell>
        </row>
        <row r="407">
          <cell r="A407">
            <v>590.23159999999996</v>
          </cell>
        </row>
        <row r="408">
          <cell r="A408">
            <v>590.43190000000004</v>
          </cell>
        </row>
        <row r="409">
          <cell r="A409">
            <v>590.63170000000002</v>
          </cell>
        </row>
        <row r="410">
          <cell r="A410">
            <v>590.83100000000002</v>
          </cell>
        </row>
        <row r="411">
          <cell r="A411">
            <v>591.0299</v>
          </cell>
        </row>
        <row r="412">
          <cell r="A412">
            <v>591.22829999999999</v>
          </cell>
        </row>
        <row r="413">
          <cell r="A413">
            <v>591.42629999999997</v>
          </cell>
        </row>
        <row r="414">
          <cell r="A414">
            <v>591.62390000000005</v>
          </cell>
        </row>
        <row r="415">
          <cell r="A415">
            <v>177.99950000000001</v>
          </cell>
        </row>
        <row r="416">
          <cell r="A416">
            <v>318.40260000000001</v>
          </cell>
        </row>
        <row r="417">
          <cell r="A417">
            <v>335.07409999999999</v>
          </cell>
        </row>
        <row r="418">
          <cell r="A418">
            <v>345.83479999999997</v>
          </cell>
        </row>
        <row r="419">
          <cell r="A419">
            <v>353.98390000000001</v>
          </cell>
        </row>
        <row r="420">
          <cell r="A420">
            <v>360.62619999999998</v>
          </cell>
        </row>
        <row r="421">
          <cell r="A421">
            <v>366.27670000000001</v>
          </cell>
        </row>
        <row r="422">
          <cell r="A422">
            <v>371.2199</v>
          </cell>
        </row>
        <row r="423">
          <cell r="A423">
            <v>375.63069999999999</v>
          </cell>
        </row>
        <row r="424">
          <cell r="A424">
            <v>379.62479999999999</v>
          </cell>
        </row>
        <row r="425">
          <cell r="A425">
            <v>383.28289999999998</v>
          </cell>
        </row>
        <row r="426">
          <cell r="A426">
            <v>386.66390000000001</v>
          </cell>
        </row>
        <row r="427">
          <cell r="A427">
            <v>389.81180000000001</v>
          </cell>
        </row>
        <row r="428">
          <cell r="A428">
            <v>392.76069999999999</v>
          </cell>
        </row>
        <row r="429">
          <cell r="A429">
            <v>395.5376</v>
          </cell>
        </row>
        <row r="430">
          <cell r="A430">
            <v>398.16399999999999</v>
          </cell>
        </row>
        <row r="431">
          <cell r="A431">
            <v>400.65769999999998</v>
          </cell>
        </row>
        <row r="432">
          <cell r="A432">
            <v>403.03309999999999</v>
          </cell>
        </row>
        <row r="433">
          <cell r="A433">
            <v>405.30270000000002</v>
          </cell>
        </row>
        <row r="434">
          <cell r="A434">
            <v>407.47680000000003</v>
          </cell>
        </row>
        <row r="435">
          <cell r="A435">
            <v>409.56420000000003</v>
          </cell>
        </row>
        <row r="436">
          <cell r="A436">
            <v>411.57260000000002</v>
          </cell>
        </row>
        <row r="437">
          <cell r="A437">
            <v>413.50869999999998</v>
          </cell>
        </row>
        <row r="438">
          <cell r="A438">
            <v>415.37819999999999</v>
          </cell>
        </row>
        <row r="439">
          <cell r="A439">
            <v>417.18630000000002</v>
          </cell>
        </row>
        <row r="440">
          <cell r="A440">
            <v>418.93740000000003</v>
          </cell>
        </row>
        <row r="441">
          <cell r="A441">
            <v>420.63569999999999</v>
          </cell>
        </row>
        <row r="442">
          <cell r="A442">
            <v>422.28469999999999</v>
          </cell>
        </row>
        <row r="443">
          <cell r="A443">
            <v>423.88749999999999</v>
          </cell>
        </row>
        <row r="444">
          <cell r="A444">
            <v>425.44729999999998</v>
          </cell>
        </row>
        <row r="445">
          <cell r="A445">
            <v>426.9665</v>
          </cell>
        </row>
        <row r="446">
          <cell r="A446">
            <v>428.44749999999999</v>
          </cell>
        </row>
        <row r="447">
          <cell r="A447">
            <v>429.89260000000002</v>
          </cell>
        </row>
        <row r="448">
          <cell r="A448">
            <v>431.30369999999999</v>
          </cell>
        </row>
        <row r="449">
          <cell r="A449">
            <v>432.68259999999998</v>
          </cell>
        </row>
        <row r="450">
          <cell r="A450">
            <v>434.03100000000001</v>
          </cell>
        </row>
        <row r="451">
          <cell r="A451">
            <v>435.35050000000001</v>
          </cell>
        </row>
        <row r="452">
          <cell r="A452">
            <v>436.64240000000001</v>
          </cell>
        </row>
        <row r="453">
          <cell r="A453">
            <v>437.90809999999999</v>
          </cell>
        </row>
        <row r="454">
          <cell r="A454">
            <v>439.14879999999999</v>
          </cell>
        </row>
        <row r="455">
          <cell r="A455">
            <v>440.36559999999997</v>
          </cell>
        </row>
        <row r="456">
          <cell r="A456">
            <v>441.55959999999999</v>
          </cell>
        </row>
        <row r="457">
          <cell r="A457">
            <v>442.73169999999999</v>
          </cell>
        </row>
        <row r="458">
          <cell r="A458">
            <v>443.88290000000001</v>
          </cell>
        </row>
        <row r="459">
          <cell r="A459">
            <v>445.01409999999998</v>
          </cell>
        </row>
        <row r="460">
          <cell r="A460">
            <v>446.12599999999998</v>
          </cell>
        </row>
        <row r="461">
          <cell r="A461">
            <v>447.21940000000001</v>
          </cell>
        </row>
        <row r="462">
          <cell r="A462">
            <v>448.29500000000002</v>
          </cell>
        </row>
        <row r="463">
          <cell r="A463">
            <v>449.35340000000002</v>
          </cell>
        </row>
        <row r="464">
          <cell r="A464">
            <v>450.3954</v>
          </cell>
        </row>
        <row r="465">
          <cell r="A465">
            <v>451.42140000000001</v>
          </cell>
        </row>
        <row r="466">
          <cell r="A466">
            <v>452.43209999999999</v>
          </cell>
        </row>
        <row r="467">
          <cell r="A467">
            <v>453.428</v>
          </cell>
        </row>
        <row r="468">
          <cell r="A468">
            <v>454.40949999999998</v>
          </cell>
        </row>
        <row r="469">
          <cell r="A469">
            <v>455.37729999999999</v>
          </cell>
        </row>
        <row r="470">
          <cell r="A470">
            <v>456.33159999999998</v>
          </cell>
        </row>
        <row r="471">
          <cell r="A471">
            <v>457.27300000000002</v>
          </cell>
        </row>
        <row r="472">
          <cell r="A472">
            <v>458.20179999999999</v>
          </cell>
        </row>
        <row r="473">
          <cell r="A473">
            <v>459.11840000000001</v>
          </cell>
        </row>
        <row r="474">
          <cell r="A474">
            <v>460.02319999999997</v>
          </cell>
        </row>
        <row r="475">
          <cell r="A475">
            <v>460.91660000000002</v>
          </cell>
        </row>
        <row r="476">
          <cell r="A476">
            <v>461.7989</v>
          </cell>
        </row>
        <row r="477">
          <cell r="A477">
            <v>462.67039999999997</v>
          </cell>
        </row>
        <row r="478">
          <cell r="A478">
            <v>463.53140000000002</v>
          </cell>
        </row>
        <row r="479">
          <cell r="A479">
            <v>464.38220000000001</v>
          </cell>
        </row>
        <row r="480">
          <cell r="A480">
            <v>465.22309999999999</v>
          </cell>
        </row>
        <row r="481">
          <cell r="A481">
            <v>466.05430000000001</v>
          </cell>
        </row>
        <row r="482">
          <cell r="A482">
            <v>466.87619999999998</v>
          </cell>
        </row>
        <row r="483">
          <cell r="A483">
            <v>467.68889999999999</v>
          </cell>
        </row>
        <row r="484">
          <cell r="A484">
            <v>468.49270000000001</v>
          </cell>
        </row>
        <row r="485">
          <cell r="A485">
            <v>469.2878</v>
          </cell>
        </row>
        <row r="486">
          <cell r="A486">
            <v>470.07440000000003</v>
          </cell>
        </row>
        <row r="487">
          <cell r="A487">
            <v>470.8528</v>
          </cell>
        </row>
        <row r="488">
          <cell r="A488">
            <v>471.6232</v>
          </cell>
        </row>
        <row r="489">
          <cell r="A489">
            <v>472.38560000000001</v>
          </cell>
        </row>
        <row r="490">
          <cell r="A490">
            <v>473.1404</v>
          </cell>
        </row>
        <row r="491">
          <cell r="A491">
            <v>473.8877</v>
          </cell>
        </row>
        <row r="492">
          <cell r="A492">
            <v>474.6277</v>
          </cell>
        </row>
        <row r="493">
          <cell r="A493">
            <v>475.3605</v>
          </cell>
        </row>
        <row r="494">
          <cell r="A494">
            <v>476.08629999999999</v>
          </cell>
        </row>
        <row r="495">
          <cell r="A495">
            <v>476.80529999999999</v>
          </cell>
        </row>
        <row r="496">
          <cell r="A496">
            <v>477.51749999999998</v>
          </cell>
        </row>
        <row r="497">
          <cell r="A497">
            <v>478.22329999999999</v>
          </cell>
        </row>
        <row r="498">
          <cell r="A498">
            <v>478.92259999999999</v>
          </cell>
        </row>
        <row r="499">
          <cell r="A499">
            <v>479.61559999999997</v>
          </cell>
        </row>
        <row r="500">
          <cell r="A500">
            <v>480.30250000000001</v>
          </cell>
        </row>
        <row r="501">
          <cell r="A501">
            <v>480.98340000000002</v>
          </cell>
        </row>
        <row r="502">
          <cell r="A502">
            <v>481.65839999999997</v>
          </cell>
        </row>
        <row r="503">
          <cell r="A503">
            <v>482.32760000000002</v>
          </cell>
        </row>
        <row r="504">
          <cell r="A504">
            <v>482.99110000000002</v>
          </cell>
        </row>
        <row r="505">
          <cell r="A505">
            <v>483.64909999999998</v>
          </cell>
        </row>
        <row r="506">
          <cell r="A506">
            <v>484.30160000000001</v>
          </cell>
        </row>
        <row r="507">
          <cell r="A507">
            <v>484.94880000000001</v>
          </cell>
        </row>
        <row r="508">
          <cell r="A508">
            <v>485.5908</v>
          </cell>
        </row>
        <row r="509">
          <cell r="A509">
            <v>486.2276</v>
          </cell>
        </row>
        <row r="510">
          <cell r="A510">
            <v>486.85939999999999</v>
          </cell>
        </row>
        <row r="511">
          <cell r="A511">
            <v>487.4862</v>
          </cell>
        </row>
        <row r="512">
          <cell r="A512">
            <v>488.10809999999998</v>
          </cell>
        </row>
        <row r="513">
          <cell r="A513">
            <v>488.7253</v>
          </cell>
        </row>
        <row r="514">
          <cell r="A514">
            <v>489.33780000000002</v>
          </cell>
        </row>
        <row r="515">
          <cell r="A515">
            <v>489.94569999999999</v>
          </cell>
        </row>
        <row r="516">
          <cell r="A516">
            <v>490.54899999999998</v>
          </cell>
        </row>
        <row r="517">
          <cell r="A517">
            <v>491.14789999999999</v>
          </cell>
        </row>
        <row r="518">
          <cell r="A518">
            <v>491.74239999999998</v>
          </cell>
        </row>
        <row r="519">
          <cell r="A519">
            <v>492.33269999999999</v>
          </cell>
        </row>
        <row r="520">
          <cell r="A520">
            <v>492.91860000000003</v>
          </cell>
        </row>
        <row r="521">
          <cell r="A521">
            <v>493.50049999999999</v>
          </cell>
        </row>
        <row r="522">
          <cell r="A522">
            <v>494.07819999999998</v>
          </cell>
        </row>
        <row r="523">
          <cell r="A523">
            <v>494.65190000000001</v>
          </cell>
        </row>
        <row r="524">
          <cell r="A524">
            <v>495.2217</v>
          </cell>
        </row>
        <row r="525">
          <cell r="A525">
            <v>495.78750000000002</v>
          </cell>
        </row>
        <row r="526">
          <cell r="A526">
            <v>496.34949999999998</v>
          </cell>
        </row>
        <row r="527">
          <cell r="A527">
            <v>496.90780000000001</v>
          </cell>
        </row>
        <row r="528">
          <cell r="A528">
            <v>497.46230000000003</v>
          </cell>
        </row>
        <row r="529">
          <cell r="A529">
            <v>498.01310000000001</v>
          </cell>
        </row>
        <row r="530">
          <cell r="A530">
            <v>498.56040000000002</v>
          </cell>
        </row>
        <row r="531">
          <cell r="A531">
            <v>499.10410000000002</v>
          </cell>
        </row>
        <row r="532">
          <cell r="A532">
            <v>499.64429999999999</v>
          </cell>
        </row>
        <row r="533">
          <cell r="A533">
            <v>500.18110000000001</v>
          </cell>
        </row>
        <row r="534">
          <cell r="A534">
            <v>500.71440000000001</v>
          </cell>
        </row>
        <row r="535">
          <cell r="A535">
            <v>501.24439999999998</v>
          </cell>
        </row>
        <row r="536">
          <cell r="A536">
            <v>501.77109999999999</v>
          </cell>
        </row>
        <row r="537">
          <cell r="A537">
            <v>502.2946</v>
          </cell>
        </row>
        <row r="538">
          <cell r="A538">
            <v>502.81490000000002</v>
          </cell>
        </row>
        <row r="539">
          <cell r="A539">
            <v>503.33199999999999</v>
          </cell>
        </row>
        <row r="540">
          <cell r="A540">
            <v>503.84589999999997</v>
          </cell>
        </row>
        <row r="541">
          <cell r="A541">
            <v>504.35680000000002</v>
          </cell>
        </row>
        <row r="542">
          <cell r="A542">
            <v>504.86470000000003</v>
          </cell>
        </row>
        <row r="543">
          <cell r="A543">
            <v>505.36959999999999</v>
          </cell>
        </row>
        <row r="544">
          <cell r="A544">
            <v>505.87150000000003</v>
          </cell>
        </row>
        <row r="545">
          <cell r="A545">
            <v>506.37060000000002</v>
          </cell>
        </row>
        <row r="546">
          <cell r="A546">
            <v>506.86669999999998</v>
          </cell>
        </row>
        <row r="547">
          <cell r="A547">
            <v>507.36</v>
          </cell>
        </row>
        <row r="548">
          <cell r="A548">
            <v>507.85050000000001</v>
          </cell>
        </row>
        <row r="549">
          <cell r="A549">
            <v>508.3383</v>
          </cell>
        </row>
        <row r="550">
          <cell r="A550">
            <v>508.82330000000002</v>
          </cell>
        </row>
        <row r="551">
          <cell r="A551">
            <v>509.3057</v>
          </cell>
        </row>
        <row r="552">
          <cell r="A552">
            <v>509.78530000000001</v>
          </cell>
        </row>
        <row r="553">
          <cell r="A553">
            <v>510.26240000000001</v>
          </cell>
        </row>
        <row r="554">
          <cell r="A554">
            <v>510.73689999999999</v>
          </cell>
        </row>
        <row r="555">
          <cell r="A555">
            <v>511.2088</v>
          </cell>
        </row>
        <row r="556">
          <cell r="A556">
            <v>511.6782</v>
          </cell>
        </row>
        <row r="557">
          <cell r="A557">
            <v>512.14509999999996</v>
          </cell>
        </row>
        <row r="558">
          <cell r="A558">
            <v>512.60950000000003</v>
          </cell>
        </row>
        <row r="559">
          <cell r="A559">
            <v>513.07140000000004</v>
          </cell>
        </row>
        <row r="560">
          <cell r="A560">
            <v>513.53099999999995</v>
          </cell>
        </row>
        <row r="561">
          <cell r="A561">
            <v>513.98820000000001</v>
          </cell>
        </row>
        <row r="562">
          <cell r="A562">
            <v>514.44309999999996</v>
          </cell>
        </row>
        <row r="563">
          <cell r="A563">
            <v>514.89559999999994</v>
          </cell>
        </row>
        <row r="564">
          <cell r="A564">
            <v>515.34580000000005</v>
          </cell>
        </row>
        <row r="565">
          <cell r="A565">
            <v>515.79369999999994</v>
          </cell>
        </row>
        <row r="566">
          <cell r="A566">
            <v>516.23940000000005</v>
          </cell>
        </row>
        <row r="567">
          <cell r="A567">
            <v>516.68290000000002</v>
          </cell>
        </row>
        <row r="568">
          <cell r="A568">
            <v>517.12419999999997</v>
          </cell>
        </row>
        <row r="569">
          <cell r="A569">
            <v>517.56330000000003</v>
          </cell>
        </row>
        <row r="570">
          <cell r="A570">
            <v>518.00030000000004</v>
          </cell>
        </row>
        <row r="571">
          <cell r="A571">
            <v>518.43510000000003</v>
          </cell>
        </row>
        <row r="572">
          <cell r="A572">
            <v>518.86789999999996</v>
          </cell>
        </row>
        <row r="573">
          <cell r="A573">
            <v>519.29859999999996</v>
          </cell>
        </row>
        <row r="574">
          <cell r="A574">
            <v>519.72720000000004</v>
          </cell>
        </row>
        <row r="575">
          <cell r="A575">
            <v>520.15380000000005</v>
          </cell>
        </row>
        <row r="576">
          <cell r="A576">
            <v>520.57830000000001</v>
          </cell>
        </row>
        <row r="577">
          <cell r="A577">
            <v>521.0009</v>
          </cell>
        </row>
        <row r="578">
          <cell r="A578">
            <v>521.42150000000004</v>
          </cell>
        </row>
        <row r="579">
          <cell r="A579">
            <v>521.84019999999998</v>
          </cell>
        </row>
        <row r="580">
          <cell r="A580">
            <v>522.25689999999997</v>
          </cell>
        </row>
        <row r="581">
          <cell r="A581">
            <v>522.67179999999996</v>
          </cell>
        </row>
        <row r="582">
          <cell r="A582">
            <v>523.0847</v>
          </cell>
        </row>
        <row r="583">
          <cell r="A583">
            <v>523.49580000000003</v>
          </cell>
        </row>
        <row r="584">
          <cell r="A584">
            <v>523.90499999999997</v>
          </cell>
        </row>
        <row r="585">
          <cell r="A585">
            <v>524.31240000000003</v>
          </cell>
        </row>
        <row r="586">
          <cell r="A586">
            <v>524.71799999999996</v>
          </cell>
        </row>
        <row r="587">
          <cell r="A587">
            <v>525.12180000000001</v>
          </cell>
        </row>
        <row r="588">
          <cell r="A588">
            <v>525.52380000000005</v>
          </cell>
        </row>
        <row r="589">
          <cell r="A589">
            <v>525.92399999999998</v>
          </cell>
        </row>
        <row r="590">
          <cell r="A590">
            <v>526.32249999999999</v>
          </cell>
        </row>
        <row r="591">
          <cell r="A591">
            <v>526.71929999999998</v>
          </cell>
        </row>
        <row r="592">
          <cell r="A592">
            <v>527.11440000000005</v>
          </cell>
        </row>
        <row r="593">
          <cell r="A593">
            <v>527.50779999999997</v>
          </cell>
        </row>
        <row r="594">
          <cell r="A594">
            <v>527.89949999999999</v>
          </cell>
        </row>
        <row r="595">
          <cell r="A595">
            <v>528.28949999999998</v>
          </cell>
        </row>
        <row r="596">
          <cell r="A596">
            <v>528.67790000000002</v>
          </cell>
        </row>
        <row r="597">
          <cell r="A597">
            <v>529.06470000000002</v>
          </cell>
        </row>
        <row r="598">
          <cell r="A598">
            <v>529.44979999999998</v>
          </cell>
        </row>
        <row r="599">
          <cell r="A599">
            <v>529.83330000000001</v>
          </cell>
        </row>
        <row r="600">
          <cell r="A600">
            <v>530.21529999999996</v>
          </cell>
        </row>
        <row r="601">
          <cell r="A601">
            <v>530.59569999999997</v>
          </cell>
        </row>
        <row r="602">
          <cell r="A602">
            <v>530.97450000000003</v>
          </cell>
        </row>
        <row r="603">
          <cell r="A603">
            <v>531.35180000000003</v>
          </cell>
        </row>
        <row r="604">
          <cell r="A604">
            <v>531.72760000000005</v>
          </cell>
        </row>
        <row r="605">
          <cell r="A605">
            <v>532.10180000000003</v>
          </cell>
        </row>
        <row r="606">
          <cell r="A606">
            <v>532.47460000000001</v>
          </cell>
        </row>
        <row r="607">
          <cell r="A607">
            <v>532.84580000000005</v>
          </cell>
        </row>
        <row r="608">
          <cell r="A608">
            <v>533.21559999999999</v>
          </cell>
        </row>
        <row r="609">
          <cell r="A609">
            <v>533.58389999999997</v>
          </cell>
        </row>
        <row r="610">
          <cell r="A610">
            <v>533.95079999999996</v>
          </cell>
        </row>
        <row r="611">
          <cell r="A611">
            <v>534.31619999999998</v>
          </cell>
        </row>
        <row r="612">
          <cell r="A612">
            <v>534.68020000000001</v>
          </cell>
        </row>
        <row r="613">
          <cell r="A613">
            <v>535.04280000000006</v>
          </cell>
        </row>
        <row r="614">
          <cell r="A614">
            <v>535.404</v>
          </cell>
        </row>
        <row r="615">
          <cell r="A615">
            <v>535.76379999999995</v>
          </cell>
        </row>
        <row r="616">
          <cell r="A616">
            <v>536.12220000000002</v>
          </cell>
        </row>
        <row r="617">
          <cell r="A617">
            <v>536.47919999999999</v>
          </cell>
        </row>
        <row r="618">
          <cell r="A618">
            <v>536.83489999999995</v>
          </cell>
        </row>
        <row r="619">
          <cell r="A619">
            <v>537.1893</v>
          </cell>
        </row>
        <row r="620">
          <cell r="A620">
            <v>537.54229999999995</v>
          </cell>
        </row>
        <row r="621">
          <cell r="A621">
            <v>537.89400000000001</v>
          </cell>
        </row>
        <row r="622">
          <cell r="A622">
            <v>538.24440000000004</v>
          </cell>
        </row>
        <row r="623">
          <cell r="A623">
            <v>538.59339999999997</v>
          </cell>
        </row>
        <row r="624">
          <cell r="A624">
            <v>538.94119999999998</v>
          </cell>
        </row>
        <row r="625">
          <cell r="A625">
            <v>539.28779999999995</v>
          </cell>
        </row>
        <row r="626">
          <cell r="A626">
            <v>539.63300000000004</v>
          </cell>
        </row>
        <row r="627">
          <cell r="A627">
            <v>539.97699999999998</v>
          </cell>
        </row>
        <row r="628">
          <cell r="A628">
            <v>540.31970000000001</v>
          </cell>
        </row>
        <row r="629">
          <cell r="A629">
            <v>540.66120000000001</v>
          </cell>
        </row>
        <row r="630">
          <cell r="A630">
            <v>541.00149999999996</v>
          </cell>
        </row>
        <row r="631">
          <cell r="A631">
            <v>541.34050000000002</v>
          </cell>
        </row>
        <row r="632">
          <cell r="A632">
            <v>541.67830000000004</v>
          </cell>
        </row>
        <row r="633">
          <cell r="A633">
            <v>542.01490000000001</v>
          </cell>
        </row>
        <row r="634">
          <cell r="A634">
            <v>542.35040000000004</v>
          </cell>
        </row>
        <row r="635">
          <cell r="A635">
            <v>542.68460000000005</v>
          </cell>
        </row>
        <row r="636">
          <cell r="A636">
            <v>543.01769999999999</v>
          </cell>
        </row>
        <row r="637">
          <cell r="A637">
            <v>543.34960000000001</v>
          </cell>
        </row>
        <row r="638">
          <cell r="A638">
            <v>543.68029999999999</v>
          </cell>
        </row>
        <row r="639">
          <cell r="A639">
            <v>544.00990000000002</v>
          </cell>
        </row>
        <row r="640">
          <cell r="A640">
            <v>544.33839999999998</v>
          </cell>
        </row>
        <row r="641">
          <cell r="A641">
            <v>544.66570000000002</v>
          </cell>
        </row>
        <row r="642">
          <cell r="A642">
            <v>544.99189999999999</v>
          </cell>
        </row>
        <row r="643">
          <cell r="A643">
            <v>545.31700000000001</v>
          </cell>
        </row>
        <row r="644">
          <cell r="A644">
            <v>545.64099999999996</v>
          </cell>
        </row>
        <row r="645">
          <cell r="A645">
            <v>545.96379999999999</v>
          </cell>
        </row>
        <row r="646">
          <cell r="A646">
            <v>546.28560000000004</v>
          </cell>
        </row>
        <row r="647">
          <cell r="A647">
            <v>546.60630000000003</v>
          </cell>
        </row>
        <row r="648">
          <cell r="A648">
            <v>546.92589999999996</v>
          </cell>
        </row>
        <row r="649">
          <cell r="A649">
            <v>547.24450000000002</v>
          </cell>
        </row>
        <row r="650">
          <cell r="A650">
            <v>547.56190000000004</v>
          </cell>
        </row>
        <row r="651">
          <cell r="A651">
            <v>547.87840000000006</v>
          </cell>
        </row>
        <row r="652">
          <cell r="A652">
            <v>548.19380000000001</v>
          </cell>
        </row>
        <row r="653">
          <cell r="A653">
            <v>548.50810000000001</v>
          </cell>
        </row>
        <row r="654">
          <cell r="A654">
            <v>548.82140000000004</v>
          </cell>
        </row>
        <row r="655">
          <cell r="A655">
            <v>549.13369999999998</v>
          </cell>
        </row>
        <row r="656">
          <cell r="A656">
            <v>549.44500000000005</v>
          </cell>
        </row>
        <row r="657">
          <cell r="A657">
            <v>549.75519999999995</v>
          </cell>
        </row>
        <row r="658">
          <cell r="A658">
            <v>550.06449999999995</v>
          </cell>
        </row>
        <row r="659">
          <cell r="A659">
            <v>550.37270000000001</v>
          </cell>
        </row>
        <row r="660">
          <cell r="A660">
            <v>550.67999999999995</v>
          </cell>
        </row>
        <row r="661">
          <cell r="A661">
            <v>550.98630000000003</v>
          </cell>
        </row>
        <row r="662">
          <cell r="A662">
            <v>551.29160000000002</v>
          </cell>
        </row>
        <row r="663">
          <cell r="A663">
            <v>551.59590000000003</v>
          </cell>
        </row>
        <row r="664">
          <cell r="A664">
            <v>551.89930000000004</v>
          </cell>
        </row>
        <row r="665">
          <cell r="A665">
            <v>552.20169999999996</v>
          </cell>
        </row>
        <row r="666">
          <cell r="A666">
            <v>552.50310000000002</v>
          </cell>
        </row>
        <row r="667">
          <cell r="A667">
            <v>552.80359999999996</v>
          </cell>
        </row>
        <row r="668">
          <cell r="A668">
            <v>553.10320000000002</v>
          </cell>
        </row>
        <row r="669">
          <cell r="A669">
            <v>553.40179999999998</v>
          </cell>
        </row>
        <row r="670">
          <cell r="A670">
            <v>553.69949999999994</v>
          </cell>
        </row>
        <row r="671">
          <cell r="A671">
            <v>553.99630000000002</v>
          </cell>
        </row>
        <row r="672">
          <cell r="A672">
            <v>554.2921</v>
          </cell>
        </row>
        <row r="673">
          <cell r="A673">
            <v>554.58709999999996</v>
          </cell>
        </row>
        <row r="674">
          <cell r="A674">
            <v>554.88109999999995</v>
          </cell>
        </row>
        <row r="675">
          <cell r="A675">
            <v>555.17420000000004</v>
          </cell>
        </row>
        <row r="676">
          <cell r="A676">
            <v>555.4665</v>
          </cell>
        </row>
        <row r="677">
          <cell r="A677">
            <v>555.75779999999997</v>
          </cell>
        </row>
        <row r="678">
          <cell r="A678">
            <v>556.04830000000004</v>
          </cell>
        </row>
        <row r="679">
          <cell r="A679">
            <v>556.33789999999999</v>
          </cell>
        </row>
        <row r="680">
          <cell r="A680">
            <v>556.62660000000005</v>
          </cell>
        </row>
        <row r="681">
          <cell r="A681">
            <v>556.91449999999998</v>
          </cell>
        </row>
        <row r="682">
          <cell r="A682">
            <v>557.20150000000001</v>
          </cell>
        </row>
        <row r="683">
          <cell r="A683">
            <v>557.48760000000004</v>
          </cell>
        </row>
        <row r="684">
          <cell r="A684">
            <v>557.77290000000005</v>
          </cell>
        </row>
        <row r="685">
          <cell r="A685">
            <v>558.05730000000005</v>
          </cell>
        </row>
        <row r="686">
          <cell r="A686">
            <v>558.34090000000003</v>
          </cell>
        </row>
        <row r="687">
          <cell r="A687">
            <v>558.62369999999999</v>
          </cell>
        </row>
        <row r="688">
          <cell r="A688">
            <v>558.90560000000005</v>
          </cell>
        </row>
        <row r="689">
          <cell r="A689">
            <v>559.18669999999997</v>
          </cell>
        </row>
        <row r="690">
          <cell r="A690">
            <v>559.46699999999998</v>
          </cell>
        </row>
        <row r="691">
          <cell r="A691">
            <v>559.74639999999999</v>
          </cell>
        </row>
        <row r="692">
          <cell r="A692">
            <v>560.02509999999995</v>
          </cell>
        </row>
        <row r="693">
          <cell r="A693">
            <v>560.30290000000002</v>
          </cell>
        </row>
        <row r="694">
          <cell r="A694">
            <v>560.57989999999995</v>
          </cell>
        </row>
        <row r="695">
          <cell r="A695">
            <v>560.85619999999994</v>
          </cell>
        </row>
        <row r="696">
          <cell r="A696">
            <v>561.13160000000005</v>
          </cell>
        </row>
        <row r="697">
          <cell r="A697">
            <v>561.40629999999999</v>
          </cell>
        </row>
        <row r="698">
          <cell r="A698">
            <v>561.68010000000004</v>
          </cell>
        </row>
        <row r="699">
          <cell r="A699">
            <v>561.95320000000004</v>
          </cell>
        </row>
        <row r="700">
          <cell r="A700">
            <v>562.22550000000001</v>
          </cell>
        </row>
        <row r="701">
          <cell r="A701">
            <v>562.49699999999996</v>
          </cell>
        </row>
        <row r="702">
          <cell r="A702">
            <v>562.76779999999997</v>
          </cell>
        </row>
        <row r="703">
          <cell r="A703">
            <v>563.03779999999995</v>
          </cell>
        </row>
        <row r="704">
          <cell r="A704">
            <v>563.30700000000002</v>
          </cell>
        </row>
        <row r="705">
          <cell r="A705">
            <v>563.57550000000003</v>
          </cell>
        </row>
        <row r="706">
          <cell r="A706">
            <v>563.8433</v>
          </cell>
        </row>
        <row r="707">
          <cell r="A707">
            <v>564.11019999999996</v>
          </cell>
        </row>
        <row r="708">
          <cell r="A708">
            <v>564.37649999999996</v>
          </cell>
        </row>
        <row r="709">
          <cell r="A709">
            <v>564.64200000000005</v>
          </cell>
        </row>
        <row r="710">
          <cell r="A710">
            <v>564.9067</v>
          </cell>
        </row>
        <row r="711">
          <cell r="A711">
            <v>565.17079999999999</v>
          </cell>
        </row>
        <row r="712">
          <cell r="A712">
            <v>565.43409999999994</v>
          </cell>
        </row>
        <row r="713">
          <cell r="A713">
            <v>565.69669999999996</v>
          </cell>
        </row>
        <row r="714">
          <cell r="A714">
            <v>565.95849999999996</v>
          </cell>
        </row>
        <row r="715">
          <cell r="A715">
            <v>566.21969999999999</v>
          </cell>
        </row>
        <row r="716">
          <cell r="A716">
            <v>566.48009999999999</v>
          </cell>
        </row>
        <row r="717">
          <cell r="A717">
            <v>566.73979999999995</v>
          </cell>
        </row>
        <row r="718">
          <cell r="A718">
            <v>566.99879999999996</v>
          </cell>
        </row>
        <row r="719">
          <cell r="A719">
            <v>567.25710000000004</v>
          </cell>
        </row>
        <row r="720">
          <cell r="A720">
            <v>567.51480000000004</v>
          </cell>
        </row>
        <row r="721">
          <cell r="A721">
            <v>567.77170000000001</v>
          </cell>
        </row>
        <row r="722">
          <cell r="A722">
            <v>568.02790000000005</v>
          </cell>
        </row>
        <row r="723">
          <cell r="A723">
            <v>568.28340000000003</v>
          </cell>
        </row>
        <row r="724">
          <cell r="A724">
            <v>568.53830000000005</v>
          </cell>
        </row>
        <row r="725">
          <cell r="A725">
            <v>568.79250000000002</v>
          </cell>
        </row>
        <row r="726">
          <cell r="A726">
            <v>569.04600000000005</v>
          </cell>
        </row>
        <row r="727">
          <cell r="A727">
            <v>569.29880000000003</v>
          </cell>
        </row>
        <row r="728">
          <cell r="A728">
            <v>569.55089999999996</v>
          </cell>
        </row>
        <row r="729">
          <cell r="A729">
            <v>569.80240000000003</v>
          </cell>
        </row>
        <row r="730">
          <cell r="A730">
            <v>570.05319999999995</v>
          </cell>
        </row>
        <row r="731">
          <cell r="A731">
            <v>570.30340000000001</v>
          </cell>
        </row>
        <row r="732">
          <cell r="A732">
            <v>570.55290000000002</v>
          </cell>
        </row>
        <row r="733">
          <cell r="A733">
            <v>570.80169999999998</v>
          </cell>
        </row>
        <row r="734">
          <cell r="A734">
            <v>571.04989999999998</v>
          </cell>
        </row>
        <row r="735">
          <cell r="A735">
            <v>571.29750000000001</v>
          </cell>
        </row>
        <row r="736">
          <cell r="A736">
            <v>571.5444</v>
          </cell>
        </row>
        <row r="737">
          <cell r="A737">
            <v>571.79060000000004</v>
          </cell>
        </row>
        <row r="738">
          <cell r="A738">
            <v>572.03620000000001</v>
          </cell>
        </row>
        <row r="739">
          <cell r="A739">
            <v>572.28120000000001</v>
          </cell>
        </row>
        <row r="740">
          <cell r="A740">
            <v>572.52560000000005</v>
          </cell>
        </row>
        <row r="741">
          <cell r="A741">
            <v>572.76930000000004</v>
          </cell>
        </row>
        <row r="742">
          <cell r="A742">
            <v>573.01239999999996</v>
          </cell>
        </row>
        <row r="743">
          <cell r="A743">
            <v>573.25480000000005</v>
          </cell>
        </row>
        <row r="744">
          <cell r="A744">
            <v>573.49670000000003</v>
          </cell>
        </row>
        <row r="745">
          <cell r="A745">
            <v>573.73789999999997</v>
          </cell>
        </row>
        <row r="746">
          <cell r="A746">
            <v>573.97850000000005</v>
          </cell>
        </row>
        <row r="747">
          <cell r="A747">
            <v>574.21849999999995</v>
          </cell>
        </row>
        <row r="748">
          <cell r="A748">
            <v>574.45780000000002</v>
          </cell>
        </row>
        <row r="749">
          <cell r="A749">
            <v>574.69659999999999</v>
          </cell>
        </row>
        <row r="750">
          <cell r="A750">
            <v>574.9348</v>
          </cell>
        </row>
        <row r="751">
          <cell r="A751">
            <v>575.17229999999995</v>
          </cell>
        </row>
        <row r="752">
          <cell r="A752">
            <v>575.40930000000003</v>
          </cell>
        </row>
        <row r="753">
          <cell r="A753">
            <v>575.64559999999994</v>
          </cell>
        </row>
        <row r="754">
          <cell r="A754">
            <v>575.88139999999999</v>
          </cell>
        </row>
        <row r="755">
          <cell r="A755">
            <v>576.11659999999995</v>
          </cell>
        </row>
        <row r="756">
          <cell r="A756">
            <v>576.35109999999997</v>
          </cell>
        </row>
        <row r="757">
          <cell r="A757">
            <v>576.58510000000001</v>
          </cell>
        </row>
        <row r="758">
          <cell r="A758">
            <v>576.81849999999997</v>
          </cell>
        </row>
        <row r="759">
          <cell r="A759">
            <v>577.05139999999994</v>
          </cell>
        </row>
        <row r="760">
          <cell r="A760">
            <v>577.28359999999998</v>
          </cell>
        </row>
        <row r="761">
          <cell r="A761">
            <v>577.51530000000002</v>
          </cell>
        </row>
        <row r="762">
          <cell r="A762">
            <v>577.74639999999999</v>
          </cell>
        </row>
        <row r="763">
          <cell r="A763">
            <v>577.9769</v>
          </cell>
        </row>
        <row r="764">
          <cell r="A764">
            <v>578.20680000000004</v>
          </cell>
        </row>
        <row r="765">
          <cell r="A765">
            <v>578.43619999999999</v>
          </cell>
        </row>
        <row r="766">
          <cell r="A766">
            <v>578.66499999999996</v>
          </cell>
        </row>
        <row r="767">
          <cell r="A767">
            <v>578.89329999999995</v>
          </cell>
        </row>
        <row r="768">
          <cell r="A768">
            <v>579.12090000000001</v>
          </cell>
        </row>
        <row r="769">
          <cell r="A769">
            <v>579.34810000000004</v>
          </cell>
        </row>
        <row r="770">
          <cell r="A770">
            <v>579.57460000000003</v>
          </cell>
        </row>
        <row r="771">
          <cell r="A771">
            <v>579.80060000000003</v>
          </cell>
        </row>
        <row r="772">
          <cell r="A772">
            <v>580.02610000000004</v>
          </cell>
        </row>
        <row r="773">
          <cell r="A773">
            <v>580.25099999999998</v>
          </cell>
        </row>
        <row r="774">
          <cell r="A774">
            <v>580.47540000000004</v>
          </cell>
        </row>
        <row r="775">
          <cell r="A775">
            <v>580.69920000000002</v>
          </cell>
        </row>
        <row r="776">
          <cell r="A776">
            <v>580.92240000000004</v>
          </cell>
        </row>
        <row r="777">
          <cell r="A777">
            <v>581.14520000000005</v>
          </cell>
        </row>
        <row r="778">
          <cell r="A778">
            <v>581.36739999999998</v>
          </cell>
        </row>
        <row r="779">
          <cell r="A779">
            <v>581.58900000000006</v>
          </cell>
        </row>
        <row r="780">
          <cell r="A780">
            <v>581.81010000000003</v>
          </cell>
        </row>
        <row r="781">
          <cell r="A781">
            <v>582.03070000000002</v>
          </cell>
        </row>
        <row r="782">
          <cell r="A782">
            <v>582.25070000000005</v>
          </cell>
        </row>
        <row r="783">
          <cell r="A783">
            <v>582.47019999999998</v>
          </cell>
        </row>
        <row r="784">
          <cell r="A784">
            <v>582.68920000000003</v>
          </cell>
        </row>
        <row r="785">
          <cell r="A785">
            <v>582.9076</v>
          </cell>
        </row>
        <row r="786">
          <cell r="A786">
            <v>583.12559999999996</v>
          </cell>
        </row>
        <row r="787">
          <cell r="A787">
            <v>583.34289999999999</v>
          </cell>
        </row>
        <row r="788">
          <cell r="A788">
            <v>583.5598</v>
          </cell>
        </row>
        <row r="789">
          <cell r="A789">
            <v>583.77620000000002</v>
          </cell>
        </row>
        <row r="790">
          <cell r="A790">
            <v>583.99199999999996</v>
          </cell>
        </row>
        <row r="791">
          <cell r="A791">
            <v>584.20730000000003</v>
          </cell>
        </row>
        <row r="792">
          <cell r="A792">
            <v>584.4221</v>
          </cell>
        </row>
        <row r="793">
          <cell r="A793">
            <v>584.63639999999998</v>
          </cell>
        </row>
        <row r="794">
          <cell r="A794">
            <v>584.85019999999997</v>
          </cell>
        </row>
        <row r="795">
          <cell r="A795">
            <v>585.0634</v>
          </cell>
        </row>
        <row r="796">
          <cell r="A796">
            <v>585.27620000000002</v>
          </cell>
        </row>
        <row r="797">
          <cell r="A797">
            <v>585.48839999999996</v>
          </cell>
        </row>
        <row r="798">
          <cell r="A798">
            <v>585.70010000000002</v>
          </cell>
        </row>
        <row r="799">
          <cell r="A799">
            <v>585.91139999999996</v>
          </cell>
        </row>
        <row r="800">
          <cell r="A800">
            <v>586.12210000000005</v>
          </cell>
        </row>
        <row r="801">
          <cell r="A801">
            <v>586.33230000000003</v>
          </cell>
        </row>
        <row r="802">
          <cell r="A802">
            <v>586.54200000000003</v>
          </cell>
        </row>
        <row r="803">
          <cell r="A803">
            <v>586.75120000000004</v>
          </cell>
        </row>
        <row r="804">
          <cell r="A804">
            <v>586.95989999999995</v>
          </cell>
        </row>
        <row r="805">
          <cell r="A805">
            <v>587.16809999999998</v>
          </cell>
        </row>
        <row r="806">
          <cell r="A806">
            <v>587.37580000000003</v>
          </cell>
        </row>
        <row r="807">
          <cell r="A807">
            <v>587.58299999999997</v>
          </cell>
        </row>
        <row r="808">
          <cell r="A808">
            <v>587.78970000000004</v>
          </cell>
        </row>
        <row r="809">
          <cell r="A809">
            <v>587.99590000000001</v>
          </cell>
        </row>
        <row r="810">
          <cell r="A810">
            <v>588.20159999999998</v>
          </cell>
        </row>
        <row r="811">
          <cell r="A811">
            <v>588.40689999999995</v>
          </cell>
        </row>
        <row r="812">
          <cell r="A812">
            <v>588.61159999999995</v>
          </cell>
        </row>
        <row r="813">
          <cell r="A813">
            <v>588.81579999999997</v>
          </cell>
        </row>
        <row r="814">
          <cell r="A814">
            <v>589.01949999999999</v>
          </cell>
        </row>
        <row r="815">
          <cell r="A815">
            <v>589.22280000000001</v>
          </cell>
        </row>
        <row r="816">
          <cell r="A816">
            <v>589.42550000000006</v>
          </cell>
        </row>
        <row r="817">
          <cell r="A817">
            <v>589.62779999999998</v>
          </cell>
        </row>
        <row r="818">
          <cell r="A818">
            <v>589.82950000000005</v>
          </cell>
        </row>
        <row r="819">
          <cell r="A819">
            <v>590.0308</v>
          </cell>
        </row>
        <row r="820">
          <cell r="A820">
            <v>590.23159999999996</v>
          </cell>
        </row>
        <row r="821">
          <cell r="A821">
            <v>590.43190000000004</v>
          </cell>
        </row>
        <row r="822">
          <cell r="A822">
            <v>590.63170000000002</v>
          </cell>
        </row>
        <row r="823">
          <cell r="A823">
            <v>590.83100000000002</v>
          </cell>
        </row>
        <row r="824">
          <cell r="A824">
            <v>591.0299</v>
          </cell>
        </row>
        <row r="825">
          <cell r="A825">
            <v>591.22829999999999</v>
          </cell>
        </row>
        <row r="826">
          <cell r="A826">
            <v>591.42629999999997</v>
          </cell>
        </row>
        <row r="827">
          <cell r="A827">
            <v>591.62390000000005</v>
          </cell>
        </row>
      </sheetData>
      <sheetData sheetId="52">
        <row r="2">
          <cell r="A2">
            <v>144.00200000000001</v>
          </cell>
        </row>
        <row r="3">
          <cell r="A3">
            <v>225.35919999999999</v>
          </cell>
        </row>
        <row r="4">
          <cell r="A4">
            <v>236.95820000000001</v>
          </cell>
        </row>
        <row r="5">
          <cell r="A5">
            <v>244.47280000000001</v>
          </cell>
        </row>
        <row r="6">
          <cell r="A6">
            <v>250.17850000000001</v>
          </cell>
        </row>
        <row r="7">
          <cell r="A7">
            <v>254.83860000000001</v>
          </cell>
        </row>
        <row r="8">
          <cell r="A8">
            <v>258.80939999999998</v>
          </cell>
        </row>
        <row r="9">
          <cell r="A9">
            <v>262.28809999999999</v>
          </cell>
        </row>
        <row r="10">
          <cell r="A10">
            <v>265.39600000000002</v>
          </cell>
        </row>
        <row r="11">
          <cell r="A11">
            <v>268.21339999999998</v>
          </cell>
        </row>
        <row r="12">
          <cell r="A12">
            <v>270.7962</v>
          </cell>
        </row>
        <row r="13">
          <cell r="A13">
            <v>273.18549999999999</v>
          </cell>
        </row>
        <row r="14">
          <cell r="A14">
            <v>275.41180000000003</v>
          </cell>
        </row>
        <row r="15">
          <cell r="A15">
            <v>277.49900000000002</v>
          </cell>
        </row>
        <row r="16">
          <cell r="A16">
            <v>279.46570000000003</v>
          </cell>
        </row>
        <row r="17">
          <cell r="A17">
            <v>281.327</v>
          </cell>
        </row>
        <row r="18">
          <cell r="A18">
            <v>283.09530000000001</v>
          </cell>
        </row>
        <row r="19">
          <cell r="A19">
            <v>284.78070000000002</v>
          </cell>
        </row>
        <row r="20">
          <cell r="A20">
            <v>286.39179999999999</v>
          </cell>
        </row>
        <row r="21">
          <cell r="A21">
            <v>287.93579999999997</v>
          </cell>
        </row>
        <row r="22">
          <cell r="A22">
            <v>289.41890000000001</v>
          </cell>
        </row>
        <row r="23">
          <cell r="A23">
            <v>290.84649999999999</v>
          </cell>
        </row>
        <row r="24">
          <cell r="A24">
            <v>292.22320000000002</v>
          </cell>
        </row>
        <row r="25">
          <cell r="A25">
            <v>293.55309999999997</v>
          </cell>
        </row>
        <row r="26">
          <cell r="A26">
            <v>294.83969999999999</v>
          </cell>
        </row>
        <row r="27">
          <cell r="A27">
            <v>296.08629999999999</v>
          </cell>
        </row>
        <row r="28">
          <cell r="A28">
            <v>297.29559999999998</v>
          </cell>
        </row>
        <row r="29">
          <cell r="A29">
            <v>298.4701</v>
          </cell>
        </row>
        <row r="30">
          <cell r="A30">
            <v>299.61219999999997</v>
          </cell>
        </row>
        <row r="31">
          <cell r="A31">
            <v>300.72370000000001</v>
          </cell>
        </row>
        <row r="32">
          <cell r="A32">
            <v>301.80669999999998</v>
          </cell>
        </row>
        <row r="33">
          <cell r="A33">
            <v>302.86279999999999</v>
          </cell>
        </row>
        <row r="34">
          <cell r="A34">
            <v>303.89339999999999</v>
          </cell>
        </row>
        <row r="35">
          <cell r="A35">
            <v>304.89999999999998</v>
          </cell>
        </row>
        <row r="36">
          <cell r="A36">
            <v>305.88389999999998</v>
          </cell>
        </row>
        <row r="37">
          <cell r="A37">
            <v>306.84620000000001</v>
          </cell>
        </row>
        <row r="38">
          <cell r="A38">
            <v>307.78800000000001</v>
          </cell>
        </row>
        <row r="39">
          <cell r="A39">
            <v>308.71030000000002</v>
          </cell>
        </row>
        <row r="40">
          <cell r="A40">
            <v>309.61399999999998</v>
          </cell>
        </row>
        <row r="41">
          <cell r="A41">
            <v>310.50009999999997</v>
          </cell>
        </row>
        <row r="42">
          <cell r="A42">
            <v>311.36919999999998</v>
          </cell>
        </row>
        <row r="43">
          <cell r="A43">
            <v>312.22210000000001</v>
          </cell>
        </row>
        <row r="44">
          <cell r="A44">
            <v>313.05950000000001</v>
          </cell>
        </row>
        <row r="45">
          <cell r="A45">
            <v>313.88209999999998</v>
          </cell>
        </row>
        <row r="46">
          <cell r="A46">
            <v>314.69049999999999</v>
          </cell>
        </row>
        <row r="47">
          <cell r="A47">
            <v>315.48520000000002</v>
          </cell>
        </row>
        <row r="48">
          <cell r="A48">
            <v>316.26670000000001</v>
          </cell>
        </row>
        <row r="49">
          <cell r="A49">
            <v>317.03559999999999</v>
          </cell>
        </row>
        <row r="50">
          <cell r="A50">
            <v>317.79230000000001</v>
          </cell>
        </row>
        <row r="51">
          <cell r="A51">
            <v>318.53730000000002</v>
          </cell>
        </row>
        <row r="52">
          <cell r="A52">
            <v>319.27089999999998</v>
          </cell>
        </row>
        <row r="53">
          <cell r="A53">
            <v>319.99369999999999</v>
          </cell>
        </row>
        <row r="54">
          <cell r="A54">
            <v>320.70589999999999</v>
          </cell>
        </row>
        <row r="55">
          <cell r="A55">
            <v>321.40789999999998</v>
          </cell>
        </row>
        <row r="56">
          <cell r="A56">
            <v>322.10000000000002</v>
          </cell>
        </row>
        <row r="57">
          <cell r="A57">
            <v>322.7826</v>
          </cell>
        </row>
        <row r="58">
          <cell r="A58">
            <v>323.45600000000002</v>
          </cell>
        </row>
        <row r="59">
          <cell r="A59">
            <v>324.12040000000002</v>
          </cell>
        </row>
        <row r="60">
          <cell r="A60">
            <v>324.77609999999999</v>
          </cell>
        </row>
        <row r="61">
          <cell r="A61">
            <v>325.42340000000002</v>
          </cell>
        </row>
        <row r="62">
          <cell r="A62">
            <v>326.0625</v>
          </cell>
        </row>
        <row r="63">
          <cell r="A63">
            <v>326.69369999999998</v>
          </cell>
        </row>
        <row r="64">
          <cell r="A64">
            <v>327.31720000000001</v>
          </cell>
        </row>
        <row r="65">
          <cell r="A65">
            <v>327.9332</v>
          </cell>
        </row>
        <row r="66">
          <cell r="A66">
            <v>328.5419</v>
          </cell>
        </row>
        <row r="67">
          <cell r="A67">
            <v>329.14350000000002</v>
          </cell>
        </row>
        <row r="68">
          <cell r="A68">
            <v>329.73820000000001</v>
          </cell>
        </row>
        <row r="69">
          <cell r="A69">
            <v>330.32619999999997</v>
          </cell>
        </row>
        <row r="70">
          <cell r="A70">
            <v>330.9076</v>
          </cell>
        </row>
        <row r="71">
          <cell r="A71">
            <v>331.48270000000002</v>
          </cell>
        </row>
        <row r="72">
          <cell r="A72">
            <v>332.05149999999998</v>
          </cell>
        </row>
        <row r="73">
          <cell r="A73">
            <v>332.61430000000001</v>
          </cell>
        </row>
        <row r="74">
          <cell r="A74">
            <v>333.17110000000002</v>
          </cell>
        </row>
        <row r="75">
          <cell r="A75">
            <v>333.72219999999999</v>
          </cell>
        </row>
        <row r="76">
          <cell r="A76">
            <v>334.26760000000002</v>
          </cell>
        </row>
        <row r="77">
          <cell r="A77">
            <v>334.8075</v>
          </cell>
        </row>
        <row r="78">
          <cell r="A78">
            <v>335.34199999999998</v>
          </cell>
        </row>
        <row r="79">
          <cell r="A79">
            <v>335.87119999999999</v>
          </cell>
        </row>
        <row r="80">
          <cell r="A80">
            <v>336.39530000000002</v>
          </cell>
        </row>
        <row r="81">
          <cell r="A81">
            <v>336.9144</v>
          </cell>
        </row>
        <row r="82">
          <cell r="A82">
            <v>337.42849999999999</v>
          </cell>
        </row>
        <row r="83">
          <cell r="A83">
            <v>337.93779999999998</v>
          </cell>
        </row>
        <row r="84">
          <cell r="A84">
            <v>338.44240000000002</v>
          </cell>
        </row>
        <row r="85">
          <cell r="A85">
            <v>338.94240000000002</v>
          </cell>
        </row>
        <row r="86">
          <cell r="A86">
            <v>339.43790000000001</v>
          </cell>
        </row>
        <row r="87">
          <cell r="A87">
            <v>339.9289</v>
          </cell>
        </row>
        <row r="88">
          <cell r="A88">
            <v>340.41559999999998</v>
          </cell>
        </row>
        <row r="89">
          <cell r="A89">
            <v>340.89800000000002</v>
          </cell>
        </row>
        <row r="90">
          <cell r="A90">
            <v>341.37630000000001</v>
          </cell>
        </row>
        <row r="91">
          <cell r="A91">
            <v>341.85050000000001</v>
          </cell>
        </row>
        <row r="92">
          <cell r="A92">
            <v>342.32060000000001</v>
          </cell>
        </row>
        <row r="93">
          <cell r="A93">
            <v>342.78680000000003</v>
          </cell>
        </row>
        <row r="94">
          <cell r="A94">
            <v>343.24919999999997</v>
          </cell>
        </row>
        <row r="95">
          <cell r="A95">
            <v>343.70769999999999</v>
          </cell>
        </row>
        <row r="96">
          <cell r="A96">
            <v>344.16250000000002</v>
          </cell>
        </row>
        <row r="97">
          <cell r="A97">
            <v>344.61369999999999</v>
          </cell>
        </row>
        <row r="98">
          <cell r="A98">
            <v>345.06130000000002</v>
          </cell>
        </row>
        <row r="99">
          <cell r="A99">
            <v>345.50529999999998</v>
          </cell>
        </row>
        <row r="100">
          <cell r="A100">
            <v>345.94589999999999</v>
          </cell>
        </row>
        <row r="101">
          <cell r="A101">
            <v>346.38310000000001</v>
          </cell>
        </row>
        <row r="102">
          <cell r="A102">
            <v>346.81689999999998</v>
          </cell>
        </row>
        <row r="103">
          <cell r="A103">
            <v>347.24740000000003</v>
          </cell>
        </row>
        <row r="104">
          <cell r="A104">
            <v>347.67469999999997</v>
          </cell>
        </row>
        <row r="105">
          <cell r="A105">
            <v>348.09879999999998</v>
          </cell>
        </row>
        <row r="106">
          <cell r="A106">
            <v>348.51979999999998</v>
          </cell>
        </row>
        <row r="107">
          <cell r="A107">
            <v>348.93770000000001</v>
          </cell>
        </row>
        <row r="108">
          <cell r="A108">
            <v>349.35250000000002</v>
          </cell>
        </row>
        <row r="109">
          <cell r="A109">
            <v>349.76440000000002</v>
          </cell>
        </row>
        <row r="110">
          <cell r="A110">
            <v>350.17329999999998</v>
          </cell>
        </row>
        <row r="111">
          <cell r="A111">
            <v>350.57929999999999</v>
          </cell>
        </row>
        <row r="112">
          <cell r="A112">
            <v>350.98250000000002</v>
          </cell>
        </row>
        <row r="113">
          <cell r="A113">
            <v>351.38290000000001</v>
          </cell>
        </row>
        <row r="114">
          <cell r="A114">
            <v>351.78050000000002</v>
          </cell>
        </row>
        <row r="115">
          <cell r="A115">
            <v>352.17540000000002</v>
          </cell>
        </row>
        <row r="116">
          <cell r="A116">
            <v>352.56760000000003</v>
          </cell>
        </row>
        <row r="117">
          <cell r="A117">
            <v>352.95710000000003</v>
          </cell>
        </row>
        <row r="118">
          <cell r="A118">
            <v>353.34410000000003</v>
          </cell>
        </row>
        <row r="119">
          <cell r="A119">
            <v>353.72840000000002</v>
          </cell>
        </row>
        <row r="120">
          <cell r="A120">
            <v>354.1103</v>
          </cell>
        </row>
        <row r="121">
          <cell r="A121">
            <v>354.4896</v>
          </cell>
        </row>
        <row r="122">
          <cell r="A122">
            <v>354.86649999999997</v>
          </cell>
        </row>
        <row r="123">
          <cell r="A123">
            <v>355.24090000000001</v>
          </cell>
        </row>
        <row r="124">
          <cell r="A124">
            <v>355.613</v>
          </cell>
        </row>
        <row r="125">
          <cell r="A125">
            <v>355.98259999999999</v>
          </cell>
        </row>
        <row r="126">
          <cell r="A126">
            <v>356.35</v>
          </cell>
        </row>
        <row r="127">
          <cell r="A127">
            <v>356.71499999999997</v>
          </cell>
        </row>
        <row r="128">
          <cell r="A128">
            <v>357.07780000000002</v>
          </cell>
        </row>
        <row r="129">
          <cell r="A129">
            <v>357.43830000000003</v>
          </cell>
        </row>
        <row r="130">
          <cell r="A130">
            <v>357.79660000000001</v>
          </cell>
        </row>
        <row r="131">
          <cell r="A131">
            <v>358.15269999999998</v>
          </cell>
        </row>
        <row r="132">
          <cell r="A132">
            <v>358.50670000000002</v>
          </cell>
        </row>
        <row r="133">
          <cell r="A133">
            <v>358.85849999999999</v>
          </cell>
        </row>
        <row r="134">
          <cell r="A134">
            <v>359.20819999999998</v>
          </cell>
        </row>
        <row r="135">
          <cell r="A135">
            <v>359.55579999999998</v>
          </cell>
        </row>
        <row r="136">
          <cell r="A136">
            <v>359.90140000000002</v>
          </cell>
        </row>
        <row r="137">
          <cell r="A137">
            <v>360.24489999999997</v>
          </cell>
        </row>
        <row r="138">
          <cell r="A138">
            <v>360.58640000000003</v>
          </cell>
        </row>
        <row r="139">
          <cell r="A139">
            <v>360.92599999999999</v>
          </cell>
        </row>
        <row r="140">
          <cell r="A140">
            <v>361.26350000000002</v>
          </cell>
        </row>
        <row r="141">
          <cell r="A141">
            <v>361.5992</v>
          </cell>
        </row>
        <row r="142">
          <cell r="A142">
            <v>361.93290000000002</v>
          </cell>
        </row>
        <row r="143">
          <cell r="A143">
            <v>362.2647</v>
          </cell>
        </row>
        <row r="144">
          <cell r="A144">
            <v>362.59460000000001</v>
          </cell>
        </row>
        <row r="145">
          <cell r="A145">
            <v>362.92270000000002</v>
          </cell>
        </row>
        <row r="146">
          <cell r="A146">
            <v>363.24889999999999</v>
          </cell>
        </row>
        <row r="147">
          <cell r="A147">
            <v>363.57330000000002</v>
          </cell>
        </row>
        <row r="148">
          <cell r="A148">
            <v>363.89600000000002</v>
          </cell>
        </row>
        <row r="149">
          <cell r="A149">
            <v>364.21679999999998</v>
          </cell>
        </row>
        <row r="150">
          <cell r="A150">
            <v>364.53590000000003</v>
          </cell>
        </row>
        <row r="151">
          <cell r="A151">
            <v>364.85320000000002</v>
          </cell>
        </row>
        <row r="152">
          <cell r="A152">
            <v>365.16890000000001</v>
          </cell>
        </row>
        <row r="153">
          <cell r="A153">
            <v>365.4828</v>
          </cell>
        </row>
        <row r="154">
          <cell r="A154">
            <v>365.79500000000002</v>
          </cell>
        </row>
        <row r="155">
          <cell r="A155">
            <v>366.10550000000001</v>
          </cell>
        </row>
        <row r="156">
          <cell r="A156">
            <v>366.4144</v>
          </cell>
        </row>
        <row r="157">
          <cell r="A157">
            <v>366.7217</v>
          </cell>
        </row>
        <row r="158">
          <cell r="A158">
            <v>367.02730000000003</v>
          </cell>
        </row>
        <row r="159">
          <cell r="A159">
            <v>367.3313</v>
          </cell>
        </row>
        <row r="160">
          <cell r="A160">
            <v>367.63369999999998</v>
          </cell>
        </row>
        <row r="161">
          <cell r="A161">
            <v>367.93459999999999</v>
          </cell>
        </row>
        <row r="162">
          <cell r="A162">
            <v>368.23379999999997</v>
          </cell>
        </row>
        <row r="163">
          <cell r="A163">
            <v>368.53160000000003</v>
          </cell>
        </row>
        <row r="164">
          <cell r="A164">
            <v>368.82769999999999</v>
          </cell>
        </row>
        <row r="165">
          <cell r="A165">
            <v>369.12240000000003</v>
          </cell>
        </row>
        <row r="166">
          <cell r="A166">
            <v>369.41550000000001</v>
          </cell>
        </row>
        <row r="167">
          <cell r="A167">
            <v>369.7072</v>
          </cell>
        </row>
        <row r="168">
          <cell r="A168">
            <v>369.99740000000003</v>
          </cell>
        </row>
        <row r="169">
          <cell r="A169">
            <v>370.286</v>
          </cell>
        </row>
        <row r="170">
          <cell r="A170">
            <v>370.57330000000002</v>
          </cell>
        </row>
        <row r="171">
          <cell r="A171">
            <v>370.85910000000001</v>
          </cell>
        </row>
        <row r="172">
          <cell r="A172">
            <v>371.14339999999999</v>
          </cell>
        </row>
        <row r="173">
          <cell r="A173">
            <v>371.42630000000003</v>
          </cell>
        </row>
        <row r="174">
          <cell r="A174">
            <v>371.70780000000002</v>
          </cell>
        </row>
        <row r="175">
          <cell r="A175">
            <v>371.98790000000002</v>
          </cell>
        </row>
        <row r="176">
          <cell r="A176">
            <v>372.26659999999998</v>
          </cell>
        </row>
        <row r="177">
          <cell r="A177">
            <v>372.54390000000001</v>
          </cell>
        </row>
        <row r="178">
          <cell r="A178">
            <v>372.81990000000002</v>
          </cell>
        </row>
        <row r="179">
          <cell r="A179">
            <v>373.09449999999998</v>
          </cell>
        </row>
        <row r="180">
          <cell r="A180">
            <v>373.36770000000001</v>
          </cell>
        </row>
        <row r="181">
          <cell r="A181">
            <v>373.63959999999997</v>
          </cell>
        </row>
        <row r="182">
          <cell r="A182">
            <v>373.91019999999997</v>
          </cell>
        </row>
        <row r="183">
          <cell r="A183">
            <v>374.17939999999999</v>
          </cell>
        </row>
        <row r="184">
          <cell r="A184">
            <v>374.44729999999998</v>
          </cell>
        </row>
        <row r="185">
          <cell r="A185">
            <v>374.71390000000002</v>
          </cell>
        </row>
        <row r="186">
          <cell r="A186">
            <v>374.97919999999999</v>
          </cell>
        </row>
        <row r="187">
          <cell r="A187">
            <v>375.2432</v>
          </cell>
        </row>
        <row r="188">
          <cell r="A188">
            <v>375.50599999999997</v>
          </cell>
        </row>
        <row r="189">
          <cell r="A189">
            <v>375.76740000000001</v>
          </cell>
        </row>
        <row r="190">
          <cell r="A190">
            <v>376.02760000000001</v>
          </cell>
        </row>
        <row r="191">
          <cell r="A191">
            <v>376.28660000000002</v>
          </cell>
        </row>
        <row r="192">
          <cell r="A192">
            <v>376.54419999999999</v>
          </cell>
        </row>
        <row r="193">
          <cell r="A193">
            <v>376.80070000000001</v>
          </cell>
        </row>
        <row r="194">
          <cell r="A194">
            <v>377.05590000000001</v>
          </cell>
        </row>
        <row r="195">
          <cell r="A195">
            <v>377.3098</v>
          </cell>
        </row>
        <row r="196">
          <cell r="A196">
            <v>377.5625</v>
          </cell>
        </row>
        <row r="197">
          <cell r="A197">
            <v>377.81400000000002</v>
          </cell>
        </row>
        <row r="198">
          <cell r="A198">
            <v>378.0643</v>
          </cell>
        </row>
        <row r="199">
          <cell r="A199">
            <v>378.3134</v>
          </cell>
        </row>
        <row r="200">
          <cell r="A200">
            <v>378.56130000000002</v>
          </cell>
        </row>
        <row r="201">
          <cell r="A201">
            <v>378.80799999999999</v>
          </cell>
        </row>
        <row r="202">
          <cell r="A202">
            <v>379.05340000000001</v>
          </cell>
        </row>
        <row r="203">
          <cell r="A203">
            <v>379.29770000000002</v>
          </cell>
        </row>
        <row r="204">
          <cell r="A204">
            <v>379.54079999999999</v>
          </cell>
        </row>
        <row r="205">
          <cell r="A205">
            <v>379.78269999999998</v>
          </cell>
        </row>
        <row r="206">
          <cell r="A206">
            <v>380.02339999999998</v>
          </cell>
        </row>
        <row r="207">
          <cell r="A207">
            <v>380.26299999999998</v>
          </cell>
        </row>
        <row r="208">
          <cell r="A208">
            <v>380.50139999999999</v>
          </cell>
        </row>
        <row r="209">
          <cell r="A209">
            <v>380.73860000000002</v>
          </cell>
        </row>
        <row r="210">
          <cell r="A210">
            <v>380.97460000000001</v>
          </cell>
        </row>
        <row r="211">
          <cell r="A211">
            <v>381.20940000000002</v>
          </cell>
        </row>
        <row r="212">
          <cell r="A212">
            <v>381.44310000000002</v>
          </cell>
        </row>
        <row r="213">
          <cell r="A213">
            <v>381.67559999999997</v>
          </cell>
        </row>
        <row r="214">
          <cell r="A214">
            <v>381.90699999999998</v>
          </cell>
        </row>
        <row r="215">
          <cell r="A215">
            <v>382.13709999999998</v>
          </cell>
        </row>
        <row r="216">
          <cell r="A216">
            <v>382.36610000000002</v>
          </cell>
        </row>
        <row r="217">
          <cell r="A217">
            <v>382.59399999999999</v>
          </cell>
        </row>
        <row r="218">
          <cell r="A218">
            <v>382.82060000000001</v>
          </cell>
        </row>
        <row r="219">
          <cell r="A219">
            <v>383.04610000000002</v>
          </cell>
        </row>
        <row r="220">
          <cell r="A220">
            <v>383.2704</v>
          </cell>
        </row>
        <row r="221">
          <cell r="A221">
            <v>383.49340000000001</v>
          </cell>
        </row>
        <row r="222">
          <cell r="A222">
            <v>383.71530000000001</v>
          </cell>
        </row>
        <row r="223">
          <cell r="A223">
            <v>383.93599999999998</v>
          </cell>
        </row>
        <row r="224">
          <cell r="A224">
            <v>384.15539999999999</v>
          </cell>
        </row>
        <row r="225">
          <cell r="A225">
            <v>384.37369999999999</v>
          </cell>
        </row>
        <row r="226">
          <cell r="A226">
            <v>384.59059999999999</v>
          </cell>
        </row>
        <row r="227">
          <cell r="A227">
            <v>384.80630000000002</v>
          </cell>
        </row>
        <row r="228">
          <cell r="A228">
            <v>385.02069999999998</v>
          </cell>
        </row>
        <row r="229">
          <cell r="A229">
            <v>385.23379999999997</v>
          </cell>
        </row>
        <row r="230">
          <cell r="A230">
            <v>385.44549999999998</v>
          </cell>
        </row>
        <row r="231">
          <cell r="A231">
            <v>385.6558</v>
          </cell>
        </row>
        <row r="232">
          <cell r="A232">
            <v>385.8646</v>
          </cell>
        </row>
        <row r="233">
          <cell r="A233">
            <v>386.07190000000003</v>
          </cell>
        </row>
        <row r="234">
          <cell r="A234">
            <v>386.2774</v>
          </cell>
        </row>
        <row r="235">
          <cell r="A235">
            <v>144.00200000000001</v>
          </cell>
        </row>
        <row r="236">
          <cell r="A236">
            <v>225.35919999999999</v>
          </cell>
        </row>
        <row r="237">
          <cell r="A237">
            <v>236.95820000000001</v>
          </cell>
        </row>
        <row r="238">
          <cell r="A238">
            <v>244.47280000000001</v>
          </cell>
        </row>
        <row r="239">
          <cell r="A239">
            <v>250.17850000000001</v>
          </cell>
        </row>
        <row r="240">
          <cell r="A240">
            <v>254.83860000000001</v>
          </cell>
        </row>
        <row r="241">
          <cell r="A241">
            <v>258.80939999999998</v>
          </cell>
        </row>
        <row r="242">
          <cell r="A242">
            <v>262.28809999999999</v>
          </cell>
        </row>
        <row r="243">
          <cell r="A243">
            <v>265.39600000000002</v>
          </cell>
        </row>
        <row r="244">
          <cell r="A244">
            <v>268.21339999999998</v>
          </cell>
        </row>
        <row r="245">
          <cell r="A245">
            <v>270.7962</v>
          </cell>
        </row>
        <row r="246">
          <cell r="A246">
            <v>273.18549999999999</v>
          </cell>
        </row>
        <row r="247">
          <cell r="A247">
            <v>275.41180000000003</v>
          </cell>
        </row>
        <row r="248">
          <cell r="A248">
            <v>277.49900000000002</v>
          </cell>
        </row>
        <row r="249">
          <cell r="A249">
            <v>279.46570000000003</v>
          </cell>
        </row>
        <row r="250">
          <cell r="A250">
            <v>281.327</v>
          </cell>
        </row>
        <row r="251">
          <cell r="A251">
            <v>283.09530000000001</v>
          </cell>
        </row>
        <row r="252">
          <cell r="A252">
            <v>284.78070000000002</v>
          </cell>
        </row>
        <row r="253">
          <cell r="A253">
            <v>286.39179999999999</v>
          </cell>
        </row>
        <row r="254">
          <cell r="A254">
            <v>287.93579999999997</v>
          </cell>
        </row>
        <row r="255">
          <cell r="A255">
            <v>289.41890000000001</v>
          </cell>
        </row>
        <row r="256">
          <cell r="A256">
            <v>290.84649999999999</v>
          </cell>
        </row>
        <row r="257">
          <cell r="A257">
            <v>292.22320000000002</v>
          </cell>
        </row>
        <row r="258">
          <cell r="A258">
            <v>293.55309999999997</v>
          </cell>
        </row>
        <row r="259">
          <cell r="A259">
            <v>294.83969999999999</v>
          </cell>
        </row>
        <row r="260">
          <cell r="A260">
            <v>296.08629999999999</v>
          </cell>
        </row>
        <row r="261">
          <cell r="A261">
            <v>297.29559999999998</v>
          </cell>
        </row>
        <row r="262">
          <cell r="A262">
            <v>298.4701</v>
          </cell>
        </row>
        <row r="263">
          <cell r="A263">
            <v>299.61219999999997</v>
          </cell>
        </row>
        <row r="264">
          <cell r="A264">
            <v>300.72370000000001</v>
          </cell>
        </row>
        <row r="265">
          <cell r="A265">
            <v>301.80669999999998</v>
          </cell>
        </row>
        <row r="266">
          <cell r="A266">
            <v>302.86279999999999</v>
          </cell>
        </row>
        <row r="267">
          <cell r="A267">
            <v>303.89339999999999</v>
          </cell>
        </row>
        <row r="268">
          <cell r="A268">
            <v>304.89999999999998</v>
          </cell>
        </row>
        <row r="269">
          <cell r="A269">
            <v>305.88389999999998</v>
          </cell>
        </row>
        <row r="270">
          <cell r="A270">
            <v>306.84620000000001</v>
          </cell>
        </row>
        <row r="271">
          <cell r="A271">
            <v>307.78800000000001</v>
          </cell>
        </row>
        <row r="272">
          <cell r="A272">
            <v>308.71030000000002</v>
          </cell>
        </row>
        <row r="273">
          <cell r="A273">
            <v>309.61399999999998</v>
          </cell>
        </row>
        <row r="274">
          <cell r="A274">
            <v>310.50009999999997</v>
          </cell>
        </row>
        <row r="275">
          <cell r="A275">
            <v>311.36919999999998</v>
          </cell>
        </row>
        <row r="276">
          <cell r="A276">
            <v>312.22210000000001</v>
          </cell>
        </row>
        <row r="277">
          <cell r="A277">
            <v>313.05950000000001</v>
          </cell>
        </row>
        <row r="278">
          <cell r="A278">
            <v>313.88209999999998</v>
          </cell>
        </row>
        <row r="279">
          <cell r="A279">
            <v>314.69049999999999</v>
          </cell>
        </row>
        <row r="280">
          <cell r="A280">
            <v>315.48520000000002</v>
          </cell>
        </row>
        <row r="281">
          <cell r="A281">
            <v>316.26670000000001</v>
          </cell>
        </row>
        <row r="282">
          <cell r="A282">
            <v>317.03559999999999</v>
          </cell>
        </row>
        <row r="283">
          <cell r="A283">
            <v>317.79230000000001</v>
          </cell>
        </row>
        <row r="284">
          <cell r="A284">
            <v>318.53730000000002</v>
          </cell>
        </row>
        <row r="285">
          <cell r="A285">
            <v>319.27089999999998</v>
          </cell>
        </row>
        <row r="286">
          <cell r="A286">
            <v>319.99369999999999</v>
          </cell>
        </row>
        <row r="287">
          <cell r="A287">
            <v>320.70589999999999</v>
          </cell>
        </row>
        <row r="288">
          <cell r="A288">
            <v>321.40789999999998</v>
          </cell>
        </row>
        <row r="289">
          <cell r="A289">
            <v>322.10000000000002</v>
          </cell>
        </row>
        <row r="290">
          <cell r="A290">
            <v>322.7826</v>
          </cell>
        </row>
        <row r="291">
          <cell r="A291">
            <v>323.45600000000002</v>
          </cell>
        </row>
        <row r="292">
          <cell r="A292">
            <v>324.12040000000002</v>
          </cell>
        </row>
        <row r="293">
          <cell r="A293">
            <v>324.77609999999999</v>
          </cell>
        </row>
        <row r="294">
          <cell r="A294">
            <v>325.42340000000002</v>
          </cell>
        </row>
        <row r="295">
          <cell r="A295">
            <v>326.0625</v>
          </cell>
        </row>
        <row r="296">
          <cell r="A296">
            <v>326.69369999999998</v>
          </cell>
        </row>
        <row r="297">
          <cell r="A297">
            <v>327.31720000000001</v>
          </cell>
        </row>
        <row r="298">
          <cell r="A298">
            <v>327.9332</v>
          </cell>
        </row>
        <row r="299">
          <cell r="A299">
            <v>328.5419</v>
          </cell>
        </row>
        <row r="300">
          <cell r="A300">
            <v>329.14350000000002</v>
          </cell>
        </row>
        <row r="301">
          <cell r="A301">
            <v>329.73820000000001</v>
          </cell>
        </row>
        <row r="302">
          <cell r="A302">
            <v>330.32619999999997</v>
          </cell>
        </row>
        <row r="303">
          <cell r="A303">
            <v>330.9076</v>
          </cell>
        </row>
        <row r="304">
          <cell r="A304">
            <v>331.48270000000002</v>
          </cell>
        </row>
        <row r="305">
          <cell r="A305">
            <v>332.05149999999998</v>
          </cell>
        </row>
        <row r="306">
          <cell r="A306">
            <v>332.61430000000001</v>
          </cell>
        </row>
        <row r="307">
          <cell r="A307">
            <v>333.17110000000002</v>
          </cell>
        </row>
        <row r="308">
          <cell r="A308">
            <v>333.72219999999999</v>
          </cell>
        </row>
        <row r="309">
          <cell r="A309">
            <v>334.26760000000002</v>
          </cell>
        </row>
        <row r="310">
          <cell r="A310">
            <v>334.8075</v>
          </cell>
        </row>
        <row r="311">
          <cell r="A311">
            <v>335.34199999999998</v>
          </cell>
        </row>
        <row r="312">
          <cell r="A312">
            <v>335.87119999999999</v>
          </cell>
        </row>
        <row r="313">
          <cell r="A313">
            <v>336.39530000000002</v>
          </cell>
        </row>
        <row r="314">
          <cell r="A314">
            <v>336.9144</v>
          </cell>
        </row>
        <row r="315">
          <cell r="A315">
            <v>337.42849999999999</v>
          </cell>
        </row>
        <row r="316">
          <cell r="A316">
            <v>337.93779999999998</v>
          </cell>
        </row>
        <row r="317">
          <cell r="A317">
            <v>338.44240000000002</v>
          </cell>
        </row>
        <row r="318">
          <cell r="A318">
            <v>338.94240000000002</v>
          </cell>
        </row>
        <row r="319">
          <cell r="A319">
            <v>339.43790000000001</v>
          </cell>
        </row>
        <row r="320">
          <cell r="A320">
            <v>339.9289</v>
          </cell>
        </row>
        <row r="321">
          <cell r="A321">
            <v>340.41559999999998</v>
          </cell>
        </row>
        <row r="322">
          <cell r="A322">
            <v>340.89800000000002</v>
          </cell>
        </row>
        <row r="323">
          <cell r="A323">
            <v>341.37630000000001</v>
          </cell>
        </row>
        <row r="324">
          <cell r="A324">
            <v>341.85050000000001</v>
          </cell>
        </row>
        <row r="325">
          <cell r="A325">
            <v>342.32060000000001</v>
          </cell>
        </row>
        <row r="326">
          <cell r="A326">
            <v>342.78680000000003</v>
          </cell>
        </row>
        <row r="327">
          <cell r="A327">
            <v>343.24919999999997</v>
          </cell>
        </row>
        <row r="328">
          <cell r="A328">
            <v>343.70769999999999</v>
          </cell>
        </row>
        <row r="329">
          <cell r="A329">
            <v>344.16250000000002</v>
          </cell>
        </row>
        <row r="330">
          <cell r="A330">
            <v>344.61369999999999</v>
          </cell>
        </row>
        <row r="331">
          <cell r="A331">
            <v>345.06130000000002</v>
          </cell>
        </row>
        <row r="332">
          <cell r="A332">
            <v>345.50529999999998</v>
          </cell>
        </row>
        <row r="333">
          <cell r="A333">
            <v>345.94589999999999</v>
          </cell>
        </row>
        <row r="334">
          <cell r="A334">
            <v>346.38310000000001</v>
          </cell>
        </row>
        <row r="335">
          <cell r="A335">
            <v>346.81689999999998</v>
          </cell>
        </row>
        <row r="336">
          <cell r="A336">
            <v>347.24740000000003</v>
          </cell>
        </row>
        <row r="337">
          <cell r="A337">
            <v>347.67469999999997</v>
          </cell>
        </row>
        <row r="338">
          <cell r="A338">
            <v>348.09879999999998</v>
          </cell>
        </row>
        <row r="339">
          <cell r="A339">
            <v>348.51979999999998</v>
          </cell>
        </row>
        <row r="340">
          <cell r="A340">
            <v>348.93770000000001</v>
          </cell>
        </row>
        <row r="341">
          <cell r="A341">
            <v>349.35250000000002</v>
          </cell>
        </row>
        <row r="342">
          <cell r="A342">
            <v>349.76440000000002</v>
          </cell>
        </row>
        <row r="343">
          <cell r="A343">
            <v>350.17329999999998</v>
          </cell>
        </row>
        <row r="344">
          <cell r="A344">
            <v>350.57929999999999</v>
          </cell>
        </row>
        <row r="345">
          <cell r="A345">
            <v>350.98250000000002</v>
          </cell>
        </row>
        <row r="346">
          <cell r="A346">
            <v>351.38290000000001</v>
          </cell>
        </row>
        <row r="347">
          <cell r="A347">
            <v>351.78050000000002</v>
          </cell>
        </row>
        <row r="348">
          <cell r="A348">
            <v>352.17540000000002</v>
          </cell>
        </row>
        <row r="349">
          <cell r="A349">
            <v>352.56760000000003</v>
          </cell>
        </row>
        <row r="350">
          <cell r="A350">
            <v>352.95710000000003</v>
          </cell>
        </row>
        <row r="351">
          <cell r="A351">
            <v>353.34410000000003</v>
          </cell>
        </row>
        <row r="352">
          <cell r="A352">
            <v>353.72840000000002</v>
          </cell>
        </row>
        <row r="353">
          <cell r="A353">
            <v>354.1103</v>
          </cell>
        </row>
        <row r="354">
          <cell r="A354">
            <v>354.4896</v>
          </cell>
        </row>
        <row r="355">
          <cell r="A355">
            <v>354.86649999999997</v>
          </cell>
        </row>
        <row r="356">
          <cell r="A356">
            <v>355.24090000000001</v>
          </cell>
        </row>
        <row r="357">
          <cell r="A357">
            <v>355.613</v>
          </cell>
        </row>
        <row r="358">
          <cell r="A358">
            <v>355.98259999999999</v>
          </cell>
        </row>
        <row r="359">
          <cell r="A359">
            <v>356.35</v>
          </cell>
        </row>
        <row r="360">
          <cell r="A360">
            <v>356.71499999999997</v>
          </cell>
        </row>
        <row r="361">
          <cell r="A361">
            <v>357.07780000000002</v>
          </cell>
        </row>
        <row r="362">
          <cell r="A362">
            <v>357.43830000000003</v>
          </cell>
        </row>
        <row r="363">
          <cell r="A363">
            <v>357.79660000000001</v>
          </cell>
        </row>
        <row r="364">
          <cell r="A364">
            <v>358.15269999999998</v>
          </cell>
        </row>
        <row r="365">
          <cell r="A365">
            <v>358.50670000000002</v>
          </cell>
        </row>
        <row r="366">
          <cell r="A366">
            <v>358.85849999999999</v>
          </cell>
        </row>
        <row r="367">
          <cell r="A367">
            <v>359.20819999999998</v>
          </cell>
        </row>
        <row r="368">
          <cell r="A368">
            <v>359.55579999999998</v>
          </cell>
        </row>
        <row r="369">
          <cell r="A369">
            <v>359.90140000000002</v>
          </cell>
        </row>
        <row r="370">
          <cell r="A370">
            <v>360.24489999999997</v>
          </cell>
        </row>
        <row r="371">
          <cell r="A371">
            <v>360.58640000000003</v>
          </cell>
        </row>
        <row r="372">
          <cell r="A372">
            <v>360.92599999999999</v>
          </cell>
        </row>
        <row r="373">
          <cell r="A373">
            <v>361.26350000000002</v>
          </cell>
        </row>
        <row r="374">
          <cell r="A374">
            <v>361.5992</v>
          </cell>
        </row>
        <row r="375">
          <cell r="A375">
            <v>361.93290000000002</v>
          </cell>
        </row>
        <row r="376">
          <cell r="A376">
            <v>362.2647</v>
          </cell>
        </row>
        <row r="377">
          <cell r="A377">
            <v>362.59460000000001</v>
          </cell>
        </row>
        <row r="378">
          <cell r="A378">
            <v>362.92270000000002</v>
          </cell>
        </row>
        <row r="379">
          <cell r="A379">
            <v>363.24889999999999</v>
          </cell>
        </row>
        <row r="380">
          <cell r="A380">
            <v>363.57330000000002</v>
          </cell>
        </row>
        <row r="381">
          <cell r="A381">
            <v>363.89600000000002</v>
          </cell>
        </row>
        <row r="382">
          <cell r="A382">
            <v>364.21679999999998</v>
          </cell>
        </row>
        <row r="383">
          <cell r="A383">
            <v>364.53590000000003</v>
          </cell>
        </row>
        <row r="384">
          <cell r="A384">
            <v>364.85320000000002</v>
          </cell>
        </row>
        <row r="385">
          <cell r="A385">
            <v>365.16890000000001</v>
          </cell>
        </row>
        <row r="386">
          <cell r="A386">
            <v>365.4828</v>
          </cell>
        </row>
        <row r="387">
          <cell r="A387">
            <v>365.79500000000002</v>
          </cell>
        </row>
        <row r="388">
          <cell r="A388">
            <v>366.10550000000001</v>
          </cell>
        </row>
        <row r="389">
          <cell r="A389">
            <v>366.4144</v>
          </cell>
        </row>
        <row r="390">
          <cell r="A390">
            <v>366.7217</v>
          </cell>
        </row>
        <row r="391">
          <cell r="A391">
            <v>367.02730000000003</v>
          </cell>
        </row>
        <row r="392">
          <cell r="A392">
            <v>367.3313</v>
          </cell>
        </row>
        <row r="393">
          <cell r="A393">
            <v>367.63369999999998</v>
          </cell>
        </row>
        <row r="394">
          <cell r="A394">
            <v>367.93459999999999</v>
          </cell>
        </row>
        <row r="395">
          <cell r="A395">
            <v>368.23379999999997</v>
          </cell>
        </row>
        <row r="396">
          <cell r="A396">
            <v>368.53160000000003</v>
          </cell>
        </row>
        <row r="397">
          <cell r="A397">
            <v>368.82769999999999</v>
          </cell>
        </row>
        <row r="398">
          <cell r="A398">
            <v>369.12240000000003</v>
          </cell>
        </row>
        <row r="399">
          <cell r="A399">
            <v>369.41550000000001</v>
          </cell>
        </row>
        <row r="400">
          <cell r="A400">
            <v>369.7072</v>
          </cell>
        </row>
        <row r="401">
          <cell r="A401">
            <v>369.99740000000003</v>
          </cell>
        </row>
        <row r="402">
          <cell r="A402">
            <v>370.286</v>
          </cell>
        </row>
        <row r="403">
          <cell r="A403">
            <v>370.57330000000002</v>
          </cell>
        </row>
        <row r="404">
          <cell r="A404">
            <v>370.85910000000001</v>
          </cell>
        </row>
        <row r="405">
          <cell r="A405">
            <v>371.14339999999999</v>
          </cell>
        </row>
        <row r="406">
          <cell r="A406">
            <v>371.42630000000003</v>
          </cell>
        </row>
        <row r="407">
          <cell r="A407">
            <v>371.70780000000002</v>
          </cell>
        </row>
        <row r="408">
          <cell r="A408">
            <v>371.98790000000002</v>
          </cell>
        </row>
        <row r="409">
          <cell r="A409">
            <v>372.26659999999998</v>
          </cell>
        </row>
        <row r="410">
          <cell r="A410">
            <v>372.54390000000001</v>
          </cell>
        </row>
        <row r="411">
          <cell r="A411">
            <v>372.81990000000002</v>
          </cell>
        </row>
        <row r="412">
          <cell r="A412">
            <v>373.09449999999998</v>
          </cell>
        </row>
        <row r="413">
          <cell r="A413">
            <v>373.36770000000001</v>
          </cell>
        </row>
        <row r="414">
          <cell r="A414">
            <v>373.63959999999997</v>
          </cell>
        </row>
        <row r="415">
          <cell r="A415">
            <v>373.91019999999997</v>
          </cell>
        </row>
        <row r="416">
          <cell r="A416">
            <v>374.17939999999999</v>
          </cell>
        </row>
        <row r="417">
          <cell r="A417">
            <v>374.44729999999998</v>
          </cell>
        </row>
        <row r="418">
          <cell r="A418">
            <v>374.71390000000002</v>
          </cell>
        </row>
        <row r="419">
          <cell r="A419">
            <v>374.97919999999999</v>
          </cell>
        </row>
        <row r="420">
          <cell r="A420">
            <v>375.2432</v>
          </cell>
        </row>
        <row r="421">
          <cell r="A421">
            <v>375.50599999999997</v>
          </cell>
        </row>
        <row r="422">
          <cell r="A422">
            <v>375.76740000000001</v>
          </cell>
        </row>
        <row r="423">
          <cell r="A423">
            <v>376.02760000000001</v>
          </cell>
        </row>
        <row r="424">
          <cell r="A424">
            <v>376.28660000000002</v>
          </cell>
        </row>
        <row r="425">
          <cell r="A425">
            <v>376.54419999999999</v>
          </cell>
        </row>
        <row r="426">
          <cell r="A426">
            <v>376.80070000000001</v>
          </cell>
        </row>
        <row r="427">
          <cell r="A427">
            <v>377.05590000000001</v>
          </cell>
        </row>
        <row r="428">
          <cell r="A428">
            <v>377.3098</v>
          </cell>
        </row>
        <row r="429">
          <cell r="A429">
            <v>377.5625</v>
          </cell>
        </row>
        <row r="430">
          <cell r="A430">
            <v>377.81400000000002</v>
          </cell>
        </row>
        <row r="431">
          <cell r="A431">
            <v>378.0643</v>
          </cell>
        </row>
        <row r="432">
          <cell r="A432">
            <v>378.3134</v>
          </cell>
        </row>
        <row r="433">
          <cell r="A433">
            <v>378.56130000000002</v>
          </cell>
        </row>
        <row r="434">
          <cell r="A434">
            <v>378.80799999999999</v>
          </cell>
        </row>
        <row r="435">
          <cell r="A435">
            <v>379.05340000000001</v>
          </cell>
        </row>
        <row r="436">
          <cell r="A436">
            <v>379.29770000000002</v>
          </cell>
        </row>
        <row r="437">
          <cell r="A437">
            <v>379.54079999999999</v>
          </cell>
        </row>
        <row r="438">
          <cell r="A438">
            <v>379.78269999999998</v>
          </cell>
        </row>
        <row r="439">
          <cell r="A439">
            <v>380.02339999999998</v>
          </cell>
        </row>
        <row r="440">
          <cell r="A440">
            <v>380.26299999999998</v>
          </cell>
        </row>
        <row r="441">
          <cell r="A441">
            <v>380.50139999999999</v>
          </cell>
        </row>
        <row r="442">
          <cell r="A442">
            <v>380.73860000000002</v>
          </cell>
        </row>
        <row r="443">
          <cell r="A443">
            <v>380.97460000000001</v>
          </cell>
        </row>
        <row r="444">
          <cell r="A444">
            <v>381.20940000000002</v>
          </cell>
        </row>
        <row r="445">
          <cell r="A445">
            <v>381.44310000000002</v>
          </cell>
        </row>
        <row r="446">
          <cell r="A446">
            <v>381.67559999999997</v>
          </cell>
        </row>
        <row r="447">
          <cell r="A447">
            <v>381.90699999999998</v>
          </cell>
        </row>
        <row r="448">
          <cell r="A448">
            <v>382.13709999999998</v>
          </cell>
        </row>
        <row r="449">
          <cell r="A449">
            <v>382.36610000000002</v>
          </cell>
        </row>
        <row r="450">
          <cell r="A450">
            <v>382.59399999999999</v>
          </cell>
        </row>
        <row r="451">
          <cell r="A451">
            <v>382.82060000000001</v>
          </cell>
        </row>
        <row r="452">
          <cell r="A452">
            <v>383.04610000000002</v>
          </cell>
        </row>
        <row r="453">
          <cell r="A453">
            <v>383.2704</v>
          </cell>
        </row>
        <row r="454">
          <cell r="A454">
            <v>383.49340000000001</v>
          </cell>
        </row>
        <row r="455">
          <cell r="A455">
            <v>383.71530000000001</v>
          </cell>
        </row>
        <row r="456">
          <cell r="A456">
            <v>383.93599999999998</v>
          </cell>
        </row>
        <row r="457">
          <cell r="A457">
            <v>384.15539999999999</v>
          </cell>
        </row>
        <row r="458">
          <cell r="A458">
            <v>384.37369999999999</v>
          </cell>
        </row>
        <row r="459">
          <cell r="A459">
            <v>384.59059999999999</v>
          </cell>
        </row>
        <row r="460">
          <cell r="A460">
            <v>384.80630000000002</v>
          </cell>
        </row>
        <row r="461">
          <cell r="A461">
            <v>385.02069999999998</v>
          </cell>
        </row>
        <row r="462">
          <cell r="A462">
            <v>385.23379999999997</v>
          </cell>
        </row>
        <row r="463">
          <cell r="A463">
            <v>385.44549999999998</v>
          </cell>
        </row>
        <row r="464">
          <cell r="A464">
            <v>385.6558</v>
          </cell>
        </row>
        <row r="465">
          <cell r="A465">
            <v>385.8646</v>
          </cell>
        </row>
        <row r="466">
          <cell r="A466">
            <v>386.07190000000003</v>
          </cell>
        </row>
        <row r="467">
          <cell r="A467">
            <v>386.2774</v>
          </cell>
        </row>
      </sheetData>
      <sheetData sheetId="53">
        <row r="2">
          <cell r="A2">
            <v>148.21080000000001</v>
          </cell>
        </row>
        <row r="3">
          <cell r="A3">
            <v>252.00839999999999</v>
          </cell>
        </row>
        <row r="4">
          <cell r="A4">
            <v>264.84719999999999</v>
          </cell>
        </row>
        <row r="5">
          <cell r="A5">
            <v>273.14389999999997</v>
          </cell>
        </row>
        <row r="6">
          <cell r="A6">
            <v>279.43299999999999</v>
          </cell>
        </row>
        <row r="7">
          <cell r="A7">
            <v>284.56349999999998</v>
          </cell>
        </row>
        <row r="8">
          <cell r="A8">
            <v>288.93110000000001</v>
          </cell>
        </row>
        <row r="9">
          <cell r="A9">
            <v>292.75439999999998</v>
          </cell>
        </row>
        <row r="10">
          <cell r="A10">
            <v>296.16789999999997</v>
          </cell>
        </row>
        <row r="11">
          <cell r="A11">
            <v>299.26049999999998</v>
          </cell>
        </row>
        <row r="12">
          <cell r="A12">
            <v>302.09429999999998</v>
          </cell>
        </row>
        <row r="13">
          <cell r="A13">
            <v>304.71449999999999</v>
          </cell>
        </row>
        <row r="14">
          <cell r="A14">
            <v>307.1551</v>
          </cell>
        </row>
        <row r="15">
          <cell r="A15">
            <v>309.44220000000001</v>
          </cell>
        </row>
        <row r="16">
          <cell r="A16">
            <v>311.5967</v>
          </cell>
        </row>
        <row r="17">
          <cell r="A17">
            <v>313.63499999999999</v>
          </cell>
        </row>
        <row r="18">
          <cell r="A18">
            <v>315.57089999999999</v>
          </cell>
        </row>
        <row r="19">
          <cell r="A19">
            <v>317.41559999999998</v>
          </cell>
        </row>
        <row r="20">
          <cell r="A20">
            <v>319.17849999999999</v>
          </cell>
        </row>
        <row r="21">
          <cell r="A21">
            <v>320.86759999999998</v>
          </cell>
        </row>
        <row r="22">
          <cell r="A22">
            <v>322.48970000000003</v>
          </cell>
        </row>
        <row r="23">
          <cell r="A23">
            <v>324.05070000000001</v>
          </cell>
        </row>
        <row r="24">
          <cell r="A24">
            <v>325.55579999999998</v>
          </cell>
        </row>
        <row r="25">
          <cell r="A25">
            <v>327.0095</v>
          </cell>
        </row>
        <row r="26">
          <cell r="A26">
            <v>328.41559999999998</v>
          </cell>
        </row>
        <row r="27">
          <cell r="A27">
            <v>329.77760000000001</v>
          </cell>
        </row>
        <row r="28">
          <cell r="A28">
            <v>331.09870000000001</v>
          </cell>
        </row>
        <row r="29">
          <cell r="A29">
            <v>332.38159999999999</v>
          </cell>
        </row>
        <row r="30">
          <cell r="A30">
            <v>333.62880000000001</v>
          </cell>
        </row>
        <row r="31">
          <cell r="A31">
            <v>334.8426</v>
          </cell>
        </row>
        <row r="32">
          <cell r="A32">
            <v>336.0249</v>
          </cell>
        </row>
        <row r="33">
          <cell r="A33">
            <v>337.17770000000002</v>
          </cell>
        </row>
        <row r="34">
          <cell r="A34">
            <v>338.30250000000001</v>
          </cell>
        </row>
        <row r="35">
          <cell r="A35">
            <v>339.40100000000001</v>
          </cell>
        </row>
        <row r="36">
          <cell r="A36">
            <v>340.47449999999998</v>
          </cell>
        </row>
        <row r="37">
          <cell r="A37">
            <v>341.52429999999998</v>
          </cell>
        </row>
        <row r="38">
          <cell r="A38">
            <v>342.55160000000001</v>
          </cell>
        </row>
        <row r="39">
          <cell r="A39">
            <v>343.5575</v>
          </cell>
        </row>
        <row r="40">
          <cell r="A40">
            <v>344.54309999999998</v>
          </cell>
        </row>
        <row r="41">
          <cell r="A41">
            <v>345.50909999999999</v>
          </cell>
        </row>
        <row r="42">
          <cell r="A42">
            <v>346.45670000000001</v>
          </cell>
        </row>
        <row r="43">
          <cell r="A43">
            <v>347.38639999999998</v>
          </cell>
        </row>
        <row r="44">
          <cell r="A44">
            <v>348.29910000000001</v>
          </cell>
        </row>
        <row r="45">
          <cell r="A45">
            <v>349.19560000000001</v>
          </cell>
        </row>
        <row r="46">
          <cell r="A46">
            <v>350.07639999999998</v>
          </cell>
        </row>
        <row r="47">
          <cell r="A47">
            <v>350.94220000000001</v>
          </cell>
        </row>
        <row r="48">
          <cell r="A48">
            <v>351.79360000000003</v>
          </cell>
        </row>
        <row r="49">
          <cell r="A49">
            <v>352.6311</v>
          </cell>
        </row>
        <row r="50">
          <cell r="A50">
            <v>353.45519999999999</v>
          </cell>
        </row>
        <row r="51">
          <cell r="A51">
            <v>354.26650000000001</v>
          </cell>
        </row>
        <row r="52">
          <cell r="A52">
            <v>355.06529999999998</v>
          </cell>
        </row>
        <row r="53">
          <cell r="A53">
            <v>355.85210000000001</v>
          </cell>
        </row>
        <row r="54">
          <cell r="A54">
            <v>356.62740000000002</v>
          </cell>
        </row>
        <row r="55">
          <cell r="A55">
            <v>357.39139999999998</v>
          </cell>
        </row>
        <row r="56">
          <cell r="A56">
            <v>358.1447</v>
          </cell>
        </row>
        <row r="57">
          <cell r="A57">
            <v>358.88740000000001</v>
          </cell>
        </row>
        <row r="58">
          <cell r="A58">
            <v>359.62</v>
          </cell>
        </row>
        <row r="59">
          <cell r="A59">
            <v>360.34280000000001</v>
          </cell>
        </row>
        <row r="60">
          <cell r="A60">
            <v>361.05599999999998</v>
          </cell>
        </row>
        <row r="61">
          <cell r="A61">
            <v>361.76</v>
          </cell>
        </row>
        <row r="62">
          <cell r="A62">
            <v>362.45499999999998</v>
          </cell>
        </row>
        <row r="63">
          <cell r="A63">
            <v>363.1413</v>
          </cell>
        </row>
        <row r="64">
          <cell r="A64">
            <v>363.81909999999999</v>
          </cell>
        </row>
        <row r="65">
          <cell r="A65">
            <v>364.48869999999999</v>
          </cell>
        </row>
        <row r="66">
          <cell r="A66">
            <v>365.15030000000002</v>
          </cell>
        </row>
        <row r="67">
          <cell r="A67">
            <v>365.80410000000001</v>
          </cell>
        </row>
        <row r="68">
          <cell r="A68">
            <v>366.45030000000003</v>
          </cell>
        </row>
        <row r="69">
          <cell r="A69">
            <v>367.08909999999997</v>
          </cell>
        </row>
        <row r="70">
          <cell r="A70">
            <v>367.72070000000002</v>
          </cell>
        </row>
        <row r="71">
          <cell r="A71">
            <v>368.34530000000001</v>
          </cell>
        </row>
        <row r="72">
          <cell r="A72">
            <v>368.96300000000002</v>
          </cell>
        </row>
        <row r="73">
          <cell r="A73">
            <v>369.57409999999999</v>
          </cell>
        </row>
        <row r="74">
          <cell r="A74">
            <v>370.17860000000002</v>
          </cell>
        </row>
        <row r="75">
          <cell r="A75">
            <v>370.77679999999998</v>
          </cell>
        </row>
        <row r="76">
          <cell r="A76">
            <v>371.36880000000002</v>
          </cell>
        </row>
        <row r="77">
          <cell r="A77">
            <v>371.9547</v>
          </cell>
        </row>
        <row r="78">
          <cell r="A78">
            <v>372.53469999999999</v>
          </cell>
        </row>
        <row r="79">
          <cell r="A79">
            <v>373.10890000000001</v>
          </cell>
        </row>
        <row r="80">
          <cell r="A80">
            <v>373.67739999999998</v>
          </cell>
        </row>
        <row r="81">
          <cell r="A81">
            <v>374.24040000000002</v>
          </cell>
        </row>
        <row r="82">
          <cell r="A82">
            <v>374.798</v>
          </cell>
        </row>
        <row r="83">
          <cell r="A83">
            <v>375.35019999999997</v>
          </cell>
        </row>
        <row r="84">
          <cell r="A84">
            <v>375.89729999999997</v>
          </cell>
        </row>
        <row r="85">
          <cell r="A85">
            <v>376.4393</v>
          </cell>
        </row>
        <row r="86">
          <cell r="A86">
            <v>376.97620000000001</v>
          </cell>
        </row>
        <row r="87">
          <cell r="A87">
            <v>377.50830000000002</v>
          </cell>
        </row>
        <row r="88">
          <cell r="A88">
            <v>378.03559999999999</v>
          </cell>
        </row>
        <row r="89">
          <cell r="A89">
            <v>378.55829999999997</v>
          </cell>
        </row>
        <row r="90">
          <cell r="A90">
            <v>379.0763</v>
          </cell>
        </row>
        <row r="91">
          <cell r="A91">
            <v>379.58980000000003</v>
          </cell>
        </row>
        <row r="92">
          <cell r="A92">
            <v>380.09890000000001</v>
          </cell>
        </row>
        <row r="93">
          <cell r="A93">
            <v>380.60359999999997</v>
          </cell>
        </row>
        <row r="94">
          <cell r="A94">
            <v>381.10410000000002</v>
          </cell>
        </row>
        <row r="95">
          <cell r="A95">
            <v>381.6003</v>
          </cell>
        </row>
        <row r="96">
          <cell r="A96">
            <v>382.09249999999997</v>
          </cell>
        </row>
        <row r="97">
          <cell r="A97">
            <v>382.5806</v>
          </cell>
        </row>
        <row r="98">
          <cell r="A98">
            <v>383.06479999999999</v>
          </cell>
        </row>
        <row r="99">
          <cell r="A99">
            <v>383.54509999999999</v>
          </cell>
        </row>
        <row r="100">
          <cell r="A100">
            <v>384.0215</v>
          </cell>
        </row>
        <row r="101">
          <cell r="A101">
            <v>384.4941</v>
          </cell>
        </row>
        <row r="102">
          <cell r="A102">
            <v>384.9631</v>
          </cell>
        </row>
        <row r="103">
          <cell r="A103">
            <v>385.42840000000001</v>
          </cell>
        </row>
        <row r="104">
          <cell r="A104">
            <v>385.89019999999999</v>
          </cell>
        </row>
        <row r="105">
          <cell r="A105">
            <v>386.34840000000003</v>
          </cell>
        </row>
        <row r="106">
          <cell r="A106">
            <v>386.80309999999997</v>
          </cell>
        </row>
        <row r="107">
          <cell r="A107">
            <v>387.25439999999998</v>
          </cell>
        </row>
        <row r="108">
          <cell r="A108">
            <v>387.70240000000001</v>
          </cell>
        </row>
        <row r="109">
          <cell r="A109">
            <v>388.14710000000002</v>
          </cell>
        </row>
        <row r="110">
          <cell r="A110">
            <v>388.58850000000001</v>
          </cell>
        </row>
        <row r="111">
          <cell r="A111">
            <v>389.02670000000001</v>
          </cell>
        </row>
        <row r="112">
          <cell r="A112">
            <v>389.46170000000001</v>
          </cell>
        </row>
        <row r="113">
          <cell r="A113">
            <v>389.89370000000002</v>
          </cell>
        </row>
        <row r="114">
          <cell r="A114">
            <v>390.32249999999999</v>
          </cell>
        </row>
        <row r="115">
          <cell r="A115">
            <v>390.7484</v>
          </cell>
        </row>
        <row r="116">
          <cell r="A116">
            <v>391.17129999999997</v>
          </cell>
        </row>
        <row r="117">
          <cell r="A117">
            <v>391.59120000000001</v>
          </cell>
        </row>
        <row r="118">
          <cell r="A118">
            <v>392.00819999999999</v>
          </cell>
        </row>
        <row r="119">
          <cell r="A119">
            <v>392.42239999999998</v>
          </cell>
        </row>
        <row r="120">
          <cell r="A120">
            <v>392.8338</v>
          </cell>
        </row>
        <row r="121">
          <cell r="A121">
            <v>393.24239999999998</v>
          </cell>
        </row>
        <row r="122">
          <cell r="A122">
            <v>393.64830000000001</v>
          </cell>
        </row>
        <row r="123">
          <cell r="A123">
            <v>394.0514</v>
          </cell>
        </row>
        <row r="124">
          <cell r="A124">
            <v>394.45190000000002</v>
          </cell>
        </row>
        <row r="125">
          <cell r="A125">
            <v>394.84980000000002</v>
          </cell>
        </row>
        <row r="126">
          <cell r="A126">
            <v>395.245</v>
          </cell>
        </row>
        <row r="127">
          <cell r="A127">
            <v>395.6377</v>
          </cell>
        </row>
        <row r="128">
          <cell r="A128">
            <v>396.02789999999999</v>
          </cell>
        </row>
        <row r="129">
          <cell r="A129">
            <v>396.41559999999998</v>
          </cell>
        </row>
        <row r="130">
          <cell r="A130">
            <v>396.80079999999998</v>
          </cell>
        </row>
        <row r="131">
          <cell r="A131">
            <v>397.18349999999998</v>
          </cell>
        </row>
        <row r="132">
          <cell r="A132">
            <v>397.56389999999999</v>
          </cell>
        </row>
        <row r="133">
          <cell r="A133">
            <v>397.94189999999998</v>
          </cell>
        </row>
        <row r="134">
          <cell r="A134">
            <v>398.3175</v>
          </cell>
        </row>
        <row r="135">
          <cell r="A135">
            <v>398.69080000000002</v>
          </cell>
        </row>
        <row r="136">
          <cell r="A136">
            <v>399.06180000000001</v>
          </cell>
        </row>
        <row r="137">
          <cell r="A137">
            <v>399.43049999999999</v>
          </cell>
        </row>
        <row r="138">
          <cell r="A138">
            <v>399.79700000000003</v>
          </cell>
        </row>
        <row r="139">
          <cell r="A139">
            <v>400.16129999999998</v>
          </cell>
        </row>
        <row r="140">
          <cell r="A140">
            <v>400.52330000000001</v>
          </cell>
        </row>
        <row r="141">
          <cell r="A141">
            <v>400.88319999999999</v>
          </cell>
        </row>
        <row r="142">
          <cell r="A142">
            <v>401.24099999999999</v>
          </cell>
        </row>
        <row r="143">
          <cell r="A143">
            <v>401.59660000000002</v>
          </cell>
        </row>
        <row r="144">
          <cell r="A144">
            <v>401.9502</v>
          </cell>
        </row>
        <row r="145">
          <cell r="A145">
            <v>402.30160000000001</v>
          </cell>
        </row>
        <row r="146">
          <cell r="A146">
            <v>402.65100000000001</v>
          </cell>
        </row>
        <row r="147">
          <cell r="A147">
            <v>402.9984</v>
          </cell>
        </row>
        <row r="148">
          <cell r="A148">
            <v>403.34370000000001</v>
          </cell>
        </row>
        <row r="149">
          <cell r="A149">
            <v>403.68709999999999</v>
          </cell>
        </row>
        <row r="150">
          <cell r="A150">
            <v>404.02850000000001</v>
          </cell>
        </row>
        <row r="151">
          <cell r="A151">
            <v>404.36790000000002</v>
          </cell>
        </row>
        <row r="152">
          <cell r="A152">
            <v>404.7054</v>
          </cell>
        </row>
        <row r="153">
          <cell r="A153">
            <v>405.04090000000002</v>
          </cell>
        </row>
        <row r="154">
          <cell r="A154">
            <v>405.37459999999999</v>
          </cell>
        </row>
        <row r="155">
          <cell r="A155">
            <v>405.70639999999997</v>
          </cell>
        </row>
        <row r="156">
          <cell r="A156">
            <v>406.03629999999998</v>
          </cell>
        </row>
        <row r="157">
          <cell r="A157">
            <v>406.36439999999999</v>
          </cell>
        </row>
        <row r="158">
          <cell r="A158">
            <v>406.69069999999999</v>
          </cell>
        </row>
        <row r="159">
          <cell r="A159">
            <v>407.01510000000002</v>
          </cell>
        </row>
        <row r="160">
          <cell r="A160">
            <v>407.33780000000002</v>
          </cell>
        </row>
        <row r="161">
          <cell r="A161">
            <v>407.65859999999998</v>
          </cell>
        </row>
        <row r="162">
          <cell r="A162">
            <v>407.97770000000003</v>
          </cell>
        </row>
        <row r="163">
          <cell r="A163">
            <v>408.29509999999999</v>
          </cell>
        </row>
        <row r="164">
          <cell r="A164">
            <v>408.61070000000001</v>
          </cell>
        </row>
        <row r="165">
          <cell r="A165">
            <v>408.9246</v>
          </cell>
        </row>
        <row r="166">
          <cell r="A166">
            <v>409.23669999999998</v>
          </cell>
        </row>
        <row r="167">
          <cell r="A167">
            <v>409.54719999999998</v>
          </cell>
        </row>
        <row r="168">
          <cell r="A168">
            <v>409.85599999999999</v>
          </cell>
        </row>
        <row r="169">
          <cell r="A169">
            <v>410.16309999999999</v>
          </cell>
        </row>
        <row r="170">
          <cell r="A170">
            <v>410.46859999999998</v>
          </cell>
        </row>
        <row r="171">
          <cell r="A171">
            <v>410.77249999999998</v>
          </cell>
        </row>
        <row r="172">
          <cell r="A172">
            <v>411.07459999999998</v>
          </cell>
        </row>
        <row r="173">
          <cell r="A173">
            <v>411.37520000000001</v>
          </cell>
        </row>
        <row r="174">
          <cell r="A174">
            <v>411.67419999999998</v>
          </cell>
        </row>
        <row r="175">
          <cell r="A175">
            <v>411.97160000000002</v>
          </cell>
        </row>
        <row r="176">
          <cell r="A176">
            <v>412.26729999999998</v>
          </cell>
        </row>
        <row r="177">
          <cell r="A177">
            <v>412.56150000000002</v>
          </cell>
        </row>
        <row r="178">
          <cell r="A178">
            <v>412.85419999999999</v>
          </cell>
        </row>
        <row r="179">
          <cell r="A179">
            <v>413.14519999999999</v>
          </cell>
        </row>
        <row r="180">
          <cell r="A180">
            <v>413.4348</v>
          </cell>
        </row>
        <row r="181">
          <cell r="A181">
            <v>413.72269999999997</v>
          </cell>
        </row>
        <row r="182">
          <cell r="A182">
            <v>414.00920000000002</v>
          </cell>
        </row>
        <row r="183">
          <cell r="A183">
            <v>414.29410000000001</v>
          </cell>
        </row>
        <row r="184">
          <cell r="A184">
            <v>414.57749999999999</v>
          </cell>
        </row>
        <row r="185">
          <cell r="A185">
            <v>414.85939999999999</v>
          </cell>
        </row>
        <row r="186">
          <cell r="A186">
            <v>415.13979999999998</v>
          </cell>
        </row>
        <row r="187">
          <cell r="A187">
            <v>415.4187</v>
          </cell>
        </row>
        <row r="188">
          <cell r="A188">
            <v>415.69600000000003</v>
          </cell>
        </row>
        <row r="189">
          <cell r="A189">
            <v>415.97190000000001</v>
          </cell>
        </row>
        <row r="190">
          <cell r="A190">
            <v>416.24639999999999</v>
          </cell>
        </row>
        <row r="191">
          <cell r="A191">
            <v>416.51929999999999</v>
          </cell>
        </row>
        <row r="192">
          <cell r="A192">
            <v>416.79070000000002</v>
          </cell>
        </row>
        <row r="193">
          <cell r="A193">
            <v>417.0607</v>
          </cell>
        </row>
        <row r="194">
          <cell r="A194">
            <v>417.32920000000001</v>
          </cell>
        </row>
        <row r="195">
          <cell r="A195">
            <v>417.59620000000001</v>
          </cell>
        </row>
        <row r="196">
          <cell r="A196">
            <v>417.86169999999998</v>
          </cell>
        </row>
        <row r="197">
          <cell r="A197">
            <v>418.12569999999999</v>
          </cell>
        </row>
        <row r="198">
          <cell r="A198">
            <v>418.38830000000002</v>
          </cell>
        </row>
        <row r="199">
          <cell r="A199">
            <v>418.64940000000001</v>
          </cell>
        </row>
        <row r="200">
          <cell r="A200">
            <v>418.90890000000002</v>
          </cell>
        </row>
        <row r="201">
          <cell r="A201">
            <v>419.1669</v>
          </cell>
        </row>
        <row r="202">
          <cell r="A202">
            <v>419.42340000000002</v>
          </cell>
        </row>
        <row r="203">
          <cell r="A203">
            <v>419.67840000000001</v>
          </cell>
        </row>
        <row r="204">
          <cell r="A204">
            <v>419.93169999999998</v>
          </cell>
        </row>
        <row r="205">
          <cell r="A205">
            <v>420.18349999999998</v>
          </cell>
        </row>
        <row r="206">
          <cell r="A206">
            <v>420.43360000000001</v>
          </cell>
        </row>
        <row r="207">
          <cell r="A207">
            <v>420.68189999999998</v>
          </cell>
        </row>
        <row r="208">
          <cell r="A208">
            <v>420.92849999999999</v>
          </cell>
        </row>
        <row r="209">
          <cell r="A209">
            <v>148.21080000000001</v>
          </cell>
        </row>
        <row r="210">
          <cell r="A210">
            <v>252.00839999999999</v>
          </cell>
        </row>
        <row r="211">
          <cell r="A211">
            <v>264.84719999999999</v>
          </cell>
        </row>
        <row r="212">
          <cell r="A212">
            <v>273.14389999999997</v>
          </cell>
        </row>
        <row r="213">
          <cell r="A213">
            <v>279.43299999999999</v>
          </cell>
        </row>
        <row r="214">
          <cell r="A214">
            <v>284.56349999999998</v>
          </cell>
        </row>
        <row r="215">
          <cell r="A215">
            <v>288.93110000000001</v>
          </cell>
        </row>
        <row r="216">
          <cell r="A216">
            <v>292.75439999999998</v>
          </cell>
        </row>
        <row r="217">
          <cell r="A217">
            <v>296.16789999999997</v>
          </cell>
        </row>
        <row r="218">
          <cell r="A218">
            <v>299.26049999999998</v>
          </cell>
        </row>
        <row r="219">
          <cell r="A219">
            <v>302.09429999999998</v>
          </cell>
        </row>
        <row r="220">
          <cell r="A220">
            <v>304.71449999999999</v>
          </cell>
        </row>
        <row r="221">
          <cell r="A221">
            <v>307.1551</v>
          </cell>
        </row>
        <row r="222">
          <cell r="A222">
            <v>309.44220000000001</v>
          </cell>
        </row>
        <row r="223">
          <cell r="A223">
            <v>311.5967</v>
          </cell>
        </row>
        <row r="224">
          <cell r="A224">
            <v>313.63499999999999</v>
          </cell>
        </row>
        <row r="225">
          <cell r="A225">
            <v>315.57089999999999</v>
          </cell>
        </row>
        <row r="226">
          <cell r="A226">
            <v>317.41559999999998</v>
          </cell>
        </row>
        <row r="227">
          <cell r="A227">
            <v>319.17849999999999</v>
          </cell>
        </row>
        <row r="228">
          <cell r="A228">
            <v>320.86759999999998</v>
          </cell>
        </row>
        <row r="229">
          <cell r="A229">
            <v>322.48970000000003</v>
          </cell>
        </row>
        <row r="230">
          <cell r="A230">
            <v>324.05070000000001</v>
          </cell>
        </row>
        <row r="231">
          <cell r="A231">
            <v>325.55579999999998</v>
          </cell>
        </row>
        <row r="232">
          <cell r="A232">
            <v>327.0095</v>
          </cell>
        </row>
        <row r="233">
          <cell r="A233">
            <v>328.41559999999998</v>
          </cell>
        </row>
        <row r="234">
          <cell r="A234">
            <v>329.77760000000001</v>
          </cell>
        </row>
        <row r="235">
          <cell r="A235">
            <v>331.09870000000001</v>
          </cell>
        </row>
        <row r="236">
          <cell r="A236">
            <v>332.38159999999999</v>
          </cell>
        </row>
        <row r="237">
          <cell r="A237">
            <v>333.62880000000001</v>
          </cell>
        </row>
        <row r="238">
          <cell r="A238">
            <v>334.8426</v>
          </cell>
        </row>
        <row r="239">
          <cell r="A239">
            <v>336.0249</v>
          </cell>
        </row>
        <row r="240">
          <cell r="A240">
            <v>337.17770000000002</v>
          </cell>
        </row>
        <row r="241">
          <cell r="A241">
            <v>338.30250000000001</v>
          </cell>
        </row>
        <row r="242">
          <cell r="A242">
            <v>339.40100000000001</v>
          </cell>
        </row>
        <row r="243">
          <cell r="A243">
            <v>340.47449999999998</v>
          </cell>
        </row>
        <row r="244">
          <cell r="A244">
            <v>341.52429999999998</v>
          </cell>
        </row>
        <row r="245">
          <cell r="A245">
            <v>342.55160000000001</v>
          </cell>
        </row>
        <row r="246">
          <cell r="A246">
            <v>343.5575</v>
          </cell>
        </row>
        <row r="247">
          <cell r="A247">
            <v>344.54309999999998</v>
          </cell>
        </row>
        <row r="248">
          <cell r="A248">
            <v>345.50909999999999</v>
          </cell>
        </row>
        <row r="249">
          <cell r="A249">
            <v>346.45670000000001</v>
          </cell>
        </row>
        <row r="250">
          <cell r="A250">
            <v>347.38639999999998</v>
          </cell>
        </row>
        <row r="251">
          <cell r="A251">
            <v>348.29910000000001</v>
          </cell>
        </row>
        <row r="252">
          <cell r="A252">
            <v>349.19560000000001</v>
          </cell>
        </row>
        <row r="253">
          <cell r="A253">
            <v>350.07639999999998</v>
          </cell>
        </row>
        <row r="254">
          <cell r="A254">
            <v>350.94220000000001</v>
          </cell>
        </row>
        <row r="255">
          <cell r="A255">
            <v>351.79360000000003</v>
          </cell>
        </row>
        <row r="256">
          <cell r="A256">
            <v>352.6311</v>
          </cell>
        </row>
        <row r="257">
          <cell r="A257">
            <v>353.45519999999999</v>
          </cell>
        </row>
        <row r="258">
          <cell r="A258">
            <v>354.26650000000001</v>
          </cell>
        </row>
        <row r="259">
          <cell r="A259">
            <v>355.06529999999998</v>
          </cell>
        </row>
        <row r="260">
          <cell r="A260">
            <v>355.85210000000001</v>
          </cell>
        </row>
        <row r="261">
          <cell r="A261">
            <v>356.62740000000002</v>
          </cell>
        </row>
        <row r="262">
          <cell r="A262">
            <v>357.39139999999998</v>
          </cell>
        </row>
        <row r="263">
          <cell r="A263">
            <v>358.1447</v>
          </cell>
        </row>
        <row r="264">
          <cell r="A264">
            <v>358.88740000000001</v>
          </cell>
        </row>
        <row r="265">
          <cell r="A265">
            <v>359.62</v>
          </cell>
        </row>
        <row r="266">
          <cell r="A266">
            <v>360.34280000000001</v>
          </cell>
        </row>
        <row r="267">
          <cell r="A267">
            <v>361.05599999999998</v>
          </cell>
        </row>
        <row r="268">
          <cell r="A268">
            <v>361.76</v>
          </cell>
        </row>
        <row r="269">
          <cell r="A269">
            <v>362.45499999999998</v>
          </cell>
        </row>
        <row r="270">
          <cell r="A270">
            <v>363.1413</v>
          </cell>
        </row>
        <row r="271">
          <cell r="A271">
            <v>363.81909999999999</v>
          </cell>
        </row>
        <row r="272">
          <cell r="A272">
            <v>364.48869999999999</v>
          </cell>
        </row>
        <row r="273">
          <cell r="A273">
            <v>365.15030000000002</v>
          </cell>
        </row>
        <row r="274">
          <cell r="A274">
            <v>365.80410000000001</v>
          </cell>
        </row>
        <row r="275">
          <cell r="A275">
            <v>366.45030000000003</v>
          </cell>
        </row>
        <row r="276">
          <cell r="A276">
            <v>367.08909999999997</v>
          </cell>
        </row>
        <row r="277">
          <cell r="A277">
            <v>367.72070000000002</v>
          </cell>
        </row>
        <row r="278">
          <cell r="A278">
            <v>368.34530000000001</v>
          </cell>
        </row>
        <row r="279">
          <cell r="A279">
            <v>368.96300000000002</v>
          </cell>
        </row>
        <row r="280">
          <cell r="A280">
            <v>369.57409999999999</v>
          </cell>
        </row>
        <row r="281">
          <cell r="A281">
            <v>370.17860000000002</v>
          </cell>
        </row>
        <row r="282">
          <cell r="A282">
            <v>370.77679999999998</v>
          </cell>
        </row>
        <row r="283">
          <cell r="A283">
            <v>371.36880000000002</v>
          </cell>
        </row>
        <row r="284">
          <cell r="A284">
            <v>371.9547</v>
          </cell>
        </row>
        <row r="285">
          <cell r="A285">
            <v>372.53469999999999</v>
          </cell>
        </row>
        <row r="286">
          <cell r="A286">
            <v>373.10890000000001</v>
          </cell>
        </row>
        <row r="287">
          <cell r="A287">
            <v>373.67739999999998</v>
          </cell>
        </row>
        <row r="288">
          <cell r="A288">
            <v>374.24040000000002</v>
          </cell>
        </row>
        <row r="289">
          <cell r="A289">
            <v>374.798</v>
          </cell>
        </row>
        <row r="290">
          <cell r="A290">
            <v>375.35019999999997</v>
          </cell>
        </row>
        <row r="291">
          <cell r="A291">
            <v>375.89729999999997</v>
          </cell>
        </row>
        <row r="292">
          <cell r="A292">
            <v>376.4393</v>
          </cell>
        </row>
        <row r="293">
          <cell r="A293">
            <v>376.97620000000001</v>
          </cell>
        </row>
        <row r="294">
          <cell r="A294">
            <v>377.50830000000002</v>
          </cell>
        </row>
        <row r="295">
          <cell r="A295">
            <v>378.03559999999999</v>
          </cell>
        </row>
        <row r="296">
          <cell r="A296">
            <v>378.55829999999997</v>
          </cell>
        </row>
        <row r="297">
          <cell r="A297">
            <v>379.0763</v>
          </cell>
        </row>
        <row r="298">
          <cell r="A298">
            <v>379.58980000000003</v>
          </cell>
        </row>
        <row r="299">
          <cell r="A299">
            <v>380.09890000000001</v>
          </cell>
        </row>
        <row r="300">
          <cell r="A300">
            <v>380.60359999999997</v>
          </cell>
        </row>
        <row r="301">
          <cell r="A301">
            <v>381.10410000000002</v>
          </cell>
        </row>
        <row r="302">
          <cell r="A302">
            <v>381.6003</v>
          </cell>
        </row>
        <row r="303">
          <cell r="A303">
            <v>382.09249999999997</v>
          </cell>
        </row>
        <row r="304">
          <cell r="A304">
            <v>382.5806</v>
          </cell>
        </row>
        <row r="305">
          <cell r="A305">
            <v>383.06479999999999</v>
          </cell>
        </row>
        <row r="306">
          <cell r="A306">
            <v>383.54509999999999</v>
          </cell>
        </row>
        <row r="307">
          <cell r="A307">
            <v>384.0215</v>
          </cell>
        </row>
        <row r="308">
          <cell r="A308">
            <v>384.4941</v>
          </cell>
        </row>
        <row r="309">
          <cell r="A309">
            <v>384.9631</v>
          </cell>
        </row>
        <row r="310">
          <cell r="A310">
            <v>385.42840000000001</v>
          </cell>
        </row>
        <row r="311">
          <cell r="A311">
            <v>385.89019999999999</v>
          </cell>
        </row>
        <row r="312">
          <cell r="A312">
            <v>386.34840000000003</v>
          </cell>
        </row>
        <row r="313">
          <cell r="A313">
            <v>386.80309999999997</v>
          </cell>
        </row>
        <row r="314">
          <cell r="A314">
            <v>387.25439999999998</v>
          </cell>
        </row>
        <row r="315">
          <cell r="A315">
            <v>387.70240000000001</v>
          </cell>
        </row>
        <row r="316">
          <cell r="A316">
            <v>388.14710000000002</v>
          </cell>
        </row>
        <row r="317">
          <cell r="A317">
            <v>388.58850000000001</v>
          </cell>
        </row>
        <row r="318">
          <cell r="A318">
            <v>389.02670000000001</v>
          </cell>
        </row>
        <row r="319">
          <cell r="A319">
            <v>389.46170000000001</v>
          </cell>
        </row>
        <row r="320">
          <cell r="A320">
            <v>389.89370000000002</v>
          </cell>
        </row>
        <row r="321">
          <cell r="A321">
            <v>390.32249999999999</v>
          </cell>
        </row>
        <row r="322">
          <cell r="A322">
            <v>390.7484</v>
          </cell>
        </row>
        <row r="323">
          <cell r="A323">
            <v>391.17129999999997</v>
          </cell>
        </row>
        <row r="324">
          <cell r="A324">
            <v>391.59120000000001</v>
          </cell>
        </row>
        <row r="325">
          <cell r="A325">
            <v>392.00819999999999</v>
          </cell>
        </row>
        <row r="326">
          <cell r="A326">
            <v>392.42239999999998</v>
          </cell>
        </row>
        <row r="327">
          <cell r="A327">
            <v>392.8338</v>
          </cell>
        </row>
        <row r="328">
          <cell r="A328">
            <v>393.24239999999998</v>
          </cell>
        </row>
        <row r="329">
          <cell r="A329">
            <v>393.64830000000001</v>
          </cell>
        </row>
        <row r="330">
          <cell r="A330">
            <v>394.0514</v>
          </cell>
        </row>
        <row r="331">
          <cell r="A331">
            <v>394.45190000000002</v>
          </cell>
        </row>
        <row r="332">
          <cell r="A332">
            <v>394.84980000000002</v>
          </cell>
        </row>
        <row r="333">
          <cell r="A333">
            <v>395.245</v>
          </cell>
        </row>
        <row r="334">
          <cell r="A334">
            <v>395.6377</v>
          </cell>
        </row>
        <row r="335">
          <cell r="A335">
            <v>396.02789999999999</v>
          </cell>
        </row>
        <row r="336">
          <cell r="A336">
            <v>396.41559999999998</v>
          </cell>
        </row>
        <row r="337">
          <cell r="A337">
            <v>396.80079999999998</v>
          </cell>
        </row>
        <row r="338">
          <cell r="A338">
            <v>397.18349999999998</v>
          </cell>
        </row>
        <row r="339">
          <cell r="A339">
            <v>397.56389999999999</v>
          </cell>
        </row>
        <row r="340">
          <cell r="A340">
            <v>397.94189999999998</v>
          </cell>
        </row>
        <row r="341">
          <cell r="A341">
            <v>398.3175</v>
          </cell>
        </row>
        <row r="342">
          <cell r="A342">
            <v>398.69080000000002</v>
          </cell>
        </row>
        <row r="343">
          <cell r="A343">
            <v>399.06180000000001</v>
          </cell>
        </row>
        <row r="344">
          <cell r="A344">
            <v>399.43049999999999</v>
          </cell>
        </row>
        <row r="345">
          <cell r="A345">
            <v>399.79700000000003</v>
          </cell>
        </row>
        <row r="346">
          <cell r="A346">
            <v>400.16129999999998</v>
          </cell>
        </row>
        <row r="347">
          <cell r="A347">
            <v>400.52330000000001</v>
          </cell>
        </row>
        <row r="348">
          <cell r="A348">
            <v>400.88319999999999</v>
          </cell>
        </row>
        <row r="349">
          <cell r="A349">
            <v>401.24099999999999</v>
          </cell>
        </row>
        <row r="350">
          <cell r="A350">
            <v>401.59660000000002</v>
          </cell>
        </row>
        <row r="351">
          <cell r="A351">
            <v>401.9502</v>
          </cell>
        </row>
        <row r="352">
          <cell r="A352">
            <v>402.30160000000001</v>
          </cell>
        </row>
        <row r="353">
          <cell r="A353">
            <v>402.65100000000001</v>
          </cell>
        </row>
        <row r="354">
          <cell r="A354">
            <v>402.9984</v>
          </cell>
        </row>
        <row r="355">
          <cell r="A355">
            <v>403.34370000000001</v>
          </cell>
        </row>
        <row r="356">
          <cell r="A356">
            <v>403.68709999999999</v>
          </cell>
        </row>
        <row r="357">
          <cell r="A357">
            <v>404.02850000000001</v>
          </cell>
        </row>
        <row r="358">
          <cell r="A358">
            <v>404.36790000000002</v>
          </cell>
        </row>
        <row r="359">
          <cell r="A359">
            <v>404.7054</v>
          </cell>
        </row>
        <row r="360">
          <cell r="A360">
            <v>405.04090000000002</v>
          </cell>
        </row>
        <row r="361">
          <cell r="A361">
            <v>405.37459999999999</v>
          </cell>
        </row>
        <row r="362">
          <cell r="A362">
            <v>405.70639999999997</v>
          </cell>
        </row>
        <row r="363">
          <cell r="A363">
            <v>406.03629999999998</v>
          </cell>
        </row>
        <row r="364">
          <cell r="A364">
            <v>406.36439999999999</v>
          </cell>
        </row>
        <row r="365">
          <cell r="A365">
            <v>406.69069999999999</v>
          </cell>
        </row>
        <row r="366">
          <cell r="A366">
            <v>407.01510000000002</v>
          </cell>
        </row>
        <row r="367">
          <cell r="A367">
            <v>407.33780000000002</v>
          </cell>
        </row>
        <row r="368">
          <cell r="A368">
            <v>407.65859999999998</v>
          </cell>
        </row>
        <row r="369">
          <cell r="A369">
            <v>407.97770000000003</v>
          </cell>
        </row>
        <row r="370">
          <cell r="A370">
            <v>408.29509999999999</v>
          </cell>
        </row>
        <row r="371">
          <cell r="A371">
            <v>408.61070000000001</v>
          </cell>
        </row>
        <row r="372">
          <cell r="A372">
            <v>408.9246</v>
          </cell>
        </row>
        <row r="373">
          <cell r="A373">
            <v>409.23669999999998</v>
          </cell>
        </row>
        <row r="374">
          <cell r="A374">
            <v>409.54719999999998</v>
          </cell>
        </row>
        <row r="375">
          <cell r="A375">
            <v>409.85599999999999</v>
          </cell>
        </row>
        <row r="376">
          <cell r="A376">
            <v>410.16309999999999</v>
          </cell>
        </row>
        <row r="377">
          <cell r="A377">
            <v>410.46859999999998</v>
          </cell>
        </row>
        <row r="378">
          <cell r="A378">
            <v>410.77249999999998</v>
          </cell>
        </row>
        <row r="379">
          <cell r="A379">
            <v>411.07459999999998</v>
          </cell>
        </row>
        <row r="380">
          <cell r="A380">
            <v>411.37520000000001</v>
          </cell>
        </row>
        <row r="381">
          <cell r="A381">
            <v>411.67419999999998</v>
          </cell>
        </row>
        <row r="382">
          <cell r="A382">
            <v>411.97160000000002</v>
          </cell>
        </row>
        <row r="383">
          <cell r="A383">
            <v>412.26729999999998</v>
          </cell>
        </row>
        <row r="384">
          <cell r="A384">
            <v>412.56150000000002</v>
          </cell>
        </row>
        <row r="385">
          <cell r="A385">
            <v>412.85419999999999</v>
          </cell>
        </row>
        <row r="386">
          <cell r="A386">
            <v>413.14519999999999</v>
          </cell>
        </row>
        <row r="387">
          <cell r="A387">
            <v>413.4348</v>
          </cell>
        </row>
        <row r="388">
          <cell r="A388">
            <v>413.72269999999997</v>
          </cell>
        </row>
        <row r="389">
          <cell r="A389">
            <v>414.00920000000002</v>
          </cell>
        </row>
        <row r="390">
          <cell r="A390">
            <v>414.29410000000001</v>
          </cell>
        </row>
        <row r="391">
          <cell r="A391">
            <v>414.57749999999999</v>
          </cell>
        </row>
        <row r="392">
          <cell r="A392">
            <v>414.85939999999999</v>
          </cell>
        </row>
        <row r="393">
          <cell r="A393">
            <v>415.13979999999998</v>
          </cell>
        </row>
        <row r="394">
          <cell r="A394">
            <v>415.4187</v>
          </cell>
        </row>
        <row r="395">
          <cell r="A395">
            <v>415.69600000000003</v>
          </cell>
        </row>
        <row r="396">
          <cell r="A396">
            <v>415.97190000000001</v>
          </cell>
        </row>
        <row r="397">
          <cell r="A397">
            <v>416.24639999999999</v>
          </cell>
        </row>
        <row r="398">
          <cell r="A398">
            <v>416.51929999999999</v>
          </cell>
        </row>
        <row r="399">
          <cell r="A399">
            <v>416.79070000000002</v>
          </cell>
        </row>
        <row r="400">
          <cell r="A400">
            <v>417.0607</v>
          </cell>
        </row>
        <row r="401">
          <cell r="A401">
            <v>417.32920000000001</v>
          </cell>
        </row>
        <row r="402">
          <cell r="A402">
            <v>417.59620000000001</v>
          </cell>
        </row>
        <row r="403">
          <cell r="A403">
            <v>417.86169999999998</v>
          </cell>
        </row>
        <row r="404">
          <cell r="A404">
            <v>418.12569999999999</v>
          </cell>
        </row>
        <row r="405">
          <cell r="A405">
            <v>418.38830000000002</v>
          </cell>
        </row>
        <row r="406">
          <cell r="A406">
            <v>418.64940000000001</v>
          </cell>
        </row>
        <row r="407">
          <cell r="A407">
            <v>418.90890000000002</v>
          </cell>
        </row>
        <row r="408">
          <cell r="A408">
            <v>419.1669</v>
          </cell>
        </row>
        <row r="409">
          <cell r="A409">
            <v>419.42340000000002</v>
          </cell>
        </row>
        <row r="410">
          <cell r="A410">
            <v>419.67840000000001</v>
          </cell>
        </row>
        <row r="411">
          <cell r="A411">
            <v>419.93169999999998</v>
          </cell>
        </row>
        <row r="412">
          <cell r="A412">
            <v>420.18349999999998</v>
          </cell>
        </row>
        <row r="413">
          <cell r="A413">
            <v>420.43360000000001</v>
          </cell>
        </row>
        <row r="414">
          <cell r="A414">
            <v>420.68189999999998</v>
          </cell>
        </row>
        <row r="415">
          <cell r="A415">
            <v>420.92849999999999</v>
          </cell>
        </row>
      </sheetData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Zackary Overend" id="{DF754608-834E-47BE-8CE9-881FC4787250}" userId="S::zackary.overend@postgrad.manchester.ac.uk::7a7ccd14-b53b-484b-b8f9-f446c02ea724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8741ADD-4AA7-4F29-913E-0FBF414C7B9F}" name="Isothermal_Data_for_T___95_282_K302" displayName="Isothermal_Data_for_T___95_282_K302" ref="C1:H8125" totalsRowShown="0">
  <autoFilter ref="C1:H8125" xr:uid="{3870965B-5BFC-486B-8927-CEC9EEFC9F3E}"/>
  <tableColumns count="6">
    <tableColumn id="1" xr3:uid="{749F9DFD-67AE-46D2-B124-A7D73AF65D9D}" name="Temperature (K)"/>
    <tableColumn id="2" xr3:uid="{838A8BB1-B77B-4CF1-8083-5B9339D6390D}" name="Pressure (bar)"/>
    <tableColumn id="9" xr3:uid="{B23EDAF2-8352-4169-B35A-0DA53F5EC84B}" name="Cp (J/mol*K)"/>
    <tableColumn id="14" xr3:uid="{48D28989-0AA4-40DB-BE7B-A8BDCF2C5EC9}" name="Phase"/>
    <tableColumn id="3" xr3:uid="{6467BFF9-9BBC-4922-80A7-D6B311589D79}" name="Tc" dataDxfId="1">
      <calculatedColumnFormula>_xlfn.XLOOKUP(A2,'List of Molecules Used'!$D$3:$D$55,'List of Molecules Used'!$E$3:$E$55,"",0,1)</calculatedColumnFormula>
    </tableColumn>
    <tableColumn id="4" xr3:uid="{4D854F4D-2703-4D25-9AF4-C48DC2A2E729}" name="Pc" dataDxfId="0">
      <calculatedColumnFormula>_xlfn.XLOOKUP(A2,'List of Molecules Used'!$D$3:$D$55,'List of Molecules Used'!$F$3:$F$55,"",0,1)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15B33663-9F20-4D55-AE30-4113413688FA}" name="Isothermal_Data_for_T___210_50_K61" displayName="Isothermal_Data_for_T___210_50_K61" ref="A1:N138" totalsRowShown="0">
  <autoFilter ref="A1:N138" xr:uid="{15B33663-9F20-4D55-AE30-4113413688FA}"/>
  <tableColumns count="14">
    <tableColumn id="1" xr3:uid="{82516F4B-EFB1-40AB-93FE-7E49896398FE}" name="Temperature (K)"/>
    <tableColumn id="2" xr3:uid="{B8864475-7F58-4C12-AF25-FF3154088615}" name="Pressure (bar)"/>
    <tableColumn id="3" xr3:uid="{D9E4BF1A-43C1-4423-A9C1-486176705157}" name="Density (kg/m3)"/>
    <tableColumn id="4" xr3:uid="{0DA2BE00-DB88-4652-96F7-D0462A7279DB}" name="Volume (m3/kg)"/>
    <tableColumn id="5" xr3:uid="{425D4419-4CFD-4E34-BF69-D777D31E153F}" name="Internal Energy (kJ/mol)"/>
    <tableColumn id="6" xr3:uid="{8919E8D5-B16D-43EE-8BCE-F1C4CF81C712}" name="Enthalpy (kJ/mol)"/>
    <tableColumn id="7" xr3:uid="{0FE89D60-65C5-4269-8BD4-0E4602B27CAE}" name="Entropy (J/mol*K)"/>
    <tableColumn id="8" xr3:uid="{9194F810-5306-45EC-9340-998BC438EBF9}" name="Cv (J/mol*K)"/>
    <tableColumn id="9" xr3:uid="{B4B756A4-BFC6-4D67-8594-897D8D1003C8}" name="Cp (J/mol*K)"/>
    <tableColumn id="10" xr3:uid="{B6ADDA2A-528E-40FE-BB5B-5FFE5D4CBCB5}" name="Sound Spd. (m/s)"/>
    <tableColumn id="11" xr3:uid="{8609A43E-8D80-4AAF-9A0D-3FB52AC10738}" name="Joule-Thomson (K/bar)"/>
    <tableColumn id="12" xr3:uid="{F77C56A0-FA02-483F-8ECD-03017F85A5BE}" name="Viscosity (Pa*s)"/>
    <tableColumn id="13" xr3:uid="{85CE5CDD-7159-40A8-B71D-88D38D5891DA}" name="Therm. Cond. (W/m*K)"/>
    <tableColumn id="14" xr3:uid="{F1B4DA38-B3BB-4100-B54A-13B70618044D}" name="Phase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0785DF2B-727A-4EB0-9E3E-FE0CB846EE84}" name="Isothermal_Data_for_T___193_16_K49" displayName="Isothermal_Data_for_T___193_16_K49" ref="A1:N136" totalsRowShown="0">
  <autoFilter ref="A1:N136" xr:uid="{0785DF2B-727A-4EB0-9E3E-FE0CB846EE84}"/>
  <tableColumns count="14">
    <tableColumn id="1" xr3:uid="{81E7E4BF-8C05-43A9-BF87-275AA5972834}" name="Temperature (K)"/>
    <tableColumn id="2" xr3:uid="{6537F91C-7BEB-462E-AB01-696DD92A2E51}" name="Pressure (bar)"/>
    <tableColumn id="3" xr3:uid="{F573D477-48EB-4608-A4D5-86534E24CA38}" name="Density (kg/m3)"/>
    <tableColumn id="4" xr3:uid="{1C782BD7-4517-4AFC-B6D2-EB26BB59BE92}" name="Volume (m3/kg)"/>
    <tableColumn id="5" xr3:uid="{0F6FE579-09C2-4E8A-AC46-792C0CEF3E90}" name="Internal Energy (kJ/mol)"/>
    <tableColumn id="6" xr3:uid="{E565C6B2-378B-4E6D-9AFD-027DBD1752A5}" name="Enthalpy (kJ/mol)"/>
    <tableColumn id="7" xr3:uid="{5FFCBC1E-D1E1-4915-8DF3-554847C2932A}" name="Entropy (J/mol*K)"/>
    <tableColumn id="8" xr3:uid="{E7211391-4430-4AEF-9FE9-4E50595F2834}" name="Cv (J/mol*K)"/>
    <tableColumn id="9" xr3:uid="{AA2AE8E5-626D-406A-AC5C-4F12C00A03A6}" name="Cp (J/mol*K)"/>
    <tableColumn id="10" xr3:uid="{DB1303B5-1B76-460B-9870-57F59B7D44A9}" name="Sound Spd. (m/s)"/>
    <tableColumn id="11" xr3:uid="{0B9DBA24-4183-4F3A-9F91-C69385FEDAD6}" name="Joule-Thomson (K/bar)"/>
    <tableColumn id="12" xr3:uid="{094C376E-8417-4A0B-8F5B-A39AC73D1035}" name="Viscosity (Pa*s)"/>
    <tableColumn id="13" xr3:uid="{D0FAB760-472A-4018-9169-E360BD3602CF}" name="Therm. Cond. (W/m*K)"/>
    <tableColumn id="14" xr3:uid="{B49A9529-CBCF-48EC-8B41-09C5EA9E76EC}" name="Phase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1E71BD03-1BAB-4682-AD8E-C1A933C01316}" name="Isothermal_Data_for_T___295_88_K38" displayName="Isothermal_Data_for_T___295_88_K38" ref="A1:N138" totalsRowShown="0">
  <autoFilter ref="A1:N138" xr:uid="{1E71BD03-1BAB-4682-AD8E-C1A933C01316}"/>
  <tableColumns count="14">
    <tableColumn id="1" xr3:uid="{8CAB673F-7EE5-4D3D-B25A-28F931917F10}" name="Temperature (K)"/>
    <tableColumn id="2" xr3:uid="{41E2E6C4-BD9A-4772-8426-3CD81A7635D0}" name="Pressure (bar)"/>
    <tableColumn id="3" xr3:uid="{5BE2EF78-CDB1-48D4-A880-EC38C8439F9D}" name="Density (kg/m3)"/>
    <tableColumn id="4" xr3:uid="{0C207AAE-3CE4-4A8A-9287-FA41EA46455F}" name="Volume (m3/kg)"/>
    <tableColumn id="5" xr3:uid="{701FD635-B140-4B2A-9F77-3616AFB10D82}" name="Internal Energy (kJ/mol)"/>
    <tableColumn id="6" xr3:uid="{73636EFF-F90F-4A03-A549-26AAA93CF3A9}" name="Enthalpy (kJ/mol)"/>
    <tableColumn id="7" xr3:uid="{E48B65CB-BD7B-4000-A3B8-30872C7FB1CA}" name="Entropy (J/mol*K)"/>
    <tableColumn id="8" xr3:uid="{64315F9B-D08F-4771-A563-9245C7521E2F}" name="Cv (J/mol*K)"/>
    <tableColumn id="9" xr3:uid="{7415418B-7D50-475A-8EE6-A9A041DAA5E0}" name="Cp (J/mol*K)"/>
    <tableColumn id="10" xr3:uid="{8F0E69F1-090D-4785-B2DC-6D702AAAB796}" name="Sound Spd. (m/s)"/>
    <tableColumn id="11" xr3:uid="{86950A7A-DF54-403A-84B4-092F73CCA68F}" name="Joule-Thomson (K/bar)"/>
    <tableColumn id="12" xr3:uid="{74B5F27C-39A8-408B-BBA1-D2DC444C102F}" name="Viscosity (Pa*s)"/>
    <tableColumn id="13" xr3:uid="{628A2E9C-6D54-454D-95D2-E517E7686693}" name="Therm. Cond. (W/m*K)"/>
    <tableColumn id="14" xr3:uid="{2375A0C3-C6D8-4440-BEF8-1E7132DFDC08}" name="Phase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AE4DA3CD-16BB-4CB0-B874-3C3C7E90E57F}" name="Isothermal_Data_for_T___281_01_K26" displayName="Isothermal_Data_for_T___281_01_K26" ref="A1:N157" totalsRowShown="0">
  <autoFilter ref="A1:N157" xr:uid="{AE4DA3CD-16BB-4CB0-B874-3C3C7E90E57F}"/>
  <tableColumns count="14">
    <tableColumn id="1" xr3:uid="{90E0CF31-BA1B-49C6-B187-C5CE3D0986C7}" name="Temperature (K)"/>
    <tableColumn id="2" xr3:uid="{E944E2FA-A470-4493-BBC4-46002B550694}" name="Pressure (bar)"/>
    <tableColumn id="3" xr3:uid="{F0464CC5-585F-4427-A0D5-D59C73DC4E95}" name="Density (kg/m3)"/>
    <tableColumn id="4" xr3:uid="{82ADA184-34CC-47EF-9CCC-497C6FE6A282}" name="Volume (m3/kg)"/>
    <tableColumn id="5" xr3:uid="{FB0057EA-6D5E-4170-8A40-036789C2E5B6}" name="Internal Energy (kJ/mol)"/>
    <tableColumn id="6" xr3:uid="{38949BAA-F230-492C-85C6-11259AD2A575}" name="Enthalpy (kJ/mol)"/>
    <tableColumn id="7" xr3:uid="{D08DA922-75C0-4CC4-A3E6-6458EE394B81}" name="Entropy (J/mol*K)"/>
    <tableColumn id="8" xr3:uid="{B3788695-EE69-4D2B-A8CD-91E28D07EBD6}" name="Cv (J/mol*K)"/>
    <tableColumn id="9" xr3:uid="{95E05EE5-1A79-492B-BB35-39FA2BE8C1BB}" name="Cp (J/mol*K)"/>
    <tableColumn id="10" xr3:uid="{081050C9-67CF-4667-A261-8EB11B7AB588}" name="Sound Spd. (m/s)"/>
    <tableColumn id="11" xr3:uid="{EDEC306B-5D23-41E4-8D42-144CBC5BA63C}" name="Joule-Thomson (K/bar)"/>
    <tableColumn id="12" xr3:uid="{5F26C84E-3922-4B76-AF75-FA9AAA47049A}" name="Viscosity (Pa*s)"/>
    <tableColumn id="13" xr3:uid="{7138A4AA-A6E5-43C6-83F6-1FB5264E6A36}" name="Therm. Cond. (W/m*K)"/>
    <tableColumn id="14" xr3:uid="{32FB2901-82A1-42CA-A571-89BAE83D6DA5}" name="Phase"/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60DC28E1-10A0-4DE4-83BC-4B5B97DD9C67}" name="Isothermal_Data_for_T___271_87_K10" displayName="Isothermal_Data_for_T___271_87_K10" ref="A1:N176" totalsRowShown="0">
  <autoFilter ref="A1:N176" xr:uid="{60DC28E1-10A0-4DE4-83BC-4B5B97DD9C67}"/>
  <tableColumns count="14">
    <tableColumn id="1" xr3:uid="{AC505738-8BCD-4C66-BE7D-5E00E0202410}" name="Temperature (K)"/>
    <tableColumn id="2" xr3:uid="{E97F52E3-AA1E-419F-9A13-3555CB94C38C}" name="Pressure (bar)"/>
    <tableColumn id="3" xr3:uid="{24DA0309-2AD1-461B-924C-3DE24A1E354F}" name="Density (kg/m3)"/>
    <tableColumn id="4" xr3:uid="{C96DA81B-1E90-4A48-89FB-5EA5485AFC4B}" name="Volume (m3/kg)"/>
    <tableColumn id="5" xr3:uid="{69F19531-3759-4290-BEDB-DFC680341908}" name="Internal Energy (kJ/mol)"/>
    <tableColumn id="6" xr3:uid="{84B95A2B-758B-49CF-AA89-5FA7E277EE39}" name="Enthalpy (kJ/mol)"/>
    <tableColumn id="7" xr3:uid="{45898F08-B287-4D6D-8CCE-CA3FD6B8E570}" name="Entropy (J/mol*K)"/>
    <tableColumn id="8" xr3:uid="{9E97DE05-DEFF-4090-BD83-4EFCDAC9F6D4}" name="Cv (J/mol*K)"/>
    <tableColumn id="9" xr3:uid="{B5050816-87FD-4986-9B6A-14590F4524D8}" name="Cp (J/mol*K)"/>
    <tableColumn id="10" xr3:uid="{4818D08C-D46B-42A9-A7D3-11CC44F79093}" name="Sound Spd. (m/s)"/>
    <tableColumn id="11" xr3:uid="{6DCD6DD5-EB2D-4A32-B67B-0CD70D1D45FD}" name="Joule-Thomson (K/bar)"/>
    <tableColumn id="12" xr3:uid="{AEEAA241-C139-4EEC-871A-9B2A0A5787C0}" name="Viscosity (Pa*s)"/>
    <tableColumn id="13" xr3:uid="{76B16DBB-A994-41B1-A8FD-A6B0F9B36E9B}" name="Therm. Cond. (W/m*K)"/>
    <tableColumn id="14" xr3:uid="{5020274E-2583-4124-B3C5-20C7B8710D70}" name="Phase"/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0" xr:uid="{FB17B8B0-98FE-4132-BB5C-1FE074FA232E}" name="Isothermal_Data_for_T___213_50_K181" displayName="Isothermal_Data_for_T___213_50_K181" ref="A1:N119" totalsRowShown="0">
  <autoFilter ref="A1:N119" xr:uid="{FB17B8B0-98FE-4132-BB5C-1FE074FA232E}"/>
  <tableColumns count="14">
    <tableColumn id="1" xr3:uid="{ED1E891A-2B50-4D9F-9E31-D80362F7E126}" name="Temperature (K)"/>
    <tableColumn id="2" xr3:uid="{98D3F942-273C-4189-9E99-B9CC72C906DB}" name="Pressure (bar)"/>
    <tableColumn id="3" xr3:uid="{E7A5F9E5-B4DF-4792-AE55-5AE67AE2315E}" name="Density (kg/m3)"/>
    <tableColumn id="4" xr3:uid="{A6760DAE-DF7C-4A9B-9BF5-42FF568FB536}" name="Volume (m3/kg)"/>
    <tableColumn id="5" xr3:uid="{155B5B36-68D9-4EDF-B2AF-5205B9B2B42D}" name="Internal Energy (kJ/mol)"/>
    <tableColumn id="6" xr3:uid="{7D322BDC-AEB6-4F20-B9E8-3351868C44A7}" name="Enthalpy (kJ/mol)"/>
    <tableColumn id="7" xr3:uid="{71E010EF-B96C-480B-A2B1-0937A9017D18}" name="Entropy (J/mol*K)"/>
    <tableColumn id="8" xr3:uid="{2AEB1C17-3479-4CE2-A7CD-3313F62C1A7E}" name="Cv (J/mol*K)"/>
    <tableColumn id="9" xr3:uid="{9D339C41-8F75-4A29-9F57-8B59DC3CBC9C}" name="Cp (J/mol*K)"/>
    <tableColumn id="10" xr3:uid="{64E8E915-427E-4879-9EC6-B988E145A01E}" name="Sound Spd. (m/s)"/>
    <tableColumn id="11" xr3:uid="{E85DA14C-4AE2-4186-BF21-7C5C422BEBD4}" name="Joule-Thomson (K/bar)"/>
    <tableColumn id="12" xr3:uid="{C1D3E471-83F2-4EC0-ADB9-E12125D2D1CC}" name="Viscosity (Pa*s)"/>
    <tableColumn id="13" xr3:uid="{45F2835E-54FA-4251-AF23-0C1C5DAA55CF}" name="Therm. Cond. (W/m*K)"/>
    <tableColumn id="14" xr3:uid="{147FB14E-6473-47A8-907F-78772CD87154}" name="Phase"/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3" xr:uid="{DB5A0260-E19B-4F25-9F05-9B9609F3D95D}" name="Isothermal_Data_for_T___223_78_K174" displayName="Isothermal_Data_for_T___223_78_K174" ref="A1:N119" totalsRowShown="0">
  <autoFilter ref="A1:N119" xr:uid="{DB5A0260-E19B-4F25-9F05-9B9609F3D95D}"/>
  <tableColumns count="14">
    <tableColumn id="1" xr3:uid="{868CF828-AE46-4791-BAB9-A406C850EF1D}" name="Temperature (K)"/>
    <tableColumn id="2" xr3:uid="{2938FE87-42A4-4F5A-B517-F8E6F4037551}" name="Pressure (bar)"/>
    <tableColumn id="3" xr3:uid="{E9C45801-14A2-4584-A7F6-FCC2DB594942}" name="Density (kg/m3)"/>
    <tableColumn id="4" xr3:uid="{A1AD30B6-B46A-4BF6-B0CD-C892AC1A333D}" name="Volume (m3/kg)"/>
    <tableColumn id="5" xr3:uid="{9B8D4D76-C399-44F0-A41A-CC200DEA4F6E}" name="Internal Energy (kJ/mol)"/>
    <tableColumn id="6" xr3:uid="{3A5BDBE9-ABEF-4658-8259-950982799E09}" name="Enthalpy (kJ/mol)"/>
    <tableColumn id="7" xr3:uid="{3C3D006F-2507-4428-960E-E29F187DCA9A}" name="Entropy (J/mol*K)"/>
    <tableColumn id="8" xr3:uid="{BC49D0F2-7BEC-4D09-B3A9-77D1A3A9685F}" name="Cv (J/mol*K)"/>
    <tableColumn id="9" xr3:uid="{D606C269-2EA1-4920-95F1-62DCD8FD8BF0}" name="Cp (J/mol*K)"/>
    <tableColumn id="10" xr3:uid="{67364C72-530E-426E-9168-3B1277847BE5}" name="Sound Spd. (m/s)"/>
    <tableColumn id="11" xr3:uid="{A15242CA-7475-4548-AB34-204EDC49784F}" name="Joule-Thomson (K/bar)"/>
    <tableColumn id="12" xr3:uid="{B259E484-292D-49A3-BEFF-5CB870C21041}" name="Viscosity (Pa*s)"/>
    <tableColumn id="13" xr3:uid="{7FBADBFB-3325-4580-A858-592CEE434666}" name="Therm. Cond. (W/m*K)"/>
    <tableColumn id="14" xr3:uid="{68EA2858-E337-42FF-A81E-C81240794484}" name="Phase"/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6" xr:uid="{BDB83AFB-7F0D-49AB-8802-560BA1653EF1}" name="Isothermal_Data_for_T___199_03_K167" displayName="Isothermal_Data_for_T___199_03_K167" ref="A1:N119" totalsRowShown="0">
  <autoFilter ref="A1:N119" xr:uid="{BDB83AFB-7F0D-49AB-8802-560BA1653EF1}"/>
  <tableColumns count="14">
    <tableColumn id="1" xr3:uid="{B56F9EFD-97B9-45DA-8508-8A97D62C64DD}" name="Temperature (K)"/>
    <tableColumn id="2" xr3:uid="{D041EF33-91B1-4175-B5CF-67E748A768EB}" name="Pressure (bar)"/>
    <tableColumn id="3" xr3:uid="{568A7348-1152-442C-9E2D-D83AC10DC27D}" name="Density (kg/m3)"/>
    <tableColumn id="4" xr3:uid="{F84E8472-AF56-4DE6-9A13-4EDBFCAF54EE}" name="Volume (m3/kg)"/>
    <tableColumn id="5" xr3:uid="{990E9B10-4E6F-451C-9394-3022324B48EB}" name="Internal Energy (kJ/mol)"/>
    <tableColumn id="6" xr3:uid="{DE79D444-0999-4B6D-88FC-120F670AE1C4}" name="Enthalpy (kJ/mol)"/>
    <tableColumn id="7" xr3:uid="{21C635B1-0704-4A46-AFD3-13889EEA7F3C}" name="Entropy (J/mol*K)"/>
    <tableColumn id="8" xr3:uid="{BFD362B9-0176-481E-90B8-B31CBD3BD68D}" name="Cv (J/mol*K)"/>
    <tableColumn id="9" xr3:uid="{9252541F-88F8-48BC-A1B5-A8686F81E479}" name="Cp (J/mol*K)"/>
    <tableColumn id="10" xr3:uid="{567F8B53-F3A1-4F4F-8911-6A0DD4F356BD}" name="Sound Spd. (m/s)"/>
    <tableColumn id="11" xr3:uid="{6672CF5E-95EB-4EFD-8841-4535FDEDC1EB}" name="Joule-Thomson (K/bar)"/>
    <tableColumn id="12" xr3:uid="{2CAA7330-43F4-4E17-98D3-4B7AD3925418}" name="Viscosity (Pa*s)"/>
    <tableColumn id="13" xr3:uid="{C4BC0764-A612-4E5D-9F9B-495769CE8CEF}" name="Therm. Cond. (W/m*K)"/>
    <tableColumn id="14" xr3:uid="{56D30218-8DD0-4606-AEDD-A42E280221E8}" name="Phase"/>
  </tableColumns>
  <tableStyleInfo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9" xr:uid="{9BBBC4E1-331E-4561-9391-FCF679436110}" name="Isothermal_Data_for_T___247_46_K160" displayName="Isothermal_Data_for_T___247_46_K160" ref="A1:N100" totalsRowShown="0">
  <autoFilter ref="A1:N100" xr:uid="{9BBBC4E1-331E-4561-9391-FCF679436110}"/>
  <tableColumns count="14">
    <tableColumn id="1" xr3:uid="{B0167642-69F2-4A36-A54C-30C1130B0180}" name="Temperature (K)"/>
    <tableColumn id="2" xr3:uid="{24D1FE91-4429-4144-895A-F1E5D2A97575}" name="Pressure (bar)"/>
    <tableColumn id="3" xr3:uid="{03C2417D-AC79-4D14-98BD-FD82F104FAEE}" name="Density (kg/m3)"/>
    <tableColumn id="4" xr3:uid="{2F449342-3AC4-4178-BD87-AE7DC5FFFE3E}" name="Volume (m3/kg)"/>
    <tableColumn id="5" xr3:uid="{B92FA8B4-7932-401C-AF43-D60CEC6606C2}" name="Internal Energy (kJ/mol)"/>
    <tableColumn id="6" xr3:uid="{0F1877E7-7A02-439A-80ED-F451C9EABC40}" name="Enthalpy (kJ/mol)"/>
    <tableColumn id="7" xr3:uid="{AF87FAA1-5009-4911-A26D-087AD7B0DDC7}" name="Entropy (J/mol*K)"/>
    <tableColumn id="8" xr3:uid="{77C0DA26-547B-465C-AAA8-7355DF9EC732}" name="Cv (J/mol*K)"/>
    <tableColumn id="9" xr3:uid="{D187F4EB-3EE3-465D-94AD-0C404265F365}" name="Cp (J/mol*K)"/>
    <tableColumn id="10" xr3:uid="{F76C0044-B1C2-40EB-B680-F35F3189AEC8}" name="Sound Spd. (m/s)"/>
    <tableColumn id="11" xr3:uid="{49FC9DF1-B014-446D-80DF-4C7EEE091C7E}" name="Joule-Thomson (K/bar)"/>
    <tableColumn id="12" xr3:uid="{3F1062D2-89C1-49DD-B8E0-1CFCC58389A4}" name="Viscosity (Pa*s)"/>
    <tableColumn id="13" xr3:uid="{0BD6DB68-536D-44D8-A598-6B2A32A956F3}" name="Therm. Cond. (W/m*K)"/>
    <tableColumn id="14" xr3:uid="{B28BD8DC-B8B7-4213-BF01-585E41CAE7A2}" name="Phase"/>
  </tableColumns>
  <tableStyleInfo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9" xr:uid="{265659A3-01F3-4800-B7EB-1A5248B4CFA1}" name="Isothermal_Data_for_T___187_45_K150" displayName="Isothermal_Data_for_T___187_45_K150" ref="A1:N157" totalsRowShown="0">
  <autoFilter ref="A1:N157" xr:uid="{265659A3-01F3-4800-B7EB-1A5248B4CFA1}"/>
  <tableColumns count="14">
    <tableColumn id="1" xr3:uid="{765F5708-D7E1-437A-9354-A30FF1EEA651}" name="Temperature (K)"/>
    <tableColumn id="2" xr3:uid="{D6739574-B00A-4F59-A8D8-D4AF6818C6D7}" name="Pressure (bar)"/>
    <tableColumn id="3" xr3:uid="{13322676-47DC-4C4C-B3B6-C39812CF5F39}" name="Density (kg/m3)"/>
    <tableColumn id="4" xr3:uid="{91AFC747-FF3E-466F-906C-657119E2D890}" name="Volume (m3/kg)"/>
    <tableColumn id="5" xr3:uid="{23CAD6FE-D982-4547-A78C-77F83ADF0B75}" name="Internal Energy (kJ/mol)"/>
    <tableColumn id="6" xr3:uid="{48917837-25AA-4F0C-B9C8-C81FC0F72580}" name="Enthalpy (kJ/mol)"/>
    <tableColumn id="7" xr3:uid="{A4ECAE89-3307-4AAA-8F04-F4342A840908}" name="Entropy (J/mol*K)"/>
    <tableColumn id="8" xr3:uid="{95C0D8E7-2CD7-4478-8BD4-993CBA9D8BE3}" name="Cv (J/mol*K)"/>
    <tableColumn id="9" xr3:uid="{27FB7C16-1BCF-45EC-AD75-6ABF9299BEBC}" name="Cp (J/mol*K)"/>
    <tableColumn id="10" xr3:uid="{57CA0473-564E-4F56-8246-83A8541804A6}" name="Sound Spd. (m/s)"/>
    <tableColumn id="11" xr3:uid="{F133F165-A52A-4562-9559-6C4998F9B451}" name="Joule-Thomson (K/bar)"/>
    <tableColumn id="12" xr3:uid="{7B05EF41-6892-4E65-A398-F8EFE1FBFE5E}" name="Viscosity (Pa*s)"/>
    <tableColumn id="13" xr3:uid="{45D7F213-B002-41E4-95ED-02C7EFD64506}" name="Therm. Cond. (W/m*K)"/>
    <tableColumn id="14" xr3:uid="{06CE1C1E-E8BB-4D49-81D3-055D62884A35}" name="Phase"/>
  </tableColumns>
  <tableStyleInfo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9" xr:uid="{BBA80502-0BF7-40CE-B20D-34EC19F4D6D6}" name="Isothermal_Data_for_T___172_51_K140" displayName="Isothermal_Data_for_T___172_51_K140" ref="A1:N157" totalsRowShown="0">
  <autoFilter ref="A1:N157" xr:uid="{BBA80502-0BF7-40CE-B20D-34EC19F4D6D6}"/>
  <tableColumns count="14">
    <tableColumn id="1" xr3:uid="{3A24A88C-A877-433A-9331-DB52EAFF473C}" name="Temperature (K)"/>
    <tableColumn id="2" xr3:uid="{602FF499-3E56-43D9-9DDD-506B79154347}" name="Pressure (bar)"/>
    <tableColumn id="3" xr3:uid="{D6F5A82C-BBA5-478C-A599-91B7FCBC7DFE}" name="Density (kg/m3)"/>
    <tableColumn id="4" xr3:uid="{C39C36F0-7970-4C4B-8392-4E14E9DDBFC4}" name="Volume (m3/kg)"/>
    <tableColumn id="5" xr3:uid="{AA87924F-8E58-4BFC-A951-C5E30E563F78}" name="Internal Energy (kJ/mol)"/>
    <tableColumn id="6" xr3:uid="{DCFF68AD-66AB-4FB9-8EE8-458DC6BE0638}" name="Enthalpy (kJ/mol)"/>
    <tableColumn id="7" xr3:uid="{43BE1D54-36F9-42BA-A10A-EC4093A183AC}" name="Entropy (J/mol*K)"/>
    <tableColumn id="8" xr3:uid="{9AB090B3-608C-478B-8116-7EC47361C1DD}" name="Cv (J/mol*K)"/>
    <tableColumn id="9" xr3:uid="{9878873E-75D9-4EE6-B0D4-FDA2472146F1}" name="Cp (J/mol*K)"/>
    <tableColumn id="10" xr3:uid="{3EFA316F-3D27-4327-A1F6-180F997EA32F}" name="Sound Spd. (m/s)"/>
    <tableColumn id="11" xr3:uid="{495EC738-F236-4CCB-9807-11C0BFAFAA57}" name="Joule-Thomson (K/bar)"/>
    <tableColumn id="12" xr3:uid="{042A8DEE-38AA-4C0D-9BA4-4E760FFFC9A0}" name="Viscosity (Pa*s)"/>
    <tableColumn id="13" xr3:uid="{D47C44D8-65F4-445E-BE96-18DCF2234AEE}" name="Therm. Cond. (W/m*K)"/>
    <tableColumn id="14" xr3:uid="{061A8576-3544-410A-827D-507C5956BD84}" name="Phase"/>
  </tableColumns>
  <tableStyleInfo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9" xr:uid="{A10DF715-952E-4A19-A048-C5FF435B5E1D}" name="Isothermal_Data_for_T___193_21_K130" displayName="Isothermal_Data_for_T___193_21_K130" ref="A1:N157" totalsRowShown="0">
  <autoFilter ref="A1:N157" xr:uid="{A10DF715-952E-4A19-A048-C5FF435B5E1D}"/>
  <tableColumns count="14">
    <tableColumn id="1" xr3:uid="{A001324F-17FD-444E-AD68-8A3920F464FE}" name="Temperature (K)"/>
    <tableColumn id="2" xr3:uid="{4FD6FE5F-9A22-44C3-9FA2-3CF93E5B80DE}" name="Pressure (bar)"/>
    <tableColumn id="3" xr3:uid="{C679787C-B141-4F49-AEB4-79C93A30C5BC}" name="Density (kg/m3)"/>
    <tableColumn id="4" xr3:uid="{484EFB0E-2694-423D-84FE-DDA156331E4E}" name="Volume (m3/kg)"/>
    <tableColumn id="5" xr3:uid="{757994BA-7E3A-4B6B-98C3-FB1944636869}" name="Internal Energy (kJ/mol)"/>
    <tableColumn id="6" xr3:uid="{DED046D8-E183-447F-958F-D0D1A7E14FDC}" name="Enthalpy (kJ/mol)"/>
    <tableColumn id="7" xr3:uid="{4973F664-6B22-4DE7-ADCC-6D2C6C0318A9}" name="Entropy (J/mol*K)"/>
    <tableColumn id="8" xr3:uid="{8EE9D584-6656-4175-8784-E9B3907D654D}" name="Cv (J/mol*K)"/>
    <tableColumn id="9" xr3:uid="{0BD036E0-07EC-4051-B37B-A913DAF3A4FC}" name="Cp (J/mol*K)"/>
    <tableColumn id="10" xr3:uid="{F151C205-16CE-4A8B-82D8-372353996038}" name="Sound Spd. (m/s)"/>
    <tableColumn id="11" xr3:uid="{4BF204A3-DDE4-4B7B-8978-D76D1F57DB06}" name="Joule-Thomson (K/bar)"/>
    <tableColumn id="12" xr3:uid="{92F1D8EE-DAD8-4E97-A835-D92A33234196}" name="Viscosity (Pa*s)"/>
    <tableColumn id="13" xr3:uid="{1389F9C2-2273-42B4-B92C-CD53E939550B}" name="Therm. Cond. (W/m*K)"/>
    <tableColumn id="14" xr3:uid="{7644B929-4088-458C-8985-D81CE2A2F946}" name="Phase"/>
  </tableColumns>
  <tableStyleInfo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6" xr:uid="{9EABB66E-E242-4261-AE42-62824EFCB899}" name="Isothermal_Data_for_T___172_93_K117" displayName="Isothermal_Data_for_T___172_93_K117" ref="A1:N214" totalsRowShown="0">
  <autoFilter ref="A1:N214" xr:uid="{9EABB66E-E242-4261-AE42-62824EFCB899}"/>
  <tableColumns count="14">
    <tableColumn id="1" xr3:uid="{5CA2E4EC-8B47-4ED9-A1A9-6CF9976D82E2}" name="Temperature (K)"/>
    <tableColumn id="2" xr3:uid="{960BAC58-2A0B-4F02-AE88-B75E33A75271}" name="Pressure (bar)"/>
    <tableColumn id="3" xr3:uid="{BC80AA4B-BD96-436D-9AE1-EEC7827D129A}" name="Density (kg/m3)"/>
    <tableColumn id="4" xr3:uid="{0BD97A71-AF61-418D-9A9D-CCD00052A602}" name="Volume (m3/kg)"/>
    <tableColumn id="5" xr3:uid="{87971CC4-EC18-41C2-9EB1-AEF4CE314D1B}" name="Internal Energy (kJ/mol)"/>
    <tableColumn id="6" xr3:uid="{4EC841BF-247C-442D-A531-815FEA9CD87E}" name="Enthalpy (kJ/mol)"/>
    <tableColumn id="7" xr3:uid="{881F400E-2802-49A6-B042-F16ACB249B6B}" name="Entropy (J/mol*K)"/>
    <tableColumn id="8" xr3:uid="{AF3A3C46-0727-466D-AFDC-B9C09EAA8D9E}" name="Cv (J/mol*K)"/>
    <tableColumn id="9" xr3:uid="{AF720823-9573-440E-9534-0E9BBE921164}" name="Cp (J/mol*K)"/>
    <tableColumn id="10" xr3:uid="{46C2E601-941A-42D2-BF74-911031121AF5}" name="Sound Spd. (m/s)"/>
    <tableColumn id="11" xr3:uid="{6C9F6FD8-7C48-40FE-8D02-F63612083727}" name="Joule-Thomson (K/bar)"/>
    <tableColumn id="12" xr3:uid="{9F9912C6-C3C3-48C8-84BB-EAC10E92E105}" name="Viscosity (Pa*s)"/>
    <tableColumn id="13" xr3:uid="{3A6423BB-2E41-4868-B242-7F77AD8705FF}" name="Therm. Cond. (W/m*K)"/>
    <tableColumn id="14" xr3:uid="{C0B70826-143F-4410-9EBB-5E6CCA97E6A4}" name="Phase"/>
  </tableColumns>
  <tableStyleInfo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7" xr:uid="{705466A3-F8EA-4D2C-9A8F-812850770141}" name="Isothermal_Data_for_T___205_13_K108" displayName="Isothermal_Data_for_T___205_13_K108" ref="A1:N138" totalsRowShown="0">
  <autoFilter ref="A1:N138" xr:uid="{705466A3-F8EA-4D2C-9A8F-812850770141}"/>
  <tableColumns count="14">
    <tableColumn id="1" xr3:uid="{4013B218-8428-4BA3-A25A-A33258865391}" name="Temperature (K)"/>
    <tableColumn id="2" xr3:uid="{CD636BA2-5B3F-40C3-B160-CCD7464BF43C}" name="Pressure (bar)"/>
    <tableColumn id="3" xr3:uid="{1EF4554C-9EA3-47EF-BA96-8462C5C51C54}" name="Density (kg/m3)"/>
    <tableColumn id="4" xr3:uid="{81F445BC-D56B-410E-9A80-49CEF8D8286F}" name="Volume (m3/kg)"/>
    <tableColumn id="5" xr3:uid="{585194CC-314A-42C2-9A45-2F3093F3DE21}" name="Internal Energy (kJ/mol)"/>
    <tableColumn id="6" xr3:uid="{2BB32D93-C7C2-4512-832F-D26DF6F5D55E}" name="Enthalpy (kJ/mol)"/>
    <tableColumn id="7" xr3:uid="{161DEFB4-5506-43E7-82AC-4DF96AA86D8E}" name="Entropy (J/mol*K)"/>
    <tableColumn id="8" xr3:uid="{55A8E184-766A-4B8D-8235-C5301E1298D8}" name="Cv (J/mol*K)"/>
    <tableColumn id="9" xr3:uid="{1D07BCED-6C7F-4B19-B120-1DAE85A00339}" name="Cp (J/mol*K)"/>
    <tableColumn id="10" xr3:uid="{3EEFD3F9-70D1-4FD0-9C2D-D7AC409BA9E4}" name="Sound Spd. (m/s)"/>
    <tableColumn id="11" xr3:uid="{19E71D20-5435-4A64-8B61-80FA4D866A89}" name="Joule-Thomson (K/bar)"/>
    <tableColumn id="12" xr3:uid="{34603538-487F-4BE0-A62E-9496862642A2}" name="Viscosity (Pa*s)"/>
    <tableColumn id="13" xr3:uid="{DE14CCEC-1B79-497E-A78E-22D409C8646A}" name="Therm. Cond. (W/m*K)"/>
    <tableColumn id="14" xr3:uid="{E83A7FBC-6D0F-48C3-B8B6-BC7E9D40C6E5}" name="Phase"/>
  </tableColumns>
  <tableStyleInfo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" xr:uid="{E2DBA662-6BB7-40A2-9876-F2788901204C}" name="Isothermal_Data_for_T___238_75_K99" displayName="Isothermal_Data_for_T___238_75_K99" ref="A1:N119" totalsRowShown="0">
  <autoFilter ref="A1:N119" xr:uid="{E2DBA662-6BB7-40A2-9876-F2788901204C}"/>
  <tableColumns count="14">
    <tableColumn id="1" xr3:uid="{70CE05A4-8C15-4A9B-B5FC-47799411015F}" name="Temperature (K)"/>
    <tableColumn id="2" xr3:uid="{B9810DED-4A38-4D15-A3C1-8C33876CBD7D}" name="Pressure (bar)"/>
    <tableColumn id="3" xr3:uid="{BA8C7C30-9F28-4161-A4AF-4F18A01AEABF}" name="Density (kg/m3)"/>
    <tableColumn id="4" xr3:uid="{51489DF8-BA26-4B0C-AA1B-A9FCB7363B5E}" name="Volume (m3/kg)"/>
    <tableColumn id="5" xr3:uid="{445213EE-36FA-475D-A725-778BDFAC81F6}" name="Internal Energy (kJ/mol)"/>
    <tableColumn id="6" xr3:uid="{DE211730-EC71-4BD0-9C1F-3F7BDE9E7548}" name="Enthalpy (kJ/mol)"/>
    <tableColumn id="7" xr3:uid="{C801A96C-5E6E-4DB8-A3F6-ECD57BD9DDCB}" name="Entropy (J/mol*K)"/>
    <tableColumn id="8" xr3:uid="{9FAF4BD4-D9ED-4447-A06F-E34BAA1E74AB}" name="Cv (J/mol*K)"/>
    <tableColumn id="9" xr3:uid="{A7AF0DB1-0991-42A5-9087-F26F0C2B4650}" name="Cp (J/mol*K)"/>
    <tableColumn id="10" xr3:uid="{4674A8B3-B787-47A8-8746-607A83F91EE7}" name="Sound Spd. (m/s)"/>
    <tableColumn id="11" xr3:uid="{9CE9A5A8-ED15-4F0C-8CD3-D0E544901EA2}" name="Joule-Thomson (K/bar)"/>
    <tableColumn id="12" xr3:uid="{8FC790AF-6181-45A8-BCD2-8132B5133F23}" name="Viscosity (Pa*s)"/>
    <tableColumn id="13" xr3:uid="{0F202ADF-F0CE-4FC6-8E76-566C56902B54}" name="Therm. Cond. (W/m*K)"/>
    <tableColumn id="14" xr3:uid="{8207BEE7-9C2D-449F-841D-75C446C98275}" name="Phase"/>
  </tableColumns>
  <tableStyleInfo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" xr:uid="{4841D358-57AD-4A24-B99E-37D3968224FE}" name="Isothermal_Data_for_T___187_10_K86" displayName="Isothermal_Data_for_T___187_10_K86" ref="A1:N157" totalsRowShown="0">
  <autoFilter ref="A1:N157" xr:uid="{4841D358-57AD-4A24-B99E-37D3968224FE}"/>
  <tableColumns count="14">
    <tableColumn id="1" xr3:uid="{E8520087-172B-4469-8584-5C09465D0741}" name="Temperature (K)"/>
    <tableColumn id="2" xr3:uid="{DB9EDD6B-9C07-4879-AE0E-F39AECFE3FAF}" name="Pressure (bar)"/>
    <tableColumn id="3" xr3:uid="{3E3267AA-B626-43CC-89CD-4EC59D2D0B2C}" name="Density (kg/m3)"/>
    <tableColumn id="4" xr3:uid="{651F71FF-A6E9-4718-8F59-A5B6CAE6AC50}" name="Volume (m3/kg)"/>
    <tableColumn id="5" xr3:uid="{5246D715-8699-4615-9305-61D92DE0C959}" name="Internal Energy (kJ/mol)"/>
    <tableColumn id="6" xr3:uid="{0334ED2A-F427-4BD3-90EE-B549A00957BC}" name="Enthalpy (kJ/mol)"/>
    <tableColumn id="7" xr3:uid="{B794270B-2DDD-48FE-A00E-4A823A5A7DB3}" name="Entropy (J/mol*K)"/>
    <tableColumn id="8" xr3:uid="{7894CBFA-1BD4-4C6E-A7BF-68B3F23B443F}" name="Cv (J/mol*K)"/>
    <tableColumn id="9" xr3:uid="{18CCE5C3-955E-4E99-8A22-3D9AA8DF658A}" name="Cp (J/mol*K)"/>
    <tableColumn id="10" xr3:uid="{C20F212D-57DB-4E89-9A1D-64FA9D93B50E}" name="Sound Spd. (m/s)"/>
    <tableColumn id="11" xr3:uid="{D5C00E17-F794-4AC5-AB96-FA25DD4CF0C4}" name="Joule-Thomson (K/bar)"/>
    <tableColumn id="12" xr3:uid="{A8B26CEE-CEB6-457A-AD7C-18E7FDC2E207}" name="Viscosity (Pa*s)"/>
    <tableColumn id="13" xr3:uid="{EAF2D03E-7F8F-4902-B299-EEC2C7805F45}" name="Therm. Cond. (W/m*K)"/>
    <tableColumn id="14" xr3:uid="{1F85454C-D9CB-4698-B45E-1A0798C35FF4}" name="Phase"/>
  </tableColumns>
  <tableStyleInfo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46D56499-7B4C-4D4B-A3F6-46CB498DC1E1}" name="Isothermal_Data_for_T___203_50_K74" displayName="Isothermal_Data_for_T___203_50_K74" ref="A1:N176" totalsRowShown="0">
  <autoFilter ref="A1:N176" xr:uid="{46D56499-7B4C-4D4B-A3F6-46CB498DC1E1}"/>
  <tableColumns count="14">
    <tableColumn id="1" xr3:uid="{0C13F275-16F8-4700-886E-59FDBE0FFE74}" name="Temperature (K)"/>
    <tableColumn id="2" xr3:uid="{1BF19800-16F6-4BC9-9D67-B5F7F671008A}" name="Pressure (bar)"/>
    <tableColumn id="3" xr3:uid="{4CCFFF31-D976-4C7F-B93B-D6FAEC055B9B}" name="Density (kg/m3)"/>
    <tableColumn id="4" xr3:uid="{4CB2D4F2-0CC7-4CD0-BB92-F65B25541462}" name="Volume (m3/kg)"/>
    <tableColumn id="5" xr3:uid="{681ECDE2-0CD8-4AD0-8E39-5E087E414D28}" name="Internal Energy (kJ/mol)"/>
    <tableColumn id="6" xr3:uid="{C6C00142-532B-432C-870F-273FD4074B06}" name="Enthalpy (kJ/mol)"/>
    <tableColumn id="7" xr3:uid="{E502E8FC-A79C-4A83-BD85-C3008AE0F0F7}" name="Entropy (J/mol*K)"/>
    <tableColumn id="8" xr3:uid="{BF666469-8758-4D03-939E-91477D5B2B90}" name="Cv (J/mol*K)"/>
    <tableColumn id="9" xr3:uid="{5D48B4B8-79B9-4961-BF3D-27E96709653F}" name="Cp (J/mol*K)"/>
    <tableColumn id="10" xr3:uid="{7C654BAD-8CA4-409B-B199-5A0389569DD6}" name="Sound Spd. (m/s)"/>
    <tableColumn id="11" xr3:uid="{76534CD1-CED2-4661-8FA8-C0ADCE456D17}" name="Joule-Thomson (K/bar)"/>
    <tableColumn id="12" xr3:uid="{ADC19B59-F3AA-4503-AC6F-CA600A04F6B1}" name="Viscosity (Pa*s)"/>
    <tableColumn id="13" xr3:uid="{D74AACCA-580E-40DA-BF4C-20B0BD8ABFE6}" name="Therm. Cond. (W/m*K)"/>
    <tableColumn id="14" xr3:uid="{4255AA34-B526-481B-ADCE-E741AD323D68}" name="Phase"/>
  </tableColumns>
  <tableStyleInfo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13269576-942C-4C2F-BFB8-BD6899247634}" name="Isothermal_Data_for_T___197_71_K64" displayName="Isothermal_Data_for_T___197_71_K64" ref="A1:N138" totalsRowShown="0">
  <autoFilter ref="A1:N138" xr:uid="{13269576-942C-4C2F-BFB8-BD6899247634}"/>
  <tableColumns count="14">
    <tableColumn id="1" xr3:uid="{922B4258-ABF5-4FD4-B3A6-C23CE79D2B47}" name="Temperature (K)"/>
    <tableColumn id="2" xr3:uid="{54F51757-6D11-4983-A871-D825548F619C}" name="Pressure (bar)"/>
    <tableColumn id="3" xr3:uid="{6A01E322-F538-49E3-95F0-098DCC08F7BC}" name="Density (kg/m3)"/>
    <tableColumn id="4" xr3:uid="{EACAC30C-8B29-4650-B7E5-A0F5DAF8E3DD}" name="Volume (m3/kg)"/>
    <tableColumn id="5" xr3:uid="{2B410404-E14D-4A8C-B8F4-568AFE39B574}" name="Internal Energy (kJ/mol)"/>
    <tableColumn id="6" xr3:uid="{4B86F140-AA8E-41B5-85D0-16DCF46FB72E}" name="Enthalpy (kJ/mol)"/>
    <tableColumn id="7" xr3:uid="{A172E60B-8B08-4A19-8D04-86D322CA46AE}" name="Entropy (J/mol*K)"/>
    <tableColumn id="8" xr3:uid="{875CC4C2-DB46-4115-B717-65D7CD26B161}" name="Cv (J/mol*K)"/>
    <tableColumn id="9" xr3:uid="{32F9C9F8-69EA-4D79-B9AC-B24ED9F3A41F}" name="Cp (J/mol*K)"/>
    <tableColumn id="10" xr3:uid="{5037CF76-2631-4A92-84D9-3635DE32A82C}" name="Sound Spd. (m/s)"/>
    <tableColumn id="11" xr3:uid="{8B303708-43F1-4C50-A3F0-6979DEF415BD}" name="Joule-Thomson (K/bar)"/>
    <tableColumn id="12" xr3:uid="{1DF87012-D764-41B7-A4D5-272F72AAEA07}" name="Viscosity (Pa*s)"/>
    <tableColumn id="13" xr3:uid="{47362D13-37B4-4A52-9049-53FF32E362A8}" name="Therm. Cond. (W/m*K)"/>
    <tableColumn id="14" xr3:uid="{C4BFA93D-F474-49A1-BDA6-15231F59083B}" name="Phase"/>
  </tableColumns>
  <tableStyleInfo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70151D19-2CDF-4F0A-A291-43E85395C597}" name="Isothermal_Data_for_T___228_42_K52" displayName="Isothermal_Data_for_T___228_42_K52" ref="A1:N176" totalsRowShown="0">
  <autoFilter ref="A1:N176" xr:uid="{70151D19-2CDF-4F0A-A291-43E85395C597}"/>
  <tableColumns count="14">
    <tableColumn id="1" xr3:uid="{F65540B4-5D94-4E7B-BC76-78AC1D85A595}" name="Temperature (K)"/>
    <tableColumn id="2" xr3:uid="{CAEF1101-AFC3-4F24-AD54-51792247FB45}" name="Pressure (bar)"/>
    <tableColumn id="3" xr3:uid="{72A08792-9E62-42C0-9FEC-CCF2C6458EF3}" name="Density (kg/m3)"/>
    <tableColumn id="4" xr3:uid="{67EF0276-F1F6-4C47-9D56-878FF4E53589}" name="Volume (m3/kg)"/>
    <tableColumn id="5" xr3:uid="{097DBC8B-E274-4FE4-84AD-B0385BB2B9CF}" name="Internal Energy (kJ/mol)"/>
    <tableColumn id="6" xr3:uid="{42DE7AA4-D5C4-4400-8AC3-881A8FAF3089}" name="Enthalpy (kJ/mol)"/>
    <tableColumn id="7" xr3:uid="{0BB15314-A54B-4A13-A908-19547C52A0C2}" name="Entropy (J/mol*K)"/>
    <tableColumn id="8" xr3:uid="{9EF2F2A6-8FD0-4614-82EB-C261FE9DC8A0}" name="Cv (J/mol*K)"/>
    <tableColumn id="9" xr3:uid="{E69733B3-1D50-4D9B-9F53-DA0AFE74C0A8}" name="Cp (J/mol*K)"/>
    <tableColumn id="10" xr3:uid="{963F07EB-A420-4454-8C08-8C95BA9636DF}" name="Sound Spd. (m/s)"/>
    <tableColumn id="11" xr3:uid="{364C8F53-99E6-4BA7-881B-24DD50D11148}" name="Joule-Thomson (K/bar)"/>
    <tableColumn id="12" xr3:uid="{9C68CB71-9331-4AB3-831A-AF233DB46CA4}" name="Viscosity (Pa*s)"/>
    <tableColumn id="13" xr3:uid="{D01C8B73-4F55-476C-913B-92BEA9D2806C}" name="Therm. Cond. (W/m*K)"/>
    <tableColumn id="14" xr3:uid="{CD63AADF-2253-4DE8-9AFC-095635A707BF}" name="Phase"/>
  </tableColumns>
  <tableStyleInfo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B615CE0F-D724-4032-B5DB-E7BB8EC37FCF}" name="Isothermal_Data_for_T___175_82_K39" displayName="Isothermal_Data_for_T___175_82_K39" ref="A1:N176" totalsRowShown="0">
  <autoFilter ref="A1:N176" xr:uid="{B615CE0F-D724-4032-B5DB-E7BB8EC37FCF}"/>
  <tableColumns count="14">
    <tableColumn id="1" xr3:uid="{3186E44F-C9F6-459C-A64C-40E9D75456F5}" name="Temperature (K)"/>
    <tableColumn id="2" xr3:uid="{AA2F70EB-A852-4F3E-B6F7-81387EEE5E67}" name="Pressure (bar)"/>
    <tableColumn id="3" xr3:uid="{654B2E98-F90C-4F49-91B4-D16CFAC6D6B9}" name="Density (kg/m3)"/>
    <tableColumn id="4" xr3:uid="{146B5B1E-19AE-4725-B16E-2E2F277F9901}" name="Volume (m3/kg)"/>
    <tableColumn id="5" xr3:uid="{3238E5E8-83AD-4109-A518-C2EE95587E94}" name="Internal Energy (kJ/mol)"/>
    <tableColumn id="6" xr3:uid="{3B299DF9-D6CD-47A0-A3D8-C320C32F14CC}" name="Enthalpy (kJ/mol)"/>
    <tableColumn id="7" xr3:uid="{08641A43-8E48-45FF-93B5-F9EE74781BEE}" name="Entropy (J/mol*K)"/>
    <tableColumn id="8" xr3:uid="{527D111A-1A20-4B52-A13E-F019E65173B4}" name="Cv (J/mol*K)"/>
    <tableColumn id="9" xr3:uid="{DB1C41A4-B07D-4BE6-B144-77D893E98332}" name="Cp (J/mol*K)"/>
    <tableColumn id="10" xr3:uid="{A2E1A63A-3D6E-4F9E-9894-CA4DAC8D7AF1}" name="Sound Spd. (m/s)"/>
    <tableColumn id="11" xr3:uid="{671CA57D-67CA-482A-ABDB-3BE4213F5A86}" name="Joule-Thomson (K/bar)"/>
    <tableColumn id="12" xr3:uid="{5567B269-581F-4792-9EC3-439992E17E69}" name="Viscosity (Pa*s)"/>
    <tableColumn id="13" xr3:uid="{BD22E43B-EDCE-4772-B3EC-516B8D966083}" name="Therm. Cond. (W/m*K)"/>
    <tableColumn id="14" xr3:uid="{41ED68BC-9131-413C-B0CB-42DF26CF3E14}" name="Phase"/>
  </tableColumns>
  <tableStyleInfo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63E2CA21-69CD-4615-86EA-45D0E251B885}" name="Isothermal_Data_for_T___176_55_K23" displayName="Isothermal_Data_for_T___176_55_K23" ref="A1:N214" totalsRowShown="0">
  <autoFilter ref="A1:N214" xr:uid="{63E2CA21-69CD-4615-86EA-45D0E251B885}"/>
  <tableColumns count="14">
    <tableColumn id="1" xr3:uid="{DF85EA6B-754A-4FE6-8EB0-9029B790DEF5}" name="Temperature (K)"/>
    <tableColumn id="2" xr3:uid="{A592C159-758D-4621-AF63-66DE9DAB4469}" name="Pressure (bar)"/>
    <tableColumn id="3" xr3:uid="{1D68608C-24A0-4A67-A0CC-A404FAEE0C5B}" name="Density (kg/m3)"/>
    <tableColumn id="4" xr3:uid="{2C0C7BAE-38DC-402E-AACF-E33A5A68CA5E}" name="Volume (m3/kg)"/>
    <tableColumn id="5" xr3:uid="{13455295-CA10-40A3-9834-7D6DD6ACE876}" name="Internal Energy (kJ/mol)"/>
    <tableColumn id="6" xr3:uid="{77E951A6-1FB2-4F1E-B96E-A66D1EBFD59C}" name="Enthalpy (kJ/mol)"/>
    <tableColumn id="7" xr3:uid="{03F53301-08F2-4AB1-A6BF-775E14B5DD09}" name="Entropy (J/mol*K)"/>
    <tableColumn id="8" xr3:uid="{C5FFB8F8-19FB-4DD3-AB3E-0774A540F2A2}" name="Cv (J/mol*K)"/>
    <tableColumn id="9" xr3:uid="{4564E381-5530-4C0C-AABA-51EB72C6997F}" name="Cp (J/mol*K)"/>
    <tableColumn id="10" xr3:uid="{04162E6C-276C-42CE-9622-527FFF1C2F4B}" name="Sound Spd. (m/s)"/>
    <tableColumn id="11" xr3:uid="{F0A76FB6-8050-4D1A-A537-63AF09253780}" name="Joule-Thomson (K/bar)"/>
    <tableColumn id="12" xr3:uid="{3828C1BF-4BB7-4D72-A355-6A727AC0E471}" name="Viscosity (Pa*s)"/>
    <tableColumn id="13" xr3:uid="{D76577D5-E63C-4722-8852-9C86FF78DFB7}" name="Therm. Cond. (W/m*K)"/>
    <tableColumn id="14" xr3:uid="{5850737A-36F8-47F6-85A6-692023E81968}" name="Phase"/>
  </tableColumns>
  <tableStyleInfo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AC5C3764-424F-4C87-A902-C0CA232FB413}" name="Isothermal_Data_for_T___293_18_K13" displayName="Isothermal_Data_for_T___293_18_K13" ref="A1:N119" totalsRowShown="0">
  <autoFilter ref="A1:N119" xr:uid="{AC5C3764-424F-4C87-A902-C0CA232FB413}"/>
  <tableColumns count="14">
    <tableColumn id="1" xr3:uid="{F32054DD-0F98-4893-9C19-340839DBB985}" name="Temperature (K)"/>
    <tableColumn id="2" xr3:uid="{AEFC66B9-4859-46B8-897E-62AD07BF34E9}" name="Pressure (bar)"/>
    <tableColumn id="3" xr3:uid="{304B27BE-CF41-4CDF-8EF6-AEE42F249AC7}" name="Density (kg/m3)"/>
    <tableColumn id="4" xr3:uid="{52A88BCB-22FD-4DF3-B684-A962CB78B0CF}" name="Volume (m3/kg)"/>
    <tableColumn id="5" xr3:uid="{D409A564-2A6A-4BCA-B95F-B6D10B37CF26}" name="Internal Energy (kJ/mol)"/>
    <tableColumn id="6" xr3:uid="{4FEE94EA-A528-4C30-A969-37CA757F2CCC}" name="Enthalpy (kJ/mol)"/>
    <tableColumn id="7" xr3:uid="{F7285666-63AF-4020-A76A-7BB14D1B2A19}" name="Entropy (J/mol*K)"/>
    <tableColumn id="8" xr3:uid="{DDE34335-B577-4D9C-81CF-329EF376FE22}" name="Cv (J/mol*K)"/>
    <tableColumn id="9" xr3:uid="{D3CDC799-C5D4-4795-872A-648C79E63CD9}" name="Cp (J/mol*K)"/>
    <tableColumn id="10" xr3:uid="{1E5433E1-5091-4BB0-AF1B-E809DD4724DF}" name="Sound Spd. (m/s)"/>
    <tableColumn id="11" xr3:uid="{E01A90ED-4353-473E-AE55-82D7D83E6EAA}" name="Joule-Thomson (K/bar)"/>
    <tableColumn id="12" xr3:uid="{2DC07953-7692-4272-A5F1-366EA84A60EC}" name="Viscosity (Pa*s)"/>
    <tableColumn id="13" xr3:uid="{69171282-CFE3-4687-9CCD-5560A5FF4683}" name="Therm. Cond. (W/m*K)"/>
    <tableColumn id="14" xr3:uid="{C868847A-E483-48DA-A1FD-E9310511F895}" name="Phase"/>
  </tableColumns>
  <tableStyleInfo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BD6920B-E115-47CA-98FB-9E70E472D0B6}" name="Isothermal_Data_for_T___243_60_K6" displayName="Isothermal_Data_for_T___243_60_K6" ref="A1:N100" totalsRowShown="0">
  <autoFilter ref="A1:N100" xr:uid="{2BD6920B-E115-47CA-98FB-9E70E472D0B6}"/>
  <tableColumns count="14">
    <tableColumn id="1" xr3:uid="{FCC74FF3-B429-4127-99D5-34F5A9894A91}" name="Temperature (K)"/>
    <tableColumn id="2" xr3:uid="{6D40ACDE-6511-4964-AAD7-069CE5105DA0}" name="Pressure (bar)"/>
    <tableColumn id="3" xr3:uid="{51FCE6DB-0352-4345-82E6-61768C83FA09}" name="Density (kg/m3)"/>
    <tableColumn id="4" xr3:uid="{8255A7F8-808A-4F15-9E4D-20FA5D9202BD}" name="Volume (m3/kg)"/>
    <tableColumn id="5" xr3:uid="{E83853ED-DB54-4BA1-9E7B-7C71A69872B6}" name="Internal Energy (kJ/mol)"/>
    <tableColumn id="6" xr3:uid="{5C7D6C45-7F17-4088-AAD1-97BF9FF955BA}" name="Enthalpy (kJ/mol)"/>
    <tableColumn id="7" xr3:uid="{B113C5D7-D230-468C-B54E-A4DAB3F48465}" name="Entropy (J/mol*K)"/>
    <tableColumn id="8" xr3:uid="{83302209-278F-4F90-A38D-196969FCCAE0}" name="Cv (J/mol*K)"/>
    <tableColumn id="9" xr3:uid="{87BC2403-1B0F-4440-B12A-0808599ADC24}" name="Cp (J/mol*K)"/>
    <tableColumn id="10" xr3:uid="{F648FE67-1051-4AC5-8868-4CDC2FEEC25A}" name="Sound Spd. (m/s)"/>
    <tableColumn id="11" xr3:uid="{B653E75D-C86D-4BFD-83B6-E50416D8AEF5}" name="Joule-Thomson (K/bar)"/>
    <tableColumn id="12" xr3:uid="{8C12EDEA-A101-4626-AF22-96ED81D02495}" name="Viscosity (Pa*s)"/>
    <tableColumn id="13" xr3:uid="{DE75AF13-0625-4D33-B618-2C0FDB97249E}" name="Therm. Cond. (W/m*K)"/>
    <tableColumn id="14" xr3:uid="{F377CC20-6BB0-4A47-BEF4-B414947780E6}" name="Phase"/>
  </tableColumns>
  <tableStyleInfo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CBEA5220-3B27-416F-B45C-342C4E605497}" name="Isothermal_Data_for_T___158_64_K28" displayName="Isothermal_Data_for_T___158_64_K28" ref="A1:N174" totalsRowShown="0">
  <autoFilter ref="A1:N174" xr:uid="{CBEA5220-3B27-416F-B45C-342C4E605497}"/>
  <tableColumns count="14">
    <tableColumn id="1" xr3:uid="{42750D25-2654-4E66-8D13-D94118360CA1}" name="Temperature (K)"/>
    <tableColumn id="2" xr3:uid="{64793E6C-4BBD-4299-BF8D-0380BAFE1009}" name="Pressure (bar)"/>
    <tableColumn id="3" xr3:uid="{DDE5126E-1887-47A5-8FD0-DEEE68EB5434}" name="Density (kg/m3)"/>
    <tableColumn id="4" xr3:uid="{79CAC711-D66C-44D3-951F-B27E56FFF059}" name="Volume (m3/kg)"/>
    <tableColumn id="5" xr3:uid="{B6554BCB-576C-450B-9555-82E169E43FA7}" name="Internal Energy (kJ/mol)"/>
    <tableColumn id="6" xr3:uid="{95F58927-8E2C-4322-91FB-A1648548D488}" name="Enthalpy (kJ/mol)"/>
    <tableColumn id="7" xr3:uid="{C619B28F-F6A1-47B1-91C6-9E67C77198FE}" name="Entropy (J/mol*K)"/>
    <tableColumn id="8" xr3:uid="{8F6D8F83-ACE4-4939-BBBD-EF484F9D1B12}" name="Cv (J/mol*K)"/>
    <tableColumn id="9" xr3:uid="{B6F4F726-CC04-49D2-9504-B2C3229F5DDF}" name="Cp (J/mol*K)"/>
    <tableColumn id="10" xr3:uid="{A0F1EF09-4B67-4BDF-AD6F-8692357873F7}" name="Sound Spd. (m/s)"/>
    <tableColumn id="11" xr3:uid="{7542BF42-090B-4591-9F84-A3CDF47839DD}" name="Joule-Thomson (K/bar)"/>
    <tableColumn id="12" xr3:uid="{4C5AE004-80A3-4F2B-8DB1-3197A8582405}" name="Viscosity (Pa*s)"/>
    <tableColumn id="13" xr3:uid="{4436BB7D-CFBF-432C-9F7D-92D74E5E1E28}" name="Therm. Cond. (W/m*K)"/>
    <tableColumn id="14" xr3:uid="{549A441B-31AE-406B-A602-2E893C381E59}" name="Phase"/>
  </tableColumns>
  <tableStyleInfo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CBDEAA5A-F43B-419F-BFD9-088432E0F1A7}" name="Isothermal_Data_for_T___175_63_K17" displayName="Isothermal_Data_for_T___175_63_K17" ref="A1:N155" totalsRowShown="0">
  <autoFilter ref="A1:N155" xr:uid="{CBDEAA5A-F43B-419F-BFD9-088432E0F1A7}"/>
  <tableColumns count="14">
    <tableColumn id="1" xr3:uid="{D1E34E06-96B0-4226-AFD2-8A449B3E9BFE}" name="Temperature (K)"/>
    <tableColumn id="2" xr3:uid="{6DAD3DFA-8D5D-478D-A202-12F5C04539D3}" name="Pressure (bar)"/>
    <tableColumn id="3" xr3:uid="{1BE043C2-818F-4BEB-A32B-13FC421A01F9}" name="Density (kg/m3)"/>
    <tableColumn id="4" xr3:uid="{53A691BD-495A-42A0-B401-51EB5CA4D893}" name="Volume (m3/kg)"/>
    <tableColumn id="5" xr3:uid="{612C6633-AC21-4BAA-93C1-A8CCC04287F7}" name="Internal Energy (kJ/mol)"/>
    <tableColumn id="6" xr3:uid="{0D28EFFA-0376-4AF3-A3F7-C8A70242709A}" name="Enthalpy (kJ/mol)"/>
    <tableColumn id="7" xr3:uid="{92DFFC6A-7433-4295-B08C-863FC7204D85}" name="Entropy (J/mol*K)"/>
    <tableColumn id="8" xr3:uid="{6E31D112-9A5D-416E-8C56-AF36ADE03009}" name="Cv (J/mol*K)"/>
    <tableColumn id="9" xr3:uid="{1962F6F3-69EA-496D-A5A8-53F45BBE3168}" name="Cp (J/mol*K)"/>
    <tableColumn id="10" xr3:uid="{24F18763-A6AA-47E5-B9FC-FF4FAFC6EECB}" name="Sound Spd. (m/s)"/>
    <tableColumn id="11" xr3:uid="{B765FF9F-FEAC-4BF0-8026-37D3AEED6DDA}" name="Joule-Thomson (K/bar)"/>
    <tableColumn id="12" xr3:uid="{1265804C-041B-4694-B480-F365E6824821}" name="Viscosity (Pa*s)"/>
    <tableColumn id="13" xr3:uid="{D4A31D60-656D-4712-BB28-2A77020F7FC8}" name="Therm. Cond. (W/m*K)"/>
    <tableColumn id="14" xr3:uid="{BE116940-F678-4868-B824-BBBD9608DFFE}" name="Phase"/>
  </tableColumns>
  <tableStyleInfo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286390F-F4B6-4438-9BCD-277B3FA21A99}" name="Isothermal_Data_for_T___149_65_K4" displayName="Isothermal_Data_for_T___149_65_K4" ref="A1:N214" totalsRowShown="0">
  <autoFilter ref="A1:N214" xr:uid="{3286390F-F4B6-4438-9BCD-277B3FA21A99}"/>
  <tableColumns count="14">
    <tableColumn id="1" xr3:uid="{E644FEB3-A617-4659-8BA3-3B5CC15059F0}" name="Temperature (K)"/>
    <tableColumn id="2" xr3:uid="{B5140E42-1489-4D58-AF05-C8AAEDAE54EC}" name="Pressure (bar)"/>
    <tableColumn id="3" xr3:uid="{F1245CF3-AC78-4BD8-B40E-B83E1BDCEAF4}" name="Density (kg/m3)"/>
    <tableColumn id="4" xr3:uid="{40A1D6D7-0A30-46E9-BBE0-509E590F6647}" name="Volume (m3/kg)"/>
    <tableColumn id="5" xr3:uid="{BC8FA5F4-52D2-40AA-9451-8CEBFABF26F3}" name="Internal Energy (kJ/mol)"/>
    <tableColumn id="6" xr3:uid="{D1EAEA6B-14A9-4B64-8238-7C1388A897A5}" name="Enthalpy (kJ/mol)"/>
    <tableColumn id="7" xr3:uid="{35C248B5-B3A6-4265-9B4F-874717D9E830}" name="Entropy (J/mol*K)"/>
    <tableColumn id="8" xr3:uid="{3BD2D9D4-500F-4FDA-B74B-94127D00F0FE}" name="Cv (J/mol*K)"/>
    <tableColumn id="9" xr3:uid="{3A451B76-A07F-4722-91D8-8FC0AAF1BD28}" name="Cp (J/mol*K)"/>
    <tableColumn id="10" xr3:uid="{D147376C-1666-49A5-A0CA-CC286A89A814}" name="Sound Spd. (m/s)"/>
    <tableColumn id="11" xr3:uid="{53F36370-AC8C-4756-A15D-5D0FA79619C4}" name="Joule-Thomson (K/bar)"/>
    <tableColumn id="12" xr3:uid="{6BD1920C-FC85-4DC0-816C-CC04A6E94755}" name="Viscosity (Pa*s)"/>
    <tableColumn id="13" xr3:uid="{B7335B57-58B1-40A0-8530-754C048F8E13}" name="Therm. Cond. (W/m*K)"/>
    <tableColumn id="14" xr3:uid="{DC456B2D-1504-4019-94EE-9C3CD97B43F3}" name="Phase"/>
  </tableColumns>
  <tableStyleInfo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0" xr:uid="{BF141E5A-29C6-437E-8521-36D7E41E6D4D}" name="Isothermal_Data_for_T___184_65_K131" displayName="Isothermal_Data_for_T___184_65_K131" ref="A1:N195" totalsRowShown="0">
  <autoFilter ref="A1:N195" xr:uid="{BF141E5A-29C6-437E-8521-36D7E41E6D4D}"/>
  <tableColumns count="14">
    <tableColumn id="1" xr3:uid="{4E7B934D-1D15-4D1D-B532-7EBB5717C67B}" name="Temperature (K)"/>
    <tableColumn id="2" xr3:uid="{EDF33678-2C42-4094-99EE-06A2E5F7C278}" name="Pressure (bar)"/>
    <tableColumn id="3" xr3:uid="{1D6FCA08-AF8F-438F-B58E-812E6CC66C19}" name="Density (kg/m3)"/>
    <tableColumn id="4" xr3:uid="{C2557A4E-D722-4815-BBD8-69A9B57C1020}" name="Volume (m3/kg)"/>
    <tableColumn id="5" xr3:uid="{D9AE997F-712D-43D3-8F95-874F6E3DAC59}" name="Internal Energy (kJ/mol)"/>
    <tableColumn id="6" xr3:uid="{EADC45B8-9103-4D10-9C4E-B459D3D2707E}" name="Enthalpy (kJ/mol)"/>
    <tableColumn id="7" xr3:uid="{6E764859-7D44-4CC2-8382-0923B8B4E82B}" name="Entropy (J/mol*K)"/>
    <tableColumn id="8" xr3:uid="{1CA905E2-13B0-4778-909E-D082CFE325F4}" name="Cv (J/mol*K)"/>
    <tableColumn id="9" xr3:uid="{73A3881A-8889-42EE-A1DE-0C8922A7120F}" name="Cp (J/mol*K)"/>
    <tableColumn id="10" xr3:uid="{D33C6701-B071-408B-9D5D-032058285119}" name="Sound Spd. (m/s)"/>
    <tableColumn id="11" xr3:uid="{F2F3927A-AD2E-45CC-9657-F23589162B66}" name="Joule-Thomson (K/bar)"/>
    <tableColumn id="12" xr3:uid="{91567C7C-2CC0-4B50-B4DE-279A3FA73253}" name="Viscosity (Pa*s)"/>
    <tableColumn id="13" xr3:uid="{8B0DA9B6-2BD5-4D3D-B5A2-558A8D64DAC9}" name="Therm. Cond. (W/m*K)"/>
    <tableColumn id="14" xr3:uid="{B04EF889-FA21-467F-8CAC-FAA5FA6A4C27}" name="Phase"/>
  </tableColumns>
  <tableStyleInfo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2" xr:uid="{F9B4F9AB-55CF-4A49-8F0F-2A0FD1C80086}" name="Isothermal_Data_for_T___225_74_K163" displayName="Isothermal_Data_for_T___225_74_K163" ref="A1:N117" totalsRowShown="0">
  <autoFilter ref="A1:N117" xr:uid="{F9B4F9AB-55CF-4A49-8F0F-2A0FD1C80086}"/>
  <tableColumns count="14">
    <tableColumn id="1" xr3:uid="{68130B0E-9D8F-4A44-AF20-41624129C672}" name="Temperature (K)"/>
    <tableColumn id="2" xr3:uid="{3143DAF2-2A60-476E-9031-57D2588004EA}" name="Pressure (bar)"/>
    <tableColumn id="3" xr3:uid="{9265386C-EFB7-4333-9A5A-429DFC243FEC}" name="Density (kg/m3)"/>
    <tableColumn id="4" xr3:uid="{CEF4BC95-5BDF-47E8-9344-9A226A6CBB1A}" name="Volume (m3/kg)"/>
    <tableColumn id="5" xr3:uid="{9DC6954D-02AE-47A0-AD59-6229FA9B1D52}" name="Internal Energy (kJ/mol)"/>
    <tableColumn id="6" xr3:uid="{0214F530-FEDB-4736-A5F9-511B1EC22923}" name="Enthalpy (kJ/mol)"/>
    <tableColumn id="7" xr3:uid="{6604A06B-5CAD-4BD5-893C-8A7E99C5DAAA}" name="Entropy (J/mol*K)"/>
    <tableColumn id="8" xr3:uid="{FC5E899E-FD91-484E-A419-7A8F09383378}" name="Cv (J/mol*K)"/>
    <tableColumn id="9" xr3:uid="{B58D1CFA-28F4-46E2-912D-5045183D2B80}" name="Cp (J/mol*K)"/>
    <tableColumn id="10" xr3:uid="{0142D695-CE5E-4886-AFD9-DA54278E18B4}" name="Sound Spd. (m/s)"/>
    <tableColumn id="11" xr3:uid="{E0D7AFEE-4BD7-485B-8301-F24A850FA123}" name="Joule-Thomson (K/bar)"/>
    <tableColumn id="12" xr3:uid="{B299F265-DABE-4FB5-B8A1-EF4D51382EB4}" name="Viscosity (Pa*s)"/>
    <tableColumn id="13" xr3:uid="{26E870A5-0706-466C-91DE-2768F4F4D641}" name="Therm. Cond. (W/m*K)"/>
    <tableColumn id="14" xr3:uid="{85ABF641-DFD7-4886-B9FC-DE9AA71B3821}" name="Phase"/>
  </tableColumns>
  <tableStyleInfo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1" xr:uid="{8160B18B-2EB3-487E-9020-F743AD5CF7AF}" name="Isothermal_Data_for_T___136_51_K152" displayName="Isothermal_Data_for_T___136_51_K152" ref="A1:N195" totalsRowShown="0">
  <autoFilter ref="A1:N195" xr:uid="{8160B18B-2EB3-487E-9020-F743AD5CF7AF}"/>
  <tableColumns count="14">
    <tableColumn id="1" xr3:uid="{61EA9C4B-50F2-4333-8600-81A0DF269DCD}" name="Temperature (K)"/>
    <tableColumn id="2" xr3:uid="{A4C560B8-4DF4-4B28-8EFE-ABAE173C9AEE}" name="Pressure (bar)"/>
    <tableColumn id="3" xr3:uid="{9B4308AA-EDBE-41BE-BC27-16189B9CDBA6}" name="Density (kg/m3)"/>
    <tableColumn id="4" xr3:uid="{EFFDF7B5-010A-4870-8DD0-24A902E368D3}" name="Volume (m3/kg)"/>
    <tableColumn id="5" xr3:uid="{961BBAFE-27A5-439F-BAC5-BC3542EAFE9E}" name="Internal Energy (kJ/mol)"/>
    <tableColumn id="6" xr3:uid="{93A3E51D-0BCD-45DF-9BC5-1A2519321359}" name="Enthalpy (kJ/mol)"/>
    <tableColumn id="7" xr3:uid="{95220427-2D80-463B-871C-5DD6C773C503}" name="Entropy (J/mol*K)"/>
    <tableColumn id="8" xr3:uid="{72476981-498A-49CC-8815-80CFC3DFFAEF}" name="Cv (J/mol*K)"/>
    <tableColumn id="9" xr3:uid="{9A0DDD80-B0E2-4612-B389-520463136843}" name="Cp (J/mol*K)"/>
    <tableColumn id="10" xr3:uid="{56CFFB41-3DEC-4759-9DA2-D294B72065F2}" name="Sound Spd. (m/s)"/>
    <tableColumn id="11" xr3:uid="{E6A2A1C4-6914-4919-86F4-422DBC90B0FF}" name="Joule-Thomson (K/bar)"/>
    <tableColumn id="12" xr3:uid="{CD0C1CAA-CE73-4418-A72A-01C472BA803C}" name="Viscosity (Pa*s)"/>
    <tableColumn id="13" xr3:uid="{D8545F54-C13D-4D56-88C3-14D7C309308C}" name="Therm. Cond. (W/m*K)"/>
    <tableColumn id="14" xr3:uid="{5919EAA4-879A-424E-90AB-906960BC4E11}" name="Phase"/>
  </tableColumns>
  <tableStyleInfo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1" xr:uid="{78752E5F-B68E-40AB-88FA-2D64B419ACF6}" name="Isothermal_Data_for_T___151_00_K142" displayName="Isothermal_Data_for_T___151_00_K142" ref="A1:N176" totalsRowShown="0">
  <autoFilter ref="A1:N176" xr:uid="{78752E5F-B68E-40AB-88FA-2D64B419ACF6}"/>
  <tableColumns count="14">
    <tableColumn id="1" xr3:uid="{6C54B5B3-F2A1-4951-9CFD-64D1806F3B69}" name="Temperature (K)"/>
    <tableColumn id="2" xr3:uid="{314BA82F-1A5F-4002-8A03-ABDB10BC223C}" name="Pressure (bar)"/>
    <tableColumn id="3" xr3:uid="{0A094641-68A9-4891-9F25-51E55660F6EE}" name="Density (kg/m3)"/>
    <tableColumn id="4" xr3:uid="{5B2272BB-6366-4A35-A4DD-0A46D30779AB}" name="Volume (m3/kg)"/>
    <tableColumn id="5" xr3:uid="{E67284B2-676C-4830-B1B0-641D5A61D0F5}" name="Internal Energy (kJ/mol)"/>
    <tableColumn id="6" xr3:uid="{A45C79E1-BB6B-4A86-B0BC-4DC576232065}" name="Enthalpy (kJ/mol)"/>
    <tableColumn id="7" xr3:uid="{CE393B65-0500-4013-B296-BE4C4284398A}" name="Entropy (J/mol*K)"/>
    <tableColumn id="8" xr3:uid="{8D64B682-7191-41A3-A328-63C981FC55EF}" name="Cv (J/mol*K)"/>
    <tableColumn id="9" xr3:uid="{28151F6C-6C0B-4FF3-B758-27DF1CCE017C}" name="Cp (J/mol*K)"/>
    <tableColumn id="10" xr3:uid="{0C3CDD87-0516-4147-8242-CA89E6A32C18}" name="Sound Spd. (m/s)"/>
    <tableColumn id="11" xr3:uid="{12B0F55C-B3A4-4688-B54B-FA0B0677561B}" name="Joule-Thomson (K/bar)"/>
    <tableColumn id="12" xr3:uid="{52DA0519-0FB1-443D-881F-17639C0B9B32}" name="Viscosity (Pa*s)"/>
    <tableColumn id="13" xr3:uid="{1D8A7A26-DD57-4162-94E6-1A9902A36110}" name="Therm. Cond. (W/m*K)"/>
    <tableColumn id="14" xr3:uid="{6685586B-52C3-4B5F-899A-A0D007073B1C}" name="Phase"/>
  </tableColumns>
  <tableStyleInfo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0" xr:uid="{D9453AAC-2C0E-48FC-A8CB-7DAF9D79300B}" name="Isothermal_Data_for_T___192_56_K121" displayName="Isothermal_Data_for_T___192_56_K121" ref="A1:N176" totalsRowShown="0">
  <autoFilter ref="A1:N176" xr:uid="{D9453AAC-2C0E-48FC-A8CB-7DAF9D79300B}"/>
  <tableColumns count="14">
    <tableColumn id="1" xr3:uid="{C77E8483-24C3-4476-8698-2D9A37AAAB3F}" name="Temperature (K)"/>
    <tableColumn id="2" xr3:uid="{D2231CCB-5312-4B4F-A064-74CD3F530A07}" name="Pressure (bar)"/>
    <tableColumn id="3" xr3:uid="{15FFD674-8346-4B44-BC11-38812FD3167E}" name="Density (kg/m3)"/>
    <tableColumn id="4" xr3:uid="{952643DC-023A-4A43-B97E-382B4F469005}" name="Volume (m3/kg)"/>
    <tableColumn id="5" xr3:uid="{6CA3221E-420C-4F67-97F4-BAB15C7C9FD0}" name="Internal Energy (kJ/mol)"/>
    <tableColumn id="6" xr3:uid="{360ED1B8-F6E9-4152-ADF8-28AADA331FD0}" name="Enthalpy (kJ/mol)"/>
    <tableColumn id="7" xr3:uid="{8717B04A-8B11-4B65-B04E-C9A29AA7B502}" name="Entropy (J/mol*K)"/>
    <tableColumn id="8" xr3:uid="{C4E78F20-8CEB-4390-B5F8-5454F6C04046}" name="Cv (J/mol*K)"/>
    <tableColumn id="9" xr3:uid="{813BE428-0877-43DC-A05E-E274FE818CCA}" name="Cp (J/mol*K)"/>
    <tableColumn id="10" xr3:uid="{C2E89EFE-5155-4AEA-8D43-E4DC2A7AB4C9}" name="Sound Spd. (m/s)"/>
    <tableColumn id="11" xr3:uid="{32F2B744-6647-4DFF-AC9D-7F682EF6CA81}" name="Joule-Thomson (K/bar)"/>
    <tableColumn id="12" xr3:uid="{A3184E31-F370-44EC-8B7D-9A782B7E0878}" name="Viscosity (Pa*s)"/>
    <tableColumn id="13" xr3:uid="{F5C07ABC-67C4-4D29-A22F-BF8F38667711}" name="Therm. Cond. (W/m*K)"/>
    <tableColumn id="14" xr3:uid="{7A6552C3-9F71-44F3-80A4-546BC7E6C909}" name="Phase"/>
  </tableColumns>
  <tableStyleInfo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0" xr:uid="{49ECF6AE-8C4F-453F-BC13-C520121092C0}" name="Isothermal_Data_for_T___235_56_K111" displayName="Isothermal_Data_for_T___235_56_K111" ref="A1:N176" totalsRowShown="0">
  <autoFilter ref="A1:N176" xr:uid="{49ECF6AE-8C4F-453F-BC13-C520121092C0}"/>
  <tableColumns count="14">
    <tableColumn id="1" xr3:uid="{F8FE2147-5552-4AE3-8CA4-09F7A90CE680}" name="Temperature (K)"/>
    <tableColumn id="2" xr3:uid="{33346FB5-C64B-4ECC-A476-34DB866111C4}" name="Pressure (bar)"/>
    <tableColumn id="3" xr3:uid="{1FF64C40-D993-481D-A2B8-CE09D05A872F}" name="Density (kg/m3)"/>
    <tableColumn id="4" xr3:uid="{7004AC62-F14B-4469-9F23-E7A911DB7F0A}" name="Volume (m3/kg)"/>
    <tableColumn id="5" xr3:uid="{073E4D77-FB95-42EC-BE0A-017C32A40FBF}" name="Internal Energy (kJ/mol)"/>
    <tableColumn id="6" xr3:uid="{B8FEA3D5-4751-4B9D-8D3E-F7C0E60E08AB}" name="Enthalpy (kJ/mol)"/>
    <tableColumn id="7" xr3:uid="{486A592B-68EF-4344-888C-D7B919CF73B1}" name="Entropy (J/mol*K)"/>
    <tableColumn id="8" xr3:uid="{D12517C9-F7A9-4C58-A6D9-221E0CE94E4F}" name="Cv (J/mol*K)"/>
    <tableColumn id="9" xr3:uid="{3D63CFFB-F127-4E67-AA23-C59A004535CE}" name="Cp (J/mol*K)"/>
    <tableColumn id="10" xr3:uid="{2CE38C65-67BB-4070-9457-30D1969565D7}" name="Sound Spd. (m/s)"/>
    <tableColumn id="11" xr3:uid="{54328812-3396-471F-94F4-0F53CAD8F625}" name="Joule-Thomson (K/bar)"/>
    <tableColumn id="12" xr3:uid="{01D3CB3D-3E5C-4AB1-B570-DD5C2868ECD0}" name="Viscosity (Pa*s)"/>
    <tableColumn id="13" xr3:uid="{D8DED3A7-D32B-48A0-9618-2287630A305A}" name="Therm. Cond. (W/m*K)"/>
    <tableColumn id="14" xr3:uid="{9A032DA6-326C-40B6-836A-A26389B900FF}" name="Phase"/>
  </tableColumns>
  <tableStyleInfo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3" xr:uid="{BA3637BC-4BAC-4987-B028-D63A31C42F05}" name="Isothermal_Data_for_T___329_05_K104" displayName="Isothermal_Data_for_T___329_05_K104" ref="A1:N119" totalsRowShown="0">
  <autoFilter ref="A1:N119" xr:uid="{BA3637BC-4BAC-4987-B028-D63A31C42F05}"/>
  <tableColumns count="14">
    <tableColumn id="1" xr3:uid="{34782116-9DC8-47C1-84E7-794D3E64695E}" name="Temperature (K)"/>
    <tableColumn id="2" xr3:uid="{CB15D73A-EFA4-45D2-AA9D-7920EABC68DE}" name="Pressure (bar)"/>
    <tableColumn id="3" xr3:uid="{9847EE1C-1256-4EC8-8457-9B57585C3185}" name="Density (kg/m3)"/>
    <tableColumn id="4" xr3:uid="{4D47755F-7F87-4FAD-9FE4-2E340548801E}" name="Volume (m3/kg)"/>
    <tableColumn id="5" xr3:uid="{1C81AD39-3248-4BB5-960B-97A6C8D6EDF9}" name="Internal Energy (kJ/mol)"/>
    <tableColumn id="6" xr3:uid="{32EBE586-B594-4FDD-AE5F-BA4D2D5C525C}" name="Enthalpy (kJ/mol)"/>
    <tableColumn id="7" xr3:uid="{F8467BE7-DBAD-488E-A500-429D18022DA7}" name="Entropy (J/mol*K)"/>
    <tableColumn id="8" xr3:uid="{3B08615D-8587-4AF7-887C-4FA7499C30A6}" name="Cv (J/mol*K)"/>
    <tableColumn id="9" xr3:uid="{86F9D984-89B7-4D47-9621-6334145A8D82}" name="Cp (J/mol*K)"/>
    <tableColumn id="10" xr3:uid="{DBC04D97-8956-4562-91D7-3A0E40CA133D}" name="Sound Spd. (m/s)"/>
    <tableColumn id="11" xr3:uid="{AF55F2C8-0856-46E6-AE87-84C5403564DF}" name="Joule-Thomson (K/bar)"/>
    <tableColumn id="12" xr3:uid="{16D45124-C31B-4F99-ABDB-70B5706DA528}" name="Viscosity (Pa*s)"/>
    <tableColumn id="13" xr3:uid="{BB2022C5-07FA-49B5-9A20-42E5168D6E7D}" name="Therm. Cond. (W/m*K)"/>
    <tableColumn id="14" xr3:uid="{DAFDF744-6A4C-4745-B78B-4DABE4FFD8B3}" name="Phase"/>
  </tableColumns>
  <tableStyleInfo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4" xr:uid="{BE6ECD7B-8E16-4541-9B7A-0CD4ACA919F2}" name="Isothermal_Data_for_T___308_85_K95" displayName="Isothermal_Data_for_T___308_85_K95" ref="A1:N119" totalsRowShown="0">
  <autoFilter ref="A1:N119" xr:uid="{BE6ECD7B-8E16-4541-9B7A-0CD4ACA919F2}"/>
  <tableColumns count="14">
    <tableColumn id="1" xr3:uid="{1F4547D5-220F-46F9-BE7C-85625DBF4445}" name="Temperature (K)"/>
    <tableColumn id="2" xr3:uid="{CF52E080-1EBF-4B4E-B640-767AB598B32E}" name="Pressure (bar)"/>
    <tableColumn id="3" xr3:uid="{57E886D7-7C8F-4496-A5AE-B1C9079E545D}" name="Density (kg/m3)"/>
    <tableColumn id="4" xr3:uid="{B591526F-126C-4D52-A04D-02654F54F653}" name="Volume (m3/kg)"/>
    <tableColumn id="5" xr3:uid="{46F84304-6470-47F6-B2BB-1E1BBF45BB50}" name="Internal Energy (kJ/mol)"/>
    <tableColumn id="6" xr3:uid="{8ECC12D0-5BF7-4F57-AFD6-541D1FFC525B}" name="Enthalpy (kJ/mol)"/>
    <tableColumn id="7" xr3:uid="{0259355A-EA8C-4655-890A-7534FF0337B9}" name="Entropy (J/mol*K)"/>
    <tableColumn id="8" xr3:uid="{7E050BA1-2C2D-470F-955C-E4FDCE793B95}" name="Cv (J/mol*K)"/>
    <tableColumn id="9" xr3:uid="{DE99BB5F-B080-4CBE-85F0-F4A5AFBAE059}" name="Cp (J/mol*K)"/>
    <tableColumn id="10" xr3:uid="{C2C1969C-BEE1-4A55-954A-036CCF90E9B7}" name="Sound Spd. (m/s)"/>
    <tableColumn id="11" xr3:uid="{2DC8EFA6-DB24-4B49-9DEF-409AE8598179}" name="Joule-Thomson (K/bar)"/>
    <tableColumn id="12" xr3:uid="{309CA4A5-5B88-42FE-AED6-ADDDF42DDB86}" name="Viscosity (Pa*s)"/>
    <tableColumn id="13" xr3:uid="{4E1078C5-8C67-4235-A470-99445336D673}" name="Therm. Cond. (W/m*K)"/>
    <tableColumn id="14" xr3:uid="{31D68FE7-90BF-4CC6-A236-676FD262302D}" name="Phase"/>
  </tableColumns>
  <tableStyleInfo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" xr:uid="{3CBD64AB-436D-456D-ABEA-0AE4F1B959FC}" name="Isothermal_Data_for_T___297_27_K87" displayName="Isothermal_Data_for_T___297_27_K87" ref="A1:N119" totalsRowShown="0">
  <autoFilter ref="A1:N119" xr:uid="{3CBD64AB-436D-456D-ABEA-0AE4F1B959FC}"/>
  <tableColumns count="14">
    <tableColumn id="1" xr3:uid="{A3FA38B2-B107-439F-9C8D-185BD50AC344}" name="Temperature (K)"/>
    <tableColumn id="2" xr3:uid="{28E874CD-6313-4146-9299-7F84F0984BBD}" name="Pressure (bar)"/>
    <tableColumn id="3" xr3:uid="{0B59BDAB-4D48-46F4-8C23-508E59630331}" name="Density (kg/m3)"/>
    <tableColumn id="4" xr3:uid="{A993700C-0446-46BC-8F66-D76E63C19729}" name="Volume (m3/kg)"/>
    <tableColumn id="5" xr3:uid="{A0F49E6E-5D4B-4609-ACDE-19A03B299FEC}" name="Internal Energy (kJ/mol)"/>
    <tableColumn id="6" xr3:uid="{28802F2F-C8EC-4809-BEFB-BC9BF3138181}" name="Enthalpy (kJ/mol)"/>
    <tableColumn id="7" xr3:uid="{B0889E89-9A80-4802-973D-F7B06C7E2AC8}" name="Entropy (J/mol*K)"/>
    <tableColumn id="8" xr3:uid="{7CB37AC7-1E3A-4DA5-9069-6E2316E8E31B}" name="Cv (J/mol*K)"/>
    <tableColumn id="9" xr3:uid="{B6326411-6A10-4CE8-A4BC-0091827504E8}" name="Cp (J/mol*K)"/>
    <tableColumn id="10" xr3:uid="{0C8E409C-111B-4D8C-ADE9-70DC07DFD2C6}" name="Sound Spd. (m/s)"/>
    <tableColumn id="11" xr3:uid="{0D026AC8-B12E-4516-9EAB-E61B2F5A151F}" name="Joule-Thomson (K/bar)"/>
    <tableColumn id="12" xr3:uid="{D796CD9E-10A9-40C0-A7B6-644B67D5EA4F}" name="Viscosity (Pa*s)"/>
    <tableColumn id="13" xr3:uid="{6BF1E8D4-CBCD-466C-AC8E-D6E97B33261B}" name="Therm. Cond. (W/m*K)"/>
    <tableColumn id="14" xr3:uid="{5333A63F-FDD3-47F1-8816-D436C89B0B1A}" name="Phase"/>
  </tableColumns>
  <tableStyleInfo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" xr:uid="{C892C854-65D5-4CB0-AF95-A2BD01D0D557}" name="Isothermal_Data_for_T___284_37_K77" displayName="Isothermal_Data_for_T___284_37_K77" ref="A1:N155" totalsRowShown="0">
  <autoFilter ref="A1:N155" xr:uid="{C892C854-65D5-4CB0-AF95-A2BD01D0D557}"/>
  <tableColumns count="14">
    <tableColumn id="1" xr3:uid="{82839AAC-FD3F-45BC-B41C-E261469059A1}" name="Temperature (K)"/>
    <tableColumn id="2" xr3:uid="{5F31CAFF-B0FA-46DB-A6D8-6566E64A127D}" name="Pressure (bar)"/>
    <tableColumn id="3" xr3:uid="{1153C249-C123-4B92-8DEB-AA84A2559D30}" name="Density (kg/m3)"/>
    <tableColumn id="4" xr3:uid="{813F95B5-08E2-4662-8164-14EFA5531577}" name="Volume (m3/kg)"/>
    <tableColumn id="5" xr3:uid="{9895EB6B-CFF4-4A0C-B173-C156FEB1F123}" name="Internal Energy (kJ/mol)"/>
    <tableColumn id="6" xr3:uid="{9CD8C352-8F81-4B2E-8B5D-21EA90671535}" name="Enthalpy (kJ/mol)"/>
    <tableColumn id="7" xr3:uid="{23C6DF8E-4922-4BA5-9ED4-57866D1B9492}" name="Entropy (J/mol*K)"/>
    <tableColumn id="8" xr3:uid="{D16A52B0-03C2-41FD-A2A6-4DCF5D17E5E7}" name="Cv (J/mol*K)"/>
    <tableColumn id="9" xr3:uid="{F5795409-05D0-4933-85C8-DAAE1EC26F9A}" name="Cp (J/mol*K)"/>
    <tableColumn id="10" xr3:uid="{8D52B387-16FE-48B1-84B4-1CA4CB7BE32B}" name="Sound Spd. (m/s)"/>
    <tableColumn id="11" xr3:uid="{19FEE76B-4B9C-4A16-9481-F3230D95BE09}" name="Joule-Thomson (K/bar)"/>
    <tableColumn id="12" xr3:uid="{8334DA2D-7B04-42F8-8DBB-0E42268FB0D1}" name="Viscosity (Pa*s)"/>
    <tableColumn id="13" xr3:uid="{14DB751F-3882-4C34-A240-A5A94B29C2BC}" name="Therm. Cond. (W/m*K)"/>
    <tableColumn id="14" xr3:uid="{3323EA4B-53AB-4432-90F9-0B803C007DEE}" name="Phase"/>
  </tableColumns>
  <tableStyleInfo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DA1A7F6B-B8EE-4638-8B2B-617697801D88}" name="Isothermal_Data_for_T___270_10_K69" displayName="Isothermal_Data_for_T___270_10_K69" ref="A1:N138" totalsRowShown="0">
  <autoFilter ref="A1:N138" xr:uid="{DA1A7F6B-B8EE-4638-8B2B-617697801D88}"/>
  <tableColumns count="14">
    <tableColumn id="1" xr3:uid="{33BC3CB2-C927-4DA6-BAE6-A66FD47DA5D1}" name="Temperature (K)"/>
    <tableColumn id="2" xr3:uid="{FAA6B06E-C563-426C-9E7F-CB341F5E23E7}" name="Pressure (bar)"/>
    <tableColumn id="3" xr3:uid="{41957B00-C7A2-44BD-9DBC-95E91B6D70DA}" name="Density (kg/m3)"/>
    <tableColumn id="4" xr3:uid="{6A8588D2-C235-45BD-89E7-70D0F9C600B7}" name="Volume (m3/kg)"/>
    <tableColumn id="5" xr3:uid="{215E15CF-D0E6-485E-85E5-55E46412D2B2}" name="Internal Energy (kJ/mol)"/>
    <tableColumn id="6" xr3:uid="{CB3ADB3D-8B90-4DA8-BE1A-108D495FB831}" name="Enthalpy (kJ/mol)"/>
    <tableColumn id="7" xr3:uid="{8AA41E47-D442-4A8D-B53C-73CC03D797A0}" name="Entropy (J/mol*K)"/>
    <tableColumn id="8" xr3:uid="{33BC41EC-BB7D-43C8-A196-E5C073972197}" name="Cv (J/mol*K)"/>
    <tableColumn id="9" xr3:uid="{78AE630C-2D88-40F4-9052-581425B15AD4}" name="Cp (J/mol*K)"/>
    <tableColumn id="10" xr3:uid="{AF57239E-DE2D-49E2-ACB1-004A8A2EAD1A}" name="Sound Spd. (m/s)"/>
    <tableColumn id="11" xr3:uid="{94FDB13A-23B9-4B49-A170-A8D4A040B071}" name="Joule-Thomson (K/bar)"/>
    <tableColumn id="12" xr3:uid="{202F2DB7-9DAE-4FFB-AA62-D55628BC6487}" name="Viscosity (Pa*s)"/>
    <tableColumn id="13" xr3:uid="{E4A90829-AD7E-4518-9043-86B52628B113}" name="Therm. Cond. (W/m*K)"/>
    <tableColumn id="14" xr3:uid="{71EA7301-B846-464C-B3A1-AEBDD0961990}" name="Phase"/>
  </tableColumns>
  <tableStyleInfo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444A023A-3EFA-4074-9E35-6F2C78421695}" name="Isothermal_Data_for_T___332_16_K60" displayName="Isothermal_Data_for_T___332_16_K60" ref="A1:N138" totalsRowShown="0">
  <autoFilter ref="A1:N138" xr:uid="{444A023A-3EFA-4074-9E35-6F2C78421695}"/>
  <tableColumns count="14">
    <tableColumn id="1" xr3:uid="{051A3878-A0F9-4E03-93C0-3FCAE9AD7530}" name="Temperature (K)"/>
    <tableColumn id="2" xr3:uid="{56B0B75B-7811-42E5-88F5-896291AE5DE8}" name="Pressure (bar)"/>
    <tableColumn id="3" xr3:uid="{E2FECFBD-7BB5-4716-A5DD-F81C4517D547}" name="Density (kg/m3)"/>
    <tableColumn id="4" xr3:uid="{EEC9A437-6651-4A21-9DB2-21EBF6EAD304}" name="Volume (m3/kg)"/>
    <tableColumn id="5" xr3:uid="{B3A39E92-609A-436D-9299-B3E6B79E3E25}" name="Internal Energy (kJ/mol)"/>
    <tableColumn id="6" xr3:uid="{25AEECF3-97D4-403D-AFA3-79F22FC86D7C}" name="Enthalpy (kJ/mol)"/>
    <tableColumn id="7" xr3:uid="{A5F9E539-AE93-4578-858B-6942F0D2D659}" name="Entropy (J/mol*K)"/>
    <tableColumn id="8" xr3:uid="{BCFFC74A-114A-4B47-BC42-CFC3736EB818}" name="Cv (J/mol*K)"/>
    <tableColumn id="9" xr3:uid="{D4908AEE-78FD-4553-9680-F0363C2C3C2E}" name="Cp (J/mol*K)"/>
    <tableColumn id="10" xr3:uid="{FC5D71B0-4A66-44ED-852C-4B6A4E6CD24F}" name="Sound Spd. (m/s)"/>
    <tableColumn id="11" xr3:uid="{B4536C2E-4664-4255-9495-11913D4F8CA3}" name="Joule-Thomson (K/bar)"/>
    <tableColumn id="12" xr3:uid="{C9D0DEAF-553E-46B6-A537-84034FC12407}" name="Viscosity (Pa*s)"/>
    <tableColumn id="13" xr3:uid="{39ACEBB2-5D6D-4D3C-ACF9-224317E1AE63}" name="Therm. Cond. (W/m*K)"/>
    <tableColumn id="14" xr3:uid="{759A6BFA-3B2E-40A6-94C4-7E8D4A74890D}" name="Phase"/>
  </tableColumns>
  <tableStyleInfo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3E622DC6-B217-47B5-9115-B3A7B943F13C}" name="Isothermal_Data_for_T___248_85_K51" displayName="Isothermal_Data_for_T___248_85_K51" ref="A1:N81" totalsRowShown="0">
  <autoFilter ref="A1:N81" xr:uid="{3E622DC6-B217-47B5-9115-B3A7B943F13C}"/>
  <tableColumns count="14">
    <tableColumn id="1" xr3:uid="{45CD0346-EFCE-4C0F-9013-48C02885D7E8}" name="Temperature (K)"/>
    <tableColumn id="2" xr3:uid="{61164226-B162-497D-9884-E42939D203D2}" name="Pressure (bar)"/>
    <tableColumn id="3" xr3:uid="{937866EA-6648-4E37-B5AC-AA2ED457CE0B}" name="Density (kg/m3)"/>
    <tableColumn id="4" xr3:uid="{10E69766-1D71-48C9-9228-FA50431ADD45}" name="Volume (m3/kg)"/>
    <tableColumn id="5" xr3:uid="{CADAA098-FCFE-4206-8486-811E545AF121}" name="Internal Energy (kJ/mol)"/>
    <tableColumn id="6" xr3:uid="{7180F0A7-EBCE-42B9-863E-D9FBF749F05B}" name="Enthalpy (kJ/mol)"/>
    <tableColumn id="7" xr3:uid="{5060E722-CC99-4E32-9DEA-78534AC87D51}" name="Entropy (J/mol*K)"/>
    <tableColumn id="8" xr3:uid="{58641A6B-D730-4934-85EC-85ABA7119C57}" name="Cv (J/mol*K)"/>
    <tableColumn id="9" xr3:uid="{642F3C0C-D54B-49DE-8BB1-00372A35F201}" name="Cp (J/mol*K)"/>
    <tableColumn id="10" xr3:uid="{5D8440E1-202E-4CCA-9709-A1DF6AE497A8}" name="Sound Spd. (m/s)"/>
    <tableColumn id="11" xr3:uid="{AA4E2E42-4FA7-4252-90D5-57BAC448624D}" name="Joule-Thomson (K/bar)"/>
    <tableColumn id="12" xr3:uid="{7216D8C9-7435-4D62-880F-BAE4024E45E2}" name="Viscosity (Pa*s)"/>
    <tableColumn id="13" xr3:uid="{BFD93965-B9A8-42C2-BE6F-BBF0E2C19322}" name="Therm. Cond. (W/m*K)"/>
    <tableColumn id="14" xr3:uid="{25E0329B-51FA-42DA-BD06-6FA66C474F40}" name="Phase"/>
  </tableColumns>
  <tableStyleInfo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18F0C272-5DFE-4766-96B7-0E69EA736832}" name="Isothermal_Data_for_T___253_91_K41" displayName="Isothermal_Data_for_T___253_91_K41" ref="A1:N138" totalsRowShown="0">
  <autoFilter ref="A1:N138" xr:uid="{18F0C272-5DFE-4766-96B7-0E69EA736832}"/>
  <tableColumns count="14">
    <tableColumn id="1" xr3:uid="{2C95982F-D2DC-431F-8083-9317494B07E4}" name="Temperature (K)"/>
    <tableColumn id="2" xr3:uid="{9530E475-4866-4DD4-BFCB-5EA282ACD914}" name="Pressure (bar)"/>
    <tableColumn id="3" xr3:uid="{DE28E004-1CBA-45F3-A184-E41E0C373253}" name="Density (kg/m3)"/>
    <tableColumn id="4" xr3:uid="{B9BBEE25-70C2-4850-B5E4-577D222115A8}" name="Volume (m3/kg)"/>
    <tableColumn id="5" xr3:uid="{A1524A50-1D4F-4F2A-9882-15ED3E901138}" name="Internal Energy (kJ/mol)"/>
    <tableColumn id="6" xr3:uid="{69269DFB-73E4-43DB-8399-E4D1039FE359}" name="Enthalpy (kJ/mol)"/>
    <tableColumn id="7" xr3:uid="{84A90D99-EE65-4859-B007-EE0F95E5C3A8}" name="Entropy (J/mol*K)"/>
    <tableColumn id="8" xr3:uid="{F7E791AC-7733-4E91-8864-0C0CFE9E1477}" name="Cv (J/mol*K)"/>
    <tableColumn id="9" xr3:uid="{6E79784F-5454-4B03-B02C-0B936E265100}" name="Cp (J/mol*K)"/>
    <tableColumn id="10" xr3:uid="{5036919D-9910-4040-8486-F4595E52D690}" name="Sound Spd. (m/s)"/>
    <tableColumn id="11" xr3:uid="{D2D38EEB-A7DA-4379-8C34-F9D70F8233C5}" name="Joule-Thomson (K/bar)"/>
    <tableColumn id="12" xr3:uid="{C13AE4AA-6ED5-4DCC-AD84-066484CC298F}" name="Viscosity (Pa*s)"/>
    <tableColumn id="13" xr3:uid="{C9DD9109-4867-4E9F-93B1-5E7C64F612C3}" name="Therm. Cond. (W/m*K)"/>
    <tableColumn id="14" xr3:uid="{7F53CF03-2BFC-4F3B-B279-B7F94583814A}" name="Phase"/>
  </tableColumns>
  <tableStyleInfo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F636F1C6-4B8F-4786-A92F-A9300848E31F}" name="Isothermal_Data_for_T___95_282_K30" displayName="Isothermal_Data_for_T___95_282_K30" ref="A1:N214" totalsRowShown="0">
  <autoFilter ref="A1:N214" xr:uid="{F636F1C6-4B8F-4786-A92F-A9300848E31F}"/>
  <tableColumns count="14">
    <tableColumn id="1" xr3:uid="{53884045-2D85-46C3-AA29-6682589351FB}" name="Temperature (K)"/>
    <tableColumn id="2" xr3:uid="{D794E176-F418-46E6-AAD9-F3C37DDBD853}" name="Pressure (bar)"/>
    <tableColumn id="3" xr3:uid="{7ABD8248-3BAA-44DF-81AC-FE1C00E7D453}" name="Density (kg/m3)"/>
    <tableColumn id="4" xr3:uid="{4972DC66-0B3F-4070-B25B-B4D0E97077E2}" name="Volume (m3/kg)"/>
    <tableColumn id="5" xr3:uid="{A5C94BDC-59EA-4B2D-A38A-C01785684031}" name="Internal Energy (kJ/mol)"/>
    <tableColumn id="6" xr3:uid="{F0F95E28-6844-45B2-AEBA-85C2FD77B209}" name="Enthalpy (kJ/mol)"/>
    <tableColumn id="7" xr3:uid="{F310D299-C3BA-4E71-B6A7-77D49687B275}" name="Entropy (J/mol*K)"/>
    <tableColumn id="8" xr3:uid="{644F7E8D-3DC3-4154-A707-EAF72CF2A06D}" name="Cv (J/mol*K)"/>
    <tableColumn id="9" xr3:uid="{8BA16144-7DD8-4D28-BE77-113A0E58FDA4}" name="Cp (J/mol*K)"/>
    <tableColumn id="10" xr3:uid="{7549A14E-A5A1-425A-AA8D-A7620EC4689F}" name="Sound Spd. (m/s)"/>
    <tableColumn id="11" xr3:uid="{255DE282-8A11-4429-AF43-12126EFD6BF4}" name="Joule-Thomson (K/bar)"/>
    <tableColumn id="12" xr3:uid="{CEA1E69A-EB95-4A45-BE98-C517FFC55511}" name="Viscosity (Pa*s)"/>
    <tableColumn id="13" xr3:uid="{824C25AD-3FEE-44A0-B638-CB6338E7E9E6}" name="Therm. Cond. (W/m*K)"/>
    <tableColumn id="14" xr3:uid="{2202B5DF-D97D-4323-9603-611915CB41F5}" name="Phase"/>
  </tableColumns>
  <tableStyleInfo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5B16DAAA-14E9-4913-ACC6-203EC33671FD}" name="Isothermal_Data_for_T___256_30_K21" displayName="Isothermal_Data_for_T___256_30_K21" ref="A1:N137" totalsRowShown="0">
  <autoFilter ref="A1:N137" xr:uid="{5B16DAAA-14E9-4913-ACC6-203EC33671FD}"/>
  <tableColumns count="14">
    <tableColumn id="1" xr3:uid="{0F94D9E7-8183-4020-8EA3-05B2AF51C6E6}" name="Temperature (K)"/>
    <tableColumn id="2" xr3:uid="{4EBE2151-BD92-4D03-A6FD-6991ECC59075}" name="Pressure (bar)"/>
    <tableColumn id="3" xr3:uid="{9D3D47E6-7E71-4423-AAD6-952B008D0853}" name="Density (kg/m3)"/>
    <tableColumn id="4" xr3:uid="{65B5CFEC-300C-4437-A41F-19C68C9DAE96}" name="Volume (m3/kg)"/>
    <tableColumn id="5" xr3:uid="{B9C68050-CF89-405A-807D-0EF2C2960DC3}" name="Internal Energy (kJ/mol)"/>
    <tableColumn id="6" xr3:uid="{83A079CE-C40A-4AB1-A2ED-465B7D16A2EF}" name="Enthalpy (kJ/mol)"/>
    <tableColumn id="7" xr3:uid="{DF97DBA0-5A1C-456E-8317-1C737A690F0C}" name="Entropy (J/mol*K)"/>
    <tableColumn id="8" xr3:uid="{D805E83B-2E0E-4DDA-BB95-1564F86E12D0}" name="Cv (J/mol*K)"/>
    <tableColumn id="9" xr3:uid="{EBA0C89B-D5D5-41EA-B620-97401006D4CF}" name="Cp (J/mol*K)"/>
    <tableColumn id="10" xr3:uid="{E6FDD202-0801-4E84-9E23-E1ED7662B85C}" name="Sound Spd. (m/s)"/>
    <tableColumn id="11" xr3:uid="{9899AFD7-8F57-413C-8BB5-444BADD930FB}" name="Joule-Thomson (K/bar)"/>
    <tableColumn id="12" xr3:uid="{B253175E-297E-4930-9953-BEDD1C60FC16}" name="Viscosity (Pa*s)"/>
    <tableColumn id="13" xr3:uid="{95A7546B-2754-4743-A8AF-D9E548185FAE}" name="Therm. Cond. (W/m*K)"/>
    <tableColumn id="14" xr3:uid="{9ED436DB-A563-4AE9-8FE5-602AC959FB67}" name="Phase"/>
  </tableColumns>
  <tableStyleInfo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D96C8B19-F341-44E5-AAE7-8AE70C8EFEA8}" name="Isothermal_Data_for_T___152_66_K42" displayName="Isothermal_Data_for_T___152_66_K42" ref="A1:N212" totalsRowShown="0">
  <autoFilter ref="A1:N212" xr:uid="{D96C8B19-F341-44E5-AAE7-8AE70C8EFEA8}"/>
  <tableColumns count="14">
    <tableColumn id="1" xr3:uid="{00B25E42-5052-48ED-984B-B9EC1BE4E3A1}" name="Temperature (K)"/>
    <tableColumn id="2" xr3:uid="{ADC3C115-9650-45C5-8DFA-3D435CB44687}" name="Pressure (bar)"/>
    <tableColumn id="3" xr3:uid="{C0892B2D-FD0F-4328-8E24-0ACFB14DD3ED}" name="Density (kg/m3)"/>
    <tableColumn id="4" xr3:uid="{30FC321A-4BB4-435A-955C-C89FC0879413}" name="Volume (m3/kg)"/>
    <tableColumn id="5" xr3:uid="{31329D43-175D-4FA3-A911-925F15C792C4}" name="Internal Energy (kJ/mol)"/>
    <tableColumn id="6" xr3:uid="{CAACB5FE-3833-4D0D-9E33-BAF860BE2E74}" name="Enthalpy (kJ/mol)"/>
    <tableColumn id="7" xr3:uid="{B275DF4B-99C0-4427-88D3-4911B4ACFE5C}" name="Entropy (J/mol*K)"/>
    <tableColumn id="8" xr3:uid="{F0F87052-2053-440D-9A60-21D71B4F9E09}" name="Cv (J/mol*K)"/>
    <tableColumn id="9" xr3:uid="{F33754C0-B718-4123-A93A-6C4C8E6352A5}" name="Cp (J/mol*K)"/>
    <tableColumn id="10" xr3:uid="{03A273C4-37BF-4695-B4C1-2892BBD5AF31}" name="Sound Spd. (m/s)"/>
    <tableColumn id="11" xr3:uid="{5B25834B-4B57-468D-9204-F211FD9D4853}" name="Joule-Thomson (K/bar)"/>
    <tableColumn id="12" xr3:uid="{932B9B5D-5CCA-4ABC-8977-D12362E229E7}" name="Viscosity (Pa*s)"/>
    <tableColumn id="13" xr3:uid="{595DED83-06ED-46A7-AABD-B394CFB411F2}" name="Therm. Cond. (W/m*K)"/>
    <tableColumn id="14" xr3:uid="{A3CAC72B-8A81-4E95-99DB-598C441F7C00}" name="Phase"/>
  </tableColumns>
  <tableStyleInfo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E7DFC96F-8046-45A3-B156-878FD43F5D45}" name="Isothermal_Data_for_T___141_18_K54" displayName="Isothermal_Data_for_T___141_18_K54" ref="A1:N214" totalsRowShown="0">
  <autoFilter ref="A1:N214" xr:uid="{E7DFC96F-8046-45A3-B156-878FD43F5D45}"/>
  <tableColumns count="14">
    <tableColumn id="1" xr3:uid="{022AF407-9682-4115-BC72-4ED28FBD563A}" name="Temperature (K)"/>
    <tableColumn id="2" xr3:uid="{328DF13F-A924-4962-9447-F41B8B3570C7}" name="Pressure (bar)"/>
    <tableColumn id="3" xr3:uid="{ABBB464E-4862-4461-97FA-8BB28402F86E}" name="Density (kg/m3)"/>
    <tableColumn id="4" xr3:uid="{93E73665-9E12-4359-80CC-C78A91D12EBD}" name="Volume (m3/kg)"/>
    <tableColumn id="5" xr3:uid="{BBB0CB25-9F7E-4562-99AD-FDA5EFCA36A6}" name="Internal Energy (kJ/mol)"/>
    <tableColumn id="6" xr3:uid="{16DCB1ED-F6B8-43A8-A3C1-2F815582ABEF}" name="Enthalpy (kJ/mol)"/>
    <tableColumn id="7" xr3:uid="{9B865750-F8DA-47B6-8DCC-D020C851935C}" name="Entropy (J/mol*K)"/>
    <tableColumn id="8" xr3:uid="{2C15D346-57C1-4F84-A566-7FF001A2A8F2}" name="Cv (J/mol*K)"/>
    <tableColumn id="9" xr3:uid="{B187AAA8-1D7D-4B18-BE28-B82CCF614F9C}" name="Cp (J/mol*K)"/>
    <tableColumn id="10" xr3:uid="{0E8FF59F-41F8-4B39-B36B-C4548453AB26}" name="Sound Spd. (m/s)"/>
    <tableColumn id="11" xr3:uid="{318EE3F1-389C-4477-AA2F-6BC13287EFBD}" name="Joule-Thomson (K/bar)"/>
    <tableColumn id="12" xr3:uid="{69E990A6-890F-4E7B-B926-1876601353D1}" name="Viscosity (Pa*s)"/>
    <tableColumn id="13" xr3:uid="{45EACD47-1C26-42FE-96D1-F3AEAD80B23E}" name="Therm. Cond. (W/m*K)"/>
    <tableColumn id="14" xr3:uid="{E7EB5857-A48F-48C3-A222-265A9BD2C11E}" name="Phase"/>
  </tableColumns>
  <tableStyleInfo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481AE21F-FD1E-42A3-B2AC-D6D4A33A23C3}" name="Isothermal_Data_for_T___184_94_K66" displayName="Isothermal_Data_for_T___184_94_K66" ref="A1:N214" totalsRowShown="0">
  <autoFilter ref="A1:N214" xr:uid="{481AE21F-FD1E-42A3-B2AC-D6D4A33A23C3}"/>
  <tableColumns count="14">
    <tableColumn id="1" xr3:uid="{F4ADF349-5088-4A73-BF86-8F1E0F2B0FF2}" name="Temperature (K)"/>
    <tableColumn id="2" xr3:uid="{EF9054D5-11A0-438D-8F43-ED187F1171C1}" name="Pressure (bar)"/>
    <tableColumn id="3" xr3:uid="{B77CB53B-AEF0-4B0A-8FE3-B167A0A8B656}" name="Density (kg/m3)"/>
    <tableColumn id="4" xr3:uid="{AD33AA54-B43B-4658-8471-51F7CEC77DC1}" name="Volume (m3/kg)"/>
    <tableColumn id="5" xr3:uid="{FE42D729-1EDE-4B10-99D5-122BE05BCC3D}" name="Internal Energy (kJ/mol)"/>
    <tableColumn id="6" xr3:uid="{0BC04AA6-DAE7-4486-A753-404BA9BBA8FF}" name="Enthalpy (kJ/mol)"/>
    <tableColumn id="7" xr3:uid="{0E6D1268-605D-47EE-8397-737C84A66D5C}" name="Entropy (J/mol*K)"/>
    <tableColumn id="8" xr3:uid="{8A974AD5-6C74-4733-A046-317FF19F19C9}" name="Cv (J/mol*K)"/>
    <tableColumn id="9" xr3:uid="{EA36EF3F-CCFA-436A-B73C-E23146C7FDB7}" name="Cp (J/mol*K)"/>
    <tableColumn id="10" xr3:uid="{5862D009-D134-4A8C-954B-3EF22E13FA6D}" name="Sound Spd. (m/s)"/>
    <tableColumn id="11" xr3:uid="{DB13ED64-2E5C-4EE6-9F90-1B66CF00D2B5}" name="Joule-Thomson (K/bar)"/>
    <tableColumn id="12" xr3:uid="{ACE0D117-FD96-4CB5-8D35-AB0B956C6136}" name="Viscosity (Pa*s)"/>
    <tableColumn id="13" xr3:uid="{BECCA90E-0818-4FC0-BBE5-4A11A0CDAD82}" name="Therm. Cond. (W/m*K)"/>
    <tableColumn id="14" xr3:uid="{E678576E-90EF-4508-8185-414CDB3F8682}" name="Phase"/>
  </tableColumns>
  <tableStyleInfo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" xr:uid="{085DF7A4-6705-4B1A-97AE-E91897D4FB87}" name="Isothermal_Data_for_T___182_10_K78" displayName="Isothermal_Data_for_T___182_10_K78" ref="A1:N214" totalsRowShown="0">
  <autoFilter ref="A1:N214" xr:uid="{085DF7A4-6705-4B1A-97AE-E91897D4FB87}"/>
  <tableColumns count="14">
    <tableColumn id="1" xr3:uid="{BDD2217C-9B27-469B-A5AF-E58274964CFC}" name="Temperature (K)"/>
    <tableColumn id="2" xr3:uid="{81CC09EC-0537-4E5B-9B35-54C49031F8C8}" name="Pressure (bar)"/>
    <tableColumn id="3" xr3:uid="{CE7CCCB9-1E84-4396-B3BC-A464C37CB034}" name="Density (kg/m3)"/>
    <tableColumn id="4" xr3:uid="{CD5C68DD-8BDB-4151-AAD1-13C19A17FE03}" name="Volume (m3/kg)"/>
    <tableColumn id="5" xr3:uid="{602C3607-645D-48F7-B55C-DFBD17A938F1}" name="Internal Energy (kJ/mol)"/>
    <tableColumn id="6" xr3:uid="{48D8A5DA-F0DD-4A5D-957B-C5034EF82CDF}" name="Enthalpy (kJ/mol)"/>
    <tableColumn id="7" xr3:uid="{67086579-1E90-43C4-B681-D9F6646A35C3}" name="Entropy (J/mol*K)"/>
    <tableColumn id="8" xr3:uid="{FE18CE2E-7EAD-4227-9A11-45953E0EE22E}" name="Cv (J/mol*K)"/>
    <tableColumn id="9" xr3:uid="{218B1147-0AEB-42F9-985C-9EF1B1F909E4}" name="Cp (J/mol*K)"/>
    <tableColumn id="10" xr3:uid="{FCF7282E-26FD-442B-81D1-A0AF97483BD9}" name="Sound Spd. (m/s)"/>
    <tableColumn id="11" xr3:uid="{5742B535-C051-4FDA-BF5F-CED81778AC43}" name="Joule-Thomson (K/bar)"/>
    <tableColumn id="12" xr3:uid="{DB1F0BE7-9CE4-48F1-A7D1-2F71F403358E}" name="Viscosity (Pa*s)"/>
    <tableColumn id="13" xr3:uid="{5CBFBE65-1A62-4042-B8FB-496B26498B91}" name="Therm. Cond. (W/m*K)"/>
    <tableColumn id="14" xr3:uid="{966133C1-7D34-4CF4-A2AF-E15B808FB459}" name="Phase"/>
  </tableColumns>
  <tableStyleInfo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9" xr:uid="{21033BEC-FEB9-41D0-B00A-93A76B399F71}" name="Isothermal_Data_for_T___281_67_K90" displayName="Isothermal_Data_for_T___281_67_K90" ref="A1:N85" totalsRowShown="0">
  <autoFilter ref="A1:N85" xr:uid="{21033BEC-FEB9-41D0-B00A-93A76B399F71}"/>
  <tableColumns count="14">
    <tableColumn id="1" xr3:uid="{C6923637-2CDC-459A-B135-D5BC91F9D31A}" name="Temperature (K)"/>
    <tableColumn id="2" xr3:uid="{44E487E5-7CA8-4333-BEEC-F6E1A11208DE}" name="Pressure (bar)"/>
    <tableColumn id="3" xr3:uid="{92770DEF-810C-4BD2-842E-A69C1E8E62AE}" name="Density (kg/m3)"/>
    <tableColumn id="4" xr3:uid="{66AAD6C3-8857-436D-9C0D-FE4E72F4B27C}" name="Volume (m3/kg)"/>
    <tableColumn id="5" xr3:uid="{66715AD9-20F4-4339-9018-6563B54829F4}" name="Internal Energy (kJ/mol)"/>
    <tableColumn id="6" xr3:uid="{E3DAE743-B815-4AED-A4EF-012F6713FF8C}" name="Enthalpy (kJ/mol)"/>
    <tableColumn id="7" xr3:uid="{27880577-0BD1-456B-AAA6-0F800837AD51}" name="Entropy (J/mol*K)"/>
    <tableColumn id="8" xr3:uid="{E509D6F5-C32F-47C7-9B39-4011C56CD032}" name="Cv (J/mol*K)"/>
    <tableColumn id="9" xr3:uid="{29D68D66-5C01-461B-A4C8-8416274CB30B}" name="Cp (J/mol*K)"/>
    <tableColumn id="10" xr3:uid="{DAE90C29-F3FA-4699-950C-16A338CF81A9}" name="Sound Spd. (m/s)"/>
    <tableColumn id="11" xr3:uid="{0E8C14BD-96B8-413F-A19C-3C0BB722F06A}" name="Joule-Thomson (K/bar)"/>
    <tableColumn id="12" xr3:uid="{AF78862B-6962-4BCE-B5EA-91741D81C877}" name="Viscosity (Pa*s)"/>
    <tableColumn id="13" xr3:uid="{7C47B479-F1ED-4858-A096-F6C403D9C918}" name="Therm. Cond. (W/m*K)"/>
    <tableColumn id="14" xr3:uid="{798D2DE3-6AA2-4A70-A571-9C6E4F7AE90D}" name="Phase"/>
  </tableColumns>
  <tableStyleInfo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5" xr:uid="{F050362E-07F5-4EE1-8E30-D1DF454F77AA}" name="Isothermal_Data_for_T___278_81_K96" displayName="Isothermal_Data_for_T___278_81_K96" ref="A1:N98" totalsRowShown="0">
  <autoFilter ref="A1:N98" xr:uid="{F050362E-07F5-4EE1-8E30-D1DF454F77AA}"/>
  <tableColumns count="14">
    <tableColumn id="1" xr3:uid="{5A46B831-188F-4B20-8F42-956A66B02319}" name="Temperature (K)"/>
    <tableColumn id="2" xr3:uid="{B7A630BC-D62F-46AA-9777-F656C6921C39}" name="Pressure (bar)"/>
    <tableColumn id="3" xr3:uid="{24E5CB6B-0058-48D3-8216-884D6EC872D5}" name="Density (kg/m3)"/>
    <tableColumn id="4" xr3:uid="{7EC4199A-6219-4C73-9612-29A5D9F75A42}" name="Volume (m3/kg)"/>
    <tableColumn id="5" xr3:uid="{EBBAD5BD-0679-4971-A07F-10975D90B0B0}" name="Internal Energy (kJ/mol)"/>
    <tableColumn id="6" xr3:uid="{ED61FC6B-0D94-4189-8FB5-A85398E5711A}" name="Enthalpy (kJ/mol)"/>
    <tableColumn id="7" xr3:uid="{98A5E97A-4DE0-4896-9258-F527FEF0B27F}" name="Entropy (J/mol*K)"/>
    <tableColumn id="8" xr3:uid="{81F914F1-CF45-404B-ADD1-E3B5B108E645}" name="Cv (J/mol*K)"/>
    <tableColumn id="9" xr3:uid="{7DF64B20-C3B0-49D9-B36E-288EB145720B}" name="Cp (J/mol*K)"/>
    <tableColumn id="10" xr3:uid="{60B9B7C5-1EA0-40EA-82A7-9FDBB23255B3}" name="Sound Spd. (m/s)"/>
    <tableColumn id="11" xr3:uid="{986CECF3-E2A5-42E1-9D5E-51E54C9C8407}" name="Joule-Thomson (K/bar)"/>
    <tableColumn id="12" xr3:uid="{BBE573E6-D64A-481D-86B0-77CE455E9AC3}" name="Viscosity (Pa*s)"/>
    <tableColumn id="13" xr3:uid="{C8C50C0E-6D5D-4D74-9CC5-815D0A0F8D15}" name="Therm. Cond. (W/m*K)"/>
    <tableColumn id="14" xr3:uid="{E33DA7E9-7196-4427-B1E1-7D2F977AEBF2}" name="Phase"/>
  </tableColumns>
  <tableStyleInfo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1" xr:uid="{80EFC8AA-66F4-4E40-9A2F-548600C76DC7}" name="Isothermal_Data_for_T___212_56_K102" displayName="Isothermal_Data_for_T___212_56_K102" ref="A1:N176" totalsRowShown="0">
  <autoFilter ref="A1:N176" xr:uid="{80EFC8AA-66F4-4E40-9A2F-548600C76DC7}"/>
  <tableColumns count="14">
    <tableColumn id="1" xr3:uid="{55FC4428-E023-404E-B959-553EAB8D64DC}" name="Temperature (K)"/>
    <tableColumn id="2" xr3:uid="{2C512023-2D4D-42E3-ADE7-8231CE142CD5}" name="Pressure (bar)"/>
    <tableColumn id="3" xr3:uid="{F717AAAA-F8AE-4324-A39B-CD249B001115}" name="Density (kg/m3)"/>
    <tableColumn id="4" xr3:uid="{180619BF-64F2-4555-B943-3B5DA643C2E0}" name="Volume (m3/kg)"/>
    <tableColumn id="5" xr3:uid="{A4306331-1A32-4329-92C0-C6E43581284F}" name="Internal Energy (kJ/mol)"/>
    <tableColumn id="6" xr3:uid="{3CD5B555-D081-4EF7-86E2-FEAE4FC0F1B7}" name="Enthalpy (kJ/mol)"/>
    <tableColumn id="7" xr3:uid="{BE71B122-771E-4638-ACD7-F52785F00E32}" name="Entropy (J/mol*K)"/>
    <tableColumn id="8" xr3:uid="{E90AF748-9231-4156-9871-5BBC26C6BD6A}" name="Cv (J/mol*K)"/>
    <tableColumn id="9" xr3:uid="{10125CDE-5DF0-4B2C-93A5-8CE65728166E}" name="Cp (J/mol*K)"/>
    <tableColumn id="10" xr3:uid="{B9A6FA68-5B0D-4CC7-98B4-670D4C41C84F}" name="Sound Spd. (m/s)"/>
    <tableColumn id="11" xr3:uid="{A020C754-A132-401A-B04E-99AE5FFA2C18}" name="Joule-Thomson (K/bar)"/>
    <tableColumn id="12" xr3:uid="{B93D4F3C-73AC-4093-B2C2-2CBC8C72BF8E}" name="Viscosity (Pa*s)"/>
    <tableColumn id="13" xr3:uid="{383A5B8A-A4B9-45BA-96EC-80A22131177D}" name="Therm. Cond. (W/m*K)"/>
    <tableColumn id="14" xr3:uid="{86134188-68C8-480C-A0A5-D06F5FA93D50}" name="Phase"/>
  </tableColumns>
  <tableStyleInfo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440C450-02A4-4380-BD11-0529B28FA039}" name="Isothermal_Data_for_T___203_91_K3" displayName="Isothermal_Data_for_T___203_91_K3" ref="A1:N195" totalsRowShown="0">
  <autoFilter ref="A1:N195" xr:uid="{D440C450-02A4-4380-BD11-0529B28FA039}"/>
  <tableColumns count="14">
    <tableColumn id="1" xr3:uid="{F3F74545-B8D3-4C19-B8AB-A829E0183271}" name="Temperature (K)"/>
    <tableColumn id="2" xr3:uid="{88E03BD6-BC19-4A1C-B5B5-9084B7050F8A}" name="Pressure (bar)"/>
    <tableColumn id="3" xr3:uid="{9DB03709-87D3-4C38-A85F-F750AD61DD7C}" name="Density (kg/m3)"/>
    <tableColumn id="4" xr3:uid="{A064FBEE-E87D-41CC-80CB-84323D5A38FA}" name="Volume (m3/kg)"/>
    <tableColumn id="5" xr3:uid="{5A1B974E-2E0C-4277-88D7-8B8B7E4B954C}" name="Internal Energy (kJ/mol)"/>
    <tableColumn id="6" xr3:uid="{CC00AF75-5C43-41F0-B2B5-7924EA4E4B24}" name="Enthalpy (kJ/mol)"/>
    <tableColumn id="7" xr3:uid="{B3D6F185-752C-41E3-B510-D86153699E98}" name="Entropy (J/mol*K)"/>
    <tableColumn id="8" xr3:uid="{B6CAA2CD-70E3-4E3C-903A-A628E5798588}" name="Cv (J/mol*K)"/>
    <tableColumn id="9" xr3:uid="{C969CE41-D1D1-4BCD-82D8-1F7E2F2A82CB}" name="Cp (J/mol*K)"/>
    <tableColumn id="10" xr3:uid="{CBB539DF-DC5C-41F3-8304-CEB4729686CC}" name="Sound Spd. (m/s)"/>
    <tableColumn id="11" xr3:uid="{63BDCB02-3431-42BB-8E4E-D420875F5A6A}" name="Joule-Thomson (K/bar)"/>
    <tableColumn id="12" xr3:uid="{FED6BB09-72CF-49A1-B7D2-0FBEC89D9888}" name="Viscosity (Pa*s)"/>
    <tableColumn id="13" xr3:uid="{22B8D5E2-5B4C-4088-ABC2-CAACCA432E5A}" name="Therm. Cond. (W/m*K)"/>
    <tableColumn id="14" xr3:uid="{7406EE0A-E206-4C25-8E88-8659C241FB51}" name="Phase"/>
  </tableColumns>
  <tableStyleInfo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DC667C4-C862-4C93-BE4C-20237DEB222F}" name="Isothermal_Data_for_T___234_85_K14" displayName="Isothermal_Data_for_T___234_85_K14" ref="A1:N176" totalsRowShown="0">
  <autoFilter ref="A1:N176" xr:uid="{6DC667C4-C862-4C93-BE4C-20237DEB222F}"/>
  <tableColumns count="14">
    <tableColumn id="1" xr3:uid="{B7378F61-D441-4B97-9566-DA9263602DCF}" name="Temperature (K)"/>
    <tableColumn id="2" xr3:uid="{DBD66E82-7521-45DC-A7F2-718629B7FA73}" name="Pressure (bar)"/>
    <tableColumn id="3" xr3:uid="{7331659B-772F-45CC-9464-F5DFE519AFCF}" name="Density (kg/m3)"/>
    <tableColumn id="4" xr3:uid="{D8CA2EAF-EE43-47F2-A0BD-F25F17D9F2B9}" name="Volume (m3/kg)"/>
    <tableColumn id="5" xr3:uid="{B6A1E4AC-D8A7-41AD-9A77-ABC21247C305}" name="Internal Energy (kJ/mol)"/>
    <tableColumn id="6" xr3:uid="{DFFE3C8C-2F5C-4D56-87E8-AF160A172635}" name="Enthalpy (kJ/mol)"/>
    <tableColumn id="7" xr3:uid="{938576C0-FA4B-4961-823D-159F52DFD2A9}" name="Entropy (J/mol*K)"/>
    <tableColumn id="8" xr3:uid="{7BBD4B2D-0D96-4CA5-A0EE-E9E99A83CACF}" name="Cv (J/mol*K)"/>
    <tableColumn id="9" xr3:uid="{14B17E7B-E517-4588-91F9-0217E5F54DE8}" name="Cp (J/mol*K)"/>
    <tableColumn id="10" xr3:uid="{416892F8-E54F-4866-B5C0-8B0E37678FDA}" name="Sound Spd. (m/s)"/>
    <tableColumn id="11" xr3:uid="{89B002ED-349C-4D54-B799-A88FC9B52C52}" name="Joule-Thomson (K/bar)"/>
    <tableColumn id="12" xr3:uid="{F7BB685B-B096-405D-B35F-0607AF621903}" name="Viscosity (Pa*s)"/>
    <tableColumn id="13" xr3:uid="{2C889E1D-4FC0-44F0-B700-B8DD111C223D}" name="Therm. Cond. (W/m*K)"/>
    <tableColumn id="14" xr3:uid="{88407E49-461B-4FB1-85CB-BFFF449C0374}" name="Phase"/>
  </tableColumns>
  <tableStyleInfo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9F1F96C6-5A69-4EC7-A82A-F79E565D0A77}" name="Isothermal_Data_for_T___230_18_K25" displayName="Isothermal_Data_for_T___230_18_K25" ref="A1:N119" totalsRowShown="0">
  <autoFilter ref="A1:N119" xr:uid="{9F1F96C6-5A69-4EC7-A82A-F79E565D0A77}"/>
  <tableColumns count="14">
    <tableColumn id="1" xr3:uid="{37EBDD28-90A5-4565-81CF-0A3D65859E47}" name="Temperature (K)"/>
    <tableColumn id="2" xr3:uid="{3B8E48F3-79D9-4998-A358-4C65D7F16530}" name="Pressure (bar)"/>
    <tableColumn id="3" xr3:uid="{7088E0EE-1CD4-4A13-871D-C35B2B062CAA}" name="Density (kg/m3)"/>
    <tableColumn id="4" xr3:uid="{A80D4CCE-8371-42C6-8255-75B865A24EA7}" name="Volume (m3/kg)"/>
    <tableColumn id="5" xr3:uid="{8EF5C5ED-4F58-4463-BF97-57BBBCA50B2C}" name="Internal Energy (kJ/mol)"/>
    <tableColumn id="6" xr3:uid="{FD05C59F-4CAF-4DB5-98DD-879DE180B7FA}" name="Enthalpy (kJ/mol)"/>
    <tableColumn id="7" xr3:uid="{D3938785-F9FB-48DD-8929-027D413B23C2}" name="Entropy (J/mol*K)"/>
    <tableColumn id="8" xr3:uid="{4B9D3653-EA08-4E1D-A864-96FFE1DAC36C}" name="Cv (J/mol*K)"/>
    <tableColumn id="9" xr3:uid="{C83B8DCD-FCEF-48C7-AFBF-8A9DE41199EB}" name="Cp (J/mol*K)"/>
    <tableColumn id="10" xr3:uid="{3FE29B80-BB0D-4733-8268-B629A92F7B1E}" name="Sound Spd. (m/s)"/>
    <tableColumn id="11" xr3:uid="{B730217A-8D5B-43E7-AD4D-6D696D2B3117}" name="Joule-Thomson (K/bar)"/>
    <tableColumn id="12" xr3:uid="{1FCD0EFB-A8BA-4484-B163-5ED7F8C79333}" name="Viscosity (Pa*s)"/>
    <tableColumn id="13" xr3:uid="{64E62058-A43F-4286-B3C0-346A131F8DFF}" name="Therm. Cond. (W/m*K)"/>
    <tableColumn id="14" xr3:uid="{DBB89540-D461-40DA-927B-B03700AED4C8}" name="Phase"/>
  </tableColumns>
  <tableStyleInfo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D6FBF1EC-8FF2-47DE-8FC1-DE405F78CB03}" name="Isothermal_Data_for_T___260_24_K33" displayName="Isothermal_Data_for_T___260_24_K33" ref="A1:N138" totalsRowShown="0">
  <autoFilter ref="A1:N138" xr:uid="{D6FBF1EC-8FF2-47DE-8FC1-DE405F78CB03}"/>
  <tableColumns count="14">
    <tableColumn id="1" xr3:uid="{7DEFA980-B42C-4413-BC6F-3E00A8F1CBD3}" name="Temperature (K)"/>
    <tableColumn id="2" xr3:uid="{FB3E91DF-03B1-4E1B-AA57-01A92CBE2C0D}" name="Pressure (bar)"/>
    <tableColumn id="3" xr3:uid="{87BCD90E-EB5A-4D9D-AFDB-01F301603665}" name="Density (kg/m3)"/>
    <tableColumn id="4" xr3:uid="{28806E89-0DF1-4AA3-A7FB-E946DE33DB85}" name="Volume (m3/kg)"/>
    <tableColumn id="5" xr3:uid="{A0286E52-74E0-4C68-852B-7B102B21C18B}" name="Internal Energy (kJ/mol)"/>
    <tableColumn id="6" xr3:uid="{F038527D-D2E0-495E-9C02-EA9D13433806}" name="Enthalpy (kJ/mol)"/>
    <tableColumn id="7" xr3:uid="{A7875937-10C0-459D-81FE-5703C2F02016}" name="Entropy (J/mol*K)"/>
    <tableColumn id="8" xr3:uid="{F976D897-D0A1-4CE0-B55F-90151544F84C}" name="Cv (J/mol*K)"/>
    <tableColumn id="9" xr3:uid="{5C984690-713F-4D1F-9FA1-547034E341A3}" name="Cp (J/mol*K)"/>
    <tableColumn id="10" xr3:uid="{C98F5628-4084-431B-A1A4-874F2A8C77F3}" name="Sound Spd. (m/s)"/>
    <tableColumn id="11" xr3:uid="{F2A5E9C1-18E2-424B-B1D1-468E8146E43D}" name="Joule-Thomson (K/bar)"/>
    <tableColumn id="12" xr3:uid="{66D9108A-BCE1-41B5-A653-7A0865BA83D1}" name="Viscosity (Pa*s)"/>
    <tableColumn id="13" xr3:uid="{438A625B-3A49-44EC-8A7E-FE455AD23DB6}" name="Therm. Cond. (W/m*K)"/>
    <tableColumn id="14" xr3:uid="{FF2B4557-6E7D-4F62-9544-7D3971B01101}" name="Phase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Z1" dT="2024-06-19T15:38:24.68" personId="{DF754608-834E-47BE-8CE9-881FC4787250}" id="{F315E71C-B886-4E2B-B61F-C6FB29C3895D}">
    <text>Interval of 0.1bar used for all molecules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pubs.acs.org/doi/epdf/10.1021/j100824a038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5428B5-7E47-464B-A8D3-198F0282876D}">
  <dimension ref="A1:H8125"/>
  <sheetViews>
    <sheetView tabSelected="1" workbookViewId="0">
      <selection activeCell="B2" sqref="B2"/>
    </sheetView>
  </sheetViews>
  <sheetFormatPr defaultColWidth="37.5703125" defaultRowHeight="15"/>
  <cols>
    <col min="1" max="1" width="35.28515625" bestFit="1" customWidth="1"/>
    <col min="2" max="2" width="35.28515625" customWidth="1"/>
    <col min="3" max="3" width="17.5703125" bestFit="1" customWidth="1"/>
    <col min="4" max="4" width="16" bestFit="1" customWidth="1"/>
    <col min="5" max="5" width="14.42578125" bestFit="1" customWidth="1"/>
    <col min="6" max="6" width="8.7109375" bestFit="1" customWidth="1"/>
  </cols>
  <sheetData>
    <row r="1" spans="1:8">
      <c r="A1" t="s">
        <v>222</v>
      </c>
      <c r="B1" t="s">
        <v>225</v>
      </c>
      <c r="C1" t="s">
        <v>223</v>
      </c>
      <c r="D1" t="s">
        <v>224</v>
      </c>
      <c r="E1" t="s">
        <v>231</v>
      </c>
      <c r="F1" t="s">
        <v>236</v>
      </c>
      <c r="G1" t="s">
        <v>250</v>
      </c>
      <c r="H1" t="s">
        <v>251</v>
      </c>
    </row>
    <row r="2" spans="1:8">
      <c r="A2" t="s">
        <v>17</v>
      </c>
      <c r="C2">
        <v>95.281999999999996</v>
      </c>
      <c r="D2">
        <v>1</v>
      </c>
      <c r="E2">
        <v>54.305999999999997</v>
      </c>
      <c r="F2" t="s">
        <v>237</v>
      </c>
      <c r="G2">
        <f>_xlfn.XLOOKUP(A2,'List of Molecules Used'!$D$3:$D$55,'List of Molecules Used'!$E$3:$E$55,"",0,1)</f>
        <v>190.56399999999999</v>
      </c>
      <c r="H2">
        <f>_xlfn.XLOOKUP(A2,'List of Molecules Used'!$D$3:$D$55,'List of Molecules Used'!$F$3:$F$55,"",0,1)</f>
        <v>45.991999999999997</v>
      </c>
    </row>
    <row r="3" spans="1:8">
      <c r="A3" t="s">
        <v>17</v>
      </c>
      <c r="C3">
        <v>95.281999999999996</v>
      </c>
      <c r="D3">
        <v>1.5</v>
      </c>
      <c r="E3">
        <v>54.301000000000002</v>
      </c>
      <c r="F3" t="s">
        <v>237</v>
      </c>
      <c r="G3">
        <f>_xlfn.XLOOKUP(A3,'List of Molecules Used'!$D$3:$D$55,'List of Molecules Used'!$E$3:$E$55,"",0,1)</f>
        <v>190.56399999999999</v>
      </c>
      <c r="H3">
        <f>_xlfn.XLOOKUP(A3,'List of Molecules Used'!$D$3:$D$55,'List of Molecules Used'!$F$3:$F$55,"",0,1)</f>
        <v>45.991999999999997</v>
      </c>
    </row>
    <row r="4" spans="1:8">
      <c r="A4" t="s">
        <v>17</v>
      </c>
      <c r="C4">
        <v>95.281999999999996</v>
      </c>
      <c r="D4">
        <v>2</v>
      </c>
      <c r="E4">
        <v>54.295000000000002</v>
      </c>
      <c r="F4" t="s">
        <v>237</v>
      </c>
      <c r="G4">
        <f>_xlfn.XLOOKUP(A4,'List of Molecules Used'!$D$3:$D$55,'List of Molecules Used'!$E$3:$E$55,"",0,1)</f>
        <v>190.56399999999999</v>
      </c>
      <c r="H4">
        <f>_xlfn.XLOOKUP(A4,'List of Molecules Used'!$D$3:$D$55,'List of Molecules Used'!$F$3:$F$55,"",0,1)</f>
        <v>45.991999999999997</v>
      </c>
    </row>
    <row r="5" spans="1:8">
      <c r="A5" t="s">
        <v>17</v>
      </c>
      <c r="C5">
        <v>95.281999999999996</v>
      </c>
      <c r="D5">
        <v>2.5</v>
      </c>
      <c r="E5">
        <v>54.29</v>
      </c>
      <c r="F5" t="s">
        <v>237</v>
      </c>
      <c r="G5">
        <f>_xlfn.XLOOKUP(A5,'List of Molecules Used'!$D$3:$D$55,'List of Molecules Used'!$E$3:$E$55,"",0,1)</f>
        <v>190.56399999999999</v>
      </c>
      <c r="H5">
        <f>_xlfn.XLOOKUP(A5,'List of Molecules Used'!$D$3:$D$55,'List of Molecules Used'!$F$3:$F$55,"",0,1)</f>
        <v>45.991999999999997</v>
      </c>
    </row>
    <row r="6" spans="1:8">
      <c r="A6" t="s">
        <v>17</v>
      </c>
      <c r="C6">
        <v>95.281999999999996</v>
      </c>
      <c r="D6">
        <v>3</v>
      </c>
      <c r="E6">
        <v>54.284999999999997</v>
      </c>
      <c r="F6" t="s">
        <v>237</v>
      </c>
      <c r="G6">
        <f>_xlfn.XLOOKUP(A6,'List of Molecules Used'!$D$3:$D$55,'List of Molecules Used'!$E$3:$E$55,"",0,1)</f>
        <v>190.56399999999999</v>
      </c>
      <c r="H6">
        <f>_xlfn.XLOOKUP(A6,'List of Molecules Used'!$D$3:$D$55,'List of Molecules Used'!$F$3:$F$55,"",0,1)</f>
        <v>45.991999999999997</v>
      </c>
    </row>
    <row r="7" spans="1:8">
      <c r="A7" t="s">
        <v>17</v>
      </c>
      <c r="C7">
        <v>95.281999999999996</v>
      </c>
      <c r="D7">
        <v>3.5</v>
      </c>
      <c r="E7">
        <v>54.28</v>
      </c>
      <c r="F7" t="s">
        <v>237</v>
      </c>
      <c r="G7">
        <f>_xlfn.XLOOKUP(A7,'List of Molecules Used'!$D$3:$D$55,'List of Molecules Used'!$E$3:$E$55,"",0,1)</f>
        <v>190.56399999999999</v>
      </c>
      <c r="H7">
        <f>_xlfn.XLOOKUP(A7,'List of Molecules Used'!$D$3:$D$55,'List of Molecules Used'!$F$3:$F$55,"",0,1)</f>
        <v>45.991999999999997</v>
      </c>
    </row>
    <row r="8" spans="1:8">
      <c r="A8" t="s">
        <v>17</v>
      </c>
      <c r="C8">
        <v>95.281999999999996</v>
      </c>
      <c r="D8">
        <v>4</v>
      </c>
      <c r="E8">
        <v>54.274000000000001</v>
      </c>
      <c r="F8" t="s">
        <v>237</v>
      </c>
      <c r="G8">
        <f>_xlfn.XLOOKUP(A8,'List of Molecules Used'!$D$3:$D$55,'List of Molecules Used'!$E$3:$E$55,"",0,1)</f>
        <v>190.56399999999999</v>
      </c>
      <c r="H8">
        <f>_xlfn.XLOOKUP(A8,'List of Molecules Used'!$D$3:$D$55,'List of Molecules Used'!$F$3:$F$55,"",0,1)</f>
        <v>45.991999999999997</v>
      </c>
    </row>
    <row r="9" spans="1:8">
      <c r="A9" t="s">
        <v>17</v>
      </c>
      <c r="C9">
        <v>95.281999999999996</v>
      </c>
      <c r="D9">
        <v>4.5</v>
      </c>
      <c r="E9">
        <v>54.268999999999998</v>
      </c>
      <c r="F9" t="s">
        <v>237</v>
      </c>
      <c r="G9">
        <f>_xlfn.XLOOKUP(A9,'List of Molecules Used'!$D$3:$D$55,'List of Molecules Used'!$E$3:$E$55,"",0,1)</f>
        <v>190.56399999999999</v>
      </c>
      <c r="H9">
        <f>_xlfn.XLOOKUP(A9,'List of Molecules Used'!$D$3:$D$55,'List of Molecules Used'!$F$3:$F$55,"",0,1)</f>
        <v>45.991999999999997</v>
      </c>
    </row>
    <row r="10" spans="1:8">
      <c r="A10" t="s">
        <v>17</v>
      </c>
      <c r="C10">
        <v>95.281999999999996</v>
      </c>
      <c r="D10">
        <v>5</v>
      </c>
      <c r="E10">
        <v>54.264000000000003</v>
      </c>
      <c r="F10" t="s">
        <v>237</v>
      </c>
      <c r="G10">
        <f>_xlfn.XLOOKUP(A10,'List of Molecules Used'!$D$3:$D$55,'List of Molecules Used'!$E$3:$E$55,"",0,1)</f>
        <v>190.56399999999999</v>
      </c>
      <c r="H10">
        <f>_xlfn.XLOOKUP(A10,'List of Molecules Used'!$D$3:$D$55,'List of Molecules Used'!$F$3:$F$55,"",0,1)</f>
        <v>45.991999999999997</v>
      </c>
    </row>
    <row r="11" spans="1:8">
      <c r="A11" t="s">
        <v>17</v>
      </c>
      <c r="C11">
        <v>95.281999999999996</v>
      </c>
      <c r="D11">
        <v>5.5</v>
      </c>
      <c r="E11">
        <v>54.259</v>
      </c>
      <c r="F11" t="s">
        <v>237</v>
      </c>
      <c r="G11">
        <f>_xlfn.XLOOKUP(A11,'List of Molecules Used'!$D$3:$D$55,'List of Molecules Used'!$E$3:$E$55,"",0,1)</f>
        <v>190.56399999999999</v>
      </c>
      <c r="H11">
        <f>_xlfn.XLOOKUP(A11,'List of Molecules Used'!$D$3:$D$55,'List of Molecules Used'!$F$3:$F$55,"",0,1)</f>
        <v>45.991999999999997</v>
      </c>
    </row>
    <row r="12" spans="1:8">
      <c r="A12" t="s">
        <v>17</v>
      </c>
      <c r="C12">
        <v>95.281999999999996</v>
      </c>
      <c r="D12">
        <v>6</v>
      </c>
      <c r="E12">
        <v>54.253999999999998</v>
      </c>
      <c r="F12" t="s">
        <v>237</v>
      </c>
      <c r="G12">
        <f>_xlfn.XLOOKUP(A12,'List of Molecules Used'!$D$3:$D$55,'List of Molecules Used'!$E$3:$E$55,"",0,1)</f>
        <v>190.56399999999999</v>
      </c>
      <c r="H12">
        <f>_xlfn.XLOOKUP(A12,'List of Molecules Used'!$D$3:$D$55,'List of Molecules Used'!$F$3:$F$55,"",0,1)</f>
        <v>45.991999999999997</v>
      </c>
    </row>
    <row r="13" spans="1:8">
      <c r="A13" t="s">
        <v>17</v>
      </c>
      <c r="C13">
        <v>95.281999999999996</v>
      </c>
      <c r="D13">
        <v>6.5</v>
      </c>
      <c r="E13">
        <v>54.249000000000002</v>
      </c>
      <c r="F13" t="s">
        <v>237</v>
      </c>
      <c r="G13">
        <f>_xlfn.XLOOKUP(A13,'List of Molecules Used'!$D$3:$D$55,'List of Molecules Used'!$E$3:$E$55,"",0,1)</f>
        <v>190.56399999999999</v>
      </c>
      <c r="H13">
        <f>_xlfn.XLOOKUP(A13,'List of Molecules Used'!$D$3:$D$55,'List of Molecules Used'!$F$3:$F$55,"",0,1)</f>
        <v>45.991999999999997</v>
      </c>
    </row>
    <row r="14" spans="1:8">
      <c r="A14" t="s">
        <v>17</v>
      </c>
      <c r="C14">
        <v>95.281999999999996</v>
      </c>
      <c r="D14">
        <v>7</v>
      </c>
      <c r="E14">
        <v>54.243000000000002</v>
      </c>
      <c r="F14" t="s">
        <v>237</v>
      </c>
      <c r="G14">
        <f>_xlfn.XLOOKUP(A14,'List of Molecules Used'!$D$3:$D$55,'List of Molecules Used'!$E$3:$E$55,"",0,1)</f>
        <v>190.56399999999999</v>
      </c>
      <c r="H14">
        <f>_xlfn.XLOOKUP(A14,'List of Molecules Used'!$D$3:$D$55,'List of Molecules Used'!$F$3:$F$55,"",0,1)</f>
        <v>45.991999999999997</v>
      </c>
    </row>
    <row r="15" spans="1:8">
      <c r="A15" t="s">
        <v>17</v>
      </c>
      <c r="C15">
        <v>95.281999999999996</v>
      </c>
      <c r="D15">
        <v>7.5</v>
      </c>
      <c r="E15">
        <v>54.238</v>
      </c>
      <c r="F15" t="s">
        <v>237</v>
      </c>
      <c r="G15">
        <f>_xlfn.XLOOKUP(A15,'List of Molecules Used'!$D$3:$D$55,'List of Molecules Used'!$E$3:$E$55,"",0,1)</f>
        <v>190.56399999999999</v>
      </c>
      <c r="H15">
        <f>_xlfn.XLOOKUP(A15,'List of Molecules Used'!$D$3:$D$55,'List of Molecules Used'!$F$3:$F$55,"",0,1)</f>
        <v>45.991999999999997</v>
      </c>
    </row>
    <row r="16" spans="1:8">
      <c r="A16" t="s">
        <v>17</v>
      </c>
      <c r="C16">
        <v>95.281999999999996</v>
      </c>
      <c r="D16">
        <v>8</v>
      </c>
      <c r="E16">
        <v>54.232999999999997</v>
      </c>
      <c r="F16" t="s">
        <v>237</v>
      </c>
      <c r="G16">
        <f>_xlfn.XLOOKUP(A16,'List of Molecules Used'!$D$3:$D$55,'List of Molecules Used'!$E$3:$E$55,"",0,1)</f>
        <v>190.56399999999999</v>
      </c>
      <c r="H16">
        <f>_xlfn.XLOOKUP(A16,'List of Molecules Used'!$D$3:$D$55,'List of Molecules Used'!$F$3:$F$55,"",0,1)</f>
        <v>45.991999999999997</v>
      </c>
    </row>
    <row r="17" spans="1:8">
      <c r="A17" t="s">
        <v>17</v>
      </c>
      <c r="C17">
        <v>95.281999999999996</v>
      </c>
      <c r="D17">
        <v>8.5</v>
      </c>
      <c r="E17">
        <v>54.228000000000002</v>
      </c>
      <c r="F17" t="s">
        <v>237</v>
      </c>
      <c r="G17">
        <f>_xlfn.XLOOKUP(A17,'List of Molecules Used'!$D$3:$D$55,'List of Molecules Used'!$E$3:$E$55,"",0,1)</f>
        <v>190.56399999999999</v>
      </c>
      <c r="H17">
        <f>_xlfn.XLOOKUP(A17,'List of Molecules Used'!$D$3:$D$55,'List of Molecules Used'!$F$3:$F$55,"",0,1)</f>
        <v>45.991999999999997</v>
      </c>
    </row>
    <row r="18" spans="1:8">
      <c r="A18" t="s">
        <v>17</v>
      </c>
      <c r="C18">
        <v>95.281999999999996</v>
      </c>
      <c r="D18">
        <v>9</v>
      </c>
      <c r="E18">
        <v>54.222999999999999</v>
      </c>
      <c r="F18" t="s">
        <v>237</v>
      </c>
      <c r="G18">
        <f>_xlfn.XLOOKUP(A18,'List of Molecules Used'!$D$3:$D$55,'List of Molecules Used'!$E$3:$E$55,"",0,1)</f>
        <v>190.56399999999999</v>
      </c>
      <c r="H18">
        <f>_xlfn.XLOOKUP(A18,'List of Molecules Used'!$D$3:$D$55,'List of Molecules Used'!$F$3:$F$55,"",0,1)</f>
        <v>45.991999999999997</v>
      </c>
    </row>
    <row r="19" spans="1:8">
      <c r="A19" t="s">
        <v>17</v>
      </c>
      <c r="C19">
        <v>95.281999999999996</v>
      </c>
      <c r="D19">
        <v>9.5</v>
      </c>
      <c r="E19">
        <v>54.218000000000004</v>
      </c>
      <c r="F19" t="s">
        <v>237</v>
      </c>
      <c r="G19">
        <f>_xlfn.XLOOKUP(A19,'List of Molecules Used'!$D$3:$D$55,'List of Molecules Used'!$E$3:$E$55,"",0,1)</f>
        <v>190.56399999999999</v>
      </c>
      <c r="H19">
        <f>_xlfn.XLOOKUP(A19,'List of Molecules Used'!$D$3:$D$55,'List of Molecules Used'!$F$3:$F$55,"",0,1)</f>
        <v>45.991999999999997</v>
      </c>
    </row>
    <row r="20" spans="1:8">
      <c r="A20" t="s">
        <v>17</v>
      </c>
      <c r="C20">
        <v>95.281999999999996</v>
      </c>
      <c r="D20">
        <v>10</v>
      </c>
      <c r="E20">
        <v>54.213000000000001</v>
      </c>
      <c r="F20" t="s">
        <v>237</v>
      </c>
      <c r="G20">
        <f>_xlfn.XLOOKUP(A20,'List of Molecules Used'!$D$3:$D$55,'List of Molecules Used'!$E$3:$E$55,"",0,1)</f>
        <v>190.56399999999999</v>
      </c>
      <c r="H20">
        <f>_xlfn.XLOOKUP(A20,'List of Molecules Used'!$D$3:$D$55,'List of Molecules Used'!$F$3:$F$55,"",0,1)</f>
        <v>45.991999999999997</v>
      </c>
    </row>
    <row r="21" spans="1:8">
      <c r="A21" t="s">
        <v>17</v>
      </c>
      <c r="C21">
        <v>114.34</v>
      </c>
      <c r="D21">
        <v>1</v>
      </c>
      <c r="E21">
        <v>35.280999999999999</v>
      </c>
      <c r="F21" t="s">
        <v>238</v>
      </c>
      <c r="G21">
        <f>_xlfn.XLOOKUP(A21,'List of Molecules Used'!$D$3:$D$55,'List of Molecules Used'!$E$3:$E$55,"",0,1)</f>
        <v>190.56399999999999</v>
      </c>
      <c r="H21">
        <f>_xlfn.XLOOKUP(A21,'List of Molecules Used'!$D$3:$D$55,'List of Molecules Used'!$F$3:$F$55,"",0,1)</f>
        <v>45.991999999999997</v>
      </c>
    </row>
    <row r="22" spans="1:8">
      <c r="A22" t="s">
        <v>17</v>
      </c>
      <c r="C22">
        <v>114.34</v>
      </c>
      <c r="D22">
        <v>1.2557</v>
      </c>
      <c r="E22">
        <v>35.924999999999997</v>
      </c>
      <c r="F22" t="s">
        <v>238</v>
      </c>
      <c r="G22">
        <f>_xlfn.XLOOKUP(A22,'List of Molecules Used'!$D$3:$D$55,'List of Molecules Used'!$E$3:$E$55,"",0,1)</f>
        <v>190.56399999999999</v>
      </c>
      <c r="H22">
        <f>_xlfn.XLOOKUP(A22,'List of Molecules Used'!$D$3:$D$55,'List of Molecules Used'!$F$3:$F$55,"",0,1)</f>
        <v>45.991999999999997</v>
      </c>
    </row>
    <row r="23" spans="1:8">
      <c r="A23" t="s">
        <v>17</v>
      </c>
      <c r="C23">
        <v>114.34</v>
      </c>
      <c r="D23">
        <v>1.2557</v>
      </c>
      <c r="E23">
        <v>56.168999999999997</v>
      </c>
      <c r="F23" t="s">
        <v>237</v>
      </c>
      <c r="G23">
        <f>_xlfn.XLOOKUP(A23,'List of Molecules Used'!$D$3:$D$55,'List of Molecules Used'!$E$3:$E$55,"",0,1)</f>
        <v>190.56399999999999</v>
      </c>
      <c r="H23">
        <f>_xlfn.XLOOKUP(A23,'List of Molecules Used'!$D$3:$D$55,'List of Molecules Used'!$F$3:$F$55,"",0,1)</f>
        <v>45.991999999999997</v>
      </c>
    </row>
    <row r="24" spans="1:8">
      <c r="A24" t="s">
        <v>17</v>
      </c>
      <c r="C24">
        <v>114.34</v>
      </c>
      <c r="D24">
        <v>1.5</v>
      </c>
      <c r="E24">
        <v>56.164000000000001</v>
      </c>
      <c r="F24" t="s">
        <v>237</v>
      </c>
      <c r="G24">
        <f>_xlfn.XLOOKUP(A24,'List of Molecules Used'!$D$3:$D$55,'List of Molecules Used'!$E$3:$E$55,"",0,1)</f>
        <v>190.56399999999999</v>
      </c>
      <c r="H24">
        <f>_xlfn.XLOOKUP(A24,'List of Molecules Used'!$D$3:$D$55,'List of Molecules Used'!$F$3:$F$55,"",0,1)</f>
        <v>45.991999999999997</v>
      </c>
    </row>
    <row r="25" spans="1:8">
      <c r="A25" t="s">
        <v>17</v>
      </c>
      <c r="C25">
        <v>114.34</v>
      </c>
      <c r="D25">
        <v>2</v>
      </c>
      <c r="E25">
        <v>56.154000000000003</v>
      </c>
      <c r="F25" t="s">
        <v>237</v>
      </c>
      <c r="G25">
        <f>_xlfn.XLOOKUP(A25,'List of Molecules Used'!$D$3:$D$55,'List of Molecules Used'!$E$3:$E$55,"",0,1)</f>
        <v>190.56399999999999</v>
      </c>
      <c r="H25">
        <f>_xlfn.XLOOKUP(A25,'List of Molecules Used'!$D$3:$D$55,'List of Molecules Used'!$F$3:$F$55,"",0,1)</f>
        <v>45.991999999999997</v>
      </c>
    </row>
    <row r="26" spans="1:8">
      <c r="A26" t="s">
        <v>17</v>
      </c>
      <c r="C26">
        <v>114.34</v>
      </c>
      <c r="D26">
        <v>2.5</v>
      </c>
      <c r="E26">
        <v>56.143000000000001</v>
      </c>
      <c r="F26" t="s">
        <v>237</v>
      </c>
      <c r="G26">
        <f>_xlfn.XLOOKUP(A26,'List of Molecules Used'!$D$3:$D$55,'List of Molecules Used'!$E$3:$E$55,"",0,1)</f>
        <v>190.56399999999999</v>
      </c>
      <c r="H26">
        <f>_xlfn.XLOOKUP(A26,'List of Molecules Used'!$D$3:$D$55,'List of Molecules Used'!$F$3:$F$55,"",0,1)</f>
        <v>45.991999999999997</v>
      </c>
    </row>
    <row r="27" spans="1:8">
      <c r="A27" t="s">
        <v>17</v>
      </c>
      <c r="C27">
        <v>114.34</v>
      </c>
      <c r="D27">
        <v>3</v>
      </c>
      <c r="E27">
        <v>56.133000000000003</v>
      </c>
      <c r="F27" t="s">
        <v>237</v>
      </c>
      <c r="G27">
        <f>_xlfn.XLOOKUP(A27,'List of Molecules Used'!$D$3:$D$55,'List of Molecules Used'!$E$3:$E$55,"",0,1)</f>
        <v>190.56399999999999</v>
      </c>
      <c r="H27">
        <f>_xlfn.XLOOKUP(A27,'List of Molecules Used'!$D$3:$D$55,'List of Molecules Used'!$F$3:$F$55,"",0,1)</f>
        <v>45.991999999999997</v>
      </c>
    </row>
    <row r="28" spans="1:8">
      <c r="A28" t="s">
        <v>17</v>
      </c>
      <c r="C28">
        <v>114.34</v>
      </c>
      <c r="D28">
        <v>3.5</v>
      </c>
      <c r="E28">
        <v>56.122</v>
      </c>
      <c r="F28" t="s">
        <v>237</v>
      </c>
      <c r="G28">
        <f>_xlfn.XLOOKUP(A28,'List of Molecules Used'!$D$3:$D$55,'List of Molecules Used'!$E$3:$E$55,"",0,1)</f>
        <v>190.56399999999999</v>
      </c>
      <c r="H28">
        <f>_xlfn.XLOOKUP(A28,'List of Molecules Used'!$D$3:$D$55,'List of Molecules Used'!$F$3:$F$55,"",0,1)</f>
        <v>45.991999999999997</v>
      </c>
    </row>
    <row r="29" spans="1:8">
      <c r="A29" t="s">
        <v>17</v>
      </c>
      <c r="C29">
        <v>114.34</v>
      </c>
      <c r="D29">
        <v>4</v>
      </c>
      <c r="E29">
        <v>56.112000000000002</v>
      </c>
      <c r="F29" t="s">
        <v>237</v>
      </c>
      <c r="G29">
        <f>_xlfn.XLOOKUP(A29,'List of Molecules Used'!$D$3:$D$55,'List of Molecules Used'!$E$3:$E$55,"",0,1)</f>
        <v>190.56399999999999</v>
      </c>
      <c r="H29">
        <f>_xlfn.XLOOKUP(A29,'List of Molecules Used'!$D$3:$D$55,'List of Molecules Used'!$F$3:$F$55,"",0,1)</f>
        <v>45.991999999999997</v>
      </c>
    </row>
    <row r="30" spans="1:8">
      <c r="A30" t="s">
        <v>17</v>
      </c>
      <c r="C30">
        <v>114.34</v>
      </c>
      <c r="D30">
        <v>4.5</v>
      </c>
      <c r="E30">
        <v>56.100999999999999</v>
      </c>
      <c r="F30" t="s">
        <v>237</v>
      </c>
      <c r="G30">
        <f>_xlfn.XLOOKUP(A30,'List of Molecules Used'!$D$3:$D$55,'List of Molecules Used'!$E$3:$E$55,"",0,1)</f>
        <v>190.56399999999999</v>
      </c>
      <c r="H30">
        <f>_xlfn.XLOOKUP(A30,'List of Molecules Used'!$D$3:$D$55,'List of Molecules Used'!$F$3:$F$55,"",0,1)</f>
        <v>45.991999999999997</v>
      </c>
    </row>
    <row r="31" spans="1:8">
      <c r="A31" t="s">
        <v>17</v>
      </c>
      <c r="C31">
        <v>114.34</v>
      </c>
      <c r="D31">
        <v>5</v>
      </c>
      <c r="E31">
        <v>56.091000000000001</v>
      </c>
      <c r="F31" t="s">
        <v>237</v>
      </c>
      <c r="G31">
        <f>_xlfn.XLOOKUP(A31,'List of Molecules Used'!$D$3:$D$55,'List of Molecules Used'!$E$3:$E$55,"",0,1)</f>
        <v>190.56399999999999</v>
      </c>
      <c r="H31">
        <f>_xlfn.XLOOKUP(A31,'List of Molecules Used'!$D$3:$D$55,'List of Molecules Used'!$F$3:$F$55,"",0,1)</f>
        <v>45.991999999999997</v>
      </c>
    </row>
    <row r="32" spans="1:8">
      <c r="A32" t="s">
        <v>17</v>
      </c>
      <c r="C32">
        <v>114.34</v>
      </c>
      <c r="D32">
        <v>5.5</v>
      </c>
      <c r="E32">
        <v>56.081000000000003</v>
      </c>
      <c r="F32" t="s">
        <v>237</v>
      </c>
      <c r="G32">
        <f>_xlfn.XLOOKUP(A32,'List of Molecules Used'!$D$3:$D$55,'List of Molecules Used'!$E$3:$E$55,"",0,1)</f>
        <v>190.56399999999999</v>
      </c>
      <c r="H32">
        <f>_xlfn.XLOOKUP(A32,'List of Molecules Used'!$D$3:$D$55,'List of Molecules Used'!$F$3:$F$55,"",0,1)</f>
        <v>45.991999999999997</v>
      </c>
    </row>
    <row r="33" spans="1:8">
      <c r="A33" t="s">
        <v>17</v>
      </c>
      <c r="C33">
        <v>114.34</v>
      </c>
      <c r="D33">
        <v>6</v>
      </c>
      <c r="E33">
        <v>56.070999999999998</v>
      </c>
      <c r="F33" t="s">
        <v>237</v>
      </c>
      <c r="G33">
        <f>_xlfn.XLOOKUP(A33,'List of Molecules Used'!$D$3:$D$55,'List of Molecules Used'!$E$3:$E$55,"",0,1)</f>
        <v>190.56399999999999</v>
      </c>
      <c r="H33">
        <f>_xlfn.XLOOKUP(A33,'List of Molecules Used'!$D$3:$D$55,'List of Molecules Used'!$F$3:$F$55,"",0,1)</f>
        <v>45.991999999999997</v>
      </c>
    </row>
    <row r="34" spans="1:8">
      <c r="A34" t="s">
        <v>17</v>
      </c>
      <c r="C34">
        <v>114.34</v>
      </c>
      <c r="D34">
        <v>6.5</v>
      </c>
      <c r="E34">
        <v>56.06</v>
      </c>
      <c r="F34" t="s">
        <v>237</v>
      </c>
      <c r="G34">
        <f>_xlfn.XLOOKUP(A34,'List of Molecules Used'!$D$3:$D$55,'List of Molecules Used'!$E$3:$E$55,"",0,1)</f>
        <v>190.56399999999999</v>
      </c>
      <c r="H34">
        <f>_xlfn.XLOOKUP(A34,'List of Molecules Used'!$D$3:$D$55,'List of Molecules Used'!$F$3:$F$55,"",0,1)</f>
        <v>45.991999999999997</v>
      </c>
    </row>
    <row r="35" spans="1:8">
      <c r="A35" t="s">
        <v>17</v>
      </c>
      <c r="C35">
        <v>114.34</v>
      </c>
      <c r="D35">
        <v>7</v>
      </c>
      <c r="E35">
        <v>56.05</v>
      </c>
      <c r="F35" t="s">
        <v>237</v>
      </c>
      <c r="G35">
        <f>_xlfn.XLOOKUP(A35,'List of Molecules Used'!$D$3:$D$55,'List of Molecules Used'!$E$3:$E$55,"",0,1)</f>
        <v>190.56399999999999</v>
      </c>
      <c r="H35">
        <f>_xlfn.XLOOKUP(A35,'List of Molecules Used'!$D$3:$D$55,'List of Molecules Used'!$F$3:$F$55,"",0,1)</f>
        <v>45.991999999999997</v>
      </c>
    </row>
    <row r="36" spans="1:8">
      <c r="A36" t="s">
        <v>17</v>
      </c>
      <c r="C36">
        <v>114.34</v>
      </c>
      <c r="D36">
        <v>7.5</v>
      </c>
      <c r="E36">
        <v>56.04</v>
      </c>
      <c r="F36" t="s">
        <v>237</v>
      </c>
      <c r="G36">
        <f>_xlfn.XLOOKUP(A36,'List of Molecules Used'!$D$3:$D$55,'List of Molecules Used'!$E$3:$E$55,"",0,1)</f>
        <v>190.56399999999999</v>
      </c>
      <c r="H36">
        <f>_xlfn.XLOOKUP(A36,'List of Molecules Used'!$D$3:$D$55,'List of Molecules Used'!$F$3:$F$55,"",0,1)</f>
        <v>45.991999999999997</v>
      </c>
    </row>
    <row r="37" spans="1:8">
      <c r="A37" t="s">
        <v>17</v>
      </c>
      <c r="C37">
        <v>114.34</v>
      </c>
      <c r="D37">
        <v>8</v>
      </c>
      <c r="E37">
        <v>56.03</v>
      </c>
      <c r="F37" t="s">
        <v>237</v>
      </c>
      <c r="G37">
        <f>_xlfn.XLOOKUP(A37,'List of Molecules Used'!$D$3:$D$55,'List of Molecules Used'!$E$3:$E$55,"",0,1)</f>
        <v>190.56399999999999</v>
      </c>
      <c r="H37">
        <f>_xlfn.XLOOKUP(A37,'List of Molecules Used'!$D$3:$D$55,'List of Molecules Used'!$F$3:$F$55,"",0,1)</f>
        <v>45.991999999999997</v>
      </c>
    </row>
    <row r="38" spans="1:8">
      <c r="A38" t="s">
        <v>17</v>
      </c>
      <c r="C38">
        <v>114.34</v>
      </c>
      <c r="D38">
        <v>8.5</v>
      </c>
      <c r="E38">
        <v>56.02</v>
      </c>
      <c r="F38" t="s">
        <v>237</v>
      </c>
      <c r="G38">
        <f>_xlfn.XLOOKUP(A38,'List of Molecules Used'!$D$3:$D$55,'List of Molecules Used'!$E$3:$E$55,"",0,1)</f>
        <v>190.56399999999999</v>
      </c>
      <c r="H38">
        <f>_xlfn.XLOOKUP(A38,'List of Molecules Used'!$D$3:$D$55,'List of Molecules Used'!$F$3:$F$55,"",0,1)</f>
        <v>45.991999999999997</v>
      </c>
    </row>
    <row r="39" spans="1:8">
      <c r="A39" t="s">
        <v>17</v>
      </c>
      <c r="C39">
        <v>114.34</v>
      </c>
      <c r="D39">
        <v>9</v>
      </c>
      <c r="E39">
        <v>56.009</v>
      </c>
      <c r="F39" t="s">
        <v>237</v>
      </c>
      <c r="G39">
        <f>_xlfn.XLOOKUP(A39,'List of Molecules Used'!$D$3:$D$55,'List of Molecules Used'!$E$3:$E$55,"",0,1)</f>
        <v>190.56399999999999</v>
      </c>
      <c r="H39">
        <f>_xlfn.XLOOKUP(A39,'List of Molecules Used'!$D$3:$D$55,'List of Molecules Used'!$F$3:$F$55,"",0,1)</f>
        <v>45.991999999999997</v>
      </c>
    </row>
    <row r="40" spans="1:8">
      <c r="A40" t="s">
        <v>17</v>
      </c>
      <c r="C40">
        <v>114.34</v>
      </c>
      <c r="D40">
        <v>9.5</v>
      </c>
      <c r="E40">
        <v>55.999000000000002</v>
      </c>
      <c r="F40" t="s">
        <v>237</v>
      </c>
      <c r="G40">
        <f>_xlfn.XLOOKUP(A40,'List of Molecules Used'!$D$3:$D$55,'List of Molecules Used'!$E$3:$E$55,"",0,1)</f>
        <v>190.56399999999999</v>
      </c>
      <c r="H40">
        <f>_xlfn.XLOOKUP(A40,'List of Molecules Used'!$D$3:$D$55,'List of Molecules Used'!$F$3:$F$55,"",0,1)</f>
        <v>45.991999999999997</v>
      </c>
    </row>
    <row r="41" spans="1:8">
      <c r="A41" t="s">
        <v>17</v>
      </c>
      <c r="C41">
        <v>114.34</v>
      </c>
      <c r="D41">
        <v>10</v>
      </c>
      <c r="E41">
        <v>55.988999999999997</v>
      </c>
      <c r="F41" t="s">
        <v>237</v>
      </c>
      <c r="G41">
        <f>_xlfn.XLOOKUP(A41,'List of Molecules Used'!$D$3:$D$55,'List of Molecules Used'!$E$3:$E$55,"",0,1)</f>
        <v>190.56399999999999</v>
      </c>
      <c r="H41">
        <f>_xlfn.XLOOKUP(A41,'List of Molecules Used'!$D$3:$D$55,'List of Molecules Used'!$F$3:$F$55,"",0,1)</f>
        <v>45.991999999999997</v>
      </c>
    </row>
    <row r="42" spans="1:8">
      <c r="A42" t="s">
        <v>17</v>
      </c>
      <c r="C42">
        <v>133.4</v>
      </c>
      <c r="D42">
        <v>1</v>
      </c>
      <c r="E42">
        <v>34.317999999999998</v>
      </c>
      <c r="F42" t="s">
        <v>238</v>
      </c>
      <c r="G42">
        <f>_xlfn.XLOOKUP(A42,'List of Molecules Used'!$D$3:$D$55,'List of Molecules Used'!$E$3:$E$55,"",0,1)</f>
        <v>190.56399999999999</v>
      </c>
      <c r="H42">
        <f>_xlfn.XLOOKUP(A42,'List of Molecules Used'!$D$3:$D$55,'List of Molecules Used'!$F$3:$F$55,"",0,1)</f>
        <v>45.991999999999997</v>
      </c>
    </row>
    <row r="43" spans="1:8">
      <c r="A43" t="s">
        <v>17</v>
      </c>
      <c r="C43">
        <v>133.4</v>
      </c>
      <c r="D43">
        <v>1.5</v>
      </c>
      <c r="E43">
        <v>34.898000000000003</v>
      </c>
      <c r="F43" t="s">
        <v>238</v>
      </c>
      <c r="G43">
        <f>_xlfn.XLOOKUP(A43,'List of Molecules Used'!$D$3:$D$55,'List of Molecules Used'!$E$3:$E$55,"",0,1)</f>
        <v>190.56399999999999</v>
      </c>
      <c r="H43">
        <f>_xlfn.XLOOKUP(A43,'List of Molecules Used'!$D$3:$D$55,'List of Molecules Used'!$F$3:$F$55,"",0,1)</f>
        <v>45.991999999999997</v>
      </c>
    </row>
    <row r="44" spans="1:8">
      <c r="A44" t="s">
        <v>17</v>
      </c>
      <c r="C44">
        <v>133.4</v>
      </c>
      <c r="D44">
        <v>2</v>
      </c>
      <c r="E44">
        <v>35.523000000000003</v>
      </c>
      <c r="F44" t="s">
        <v>238</v>
      </c>
      <c r="G44">
        <f>_xlfn.XLOOKUP(A44,'List of Molecules Used'!$D$3:$D$55,'List of Molecules Used'!$E$3:$E$55,"",0,1)</f>
        <v>190.56399999999999</v>
      </c>
      <c r="H44">
        <f>_xlfn.XLOOKUP(A44,'List of Molecules Used'!$D$3:$D$55,'List of Molecules Used'!$F$3:$F$55,"",0,1)</f>
        <v>45.991999999999997</v>
      </c>
    </row>
    <row r="45" spans="1:8">
      <c r="A45" t="s">
        <v>17</v>
      </c>
      <c r="C45">
        <v>133.4</v>
      </c>
      <c r="D45">
        <v>2.5</v>
      </c>
      <c r="E45">
        <v>36.198999999999998</v>
      </c>
      <c r="F45" t="s">
        <v>238</v>
      </c>
      <c r="G45">
        <f>_xlfn.XLOOKUP(A45,'List of Molecules Used'!$D$3:$D$55,'List of Molecules Used'!$E$3:$E$55,"",0,1)</f>
        <v>190.56399999999999</v>
      </c>
      <c r="H45">
        <f>_xlfn.XLOOKUP(A45,'List of Molecules Used'!$D$3:$D$55,'List of Molecules Used'!$F$3:$F$55,"",0,1)</f>
        <v>45.991999999999997</v>
      </c>
    </row>
    <row r="46" spans="1:8">
      <c r="A46" t="s">
        <v>17</v>
      </c>
      <c r="C46">
        <v>133.4</v>
      </c>
      <c r="D46">
        <v>3</v>
      </c>
      <c r="E46">
        <v>36.939</v>
      </c>
      <c r="F46" t="s">
        <v>238</v>
      </c>
      <c r="G46">
        <f>_xlfn.XLOOKUP(A46,'List of Molecules Used'!$D$3:$D$55,'List of Molecules Used'!$E$3:$E$55,"",0,1)</f>
        <v>190.56399999999999</v>
      </c>
      <c r="H46">
        <f>_xlfn.XLOOKUP(A46,'List of Molecules Used'!$D$3:$D$55,'List of Molecules Used'!$F$3:$F$55,"",0,1)</f>
        <v>45.991999999999997</v>
      </c>
    </row>
    <row r="47" spans="1:8">
      <c r="A47" t="s">
        <v>17</v>
      </c>
      <c r="C47">
        <v>133.4</v>
      </c>
      <c r="D47">
        <v>3.5</v>
      </c>
      <c r="E47">
        <v>37.761000000000003</v>
      </c>
      <c r="F47" t="s">
        <v>238</v>
      </c>
      <c r="G47">
        <f>_xlfn.XLOOKUP(A47,'List of Molecules Used'!$D$3:$D$55,'List of Molecules Used'!$E$3:$E$55,"",0,1)</f>
        <v>190.56399999999999</v>
      </c>
      <c r="H47">
        <f>_xlfn.XLOOKUP(A47,'List of Molecules Used'!$D$3:$D$55,'List of Molecules Used'!$F$3:$F$55,"",0,1)</f>
        <v>45.991999999999997</v>
      </c>
    </row>
    <row r="48" spans="1:8">
      <c r="A48" t="s">
        <v>17</v>
      </c>
      <c r="C48">
        <v>133.4</v>
      </c>
      <c r="D48">
        <v>4</v>
      </c>
      <c r="E48">
        <v>38.694000000000003</v>
      </c>
      <c r="F48" t="s">
        <v>238</v>
      </c>
      <c r="G48">
        <f>_xlfn.XLOOKUP(A48,'List of Molecules Used'!$D$3:$D$55,'List of Molecules Used'!$E$3:$E$55,"",0,1)</f>
        <v>190.56399999999999</v>
      </c>
      <c r="H48">
        <f>_xlfn.XLOOKUP(A48,'List of Molecules Used'!$D$3:$D$55,'List of Molecules Used'!$F$3:$F$55,"",0,1)</f>
        <v>45.991999999999997</v>
      </c>
    </row>
    <row r="49" spans="1:8">
      <c r="A49" t="s">
        <v>17</v>
      </c>
      <c r="C49">
        <v>133.4</v>
      </c>
      <c r="D49">
        <v>4.4798999999999998</v>
      </c>
      <c r="E49">
        <v>39.734000000000002</v>
      </c>
      <c r="F49" t="s">
        <v>238</v>
      </c>
      <c r="G49">
        <f>_xlfn.XLOOKUP(A49,'List of Molecules Used'!$D$3:$D$55,'List of Molecules Used'!$E$3:$E$55,"",0,1)</f>
        <v>190.56399999999999</v>
      </c>
      <c r="H49">
        <f>_xlfn.XLOOKUP(A49,'List of Molecules Used'!$D$3:$D$55,'List of Molecules Used'!$F$3:$F$55,"",0,1)</f>
        <v>45.991999999999997</v>
      </c>
    </row>
    <row r="50" spans="1:8">
      <c r="A50" t="s">
        <v>17</v>
      </c>
      <c r="C50">
        <v>133.4</v>
      </c>
      <c r="D50">
        <v>4.4798999999999998</v>
      </c>
      <c r="E50">
        <v>59.424999999999997</v>
      </c>
      <c r="F50" t="s">
        <v>237</v>
      </c>
      <c r="G50">
        <f>_xlfn.XLOOKUP(A50,'List of Molecules Used'!$D$3:$D$55,'List of Molecules Used'!$E$3:$E$55,"",0,1)</f>
        <v>190.56399999999999</v>
      </c>
      <c r="H50">
        <f>_xlfn.XLOOKUP(A50,'List of Molecules Used'!$D$3:$D$55,'List of Molecules Used'!$F$3:$F$55,"",0,1)</f>
        <v>45.991999999999997</v>
      </c>
    </row>
    <row r="51" spans="1:8">
      <c r="A51" t="s">
        <v>17</v>
      </c>
      <c r="C51">
        <v>133.4</v>
      </c>
      <c r="D51">
        <v>4.5</v>
      </c>
      <c r="E51">
        <v>59.423999999999999</v>
      </c>
      <c r="F51" t="s">
        <v>237</v>
      </c>
      <c r="G51">
        <f>_xlfn.XLOOKUP(A51,'List of Molecules Used'!$D$3:$D$55,'List of Molecules Used'!$E$3:$E$55,"",0,1)</f>
        <v>190.56399999999999</v>
      </c>
      <c r="H51">
        <f>_xlfn.XLOOKUP(A51,'List of Molecules Used'!$D$3:$D$55,'List of Molecules Used'!$F$3:$F$55,"",0,1)</f>
        <v>45.991999999999997</v>
      </c>
    </row>
    <row r="52" spans="1:8">
      <c r="A52" t="s">
        <v>17</v>
      </c>
      <c r="C52">
        <v>133.4</v>
      </c>
      <c r="D52">
        <v>5</v>
      </c>
      <c r="E52">
        <v>59.401000000000003</v>
      </c>
      <c r="F52" t="s">
        <v>237</v>
      </c>
      <c r="G52">
        <f>_xlfn.XLOOKUP(A52,'List of Molecules Used'!$D$3:$D$55,'List of Molecules Used'!$E$3:$E$55,"",0,1)</f>
        <v>190.56399999999999</v>
      </c>
      <c r="H52">
        <f>_xlfn.XLOOKUP(A52,'List of Molecules Used'!$D$3:$D$55,'List of Molecules Used'!$F$3:$F$55,"",0,1)</f>
        <v>45.991999999999997</v>
      </c>
    </row>
    <row r="53" spans="1:8">
      <c r="A53" t="s">
        <v>17</v>
      </c>
      <c r="C53">
        <v>133.4</v>
      </c>
      <c r="D53">
        <v>5.5</v>
      </c>
      <c r="E53">
        <v>59.377000000000002</v>
      </c>
      <c r="F53" t="s">
        <v>237</v>
      </c>
      <c r="G53">
        <f>_xlfn.XLOOKUP(A53,'List of Molecules Used'!$D$3:$D$55,'List of Molecules Used'!$E$3:$E$55,"",0,1)</f>
        <v>190.56399999999999</v>
      </c>
      <c r="H53">
        <f>_xlfn.XLOOKUP(A53,'List of Molecules Used'!$D$3:$D$55,'List of Molecules Used'!$F$3:$F$55,"",0,1)</f>
        <v>45.991999999999997</v>
      </c>
    </row>
    <row r="54" spans="1:8">
      <c r="A54" t="s">
        <v>17</v>
      </c>
      <c r="C54">
        <v>133.4</v>
      </c>
      <c r="D54">
        <v>6</v>
      </c>
      <c r="E54">
        <v>59.353999999999999</v>
      </c>
      <c r="F54" t="s">
        <v>237</v>
      </c>
      <c r="G54">
        <f>_xlfn.XLOOKUP(A54,'List of Molecules Used'!$D$3:$D$55,'List of Molecules Used'!$E$3:$E$55,"",0,1)</f>
        <v>190.56399999999999</v>
      </c>
      <c r="H54">
        <f>_xlfn.XLOOKUP(A54,'List of Molecules Used'!$D$3:$D$55,'List of Molecules Used'!$F$3:$F$55,"",0,1)</f>
        <v>45.991999999999997</v>
      </c>
    </row>
    <row r="55" spans="1:8">
      <c r="A55" t="s">
        <v>17</v>
      </c>
      <c r="C55">
        <v>133.4</v>
      </c>
      <c r="D55">
        <v>6.5</v>
      </c>
      <c r="E55">
        <v>59.33</v>
      </c>
      <c r="F55" t="s">
        <v>237</v>
      </c>
      <c r="G55">
        <f>_xlfn.XLOOKUP(A55,'List of Molecules Used'!$D$3:$D$55,'List of Molecules Used'!$E$3:$E$55,"",0,1)</f>
        <v>190.56399999999999</v>
      </c>
      <c r="H55">
        <f>_xlfn.XLOOKUP(A55,'List of Molecules Used'!$D$3:$D$55,'List of Molecules Used'!$F$3:$F$55,"",0,1)</f>
        <v>45.991999999999997</v>
      </c>
    </row>
    <row r="56" spans="1:8">
      <c r="A56" t="s">
        <v>17</v>
      </c>
      <c r="C56">
        <v>133.4</v>
      </c>
      <c r="D56">
        <v>7</v>
      </c>
      <c r="E56">
        <v>59.307000000000002</v>
      </c>
      <c r="F56" t="s">
        <v>237</v>
      </c>
      <c r="G56">
        <f>_xlfn.XLOOKUP(A56,'List of Molecules Used'!$D$3:$D$55,'List of Molecules Used'!$E$3:$E$55,"",0,1)</f>
        <v>190.56399999999999</v>
      </c>
      <c r="H56">
        <f>_xlfn.XLOOKUP(A56,'List of Molecules Used'!$D$3:$D$55,'List of Molecules Used'!$F$3:$F$55,"",0,1)</f>
        <v>45.991999999999997</v>
      </c>
    </row>
    <row r="57" spans="1:8">
      <c r="A57" t="s">
        <v>17</v>
      </c>
      <c r="C57">
        <v>133.4</v>
      </c>
      <c r="D57">
        <v>7.5</v>
      </c>
      <c r="E57">
        <v>59.283999999999999</v>
      </c>
      <c r="F57" t="s">
        <v>237</v>
      </c>
      <c r="G57">
        <f>_xlfn.XLOOKUP(A57,'List of Molecules Used'!$D$3:$D$55,'List of Molecules Used'!$E$3:$E$55,"",0,1)</f>
        <v>190.56399999999999</v>
      </c>
      <c r="H57">
        <f>_xlfn.XLOOKUP(A57,'List of Molecules Used'!$D$3:$D$55,'List of Molecules Used'!$F$3:$F$55,"",0,1)</f>
        <v>45.991999999999997</v>
      </c>
    </row>
    <row r="58" spans="1:8">
      <c r="A58" t="s">
        <v>17</v>
      </c>
      <c r="C58">
        <v>133.4</v>
      </c>
      <c r="D58">
        <v>8</v>
      </c>
      <c r="E58">
        <v>59.261000000000003</v>
      </c>
      <c r="F58" t="s">
        <v>237</v>
      </c>
      <c r="G58">
        <f>_xlfn.XLOOKUP(A58,'List of Molecules Used'!$D$3:$D$55,'List of Molecules Used'!$E$3:$E$55,"",0,1)</f>
        <v>190.56399999999999</v>
      </c>
      <c r="H58">
        <f>_xlfn.XLOOKUP(A58,'List of Molecules Used'!$D$3:$D$55,'List of Molecules Used'!$F$3:$F$55,"",0,1)</f>
        <v>45.991999999999997</v>
      </c>
    </row>
    <row r="59" spans="1:8">
      <c r="A59" t="s">
        <v>17</v>
      </c>
      <c r="C59">
        <v>133.4</v>
      </c>
      <c r="D59">
        <v>8.5</v>
      </c>
      <c r="E59">
        <v>59.238</v>
      </c>
      <c r="F59" t="s">
        <v>237</v>
      </c>
      <c r="G59">
        <f>_xlfn.XLOOKUP(A59,'List of Molecules Used'!$D$3:$D$55,'List of Molecules Used'!$E$3:$E$55,"",0,1)</f>
        <v>190.56399999999999</v>
      </c>
      <c r="H59">
        <f>_xlfn.XLOOKUP(A59,'List of Molecules Used'!$D$3:$D$55,'List of Molecules Used'!$F$3:$F$55,"",0,1)</f>
        <v>45.991999999999997</v>
      </c>
    </row>
    <row r="60" spans="1:8">
      <c r="A60" t="s">
        <v>17</v>
      </c>
      <c r="C60">
        <v>133.4</v>
      </c>
      <c r="D60">
        <v>9</v>
      </c>
      <c r="E60">
        <v>59.215000000000003</v>
      </c>
      <c r="F60" t="s">
        <v>237</v>
      </c>
      <c r="G60">
        <f>_xlfn.XLOOKUP(A60,'List of Molecules Used'!$D$3:$D$55,'List of Molecules Used'!$E$3:$E$55,"",0,1)</f>
        <v>190.56399999999999</v>
      </c>
      <c r="H60">
        <f>_xlfn.XLOOKUP(A60,'List of Molecules Used'!$D$3:$D$55,'List of Molecules Used'!$F$3:$F$55,"",0,1)</f>
        <v>45.991999999999997</v>
      </c>
    </row>
    <row r="61" spans="1:8">
      <c r="A61" t="s">
        <v>17</v>
      </c>
      <c r="C61">
        <v>133.4</v>
      </c>
      <c r="D61">
        <v>9.5</v>
      </c>
      <c r="E61">
        <v>59.192</v>
      </c>
      <c r="F61" t="s">
        <v>237</v>
      </c>
      <c r="G61">
        <f>_xlfn.XLOOKUP(A61,'List of Molecules Used'!$D$3:$D$55,'List of Molecules Used'!$E$3:$E$55,"",0,1)</f>
        <v>190.56399999999999</v>
      </c>
      <c r="H61">
        <f>_xlfn.XLOOKUP(A61,'List of Molecules Used'!$D$3:$D$55,'List of Molecules Used'!$F$3:$F$55,"",0,1)</f>
        <v>45.991999999999997</v>
      </c>
    </row>
    <row r="62" spans="1:8">
      <c r="A62" t="s">
        <v>17</v>
      </c>
      <c r="C62">
        <v>133.4</v>
      </c>
      <c r="D62">
        <v>10</v>
      </c>
      <c r="E62">
        <v>59.17</v>
      </c>
      <c r="F62" t="s">
        <v>237</v>
      </c>
      <c r="G62">
        <f>_xlfn.XLOOKUP(A62,'List of Molecules Used'!$D$3:$D$55,'List of Molecules Used'!$E$3:$E$55,"",0,1)</f>
        <v>190.56399999999999</v>
      </c>
      <c r="H62">
        <f>_xlfn.XLOOKUP(A62,'List of Molecules Used'!$D$3:$D$55,'List of Molecules Used'!$F$3:$F$55,"",0,1)</f>
        <v>45.991999999999997</v>
      </c>
    </row>
    <row r="63" spans="1:8">
      <c r="A63" t="s">
        <v>17</v>
      </c>
      <c r="C63">
        <v>152.44999999999999</v>
      </c>
      <c r="D63">
        <v>1</v>
      </c>
      <c r="E63">
        <v>33.939</v>
      </c>
      <c r="F63" t="s">
        <v>238</v>
      </c>
      <c r="G63">
        <f>_xlfn.XLOOKUP(A63,'List of Molecules Used'!$D$3:$D$55,'List of Molecules Used'!$E$3:$E$55,"",0,1)</f>
        <v>190.56399999999999</v>
      </c>
      <c r="H63">
        <f>_xlfn.XLOOKUP(A63,'List of Molecules Used'!$D$3:$D$55,'List of Molecules Used'!$F$3:$F$55,"",0,1)</f>
        <v>45.991999999999997</v>
      </c>
    </row>
    <row r="64" spans="1:8">
      <c r="A64" t="s">
        <v>17</v>
      </c>
      <c r="C64">
        <v>152.44999999999999</v>
      </c>
      <c r="D64">
        <v>1.5</v>
      </c>
      <c r="E64">
        <v>34.28</v>
      </c>
      <c r="F64" t="s">
        <v>238</v>
      </c>
      <c r="G64">
        <f>_xlfn.XLOOKUP(A64,'List of Molecules Used'!$D$3:$D$55,'List of Molecules Used'!$E$3:$E$55,"",0,1)</f>
        <v>190.56399999999999</v>
      </c>
      <c r="H64">
        <f>_xlfn.XLOOKUP(A64,'List of Molecules Used'!$D$3:$D$55,'List of Molecules Used'!$F$3:$F$55,"",0,1)</f>
        <v>45.991999999999997</v>
      </c>
    </row>
    <row r="65" spans="1:8">
      <c r="A65" t="s">
        <v>17</v>
      </c>
      <c r="C65">
        <v>152.44999999999999</v>
      </c>
      <c r="D65">
        <v>2</v>
      </c>
      <c r="E65">
        <v>34.637</v>
      </c>
      <c r="F65" t="s">
        <v>238</v>
      </c>
      <c r="G65">
        <f>_xlfn.XLOOKUP(A65,'List of Molecules Used'!$D$3:$D$55,'List of Molecules Used'!$E$3:$E$55,"",0,1)</f>
        <v>190.56399999999999</v>
      </c>
      <c r="H65">
        <f>_xlfn.XLOOKUP(A65,'List of Molecules Used'!$D$3:$D$55,'List of Molecules Used'!$F$3:$F$55,"",0,1)</f>
        <v>45.991999999999997</v>
      </c>
    </row>
    <row r="66" spans="1:8">
      <c r="A66" t="s">
        <v>17</v>
      </c>
      <c r="C66">
        <v>152.44999999999999</v>
      </c>
      <c r="D66">
        <v>2.5</v>
      </c>
      <c r="E66">
        <v>35.012</v>
      </c>
      <c r="F66" t="s">
        <v>238</v>
      </c>
      <c r="G66">
        <f>_xlfn.XLOOKUP(A66,'List of Molecules Used'!$D$3:$D$55,'List of Molecules Used'!$E$3:$E$55,"",0,1)</f>
        <v>190.56399999999999</v>
      </c>
      <c r="H66">
        <f>_xlfn.XLOOKUP(A66,'List of Molecules Used'!$D$3:$D$55,'List of Molecules Used'!$F$3:$F$55,"",0,1)</f>
        <v>45.991999999999997</v>
      </c>
    </row>
    <row r="67" spans="1:8">
      <c r="A67" t="s">
        <v>17</v>
      </c>
      <c r="C67">
        <v>152.44999999999999</v>
      </c>
      <c r="D67">
        <v>3</v>
      </c>
      <c r="E67">
        <v>35.405000000000001</v>
      </c>
      <c r="F67" t="s">
        <v>238</v>
      </c>
      <c r="G67">
        <f>_xlfn.XLOOKUP(A67,'List of Molecules Used'!$D$3:$D$55,'List of Molecules Used'!$E$3:$E$55,"",0,1)</f>
        <v>190.56399999999999</v>
      </c>
      <c r="H67">
        <f>_xlfn.XLOOKUP(A67,'List of Molecules Used'!$D$3:$D$55,'List of Molecules Used'!$F$3:$F$55,"",0,1)</f>
        <v>45.991999999999997</v>
      </c>
    </row>
    <row r="68" spans="1:8">
      <c r="A68" t="s">
        <v>17</v>
      </c>
      <c r="C68">
        <v>152.44999999999999</v>
      </c>
      <c r="D68">
        <v>3.5</v>
      </c>
      <c r="E68">
        <v>35.817</v>
      </c>
      <c r="F68" t="s">
        <v>238</v>
      </c>
      <c r="G68">
        <f>_xlfn.XLOOKUP(A68,'List of Molecules Used'!$D$3:$D$55,'List of Molecules Used'!$E$3:$E$55,"",0,1)</f>
        <v>190.56399999999999</v>
      </c>
      <c r="H68">
        <f>_xlfn.XLOOKUP(A68,'List of Molecules Used'!$D$3:$D$55,'List of Molecules Used'!$F$3:$F$55,"",0,1)</f>
        <v>45.991999999999997</v>
      </c>
    </row>
    <row r="69" spans="1:8">
      <c r="A69" t="s">
        <v>17</v>
      </c>
      <c r="C69">
        <v>152.44999999999999</v>
      </c>
      <c r="D69">
        <v>4</v>
      </c>
      <c r="E69">
        <v>36.25</v>
      </c>
      <c r="F69" t="s">
        <v>238</v>
      </c>
      <c r="G69">
        <f>_xlfn.XLOOKUP(A69,'List of Molecules Used'!$D$3:$D$55,'List of Molecules Used'!$E$3:$E$55,"",0,1)</f>
        <v>190.56399999999999</v>
      </c>
      <c r="H69">
        <f>_xlfn.XLOOKUP(A69,'List of Molecules Used'!$D$3:$D$55,'List of Molecules Used'!$F$3:$F$55,"",0,1)</f>
        <v>45.991999999999997</v>
      </c>
    </row>
    <row r="70" spans="1:8">
      <c r="A70" t="s">
        <v>17</v>
      </c>
      <c r="C70">
        <v>152.44999999999999</v>
      </c>
      <c r="D70">
        <v>4.5</v>
      </c>
      <c r="E70">
        <v>36.704999999999998</v>
      </c>
      <c r="F70" t="s">
        <v>238</v>
      </c>
      <c r="G70">
        <f>_xlfn.XLOOKUP(A70,'List of Molecules Used'!$D$3:$D$55,'List of Molecules Used'!$E$3:$E$55,"",0,1)</f>
        <v>190.56399999999999</v>
      </c>
      <c r="H70">
        <f>_xlfn.XLOOKUP(A70,'List of Molecules Used'!$D$3:$D$55,'List of Molecules Used'!$F$3:$F$55,"",0,1)</f>
        <v>45.991999999999997</v>
      </c>
    </row>
    <row r="71" spans="1:8">
      <c r="A71" t="s">
        <v>17</v>
      </c>
      <c r="C71">
        <v>152.44999999999999</v>
      </c>
      <c r="D71">
        <v>5</v>
      </c>
      <c r="E71">
        <v>37.183999999999997</v>
      </c>
      <c r="F71" t="s">
        <v>238</v>
      </c>
      <c r="G71">
        <f>_xlfn.XLOOKUP(A71,'List of Molecules Used'!$D$3:$D$55,'List of Molecules Used'!$E$3:$E$55,"",0,1)</f>
        <v>190.56399999999999</v>
      </c>
      <c r="H71">
        <f>_xlfn.XLOOKUP(A71,'List of Molecules Used'!$D$3:$D$55,'List of Molecules Used'!$F$3:$F$55,"",0,1)</f>
        <v>45.991999999999997</v>
      </c>
    </row>
    <row r="72" spans="1:8">
      <c r="A72" t="s">
        <v>17</v>
      </c>
      <c r="C72">
        <v>152.44999999999999</v>
      </c>
      <c r="D72">
        <v>5.5</v>
      </c>
      <c r="E72">
        <v>37.689</v>
      </c>
      <c r="F72" t="s">
        <v>238</v>
      </c>
      <c r="G72">
        <f>_xlfn.XLOOKUP(A72,'List of Molecules Used'!$D$3:$D$55,'List of Molecules Used'!$E$3:$E$55,"",0,1)</f>
        <v>190.56399999999999</v>
      </c>
      <c r="H72">
        <f>_xlfn.XLOOKUP(A72,'List of Molecules Used'!$D$3:$D$55,'List of Molecules Used'!$F$3:$F$55,"",0,1)</f>
        <v>45.991999999999997</v>
      </c>
    </row>
    <row r="73" spans="1:8">
      <c r="A73" t="s">
        <v>17</v>
      </c>
      <c r="C73">
        <v>152.44999999999999</v>
      </c>
      <c r="D73">
        <v>6</v>
      </c>
      <c r="E73">
        <v>38.223999999999997</v>
      </c>
      <c r="F73" t="s">
        <v>238</v>
      </c>
      <c r="G73">
        <f>_xlfn.XLOOKUP(A73,'List of Molecules Used'!$D$3:$D$55,'List of Molecules Used'!$E$3:$E$55,"",0,1)</f>
        <v>190.56399999999999</v>
      </c>
      <c r="H73">
        <f>_xlfn.XLOOKUP(A73,'List of Molecules Used'!$D$3:$D$55,'List of Molecules Used'!$F$3:$F$55,"",0,1)</f>
        <v>45.991999999999997</v>
      </c>
    </row>
    <row r="74" spans="1:8">
      <c r="A74" t="s">
        <v>17</v>
      </c>
      <c r="C74">
        <v>152.44999999999999</v>
      </c>
      <c r="D74">
        <v>6.5</v>
      </c>
      <c r="E74">
        <v>38.792000000000002</v>
      </c>
      <c r="F74" t="s">
        <v>238</v>
      </c>
      <c r="G74">
        <f>_xlfn.XLOOKUP(A74,'List of Molecules Used'!$D$3:$D$55,'List of Molecules Used'!$E$3:$E$55,"",0,1)</f>
        <v>190.56399999999999</v>
      </c>
      <c r="H74">
        <f>_xlfn.XLOOKUP(A74,'List of Molecules Used'!$D$3:$D$55,'List of Molecules Used'!$F$3:$F$55,"",0,1)</f>
        <v>45.991999999999997</v>
      </c>
    </row>
    <row r="75" spans="1:8">
      <c r="A75" t="s">
        <v>17</v>
      </c>
      <c r="C75">
        <v>152.44999999999999</v>
      </c>
      <c r="D75">
        <v>7</v>
      </c>
      <c r="E75">
        <v>39.396999999999998</v>
      </c>
      <c r="F75" t="s">
        <v>238</v>
      </c>
      <c r="G75">
        <f>_xlfn.XLOOKUP(A75,'List of Molecules Used'!$D$3:$D$55,'List of Molecules Used'!$E$3:$E$55,"",0,1)</f>
        <v>190.56399999999999</v>
      </c>
      <c r="H75">
        <f>_xlfn.XLOOKUP(A75,'List of Molecules Used'!$D$3:$D$55,'List of Molecules Used'!$F$3:$F$55,"",0,1)</f>
        <v>45.991999999999997</v>
      </c>
    </row>
    <row r="76" spans="1:8">
      <c r="A76" t="s">
        <v>17</v>
      </c>
      <c r="C76">
        <v>152.44999999999999</v>
      </c>
      <c r="D76">
        <v>7.5</v>
      </c>
      <c r="E76">
        <v>40.043999999999997</v>
      </c>
      <c r="F76" t="s">
        <v>238</v>
      </c>
      <c r="G76">
        <f>_xlfn.XLOOKUP(A76,'List of Molecules Used'!$D$3:$D$55,'List of Molecules Used'!$E$3:$E$55,"",0,1)</f>
        <v>190.56399999999999</v>
      </c>
      <c r="H76">
        <f>_xlfn.XLOOKUP(A76,'List of Molecules Used'!$D$3:$D$55,'List of Molecules Used'!$F$3:$F$55,"",0,1)</f>
        <v>45.991999999999997</v>
      </c>
    </row>
    <row r="77" spans="1:8">
      <c r="A77" t="s">
        <v>17</v>
      </c>
      <c r="C77">
        <v>152.44999999999999</v>
      </c>
      <c r="D77">
        <v>8</v>
      </c>
      <c r="E77">
        <v>40.741</v>
      </c>
      <c r="F77" t="s">
        <v>238</v>
      </c>
      <c r="G77">
        <f>_xlfn.XLOOKUP(A77,'List of Molecules Used'!$D$3:$D$55,'List of Molecules Used'!$E$3:$E$55,"",0,1)</f>
        <v>190.56399999999999</v>
      </c>
      <c r="H77">
        <f>_xlfn.XLOOKUP(A77,'List of Molecules Used'!$D$3:$D$55,'List of Molecules Used'!$F$3:$F$55,"",0,1)</f>
        <v>45.991999999999997</v>
      </c>
    </row>
    <row r="78" spans="1:8">
      <c r="A78" t="s">
        <v>17</v>
      </c>
      <c r="C78">
        <v>152.44999999999999</v>
      </c>
      <c r="D78">
        <v>8.5</v>
      </c>
      <c r="E78">
        <v>41.494</v>
      </c>
      <c r="F78" t="s">
        <v>238</v>
      </c>
      <c r="G78">
        <f>_xlfn.XLOOKUP(A78,'List of Molecules Used'!$D$3:$D$55,'List of Molecules Used'!$E$3:$E$55,"",0,1)</f>
        <v>190.56399999999999</v>
      </c>
      <c r="H78">
        <f>_xlfn.XLOOKUP(A78,'List of Molecules Used'!$D$3:$D$55,'List of Molecules Used'!$F$3:$F$55,"",0,1)</f>
        <v>45.991999999999997</v>
      </c>
    </row>
    <row r="79" spans="1:8">
      <c r="A79" t="s">
        <v>17</v>
      </c>
      <c r="C79">
        <v>152.44999999999999</v>
      </c>
      <c r="D79">
        <v>9</v>
      </c>
      <c r="E79">
        <v>42.313000000000002</v>
      </c>
      <c r="F79" t="s">
        <v>238</v>
      </c>
      <c r="G79">
        <f>_xlfn.XLOOKUP(A79,'List of Molecules Used'!$D$3:$D$55,'List of Molecules Used'!$E$3:$E$55,"",0,1)</f>
        <v>190.56399999999999</v>
      </c>
      <c r="H79">
        <f>_xlfn.XLOOKUP(A79,'List of Molecules Used'!$D$3:$D$55,'List of Molecules Used'!$F$3:$F$55,"",0,1)</f>
        <v>45.991999999999997</v>
      </c>
    </row>
    <row r="80" spans="1:8">
      <c r="A80" t="s">
        <v>17</v>
      </c>
      <c r="C80">
        <v>152.44999999999999</v>
      </c>
      <c r="D80">
        <v>9.5</v>
      </c>
      <c r="E80">
        <v>43.21</v>
      </c>
      <c r="F80" t="s">
        <v>238</v>
      </c>
      <c r="G80">
        <f>_xlfn.XLOOKUP(A80,'List of Molecules Used'!$D$3:$D$55,'List of Molecules Used'!$E$3:$E$55,"",0,1)</f>
        <v>190.56399999999999</v>
      </c>
      <c r="H80">
        <f>_xlfn.XLOOKUP(A80,'List of Molecules Used'!$D$3:$D$55,'List of Molecules Used'!$F$3:$F$55,"",0,1)</f>
        <v>45.991999999999997</v>
      </c>
    </row>
    <row r="81" spans="1:8">
      <c r="A81" t="s">
        <v>17</v>
      </c>
      <c r="C81">
        <v>152.44999999999999</v>
      </c>
      <c r="D81">
        <v>10</v>
      </c>
      <c r="E81">
        <v>44.201000000000001</v>
      </c>
      <c r="F81" t="s">
        <v>238</v>
      </c>
      <c r="G81">
        <f>_xlfn.XLOOKUP(A81,'List of Molecules Used'!$D$3:$D$55,'List of Molecules Used'!$E$3:$E$55,"",0,1)</f>
        <v>190.56399999999999</v>
      </c>
      <c r="H81">
        <f>_xlfn.XLOOKUP(A81,'List of Molecules Used'!$D$3:$D$55,'List of Molecules Used'!$F$3:$F$55,"",0,1)</f>
        <v>45.991999999999997</v>
      </c>
    </row>
    <row r="82" spans="1:8">
      <c r="A82" t="s">
        <v>17</v>
      </c>
      <c r="C82">
        <v>171.51</v>
      </c>
      <c r="D82">
        <v>1</v>
      </c>
      <c r="E82">
        <v>33.780999999999999</v>
      </c>
      <c r="F82" t="s">
        <v>238</v>
      </c>
      <c r="G82">
        <f>_xlfn.XLOOKUP(A82,'List of Molecules Used'!$D$3:$D$55,'List of Molecules Used'!$E$3:$E$55,"",0,1)</f>
        <v>190.56399999999999</v>
      </c>
      <c r="H82">
        <f>_xlfn.XLOOKUP(A82,'List of Molecules Used'!$D$3:$D$55,'List of Molecules Used'!$F$3:$F$55,"",0,1)</f>
        <v>45.991999999999997</v>
      </c>
    </row>
    <row r="83" spans="1:8">
      <c r="A83" t="s">
        <v>17</v>
      </c>
      <c r="C83">
        <v>171.51</v>
      </c>
      <c r="D83">
        <v>1.5</v>
      </c>
      <c r="E83">
        <v>34.006</v>
      </c>
      <c r="F83" t="s">
        <v>238</v>
      </c>
      <c r="G83">
        <f>_xlfn.XLOOKUP(A83,'List of Molecules Used'!$D$3:$D$55,'List of Molecules Used'!$E$3:$E$55,"",0,1)</f>
        <v>190.56399999999999</v>
      </c>
      <c r="H83">
        <f>_xlfn.XLOOKUP(A83,'List of Molecules Used'!$D$3:$D$55,'List of Molecules Used'!$F$3:$F$55,"",0,1)</f>
        <v>45.991999999999997</v>
      </c>
    </row>
    <row r="84" spans="1:8">
      <c r="A84" t="s">
        <v>17</v>
      </c>
      <c r="C84">
        <v>171.51</v>
      </c>
      <c r="D84">
        <v>2</v>
      </c>
      <c r="E84">
        <v>34.238999999999997</v>
      </c>
      <c r="F84" t="s">
        <v>238</v>
      </c>
      <c r="G84">
        <f>_xlfn.XLOOKUP(A84,'List of Molecules Used'!$D$3:$D$55,'List of Molecules Used'!$E$3:$E$55,"",0,1)</f>
        <v>190.56399999999999</v>
      </c>
      <c r="H84">
        <f>_xlfn.XLOOKUP(A84,'List of Molecules Used'!$D$3:$D$55,'List of Molecules Used'!$F$3:$F$55,"",0,1)</f>
        <v>45.991999999999997</v>
      </c>
    </row>
    <row r="85" spans="1:8">
      <c r="A85" t="s">
        <v>17</v>
      </c>
      <c r="C85">
        <v>171.51</v>
      </c>
      <c r="D85">
        <v>2.5</v>
      </c>
      <c r="E85">
        <v>34.478999999999999</v>
      </c>
      <c r="F85" t="s">
        <v>238</v>
      </c>
      <c r="G85">
        <f>_xlfn.XLOOKUP(A85,'List of Molecules Used'!$D$3:$D$55,'List of Molecules Used'!$E$3:$E$55,"",0,1)</f>
        <v>190.56399999999999</v>
      </c>
      <c r="H85">
        <f>_xlfn.XLOOKUP(A85,'List of Molecules Used'!$D$3:$D$55,'List of Molecules Used'!$F$3:$F$55,"",0,1)</f>
        <v>45.991999999999997</v>
      </c>
    </row>
    <row r="86" spans="1:8">
      <c r="A86" t="s">
        <v>17</v>
      </c>
      <c r="C86">
        <v>171.51</v>
      </c>
      <c r="D86">
        <v>3</v>
      </c>
      <c r="E86">
        <v>34.725999999999999</v>
      </c>
      <c r="F86" t="s">
        <v>238</v>
      </c>
      <c r="G86">
        <f>_xlfn.XLOOKUP(A86,'List of Molecules Used'!$D$3:$D$55,'List of Molecules Used'!$E$3:$E$55,"",0,1)</f>
        <v>190.56399999999999</v>
      </c>
      <c r="H86">
        <f>_xlfn.XLOOKUP(A86,'List of Molecules Used'!$D$3:$D$55,'List of Molecules Used'!$F$3:$F$55,"",0,1)</f>
        <v>45.991999999999997</v>
      </c>
    </row>
    <row r="87" spans="1:8">
      <c r="A87" t="s">
        <v>17</v>
      </c>
      <c r="C87">
        <v>171.51</v>
      </c>
      <c r="D87">
        <v>3.5</v>
      </c>
      <c r="E87">
        <v>34.981999999999999</v>
      </c>
      <c r="F87" t="s">
        <v>238</v>
      </c>
      <c r="G87">
        <f>_xlfn.XLOOKUP(A87,'List of Molecules Used'!$D$3:$D$55,'List of Molecules Used'!$E$3:$E$55,"",0,1)</f>
        <v>190.56399999999999</v>
      </c>
      <c r="H87">
        <f>_xlfn.XLOOKUP(A87,'List of Molecules Used'!$D$3:$D$55,'List of Molecules Used'!$F$3:$F$55,"",0,1)</f>
        <v>45.991999999999997</v>
      </c>
    </row>
    <row r="88" spans="1:8">
      <c r="A88" t="s">
        <v>17</v>
      </c>
      <c r="C88">
        <v>171.51</v>
      </c>
      <c r="D88">
        <v>4</v>
      </c>
      <c r="E88">
        <v>35.247</v>
      </c>
      <c r="F88" t="s">
        <v>238</v>
      </c>
      <c r="G88">
        <f>_xlfn.XLOOKUP(A88,'List of Molecules Used'!$D$3:$D$55,'List of Molecules Used'!$E$3:$E$55,"",0,1)</f>
        <v>190.56399999999999</v>
      </c>
      <c r="H88">
        <f>_xlfn.XLOOKUP(A88,'List of Molecules Used'!$D$3:$D$55,'List of Molecules Used'!$F$3:$F$55,"",0,1)</f>
        <v>45.991999999999997</v>
      </c>
    </row>
    <row r="89" spans="1:8">
      <c r="A89" t="s">
        <v>17</v>
      </c>
      <c r="C89">
        <v>171.51</v>
      </c>
      <c r="D89">
        <v>4.5</v>
      </c>
      <c r="E89">
        <v>35.520000000000003</v>
      </c>
      <c r="F89" t="s">
        <v>238</v>
      </c>
      <c r="G89">
        <f>_xlfn.XLOOKUP(A89,'List of Molecules Used'!$D$3:$D$55,'List of Molecules Used'!$E$3:$E$55,"",0,1)</f>
        <v>190.56399999999999</v>
      </c>
      <c r="H89">
        <f>_xlfn.XLOOKUP(A89,'List of Molecules Used'!$D$3:$D$55,'List of Molecules Used'!$F$3:$F$55,"",0,1)</f>
        <v>45.991999999999997</v>
      </c>
    </row>
    <row r="90" spans="1:8">
      <c r="A90" t="s">
        <v>17</v>
      </c>
      <c r="C90">
        <v>171.51</v>
      </c>
      <c r="D90">
        <v>5</v>
      </c>
      <c r="E90">
        <v>35.802</v>
      </c>
      <c r="F90" t="s">
        <v>238</v>
      </c>
      <c r="G90">
        <f>_xlfn.XLOOKUP(A90,'List of Molecules Used'!$D$3:$D$55,'List of Molecules Used'!$E$3:$E$55,"",0,1)</f>
        <v>190.56399999999999</v>
      </c>
      <c r="H90">
        <f>_xlfn.XLOOKUP(A90,'List of Molecules Used'!$D$3:$D$55,'List of Molecules Used'!$F$3:$F$55,"",0,1)</f>
        <v>45.991999999999997</v>
      </c>
    </row>
    <row r="91" spans="1:8">
      <c r="A91" t="s">
        <v>17</v>
      </c>
      <c r="C91">
        <v>171.51</v>
      </c>
      <c r="D91">
        <v>5.5</v>
      </c>
      <c r="E91">
        <v>36.094000000000001</v>
      </c>
      <c r="F91" t="s">
        <v>238</v>
      </c>
      <c r="G91">
        <f>_xlfn.XLOOKUP(A91,'List of Molecules Used'!$D$3:$D$55,'List of Molecules Used'!$E$3:$E$55,"",0,1)</f>
        <v>190.56399999999999</v>
      </c>
      <c r="H91">
        <f>_xlfn.XLOOKUP(A91,'List of Molecules Used'!$D$3:$D$55,'List of Molecules Used'!$F$3:$F$55,"",0,1)</f>
        <v>45.991999999999997</v>
      </c>
    </row>
    <row r="92" spans="1:8">
      <c r="A92" t="s">
        <v>17</v>
      </c>
      <c r="C92">
        <v>171.51</v>
      </c>
      <c r="D92">
        <v>6</v>
      </c>
      <c r="E92">
        <v>36.396000000000001</v>
      </c>
      <c r="F92" t="s">
        <v>238</v>
      </c>
      <c r="G92">
        <f>_xlfn.XLOOKUP(A92,'List of Molecules Used'!$D$3:$D$55,'List of Molecules Used'!$E$3:$E$55,"",0,1)</f>
        <v>190.56399999999999</v>
      </c>
      <c r="H92">
        <f>_xlfn.XLOOKUP(A92,'List of Molecules Used'!$D$3:$D$55,'List of Molecules Used'!$F$3:$F$55,"",0,1)</f>
        <v>45.991999999999997</v>
      </c>
    </row>
    <row r="93" spans="1:8">
      <c r="A93" t="s">
        <v>17</v>
      </c>
      <c r="C93">
        <v>171.51</v>
      </c>
      <c r="D93">
        <v>6.5</v>
      </c>
      <c r="E93">
        <v>36.709000000000003</v>
      </c>
      <c r="F93" t="s">
        <v>238</v>
      </c>
      <c r="G93">
        <f>_xlfn.XLOOKUP(A93,'List of Molecules Used'!$D$3:$D$55,'List of Molecules Used'!$E$3:$E$55,"",0,1)</f>
        <v>190.56399999999999</v>
      </c>
      <c r="H93">
        <f>_xlfn.XLOOKUP(A93,'List of Molecules Used'!$D$3:$D$55,'List of Molecules Used'!$F$3:$F$55,"",0,1)</f>
        <v>45.991999999999997</v>
      </c>
    </row>
    <row r="94" spans="1:8">
      <c r="A94" t="s">
        <v>17</v>
      </c>
      <c r="C94">
        <v>171.51</v>
      </c>
      <c r="D94">
        <v>7</v>
      </c>
      <c r="E94">
        <v>37.031999999999996</v>
      </c>
      <c r="F94" t="s">
        <v>238</v>
      </c>
      <c r="G94">
        <f>_xlfn.XLOOKUP(A94,'List of Molecules Used'!$D$3:$D$55,'List of Molecules Used'!$E$3:$E$55,"",0,1)</f>
        <v>190.56399999999999</v>
      </c>
      <c r="H94">
        <f>_xlfn.XLOOKUP(A94,'List of Molecules Used'!$D$3:$D$55,'List of Molecules Used'!$F$3:$F$55,"",0,1)</f>
        <v>45.991999999999997</v>
      </c>
    </row>
    <row r="95" spans="1:8">
      <c r="A95" t="s">
        <v>17</v>
      </c>
      <c r="C95">
        <v>171.51</v>
      </c>
      <c r="D95">
        <v>7.5</v>
      </c>
      <c r="E95">
        <v>37.366999999999997</v>
      </c>
      <c r="F95" t="s">
        <v>238</v>
      </c>
      <c r="G95">
        <f>_xlfn.XLOOKUP(A95,'List of Molecules Used'!$D$3:$D$55,'List of Molecules Used'!$E$3:$E$55,"",0,1)</f>
        <v>190.56399999999999</v>
      </c>
      <c r="H95">
        <f>_xlfn.XLOOKUP(A95,'List of Molecules Used'!$D$3:$D$55,'List of Molecules Used'!$F$3:$F$55,"",0,1)</f>
        <v>45.991999999999997</v>
      </c>
    </row>
    <row r="96" spans="1:8">
      <c r="A96" t="s">
        <v>17</v>
      </c>
      <c r="C96">
        <v>171.51</v>
      </c>
      <c r="D96">
        <v>8</v>
      </c>
      <c r="E96">
        <v>37.713999999999999</v>
      </c>
      <c r="F96" t="s">
        <v>238</v>
      </c>
      <c r="G96">
        <f>_xlfn.XLOOKUP(A96,'List of Molecules Used'!$D$3:$D$55,'List of Molecules Used'!$E$3:$E$55,"",0,1)</f>
        <v>190.56399999999999</v>
      </c>
      <c r="H96">
        <f>_xlfn.XLOOKUP(A96,'List of Molecules Used'!$D$3:$D$55,'List of Molecules Used'!$F$3:$F$55,"",0,1)</f>
        <v>45.991999999999997</v>
      </c>
    </row>
    <row r="97" spans="1:8">
      <c r="A97" t="s">
        <v>17</v>
      </c>
      <c r="C97">
        <v>171.51</v>
      </c>
      <c r="D97">
        <v>8.5</v>
      </c>
      <c r="E97">
        <v>38.075000000000003</v>
      </c>
      <c r="F97" t="s">
        <v>238</v>
      </c>
      <c r="G97">
        <f>_xlfn.XLOOKUP(A97,'List of Molecules Used'!$D$3:$D$55,'List of Molecules Used'!$E$3:$E$55,"",0,1)</f>
        <v>190.56399999999999</v>
      </c>
      <c r="H97">
        <f>_xlfn.XLOOKUP(A97,'List of Molecules Used'!$D$3:$D$55,'List of Molecules Used'!$F$3:$F$55,"",0,1)</f>
        <v>45.991999999999997</v>
      </c>
    </row>
    <row r="98" spans="1:8">
      <c r="A98" t="s">
        <v>17</v>
      </c>
      <c r="C98">
        <v>171.51</v>
      </c>
      <c r="D98">
        <v>9</v>
      </c>
      <c r="E98">
        <v>38.448999999999998</v>
      </c>
      <c r="F98" t="s">
        <v>238</v>
      </c>
      <c r="G98">
        <f>_xlfn.XLOOKUP(A98,'List of Molecules Used'!$D$3:$D$55,'List of Molecules Used'!$E$3:$E$55,"",0,1)</f>
        <v>190.56399999999999</v>
      </c>
      <c r="H98">
        <f>_xlfn.XLOOKUP(A98,'List of Molecules Used'!$D$3:$D$55,'List of Molecules Used'!$F$3:$F$55,"",0,1)</f>
        <v>45.991999999999997</v>
      </c>
    </row>
    <row r="99" spans="1:8">
      <c r="A99" t="s">
        <v>17</v>
      </c>
      <c r="C99">
        <v>171.51</v>
      </c>
      <c r="D99">
        <v>9.5</v>
      </c>
      <c r="E99">
        <v>38.837000000000003</v>
      </c>
      <c r="F99" t="s">
        <v>238</v>
      </c>
      <c r="G99">
        <f>_xlfn.XLOOKUP(A99,'List of Molecules Used'!$D$3:$D$55,'List of Molecules Used'!$E$3:$E$55,"",0,1)</f>
        <v>190.56399999999999</v>
      </c>
      <c r="H99">
        <f>_xlfn.XLOOKUP(A99,'List of Molecules Used'!$D$3:$D$55,'List of Molecules Used'!$F$3:$F$55,"",0,1)</f>
        <v>45.991999999999997</v>
      </c>
    </row>
    <row r="100" spans="1:8">
      <c r="A100" t="s">
        <v>17</v>
      </c>
      <c r="C100">
        <v>171.51</v>
      </c>
      <c r="D100">
        <v>10</v>
      </c>
      <c r="E100">
        <v>39.241</v>
      </c>
      <c r="F100" t="s">
        <v>238</v>
      </c>
      <c r="G100">
        <f>_xlfn.XLOOKUP(A100,'List of Molecules Used'!$D$3:$D$55,'List of Molecules Used'!$E$3:$E$55,"",0,1)</f>
        <v>190.56399999999999</v>
      </c>
      <c r="H100">
        <f>_xlfn.XLOOKUP(A100,'List of Molecules Used'!$D$3:$D$55,'List of Molecules Used'!$F$3:$F$55,"",0,1)</f>
        <v>45.991999999999997</v>
      </c>
    </row>
    <row r="101" spans="1:8">
      <c r="A101" t="s">
        <v>17</v>
      </c>
      <c r="C101">
        <v>190.56</v>
      </c>
      <c r="D101">
        <v>1</v>
      </c>
      <c r="E101">
        <v>33.755000000000003</v>
      </c>
      <c r="F101" t="s">
        <v>238</v>
      </c>
      <c r="G101">
        <f>_xlfn.XLOOKUP(A101,'List of Molecules Used'!$D$3:$D$55,'List of Molecules Used'!$E$3:$E$55,"",0,1)</f>
        <v>190.56399999999999</v>
      </c>
      <c r="H101">
        <f>_xlfn.XLOOKUP(A101,'List of Molecules Used'!$D$3:$D$55,'List of Molecules Used'!$F$3:$F$55,"",0,1)</f>
        <v>45.991999999999997</v>
      </c>
    </row>
    <row r="102" spans="1:8">
      <c r="A102" t="s">
        <v>17</v>
      </c>
      <c r="C102">
        <v>190.56</v>
      </c>
      <c r="D102">
        <v>1.5</v>
      </c>
      <c r="E102">
        <v>33.914999999999999</v>
      </c>
      <c r="F102" t="s">
        <v>238</v>
      </c>
      <c r="G102">
        <f>_xlfn.XLOOKUP(A102,'List of Molecules Used'!$D$3:$D$55,'List of Molecules Used'!$E$3:$E$55,"",0,1)</f>
        <v>190.56399999999999</v>
      </c>
      <c r="H102">
        <f>_xlfn.XLOOKUP(A102,'List of Molecules Used'!$D$3:$D$55,'List of Molecules Used'!$F$3:$F$55,"",0,1)</f>
        <v>45.991999999999997</v>
      </c>
    </row>
    <row r="103" spans="1:8">
      <c r="A103" t="s">
        <v>17</v>
      </c>
      <c r="C103">
        <v>190.56</v>
      </c>
      <c r="D103">
        <v>2</v>
      </c>
      <c r="E103">
        <v>34.08</v>
      </c>
      <c r="F103" t="s">
        <v>238</v>
      </c>
      <c r="G103">
        <f>_xlfn.XLOOKUP(A103,'List of Molecules Used'!$D$3:$D$55,'List of Molecules Used'!$E$3:$E$55,"",0,1)</f>
        <v>190.56399999999999</v>
      </c>
      <c r="H103">
        <f>_xlfn.XLOOKUP(A103,'List of Molecules Used'!$D$3:$D$55,'List of Molecules Used'!$F$3:$F$55,"",0,1)</f>
        <v>45.991999999999997</v>
      </c>
    </row>
    <row r="104" spans="1:8">
      <c r="A104" t="s">
        <v>17</v>
      </c>
      <c r="C104">
        <v>190.56</v>
      </c>
      <c r="D104">
        <v>2.5</v>
      </c>
      <c r="E104">
        <v>34.247999999999998</v>
      </c>
      <c r="F104" t="s">
        <v>238</v>
      </c>
      <c r="G104">
        <f>_xlfn.XLOOKUP(A104,'List of Molecules Used'!$D$3:$D$55,'List of Molecules Used'!$E$3:$E$55,"",0,1)</f>
        <v>190.56399999999999</v>
      </c>
      <c r="H104">
        <f>_xlfn.XLOOKUP(A104,'List of Molecules Used'!$D$3:$D$55,'List of Molecules Used'!$F$3:$F$55,"",0,1)</f>
        <v>45.991999999999997</v>
      </c>
    </row>
    <row r="105" spans="1:8">
      <c r="A105" t="s">
        <v>17</v>
      </c>
      <c r="C105">
        <v>190.56</v>
      </c>
      <c r="D105">
        <v>3</v>
      </c>
      <c r="E105">
        <v>34.418999999999997</v>
      </c>
      <c r="F105" t="s">
        <v>238</v>
      </c>
      <c r="G105">
        <f>_xlfn.XLOOKUP(A105,'List of Molecules Used'!$D$3:$D$55,'List of Molecules Used'!$E$3:$E$55,"",0,1)</f>
        <v>190.56399999999999</v>
      </c>
      <c r="H105">
        <f>_xlfn.XLOOKUP(A105,'List of Molecules Used'!$D$3:$D$55,'List of Molecules Used'!$F$3:$F$55,"",0,1)</f>
        <v>45.991999999999997</v>
      </c>
    </row>
    <row r="106" spans="1:8">
      <c r="A106" t="s">
        <v>17</v>
      </c>
      <c r="C106">
        <v>190.56</v>
      </c>
      <c r="D106">
        <v>3.5</v>
      </c>
      <c r="E106">
        <v>34.594999999999999</v>
      </c>
      <c r="F106" t="s">
        <v>238</v>
      </c>
      <c r="G106">
        <f>_xlfn.XLOOKUP(A106,'List of Molecules Used'!$D$3:$D$55,'List of Molecules Used'!$E$3:$E$55,"",0,1)</f>
        <v>190.56399999999999</v>
      </c>
      <c r="H106">
        <f>_xlfn.XLOOKUP(A106,'List of Molecules Used'!$D$3:$D$55,'List of Molecules Used'!$F$3:$F$55,"",0,1)</f>
        <v>45.991999999999997</v>
      </c>
    </row>
    <row r="107" spans="1:8">
      <c r="A107" t="s">
        <v>17</v>
      </c>
      <c r="C107">
        <v>190.56</v>
      </c>
      <c r="D107">
        <v>4</v>
      </c>
      <c r="E107">
        <v>34.774000000000001</v>
      </c>
      <c r="F107" t="s">
        <v>238</v>
      </c>
      <c r="G107">
        <f>_xlfn.XLOOKUP(A107,'List of Molecules Used'!$D$3:$D$55,'List of Molecules Used'!$E$3:$E$55,"",0,1)</f>
        <v>190.56399999999999</v>
      </c>
      <c r="H107">
        <f>_xlfn.XLOOKUP(A107,'List of Molecules Used'!$D$3:$D$55,'List of Molecules Used'!$F$3:$F$55,"",0,1)</f>
        <v>45.991999999999997</v>
      </c>
    </row>
    <row r="108" spans="1:8">
      <c r="A108" t="s">
        <v>17</v>
      </c>
      <c r="C108">
        <v>190.56</v>
      </c>
      <c r="D108">
        <v>4.5</v>
      </c>
      <c r="E108">
        <v>34.957999999999998</v>
      </c>
      <c r="F108" t="s">
        <v>238</v>
      </c>
      <c r="G108">
        <f>_xlfn.XLOOKUP(A108,'List of Molecules Used'!$D$3:$D$55,'List of Molecules Used'!$E$3:$E$55,"",0,1)</f>
        <v>190.56399999999999</v>
      </c>
      <c r="H108">
        <f>_xlfn.XLOOKUP(A108,'List of Molecules Used'!$D$3:$D$55,'List of Molecules Used'!$F$3:$F$55,"",0,1)</f>
        <v>45.991999999999997</v>
      </c>
    </row>
    <row r="109" spans="1:8">
      <c r="A109" t="s">
        <v>17</v>
      </c>
      <c r="C109">
        <v>190.56</v>
      </c>
      <c r="D109">
        <v>5</v>
      </c>
      <c r="E109">
        <v>35.146000000000001</v>
      </c>
      <c r="F109" t="s">
        <v>238</v>
      </c>
      <c r="G109">
        <f>_xlfn.XLOOKUP(A109,'List of Molecules Used'!$D$3:$D$55,'List of Molecules Used'!$E$3:$E$55,"",0,1)</f>
        <v>190.56399999999999</v>
      </c>
      <c r="H109">
        <f>_xlfn.XLOOKUP(A109,'List of Molecules Used'!$D$3:$D$55,'List of Molecules Used'!$F$3:$F$55,"",0,1)</f>
        <v>45.991999999999997</v>
      </c>
    </row>
    <row r="110" spans="1:8">
      <c r="A110" t="s">
        <v>17</v>
      </c>
      <c r="C110">
        <v>190.56</v>
      </c>
      <c r="D110">
        <v>5.5</v>
      </c>
      <c r="E110">
        <v>35.338000000000001</v>
      </c>
      <c r="F110" t="s">
        <v>238</v>
      </c>
      <c r="G110">
        <f>_xlfn.XLOOKUP(A110,'List of Molecules Used'!$D$3:$D$55,'List of Molecules Used'!$E$3:$E$55,"",0,1)</f>
        <v>190.56399999999999</v>
      </c>
      <c r="H110">
        <f>_xlfn.XLOOKUP(A110,'List of Molecules Used'!$D$3:$D$55,'List of Molecules Used'!$F$3:$F$55,"",0,1)</f>
        <v>45.991999999999997</v>
      </c>
    </row>
    <row r="111" spans="1:8">
      <c r="A111" t="s">
        <v>17</v>
      </c>
      <c r="C111">
        <v>190.56</v>
      </c>
      <c r="D111">
        <v>6</v>
      </c>
      <c r="E111">
        <v>35.533999999999999</v>
      </c>
      <c r="F111" t="s">
        <v>238</v>
      </c>
      <c r="G111">
        <f>_xlfn.XLOOKUP(A111,'List of Molecules Used'!$D$3:$D$55,'List of Molecules Used'!$E$3:$E$55,"",0,1)</f>
        <v>190.56399999999999</v>
      </c>
      <c r="H111">
        <f>_xlfn.XLOOKUP(A111,'List of Molecules Used'!$D$3:$D$55,'List of Molecules Used'!$F$3:$F$55,"",0,1)</f>
        <v>45.991999999999997</v>
      </c>
    </row>
    <row r="112" spans="1:8">
      <c r="A112" t="s">
        <v>17</v>
      </c>
      <c r="C112">
        <v>190.56</v>
      </c>
      <c r="D112">
        <v>6.5</v>
      </c>
      <c r="E112">
        <v>35.734999999999999</v>
      </c>
      <c r="F112" t="s">
        <v>238</v>
      </c>
      <c r="G112">
        <f>_xlfn.XLOOKUP(A112,'List of Molecules Used'!$D$3:$D$55,'List of Molecules Used'!$E$3:$E$55,"",0,1)</f>
        <v>190.56399999999999</v>
      </c>
      <c r="H112">
        <f>_xlfn.XLOOKUP(A112,'List of Molecules Used'!$D$3:$D$55,'List of Molecules Used'!$F$3:$F$55,"",0,1)</f>
        <v>45.991999999999997</v>
      </c>
    </row>
    <row r="113" spans="1:8">
      <c r="A113" t="s">
        <v>17</v>
      </c>
      <c r="C113">
        <v>190.56</v>
      </c>
      <c r="D113">
        <v>7</v>
      </c>
      <c r="E113">
        <v>35.941000000000003</v>
      </c>
      <c r="F113" t="s">
        <v>238</v>
      </c>
      <c r="G113">
        <f>_xlfn.XLOOKUP(A113,'List of Molecules Used'!$D$3:$D$55,'List of Molecules Used'!$E$3:$E$55,"",0,1)</f>
        <v>190.56399999999999</v>
      </c>
      <c r="H113">
        <f>_xlfn.XLOOKUP(A113,'List of Molecules Used'!$D$3:$D$55,'List of Molecules Used'!$F$3:$F$55,"",0,1)</f>
        <v>45.991999999999997</v>
      </c>
    </row>
    <row r="114" spans="1:8">
      <c r="A114" t="s">
        <v>17</v>
      </c>
      <c r="C114">
        <v>190.56</v>
      </c>
      <c r="D114">
        <v>7.5</v>
      </c>
      <c r="E114">
        <v>36.151000000000003</v>
      </c>
      <c r="F114" t="s">
        <v>238</v>
      </c>
      <c r="G114">
        <f>_xlfn.XLOOKUP(A114,'List of Molecules Used'!$D$3:$D$55,'List of Molecules Used'!$E$3:$E$55,"",0,1)</f>
        <v>190.56399999999999</v>
      </c>
      <c r="H114">
        <f>_xlfn.XLOOKUP(A114,'List of Molecules Used'!$D$3:$D$55,'List of Molecules Used'!$F$3:$F$55,"",0,1)</f>
        <v>45.991999999999997</v>
      </c>
    </row>
    <row r="115" spans="1:8">
      <c r="A115" t="s">
        <v>17</v>
      </c>
      <c r="C115">
        <v>190.56</v>
      </c>
      <c r="D115">
        <v>8</v>
      </c>
      <c r="E115">
        <v>36.366999999999997</v>
      </c>
      <c r="F115" t="s">
        <v>238</v>
      </c>
      <c r="G115">
        <f>_xlfn.XLOOKUP(A115,'List of Molecules Used'!$D$3:$D$55,'List of Molecules Used'!$E$3:$E$55,"",0,1)</f>
        <v>190.56399999999999</v>
      </c>
      <c r="H115">
        <f>_xlfn.XLOOKUP(A115,'List of Molecules Used'!$D$3:$D$55,'List of Molecules Used'!$F$3:$F$55,"",0,1)</f>
        <v>45.991999999999997</v>
      </c>
    </row>
    <row r="116" spans="1:8">
      <c r="A116" t="s">
        <v>17</v>
      </c>
      <c r="C116">
        <v>190.56</v>
      </c>
      <c r="D116">
        <v>8.5</v>
      </c>
      <c r="E116">
        <v>36.587000000000003</v>
      </c>
      <c r="F116" t="s">
        <v>238</v>
      </c>
      <c r="G116">
        <f>_xlfn.XLOOKUP(A116,'List of Molecules Used'!$D$3:$D$55,'List of Molecules Used'!$E$3:$E$55,"",0,1)</f>
        <v>190.56399999999999</v>
      </c>
      <c r="H116">
        <f>_xlfn.XLOOKUP(A116,'List of Molecules Used'!$D$3:$D$55,'List of Molecules Used'!$F$3:$F$55,"",0,1)</f>
        <v>45.991999999999997</v>
      </c>
    </row>
    <row r="117" spans="1:8">
      <c r="A117" t="s">
        <v>17</v>
      </c>
      <c r="C117">
        <v>190.56</v>
      </c>
      <c r="D117">
        <v>9</v>
      </c>
      <c r="E117">
        <v>36.814</v>
      </c>
      <c r="F117" t="s">
        <v>238</v>
      </c>
      <c r="G117">
        <f>_xlfn.XLOOKUP(A117,'List of Molecules Used'!$D$3:$D$55,'List of Molecules Used'!$E$3:$E$55,"",0,1)</f>
        <v>190.56399999999999</v>
      </c>
      <c r="H117">
        <f>_xlfn.XLOOKUP(A117,'List of Molecules Used'!$D$3:$D$55,'List of Molecules Used'!$F$3:$F$55,"",0,1)</f>
        <v>45.991999999999997</v>
      </c>
    </row>
    <row r="118" spans="1:8">
      <c r="A118" t="s">
        <v>17</v>
      </c>
      <c r="C118">
        <v>190.56</v>
      </c>
      <c r="D118">
        <v>9.5</v>
      </c>
      <c r="E118">
        <v>37.045000000000002</v>
      </c>
      <c r="F118" t="s">
        <v>238</v>
      </c>
      <c r="G118">
        <f>_xlfn.XLOOKUP(A118,'List of Molecules Used'!$D$3:$D$55,'List of Molecules Used'!$E$3:$E$55,"",0,1)</f>
        <v>190.56399999999999</v>
      </c>
      <c r="H118">
        <f>_xlfn.XLOOKUP(A118,'List of Molecules Used'!$D$3:$D$55,'List of Molecules Used'!$F$3:$F$55,"",0,1)</f>
        <v>45.991999999999997</v>
      </c>
    </row>
    <row r="119" spans="1:8">
      <c r="A119" t="s">
        <v>17</v>
      </c>
      <c r="C119">
        <v>190.56</v>
      </c>
      <c r="D119">
        <v>10</v>
      </c>
      <c r="E119">
        <v>37.283000000000001</v>
      </c>
      <c r="F119" t="s">
        <v>238</v>
      </c>
      <c r="G119">
        <f>_xlfn.XLOOKUP(A119,'List of Molecules Used'!$D$3:$D$55,'List of Molecules Used'!$E$3:$E$55,"",0,1)</f>
        <v>190.56399999999999</v>
      </c>
      <c r="H119">
        <f>_xlfn.XLOOKUP(A119,'List of Molecules Used'!$D$3:$D$55,'List of Molecules Used'!$F$3:$F$55,"",0,1)</f>
        <v>45.991999999999997</v>
      </c>
    </row>
    <row r="120" spans="1:8">
      <c r="A120" t="s">
        <v>17</v>
      </c>
      <c r="C120">
        <v>209.62</v>
      </c>
      <c r="D120">
        <v>1</v>
      </c>
      <c r="E120">
        <v>33.841999999999999</v>
      </c>
      <c r="F120" t="s">
        <v>238</v>
      </c>
      <c r="G120">
        <f>_xlfn.XLOOKUP(A120,'List of Molecules Used'!$D$3:$D$55,'List of Molecules Used'!$E$3:$E$55,"",0,1)</f>
        <v>190.56399999999999</v>
      </c>
      <c r="H120">
        <f>_xlfn.XLOOKUP(A120,'List of Molecules Used'!$D$3:$D$55,'List of Molecules Used'!$F$3:$F$55,"",0,1)</f>
        <v>45.991999999999997</v>
      </c>
    </row>
    <row r="121" spans="1:8">
      <c r="A121" t="s">
        <v>17</v>
      </c>
      <c r="C121">
        <v>209.62</v>
      </c>
      <c r="D121">
        <v>1.5</v>
      </c>
      <c r="E121">
        <v>33.963000000000001</v>
      </c>
      <c r="F121" t="s">
        <v>238</v>
      </c>
      <c r="G121">
        <f>_xlfn.XLOOKUP(A121,'List of Molecules Used'!$D$3:$D$55,'List of Molecules Used'!$E$3:$E$55,"",0,1)</f>
        <v>190.56399999999999</v>
      </c>
      <c r="H121">
        <f>_xlfn.XLOOKUP(A121,'List of Molecules Used'!$D$3:$D$55,'List of Molecules Used'!$F$3:$F$55,"",0,1)</f>
        <v>45.991999999999997</v>
      </c>
    </row>
    <row r="122" spans="1:8">
      <c r="A122" t="s">
        <v>17</v>
      </c>
      <c r="C122">
        <v>209.62</v>
      </c>
      <c r="D122">
        <v>2</v>
      </c>
      <c r="E122">
        <v>34.085999999999999</v>
      </c>
      <c r="F122" t="s">
        <v>238</v>
      </c>
      <c r="G122">
        <f>_xlfn.XLOOKUP(A122,'List of Molecules Used'!$D$3:$D$55,'List of Molecules Used'!$E$3:$E$55,"",0,1)</f>
        <v>190.56399999999999</v>
      </c>
      <c r="H122">
        <f>_xlfn.XLOOKUP(A122,'List of Molecules Used'!$D$3:$D$55,'List of Molecules Used'!$F$3:$F$55,"",0,1)</f>
        <v>45.991999999999997</v>
      </c>
    </row>
    <row r="123" spans="1:8">
      <c r="A123" t="s">
        <v>17</v>
      </c>
      <c r="C123">
        <v>209.62</v>
      </c>
      <c r="D123">
        <v>2.5</v>
      </c>
      <c r="E123">
        <v>34.21</v>
      </c>
      <c r="F123" t="s">
        <v>238</v>
      </c>
      <c r="G123">
        <f>_xlfn.XLOOKUP(A123,'List of Molecules Used'!$D$3:$D$55,'List of Molecules Used'!$E$3:$E$55,"",0,1)</f>
        <v>190.56399999999999</v>
      </c>
      <c r="H123">
        <f>_xlfn.XLOOKUP(A123,'List of Molecules Used'!$D$3:$D$55,'List of Molecules Used'!$F$3:$F$55,"",0,1)</f>
        <v>45.991999999999997</v>
      </c>
    </row>
    <row r="124" spans="1:8">
      <c r="A124" t="s">
        <v>17</v>
      </c>
      <c r="C124">
        <v>209.62</v>
      </c>
      <c r="D124">
        <v>3</v>
      </c>
      <c r="E124">
        <v>34.337000000000003</v>
      </c>
      <c r="F124" t="s">
        <v>238</v>
      </c>
      <c r="G124">
        <f>_xlfn.XLOOKUP(A124,'List of Molecules Used'!$D$3:$D$55,'List of Molecules Used'!$E$3:$E$55,"",0,1)</f>
        <v>190.56399999999999</v>
      </c>
      <c r="H124">
        <f>_xlfn.XLOOKUP(A124,'List of Molecules Used'!$D$3:$D$55,'List of Molecules Used'!$F$3:$F$55,"",0,1)</f>
        <v>45.991999999999997</v>
      </c>
    </row>
    <row r="125" spans="1:8">
      <c r="A125" t="s">
        <v>17</v>
      </c>
      <c r="C125">
        <v>209.62</v>
      </c>
      <c r="D125">
        <v>3.5</v>
      </c>
      <c r="E125">
        <v>34.466000000000001</v>
      </c>
      <c r="F125" t="s">
        <v>238</v>
      </c>
      <c r="G125">
        <f>_xlfn.XLOOKUP(A125,'List of Molecules Used'!$D$3:$D$55,'List of Molecules Used'!$E$3:$E$55,"",0,1)</f>
        <v>190.56399999999999</v>
      </c>
      <c r="H125">
        <f>_xlfn.XLOOKUP(A125,'List of Molecules Used'!$D$3:$D$55,'List of Molecules Used'!$F$3:$F$55,"",0,1)</f>
        <v>45.991999999999997</v>
      </c>
    </row>
    <row r="126" spans="1:8">
      <c r="A126" t="s">
        <v>17</v>
      </c>
      <c r="C126">
        <v>209.62</v>
      </c>
      <c r="D126">
        <v>4</v>
      </c>
      <c r="E126">
        <v>34.595999999999997</v>
      </c>
      <c r="F126" t="s">
        <v>238</v>
      </c>
      <c r="G126">
        <f>_xlfn.XLOOKUP(A126,'List of Molecules Used'!$D$3:$D$55,'List of Molecules Used'!$E$3:$E$55,"",0,1)</f>
        <v>190.56399999999999</v>
      </c>
      <c r="H126">
        <f>_xlfn.XLOOKUP(A126,'List of Molecules Used'!$D$3:$D$55,'List of Molecules Used'!$F$3:$F$55,"",0,1)</f>
        <v>45.991999999999997</v>
      </c>
    </row>
    <row r="127" spans="1:8">
      <c r="A127" t="s">
        <v>17</v>
      </c>
      <c r="C127">
        <v>209.62</v>
      </c>
      <c r="D127">
        <v>4.5</v>
      </c>
      <c r="E127">
        <v>34.728999999999999</v>
      </c>
      <c r="F127" t="s">
        <v>238</v>
      </c>
      <c r="G127">
        <f>_xlfn.XLOOKUP(A127,'List of Molecules Used'!$D$3:$D$55,'List of Molecules Used'!$E$3:$E$55,"",0,1)</f>
        <v>190.56399999999999</v>
      </c>
      <c r="H127">
        <f>_xlfn.XLOOKUP(A127,'List of Molecules Used'!$D$3:$D$55,'List of Molecules Used'!$F$3:$F$55,"",0,1)</f>
        <v>45.991999999999997</v>
      </c>
    </row>
    <row r="128" spans="1:8">
      <c r="A128" t="s">
        <v>17</v>
      </c>
      <c r="C128">
        <v>209.62</v>
      </c>
      <c r="D128">
        <v>5</v>
      </c>
      <c r="E128">
        <v>34.863999999999997</v>
      </c>
      <c r="F128" t="s">
        <v>238</v>
      </c>
      <c r="G128">
        <f>_xlfn.XLOOKUP(A128,'List of Molecules Used'!$D$3:$D$55,'List of Molecules Used'!$E$3:$E$55,"",0,1)</f>
        <v>190.56399999999999</v>
      </c>
      <c r="H128">
        <f>_xlfn.XLOOKUP(A128,'List of Molecules Used'!$D$3:$D$55,'List of Molecules Used'!$F$3:$F$55,"",0,1)</f>
        <v>45.991999999999997</v>
      </c>
    </row>
    <row r="129" spans="1:8">
      <c r="A129" t="s">
        <v>17</v>
      </c>
      <c r="C129">
        <v>209.62</v>
      </c>
      <c r="D129">
        <v>5.5</v>
      </c>
      <c r="E129">
        <v>35.000999999999998</v>
      </c>
      <c r="F129" t="s">
        <v>238</v>
      </c>
      <c r="G129">
        <f>_xlfn.XLOOKUP(A129,'List of Molecules Used'!$D$3:$D$55,'List of Molecules Used'!$E$3:$E$55,"",0,1)</f>
        <v>190.56399999999999</v>
      </c>
      <c r="H129">
        <f>_xlfn.XLOOKUP(A129,'List of Molecules Used'!$D$3:$D$55,'List of Molecules Used'!$F$3:$F$55,"",0,1)</f>
        <v>45.991999999999997</v>
      </c>
    </row>
    <row r="130" spans="1:8">
      <c r="A130" t="s">
        <v>17</v>
      </c>
      <c r="C130">
        <v>209.62</v>
      </c>
      <c r="D130">
        <v>6</v>
      </c>
      <c r="E130">
        <v>35.14</v>
      </c>
      <c r="F130" t="s">
        <v>238</v>
      </c>
      <c r="G130">
        <f>_xlfn.XLOOKUP(A130,'List of Molecules Used'!$D$3:$D$55,'List of Molecules Used'!$E$3:$E$55,"",0,1)</f>
        <v>190.56399999999999</v>
      </c>
      <c r="H130">
        <f>_xlfn.XLOOKUP(A130,'List of Molecules Used'!$D$3:$D$55,'List of Molecules Used'!$F$3:$F$55,"",0,1)</f>
        <v>45.991999999999997</v>
      </c>
    </row>
    <row r="131" spans="1:8">
      <c r="A131" t="s">
        <v>17</v>
      </c>
      <c r="C131">
        <v>209.62</v>
      </c>
      <c r="D131">
        <v>6.5</v>
      </c>
      <c r="E131">
        <v>35.280999999999999</v>
      </c>
      <c r="F131" t="s">
        <v>238</v>
      </c>
      <c r="G131">
        <f>_xlfn.XLOOKUP(A131,'List of Molecules Used'!$D$3:$D$55,'List of Molecules Used'!$E$3:$E$55,"",0,1)</f>
        <v>190.56399999999999</v>
      </c>
      <c r="H131">
        <f>_xlfn.XLOOKUP(A131,'List of Molecules Used'!$D$3:$D$55,'List of Molecules Used'!$F$3:$F$55,"",0,1)</f>
        <v>45.991999999999997</v>
      </c>
    </row>
    <row r="132" spans="1:8">
      <c r="A132" t="s">
        <v>17</v>
      </c>
      <c r="C132">
        <v>209.62</v>
      </c>
      <c r="D132">
        <v>7</v>
      </c>
      <c r="E132">
        <v>35.424999999999997</v>
      </c>
      <c r="F132" t="s">
        <v>238</v>
      </c>
      <c r="G132">
        <f>_xlfn.XLOOKUP(A132,'List of Molecules Used'!$D$3:$D$55,'List of Molecules Used'!$E$3:$E$55,"",0,1)</f>
        <v>190.56399999999999</v>
      </c>
      <c r="H132">
        <f>_xlfn.XLOOKUP(A132,'List of Molecules Used'!$D$3:$D$55,'List of Molecules Used'!$F$3:$F$55,"",0,1)</f>
        <v>45.991999999999997</v>
      </c>
    </row>
    <row r="133" spans="1:8">
      <c r="A133" t="s">
        <v>17</v>
      </c>
      <c r="C133">
        <v>209.62</v>
      </c>
      <c r="D133">
        <v>7.5</v>
      </c>
      <c r="E133">
        <v>35.570999999999998</v>
      </c>
      <c r="F133" t="s">
        <v>238</v>
      </c>
      <c r="G133">
        <f>_xlfn.XLOOKUP(A133,'List of Molecules Used'!$D$3:$D$55,'List of Molecules Used'!$E$3:$E$55,"",0,1)</f>
        <v>190.56399999999999</v>
      </c>
      <c r="H133">
        <f>_xlfn.XLOOKUP(A133,'List of Molecules Used'!$D$3:$D$55,'List of Molecules Used'!$F$3:$F$55,"",0,1)</f>
        <v>45.991999999999997</v>
      </c>
    </row>
    <row r="134" spans="1:8">
      <c r="A134" t="s">
        <v>17</v>
      </c>
      <c r="C134">
        <v>209.62</v>
      </c>
      <c r="D134">
        <v>8</v>
      </c>
      <c r="E134">
        <v>35.72</v>
      </c>
      <c r="F134" t="s">
        <v>238</v>
      </c>
      <c r="G134">
        <f>_xlfn.XLOOKUP(A134,'List of Molecules Used'!$D$3:$D$55,'List of Molecules Used'!$E$3:$E$55,"",0,1)</f>
        <v>190.56399999999999</v>
      </c>
      <c r="H134">
        <f>_xlfn.XLOOKUP(A134,'List of Molecules Used'!$D$3:$D$55,'List of Molecules Used'!$F$3:$F$55,"",0,1)</f>
        <v>45.991999999999997</v>
      </c>
    </row>
    <row r="135" spans="1:8">
      <c r="A135" t="s">
        <v>17</v>
      </c>
      <c r="C135">
        <v>209.62</v>
      </c>
      <c r="D135">
        <v>8.5</v>
      </c>
      <c r="E135">
        <v>35.869999999999997</v>
      </c>
      <c r="F135" t="s">
        <v>238</v>
      </c>
      <c r="G135">
        <f>_xlfn.XLOOKUP(A135,'List of Molecules Used'!$D$3:$D$55,'List of Molecules Used'!$E$3:$E$55,"",0,1)</f>
        <v>190.56399999999999</v>
      </c>
      <c r="H135">
        <f>_xlfn.XLOOKUP(A135,'List of Molecules Used'!$D$3:$D$55,'List of Molecules Used'!$F$3:$F$55,"",0,1)</f>
        <v>45.991999999999997</v>
      </c>
    </row>
    <row r="136" spans="1:8">
      <c r="A136" t="s">
        <v>17</v>
      </c>
      <c r="C136">
        <v>209.62</v>
      </c>
      <c r="D136">
        <v>9</v>
      </c>
      <c r="E136">
        <v>36.024000000000001</v>
      </c>
      <c r="F136" t="s">
        <v>238</v>
      </c>
      <c r="G136">
        <f>_xlfn.XLOOKUP(A136,'List of Molecules Used'!$D$3:$D$55,'List of Molecules Used'!$E$3:$E$55,"",0,1)</f>
        <v>190.56399999999999</v>
      </c>
      <c r="H136">
        <f>_xlfn.XLOOKUP(A136,'List of Molecules Used'!$D$3:$D$55,'List of Molecules Used'!$F$3:$F$55,"",0,1)</f>
        <v>45.991999999999997</v>
      </c>
    </row>
    <row r="137" spans="1:8">
      <c r="A137" t="s">
        <v>17</v>
      </c>
      <c r="C137">
        <v>209.62</v>
      </c>
      <c r="D137">
        <v>9.5</v>
      </c>
      <c r="E137">
        <v>36.18</v>
      </c>
      <c r="F137" t="s">
        <v>238</v>
      </c>
      <c r="G137">
        <f>_xlfn.XLOOKUP(A137,'List of Molecules Used'!$D$3:$D$55,'List of Molecules Used'!$E$3:$E$55,"",0,1)</f>
        <v>190.56399999999999</v>
      </c>
      <c r="H137">
        <f>_xlfn.XLOOKUP(A137,'List of Molecules Used'!$D$3:$D$55,'List of Molecules Used'!$F$3:$F$55,"",0,1)</f>
        <v>45.991999999999997</v>
      </c>
    </row>
    <row r="138" spans="1:8">
      <c r="A138" t="s">
        <v>17</v>
      </c>
      <c r="C138">
        <v>209.62</v>
      </c>
      <c r="D138">
        <v>10</v>
      </c>
      <c r="E138">
        <v>36.338000000000001</v>
      </c>
      <c r="F138" t="s">
        <v>238</v>
      </c>
      <c r="G138">
        <f>_xlfn.XLOOKUP(A138,'List of Molecules Used'!$D$3:$D$55,'List of Molecules Used'!$E$3:$E$55,"",0,1)</f>
        <v>190.56399999999999</v>
      </c>
      <c r="H138">
        <f>_xlfn.XLOOKUP(A138,'List of Molecules Used'!$D$3:$D$55,'List of Molecules Used'!$F$3:$F$55,"",0,1)</f>
        <v>45.991999999999997</v>
      </c>
    </row>
    <row r="139" spans="1:8">
      <c r="A139" t="s">
        <v>17</v>
      </c>
      <c r="C139">
        <v>228.68</v>
      </c>
      <c r="D139">
        <v>1</v>
      </c>
      <c r="E139">
        <v>34.043999999999997</v>
      </c>
      <c r="F139" t="s">
        <v>238</v>
      </c>
      <c r="G139">
        <f>_xlfn.XLOOKUP(A139,'List of Molecules Used'!$D$3:$D$55,'List of Molecules Used'!$E$3:$E$55,"",0,1)</f>
        <v>190.56399999999999</v>
      </c>
      <c r="H139">
        <f>_xlfn.XLOOKUP(A139,'List of Molecules Used'!$D$3:$D$55,'List of Molecules Used'!$F$3:$F$55,"",0,1)</f>
        <v>45.991999999999997</v>
      </c>
    </row>
    <row r="140" spans="1:8">
      <c r="A140" t="s">
        <v>17</v>
      </c>
      <c r="C140">
        <v>228.68</v>
      </c>
      <c r="D140">
        <v>1.5</v>
      </c>
      <c r="E140">
        <v>34.139000000000003</v>
      </c>
      <c r="F140" t="s">
        <v>238</v>
      </c>
      <c r="G140">
        <f>_xlfn.XLOOKUP(A140,'List of Molecules Used'!$D$3:$D$55,'List of Molecules Used'!$E$3:$E$55,"",0,1)</f>
        <v>190.56399999999999</v>
      </c>
      <c r="H140">
        <f>_xlfn.XLOOKUP(A140,'List of Molecules Used'!$D$3:$D$55,'List of Molecules Used'!$F$3:$F$55,"",0,1)</f>
        <v>45.991999999999997</v>
      </c>
    </row>
    <row r="141" spans="1:8">
      <c r="A141" t="s">
        <v>17</v>
      </c>
      <c r="C141">
        <v>228.68</v>
      </c>
      <c r="D141">
        <v>2</v>
      </c>
      <c r="E141">
        <v>34.234000000000002</v>
      </c>
      <c r="F141" t="s">
        <v>238</v>
      </c>
      <c r="G141">
        <f>_xlfn.XLOOKUP(A141,'List of Molecules Used'!$D$3:$D$55,'List of Molecules Used'!$E$3:$E$55,"",0,1)</f>
        <v>190.56399999999999</v>
      </c>
      <c r="H141">
        <f>_xlfn.XLOOKUP(A141,'List of Molecules Used'!$D$3:$D$55,'List of Molecules Used'!$F$3:$F$55,"",0,1)</f>
        <v>45.991999999999997</v>
      </c>
    </row>
    <row r="142" spans="1:8">
      <c r="A142" t="s">
        <v>17</v>
      </c>
      <c r="C142">
        <v>228.68</v>
      </c>
      <c r="D142">
        <v>2.5</v>
      </c>
      <c r="E142">
        <v>34.331000000000003</v>
      </c>
      <c r="F142" t="s">
        <v>238</v>
      </c>
      <c r="G142">
        <f>_xlfn.XLOOKUP(A142,'List of Molecules Used'!$D$3:$D$55,'List of Molecules Used'!$E$3:$E$55,"",0,1)</f>
        <v>190.56399999999999</v>
      </c>
      <c r="H142">
        <f>_xlfn.XLOOKUP(A142,'List of Molecules Used'!$D$3:$D$55,'List of Molecules Used'!$F$3:$F$55,"",0,1)</f>
        <v>45.991999999999997</v>
      </c>
    </row>
    <row r="143" spans="1:8">
      <c r="A143" t="s">
        <v>17</v>
      </c>
      <c r="C143">
        <v>228.68</v>
      </c>
      <c r="D143">
        <v>3</v>
      </c>
      <c r="E143">
        <v>34.427999999999997</v>
      </c>
      <c r="F143" t="s">
        <v>238</v>
      </c>
      <c r="G143">
        <f>_xlfn.XLOOKUP(A143,'List of Molecules Used'!$D$3:$D$55,'List of Molecules Used'!$E$3:$E$55,"",0,1)</f>
        <v>190.56399999999999</v>
      </c>
      <c r="H143">
        <f>_xlfn.XLOOKUP(A143,'List of Molecules Used'!$D$3:$D$55,'List of Molecules Used'!$F$3:$F$55,"",0,1)</f>
        <v>45.991999999999997</v>
      </c>
    </row>
    <row r="144" spans="1:8">
      <c r="A144" t="s">
        <v>17</v>
      </c>
      <c r="C144">
        <v>228.68</v>
      </c>
      <c r="D144">
        <v>3.5</v>
      </c>
      <c r="E144">
        <v>34.527000000000001</v>
      </c>
      <c r="F144" t="s">
        <v>238</v>
      </c>
      <c r="G144">
        <f>_xlfn.XLOOKUP(A144,'List of Molecules Used'!$D$3:$D$55,'List of Molecules Used'!$E$3:$E$55,"",0,1)</f>
        <v>190.56399999999999</v>
      </c>
      <c r="H144">
        <f>_xlfn.XLOOKUP(A144,'List of Molecules Used'!$D$3:$D$55,'List of Molecules Used'!$F$3:$F$55,"",0,1)</f>
        <v>45.991999999999997</v>
      </c>
    </row>
    <row r="145" spans="1:8">
      <c r="A145" t="s">
        <v>17</v>
      </c>
      <c r="C145">
        <v>228.68</v>
      </c>
      <c r="D145">
        <v>4</v>
      </c>
      <c r="E145">
        <v>34.627000000000002</v>
      </c>
      <c r="F145" t="s">
        <v>238</v>
      </c>
      <c r="G145">
        <f>_xlfn.XLOOKUP(A145,'List of Molecules Used'!$D$3:$D$55,'List of Molecules Used'!$E$3:$E$55,"",0,1)</f>
        <v>190.56399999999999</v>
      </c>
      <c r="H145">
        <f>_xlfn.XLOOKUP(A145,'List of Molecules Used'!$D$3:$D$55,'List of Molecules Used'!$F$3:$F$55,"",0,1)</f>
        <v>45.991999999999997</v>
      </c>
    </row>
    <row r="146" spans="1:8">
      <c r="A146" t="s">
        <v>17</v>
      </c>
      <c r="C146">
        <v>228.68</v>
      </c>
      <c r="D146">
        <v>4.5</v>
      </c>
      <c r="E146">
        <v>34.728000000000002</v>
      </c>
      <c r="F146" t="s">
        <v>238</v>
      </c>
      <c r="G146">
        <f>_xlfn.XLOOKUP(A146,'List of Molecules Used'!$D$3:$D$55,'List of Molecules Used'!$E$3:$E$55,"",0,1)</f>
        <v>190.56399999999999</v>
      </c>
      <c r="H146">
        <f>_xlfn.XLOOKUP(A146,'List of Molecules Used'!$D$3:$D$55,'List of Molecules Used'!$F$3:$F$55,"",0,1)</f>
        <v>45.991999999999997</v>
      </c>
    </row>
    <row r="147" spans="1:8">
      <c r="A147" t="s">
        <v>17</v>
      </c>
      <c r="C147">
        <v>228.68</v>
      </c>
      <c r="D147">
        <v>5</v>
      </c>
      <c r="E147">
        <v>34.83</v>
      </c>
      <c r="F147" t="s">
        <v>238</v>
      </c>
      <c r="G147">
        <f>_xlfn.XLOOKUP(A147,'List of Molecules Used'!$D$3:$D$55,'List of Molecules Used'!$E$3:$E$55,"",0,1)</f>
        <v>190.56399999999999</v>
      </c>
      <c r="H147">
        <f>_xlfn.XLOOKUP(A147,'List of Molecules Used'!$D$3:$D$55,'List of Molecules Used'!$F$3:$F$55,"",0,1)</f>
        <v>45.991999999999997</v>
      </c>
    </row>
    <row r="148" spans="1:8">
      <c r="A148" t="s">
        <v>17</v>
      </c>
      <c r="C148">
        <v>228.68</v>
      </c>
      <c r="D148">
        <v>5.5</v>
      </c>
      <c r="E148">
        <v>34.933</v>
      </c>
      <c r="F148" t="s">
        <v>238</v>
      </c>
      <c r="G148">
        <f>_xlfn.XLOOKUP(A148,'List of Molecules Used'!$D$3:$D$55,'List of Molecules Used'!$E$3:$E$55,"",0,1)</f>
        <v>190.56399999999999</v>
      </c>
      <c r="H148">
        <f>_xlfn.XLOOKUP(A148,'List of Molecules Used'!$D$3:$D$55,'List of Molecules Used'!$F$3:$F$55,"",0,1)</f>
        <v>45.991999999999997</v>
      </c>
    </row>
    <row r="149" spans="1:8">
      <c r="A149" t="s">
        <v>17</v>
      </c>
      <c r="C149">
        <v>228.68</v>
      </c>
      <c r="D149">
        <v>6</v>
      </c>
      <c r="E149">
        <v>35.037999999999997</v>
      </c>
      <c r="F149" t="s">
        <v>238</v>
      </c>
      <c r="G149">
        <f>_xlfn.XLOOKUP(A149,'List of Molecules Used'!$D$3:$D$55,'List of Molecules Used'!$E$3:$E$55,"",0,1)</f>
        <v>190.56399999999999</v>
      </c>
      <c r="H149">
        <f>_xlfn.XLOOKUP(A149,'List of Molecules Used'!$D$3:$D$55,'List of Molecules Used'!$F$3:$F$55,"",0,1)</f>
        <v>45.991999999999997</v>
      </c>
    </row>
    <row r="150" spans="1:8">
      <c r="A150" t="s">
        <v>17</v>
      </c>
      <c r="C150">
        <v>228.68</v>
      </c>
      <c r="D150">
        <v>6.5</v>
      </c>
      <c r="E150">
        <v>35.143000000000001</v>
      </c>
      <c r="F150" t="s">
        <v>238</v>
      </c>
      <c r="G150">
        <f>_xlfn.XLOOKUP(A150,'List of Molecules Used'!$D$3:$D$55,'List of Molecules Used'!$E$3:$E$55,"",0,1)</f>
        <v>190.56399999999999</v>
      </c>
      <c r="H150">
        <f>_xlfn.XLOOKUP(A150,'List of Molecules Used'!$D$3:$D$55,'List of Molecules Used'!$F$3:$F$55,"",0,1)</f>
        <v>45.991999999999997</v>
      </c>
    </row>
    <row r="151" spans="1:8">
      <c r="A151" t="s">
        <v>17</v>
      </c>
      <c r="C151">
        <v>228.68</v>
      </c>
      <c r="D151">
        <v>7</v>
      </c>
      <c r="E151">
        <v>35.25</v>
      </c>
      <c r="F151" t="s">
        <v>238</v>
      </c>
      <c r="G151">
        <f>_xlfn.XLOOKUP(A151,'List of Molecules Used'!$D$3:$D$55,'List of Molecules Used'!$E$3:$E$55,"",0,1)</f>
        <v>190.56399999999999</v>
      </c>
      <c r="H151">
        <f>_xlfn.XLOOKUP(A151,'List of Molecules Used'!$D$3:$D$55,'List of Molecules Used'!$F$3:$F$55,"",0,1)</f>
        <v>45.991999999999997</v>
      </c>
    </row>
    <row r="152" spans="1:8">
      <c r="A152" t="s">
        <v>17</v>
      </c>
      <c r="C152">
        <v>228.68</v>
      </c>
      <c r="D152">
        <v>7.5</v>
      </c>
      <c r="E152">
        <v>35.357999999999997</v>
      </c>
      <c r="F152" t="s">
        <v>238</v>
      </c>
      <c r="G152">
        <f>_xlfn.XLOOKUP(A152,'List of Molecules Used'!$D$3:$D$55,'List of Molecules Used'!$E$3:$E$55,"",0,1)</f>
        <v>190.56399999999999</v>
      </c>
      <c r="H152">
        <f>_xlfn.XLOOKUP(A152,'List of Molecules Used'!$D$3:$D$55,'List of Molecules Used'!$F$3:$F$55,"",0,1)</f>
        <v>45.991999999999997</v>
      </c>
    </row>
    <row r="153" spans="1:8">
      <c r="A153" t="s">
        <v>17</v>
      </c>
      <c r="C153">
        <v>228.68</v>
      </c>
      <c r="D153">
        <v>8</v>
      </c>
      <c r="E153">
        <v>35.468000000000004</v>
      </c>
      <c r="F153" t="s">
        <v>238</v>
      </c>
      <c r="G153">
        <f>_xlfn.XLOOKUP(A153,'List of Molecules Used'!$D$3:$D$55,'List of Molecules Used'!$E$3:$E$55,"",0,1)</f>
        <v>190.56399999999999</v>
      </c>
      <c r="H153">
        <f>_xlfn.XLOOKUP(A153,'List of Molecules Used'!$D$3:$D$55,'List of Molecules Used'!$F$3:$F$55,"",0,1)</f>
        <v>45.991999999999997</v>
      </c>
    </row>
    <row r="154" spans="1:8">
      <c r="A154" t="s">
        <v>17</v>
      </c>
      <c r="C154">
        <v>228.68</v>
      </c>
      <c r="D154">
        <v>8.5</v>
      </c>
      <c r="E154">
        <v>35.578000000000003</v>
      </c>
      <c r="F154" t="s">
        <v>238</v>
      </c>
      <c r="G154">
        <f>_xlfn.XLOOKUP(A154,'List of Molecules Used'!$D$3:$D$55,'List of Molecules Used'!$E$3:$E$55,"",0,1)</f>
        <v>190.56399999999999</v>
      </c>
      <c r="H154">
        <f>_xlfn.XLOOKUP(A154,'List of Molecules Used'!$D$3:$D$55,'List of Molecules Used'!$F$3:$F$55,"",0,1)</f>
        <v>45.991999999999997</v>
      </c>
    </row>
    <row r="155" spans="1:8">
      <c r="A155" t="s">
        <v>17</v>
      </c>
      <c r="C155">
        <v>228.68</v>
      </c>
      <c r="D155">
        <v>9</v>
      </c>
      <c r="E155">
        <v>35.69</v>
      </c>
      <c r="F155" t="s">
        <v>238</v>
      </c>
      <c r="G155">
        <f>_xlfn.XLOOKUP(A155,'List of Molecules Used'!$D$3:$D$55,'List of Molecules Used'!$E$3:$E$55,"",0,1)</f>
        <v>190.56399999999999</v>
      </c>
      <c r="H155">
        <f>_xlfn.XLOOKUP(A155,'List of Molecules Used'!$D$3:$D$55,'List of Molecules Used'!$F$3:$F$55,"",0,1)</f>
        <v>45.991999999999997</v>
      </c>
    </row>
    <row r="156" spans="1:8">
      <c r="A156" t="s">
        <v>17</v>
      </c>
      <c r="C156">
        <v>228.68</v>
      </c>
      <c r="D156">
        <v>9.5</v>
      </c>
      <c r="E156">
        <v>35.804000000000002</v>
      </c>
      <c r="F156" t="s">
        <v>238</v>
      </c>
      <c r="G156">
        <f>_xlfn.XLOOKUP(A156,'List of Molecules Used'!$D$3:$D$55,'List of Molecules Used'!$E$3:$E$55,"",0,1)</f>
        <v>190.56399999999999</v>
      </c>
      <c r="H156">
        <f>_xlfn.XLOOKUP(A156,'List of Molecules Used'!$D$3:$D$55,'List of Molecules Used'!$F$3:$F$55,"",0,1)</f>
        <v>45.991999999999997</v>
      </c>
    </row>
    <row r="157" spans="1:8">
      <c r="A157" t="s">
        <v>17</v>
      </c>
      <c r="C157">
        <v>228.68</v>
      </c>
      <c r="D157">
        <v>10</v>
      </c>
      <c r="E157">
        <v>35.917999999999999</v>
      </c>
      <c r="F157" t="s">
        <v>238</v>
      </c>
      <c r="G157">
        <f>_xlfn.XLOOKUP(A157,'List of Molecules Used'!$D$3:$D$55,'List of Molecules Used'!$E$3:$E$55,"",0,1)</f>
        <v>190.56399999999999</v>
      </c>
      <c r="H157">
        <f>_xlfn.XLOOKUP(A157,'List of Molecules Used'!$D$3:$D$55,'List of Molecules Used'!$F$3:$F$55,"",0,1)</f>
        <v>45.991999999999997</v>
      </c>
    </row>
    <row r="158" spans="1:8">
      <c r="A158" t="s">
        <v>17</v>
      </c>
      <c r="C158">
        <v>247.73</v>
      </c>
      <c r="D158">
        <v>1</v>
      </c>
      <c r="E158">
        <v>34.366999999999997</v>
      </c>
      <c r="F158" t="s">
        <v>238</v>
      </c>
      <c r="G158">
        <f>_xlfn.XLOOKUP(A158,'List of Molecules Used'!$D$3:$D$55,'List of Molecules Used'!$E$3:$E$55,"",0,1)</f>
        <v>190.56399999999999</v>
      </c>
      <c r="H158">
        <f>_xlfn.XLOOKUP(A158,'List of Molecules Used'!$D$3:$D$55,'List of Molecules Used'!$F$3:$F$55,"",0,1)</f>
        <v>45.991999999999997</v>
      </c>
    </row>
    <row r="159" spans="1:8">
      <c r="A159" t="s">
        <v>17</v>
      </c>
      <c r="C159">
        <v>247.73</v>
      </c>
      <c r="D159">
        <v>1.5</v>
      </c>
      <c r="E159">
        <v>34.442999999999998</v>
      </c>
      <c r="F159" t="s">
        <v>238</v>
      </c>
      <c r="G159">
        <f>_xlfn.XLOOKUP(A159,'List of Molecules Used'!$D$3:$D$55,'List of Molecules Used'!$E$3:$E$55,"",0,1)</f>
        <v>190.56399999999999</v>
      </c>
      <c r="H159">
        <f>_xlfn.XLOOKUP(A159,'List of Molecules Used'!$D$3:$D$55,'List of Molecules Used'!$F$3:$F$55,"",0,1)</f>
        <v>45.991999999999997</v>
      </c>
    </row>
    <row r="160" spans="1:8">
      <c r="A160" t="s">
        <v>17</v>
      </c>
      <c r="C160">
        <v>247.73</v>
      </c>
      <c r="D160">
        <v>2</v>
      </c>
      <c r="E160">
        <v>34.518999999999998</v>
      </c>
      <c r="F160" t="s">
        <v>238</v>
      </c>
      <c r="G160">
        <f>_xlfn.XLOOKUP(A160,'List of Molecules Used'!$D$3:$D$55,'List of Molecules Used'!$E$3:$E$55,"",0,1)</f>
        <v>190.56399999999999</v>
      </c>
      <c r="H160">
        <f>_xlfn.XLOOKUP(A160,'List of Molecules Used'!$D$3:$D$55,'List of Molecules Used'!$F$3:$F$55,"",0,1)</f>
        <v>45.991999999999997</v>
      </c>
    </row>
    <row r="161" spans="1:8">
      <c r="A161" t="s">
        <v>17</v>
      </c>
      <c r="C161">
        <v>247.73</v>
      </c>
      <c r="D161">
        <v>2.5</v>
      </c>
      <c r="E161">
        <v>34.597000000000001</v>
      </c>
      <c r="F161" t="s">
        <v>238</v>
      </c>
      <c r="G161">
        <f>_xlfn.XLOOKUP(A161,'List of Molecules Used'!$D$3:$D$55,'List of Molecules Used'!$E$3:$E$55,"",0,1)</f>
        <v>190.56399999999999</v>
      </c>
      <c r="H161">
        <f>_xlfn.XLOOKUP(A161,'List of Molecules Used'!$D$3:$D$55,'List of Molecules Used'!$F$3:$F$55,"",0,1)</f>
        <v>45.991999999999997</v>
      </c>
    </row>
    <row r="162" spans="1:8">
      <c r="A162" t="s">
        <v>17</v>
      </c>
      <c r="C162">
        <v>247.73</v>
      </c>
      <c r="D162">
        <v>3</v>
      </c>
      <c r="E162">
        <v>34.673999999999999</v>
      </c>
      <c r="F162" t="s">
        <v>238</v>
      </c>
      <c r="G162">
        <f>_xlfn.XLOOKUP(A162,'List of Molecules Used'!$D$3:$D$55,'List of Molecules Used'!$E$3:$E$55,"",0,1)</f>
        <v>190.56399999999999</v>
      </c>
      <c r="H162">
        <f>_xlfn.XLOOKUP(A162,'List of Molecules Used'!$D$3:$D$55,'List of Molecules Used'!$F$3:$F$55,"",0,1)</f>
        <v>45.991999999999997</v>
      </c>
    </row>
    <row r="163" spans="1:8">
      <c r="A163" t="s">
        <v>17</v>
      </c>
      <c r="C163">
        <v>247.73</v>
      </c>
      <c r="D163">
        <v>3.5</v>
      </c>
      <c r="E163">
        <v>34.753</v>
      </c>
      <c r="F163" t="s">
        <v>238</v>
      </c>
      <c r="G163">
        <f>_xlfn.XLOOKUP(A163,'List of Molecules Used'!$D$3:$D$55,'List of Molecules Used'!$E$3:$E$55,"",0,1)</f>
        <v>190.56399999999999</v>
      </c>
      <c r="H163">
        <f>_xlfn.XLOOKUP(A163,'List of Molecules Used'!$D$3:$D$55,'List of Molecules Used'!$F$3:$F$55,"",0,1)</f>
        <v>45.991999999999997</v>
      </c>
    </row>
    <row r="164" spans="1:8">
      <c r="A164" t="s">
        <v>17</v>
      </c>
      <c r="C164">
        <v>247.73</v>
      </c>
      <c r="D164">
        <v>4</v>
      </c>
      <c r="E164">
        <v>34.832000000000001</v>
      </c>
      <c r="F164" t="s">
        <v>238</v>
      </c>
      <c r="G164">
        <f>_xlfn.XLOOKUP(A164,'List of Molecules Used'!$D$3:$D$55,'List of Molecules Used'!$E$3:$E$55,"",0,1)</f>
        <v>190.56399999999999</v>
      </c>
      <c r="H164">
        <f>_xlfn.XLOOKUP(A164,'List of Molecules Used'!$D$3:$D$55,'List of Molecules Used'!$F$3:$F$55,"",0,1)</f>
        <v>45.991999999999997</v>
      </c>
    </row>
    <row r="165" spans="1:8">
      <c r="A165" t="s">
        <v>17</v>
      </c>
      <c r="C165">
        <v>247.73</v>
      </c>
      <c r="D165">
        <v>4.5</v>
      </c>
      <c r="E165">
        <v>34.911000000000001</v>
      </c>
      <c r="F165" t="s">
        <v>238</v>
      </c>
      <c r="G165">
        <f>_xlfn.XLOOKUP(A165,'List of Molecules Used'!$D$3:$D$55,'List of Molecules Used'!$E$3:$E$55,"",0,1)</f>
        <v>190.56399999999999</v>
      </c>
      <c r="H165">
        <f>_xlfn.XLOOKUP(A165,'List of Molecules Used'!$D$3:$D$55,'List of Molecules Used'!$F$3:$F$55,"",0,1)</f>
        <v>45.991999999999997</v>
      </c>
    </row>
    <row r="166" spans="1:8">
      <c r="A166" t="s">
        <v>17</v>
      </c>
      <c r="C166">
        <v>247.73</v>
      </c>
      <c r="D166">
        <v>5</v>
      </c>
      <c r="E166">
        <v>34.991999999999997</v>
      </c>
      <c r="F166" t="s">
        <v>238</v>
      </c>
      <c r="G166">
        <f>_xlfn.XLOOKUP(A166,'List of Molecules Used'!$D$3:$D$55,'List of Molecules Used'!$E$3:$E$55,"",0,1)</f>
        <v>190.56399999999999</v>
      </c>
      <c r="H166">
        <f>_xlfn.XLOOKUP(A166,'List of Molecules Used'!$D$3:$D$55,'List of Molecules Used'!$F$3:$F$55,"",0,1)</f>
        <v>45.991999999999997</v>
      </c>
    </row>
    <row r="167" spans="1:8">
      <c r="A167" t="s">
        <v>17</v>
      </c>
      <c r="C167">
        <v>247.73</v>
      </c>
      <c r="D167">
        <v>5.5</v>
      </c>
      <c r="E167">
        <v>35.073</v>
      </c>
      <c r="F167" t="s">
        <v>238</v>
      </c>
      <c r="G167">
        <f>_xlfn.XLOOKUP(A167,'List of Molecules Used'!$D$3:$D$55,'List of Molecules Used'!$E$3:$E$55,"",0,1)</f>
        <v>190.56399999999999</v>
      </c>
      <c r="H167">
        <f>_xlfn.XLOOKUP(A167,'List of Molecules Used'!$D$3:$D$55,'List of Molecules Used'!$F$3:$F$55,"",0,1)</f>
        <v>45.991999999999997</v>
      </c>
    </row>
    <row r="168" spans="1:8">
      <c r="A168" t="s">
        <v>17</v>
      </c>
      <c r="C168">
        <v>247.73</v>
      </c>
      <c r="D168">
        <v>6</v>
      </c>
      <c r="E168">
        <v>35.154000000000003</v>
      </c>
      <c r="F168" t="s">
        <v>238</v>
      </c>
      <c r="G168">
        <f>_xlfn.XLOOKUP(A168,'List of Molecules Used'!$D$3:$D$55,'List of Molecules Used'!$E$3:$E$55,"",0,1)</f>
        <v>190.56399999999999</v>
      </c>
      <c r="H168">
        <f>_xlfn.XLOOKUP(A168,'List of Molecules Used'!$D$3:$D$55,'List of Molecules Used'!$F$3:$F$55,"",0,1)</f>
        <v>45.991999999999997</v>
      </c>
    </row>
    <row r="169" spans="1:8">
      <c r="A169" t="s">
        <v>17</v>
      </c>
      <c r="C169">
        <v>247.73</v>
      </c>
      <c r="D169">
        <v>6.5</v>
      </c>
      <c r="E169">
        <v>35.237000000000002</v>
      </c>
      <c r="F169" t="s">
        <v>238</v>
      </c>
      <c r="G169">
        <f>_xlfn.XLOOKUP(A169,'List of Molecules Used'!$D$3:$D$55,'List of Molecules Used'!$E$3:$E$55,"",0,1)</f>
        <v>190.56399999999999</v>
      </c>
      <c r="H169">
        <f>_xlfn.XLOOKUP(A169,'List of Molecules Used'!$D$3:$D$55,'List of Molecules Used'!$F$3:$F$55,"",0,1)</f>
        <v>45.991999999999997</v>
      </c>
    </row>
    <row r="170" spans="1:8">
      <c r="A170" t="s">
        <v>17</v>
      </c>
      <c r="C170">
        <v>247.73</v>
      </c>
      <c r="D170">
        <v>7</v>
      </c>
      <c r="E170">
        <v>35.32</v>
      </c>
      <c r="F170" t="s">
        <v>238</v>
      </c>
      <c r="G170">
        <f>_xlfn.XLOOKUP(A170,'List of Molecules Used'!$D$3:$D$55,'List of Molecules Used'!$E$3:$E$55,"",0,1)</f>
        <v>190.56399999999999</v>
      </c>
      <c r="H170">
        <f>_xlfn.XLOOKUP(A170,'List of Molecules Used'!$D$3:$D$55,'List of Molecules Used'!$F$3:$F$55,"",0,1)</f>
        <v>45.991999999999997</v>
      </c>
    </row>
    <row r="171" spans="1:8">
      <c r="A171" t="s">
        <v>17</v>
      </c>
      <c r="C171">
        <v>247.73</v>
      </c>
      <c r="D171">
        <v>7.5</v>
      </c>
      <c r="E171">
        <v>35.402999999999999</v>
      </c>
      <c r="F171" t="s">
        <v>238</v>
      </c>
      <c r="G171">
        <f>_xlfn.XLOOKUP(A171,'List of Molecules Used'!$D$3:$D$55,'List of Molecules Used'!$E$3:$E$55,"",0,1)</f>
        <v>190.56399999999999</v>
      </c>
      <c r="H171">
        <f>_xlfn.XLOOKUP(A171,'List of Molecules Used'!$D$3:$D$55,'List of Molecules Used'!$F$3:$F$55,"",0,1)</f>
        <v>45.991999999999997</v>
      </c>
    </row>
    <row r="172" spans="1:8">
      <c r="A172" t="s">
        <v>17</v>
      </c>
      <c r="C172">
        <v>247.73</v>
      </c>
      <c r="D172">
        <v>8</v>
      </c>
      <c r="E172">
        <v>35.488</v>
      </c>
      <c r="F172" t="s">
        <v>238</v>
      </c>
      <c r="G172">
        <f>_xlfn.XLOOKUP(A172,'List of Molecules Used'!$D$3:$D$55,'List of Molecules Used'!$E$3:$E$55,"",0,1)</f>
        <v>190.56399999999999</v>
      </c>
      <c r="H172">
        <f>_xlfn.XLOOKUP(A172,'List of Molecules Used'!$D$3:$D$55,'List of Molecules Used'!$F$3:$F$55,"",0,1)</f>
        <v>45.991999999999997</v>
      </c>
    </row>
    <row r="173" spans="1:8">
      <c r="A173" t="s">
        <v>17</v>
      </c>
      <c r="C173">
        <v>247.73</v>
      </c>
      <c r="D173">
        <v>8.5</v>
      </c>
      <c r="E173">
        <v>35.573</v>
      </c>
      <c r="F173" t="s">
        <v>238</v>
      </c>
      <c r="G173">
        <f>_xlfn.XLOOKUP(A173,'List of Molecules Used'!$D$3:$D$55,'List of Molecules Used'!$E$3:$E$55,"",0,1)</f>
        <v>190.56399999999999</v>
      </c>
      <c r="H173">
        <f>_xlfn.XLOOKUP(A173,'List of Molecules Used'!$D$3:$D$55,'List of Molecules Used'!$F$3:$F$55,"",0,1)</f>
        <v>45.991999999999997</v>
      </c>
    </row>
    <row r="174" spans="1:8">
      <c r="A174" t="s">
        <v>17</v>
      </c>
      <c r="C174">
        <v>247.73</v>
      </c>
      <c r="D174">
        <v>9</v>
      </c>
      <c r="E174">
        <v>35.658999999999999</v>
      </c>
      <c r="F174" t="s">
        <v>238</v>
      </c>
      <c r="G174">
        <f>_xlfn.XLOOKUP(A174,'List of Molecules Used'!$D$3:$D$55,'List of Molecules Used'!$E$3:$E$55,"",0,1)</f>
        <v>190.56399999999999</v>
      </c>
      <c r="H174">
        <f>_xlfn.XLOOKUP(A174,'List of Molecules Used'!$D$3:$D$55,'List of Molecules Used'!$F$3:$F$55,"",0,1)</f>
        <v>45.991999999999997</v>
      </c>
    </row>
    <row r="175" spans="1:8">
      <c r="A175" t="s">
        <v>17</v>
      </c>
      <c r="C175">
        <v>247.73</v>
      </c>
      <c r="D175">
        <v>9.5</v>
      </c>
      <c r="E175">
        <v>35.744999999999997</v>
      </c>
      <c r="F175" t="s">
        <v>238</v>
      </c>
      <c r="G175">
        <f>_xlfn.XLOOKUP(A175,'List of Molecules Used'!$D$3:$D$55,'List of Molecules Used'!$E$3:$E$55,"",0,1)</f>
        <v>190.56399999999999</v>
      </c>
      <c r="H175">
        <f>_xlfn.XLOOKUP(A175,'List of Molecules Used'!$D$3:$D$55,'List of Molecules Used'!$F$3:$F$55,"",0,1)</f>
        <v>45.991999999999997</v>
      </c>
    </row>
    <row r="176" spans="1:8">
      <c r="A176" t="s">
        <v>17</v>
      </c>
      <c r="C176">
        <v>247.73</v>
      </c>
      <c r="D176">
        <v>10</v>
      </c>
      <c r="E176">
        <v>35.832000000000001</v>
      </c>
      <c r="F176" t="s">
        <v>238</v>
      </c>
      <c r="G176">
        <f>_xlfn.XLOOKUP(A176,'List of Molecules Used'!$D$3:$D$55,'List of Molecules Used'!$E$3:$E$55,"",0,1)</f>
        <v>190.56399999999999</v>
      </c>
      <c r="H176">
        <f>_xlfn.XLOOKUP(A176,'List of Molecules Used'!$D$3:$D$55,'List of Molecules Used'!$F$3:$F$55,"",0,1)</f>
        <v>45.991999999999997</v>
      </c>
    </row>
    <row r="177" spans="1:8">
      <c r="A177" t="s">
        <v>17</v>
      </c>
      <c r="C177">
        <v>266.79000000000002</v>
      </c>
      <c r="D177">
        <v>1</v>
      </c>
      <c r="E177">
        <v>34.813000000000002</v>
      </c>
      <c r="F177" t="s">
        <v>238</v>
      </c>
      <c r="G177">
        <f>_xlfn.XLOOKUP(A177,'List of Molecules Used'!$D$3:$D$55,'List of Molecules Used'!$E$3:$E$55,"",0,1)</f>
        <v>190.56399999999999</v>
      </c>
      <c r="H177">
        <f>_xlfn.XLOOKUP(A177,'List of Molecules Used'!$D$3:$D$55,'List of Molecules Used'!$F$3:$F$55,"",0,1)</f>
        <v>45.991999999999997</v>
      </c>
    </row>
    <row r="178" spans="1:8">
      <c r="A178" t="s">
        <v>17</v>
      </c>
      <c r="C178">
        <v>266.79000000000002</v>
      </c>
      <c r="D178">
        <v>1.5</v>
      </c>
      <c r="E178">
        <v>34.875</v>
      </c>
      <c r="F178" t="s">
        <v>238</v>
      </c>
      <c r="G178">
        <f>_xlfn.XLOOKUP(A178,'List of Molecules Used'!$D$3:$D$55,'List of Molecules Used'!$E$3:$E$55,"",0,1)</f>
        <v>190.56399999999999</v>
      </c>
      <c r="H178">
        <f>_xlfn.XLOOKUP(A178,'List of Molecules Used'!$D$3:$D$55,'List of Molecules Used'!$F$3:$F$55,"",0,1)</f>
        <v>45.991999999999997</v>
      </c>
    </row>
    <row r="179" spans="1:8">
      <c r="A179" t="s">
        <v>17</v>
      </c>
      <c r="C179">
        <v>266.79000000000002</v>
      </c>
      <c r="D179">
        <v>2</v>
      </c>
      <c r="E179">
        <v>34.936999999999998</v>
      </c>
      <c r="F179" t="s">
        <v>238</v>
      </c>
      <c r="G179">
        <f>_xlfn.XLOOKUP(A179,'List of Molecules Used'!$D$3:$D$55,'List of Molecules Used'!$E$3:$E$55,"",0,1)</f>
        <v>190.56399999999999</v>
      </c>
      <c r="H179">
        <f>_xlfn.XLOOKUP(A179,'List of Molecules Used'!$D$3:$D$55,'List of Molecules Used'!$F$3:$F$55,"",0,1)</f>
        <v>45.991999999999997</v>
      </c>
    </row>
    <row r="180" spans="1:8">
      <c r="A180" t="s">
        <v>17</v>
      </c>
      <c r="C180">
        <v>266.79000000000002</v>
      </c>
      <c r="D180">
        <v>2.5</v>
      </c>
      <c r="E180">
        <v>35</v>
      </c>
      <c r="F180" t="s">
        <v>238</v>
      </c>
      <c r="G180">
        <f>_xlfn.XLOOKUP(A180,'List of Molecules Used'!$D$3:$D$55,'List of Molecules Used'!$E$3:$E$55,"",0,1)</f>
        <v>190.56399999999999</v>
      </c>
      <c r="H180">
        <f>_xlfn.XLOOKUP(A180,'List of Molecules Used'!$D$3:$D$55,'List of Molecules Used'!$F$3:$F$55,"",0,1)</f>
        <v>45.991999999999997</v>
      </c>
    </row>
    <row r="181" spans="1:8">
      <c r="A181" t="s">
        <v>17</v>
      </c>
      <c r="C181">
        <v>266.79000000000002</v>
      </c>
      <c r="D181">
        <v>3</v>
      </c>
      <c r="E181">
        <v>35.064</v>
      </c>
      <c r="F181" t="s">
        <v>238</v>
      </c>
      <c r="G181">
        <f>_xlfn.XLOOKUP(A181,'List of Molecules Used'!$D$3:$D$55,'List of Molecules Used'!$E$3:$E$55,"",0,1)</f>
        <v>190.56399999999999</v>
      </c>
      <c r="H181">
        <f>_xlfn.XLOOKUP(A181,'List of Molecules Used'!$D$3:$D$55,'List of Molecules Used'!$F$3:$F$55,"",0,1)</f>
        <v>45.991999999999997</v>
      </c>
    </row>
    <row r="182" spans="1:8">
      <c r="A182" t="s">
        <v>17</v>
      </c>
      <c r="C182">
        <v>266.79000000000002</v>
      </c>
      <c r="D182">
        <v>3.5</v>
      </c>
      <c r="E182">
        <v>35.127000000000002</v>
      </c>
      <c r="F182" t="s">
        <v>238</v>
      </c>
      <c r="G182">
        <f>_xlfn.XLOOKUP(A182,'List of Molecules Used'!$D$3:$D$55,'List of Molecules Used'!$E$3:$E$55,"",0,1)</f>
        <v>190.56399999999999</v>
      </c>
      <c r="H182">
        <f>_xlfn.XLOOKUP(A182,'List of Molecules Used'!$D$3:$D$55,'List of Molecules Used'!$F$3:$F$55,"",0,1)</f>
        <v>45.991999999999997</v>
      </c>
    </row>
    <row r="183" spans="1:8">
      <c r="A183" t="s">
        <v>17</v>
      </c>
      <c r="C183">
        <v>266.79000000000002</v>
      </c>
      <c r="D183">
        <v>4</v>
      </c>
      <c r="E183">
        <v>35.192</v>
      </c>
      <c r="F183" t="s">
        <v>238</v>
      </c>
      <c r="G183">
        <f>_xlfn.XLOOKUP(A183,'List of Molecules Used'!$D$3:$D$55,'List of Molecules Used'!$E$3:$E$55,"",0,1)</f>
        <v>190.56399999999999</v>
      </c>
      <c r="H183">
        <f>_xlfn.XLOOKUP(A183,'List of Molecules Used'!$D$3:$D$55,'List of Molecules Used'!$F$3:$F$55,"",0,1)</f>
        <v>45.991999999999997</v>
      </c>
    </row>
    <row r="184" spans="1:8">
      <c r="A184" t="s">
        <v>17</v>
      </c>
      <c r="C184">
        <v>266.79000000000002</v>
      </c>
      <c r="D184">
        <v>4.5</v>
      </c>
      <c r="E184">
        <v>35.256</v>
      </c>
      <c r="F184" t="s">
        <v>238</v>
      </c>
      <c r="G184">
        <f>_xlfn.XLOOKUP(A184,'List of Molecules Used'!$D$3:$D$55,'List of Molecules Used'!$E$3:$E$55,"",0,1)</f>
        <v>190.56399999999999</v>
      </c>
      <c r="H184">
        <f>_xlfn.XLOOKUP(A184,'List of Molecules Used'!$D$3:$D$55,'List of Molecules Used'!$F$3:$F$55,"",0,1)</f>
        <v>45.991999999999997</v>
      </c>
    </row>
    <row r="185" spans="1:8">
      <c r="A185" t="s">
        <v>17</v>
      </c>
      <c r="C185">
        <v>266.79000000000002</v>
      </c>
      <c r="D185">
        <v>5</v>
      </c>
      <c r="E185">
        <v>35.320999999999998</v>
      </c>
      <c r="F185" t="s">
        <v>238</v>
      </c>
      <c r="G185">
        <f>_xlfn.XLOOKUP(A185,'List of Molecules Used'!$D$3:$D$55,'List of Molecules Used'!$E$3:$E$55,"",0,1)</f>
        <v>190.56399999999999</v>
      </c>
      <c r="H185">
        <f>_xlfn.XLOOKUP(A185,'List of Molecules Used'!$D$3:$D$55,'List of Molecules Used'!$F$3:$F$55,"",0,1)</f>
        <v>45.991999999999997</v>
      </c>
    </row>
    <row r="186" spans="1:8">
      <c r="A186" t="s">
        <v>17</v>
      </c>
      <c r="C186">
        <v>266.79000000000002</v>
      </c>
      <c r="D186">
        <v>5.5</v>
      </c>
      <c r="E186">
        <v>35.386000000000003</v>
      </c>
      <c r="F186" t="s">
        <v>238</v>
      </c>
      <c r="G186">
        <f>_xlfn.XLOOKUP(A186,'List of Molecules Used'!$D$3:$D$55,'List of Molecules Used'!$E$3:$E$55,"",0,1)</f>
        <v>190.56399999999999</v>
      </c>
      <c r="H186">
        <f>_xlfn.XLOOKUP(A186,'List of Molecules Used'!$D$3:$D$55,'List of Molecules Used'!$F$3:$F$55,"",0,1)</f>
        <v>45.991999999999997</v>
      </c>
    </row>
    <row r="187" spans="1:8">
      <c r="A187" t="s">
        <v>17</v>
      </c>
      <c r="C187">
        <v>266.79000000000002</v>
      </c>
      <c r="D187">
        <v>6</v>
      </c>
      <c r="E187">
        <v>35.451999999999998</v>
      </c>
      <c r="F187" t="s">
        <v>238</v>
      </c>
      <c r="G187">
        <f>_xlfn.XLOOKUP(A187,'List of Molecules Used'!$D$3:$D$55,'List of Molecules Used'!$E$3:$E$55,"",0,1)</f>
        <v>190.56399999999999</v>
      </c>
      <c r="H187">
        <f>_xlfn.XLOOKUP(A187,'List of Molecules Used'!$D$3:$D$55,'List of Molecules Used'!$F$3:$F$55,"",0,1)</f>
        <v>45.991999999999997</v>
      </c>
    </row>
    <row r="188" spans="1:8">
      <c r="A188" t="s">
        <v>17</v>
      </c>
      <c r="C188">
        <v>266.79000000000002</v>
      </c>
      <c r="D188">
        <v>6.5</v>
      </c>
      <c r="E188">
        <v>35.518000000000001</v>
      </c>
      <c r="F188" t="s">
        <v>238</v>
      </c>
      <c r="G188">
        <f>_xlfn.XLOOKUP(A188,'List of Molecules Used'!$D$3:$D$55,'List of Molecules Used'!$E$3:$E$55,"",0,1)</f>
        <v>190.56399999999999</v>
      </c>
      <c r="H188">
        <f>_xlfn.XLOOKUP(A188,'List of Molecules Used'!$D$3:$D$55,'List of Molecules Used'!$F$3:$F$55,"",0,1)</f>
        <v>45.991999999999997</v>
      </c>
    </row>
    <row r="189" spans="1:8">
      <c r="A189" t="s">
        <v>17</v>
      </c>
      <c r="C189">
        <v>266.79000000000002</v>
      </c>
      <c r="D189">
        <v>7</v>
      </c>
      <c r="E189">
        <v>35.585000000000001</v>
      </c>
      <c r="F189" t="s">
        <v>238</v>
      </c>
      <c r="G189">
        <f>_xlfn.XLOOKUP(A189,'List of Molecules Used'!$D$3:$D$55,'List of Molecules Used'!$E$3:$E$55,"",0,1)</f>
        <v>190.56399999999999</v>
      </c>
      <c r="H189">
        <f>_xlfn.XLOOKUP(A189,'List of Molecules Used'!$D$3:$D$55,'List of Molecules Used'!$F$3:$F$55,"",0,1)</f>
        <v>45.991999999999997</v>
      </c>
    </row>
    <row r="190" spans="1:8">
      <c r="A190" t="s">
        <v>17</v>
      </c>
      <c r="C190">
        <v>266.79000000000002</v>
      </c>
      <c r="D190">
        <v>7.5</v>
      </c>
      <c r="E190">
        <v>35.652000000000001</v>
      </c>
      <c r="F190" t="s">
        <v>238</v>
      </c>
      <c r="G190">
        <f>_xlfn.XLOOKUP(A190,'List of Molecules Used'!$D$3:$D$55,'List of Molecules Used'!$E$3:$E$55,"",0,1)</f>
        <v>190.56399999999999</v>
      </c>
      <c r="H190">
        <f>_xlfn.XLOOKUP(A190,'List of Molecules Used'!$D$3:$D$55,'List of Molecules Used'!$F$3:$F$55,"",0,1)</f>
        <v>45.991999999999997</v>
      </c>
    </row>
    <row r="191" spans="1:8">
      <c r="A191" t="s">
        <v>17</v>
      </c>
      <c r="C191">
        <v>266.79000000000002</v>
      </c>
      <c r="D191">
        <v>8</v>
      </c>
      <c r="E191">
        <v>35.719000000000001</v>
      </c>
      <c r="F191" t="s">
        <v>238</v>
      </c>
      <c r="G191">
        <f>_xlfn.XLOOKUP(A191,'List of Molecules Used'!$D$3:$D$55,'List of Molecules Used'!$E$3:$E$55,"",0,1)</f>
        <v>190.56399999999999</v>
      </c>
      <c r="H191">
        <f>_xlfn.XLOOKUP(A191,'List of Molecules Used'!$D$3:$D$55,'List of Molecules Used'!$F$3:$F$55,"",0,1)</f>
        <v>45.991999999999997</v>
      </c>
    </row>
    <row r="192" spans="1:8">
      <c r="A192" t="s">
        <v>17</v>
      </c>
      <c r="C192">
        <v>266.79000000000002</v>
      </c>
      <c r="D192">
        <v>8.5</v>
      </c>
      <c r="E192">
        <v>35.786999999999999</v>
      </c>
      <c r="F192" t="s">
        <v>238</v>
      </c>
      <c r="G192">
        <f>_xlfn.XLOOKUP(A192,'List of Molecules Used'!$D$3:$D$55,'List of Molecules Used'!$E$3:$E$55,"",0,1)</f>
        <v>190.56399999999999</v>
      </c>
      <c r="H192">
        <f>_xlfn.XLOOKUP(A192,'List of Molecules Used'!$D$3:$D$55,'List of Molecules Used'!$F$3:$F$55,"",0,1)</f>
        <v>45.991999999999997</v>
      </c>
    </row>
    <row r="193" spans="1:8">
      <c r="A193" t="s">
        <v>17</v>
      </c>
      <c r="C193">
        <v>266.79000000000002</v>
      </c>
      <c r="D193">
        <v>9</v>
      </c>
      <c r="E193">
        <v>35.854999999999997</v>
      </c>
      <c r="F193" t="s">
        <v>238</v>
      </c>
      <c r="G193">
        <f>_xlfn.XLOOKUP(A193,'List of Molecules Used'!$D$3:$D$55,'List of Molecules Used'!$E$3:$E$55,"",0,1)</f>
        <v>190.56399999999999</v>
      </c>
      <c r="H193">
        <f>_xlfn.XLOOKUP(A193,'List of Molecules Used'!$D$3:$D$55,'List of Molecules Used'!$F$3:$F$55,"",0,1)</f>
        <v>45.991999999999997</v>
      </c>
    </row>
    <row r="194" spans="1:8">
      <c r="A194" t="s">
        <v>17</v>
      </c>
      <c r="C194">
        <v>266.79000000000002</v>
      </c>
      <c r="D194">
        <v>9.5</v>
      </c>
      <c r="E194">
        <v>35.923999999999999</v>
      </c>
      <c r="F194" t="s">
        <v>238</v>
      </c>
      <c r="G194">
        <f>_xlfn.XLOOKUP(A194,'List of Molecules Used'!$D$3:$D$55,'List of Molecules Used'!$E$3:$E$55,"",0,1)</f>
        <v>190.56399999999999</v>
      </c>
      <c r="H194">
        <f>_xlfn.XLOOKUP(A194,'List of Molecules Used'!$D$3:$D$55,'List of Molecules Used'!$F$3:$F$55,"",0,1)</f>
        <v>45.991999999999997</v>
      </c>
    </row>
    <row r="195" spans="1:8">
      <c r="A195" t="s">
        <v>17</v>
      </c>
      <c r="C195">
        <v>266.79000000000002</v>
      </c>
      <c r="D195">
        <v>10</v>
      </c>
      <c r="E195">
        <v>35.993000000000002</v>
      </c>
      <c r="F195" t="s">
        <v>238</v>
      </c>
      <c r="G195">
        <f>_xlfn.XLOOKUP(A195,'List of Molecules Used'!$D$3:$D$55,'List of Molecules Used'!$E$3:$E$55,"",0,1)</f>
        <v>190.56399999999999</v>
      </c>
      <c r="H195">
        <f>_xlfn.XLOOKUP(A195,'List of Molecules Used'!$D$3:$D$55,'List of Molecules Used'!$F$3:$F$55,"",0,1)</f>
        <v>45.991999999999997</v>
      </c>
    </row>
    <row r="196" spans="1:8">
      <c r="A196" t="s">
        <v>17</v>
      </c>
      <c r="C196">
        <v>285.85000000000002</v>
      </c>
      <c r="D196">
        <v>1</v>
      </c>
      <c r="E196">
        <v>35.377000000000002</v>
      </c>
      <c r="F196" t="s">
        <v>238</v>
      </c>
      <c r="G196">
        <f>_xlfn.XLOOKUP(A196,'List of Molecules Used'!$D$3:$D$55,'List of Molecules Used'!$E$3:$E$55,"",0,1)</f>
        <v>190.56399999999999</v>
      </c>
      <c r="H196">
        <f>_xlfn.XLOOKUP(A196,'List of Molecules Used'!$D$3:$D$55,'List of Molecules Used'!$F$3:$F$55,"",0,1)</f>
        <v>45.991999999999997</v>
      </c>
    </row>
    <row r="197" spans="1:8">
      <c r="A197" t="s">
        <v>17</v>
      </c>
      <c r="C197">
        <v>285.85000000000002</v>
      </c>
      <c r="D197">
        <v>1.5</v>
      </c>
      <c r="E197">
        <v>35.429000000000002</v>
      </c>
      <c r="F197" t="s">
        <v>238</v>
      </c>
      <c r="G197">
        <f>_xlfn.XLOOKUP(A197,'List of Molecules Used'!$D$3:$D$55,'List of Molecules Used'!$E$3:$E$55,"",0,1)</f>
        <v>190.56399999999999</v>
      </c>
      <c r="H197">
        <f>_xlfn.XLOOKUP(A197,'List of Molecules Used'!$D$3:$D$55,'List of Molecules Used'!$F$3:$F$55,"",0,1)</f>
        <v>45.991999999999997</v>
      </c>
    </row>
    <row r="198" spans="1:8">
      <c r="A198" t="s">
        <v>17</v>
      </c>
      <c r="C198">
        <v>285.85000000000002</v>
      </c>
      <c r="D198">
        <v>2</v>
      </c>
      <c r="E198">
        <v>35.481000000000002</v>
      </c>
      <c r="F198" t="s">
        <v>238</v>
      </c>
      <c r="G198">
        <f>_xlfn.XLOOKUP(A198,'List of Molecules Used'!$D$3:$D$55,'List of Molecules Used'!$E$3:$E$55,"",0,1)</f>
        <v>190.56399999999999</v>
      </c>
      <c r="H198">
        <f>_xlfn.XLOOKUP(A198,'List of Molecules Used'!$D$3:$D$55,'List of Molecules Used'!$F$3:$F$55,"",0,1)</f>
        <v>45.991999999999997</v>
      </c>
    </row>
    <row r="199" spans="1:8">
      <c r="A199" t="s">
        <v>17</v>
      </c>
      <c r="C199">
        <v>285.85000000000002</v>
      </c>
      <c r="D199">
        <v>2.5</v>
      </c>
      <c r="E199">
        <v>35.533000000000001</v>
      </c>
      <c r="F199" t="s">
        <v>238</v>
      </c>
      <c r="G199">
        <f>_xlfn.XLOOKUP(A199,'List of Molecules Used'!$D$3:$D$55,'List of Molecules Used'!$E$3:$E$55,"",0,1)</f>
        <v>190.56399999999999</v>
      </c>
      <c r="H199">
        <f>_xlfn.XLOOKUP(A199,'List of Molecules Used'!$D$3:$D$55,'List of Molecules Used'!$F$3:$F$55,"",0,1)</f>
        <v>45.991999999999997</v>
      </c>
    </row>
    <row r="200" spans="1:8">
      <c r="A200" t="s">
        <v>17</v>
      </c>
      <c r="C200">
        <v>285.85000000000002</v>
      </c>
      <c r="D200">
        <v>3</v>
      </c>
      <c r="E200">
        <v>35.585999999999999</v>
      </c>
      <c r="F200" t="s">
        <v>238</v>
      </c>
      <c r="G200">
        <f>_xlfn.XLOOKUP(A200,'List of Molecules Used'!$D$3:$D$55,'List of Molecules Used'!$E$3:$E$55,"",0,1)</f>
        <v>190.56399999999999</v>
      </c>
      <c r="H200">
        <f>_xlfn.XLOOKUP(A200,'List of Molecules Used'!$D$3:$D$55,'List of Molecules Used'!$F$3:$F$55,"",0,1)</f>
        <v>45.991999999999997</v>
      </c>
    </row>
    <row r="201" spans="1:8">
      <c r="A201" t="s">
        <v>17</v>
      </c>
      <c r="C201">
        <v>285.85000000000002</v>
      </c>
      <c r="D201">
        <v>3.5</v>
      </c>
      <c r="E201">
        <v>35.639000000000003</v>
      </c>
      <c r="F201" t="s">
        <v>238</v>
      </c>
      <c r="G201">
        <f>_xlfn.XLOOKUP(A201,'List of Molecules Used'!$D$3:$D$55,'List of Molecules Used'!$E$3:$E$55,"",0,1)</f>
        <v>190.56399999999999</v>
      </c>
      <c r="H201">
        <f>_xlfn.XLOOKUP(A201,'List of Molecules Used'!$D$3:$D$55,'List of Molecules Used'!$F$3:$F$55,"",0,1)</f>
        <v>45.991999999999997</v>
      </c>
    </row>
    <row r="202" spans="1:8">
      <c r="A202" t="s">
        <v>17</v>
      </c>
      <c r="C202">
        <v>285.85000000000002</v>
      </c>
      <c r="D202">
        <v>4</v>
      </c>
      <c r="E202">
        <v>35.692</v>
      </c>
      <c r="F202" t="s">
        <v>238</v>
      </c>
      <c r="G202">
        <f>_xlfn.XLOOKUP(A202,'List of Molecules Used'!$D$3:$D$55,'List of Molecules Used'!$E$3:$E$55,"",0,1)</f>
        <v>190.56399999999999</v>
      </c>
      <c r="H202">
        <f>_xlfn.XLOOKUP(A202,'List of Molecules Used'!$D$3:$D$55,'List of Molecules Used'!$F$3:$F$55,"",0,1)</f>
        <v>45.991999999999997</v>
      </c>
    </row>
    <row r="203" spans="1:8">
      <c r="A203" t="s">
        <v>17</v>
      </c>
      <c r="C203">
        <v>285.85000000000002</v>
      </c>
      <c r="D203">
        <v>4.5</v>
      </c>
      <c r="E203">
        <v>35.746000000000002</v>
      </c>
      <c r="F203" t="s">
        <v>238</v>
      </c>
      <c r="G203">
        <f>_xlfn.XLOOKUP(A203,'List of Molecules Used'!$D$3:$D$55,'List of Molecules Used'!$E$3:$E$55,"",0,1)</f>
        <v>190.56399999999999</v>
      </c>
      <c r="H203">
        <f>_xlfn.XLOOKUP(A203,'List of Molecules Used'!$D$3:$D$55,'List of Molecules Used'!$F$3:$F$55,"",0,1)</f>
        <v>45.991999999999997</v>
      </c>
    </row>
    <row r="204" spans="1:8">
      <c r="A204" t="s">
        <v>17</v>
      </c>
      <c r="C204">
        <v>285.85000000000002</v>
      </c>
      <c r="D204">
        <v>5</v>
      </c>
      <c r="E204">
        <v>35.798999999999999</v>
      </c>
      <c r="F204" t="s">
        <v>238</v>
      </c>
      <c r="G204">
        <f>_xlfn.XLOOKUP(A204,'List of Molecules Used'!$D$3:$D$55,'List of Molecules Used'!$E$3:$E$55,"",0,1)</f>
        <v>190.56399999999999</v>
      </c>
      <c r="H204">
        <f>_xlfn.XLOOKUP(A204,'List of Molecules Used'!$D$3:$D$55,'List of Molecules Used'!$F$3:$F$55,"",0,1)</f>
        <v>45.991999999999997</v>
      </c>
    </row>
    <row r="205" spans="1:8">
      <c r="A205" t="s">
        <v>17</v>
      </c>
      <c r="C205">
        <v>285.85000000000002</v>
      </c>
      <c r="D205">
        <v>5.5</v>
      </c>
      <c r="E205">
        <v>35.853000000000002</v>
      </c>
      <c r="F205" t="s">
        <v>238</v>
      </c>
      <c r="G205">
        <f>_xlfn.XLOOKUP(A205,'List of Molecules Used'!$D$3:$D$55,'List of Molecules Used'!$E$3:$E$55,"",0,1)</f>
        <v>190.56399999999999</v>
      </c>
      <c r="H205">
        <f>_xlfn.XLOOKUP(A205,'List of Molecules Used'!$D$3:$D$55,'List of Molecules Used'!$F$3:$F$55,"",0,1)</f>
        <v>45.991999999999997</v>
      </c>
    </row>
    <row r="206" spans="1:8">
      <c r="A206" t="s">
        <v>17</v>
      </c>
      <c r="C206">
        <v>285.85000000000002</v>
      </c>
      <c r="D206">
        <v>6</v>
      </c>
      <c r="E206">
        <v>35.906999999999996</v>
      </c>
      <c r="F206" t="s">
        <v>238</v>
      </c>
      <c r="G206">
        <f>_xlfn.XLOOKUP(A206,'List of Molecules Used'!$D$3:$D$55,'List of Molecules Used'!$E$3:$E$55,"",0,1)</f>
        <v>190.56399999999999</v>
      </c>
      <c r="H206">
        <f>_xlfn.XLOOKUP(A206,'List of Molecules Used'!$D$3:$D$55,'List of Molecules Used'!$F$3:$F$55,"",0,1)</f>
        <v>45.991999999999997</v>
      </c>
    </row>
    <row r="207" spans="1:8">
      <c r="A207" t="s">
        <v>17</v>
      </c>
      <c r="C207">
        <v>285.85000000000002</v>
      </c>
      <c r="D207">
        <v>6.5</v>
      </c>
      <c r="E207">
        <v>35.962000000000003</v>
      </c>
      <c r="F207" t="s">
        <v>238</v>
      </c>
      <c r="G207">
        <f>_xlfn.XLOOKUP(A207,'List of Molecules Used'!$D$3:$D$55,'List of Molecules Used'!$E$3:$E$55,"",0,1)</f>
        <v>190.56399999999999</v>
      </c>
      <c r="H207">
        <f>_xlfn.XLOOKUP(A207,'List of Molecules Used'!$D$3:$D$55,'List of Molecules Used'!$F$3:$F$55,"",0,1)</f>
        <v>45.991999999999997</v>
      </c>
    </row>
    <row r="208" spans="1:8">
      <c r="A208" t="s">
        <v>17</v>
      </c>
      <c r="C208">
        <v>285.85000000000002</v>
      </c>
      <c r="D208">
        <v>7</v>
      </c>
      <c r="E208">
        <v>36.015999999999998</v>
      </c>
      <c r="F208" t="s">
        <v>238</v>
      </c>
      <c r="G208">
        <f>_xlfn.XLOOKUP(A208,'List of Molecules Used'!$D$3:$D$55,'List of Molecules Used'!$E$3:$E$55,"",0,1)</f>
        <v>190.56399999999999</v>
      </c>
      <c r="H208">
        <f>_xlfn.XLOOKUP(A208,'List of Molecules Used'!$D$3:$D$55,'List of Molecules Used'!$F$3:$F$55,"",0,1)</f>
        <v>45.991999999999997</v>
      </c>
    </row>
    <row r="209" spans="1:8">
      <c r="A209" t="s">
        <v>17</v>
      </c>
      <c r="C209">
        <v>285.85000000000002</v>
      </c>
      <c r="D209">
        <v>7.5</v>
      </c>
      <c r="E209">
        <v>36.070999999999998</v>
      </c>
      <c r="F209" t="s">
        <v>238</v>
      </c>
      <c r="G209">
        <f>_xlfn.XLOOKUP(A209,'List of Molecules Used'!$D$3:$D$55,'List of Molecules Used'!$E$3:$E$55,"",0,1)</f>
        <v>190.56399999999999</v>
      </c>
      <c r="H209">
        <f>_xlfn.XLOOKUP(A209,'List of Molecules Used'!$D$3:$D$55,'List of Molecules Used'!$F$3:$F$55,"",0,1)</f>
        <v>45.991999999999997</v>
      </c>
    </row>
    <row r="210" spans="1:8">
      <c r="A210" t="s">
        <v>17</v>
      </c>
      <c r="C210">
        <v>285.85000000000002</v>
      </c>
      <c r="D210">
        <v>8</v>
      </c>
      <c r="E210">
        <v>36.125999999999998</v>
      </c>
      <c r="F210" t="s">
        <v>238</v>
      </c>
      <c r="G210">
        <f>_xlfn.XLOOKUP(A210,'List of Molecules Used'!$D$3:$D$55,'List of Molecules Used'!$E$3:$E$55,"",0,1)</f>
        <v>190.56399999999999</v>
      </c>
      <c r="H210">
        <f>_xlfn.XLOOKUP(A210,'List of Molecules Used'!$D$3:$D$55,'List of Molecules Used'!$F$3:$F$55,"",0,1)</f>
        <v>45.991999999999997</v>
      </c>
    </row>
    <row r="211" spans="1:8">
      <c r="A211" t="s">
        <v>17</v>
      </c>
      <c r="C211">
        <v>285.85000000000002</v>
      </c>
      <c r="D211">
        <v>8.5</v>
      </c>
      <c r="E211">
        <v>36.182000000000002</v>
      </c>
      <c r="F211" t="s">
        <v>238</v>
      </c>
      <c r="G211">
        <f>_xlfn.XLOOKUP(A211,'List of Molecules Used'!$D$3:$D$55,'List of Molecules Used'!$E$3:$E$55,"",0,1)</f>
        <v>190.56399999999999</v>
      </c>
      <c r="H211">
        <f>_xlfn.XLOOKUP(A211,'List of Molecules Used'!$D$3:$D$55,'List of Molecules Used'!$F$3:$F$55,"",0,1)</f>
        <v>45.991999999999997</v>
      </c>
    </row>
    <row r="212" spans="1:8">
      <c r="A212" t="s">
        <v>17</v>
      </c>
      <c r="C212">
        <v>285.85000000000002</v>
      </c>
      <c r="D212">
        <v>9</v>
      </c>
      <c r="E212">
        <v>36.237000000000002</v>
      </c>
      <c r="F212" t="s">
        <v>238</v>
      </c>
      <c r="G212">
        <f>_xlfn.XLOOKUP(A212,'List of Molecules Used'!$D$3:$D$55,'List of Molecules Used'!$E$3:$E$55,"",0,1)</f>
        <v>190.56399999999999</v>
      </c>
      <c r="H212">
        <f>_xlfn.XLOOKUP(A212,'List of Molecules Used'!$D$3:$D$55,'List of Molecules Used'!$F$3:$F$55,"",0,1)</f>
        <v>45.991999999999997</v>
      </c>
    </row>
    <row r="213" spans="1:8">
      <c r="A213" t="s">
        <v>17</v>
      </c>
      <c r="C213">
        <v>285.85000000000002</v>
      </c>
      <c r="D213">
        <v>9.5</v>
      </c>
      <c r="E213">
        <v>36.292999999999999</v>
      </c>
      <c r="F213" t="s">
        <v>238</v>
      </c>
      <c r="G213">
        <f>_xlfn.XLOOKUP(A213,'List of Molecules Used'!$D$3:$D$55,'List of Molecules Used'!$E$3:$E$55,"",0,1)</f>
        <v>190.56399999999999</v>
      </c>
      <c r="H213">
        <f>_xlfn.XLOOKUP(A213,'List of Molecules Used'!$D$3:$D$55,'List of Molecules Used'!$F$3:$F$55,"",0,1)</f>
        <v>45.991999999999997</v>
      </c>
    </row>
    <row r="214" spans="1:8">
      <c r="A214" t="s">
        <v>17</v>
      </c>
      <c r="C214">
        <v>285.85000000000002</v>
      </c>
      <c r="D214">
        <v>10</v>
      </c>
      <c r="E214">
        <v>36.348999999999997</v>
      </c>
      <c r="F214" t="s">
        <v>238</v>
      </c>
      <c r="G214">
        <f>_xlfn.XLOOKUP(A214,'List of Molecules Used'!$D$3:$D$55,'List of Molecules Used'!$E$3:$E$55,"",0,1)</f>
        <v>190.56399999999999</v>
      </c>
      <c r="H214">
        <f>_xlfn.XLOOKUP(A214,'List of Molecules Used'!$D$3:$D$55,'List of Molecules Used'!$F$3:$F$55,"",0,1)</f>
        <v>45.991999999999997</v>
      </c>
    </row>
    <row r="215" spans="1:8">
      <c r="A215" t="s">
        <v>22</v>
      </c>
      <c r="C215">
        <v>256.3</v>
      </c>
      <c r="D215">
        <v>1</v>
      </c>
      <c r="E215">
        <v>74.760000000000005</v>
      </c>
      <c r="F215" t="s">
        <v>237</v>
      </c>
      <c r="G215">
        <f>_xlfn.XLOOKUP(A215,'List of Molecules Used'!$D$3:$D$55,'List of Molecules Used'!$E$3:$E$55,"",0,1)</f>
        <v>512.6</v>
      </c>
      <c r="H215">
        <f>_xlfn.XLOOKUP(A215,'List of Molecules Used'!$D$3:$D$55,'List of Molecules Used'!$F$3:$F$55,"",0,1)</f>
        <v>81.034999999999997</v>
      </c>
    </row>
    <row r="216" spans="1:8">
      <c r="A216" t="s">
        <v>22</v>
      </c>
      <c r="C216">
        <v>256.3</v>
      </c>
      <c r="D216">
        <v>1.5</v>
      </c>
      <c r="E216">
        <v>74.759</v>
      </c>
      <c r="F216" t="s">
        <v>237</v>
      </c>
      <c r="G216">
        <f>_xlfn.XLOOKUP(A216,'List of Molecules Used'!$D$3:$D$55,'List of Molecules Used'!$E$3:$E$55,"",0,1)</f>
        <v>512.6</v>
      </c>
      <c r="H216">
        <f>_xlfn.XLOOKUP(A216,'List of Molecules Used'!$D$3:$D$55,'List of Molecules Used'!$F$3:$F$55,"",0,1)</f>
        <v>81.034999999999997</v>
      </c>
    </row>
    <row r="217" spans="1:8">
      <c r="A217" t="s">
        <v>22</v>
      </c>
      <c r="C217">
        <v>256.3</v>
      </c>
      <c r="D217">
        <v>2</v>
      </c>
      <c r="E217">
        <v>74.759</v>
      </c>
      <c r="F217" t="s">
        <v>237</v>
      </c>
      <c r="G217">
        <f>_xlfn.XLOOKUP(A217,'List of Molecules Used'!$D$3:$D$55,'List of Molecules Used'!$E$3:$E$55,"",0,1)</f>
        <v>512.6</v>
      </c>
      <c r="H217">
        <f>_xlfn.XLOOKUP(A217,'List of Molecules Used'!$D$3:$D$55,'List of Molecules Used'!$F$3:$F$55,"",0,1)</f>
        <v>81.034999999999997</v>
      </c>
    </row>
    <row r="218" spans="1:8">
      <c r="A218" t="s">
        <v>22</v>
      </c>
      <c r="C218">
        <v>256.3</v>
      </c>
      <c r="D218">
        <v>2.5</v>
      </c>
      <c r="E218">
        <v>74.757999999999996</v>
      </c>
      <c r="F218" t="s">
        <v>237</v>
      </c>
      <c r="G218">
        <f>_xlfn.XLOOKUP(A218,'List of Molecules Used'!$D$3:$D$55,'List of Molecules Used'!$E$3:$E$55,"",0,1)</f>
        <v>512.6</v>
      </c>
      <c r="H218">
        <f>_xlfn.XLOOKUP(A218,'List of Molecules Used'!$D$3:$D$55,'List of Molecules Used'!$F$3:$F$55,"",0,1)</f>
        <v>81.034999999999997</v>
      </c>
    </row>
    <row r="219" spans="1:8">
      <c r="A219" t="s">
        <v>22</v>
      </c>
      <c r="C219">
        <v>256.3</v>
      </c>
      <c r="D219">
        <v>3</v>
      </c>
      <c r="E219">
        <v>74.757000000000005</v>
      </c>
      <c r="F219" t="s">
        <v>237</v>
      </c>
      <c r="G219">
        <f>_xlfn.XLOOKUP(A219,'List of Molecules Used'!$D$3:$D$55,'List of Molecules Used'!$E$3:$E$55,"",0,1)</f>
        <v>512.6</v>
      </c>
      <c r="H219">
        <f>_xlfn.XLOOKUP(A219,'List of Molecules Used'!$D$3:$D$55,'List of Molecules Used'!$F$3:$F$55,"",0,1)</f>
        <v>81.034999999999997</v>
      </c>
    </row>
    <row r="220" spans="1:8">
      <c r="A220" t="s">
        <v>22</v>
      </c>
      <c r="C220">
        <v>256.3</v>
      </c>
      <c r="D220">
        <v>3.5</v>
      </c>
      <c r="E220">
        <v>74.756</v>
      </c>
      <c r="F220" t="s">
        <v>237</v>
      </c>
      <c r="G220">
        <f>_xlfn.XLOOKUP(A220,'List of Molecules Used'!$D$3:$D$55,'List of Molecules Used'!$E$3:$E$55,"",0,1)</f>
        <v>512.6</v>
      </c>
      <c r="H220">
        <f>_xlfn.XLOOKUP(A220,'List of Molecules Used'!$D$3:$D$55,'List of Molecules Used'!$F$3:$F$55,"",0,1)</f>
        <v>81.034999999999997</v>
      </c>
    </row>
    <row r="221" spans="1:8">
      <c r="A221" t="s">
        <v>22</v>
      </c>
      <c r="C221">
        <v>256.3</v>
      </c>
      <c r="D221">
        <v>4</v>
      </c>
      <c r="E221">
        <v>74.754999999999995</v>
      </c>
      <c r="F221" t="s">
        <v>237</v>
      </c>
      <c r="G221">
        <f>_xlfn.XLOOKUP(A221,'List of Molecules Used'!$D$3:$D$55,'List of Molecules Used'!$E$3:$E$55,"",0,1)</f>
        <v>512.6</v>
      </c>
      <c r="H221">
        <f>_xlfn.XLOOKUP(A221,'List of Molecules Used'!$D$3:$D$55,'List of Molecules Used'!$F$3:$F$55,"",0,1)</f>
        <v>81.034999999999997</v>
      </c>
    </row>
    <row r="222" spans="1:8">
      <c r="A222" t="s">
        <v>22</v>
      </c>
      <c r="C222">
        <v>256.3</v>
      </c>
      <c r="D222">
        <v>4.5</v>
      </c>
      <c r="E222">
        <v>74.754000000000005</v>
      </c>
      <c r="F222" t="s">
        <v>237</v>
      </c>
      <c r="G222">
        <f>_xlfn.XLOOKUP(A222,'List of Molecules Used'!$D$3:$D$55,'List of Molecules Used'!$E$3:$E$55,"",0,1)</f>
        <v>512.6</v>
      </c>
      <c r="H222">
        <f>_xlfn.XLOOKUP(A222,'List of Molecules Used'!$D$3:$D$55,'List of Molecules Used'!$F$3:$F$55,"",0,1)</f>
        <v>81.034999999999997</v>
      </c>
    </row>
    <row r="223" spans="1:8">
      <c r="A223" t="s">
        <v>22</v>
      </c>
      <c r="C223">
        <v>256.3</v>
      </c>
      <c r="D223">
        <v>5</v>
      </c>
      <c r="E223">
        <v>74.754000000000005</v>
      </c>
      <c r="F223" t="s">
        <v>237</v>
      </c>
      <c r="G223">
        <f>_xlfn.XLOOKUP(A223,'List of Molecules Used'!$D$3:$D$55,'List of Molecules Used'!$E$3:$E$55,"",0,1)</f>
        <v>512.6</v>
      </c>
      <c r="H223">
        <f>_xlfn.XLOOKUP(A223,'List of Molecules Used'!$D$3:$D$55,'List of Molecules Used'!$F$3:$F$55,"",0,1)</f>
        <v>81.034999999999997</v>
      </c>
    </row>
    <row r="224" spans="1:8">
      <c r="A224" t="s">
        <v>22</v>
      </c>
      <c r="C224">
        <v>256.3</v>
      </c>
      <c r="D224">
        <v>5.5</v>
      </c>
      <c r="E224">
        <v>74.753</v>
      </c>
      <c r="F224" t="s">
        <v>237</v>
      </c>
      <c r="G224">
        <f>_xlfn.XLOOKUP(A224,'List of Molecules Used'!$D$3:$D$55,'List of Molecules Used'!$E$3:$E$55,"",0,1)</f>
        <v>512.6</v>
      </c>
      <c r="H224">
        <f>_xlfn.XLOOKUP(A224,'List of Molecules Used'!$D$3:$D$55,'List of Molecules Used'!$F$3:$F$55,"",0,1)</f>
        <v>81.034999999999997</v>
      </c>
    </row>
    <row r="225" spans="1:8">
      <c r="A225" t="s">
        <v>22</v>
      </c>
      <c r="C225">
        <v>256.3</v>
      </c>
      <c r="D225">
        <v>6</v>
      </c>
      <c r="E225">
        <v>74.751999999999995</v>
      </c>
      <c r="F225" t="s">
        <v>237</v>
      </c>
      <c r="G225">
        <f>_xlfn.XLOOKUP(A225,'List of Molecules Used'!$D$3:$D$55,'List of Molecules Used'!$E$3:$E$55,"",0,1)</f>
        <v>512.6</v>
      </c>
      <c r="H225">
        <f>_xlfn.XLOOKUP(A225,'List of Molecules Used'!$D$3:$D$55,'List of Molecules Used'!$F$3:$F$55,"",0,1)</f>
        <v>81.034999999999997</v>
      </c>
    </row>
    <row r="226" spans="1:8">
      <c r="A226" t="s">
        <v>22</v>
      </c>
      <c r="C226">
        <v>256.3</v>
      </c>
      <c r="D226">
        <v>6.5</v>
      </c>
      <c r="E226">
        <v>74.751000000000005</v>
      </c>
      <c r="F226" t="s">
        <v>237</v>
      </c>
      <c r="G226">
        <f>_xlfn.XLOOKUP(A226,'List of Molecules Used'!$D$3:$D$55,'List of Molecules Used'!$E$3:$E$55,"",0,1)</f>
        <v>512.6</v>
      </c>
      <c r="H226">
        <f>_xlfn.XLOOKUP(A226,'List of Molecules Used'!$D$3:$D$55,'List of Molecules Used'!$F$3:$F$55,"",0,1)</f>
        <v>81.034999999999997</v>
      </c>
    </row>
    <row r="227" spans="1:8">
      <c r="A227" t="s">
        <v>22</v>
      </c>
      <c r="C227">
        <v>256.3</v>
      </c>
      <c r="D227">
        <v>7</v>
      </c>
      <c r="E227">
        <v>74.75</v>
      </c>
      <c r="F227" t="s">
        <v>237</v>
      </c>
      <c r="G227">
        <f>_xlfn.XLOOKUP(A227,'List of Molecules Used'!$D$3:$D$55,'List of Molecules Used'!$E$3:$E$55,"",0,1)</f>
        <v>512.6</v>
      </c>
      <c r="H227">
        <f>_xlfn.XLOOKUP(A227,'List of Molecules Used'!$D$3:$D$55,'List of Molecules Used'!$F$3:$F$55,"",0,1)</f>
        <v>81.034999999999997</v>
      </c>
    </row>
    <row r="228" spans="1:8">
      <c r="A228" t="s">
        <v>22</v>
      </c>
      <c r="C228">
        <v>256.3</v>
      </c>
      <c r="D228">
        <v>7.5</v>
      </c>
      <c r="E228">
        <v>74.748999999999995</v>
      </c>
      <c r="F228" t="s">
        <v>237</v>
      </c>
      <c r="G228">
        <f>_xlfn.XLOOKUP(A228,'List of Molecules Used'!$D$3:$D$55,'List of Molecules Used'!$E$3:$E$55,"",0,1)</f>
        <v>512.6</v>
      </c>
      <c r="H228">
        <f>_xlfn.XLOOKUP(A228,'List of Molecules Used'!$D$3:$D$55,'List of Molecules Used'!$F$3:$F$55,"",0,1)</f>
        <v>81.034999999999997</v>
      </c>
    </row>
    <row r="229" spans="1:8">
      <c r="A229" t="s">
        <v>22</v>
      </c>
      <c r="C229">
        <v>256.3</v>
      </c>
      <c r="D229">
        <v>8</v>
      </c>
      <c r="E229">
        <v>74.748000000000005</v>
      </c>
      <c r="F229" t="s">
        <v>237</v>
      </c>
      <c r="G229">
        <f>_xlfn.XLOOKUP(A229,'List of Molecules Used'!$D$3:$D$55,'List of Molecules Used'!$E$3:$E$55,"",0,1)</f>
        <v>512.6</v>
      </c>
      <c r="H229">
        <f>_xlfn.XLOOKUP(A229,'List of Molecules Used'!$D$3:$D$55,'List of Molecules Used'!$F$3:$F$55,"",0,1)</f>
        <v>81.034999999999997</v>
      </c>
    </row>
    <row r="230" spans="1:8">
      <c r="A230" t="s">
        <v>22</v>
      </c>
      <c r="C230">
        <v>256.3</v>
      </c>
      <c r="D230">
        <v>8.5</v>
      </c>
      <c r="E230">
        <v>74.748000000000005</v>
      </c>
      <c r="F230" t="s">
        <v>237</v>
      </c>
      <c r="G230">
        <f>_xlfn.XLOOKUP(A230,'List of Molecules Used'!$D$3:$D$55,'List of Molecules Used'!$E$3:$E$55,"",0,1)</f>
        <v>512.6</v>
      </c>
      <c r="H230">
        <f>_xlfn.XLOOKUP(A230,'List of Molecules Used'!$D$3:$D$55,'List of Molecules Used'!$F$3:$F$55,"",0,1)</f>
        <v>81.034999999999997</v>
      </c>
    </row>
    <row r="231" spans="1:8">
      <c r="A231" t="s">
        <v>22</v>
      </c>
      <c r="C231">
        <v>256.3</v>
      </c>
      <c r="D231">
        <v>9</v>
      </c>
      <c r="E231">
        <v>74.747</v>
      </c>
      <c r="F231" t="s">
        <v>237</v>
      </c>
      <c r="G231">
        <f>_xlfn.XLOOKUP(A231,'List of Molecules Used'!$D$3:$D$55,'List of Molecules Used'!$E$3:$E$55,"",0,1)</f>
        <v>512.6</v>
      </c>
      <c r="H231">
        <f>_xlfn.XLOOKUP(A231,'List of Molecules Used'!$D$3:$D$55,'List of Molecules Used'!$F$3:$F$55,"",0,1)</f>
        <v>81.034999999999997</v>
      </c>
    </row>
    <row r="232" spans="1:8">
      <c r="A232" t="s">
        <v>22</v>
      </c>
      <c r="C232">
        <v>256.3</v>
      </c>
      <c r="D232">
        <v>9.5</v>
      </c>
      <c r="E232">
        <v>74.745999999999995</v>
      </c>
      <c r="F232" t="s">
        <v>237</v>
      </c>
      <c r="G232">
        <f>_xlfn.XLOOKUP(A232,'List of Molecules Used'!$D$3:$D$55,'List of Molecules Used'!$E$3:$E$55,"",0,1)</f>
        <v>512.6</v>
      </c>
      <c r="H232">
        <f>_xlfn.XLOOKUP(A232,'List of Molecules Used'!$D$3:$D$55,'List of Molecules Used'!$F$3:$F$55,"",0,1)</f>
        <v>81.034999999999997</v>
      </c>
    </row>
    <row r="233" spans="1:8">
      <c r="A233" t="s">
        <v>22</v>
      </c>
      <c r="C233">
        <v>256.3</v>
      </c>
      <c r="D233">
        <v>10</v>
      </c>
      <c r="E233">
        <v>74.745000000000005</v>
      </c>
      <c r="F233" t="s">
        <v>237</v>
      </c>
      <c r="G233">
        <f>_xlfn.XLOOKUP(A233,'List of Molecules Used'!$D$3:$D$55,'List of Molecules Used'!$E$3:$E$55,"",0,1)</f>
        <v>512.6</v>
      </c>
      <c r="H233">
        <f>_xlfn.XLOOKUP(A233,'List of Molecules Used'!$D$3:$D$55,'List of Molecules Used'!$F$3:$F$55,"",0,1)</f>
        <v>81.034999999999997</v>
      </c>
    </row>
    <row r="234" spans="1:8">
      <c r="A234" t="s">
        <v>22</v>
      </c>
      <c r="C234">
        <v>307.56</v>
      </c>
      <c r="D234">
        <v>1</v>
      </c>
      <c r="E234">
        <v>83.156000000000006</v>
      </c>
      <c r="F234" t="s">
        <v>237</v>
      </c>
      <c r="G234">
        <f>_xlfn.XLOOKUP(A234,'List of Molecules Used'!$D$3:$D$55,'List of Molecules Used'!$E$3:$E$55,"",0,1)</f>
        <v>512.6</v>
      </c>
      <c r="H234">
        <f>_xlfn.XLOOKUP(A234,'List of Molecules Used'!$D$3:$D$55,'List of Molecules Used'!$F$3:$F$55,"",0,1)</f>
        <v>81.034999999999997</v>
      </c>
    </row>
    <row r="235" spans="1:8">
      <c r="A235" t="s">
        <v>22</v>
      </c>
      <c r="C235">
        <v>307.56</v>
      </c>
      <c r="D235">
        <v>1.5</v>
      </c>
      <c r="E235">
        <v>83.153999999999996</v>
      </c>
      <c r="F235" t="s">
        <v>237</v>
      </c>
      <c r="G235">
        <f>_xlfn.XLOOKUP(A235,'List of Molecules Used'!$D$3:$D$55,'List of Molecules Used'!$E$3:$E$55,"",0,1)</f>
        <v>512.6</v>
      </c>
      <c r="H235">
        <f>_xlfn.XLOOKUP(A235,'List of Molecules Used'!$D$3:$D$55,'List of Molecules Used'!$F$3:$F$55,"",0,1)</f>
        <v>81.034999999999997</v>
      </c>
    </row>
    <row r="236" spans="1:8">
      <c r="A236" t="s">
        <v>22</v>
      </c>
      <c r="C236">
        <v>307.56</v>
      </c>
      <c r="D236">
        <v>2</v>
      </c>
      <c r="E236">
        <v>83.150999999999996</v>
      </c>
      <c r="F236" t="s">
        <v>237</v>
      </c>
      <c r="G236">
        <f>_xlfn.XLOOKUP(A236,'List of Molecules Used'!$D$3:$D$55,'List of Molecules Used'!$E$3:$E$55,"",0,1)</f>
        <v>512.6</v>
      </c>
      <c r="H236">
        <f>_xlfn.XLOOKUP(A236,'List of Molecules Used'!$D$3:$D$55,'List of Molecules Used'!$F$3:$F$55,"",0,1)</f>
        <v>81.034999999999997</v>
      </c>
    </row>
    <row r="237" spans="1:8">
      <c r="A237" t="s">
        <v>22</v>
      </c>
      <c r="C237">
        <v>307.56</v>
      </c>
      <c r="D237">
        <v>2.5</v>
      </c>
      <c r="E237">
        <v>83.147999999999996</v>
      </c>
      <c r="F237" t="s">
        <v>237</v>
      </c>
      <c r="G237">
        <f>_xlfn.XLOOKUP(A237,'List of Molecules Used'!$D$3:$D$55,'List of Molecules Used'!$E$3:$E$55,"",0,1)</f>
        <v>512.6</v>
      </c>
      <c r="H237">
        <f>_xlfn.XLOOKUP(A237,'List of Molecules Used'!$D$3:$D$55,'List of Molecules Used'!$F$3:$F$55,"",0,1)</f>
        <v>81.034999999999997</v>
      </c>
    </row>
    <row r="238" spans="1:8">
      <c r="A238" t="s">
        <v>22</v>
      </c>
      <c r="C238">
        <v>307.56</v>
      </c>
      <c r="D238">
        <v>3</v>
      </c>
      <c r="E238">
        <v>83.146000000000001</v>
      </c>
      <c r="F238" t="s">
        <v>237</v>
      </c>
      <c r="G238">
        <f>_xlfn.XLOOKUP(A238,'List of Molecules Used'!$D$3:$D$55,'List of Molecules Used'!$E$3:$E$55,"",0,1)</f>
        <v>512.6</v>
      </c>
      <c r="H238">
        <f>_xlfn.XLOOKUP(A238,'List of Molecules Used'!$D$3:$D$55,'List of Molecules Used'!$F$3:$F$55,"",0,1)</f>
        <v>81.034999999999997</v>
      </c>
    </row>
    <row r="239" spans="1:8">
      <c r="A239" t="s">
        <v>22</v>
      </c>
      <c r="C239">
        <v>307.56</v>
      </c>
      <c r="D239">
        <v>3.5</v>
      </c>
      <c r="E239">
        <v>83.143000000000001</v>
      </c>
      <c r="F239" t="s">
        <v>237</v>
      </c>
      <c r="G239">
        <f>_xlfn.XLOOKUP(A239,'List of Molecules Used'!$D$3:$D$55,'List of Molecules Used'!$E$3:$E$55,"",0,1)</f>
        <v>512.6</v>
      </c>
      <c r="H239">
        <f>_xlfn.XLOOKUP(A239,'List of Molecules Used'!$D$3:$D$55,'List of Molecules Used'!$F$3:$F$55,"",0,1)</f>
        <v>81.034999999999997</v>
      </c>
    </row>
    <row r="240" spans="1:8">
      <c r="A240" t="s">
        <v>22</v>
      </c>
      <c r="C240">
        <v>307.56</v>
      </c>
      <c r="D240">
        <v>4</v>
      </c>
      <c r="E240">
        <v>83.14</v>
      </c>
      <c r="F240" t="s">
        <v>237</v>
      </c>
      <c r="G240">
        <f>_xlfn.XLOOKUP(A240,'List of Molecules Used'!$D$3:$D$55,'List of Molecules Used'!$E$3:$E$55,"",0,1)</f>
        <v>512.6</v>
      </c>
      <c r="H240">
        <f>_xlfn.XLOOKUP(A240,'List of Molecules Used'!$D$3:$D$55,'List of Molecules Used'!$F$3:$F$55,"",0,1)</f>
        <v>81.034999999999997</v>
      </c>
    </row>
    <row r="241" spans="1:8">
      <c r="A241" t="s">
        <v>22</v>
      </c>
      <c r="C241">
        <v>307.56</v>
      </c>
      <c r="D241">
        <v>4.5</v>
      </c>
      <c r="E241">
        <v>83.138000000000005</v>
      </c>
      <c r="F241" t="s">
        <v>237</v>
      </c>
      <c r="G241">
        <f>_xlfn.XLOOKUP(A241,'List of Molecules Used'!$D$3:$D$55,'List of Molecules Used'!$E$3:$E$55,"",0,1)</f>
        <v>512.6</v>
      </c>
      <c r="H241">
        <f>_xlfn.XLOOKUP(A241,'List of Molecules Used'!$D$3:$D$55,'List of Molecules Used'!$F$3:$F$55,"",0,1)</f>
        <v>81.034999999999997</v>
      </c>
    </row>
    <row r="242" spans="1:8">
      <c r="A242" t="s">
        <v>22</v>
      </c>
      <c r="C242">
        <v>307.56</v>
      </c>
      <c r="D242">
        <v>5</v>
      </c>
      <c r="E242">
        <v>83.135000000000005</v>
      </c>
      <c r="F242" t="s">
        <v>237</v>
      </c>
      <c r="G242">
        <f>_xlfn.XLOOKUP(A242,'List of Molecules Used'!$D$3:$D$55,'List of Molecules Used'!$E$3:$E$55,"",0,1)</f>
        <v>512.6</v>
      </c>
      <c r="H242">
        <f>_xlfn.XLOOKUP(A242,'List of Molecules Used'!$D$3:$D$55,'List of Molecules Used'!$F$3:$F$55,"",0,1)</f>
        <v>81.034999999999997</v>
      </c>
    </row>
    <row r="243" spans="1:8">
      <c r="A243" t="s">
        <v>22</v>
      </c>
      <c r="C243">
        <v>307.56</v>
      </c>
      <c r="D243">
        <v>5.5</v>
      </c>
      <c r="E243">
        <v>83.132000000000005</v>
      </c>
      <c r="F243" t="s">
        <v>237</v>
      </c>
      <c r="G243">
        <f>_xlfn.XLOOKUP(A243,'List of Molecules Used'!$D$3:$D$55,'List of Molecules Used'!$E$3:$E$55,"",0,1)</f>
        <v>512.6</v>
      </c>
      <c r="H243">
        <f>_xlfn.XLOOKUP(A243,'List of Molecules Used'!$D$3:$D$55,'List of Molecules Used'!$F$3:$F$55,"",0,1)</f>
        <v>81.034999999999997</v>
      </c>
    </row>
    <row r="244" spans="1:8">
      <c r="A244" t="s">
        <v>22</v>
      </c>
      <c r="C244">
        <v>307.56</v>
      </c>
      <c r="D244">
        <v>6</v>
      </c>
      <c r="E244">
        <v>83.13</v>
      </c>
      <c r="F244" t="s">
        <v>237</v>
      </c>
      <c r="G244">
        <f>_xlfn.XLOOKUP(A244,'List of Molecules Used'!$D$3:$D$55,'List of Molecules Used'!$E$3:$E$55,"",0,1)</f>
        <v>512.6</v>
      </c>
      <c r="H244">
        <f>_xlfn.XLOOKUP(A244,'List of Molecules Used'!$D$3:$D$55,'List of Molecules Used'!$F$3:$F$55,"",0,1)</f>
        <v>81.034999999999997</v>
      </c>
    </row>
    <row r="245" spans="1:8">
      <c r="A245" t="s">
        <v>22</v>
      </c>
      <c r="C245">
        <v>307.56</v>
      </c>
      <c r="D245">
        <v>6.5</v>
      </c>
      <c r="E245">
        <v>83.126999999999995</v>
      </c>
      <c r="F245" t="s">
        <v>237</v>
      </c>
      <c r="G245">
        <f>_xlfn.XLOOKUP(A245,'List of Molecules Used'!$D$3:$D$55,'List of Molecules Used'!$E$3:$E$55,"",0,1)</f>
        <v>512.6</v>
      </c>
      <c r="H245">
        <f>_xlfn.XLOOKUP(A245,'List of Molecules Used'!$D$3:$D$55,'List of Molecules Used'!$F$3:$F$55,"",0,1)</f>
        <v>81.034999999999997</v>
      </c>
    </row>
    <row r="246" spans="1:8">
      <c r="A246" t="s">
        <v>22</v>
      </c>
      <c r="C246">
        <v>307.56</v>
      </c>
      <c r="D246">
        <v>7</v>
      </c>
      <c r="E246">
        <v>83.125</v>
      </c>
      <c r="F246" t="s">
        <v>237</v>
      </c>
      <c r="G246">
        <f>_xlfn.XLOOKUP(A246,'List of Molecules Used'!$D$3:$D$55,'List of Molecules Used'!$E$3:$E$55,"",0,1)</f>
        <v>512.6</v>
      </c>
      <c r="H246">
        <f>_xlfn.XLOOKUP(A246,'List of Molecules Used'!$D$3:$D$55,'List of Molecules Used'!$F$3:$F$55,"",0,1)</f>
        <v>81.034999999999997</v>
      </c>
    </row>
    <row r="247" spans="1:8">
      <c r="A247" t="s">
        <v>22</v>
      </c>
      <c r="C247">
        <v>307.56</v>
      </c>
      <c r="D247">
        <v>7.5</v>
      </c>
      <c r="E247">
        <v>83.122</v>
      </c>
      <c r="F247" t="s">
        <v>237</v>
      </c>
      <c r="G247">
        <f>_xlfn.XLOOKUP(A247,'List of Molecules Used'!$D$3:$D$55,'List of Molecules Used'!$E$3:$E$55,"",0,1)</f>
        <v>512.6</v>
      </c>
      <c r="H247">
        <f>_xlfn.XLOOKUP(A247,'List of Molecules Used'!$D$3:$D$55,'List of Molecules Used'!$F$3:$F$55,"",0,1)</f>
        <v>81.034999999999997</v>
      </c>
    </row>
    <row r="248" spans="1:8">
      <c r="A248" t="s">
        <v>22</v>
      </c>
      <c r="C248">
        <v>307.56</v>
      </c>
      <c r="D248">
        <v>8</v>
      </c>
      <c r="E248">
        <v>83.119</v>
      </c>
      <c r="F248" t="s">
        <v>237</v>
      </c>
      <c r="G248">
        <f>_xlfn.XLOOKUP(A248,'List of Molecules Used'!$D$3:$D$55,'List of Molecules Used'!$E$3:$E$55,"",0,1)</f>
        <v>512.6</v>
      </c>
      <c r="H248">
        <f>_xlfn.XLOOKUP(A248,'List of Molecules Used'!$D$3:$D$55,'List of Molecules Used'!$F$3:$F$55,"",0,1)</f>
        <v>81.034999999999997</v>
      </c>
    </row>
    <row r="249" spans="1:8">
      <c r="A249" t="s">
        <v>22</v>
      </c>
      <c r="C249">
        <v>307.56</v>
      </c>
      <c r="D249">
        <v>8.5</v>
      </c>
      <c r="E249">
        <v>83.117000000000004</v>
      </c>
      <c r="F249" t="s">
        <v>237</v>
      </c>
      <c r="G249">
        <f>_xlfn.XLOOKUP(A249,'List of Molecules Used'!$D$3:$D$55,'List of Molecules Used'!$E$3:$E$55,"",0,1)</f>
        <v>512.6</v>
      </c>
      <c r="H249">
        <f>_xlfn.XLOOKUP(A249,'List of Molecules Used'!$D$3:$D$55,'List of Molecules Used'!$F$3:$F$55,"",0,1)</f>
        <v>81.034999999999997</v>
      </c>
    </row>
    <row r="250" spans="1:8">
      <c r="A250" t="s">
        <v>22</v>
      </c>
      <c r="C250">
        <v>307.56</v>
      </c>
      <c r="D250">
        <v>9</v>
      </c>
      <c r="E250">
        <v>83.114000000000004</v>
      </c>
      <c r="F250" t="s">
        <v>237</v>
      </c>
      <c r="G250">
        <f>_xlfn.XLOOKUP(A250,'List of Molecules Used'!$D$3:$D$55,'List of Molecules Used'!$E$3:$E$55,"",0,1)</f>
        <v>512.6</v>
      </c>
      <c r="H250">
        <f>_xlfn.XLOOKUP(A250,'List of Molecules Used'!$D$3:$D$55,'List of Molecules Used'!$F$3:$F$55,"",0,1)</f>
        <v>81.034999999999997</v>
      </c>
    </row>
    <row r="251" spans="1:8">
      <c r="A251" t="s">
        <v>22</v>
      </c>
      <c r="C251">
        <v>307.56</v>
      </c>
      <c r="D251">
        <v>9.5</v>
      </c>
      <c r="E251">
        <v>83.111999999999995</v>
      </c>
      <c r="F251" t="s">
        <v>237</v>
      </c>
      <c r="G251">
        <f>_xlfn.XLOOKUP(A251,'List of Molecules Used'!$D$3:$D$55,'List of Molecules Used'!$E$3:$E$55,"",0,1)</f>
        <v>512.6</v>
      </c>
      <c r="H251">
        <f>_xlfn.XLOOKUP(A251,'List of Molecules Used'!$D$3:$D$55,'List of Molecules Used'!$F$3:$F$55,"",0,1)</f>
        <v>81.034999999999997</v>
      </c>
    </row>
    <row r="252" spans="1:8">
      <c r="A252" t="s">
        <v>22</v>
      </c>
      <c r="C252">
        <v>307.56</v>
      </c>
      <c r="D252">
        <v>10</v>
      </c>
      <c r="E252">
        <v>83.108999999999995</v>
      </c>
      <c r="F252" t="s">
        <v>237</v>
      </c>
      <c r="G252">
        <f>_xlfn.XLOOKUP(A252,'List of Molecules Used'!$D$3:$D$55,'List of Molecules Used'!$E$3:$E$55,"",0,1)</f>
        <v>512.6</v>
      </c>
      <c r="H252">
        <f>_xlfn.XLOOKUP(A252,'List of Molecules Used'!$D$3:$D$55,'List of Molecules Used'!$F$3:$F$55,"",0,1)</f>
        <v>81.034999999999997</v>
      </c>
    </row>
    <row r="253" spans="1:8">
      <c r="A253" t="s">
        <v>22</v>
      </c>
      <c r="C253">
        <v>358.82</v>
      </c>
      <c r="D253">
        <v>2.2082000000000002</v>
      </c>
      <c r="E253">
        <v>154.84</v>
      </c>
      <c r="F253" t="s">
        <v>238</v>
      </c>
      <c r="G253">
        <f>_xlfn.XLOOKUP(A253,'List of Molecules Used'!$D$3:$D$55,'List of Molecules Used'!$E$3:$E$55,"",0,1)</f>
        <v>512.6</v>
      </c>
      <c r="H253">
        <f>_xlfn.XLOOKUP(A253,'List of Molecules Used'!$D$3:$D$55,'List of Molecules Used'!$F$3:$F$55,"",0,1)</f>
        <v>81.034999999999997</v>
      </c>
    </row>
    <row r="254" spans="1:8">
      <c r="A254" t="s">
        <v>22</v>
      </c>
      <c r="C254">
        <v>358.82</v>
      </c>
      <c r="D254">
        <v>2.2082000000000002</v>
      </c>
      <c r="E254">
        <v>96.789000000000001</v>
      </c>
      <c r="F254" t="s">
        <v>237</v>
      </c>
      <c r="G254">
        <f>_xlfn.XLOOKUP(A254,'List of Molecules Used'!$D$3:$D$55,'List of Molecules Used'!$E$3:$E$55,"",0,1)</f>
        <v>512.6</v>
      </c>
      <c r="H254">
        <f>_xlfn.XLOOKUP(A254,'List of Molecules Used'!$D$3:$D$55,'List of Molecules Used'!$F$3:$F$55,"",0,1)</f>
        <v>81.034999999999997</v>
      </c>
    </row>
    <row r="255" spans="1:8">
      <c r="A255" t="s">
        <v>22</v>
      </c>
      <c r="C255">
        <v>358.82</v>
      </c>
      <c r="D255">
        <v>2.5</v>
      </c>
      <c r="E255">
        <v>96.784000000000006</v>
      </c>
      <c r="F255" t="s">
        <v>237</v>
      </c>
      <c r="G255">
        <f>_xlfn.XLOOKUP(A255,'List of Molecules Used'!$D$3:$D$55,'List of Molecules Used'!$E$3:$E$55,"",0,1)</f>
        <v>512.6</v>
      </c>
      <c r="H255">
        <f>_xlfn.XLOOKUP(A255,'List of Molecules Used'!$D$3:$D$55,'List of Molecules Used'!$F$3:$F$55,"",0,1)</f>
        <v>81.034999999999997</v>
      </c>
    </row>
    <row r="256" spans="1:8">
      <c r="A256" t="s">
        <v>22</v>
      </c>
      <c r="C256">
        <v>358.82</v>
      </c>
      <c r="D256">
        <v>3</v>
      </c>
      <c r="E256">
        <v>96.775999999999996</v>
      </c>
      <c r="F256" t="s">
        <v>237</v>
      </c>
      <c r="G256">
        <f>_xlfn.XLOOKUP(A256,'List of Molecules Used'!$D$3:$D$55,'List of Molecules Used'!$E$3:$E$55,"",0,1)</f>
        <v>512.6</v>
      </c>
      <c r="H256">
        <f>_xlfn.XLOOKUP(A256,'List of Molecules Used'!$D$3:$D$55,'List of Molecules Used'!$F$3:$F$55,"",0,1)</f>
        <v>81.034999999999997</v>
      </c>
    </row>
    <row r="257" spans="1:8">
      <c r="A257" t="s">
        <v>22</v>
      </c>
      <c r="C257">
        <v>358.82</v>
      </c>
      <c r="D257">
        <v>3.5</v>
      </c>
      <c r="E257">
        <v>96.768000000000001</v>
      </c>
      <c r="F257" t="s">
        <v>237</v>
      </c>
      <c r="G257">
        <f>_xlfn.XLOOKUP(A257,'List of Molecules Used'!$D$3:$D$55,'List of Molecules Used'!$E$3:$E$55,"",0,1)</f>
        <v>512.6</v>
      </c>
      <c r="H257">
        <f>_xlfn.XLOOKUP(A257,'List of Molecules Used'!$D$3:$D$55,'List of Molecules Used'!$F$3:$F$55,"",0,1)</f>
        <v>81.034999999999997</v>
      </c>
    </row>
    <row r="258" spans="1:8">
      <c r="A258" t="s">
        <v>22</v>
      </c>
      <c r="C258">
        <v>358.82</v>
      </c>
      <c r="D258">
        <v>4</v>
      </c>
      <c r="E258">
        <v>96.76</v>
      </c>
      <c r="F258" t="s">
        <v>237</v>
      </c>
      <c r="G258">
        <f>_xlfn.XLOOKUP(A258,'List of Molecules Used'!$D$3:$D$55,'List of Molecules Used'!$E$3:$E$55,"",0,1)</f>
        <v>512.6</v>
      </c>
      <c r="H258">
        <f>_xlfn.XLOOKUP(A258,'List of Molecules Used'!$D$3:$D$55,'List of Molecules Used'!$F$3:$F$55,"",0,1)</f>
        <v>81.034999999999997</v>
      </c>
    </row>
    <row r="259" spans="1:8">
      <c r="A259" t="s">
        <v>22</v>
      </c>
      <c r="C259">
        <v>358.82</v>
      </c>
      <c r="D259">
        <v>4.5</v>
      </c>
      <c r="E259">
        <v>96.751000000000005</v>
      </c>
      <c r="F259" t="s">
        <v>237</v>
      </c>
      <c r="G259">
        <f>_xlfn.XLOOKUP(A259,'List of Molecules Used'!$D$3:$D$55,'List of Molecules Used'!$E$3:$E$55,"",0,1)</f>
        <v>512.6</v>
      </c>
      <c r="H259">
        <f>_xlfn.XLOOKUP(A259,'List of Molecules Used'!$D$3:$D$55,'List of Molecules Used'!$F$3:$F$55,"",0,1)</f>
        <v>81.034999999999997</v>
      </c>
    </row>
    <row r="260" spans="1:8">
      <c r="A260" t="s">
        <v>22</v>
      </c>
      <c r="C260">
        <v>358.82</v>
      </c>
      <c r="D260">
        <v>5</v>
      </c>
      <c r="E260">
        <v>96.742999999999995</v>
      </c>
      <c r="F260" t="s">
        <v>237</v>
      </c>
      <c r="G260">
        <f>_xlfn.XLOOKUP(A260,'List of Molecules Used'!$D$3:$D$55,'List of Molecules Used'!$E$3:$E$55,"",0,1)</f>
        <v>512.6</v>
      </c>
      <c r="H260">
        <f>_xlfn.XLOOKUP(A260,'List of Molecules Used'!$D$3:$D$55,'List of Molecules Used'!$F$3:$F$55,"",0,1)</f>
        <v>81.034999999999997</v>
      </c>
    </row>
    <row r="261" spans="1:8">
      <c r="A261" t="s">
        <v>22</v>
      </c>
      <c r="C261">
        <v>358.82</v>
      </c>
      <c r="D261">
        <v>5.5</v>
      </c>
      <c r="E261">
        <v>96.734999999999999</v>
      </c>
      <c r="F261" t="s">
        <v>237</v>
      </c>
      <c r="G261">
        <f>_xlfn.XLOOKUP(A261,'List of Molecules Used'!$D$3:$D$55,'List of Molecules Used'!$E$3:$E$55,"",0,1)</f>
        <v>512.6</v>
      </c>
      <c r="H261">
        <f>_xlfn.XLOOKUP(A261,'List of Molecules Used'!$D$3:$D$55,'List of Molecules Used'!$F$3:$F$55,"",0,1)</f>
        <v>81.034999999999997</v>
      </c>
    </row>
    <row r="262" spans="1:8">
      <c r="A262" t="s">
        <v>22</v>
      </c>
      <c r="C262">
        <v>358.82</v>
      </c>
      <c r="D262">
        <v>6</v>
      </c>
      <c r="E262">
        <v>96.727000000000004</v>
      </c>
      <c r="F262" t="s">
        <v>237</v>
      </c>
      <c r="G262">
        <f>_xlfn.XLOOKUP(A262,'List of Molecules Used'!$D$3:$D$55,'List of Molecules Used'!$E$3:$E$55,"",0,1)</f>
        <v>512.6</v>
      </c>
      <c r="H262">
        <f>_xlfn.XLOOKUP(A262,'List of Molecules Used'!$D$3:$D$55,'List of Molecules Used'!$F$3:$F$55,"",0,1)</f>
        <v>81.034999999999997</v>
      </c>
    </row>
    <row r="263" spans="1:8">
      <c r="A263" t="s">
        <v>22</v>
      </c>
      <c r="C263">
        <v>358.82</v>
      </c>
      <c r="D263">
        <v>6.5</v>
      </c>
      <c r="E263">
        <v>96.718999999999994</v>
      </c>
      <c r="F263" t="s">
        <v>237</v>
      </c>
      <c r="G263">
        <f>_xlfn.XLOOKUP(A263,'List of Molecules Used'!$D$3:$D$55,'List of Molecules Used'!$E$3:$E$55,"",0,1)</f>
        <v>512.6</v>
      </c>
      <c r="H263">
        <f>_xlfn.XLOOKUP(A263,'List of Molecules Used'!$D$3:$D$55,'List of Molecules Used'!$F$3:$F$55,"",0,1)</f>
        <v>81.034999999999997</v>
      </c>
    </row>
    <row r="264" spans="1:8">
      <c r="A264" t="s">
        <v>22</v>
      </c>
      <c r="C264">
        <v>358.82</v>
      </c>
      <c r="D264">
        <v>7</v>
      </c>
      <c r="E264">
        <v>96.710999999999999</v>
      </c>
      <c r="F264" t="s">
        <v>237</v>
      </c>
      <c r="G264">
        <f>_xlfn.XLOOKUP(A264,'List of Molecules Used'!$D$3:$D$55,'List of Molecules Used'!$E$3:$E$55,"",0,1)</f>
        <v>512.6</v>
      </c>
      <c r="H264">
        <f>_xlfn.XLOOKUP(A264,'List of Molecules Used'!$D$3:$D$55,'List of Molecules Used'!$F$3:$F$55,"",0,1)</f>
        <v>81.034999999999997</v>
      </c>
    </row>
    <row r="265" spans="1:8">
      <c r="A265" t="s">
        <v>22</v>
      </c>
      <c r="C265">
        <v>358.82</v>
      </c>
      <c r="D265">
        <v>7.5</v>
      </c>
      <c r="E265">
        <v>96.703000000000003</v>
      </c>
      <c r="F265" t="s">
        <v>237</v>
      </c>
      <c r="G265">
        <f>_xlfn.XLOOKUP(A265,'List of Molecules Used'!$D$3:$D$55,'List of Molecules Used'!$E$3:$E$55,"",0,1)</f>
        <v>512.6</v>
      </c>
      <c r="H265">
        <f>_xlfn.XLOOKUP(A265,'List of Molecules Used'!$D$3:$D$55,'List of Molecules Used'!$F$3:$F$55,"",0,1)</f>
        <v>81.034999999999997</v>
      </c>
    </row>
    <row r="266" spans="1:8">
      <c r="A266" t="s">
        <v>22</v>
      </c>
      <c r="C266">
        <v>358.82</v>
      </c>
      <c r="D266">
        <v>8</v>
      </c>
      <c r="E266">
        <v>96.694999999999993</v>
      </c>
      <c r="F266" t="s">
        <v>237</v>
      </c>
      <c r="G266">
        <f>_xlfn.XLOOKUP(A266,'List of Molecules Used'!$D$3:$D$55,'List of Molecules Used'!$E$3:$E$55,"",0,1)</f>
        <v>512.6</v>
      </c>
      <c r="H266">
        <f>_xlfn.XLOOKUP(A266,'List of Molecules Used'!$D$3:$D$55,'List of Molecules Used'!$F$3:$F$55,"",0,1)</f>
        <v>81.034999999999997</v>
      </c>
    </row>
    <row r="267" spans="1:8">
      <c r="A267" t="s">
        <v>22</v>
      </c>
      <c r="C267">
        <v>358.82</v>
      </c>
      <c r="D267">
        <v>8.5</v>
      </c>
      <c r="E267">
        <v>96.686999999999998</v>
      </c>
      <c r="F267" t="s">
        <v>237</v>
      </c>
      <c r="G267">
        <f>_xlfn.XLOOKUP(A267,'List of Molecules Used'!$D$3:$D$55,'List of Molecules Used'!$E$3:$E$55,"",0,1)</f>
        <v>512.6</v>
      </c>
      <c r="H267">
        <f>_xlfn.XLOOKUP(A267,'List of Molecules Used'!$D$3:$D$55,'List of Molecules Used'!$F$3:$F$55,"",0,1)</f>
        <v>81.034999999999997</v>
      </c>
    </row>
    <row r="268" spans="1:8">
      <c r="A268" t="s">
        <v>22</v>
      </c>
      <c r="C268">
        <v>358.82</v>
      </c>
      <c r="D268">
        <v>9</v>
      </c>
      <c r="E268">
        <v>96.679000000000002</v>
      </c>
      <c r="F268" t="s">
        <v>237</v>
      </c>
      <c r="G268">
        <f>_xlfn.XLOOKUP(A268,'List of Molecules Used'!$D$3:$D$55,'List of Molecules Used'!$E$3:$E$55,"",0,1)</f>
        <v>512.6</v>
      </c>
      <c r="H268">
        <f>_xlfn.XLOOKUP(A268,'List of Molecules Used'!$D$3:$D$55,'List of Molecules Used'!$F$3:$F$55,"",0,1)</f>
        <v>81.034999999999997</v>
      </c>
    </row>
    <row r="269" spans="1:8">
      <c r="A269" t="s">
        <v>22</v>
      </c>
      <c r="C269">
        <v>358.82</v>
      </c>
      <c r="D269">
        <v>9.5</v>
      </c>
      <c r="E269">
        <v>96.67</v>
      </c>
      <c r="F269" t="s">
        <v>237</v>
      </c>
      <c r="G269">
        <f>_xlfn.XLOOKUP(A269,'List of Molecules Used'!$D$3:$D$55,'List of Molecules Used'!$E$3:$E$55,"",0,1)</f>
        <v>512.6</v>
      </c>
      <c r="H269">
        <f>_xlfn.XLOOKUP(A269,'List of Molecules Used'!$D$3:$D$55,'List of Molecules Used'!$F$3:$F$55,"",0,1)</f>
        <v>81.034999999999997</v>
      </c>
    </row>
    <row r="270" spans="1:8">
      <c r="A270" t="s">
        <v>22</v>
      </c>
      <c r="C270">
        <v>358.82</v>
      </c>
      <c r="D270">
        <v>10</v>
      </c>
      <c r="E270">
        <v>96.662000000000006</v>
      </c>
      <c r="F270" t="s">
        <v>237</v>
      </c>
      <c r="G270">
        <f>_xlfn.XLOOKUP(A270,'List of Molecules Used'!$D$3:$D$55,'List of Molecules Used'!$E$3:$E$55,"",0,1)</f>
        <v>512.6</v>
      </c>
      <c r="H270">
        <f>_xlfn.XLOOKUP(A270,'List of Molecules Used'!$D$3:$D$55,'List of Molecules Used'!$F$3:$F$55,"",0,1)</f>
        <v>81.034999999999997</v>
      </c>
    </row>
    <row r="271" spans="1:8">
      <c r="A271" t="s">
        <v>22</v>
      </c>
      <c r="C271">
        <v>410.08</v>
      </c>
      <c r="D271">
        <v>1</v>
      </c>
      <c r="E271">
        <v>54.582000000000001</v>
      </c>
      <c r="F271" t="s">
        <v>238</v>
      </c>
      <c r="G271">
        <f>_xlfn.XLOOKUP(A271,'List of Molecules Used'!$D$3:$D$55,'List of Molecules Used'!$E$3:$E$55,"",0,1)</f>
        <v>512.6</v>
      </c>
      <c r="H271">
        <f>_xlfn.XLOOKUP(A271,'List of Molecules Used'!$D$3:$D$55,'List of Molecules Used'!$F$3:$F$55,"",0,1)</f>
        <v>81.034999999999997</v>
      </c>
    </row>
    <row r="272" spans="1:8">
      <c r="A272" t="s">
        <v>22</v>
      </c>
      <c r="C272">
        <v>410.08</v>
      </c>
      <c r="D272">
        <v>1.5</v>
      </c>
      <c r="E272">
        <v>55.826999999999998</v>
      </c>
      <c r="F272" t="s">
        <v>238</v>
      </c>
      <c r="G272">
        <f>_xlfn.XLOOKUP(A272,'List of Molecules Used'!$D$3:$D$55,'List of Molecules Used'!$E$3:$E$55,"",0,1)</f>
        <v>512.6</v>
      </c>
      <c r="H272">
        <f>_xlfn.XLOOKUP(A272,'List of Molecules Used'!$D$3:$D$55,'List of Molecules Used'!$F$3:$F$55,"",0,1)</f>
        <v>81.034999999999997</v>
      </c>
    </row>
    <row r="273" spans="1:8">
      <c r="A273" t="s">
        <v>22</v>
      </c>
      <c r="C273">
        <v>410.08</v>
      </c>
      <c r="D273">
        <v>2</v>
      </c>
      <c r="E273">
        <v>57.241999999999997</v>
      </c>
      <c r="F273" t="s">
        <v>238</v>
      </c>
      <c r="G273">
        <f>_xlfn.XLOOKUP(A273,'List of Molecules Used'!$D$3:$D$55,'List of Molecules Used'!$E$3:$E$55,"",0,1)</f>
        <v>512.6</v>
      </c>
      <c r="H273">
        <f>_xlfn.XLOOKUP(A273,'List of Molecules Used'!$D$3:$D$55,'List of Molecules Used'!$F$3:$F$55,"",0,1)</f>
        <v>81.034999999999997</v>
      </c>
    </row>
    <row r="274" spans="1:8">
      <c r="A274" t="s">
        <v>22</v>
      </c>
      <c r="C274">
        <v>410.08</v>
      </c>
      <c r="D274">
        <v>2.5</v>
      </c>
      <c r="E274">
        <v>58.883000000000003</v>
      </c>
      <c r="F274" t="s">
        <v>238</v>
      </c>
      <c r="G274">
        <f>_xlfn.XLOOKUP(A274,'List of Molecules Used'!$D$3:$D$55,'List of Molecules Used'!$E$3:$E$55,"",0,1)</f>
        <v>512.6</v>
      </c>
      <c r="H274">
        <f>_xlfn.XLOOKUP(A274,'List of Molecules Used'!$D$3:$D$55,'List of Molecules Used'!$F$3:$F$55,"",0,1)</f>
        <v>81.034999999999997</v>
      </c>
    </row>
    <row r="275" spans="1:8">
      <c r="A275" t="s">
        <v>22</v>
      </c>
      <c r="C275">
        <v>410.08</v>
      </c>
      <c r="D275">
        <v>3</v>
      </c>
      <c r="E275">
        <v>60.808999999999997</v>
      </c>
      <c r="F275" t="s">
        <v>238</v>
      </c>
      <c r="G275">
        <f>_xlfn.XLOOKUP(A275,'List of Molecules Used'!$D$3:$D$55,'List of Molecules Used'!$E$3:$E$55,"",0,1)</f>
        <v>512.6</v>
      </c>
      <c r="H275">
        <f>_xlfn.XLOOKUP(A275,'List of Molecules Used'!$D$3:$D$55,'List of Molecules Used'!$F$3:$F$55,"",0,1)</f>
        <v>81.034999999999997</v>
      </c>
    </row>
    <row r="276" spans="1:8">
      <c r="A276" t="s">
        <v>22</v>
      </c>
      <c r="C276">
        <v>410.08</v>
      </c>
      <c r="D276">
        <v>3.5</v>
      </c>
      <c r="E276">
        <v>63.09</v>
      </c>
      <c r="F276" t="s">
        <v>238</v>
      </c>
      <c r="G276">
        <f>_xlfn.XLOOKUP(A276,'List of Molecules Used'!$D$3:$D$55,'List of Molecules Used'!$E$3:$E$55,"",0,1)</f>
        <v>512.6</v>
      </c>
      <c r="H276">
        <f>_xlfn.XLOOKUP(A276,'List of Molecules Used'!$D$3:$D$55,'List of Molecules Used'!$F$3:$F$55,"",0,1)</f>
        <v>81.034999999999997</v>
      </c>
    </row>
    <row r="277" spans="1:8">
      <c r="A277" t="s">
        <v>22</v>
      </c>
      <c r="C277">
        <v>461.34</v>
      </c>
      <c r="D277">
        <v>1</v>
      </c>
      <c r="E277">
        <v>57.658000000000001</v>
      </c>
      <c r="F277" t="s">
        <v>238</v>
      </c>
      <c r="G277">
        <f>_xlfn.XLOOKUP(A277,'List of Molecules Used'!$D$3:$D$55,'List of Molecules Used'!$E$3:$E$55,"",0,1)</f>
        <v>512.6</v>
      </c>
      <c r="H277">
        <f>_xlfn.XLOOKUP(A277,'List of Molecules Used'!$D$3:$D$55,'List of Molecules Used'!$F$3:$F$55,"",0,1)</f>
        <v>81.034999999999997</v>
      </c>
    </row>
    <row r="278" spans="1:8">
      <c r="A278" t="s">
        <v>22</v>
      </c>
      <c r="C278">
        <v>461.34</v>
      </c>
      <c r="D278">
        <v>1.5</v>
      </c>
      <c r="E278">
        <v>58.220999999999997</v>
      </c>
      <c r="F278" t="s">
        <v>238</v>
      </c>
      <c r="G278">
        <f>_xlfn.XLOOKUP(A278,'List of Molecules Used'!$D$3:$D$55,'List of Molecules Used'!$E$3:$E$55,"",0,1)</f>
        <v>512.6</v>
      </c>
      <c r="H278">
        <f>_xlfn.XLOOKUP(A278,'List of Molecules Used'!$D$3:$D$55,'List of Molecules Used'!$F$3:$F$55,"",0,1)</f>
        <v>81.034999999999997</v>
      </c>
    </row>
    <row r="279" spans="1:8">
      <c r="A279" t="s">
        <v>22</v>
      </c>
      <c r="C279">
        <v>461.34</v>
      </c>
      <c r="D279">
        <v>2</v>
      </c>
      <c r="E279">
        <v>58.798999999999999</v>
      </c>
      <c r="F279" t="s">
        <v>238</v>
      </c>
      <c r="G279">
        <f>_xlfn.XLOOKUP(A279,'List of Molecules Used'!$D$3:$D$55,'List of Molecules Used'!$E$3:$E$55,"",0,1)</f>
        <v>512.6</v>
      </c>
      <c r="H279">
        <f>_xlfn.XLOOKUP(A279,'List of Molecules Used'!$D$3:$D$55,'List of Molecules Used'!$F$3:$F$55,"",0,1)</f>
        <v>81.034999999999997</v>
      </c>
    </row>
    <row r="280" spans="1:8">
      <c r="A280" t="s">
        <v>22</v>
      </c>
      <c r="C280">
        <v>461.34</v>
      </c>
      <c r="D280">
        <v>2.5</v>
      </c>
      <c r="E280">
        <v>59.392000000000003</v>
      </c>
      <c r="F280" t="s">
        <v>238</v>
      </c>
      <c r="G280">
        <f>_xlfn.XLOOKUP(A280,'List of Molecules Used'!$D$3:$D$55,'List of Molecules Used'!$E$3:$E$55,"",0,1)</f>
        <v>512.6</v>
      </c>
      <c r="H280">
        <f>_xlfn.XLOOKUP(A280,'List of Molecules Used'!$D$3:$D$55,'List of Molecules Used'!$F$3:$F$55,"",0,1)</f>
        <v>81.034999999999997</v>
      </c>
    </row>
    <row r="281" spans="1:8">
      <c r="A281" t="s">
        <v>22</v>
      </c>
      <c r="C281">
        <v>461.34</v>
      </c>
      <c r="D281">
        <v>3</v>
      </c>
      <c r="E281">
        <v>60.002000000000002</v>
      </c>
      <c r="F281" t="s">
        <v>238</v>
      </c>
      <c r="G281">
        <f>_xlfn.XLOOKUP(A281,'List of Molecules Used'!$D$3:$D$55,'List of Molecules Used'!$E$3:$E$55,"",0,1)</f>
        <v>512.6</v>
      </c>
      <c r="H281">
        <f>_xlfn.XLOOKUP(A281,'List of Molecules Used'!$D$3:$D$55,'List of Molecules Used'!$F$3:$F$55,"",0,1)</f>
        <v>81.034999999999997</v>
      </c>
    </row>
    <row r="282" spans="1:8">
      <c r="A282" t="s">
        <v>22</v>
      </c>
      <c r="C282">
        <v>461.34</v>
      </c>
      <c r="D282">
        <v>3.5</v>
      </c>
      <c r="E282">
        <v>60.63</v>
      </c>
      <c r="F282" t="s">
        <v>238</v>
      </c>
      <c r="G282">
        <f>_xlfn.XLOOKUP(A282,'List of Molecules Used'!$D$3:$D$55,'List of Molecules Used'!$E$3:$E$55,"",0,1)</f>
        <v>512.6</v>
      </c>
      <c r="H282">
        <f>_xlfn.XLOOKUP(A282,'List of Molecules Used'!$D$3:$D$55,'List of Molecules Used'!$F$3:$F$55,"",0,1)</f>
        <v>81.034999999999997</v>
      </c>
    </row>
    <row r="283" spans="1:8">
      <c r="A283" t="s">
        <v>22</v>
      </c>
      <c r="C283">
        <v>461.34</v>
      </c>
      <c r="D283">
        <v>4</v>
      </c>
      <c r="E283">
        <v>61.277999999999999</v>
      </c>
      <c r="F283" t="s">
        <v>238</v>
      </c>
      <c r="G283">
        <f>_xlfn.XLOOKUP(A283,'List of Molecules Used'!$D$3:$D$55,'List of Molecules Used'!$E$3:$E$55,"",0,1)</f>
        <v>512.6</v>
      </c>
      <c r="H283">
        <f>_xlfn.XLOOKUP(A283,'List of Molecules Used'!$D$3:$D$55,'List of Molecules Used'!$F$3:$F$55,"",0,1)</f>
        <v>81.034999999999997</v>
      </c>
    </row>
    <row r="284" spans="1:8">
      <c r="A284" t="s">
        <v>22</v>
      </c>
      <c r="C284">
        <v>461.34</v>
      </c>
      <c r="D284">
        <v>4.5</v>
      </c>
      <c r="E284">
        <v>61.947000000000003</v>
      </c>
      <c r="F284" t="s">
        <v>238</v>
      </c>
      <c r="G284">
        <f>_xlfn.XLOOKUP(A284,'List of Molecules Used'!$D$3:$D$55,'List of Molecules Used'!$E$3:$E$55,"",0,1)</f>
        <v>512.6</v>
      </c>
      <c r="H284">
        <f>_xlfn.XLOOKUP(A284,'List of Molecules Used'!$D$3:$D$55,'List of Molecules Used'!$F$3:$F$55,"",0,1)</f>
        <v>81.034999999999997</v>
      </c>
    </row>
    <row r="285" spans="1:8">
      <c r="A285" t="s">
        <v>22</v>
      </c>
      <c r="C285">
        <v>461.34</v>
      </c>
      <c r="D285">
        <v>5</v>
      </c>
      <c r="E285">
        <v>62.64</v>
      </c>
      <c r="F285" t="s">
        <v>238</v>
      </c>
      <c r="G285">
        <f>_xlfn.XLOOKUP(A285,'List of Molecules Used'!$D$3:$D$55,'List of Molecules Used'!$E$3:$E$55,"",0,1)</f>
        <v>512.6</v>
      </c>
      <c r="H285">
        <f>_xlfn.XLOOKUP(A285,'List of Molecules Used'!$D$3:$D$55,'List of Molecules Used'!$F$3:$F$55,"",0,1)</f>
        <v>81.034999999999997</v>
      </c>
    </row>
    <row r="286" spans="1:8">
      <c r="A286" t="s">
        <v>22</v>
      </c>
      <c r="C286">
        <v>461.34</v>
      </c>
      <c r="D286">
        <v>5.5</v>
      </c>
      <c r="E286">
        <v>63.357999999999997</v>
      </c>
      <c r="F286" t="s">
        <v>238</v>
      </c>
      <c r="G286">
        <f>_xlfn.XLOOKUP(A286,'List of Molecules Used'!$D$3:$D$55,'List of Molecules Used'!$E$3:$E$55,"",0,1)</f>
        <v>512.6</v>
      </c>
      <c r="H286">
        <f>_xlfn.XLOOKUP(A286,'List of Molecules Used'!$D$3:$D$55,'List of Molecules Used'!$F$3:$F$55,"",0,1)</f>
        <v>81.034999999999997</v>
      </c>
    </row>
    <row r="287" spans="1:8">
      <c r="A287" t="s">
        <v>22</v>
      </c>
      <c r="C287">
        <v>461.34</v>
      </c>
      <c r="D287">
        <v>6</v>
      </c>
      <c r="E287">
        <v>64.102999999999994</v>
      </c>
      <c r="F287" t="s">
        <v>238</v>
      </c>
      <c r="G287">
        <f>_xlfn.XLOOKUP(A287,'List of Molecules Used'!$D$3:$D$55,'List of Molecules Used'!$E$3:$E$55,"",0,1)</f>
        <v>512.6</v>
      </c>
      <c r="H287">
        <f>_xlfn.XLOOKUP(A287,'List of Molecules Used'!$D$3:$D$55,'List of Molecules Used'!$F$3:$F$55,"",0,1)</f>
        <v>81.034999999999997</v>
      </c>
    </row>
    <row r="288" spans="1:8">
      <c r="A288" t="s">
        <v>22</v>
      </c>
      <c r="C288">
        <v>461.34</v>
      </c>
      <c r="D288">
        <v>6.5</v>
      </c>
      <c r="E288">
        <v>64.876999999999995</v>
      </c>
      <c r="F288" t="s">
        <v>238</v>
      </c>
      <c r="G288">
        <f>_xlfn.XLOOKUP(A288,'List of Molecules Used'!$D$3:$D$55,'List of Molecules Used'!$E$3:$E$55,"",0,1)</f>
        <v>512.6</v>
      </c>
      <c r="H288">
        <f>_xlfn.XLOOKUP(A288,'List of Molecules Used'!$D$3:$D$55,'List of Molecules Used'!$F$3:$F$55,"",0,1)</f>
        <v>81.034999999999997</v>
      </c>
    </row>
    <row r="289" spans="1:8">
      <c r="A289" t="s">
        <v>22</v>
      </c>
      <c r="C289">
        <v>461.34</v>
      </c>
      <c r="D289">
        <v>7</v>
      </c>
      <c r="E289">
        <v>65.682000000000002</v>
      </c>
      <c r="F289" t="s">
        <v>238</v>
      </c>
      <c r="G289">
        <f>_xlfn.XLOOKUP(A289,'List of Molecules Used'!$D$3:$D$55,'List of Molecules Used'!$E$3:$E$55,"",0,1)</f>
        <v>512.6</v>
      </c>
      <c r="H289">
        <f>_xlfn.XLOOKUP(A289,'List of Molecules Used'!$D$3:$D$55,'List of Molecules Used'!$F$3:$F$55,"",0,1)</f>
        <v>81.034999999999997</v>
      </c>
    </row>
    <row r="290" spans="1:8">
      <c r="A290" t="s">
        <v>22</v>
      </c>
      <c r="C290">
        <v>461.34</v>
      </c>
      <c r="D290">
        <v>7.5</v>
      </c>
      <c r="E290">
        <v>66.521000000000001</v>
      </c>
      <c r="F290" t="s">
        <v>238</v>
      </c>
      <c r="G290">
        <f>_xlfn.XLOOKUP(A290,'List of Molecules Used'!$D$3:$D$55,'List of Molecules Used'!$E$3:$E$55,"",0,1)</f>
        <v>512.6</v>
      </c>
      <c r="H290">
        <f>_xlfn.XLOOKUP(A290,'List of Molecules Used'!$D$3:$D$55,'List of Molecules Used'!$F$3:$F$55,"",0,1)</f>
        <v>81.034999999999997</v>
      </c>
    </row>
    <row r="291" spans="1:8">
      <c r="A291" t="s">
        <v>22</v>
      </c>
      <c r="C291">
        <v>461.34</v>
      </c>
      <c r="D291">
        <v>8</v>
      </c>
      <c r="E291">
        <v>67.396000000000001</v>
      </c>
      <c r="F291" t="s">
        <v>238</v>
      </c>
      <c r="G291">
        <f>_xlfn.XLOOKUP(A291,'List of Molecules Used'!$D$3:$D$55,'List of Molecules Used'!$E$3:$E$55,"",0,1)</f>
        <v>512.6</v>
      </c>
      <c r="H291">
        <f>_xlfn.XLOOKUP(A291,'List of Molecules Used'!$D$3:$D$55,'List of Molecules Used'!$F$3:$F$55,"",0,1)</f>
        <v>81.034999999999997</v>
      </c>
    </row>
    <row r="292" spans="1:8">
      <c r="A292" t="s">
        <v>22</v>
      </c>
      <c r="C292">
        <v>461.34</v>
      </c>
      <c r="D292">
        <v>8.5</v>
      </c>
      <c r="E292">
        <v>68.308999999999997</v>
      </c>
      <c r="F292" t="s">
        <v>238</v>
      </c>
      <c r="G292">
        <f>_xlfn.XLOOKUP(A292,'List of Molecules Used'!$D$3:$D$55,'List of Molecules Used'!$E$3:$E$55,"",0,1)</f>
        <v>512.6</v>
      </c>
      <c r="H292">
        <f>_xlfn.XLOOKUP(A292,'List of Molecules Used'!$D$3:$D$55,'List of Molecules Used'!$F$3:$F$55,"",0,1)</f>
        <v>81.034999999999997</v>
      </c>
    </row>
    <row r="293" spans="1:8">
      <c r="A293" t="s">
        <v>22</v>
      </c>
      <c r="C293">
        <v>461.34</v>
      </c>
      <c r="D293">
        <v>9</v>
      </c>
      <c r="E293">
        <v>69.263000000000005</v>
      </c>
      <c r="F293" t="s">
        <v>238</v>
      </c>
      <c r="G293">
        <f>_xlfn.XLOOKUP(A293,'List of Molecules Used'!$D$3:$D$55,'List of Molecules Used'!$E$3:$E$55,"",0,1)</f>
        <v>512.6</v>
      </c>
      <c r="H293">
        <f>_xlfn.XLOOKUP(A293,'List of Molecules Used'!$D$3:$D$55,'List of Molecules Used'!$F$3:$F$55,"",0,1)</f>
        <v>81.034999999999997</v>
      </c>
    </row>
    <row r="294" spans="1:8">
      <c r="A294" t="s">
        <v>22</v>
      </c>
      <c r="C294">
        <v>512.6</v>
      </c>
      <c r="D294">
        <v>1</v>
      </c>
      <c r="E294">
        <v>61.283999999999999</v>
      </c>
      <c r="F294" t="s">
        <v>238</v>
      </c>
      <c r="G294">
        <f>_xlfn.XLOOKUP(A294,'List of Molecules Used'!$D$3:$D$55,'List of Molecules Used'!$E$3:$E$55,"",0,1)</f>
        <v>512.6</v>
      </c>
      <c r="H294">
        <f>_xlfn.XLOOKUP(A294,'List of Molecules Used'!$D$3:$D$55,'List of Molecules Used'!$F$3:$F$55,"",0,1)</f>
        <v>81.034999999999997</v>
      </c>
    </row>
    <row r="295" spans="1:8">
      <c r="A295" t="s">
        <v>22</v>
      </c>
      <c r="C295">
        <v>512.6</v>
      </c>
      <c r="D295">
        <v>1.5</v>
      </c>
      <c r="E295">
        <v>61.615000000000002</v>
      </c>
      <c r="F295" t="s">
        <v>238</v>
      </c>
      <c r="G295">
        <f>_xlfn.XLOOKUP(A295,'List of Molecules Used'!$D$3:$D$55,'List of Molecules Used'!$E$3:$E$55,"",0,1)</f>
        <v>512.6</v>
      </c>
      <c r="H295">
        <f>_xlfn.XLOOKUP(A295,'List of Molecules Used'!$D$3:$D$55,'List of Molecules Used'!$F$3:$F$55,"",0,1)</f>
        <v>81.034999999999997</v>
      </c>
    </row>
    <row r="296" spans="1:8">
      <c r="A296" t="s">
        <v>22</v>
      </c>
      <c r="C296">
        <v>512.6</v>
      </c>
      <c r="D296">
        <v>2</v>
      </c>
      <c r="E296">
        <v>61.95</v>
      </c>
      <c r="F296" t="s">
        <v>238</v>
      </c>
      <c r="G296">
        <f>_xlfn.XLOOKUP(A296,'List of Molecules Used'!$D$3:$D$55,'List of Molecules Used'!$E$3:$E$55,"",0,1)</f>
        <v>512.6</v>
      </c>
      <c r="H296">
        <f>_xlfn.XLOOKUP(A296,'List of Molecules Used'!$D$3:$D$55,'List of Molecules Used'!$F$3:$F$55,"",0,1)</f>
        <v>81.034999999999997</v>
      </c>
    </row>
    <row r="297" spans="1:8">
      <c r="A297" t="s">
        <v>22</v>
      </c>
      <c r="C297">
        <v>512.6</v>
      </c>
      <c r="D297">
        <v>2.5</v>
      </c>
      <c r="E297">
        <v>62.289000000000001</v>
      </c>
      <c r="F297" t="s">
        <v>238</v>
      </c>
      <c r="G297">
        <f>_xlfn.XLOOKUP(A297,'List of Molecules Used'!$D$3:$D$55,'List of Molecules Used'!$E$3:$E$55,"",0,1)</f>
        <v>512.6</v>
      </c>
      <c r="H297">
        <f>_xlfn.XLOOKUP(A297,'List of Molecules Used'!$D$3:$D$55,'List of Molecules Used'!$F$3:$F$55,"",0,1)</f>
        <v>81.034999999999997</v>
      </c>
    </row>
    <row r="298" spans="1:8">
      <c r="A298" t="s">
        <v>22</v>
      </c>
      <c r="C298">
        <v>512.6</v>
      </c>
      <c r="D298">
        <v>3</v>
      </c>
      <c r="E298">
        <v>62.631999999999998</v>
      </c>
      <c r="F298" t="s">
        <v>238</v>
      </c>
      <c r="G298">
        <f>_xlfn.XLOOKUP(A298,'List of Molecules Used'!$D$3:$D$55,'List of Molecules Used'!$E$3:$E$55,"",0,1)</f>
        <v>512.6</v>
      </c>
      <c r="H298">
        <f>_xlfn.XLOOKUP(A298,'List of Molecules Used'!$D$3:$D$55,'List of Molecules Used'!$F$3:$F$55,"",0,1)</f>
        <v>81.034999999999997</v>
      </c>
    </row>
    <row r="299" spans="1:8">
      <c r="A299" t="s">
        <v>22</v>
      </c>
      <c r="C299">
        <v>512.6</v>
      </c>
      <c r="D299">
        <v>3.5</v>
      </c>
      <c r="E299">
        <v>62.98</v>
      </c>
      <c r="F299" t="s">
        <v>238</v>
      </c>
      <c r="G299">
        <f>_xlfn.XLOOKUP(A299,'List of Molecules Used'!$D$3:$D$55,'List of Molecules Used'!$E$3:$E$55,"",0,1)</f>
        <v>512.6</v>
      </c>
      <c r="H299">
        <f>_xlfn.XLOOKUP(A299,'List of Molecules Used'!$D$3:$D$55,'List of Molecules Used'!$F$3:$F$55,"",0,1)</f>
        <v>81.034999999999997</v>
      </c>
    </row>
    <row r="300" spans="1:8">
      <c r="A300" t="s">
        <v>22</v>
      </c>
      <c r="C300">
        <v>512.6</v>
      </c>
      <c r="D300">
        <v>4</v>
      </c>
      <c r="E300">
        <v>63.332000000000001</v>
      </c>
      <c r="F300" t="s">
        <v>238</v>
      </c>
      <c r="G300">
        <f>_xlfn.XLOOKUP(A300,'List of Molecules Used'!$D$3:$D$55,'List of Molecules Used'!$E$3:$E$55,"",0,1)</f>
        <v>512.6</v>
      </c>
      <c r="H300">
        <f>_xlfn.XLOOKUP(A300,'List of Molecules Used'!$D$3:$D$55,'List of Molecules Used'!$F$3:$F$55,"",0,1)</f>
        <v>81.034999999999997</v>
      </c>
    </row>
    <row r="301" spans="1:8">
      <c r="A301" t="s">
        <v>22</v>
      </c>
      <c r="C301">
        <v>512.6</v>
      </c>
      <c r="D301">
        <v>4.5</v>
      </c>
      <c r="E301">
        <v>63.688000000000002</v>
      </c>
      <c r="F301" t="s">
        <v>238</v>
      </c>
      <c r="G301">
        <f>_xlfn.XLOOKUP(A301,'List of Molecules Used'!$D$3:$D$55,'List of Molecules Used'!$E$3:$E$55,"",0,1)</f>
        <v>512.6</v>
      </c>
      <c r="H301">
        <f>_xlfn.XLOOKUP(A301,'List of Molecules Used'!$D$3:$D$55,'List of Molecules Used'!$F$3:$F$55,"",0,1)</f>
        <v>81.034999999999997</v>
      </c>
    </row>
    <row r="302" spans="1:8">
      <c r="A302" t="s">
        <v>22</v>
      </c>
      <c r="C302">
        <v>512.6</v>
      </c>
      <c r="D302">
        <v>5</v>
      </c>
      <c r="E302">
        <v>64.05</v>
      </c>
      <c r="F302" t="s">
        <v>238</v>
      </c>
      <c r="G302">
        <f>_xlfn.XLOOKUP(A302,'List of Molecules Used'!$D$3:$D$55,'List of Molecules Used'!$E$3:$E$55,"",0,1)</f>
        <v>512.6</v>
      </c>
      <c r="H302">
        <f>_xlfn.XLOOKUP(A302,'List of Molecules Used'!$D$3:$D$55,'List of Molecules Used'!$F$3:$F$55,"",0,1)</f>
        <v>81.034999999999997</v>
      </c>
    </row>
    <row r="303" spans="1:8">
      <c r="A303" t="s">
        <v>22</v>
      </c>
      <c r="C303">
        <v>512.6</v>
      </c>
      <c r="D303">
        <v>5.5</v>
      </c>
      <c r="E303">
        <v>64.415999999999997</v>
      </c>
      <c r="F303" t="s">
        <v>238</v>
      </c>
      <c r="G303">
        <f>_xlfn.XLOOKUP(A303,'List of Molecules Used'!$D$3:$D$55,'List of Molecules Used'!$E$3:$E$55,"",0,1)</f>
        <v>512.6</v>
      </c>
      <c r="H303">
        <f>_xlfn.XLOOKUP(A303,'List of Molecules Used'!$D$3:$D$55,'List of Molecules Used'!$F$3:$F$55,"",0,1)</f>
        <v>81.034999999999997</v>
      </c>
    </row>
    <row r="304" spans="1:8">
      <c r="A304" t="s">
        <v>22</v>
      </c>
      <c r="C304">
        <v>512.6</v>
      </c>
      <c r="D304">
        <v>6</v>
      </c>
      <c r="E304">
        <v>64.787000000000006</v>
      </c>
      <c r="F304" t="s">
        <v>238</v>
      </c>
      <c r="G304">
        <f>_xlfn.XLOOKUP(A304,'List of Molecules Used'!$D$3:$D$55,'List of Molecules Used'!$E$3:$E$55,"",0,1)</f>
        <v>512.6</v>
      </c>
      <c r="H304">
        <f>_xlfn.XLOOKUP(A304,'List of Molecules Used'!$D$3:$D$55,'List of Molecules Used'!$F$3:$F$55,"",0,1)</f>
        <v>81.034999999999997</v>
      </c>
    </row>
    <row r="305" spans="1:8">
      <c r="A305" t="s">
        <v>22</v>
      </c>
      <c r="C305">
        <v>512.6</v>
      </c>
      <c r="D305">
        <v>6.5</v>
      </c>
      <c r="E305">
        <v>65.162999999999997</v>
      </c>
      <c r="F305" t="s">
        <v>238</v>
      </c>
      <c r="G305">
        <f>_xlfn.XLOOKUP(A305,'List of Molecules Used'!$D$3:$D$55,'List of Molecules Used'!$E$3:$E$55,"",0,1)</f>
        <v>512.6</v>
      </c>
      <c r="H305">
        <f>_xlfn.XLOOKUP(A305,'List of Molecules Used'!$D$3:$D$55,'List of Molecules Used'!$F$3:$F$55,"",0,1)</f>
        <v>81.034999999999997</v>
      </c>
    </row>
    <row r="306" spans="1:8">
      <c r="A306" t="s">
        <v>22</v>
      </c>
      <c r="C306">
        <v>512.6</v>
      </c>
      <c r="D306">
        <v>7</v>
      </c>
      <c r="E306">
        <v>65.543999999999997</v>
      </c>
      <c r="F306" t="s">
        <v>238</v>
      </c>
      <c r="G306">
        <f>_xlfn.XLOOKUP(A306,'List of Molecules Used'!$D$3:$D$55,'List of Molecules Used'!$E$3:$E$55,"",0,1)</f>
        <v>512.6</v>
      </c>
      <c r="H306">
        <f>_xlfn.XLOOKUP(A306,'List of Molecules Used'!$D$3:$D$55,'List of Molecules Used'!$F$3:$F$55,"",0,1)</f>
        <v>81.034999999999997</v>
      </c>
    </row>
    <row r="307" spans="1:8">
      <c r="A307" t="s">
        <v>22</v>
      </c>
      <c r="C307">
        <v>512.6</v>
      </c>
      <c r="D307">
        <v>7.5</v>
      </c>
      <c r="E307">
        <v>65.930999999999997</v>
      </c>
      <c r="F307" t="s">
        <v>238</v>
      </c>
      <c r="G307">
        <f>_xlfn.XLOOKUP(A307,'List of Molecules Used'!$D$3:$D$55,'List of Molecules Used'!$E$3:$E$55,"",0,1)</f>
        <v>512.6</v>
      </c>
      <c r="H307">
        <f>_xlfn.XLOOKUP(A307,'List of Molecules Used'!$D$3:$D$55,'List of Molecules Used'!$F$3:$F$55,"",0,1)</f>
        <v>81.034999999999997</v>
      </c>
    </row>
    <row r="308" spans="1:8">
      <c r="A308" t="s">
        <v>22</v>
      </c>
      <c r="C308">
        <v>512.6</v>
      </c>
      <c r="D308">
        <v>8</v>
      </c>
      <c r="E308">
        <v>66.322999999999993</v>
      </c>
      <c r="F308" t="s">
        <v>238</v>
      </c>
      <c r="G308">
        <f>_xlfn.XLOOKUP(A308,'List of Molecules Used'!$D$3:$D$55,'List of Molecules Used'!$E$3:$E$55,"",0,1)</f>
        <v>512.6</v>
      </c>
      <c r="H308">
        <f>_xlfn.XLOOKUP(A308,'List of Molecules Used'!$D$3:$D$55,'List of Molecules Used'!$F$3:$F$55,"",0,1)</f>
        <v>81.034999999999997</v>
      </c>
    </row>
    <row r="309" spans="1:8">
      <c r="A309" t="s">
        <v>22</v>
      </c>
      <c r="C309">
        <v>512.6</v>
      </c>
      <c r="D309">
        <v>8.5</v>
      </c>
      <c r="E309">
        <v>66.72</v>
      </c>
      <c r="F309" t="s">
        <v>238</v>
      </c>
      <c r="G309">
        <f>_xlfn.XLOOKUP(A309,'List of Molecules Used'!$D$3:$D$55,'List of Molecules Used'!$E$3:$E$55,"",0,1)</f>
        <v>512.6</v>
      </c>
      <c r="H309">
        <f>_xlfn.XLOOKUP(A309,'List of Molecules Used'!$D$3:$D$55,'List of Molecules Used'!$F$3:$F$55,"",0,1)</f>
        <v>81.034999999999997</v>
      </c>
    </row>
    <row r="310" spans="1:8">
      <c r="A310" t="s">
        <v>22</v>
      </c>
      <c r="C310">
        <v>512.6</v>
      </c>
      <c r="D310">
        <v>9</v>
      </c>
      <c r="E310">
        <v>67.123999999999995</v>
      </c>
      <c r="F310" t="s">
        <v>238</v>
      </c>
      <c r="G310">
        <f>_xlfn.XLOOKUP(A310,'List of Molecules Used'!$D$3:$D$55,'List of Molecules Used'!$E$3:$E$55,"",0,1)</f>
        <v>512.6</v>
      </c>
      <c r="H310">
        <f>_xlfn.XLOOKUP(A310,'List of Molecules Used'!$D$3:$D$55,'List of Molecules Used'!$F$3:$F$55,"",0,1)</f>
        <v>81.034999999999997</v>
      </c>
    </row>
    <row r="311" spans="1:8">
      <c r="A311" t="s">
        <v>22</v>
      </c>
      <c r="C311">
        <v>512.6</v>
      </c>
      <c r="D311">
        <v>9.5</v>
      </c>
      <c r="E311">
        <v>67.533000000000001</v>
      </c>
      <c r="F311" t="s">
        <v>238</v>
      </c>
      <c r="G311">
        <f>_xlfn.XLOOKUP(A311,'List of Molecules Used'!$D$3:$D$55,'List of Molecules Used'!$E$3:$E$55,"",0,1)</f>
        <v>512.6</v>
      </c>
      <c r="H311">
        <f>_xlfn.XLOOKUP(A311,'List of Molecules Used'!$D$3:$D$55,'List of Molecules Used'!$F$3:$F$55,"",0,1)</f>
        <v>81.034999999999997</v>
      </c>
    </row>
    <row r="312" spans="1:8">
      <c r="A312" t="s">
        <v>22</v>
      </c>
      <c r="C312">
        <v>512.6</v>
      </c>
      <c r="D312">
        <v>10</v>
      </c>
      <c r="E312">
        <v>67.948999999999998</v>
      </c>
      <c r="F312" t="s">
        <v>238</v>
      </c>
      <c r="G312">
        <f>_xlfn.XLOOKUP(A312,'List of Molecules Used'!$D$3:$D$55,'List of Molecules Used'!$E$3:$E$55,"",0,1)</f>
        <v>512.6</v>
      </c>
      <c r="H312">
        <f>_xlfn.XLOOKUP(A312,'List of Molecules Used'!$D$3:$D$55,'List of Molecules Used'!$F$3:$F$55,"",0,1)</f>
        <v>81.034999999999997</v>
      </c>
    </row>
    <row r="313" spans="1:8">
      <c r="A313" t="s">
        <v>22</v>
      </c>
      <c r="C313">
        <v>563.86</v>
      </c>
      <c r="D313">
        <v>1</v>
      </c>
      <c r="E313">
        <v>64.935000000000002</v>
      </c>
      <c r="F313" t="s">
        <v>238</v>
      </c>
      <c r="G313">
        <f>_xlfn.XLOOKUP(A313,'List of Molecules Used'!$D$3:$D$55,'List of Molecules Used'!$E$3:$E$55,"",0,1)</f>
        <v>512.6</v>
      </c>
      <c r="H313">
        <f>_xlfn.XLOOKUP(A313,'List of Molecules Used'!$D$3:$D$55,'List of Molecules Used'!$F$3:$F$55,"",0,1)</f>
        <v>81.034999999999997</v>
      </c>
    </row>
    <row r="314" spans="1:8">
      <c r="A314" t="s">
        <v>22</v>
      </c>
      <c r="C314">
        <v>563.86</v>
      </c>
      <c r="D314">
        <v>1.5</v>
      </c>
      <c r="E314">
        <v>65.144999999999996</v>
      </c>
      <c r="F314" t="s">
        <v>238</v>
      </c>
      <c r="G314">
        <f>_xlfn.XLOOKUP(A314,'List of Molecules Used'!$D$3:$D$55,'List of Molecules Used'!$E$3:$E$55,"",0,1)</f>
        <v>512.6</v>
      </c>
      <c r="H314">
        <f>_xlfn.XLOOKUP(A314,'List of Molecules Used'!$D$3:$D$55,'List of Molecules Used'!$F$3:$F$55,"",0,1)</f>
        <v>81.034999999999997</v>
      </c>
    </row>
    <row r="315" spans="1:8">
      <c r="A315" t="s">
        <v>22</v>
      </c>
      <c r="C315">
        <v>563.86</v>
      </c>
      <c r="D315">
        <v>2</v>
      </c>
      <c r="E315">
        <v>65.355999999999995</v>
      </c>
      <c r="F315" t="s">
        <v>238</v>
      </c>
      <c r="G315">
        <f>_xlfn.XLOOKUP(A315,'List of Molecules Used'!$D$3:$D$55,'List of Molecules Used'!$E$3:$E$55,"",0,1)</f>
        <v>512.6</v>
      </c>
      <c r="H315">
        <f>_xlfn.XLOOKUP(A315,'List of Molecules Used'!$D$3:$D$55,'List of Molecules Used'!$F$3:$F$55,"",0,1)</f>
        <v>81.034999999999997</v>
      </c>
    </row>
    <row r="316" spans="1:8">
      <c r="A316" t="s">
        <v>22</v>
      </c>
      <c r="C316">
        <v>563.86</v>
      </c>
      <c r="D316">
        <v>2.5</v>
      </c>
      <c r="E316">
        <v>65.569000000000003</v>
      </c>
      <c r="F316" t="s">
        <v>238</v>
      </c>
      <c r="G316">
        <f>_xlfn.XLOOKUP(A316,'List of Molecules Used'!$D$3:$D$55,'List of Molecules Used'!$E$3:$E$55,"",0,1)</f>
        <v>512.6</v>
      </c>
      <c r="H316">
        <f>_xlfn.XLOOKUP(A316,'List of Molecules Used'!$D$3:$D$55,'List of Molecules Used'!$F$3:$F$55,"",0,1)</f>
        <v>81.034999999999997</v>
      </c>
    </row>
    <row r="317" spans="1:8">
      <c r="A317" t="s">
        <v>22</v>
      </c>
      <c r="C317">
        <v>563.86</v>
      </c>
      <c r="D317">
        <v>3</v>
      </c>
      <c r="E317">
        <v>65.783000000000001</v>
      </c>
      <c r="F317" t="s">
        <v>238</v>
      </c>
      <c r="G317">
        <f>_xlfn.XLOOKUP(A317,'List of Molecules Used'!$D$3:$D$55,'List of Molecules Used'!$E$3:$E$55,"",0,1)</f>
        <v>512.6</v>
      </c>
      <c r="H317">
        <f>_xlfn.XLOOKUP(A317,'List of Molecules Used'!$D$3:$D$55,'List of Molecules Used'!$F$3:$F$55,"",0,1)</f>
        <v>81.034999999999997</v>
      </c>
    </row>
    <row r="318" spans="1:8">
      <c r="A318" t="s">
        <v>22</v>
      </c>
      <c r="C318">
        <v>563.86</v>
      </c>
      <c r="D318">
        <v>3.5</v>
      </c>
      <c r="E318">
        <v>65.998999999999995</v>
      </c>
      <c r="F318" t="s">
        <v>238</v>
      </c>
      <c r="G318">
        <f>_xlfn.XLOOKUP(A318,'List of Molecules Used'!$D$3:$D$55,'List of Molecules Used'!$E$3:$E$55,"",0,1)</f>
        <v>512.6</v>
      </c>
      <c r="H318">
        <f>_xlfn.XLOOKUP(A318,'List of Molecules Used'!$D$3:$D$55,'List of Molecules Used'!$F$3:$F$55,"",0,1)</f>
        <v>81.034999999999997</v>
      </c>
    </row>
    <row r="319" spans="1:8">
      <c r="A319" t="s">
        <v>22</v>
      </c>
      <c r="C319">
        <v>563.86</v>
      </c>
      <c r="D319">
        <v>4</v>
      </c>
      <c r="E319">
        <v>66.216999999999999</v>
      </c>
      <c r="F319" t="s">
        <v>238</v>
      </c>
      <c r="G319">
        <f>_xlfn.XLOOKUP(A319,'List of Molecules Used'!$D$3:$D$55,'List of Molecules Used'!$E$3:$E$55,"",0,1)</f>
        <v>512.6</v>
      </c>
      <c r="H319">
        <f>_xlfn.XLOOKUP(A319,'List of Molecules Used'!$D$3:$D$55,'List of Molecules Used'!$F$3:$F$55,"",0,1)</f>
        <v>81.034999999999997</v>
      </c>
    </row>
    <row r="320" spans="1:8">
      <c r="A320" t="s">
        <v>22</v>
      </c>
      <c r="C320">
        <v>563.86</v>
      </c>
      <c r="D320">
        <v>4.5</v>
      </c>
      <c r="E320">
        <v>66.436000000000007</v>
      </c>
      <c r="F320" t="s">
        <v>238</v>
      </c>
      <c r="G320">
        <f>_xlfn.XLOOKUP(A320,'List of Molecules Used'!$D$3:$D$55,'List of Molecules Used'!$E$3:$E$55,"",0,1)</f>
        <v>512.6</v>
      </c>
      <c r="H320">
        <f>_xlfn.XLOOKUP(A320,'List of Molecules Used'!$D$3:$D$55,'List of Molecules Used'!$F$3:$F$55,"",0,1)</f>
        <v>81.034999999999997</v>
      </c>
    </row>
    <row r="321" spans="1:8">
      <c r="A321" t="s">
        <v>22</v>
      </c>
      <c r="C321">
        <v>563.86</v>
      </c>
      <c r="D321">
        <v>5</v>
      </c>
      <c r="E321">
        <v>66.656999999999996</v>
      </c>
      <c r="F321" t="s">
        <v>238</v>
      </c>
      <c r="G321">
        <f>_xlfn.XLOOKUP(A321,'List of Molecules Used'!$D$3:$D$55,'List of Molecules Used'!$E$3:$E$55,"",0,1)</f>
        <v>512.6</v>
      </c>
      <c r="H321">
        <f>_xlfn.XLOOKUP(A321,'List of Molecules Used'!$D$3:$D$55,'List of Molecules Used'!$F$3:$F$55,"",0,1)</f>
        <v>81.034999999999997</v>
      </c>
    </row>
    <row r="322" spans="1:8">
      <c r="A322" t="s">
        <v>22</v>
      </c>
      <c r="C322">
        <v>563.86</v>
      </c>
      <c r="D322">
        <v>5.5</v>
      </c>
      <c r="E322">
        <v>66.88</v>
      </c>
      <c r="F322" t="s">
        <v>238</v>
      </c>
      <c r="G322">
        <f>_xlfn.XLOOKUP(A322,'List of Molecules Used'!$D$3:$D$55,'List of Molecules Used'!$E$3:$E$55,"",0,1)</f>
        <v>512.6</v>
      </c>
      <c r="H322">
        <f>_xlfn.XLOOKUP(A322,'List of Molecules Used'!$D$3:$D$55,'List of Molecules Used'!$F$3:$F$55,"",0,1)</f>
        <v>81.034999999999997</v>
      </c>
    </row>
    <row r="323" spans="1:8">
      <c r="A323" t="s">
        <v>22</v>
      </c>
      <c r="C323">
        <v>563.86</v>
      </c>
      <c r="D323">
        <v>6</v>
      </c>
      <c r="E323">
        <v>67.103999999999999</v>
      </c>
      <c r="F323" t="s">
        <v>238</v>
      </c>
      <c r="G323">
        <f>_xlfn.XLOOKUP(A323,'List of Molecules Used'!$D$3:$D$55,'List of Molecules Used'!$E$3:$E$55,"",0,1)</f>
        <v>512.6</v>
      </c>
      <c r="H323">
        <f>_xlfn.XLOOKUP(A323,'List of Molecules Used'!$D$3:$D$55,'List of Molecules Used'!$F$3:$F$55,"",0,1)</f>
        <v>81.034999999999997</v>
      </c>
    </row>
    <row r="324" spans="1:8">
      <c r="A324" t="s">
        <v>22</v>
      </c>
      <c r="C324">
        <v>563.86</v>
      </c>
      <c r="D324">
        <v>6.5</v>
      </c>
      <c r="E324">
        <v>67.33</v>
      </c>
      <c r="F324" t="s">
        <v>238</v>
      </c>
      <c r="G324">
        <f>_xlfn.XLOOKUP(A324,'List of Molecules Used'!$D$3:$D$55,'List of Molecules Used'!$E$3:$E$55,"",0,1)</f>
        <v>512.6</v>
      </c>
      <c r="H324">
        <f>_xlfn.XLOOKUP(A324,'List of Molecules Used'!$D$3:$D$55,'List of Molecules Used'!$F$3:$F$55,"",0,1)</f>
        <v>81.034999999999997</v>
      </c>
    </row>
    <row r="325" spans="1:8">
      <c r="A325" t="s">
        <v>22</v>
      </c>
      <c r="C325">
        <v>563.86</v>
      </c>
      <c r="D325">
        <v>7</v>
      </c>
      <c r="E325">
        <v>67.558000000000007</v>
      </c>
      <c r="F325" t="s">
        <v>238</v>
      </c>
      <c r="G325">
        <f>_xlfn.XLOOKUP(A325,'List of Molecules Used'!$D$3:$D$55,'List of Molecules Used'!$E$3:$E$55,"",0,1)</f>
        <v>512.6</v>
      </c>
      <c r="H325">
        <f>_xlfn.XLOOKUP(A325,'List of Molecules Used'!$D$3:$D$55,'List of Molecules Used'!$F$3:$F$55,"",0,1)</f>
        <v>81.034999999999997</v>
      </c>
    </row>
    <row r="326" spans="1:8">
      <c r="A326" t="s">
        <v>22</v>
      </c>
      <c r="C326">
        <v>563.86</v>
      </c>
      <c r="D326">
        <v>7.5</v>
      </c>
      <c r="E326">
        <v>67.787000000000006</v>
      </c>
      <c r="F326" t="s">
        <v>238</v>
      </c>
      <c r="G326">
        <f>_xlfn.XLOOKUP(A326,'List of Molecules Used'!$D$3:$D$55,'List of Molecules Used'!$E$3:$E$55,"",0,1)</f>
        <v>512.6</v>
      </c>
      <c r="H326">
        <f>_xlfn.XLOOKUP(A326,'List of Molecules Used'!$D$3:$D$55,'List of Molecules Used'!$F$3:$F$55,"",0,1)</f>
        <v>81.034999999999997</v>
      </c>
    </row>
    <row r="327" spans="1:8">
      <c r="A327" t="s">
        <v>22</v>
      </c>
      <c r="C327">
        <v>563.86</v>
      </c>
      <c r="D327">
        <v>8</v>
      </c>
      <c r="E327">
        <v>68.019000000000005</v>
      </c>
      <c r="F327" t="s">
        <v>238</v>
      </c>
      <c r="G327">
        <f>_xlfn.XLOOKUP(A327,'List of Molecules Used'!$D$3:$D$55,'List of Molecules Used'!$E$3:$E$55,"",0,1)</f>
        <v>512.6</v>
      </c>
      <c r="H327">
        <f>_xlfn.XLOOKUP(A327,'List of Molecules Used'!$D$3:$D$55,'List of Molecules Used'!$F$3:$F$55,"",0,1)</f>
        <v>81.034999999999997</v>
      </c>
    </row>
    <row r="328" spans="1:8">
      <c r="A328" t="s">
        <v>22</v>
      </c>
      <c r="C328">
        <v>563.86</v>
      </c>
      <c r="D328">
        <v>8.5</v>
      </c>
      <c r="E328">
        <v>68.251999999999995</v>
      </c>
      <c r="F328" t="s">
        <v>238</v>
      </c>
      <c r="G328">
        <f>_xlfn.XLOOKUP(A328,'List of Molecules Used'!$D$3:$D$55,'List of Molecules Used'!$E$3:$E$55,"",0,1)</f>
        <v>512.6</v>
      </c>
      <c r="H328">
        <f>_xlfn.XLOOKUP(A328,'List of Molecules Used'!$D$3:$D$55,'List of Molecules Used'!$F$3:$F$55,"",0,1)</f>
        <v>81.034999999999997</v>
      </c>
    </row>
    <row r="329" spans="1:8">
      <c r="A329" t="s">
        <v>22</v>
      </c>
      <c r="C329">
        <v>563.86</v>
      </c>
      <c r="D329">
        <v>9</v>
      </c>
      <c r="E329">
        <v>68.486999999999995</v>
      </c>
      <c r="F329" t="s">
        <v>238</v>
      </c>
      <c r="G329">
        <f>_xlfn.XLOOKUP(A329,'List of Molecules Used'!$D$3:$D$55,'List of Molecules Used'!$E$3:$E$55,"",0,1)</f>
        <v>512.6</v>
      </c>
      <c r="H329">
        <f>_xlfn.XLOOKUP(A329,'List of Molecules Used'!$D$3:$D$55,'List of Molecules Used'!$F$3:$F$55,"",0,1)</f>
        <v>81.034999999999997</v>
      </c>
    </row>
    <row r="330" spans="1:8">
      <c r="A330" t="s">
        <v>22</v>
      </c>
      <c r="C330">
        <v>563.86</v>
      </c>
      <c r="D330">
        <v>9.5</v>
      </c>
      <c r="E330">
        <v>68.722999999999999</v>
      </c>
      <c r="F330" t="s">
        <v>238</v>
      </c>
      <c r="G330">
        <f>_xlfn.XLOOKUP(A330,'List of Molecules Used'!$D$3:$D$55,'List of Molecules Used'!$E$3:$E$55,"",0,1)</f>
        <v>512.6</v>
      </c>
      <c r="H330">
        <f>_xlfn.XLOOKUP(A330,'List of Molecules Used'!$D$3:$D$55,'List of Molecules Used'!$F$3:$F$55,"",0,1)</f>
        <v>81.034999999999997</v>
      </c>
    </row>
    <row r="331" spans="1:8">
      <c r="A331" t="s">
        <v>22</v>
      </c>
      <c r="C331">
        <v>563.86</v>
      </c>
      <c r="D331">
        <v>10</v>
      </c>
      <c r="E331">
        <v>68.962000000000003</v>
      </c>
      <c r="F331" t="s">
        <v>238</v>
      </c>
      <c r="G331">
        <f>_xlfn.XLOOKUP(A331,'List of Molecules Used'!$D$3:$D$55,'List of Molecules Used'!$E$3:$E$55,"",0,1)</f>
        <v>512.6</v>
      </c>
      <c r="H331">
        <f>_xlfn.XLOOKUP(A331,'List of Molecules Used'!$D$3:$D$55,'List of Molecules Used'!$F$3:$F$55,"",0,1)</f>
        <v>81.034999999999997</v>
      </c>
    </row>
    <row r="332" spans="1:8">
      <c r="A332" t="s">
        <v>22</v>
      </c>
      <c r="C332">
        <v>615.12</v>
      </c>
      <c r="D332">
        <v>1</v>
      </c>
      <c r="E332">
        <v>68.465999999999994</v>
      </c>
      <c r="F332" t="s">
        <v>238</v>
      </c>
      <c r="G332">
        <f>_xlfn.XLOOKUP(A332,'List of Molecules Used'!$D$3:$D$55,'List of Molecules Used'!$E$3:$E$55,"",0,1)</f>
        <v>512.6</v>
      </c>
      <c r="H332">
        <f>_xlfn.XLOOKUP(A332,'List of Molecules Used'!$D$3:$D$55,'List of Molecules Used'!$F$3:$F$55,"",0,1)</f>
        <v>81.034999999999997</v>
      </c>
    </row>
    <row r="333" spans="1:8">
      <c r="A333" t="s">
        <v>22</v>
      </c>
      <c r="C333">
        <v>615.12</v>
      </c>
      <c r="D333">
        <v>1.5</v>
      </c>
      <c r="E333">
        <v>68.602999999999994</v>
      </c>
      <c r="F333" t="s">
        <v>238</v>
      </c>
      <c r="G333">
        <f>_xlfn.XLOOKUP(A333,'List of Molecules Used'!$D$3:$D$55,'List of Molecules Used'!$E$3:$E$55,"",0,1)</f>
        <v>512.6</v>
      </c>
      <c r="H333">
        <f>_xlfn.XLOOKUP(A333,'List of Molecules Used'!$D$3:$D$55,'List of Molecules Used'!$F$3:$F$55,"",0,1)</f>
        <v>81.034999999999997</v>
      </c>
    </row>
    <row r="334" spans="1:8">
      <c r="A334" t="s">
        <v>22</v>
      </c>
      <c r="C334">
        <v>615.12</v>
      </c>
      <c r="D334">
        <v>2</v>
      </c>
      <c r="E334">
        <v>68.739999999999995</v>
      </c>
      <c r="F334" t="s">
        <v>238</v>
      </c>
      <c r="G334">
        <f>_xlfn.XLOOKUP(A334,'List of Molecules Used'!$D$3:$D$55,'List of Molecules Used'!$E$3:$E$55,"",0,1)</f>
        <v>512.6</v>
      </c>
      <c r="H334">
        <f>_xlfn.XLOOKUP(A334,'List of Molecules Used'!$D$3:$D$55,'List of Molecules Used'!$F$3:$F$55,"",0,1)</f>
        <v>81.034999999999997</v>
      </c>
    </row>
    <row r="335" spans="1:8">
      <c r="A335" t="s">
        <v>22</v>
      </c>
      <c r="C335">
        <v>615.12</v>
      </c>
      <c r="D335">
        <v>2.5</v>
      </c>
      <c r="E335">
        <v>68.879000000000005</v>
      </c>
      <c r="F335" t="s">
        <v>238</v>
      </c>
      <c r="G335">
        <f>_xlfn.XLOOKUP(A335,'List of Molecules Used'!$D$3:$D$55,'List of Molecules Used'!$E$3:$E$55,"",0,1)</f>
        <v>512.6</v>
      </c>
      <c r="H335">
        <f>_xlfn.XLOOKUP(A335,'List of Molecules Used'!$D$3:$D$55,'List of Molecules Used'!$F$3:$F$55,"",0,1)</f>
        <v>81.034999999999997</v>
      </c>
    </row>
    <row r="336" spans="1:8">
      <c r="A336" t="s">
        <v>22</v>
      </c>
      <c r="C336">
        <v>615.12</v>
      </c>
      <c r="D336">
        <v>3</v>
      </c>
      <c r="E336">
        <v>69.016999999999996</v>
      </c>
      <c r="F336" t="s">
        <v>238</v>
      </c>
      <c r="G336">
        <f>_xlfn.XLOOKUP(A336,'List of Molecules Used'!$D$3:$D$55,'List of Molecules Used'!$E$3:$E$55,"",0,1)</f>
        <v>512.6</v>
      </c>
      <c r="H336">
        <f>_xlfn.XLOOKUP(A336,'List of Molecules Used'!$D$3:$D$55,'List of Molecules Used'!$F$3:$F$55,"",0,1)</f>
        <v>81.034999999999997</v>
      </c>
    </row>
    <row r="337" spans="1:8">
      <c r="A337" t="s">
        <v>22</v>
      </c>
      <c r="C337">
        <v>615.12</v>
      </c>
      <c r="D337">
        <v>3.5</v>
      </c>
      <c r="E337">
        <v>69.156999999999996</v>
      </c>
      <c r="F337" t="s">
        <v>238</v>
      </c>
      <c r="G337">
        <f>_xlfn.XLOOKUP(A337,'List of Molecules Used'!$D$3:$D$55,'List of Molecules Used'!$E$3:$E$55,"",0,1)</f>
        <v>512.6</v>
      </c>
      <c r="H337">
        <f>_xlfn.XLOOKUP(A337,'List of Molecules Used'!$D$3:$D$55,'List of Molecules Used'!$F$3:$F$55,"",0,1)</f>
        <v>81.034999999999997</v>
      </c>
    </row>
    <row r="338" spans="1:8">
      <c r="A338" t="s">
        <v>22</v>
      </c>
      <c r="C338">
        <v>615.12</v>
      </c>
      <c r="D338">
        <v>4</v>
      </c>
      <c r="E338">
        <v>69.296999999999997</v>
      </c>
      <c r="F338" t="s">
        <v>238</v>
      </c>
      <c r="G338">
        <f>_xlfn.XLOOKUP(A338,'List of Molecules Used'!$D$3:$D$55,'List of Molecules Used'!$E$3:$E$55,"",0,1)</f>
        <v>512.6</v>
      </c>
      <c r="H338">
        <f>_xlfn.XLOOKUP(A338,'List of Molecules Used'!$D$3:$D$55,'List of Molecules Used'!$F$3:$F$55,"",0,1)</f>
        <v>81.034999999999997</v>
      </c>
    </row>
    <row r="339" spans="1:8">
      <c r="A339" t="s">
        <v>22</v>
      </c>
      <c r="C339">
        <v>615.12</v>
      </c>
      <c r="D339">
        <v>4.5</v>
      </c>
      <c r="E339">
        <v>69.438000000000002</v>
      </c>
      <c r="F339" t="s">
        <v>238</v>
      </c>
      <c r="G339">
        <f>_xlfn.XLOOKUP(A339,'List of Molecules Used'!$D$3:$D$55,'List of Molecules Used'!$E$3:$E$55,"",0,1)</f>
        <v>512.6</v>
      </c>
      <c r="H339">
        <f>_xlfn.XLOOKUP(A339,'List of Molecules Used'!$D$3:$D$55,'List of Molecules Used'!$F$3:$F$55,"",0,1)</f>
        <v>81.034999999999997</v>
      </c>
    </row>
    <row r="340" spans="1:8">
      <c r="A340" t="s">
        <v>22</v>
      </c>
      <c r="C340">
        <v>615.12</v>
      </c>
      <c r="D340">
        <v>5</v>
      </c>
      <c r="E340">
        <v>69.58</v>
      </c>
      <c r="F340" t="s">
        <v>238</v>
      </c>
      <c r="G340">
        <f>_xlfn.XLOOKUP(A340,'List of Molecules Used'!$D$3:$D$55,'List of Molecules Used'!$E$3:$E$55,"",0,1)</f>
        <v>512.6</v>
      </c>
      <c r="H340">
        <f>_xlfn.XLOOKUP(A340,'List of Molecules Used'!$D$3:$D$55,'List of Molecules Used'!$F$3:$F$55,"",0,1)</f>
        <v>81.034999999999997</v>
      </c>
    </row>
    <row r="341" spans="1:8">
      <c r="A341" t="s">
        <v>22</v>
      </c>
      <c r="C341">
        <v>615.12</v>
      </c>
      <c r="D341">
        <v>5.5</v>
      </c>
      <c r="E341">
        <v>69.722999999999999</v>
      </c>
      <c r="F341" t="s">
        <v>238</v>
      </c>
      <c r="G341">
        <f>_xlfn.XLOOKUP(A341,'List of Molecules Used'!$D$3:$D$55,'List of Molecules Used'!$E$3:$E$55,"",0,1)</f>
        <v>512.6</v>
      </c>
      <c r="H341">
        <f>_xlfn.XLOOKUP(A341,'List of Molecules Used'!$D$3:$D$55,'List of Molecules Used'!$F$3:$F$55,"",0,1)</f>
        <v>81.034999999999997</v>
      </c>
    </row>
    <row r="342" spans="1:8">
      <c r="A342" t="s">
        <v>22</v>
      </c>
      <c r="C342">
        <v>615.12</v>
      </c>
      <c r="D342">
        <v>6</v>
      </c>
      <c r="E342">
        <v>69.866</v>
      </c>
      <c r="F342" t="s">
        <v>238</v>
      </c>
      <c r="G342">
        <f>_xlfn.XLOOKUP(A342,'List of Molecules Used'!$D$3:$D$55,'List of Molecules Used'!$E$3:$E$55,"",0,1)</f>
        <v>512.6</v>
      </c>
      <c r="H342">
        <f>_xlfn.XLOOKUP(A342,'List of Molecules Used'!$D$3:$D$55,'List of Molecules Used'!$F$3:$F$55,"",0,1)</f>
        <v>81.034999999999997</v>
      </c>
    </row>
    <row r="343" spans="1:8">
      <c r="A343" t="s">
        <v>22</v>
      </c>
      <c r="C343">
        <v>615.12</v>
      </c>
      <c r="D343">
        <v>6.5</v>
      </c>
      <c r="E343">
        <v>70.010000000000005</v>
      </c>
      <c r="F343" t="s">
        <v>238</v>
      </c>
      <c r="G343">
        <f>_xlfn.XLOOKUP(A343,'List of Molecules Used'!$D$3:$D$55,'List of Molecules Used'!$E$3:$E$55,"",0,1)</f>
        <v>512.6</v>
      </c>
      <c r="H343">
        <f>_xlfn.XLOOKUP(A343,'List of Molecules Used'!$D$3:$D$55,'List of Molecules Used'!$F$3:$F$55,"",0,1)</f>
        <v>81.034999999999997</v>
      </c>
    </row>
    <row r="344" spans="1:8">
      <c r="A344" t="s">
        <v>22</v>
      </c>
      <c r="C344">
        <v>615.12</v>
      </c>
      <c r="D344">
        <v>7</v>
      </c>
      <c r="E344">
        <v>70.155000000000001</v>
      </c>
      <c r="F344" t="s">
        <v>238</v>
      </c>
      <c r="G344">
        <f>_xlfn.XLOOKUP(A344,'List of Molecules Used'!$D$3:$D$55,'List of Molecules Used'!$E$3:$E$55,"",0,1)</f>
        <v>512.6</v>
      </c>
      <c r="H344">
        <f>_xlfn.XLOOKUP(A344,'List of Molecules Used'!$D$3:$D$55,'List of Molecules Used'!$F$3:$F$55,"",0,1)</f>
        <v>81.034999999999997</v>
      </c>
    </row>
    <row r="345" spans="1:8">
      <c r="A345" t="s">
        <v>22</v>
      </c>
      <c r="C345">
        <v>615.12</v>
      </c>
      <c r="D345">
        <v>7.5</v>
      </c>
      <c r="E345">
        <v>70.3</v>
      </c>
      <c r="F345" t="s">
        <v>238</v>
      </c>
      <c r="G345">
        <f>_xlfn.XLOOKUP(A345,'List of Molecules Used'!$D$3:$D$55,'List of Molecules Used'!$E$3:$E$55,"",0,1)</f>
        <v>512.6</v>
      </c>
      <c r="H345">
        <f>_xlfn.XLOOKUP(A345,'List of Molecules Used'!$D$3:$D$55,'List of Molecules Used'!$F$3:$F$55,"",0,1)</f>
        <v>81.034999999999997</v>
      </c>
    </row>
    <row r="346" spans="1:8">
      <c r="A346" t="s">
        <v>22</v>
      </c>
      <c r="C346">
        <v>615.12</v>
      </c>
      <c r="D346">
        <v>8</v>
      </c>
      <c r="E346">
        <v>70.445999999999998</v>
      </c>
      <c r="F346" t="s">
        <v>238</v>
      </c>
      <c r="G346">
        <f>_xlfn.XLOOKUP(A346,'List of Molecules Used'!$D$3:$D$55,'List of Molecules Used'!$E$3:$E$55,"",0,1)</f>
        <v>512.6</v>
      </c>
      <c r="H346">
        <f>_xlfn.XLOOKUP(A346,'List of Molecules Used'!$D$3:$D$55,'List of Molecules Used'!$F$3:$F$55,"",0,1)</f>
        <v>81.034999999999997</v>
      </c>
    </row>
    <row r="347" spans="1:8">
      <c r="A347" t="s">
        <v>22</v>
      </c>
      <c r="C347">
        <v>615.12</v>
      </c>
      <c r="D347">
        <v>8.5</v>
      </c>
      <c r="E347">
        <v>70.593999999999994</v>
      </c>
      <c r="F347" t="s">
        <v>238</v>
      </c>
      <c r="G347">
        <f>_xlfn.XLOOKUP(A347,'List of Molecules Used'!$D$3:$D$55,'List of Molecules Used'!$E$3:$E$55,"",0,1)</f>
        <v>512.6</v>
      </c>
      <c r="H347">
        <f>_xlfn.XLOOKUP(A347,'List of Molecules Used'!$D$3:$D$55,'List of Molecules Used'!$F$3:$F$55,"",0,1)</f>
        <v>81.034999999999997</v>
      </c>
    </row>
    <row r="348" spans="1:8">
      <c r="A348" t="s">
        <v>22</v>
      </c>
      <c r="C348">
        <v>615.12</v>
      </c>
      <c r="D348">
        <v>9</v>
      </c>
      <c r="E348">
        <v>70.741</v>
      </c>
      <c r="F348" t="s">
        <v>238</v>
      </c>
      <c r="G348">
        <f>_xlfn.XLOOKUP(A348,'List of Molecules Used'!$D$3:$D$55,'List of Molecules Used'!$E$3:$E$55,"",0,1)</f>
        <v>512.6</v>
      </c>
      <c r="H348">
        <f>_xlfn.XLOOKUP(A348,'List of Molecules Used'!$D$3:$D$55,'List of Molecules Used'!$F$3:$F$55,"",0,1)</f>
        <v>81.034999999999997</v>
      </c>
    </row>
    <row r="349" spans="1:8">
      <c r="A349" t="s">
        <v>22</v>
      </c>
      <c r="C349">
        <v>615.12</v>
      </c>
      <c r="D349">
        <v>9.5</v>
      </c>
      <c r="E349">
        <v>70.89</v>
      </c>
      <c r="F349" t="s">
        <v>238</v>
      </c>
      <c r="G349">
        <f>_xlfn.XLOOKUP(A349,'List of Molecules Used'!$D$3:$D$55,'List of Molecules Used'!$E$3:$E$55,"",0,1)</f>
        <v>512.6</v>
      </c>
      <c r="H349">
        <f>_xlfn.XLOOKUP(A349,'List of Molecules Used'!$D$3:$D$55,'List of Molecules Used'!$F$3:$F$55,"",0,1)</f>
        <v>81.034999999999997</v>
      </c>
    </row>
    <row r="350" spans="1:8">
      <c r="A350" t="s">
        <v>22</v>
      </c>
      <c r="C350">
        <v>615.12</v>
      </c>
      <c r="D350">
        <v>10</v>
      </c>
      <c r="E350">
        <v>71.039000000000001</v>
      </c>
      <c r="F350" t="s">
        <v>238</v>
      </c>
      <c r="G350">
        <f>_xlfn.XLOOKUP(A350,'List of Molecules Used'!$D$3:$D$55,'List of Molecules Used'!$E$3:$E$55,"",0,1)</f>
        <v>512.6</v>
      </c>
      <c r="H350">
        <f>_xlfn.XLOOKUP(A350,'List of Molecules Used'!$D$3:$D$55,'List of Molecules Used'!$F$3:$F$55,"",0,1)</f>
        <v>81.034999999999997</v>
      </c>
    </row>
    <row r="351" spans="1:8">
      <c r="A351" t="s">
        <v>26</v>
      </c>
      <c r="C351">
        <v>152.66</v>
      </c>
      <c r="D351">
        <v>1</v>
      </c>
      <c r="E351">
        <v>70.319000000000003</v>
      </c>
      <c r="F351" t="s">
        <v>237</v>
      </c>
      <c r="G351">
        <f>_xlfn.XLOOKUP(A351,'List of Molecules Used'!$D$3:$D$55,'List of Molecules Used'!$E$3:$E$55,"",0,1)</f>
        <v>305.322</v>
      </c>
      <c r="H351">
        <f>_xlfn.XLOOKUP(A351,'List of Molecules Used'!$D$3:$D$55,'List of Molecules Used'!$F$3:$F$55,"",0,1)</f>
        <v>48.722000000000001</v>
      </c>
    </row>
    <row r="352" spans="1:8">
      <c r="A352" t="s">
        <v>26</v>
      </c>
      <c r="C352">
        <v>152.66</v>
      </c>
      <c r="D352">
        <v>1.5</v>
      </c>
      <c r="E352">
        <v>70.313999999999993</v>
      </c>
      <c r="F352" t="s">
        <v>237</v>
      </c>
      <c r="G352">
        <f>_xlfn.XLOOKUP(A352,'List of Molecules Used'!$D$3:$D$55,'List of Molecules Used'!$E$3:$E$55,"",0,1)</f>
        <v>305.322</v>
      </c>
      <c r="H352">
        <f>_xlfn.XLOOKUP(A352,'List of Molecules Used'!$D$3:$D$55,'List of Molecules Used'!$F$3:$F$55,"",0,1)</f>
        <v>48.722000000000001</v>
      </c>
    </row>
    <row r="353" spans="1:8">
      <c r="A353" t="s">
        <v>26</v>
      </c>
      <c r="C353">
        <v>152.66</v>
      </c>
      <c r="D353">
        <v>2</v>
      </c>
      <c r="E353">
        <v>70.308999999999997</v>
      </c>
      <c r="F353" t="s">
        <v>237</v>
      </c>
      <c r="G353">
        <f>_xlfn.XLOOKUP(A353,'List of Molecules Used'!$D$3:$D$55,'List of Molecules Used'!$E$3:$E$55,"",0,1)</f>
        <v>305.322</v>
      </c>
      <c r="H353">
        <f>_xlfn.XLOOKUP(A353,'List of Molecules Used'!$D$3:$D$55,'List of Molecules Used'!$F$3:$F$55,"",0,1)</f>
        <v>48.722000000000001</v>
      </c>
    </row>
    <row r="354" spans="1:8">
      <c r="A354" t="s">
        <v>26</v>
      </c>
      <c r="C354">
        <v>152.66</v>
      </c>
      <c r="D354">
        <v>2.5</v>
      </c>
      <c r="E354">
        <v>70.305000000000007</v>
      </c>
      <c r="F354" t="s">
        <v>237</v>
      </c>
      <c r="G354">
        <f>_xlfn.XLOOKUP(A354,'List of Molecules Used'!$D$3:$D$55,'List of Molecules Used'!$E$3:$E$55,"",0,1)</f>
        <v>305.322</v>
      </c>
      <c r="H354">
        <f>_xlfn.XLOOKUP(A354,'List of Molecules Used'!$D$3:$D$55,'List of Molecules Used'!$F$3:$F$55,"",0,1)</f>
        <v>48.722000000000001</v>
      </c>
    </row>
    <row r="355" spans="1:8">
      <c r="A355" t="s">
        <v>26</v>
      </c>
      <c r="C355">
        <v>152.66</v>
      </c>
      <c r="D355">
        <v>3</v>
      </c>
      <c r="E355">
        <v>70.3</v>
      </c>
      <c r="F355" t="s">
        <v>237</v>
      </c>
      <c r="G355">
        <f>_xlfn.XLOOKUP(A355,'List of Molecules Used'!$D$3:$D$55,'List of Molecules Used'!$E$3:$E$55,"",0,1)</f>
        <v>305.322</v>
      </c>
      <c r="H355">
        <f>_xlfn.XLOOKUP(A355,'List of Molecules Used'!$D$3:$D$55,'List of Molecules Used'!$F$3:$F$55,"",0,1)</f>
        <v>48.722000000000001</v>
      </c>
    </row>
    <row r="356" spans="1:8">
      <c r="A356" t="s">
        <v>26</v>
      </c>
      <c r="C356">
        <v>152.66</v>
      </c>
      <c r="D356">
        <v>3.5</v>
      </c>
      <c r="E356">
        <v>70.296000000000006</v>
      </c>
      <c r="F356" t="s">
        <v>237</v>
      </c>
      <c r="G356">
        <f>_xlfn.XLOOKUP(A356,'List of Molecules Used'!$D$3:$D$55,'List of Molecules Used'!$E$3:$E$55,"",0,1)</f>
        <v>305.322</v>
      </c>
      <c r="H356">
        <f>_xlfn.XLOOKUP(A356,'List of Molecules Used'!$D$3:$D$55,'List of Molecules Used'!$F$3:$F$55,"",0,1)</f>
        <v>48.722000000000001</v>
      </c>
    </row>
    <row r="357" spans="1:8">
      <c r="A357" t="s">
        <v>26</v>
      </c>
      <c r="C357">
        <v>152.66</v>
      </c>
      <c r="D357">
        <v>4</v>
      </c>
      <c r="E357">
        <v>70.290999999999997</v>
      </c>
      <c r="F357" t="s">
        <v>237</v>
      </c>
      <c r="G357">
        <f>_xlfn.XLOOKUP(A357,'List of Molecules Used'!$D$3:$D$55,'List of Molecules Used'!$E$3:$E$55,"",0,1)</f>
        <v>305.322</v>
      </c>
      <c r="H357">
        <f>_xlfn.XLOOKUP(A357,'List of Molecules Used'!$D$3:$D$55,'List of Molecules Used'!$F$3:$F$55,"",0,1)</f>
        <v>48.722000000000001</v>
      </c>
    </row>
    <row r="358" spans="1:8">
      <c r="A358" t="s">
        <v>26</v>
      </c>
      <c r="C358">
        <v>152.66</v>
      </c>
      <c r="D358">
        <v>4.5</v>
      </c>
      <c r="E358">
        <v>70.287000000000006</v>
      </c>
      <c r="F358" t="s">
        <v>237</v>
      </c>
      <c r="G358">
        <f>_xlfn.XLOOKUP(A358,'List of Molecules Used'!$D$3:$D$55,'List of Molecules Used'!$E$3:$E$55,"",0,1)</f>
        <v>305.322</v>
      </c>
      <c r="H358">
        <f>_xlfn.XLOOKUP(A358,'List of Molecules Used'!$D$3:$D$55,'List of Molecules Used'!$F$3:$F$55,"",0,1)</f>
        <v>48.722000000000001</v>
      </c>
    </row>
    <row r="359" spans="1:8">
      <c r="A359" t="s">
        <v>26</v>
      </c>
      <c r="C359">
        <v>152.66</v>
      </c>
      <c r="D359">
        <v>5</v>
      </c>
      <c r="E359">
        <v>70.281999999999996</v>
      </c>
      <c r="F359" t="s">
        <v>237</v>
      </c>
      <c r="G359">
        <f>_xlfn.XLOOKUP(A359,'List of Molecules Used'!$D$3:$D$55,'List of Molecules Used'!$E$3:$E$55,"",0,1)</f>
        <v>305.322</v>
      </c>
      <c r="H359">
        <f>_xlfn.XLOOKUP(A359,'List of Molecules Used'!$D$3:$D$55,'List of Molecules Used'!$F$3:$F$55,"",0,1)</f>
        <v>48.722000000000001</v>
      </c>
    </row>
    <row r="360" spans="1:8">
      <c r="A360" t="s">
        <v>26</v>
      </c>
      <c r="C360">
        <v>152.66</v>
      </c>
      <c r="D360">
        <v>5.5</v>
      </c>
      <c r="E360">
        <v>70.277000000000001</v>
      </c>
      <c r="F360" t="s">
        <v>237</v>
      </c>
      <c r="G360">
        <f>_xlfn.XLOOKUP(A360,'List of Molecules Used'!$D$3:$D$55,'List of Molecules Used'!$E$3:$E$55,"",0,1)</f>
        <v>305.322</v>
      </c>
      <c r="H360">
        <f>_xlfn.XLOOKUP(A360,'List of Molecules Used'!$D$3:$D$55,'List of Molecules Used'!$F$3:$F$55,"",0,1)</f>
        <v>48.722000000000001</v>
      </c>
    </row>
    <row r="361" spans="1:8">
      <c r="A361" t="s">
        <v>26</v>
      </c>
      <c r="C361">
        <v>152.66</v>
      </c>
      <c r="D361">
        <v>6</v>
      </c>
      <c r="E361">
        <v>70.272999999999996</v>
      </c>
      <c r="F361" t="s">
        <v>237</v>
      </c>
      <c r="G361">
        <f>_xlfn.XLOOKUP(A361,'List of Molecules Used'!$D$3:$D$55,'List of Molecules Used'!$E$3:$E$55,"",0,1)</f>
        <v>305.322</v>
      </c>
      <c r="H361">
        <f>_xlfn.XLOOKUP(A361,'List of Molecules Used'!$D$3:$D$55,'List of Molecules Used'!$F$3:$F$55,"",0,1)</f>
        <v>48.722000000000001</v>
      </c>
    </row>
    <row r="362" spans="1:8">
      <c r="A362" t="s">
        <v>26</v>
      </c>
      <c r="C362">
        <v>152.66</v>
      </c>
      <c r="D362">
        <v>6.5</v>
      </c>
      <c r="E362">
        <v>70.268000000000001</v>
      </c>
      <c r="F362" t="s">
        <v>237</v>
      </c>
      <c r="G362">
        <f>_xlfn.XLOOKUP(A362,'List of Molecules Used'!$D$3:$D$55,'List of Molecules Used'!$E$3:$E$55,"",0,1)</f>
        <v>305.322</v>
      </c>
      <c r="H362">
        <f>_xlfn.XLOOKUP(A362,'List of Molecules Used'!$D$3:$D$55,'List of Molecules Used'!$F$3:$F$55,"",0,1)</f>
        <v>48.722000000000001</v>
      </c>
    </row>
    <row r="363" spans="1:8">
      <c r="A363" t="s">
        <v>26</v>
      </c>
      <c r="C363">
        <v>152.66</v>
      </c>
      <c r="D363">
        <v>7</v>
      </c>
      <c r="E363">
        <v>70.263999999999996</v>
      </c>
      <c r="F363" t="s">
        <v>237</v>
      </c>
      <c r="G363">
        <f>_xlfn.XLOOKUP(A363,'List of Molecules Used'!$D$3:$D$55,'List of Molecules Used'!$E$3:$E$55,"",0,1)</f>
        <v>305.322</v>
      </c>
      <c r="H363">
        <f>_xlfn.XLOOKUP(A363,'List of Molecules Used'!$D$3:$D$55,'List of Molecules Used'!$F$3:$F$55,"",0,1)</f>
        <v>48.722000000000001</v>
      </c>
    </row>
    <row r="364" spans="1:8">
      <c r="A364" t="s">
        <v>26</v>
      </c>
      <c r="C364">
        <v>152.66</v>
      </c>
      <c r="D364">
        <v>7.5</v>
      </c>
      <c r="E364">
        <v>70.259</v>
      </c>
      <c r="F364" t="s">
        <v>237</v>
      </c>
      <c r="G364">
        <f>_xlfn.XLOOKUP(A364,'List of Molecules Used'!$D$3:$D$55,'List of Molecules Used'!$E$3:$E$55,"",0,1)</f>
        <v>305.322</v>
      </c>
      <c r="H364">
        <f>_xlfn.XLOOKUP(A364,'List of Molecules Used'!$D$3:$D$55,'List of Molecules Used'!$F$3:$F$55,"",0,1)</f>
        <v>48.722000000000001</v>
      </c>
    </row>
    <row r="365" spans="1:8">
      <c r="A365" t="s">
        <v>26</v>
      </c>
      <c r="C365">
        <v>152.66</v>
      </c>
      <c r="D365">
        <v>8</v>
      </c>
      <c r="E365">
        <v>70.254999999999995</v>
      </c>
      <c r="F365" t="s">
        <v>237</v>
      </c>
      <c r="G365">
        <f>_xlfn.XLOOKUP(A365,'List of Molecules Used'!$D$3:$D$55,'List of Molecules Used'!$E$3:$E$55,"",0,1)</f>
        <v>305.322</v>
      </c>
      <c r="H365">
        <f>_xlfn.XLOOKUP(A365,'List of Molecules Used'!$D$3:$D$55,'List of Molecules Used'!$F$3:$F$55,"",0,1)</f>
        <v>48.722000000000001</v>
      </c>
    </row>
    <row r="366" spans="1:8">
      <c r="A366" t="s">
        <v>26</v>
      </c>
      <c r="C366">
        <v>152.66</v>
      </c>
      <c r="D366">
        <v>8.5</v>
      </c>
      <c r="E366">
        <v>70.25</v>
      </c>
      <c r="F366" t="s">
        <v>237</v>
      </c>
      <c r="G366">
        <f>_xlfn.XLOOKUP(A366,'List of Molecules Used'!$D$3:$D$55,'List of Molecules Used'!$E$3:$E$55,"",0,1)</f>
        <v>305.322</v>
      </c>
      <c r="H366">
        <f>_xlfn.XLOOKUP(A366,'List of Molecules Used'!$D$3:$D$55,'List of Molecules Used'!$F$3:$F$55,"",0,1)</f>
        <v>48.722000000000001</v>
      </c>
    </row>
    <row r="367" spans="1:8">
      <c r="A367" t="s">
        <v>26</v>
      </c>
      <c r="C367">
        <v>152.66</v>
      </c>
      <c r="D367">
        <v>9</v>
      </c>
      <c r="E367">
        <v>70.245999999999995</v>
      </c>
      <c r="F367" t="s">
        <v>237</v>
      </c>
      <c r="G367">
        <f>_xlfn.XLOOKUP(A367,'List of Molecules Used'!$D$3:$D$55,'List of Molecules Used'!$E$3:$E$55,"",0,1)</f>
        <v>305.322</v>
      </c>
      <c r="H367">
        <f>_xlfn.XLOOKUP(A367,'List of Molecules Used'!$D$3:$D$55,'List of Molecules Used'!$F$3:$F$55,"",0,1)</f>
        <v>48.722000000000001</v>
      </c>
    </row>
    <row r="368" spans="1:8">
      <c r="A368" t="s">
        <v>26</v>
      </c>
      <c r="C368">
        <v>152.66</v>
      </c>
      <c r="D368">
        <v>9.5</v>
      </c>
      <c r="E368">
        <v>70.241</v>
      </c>
      <c r="F368" t="s">
        <v>237</v>
      </c>
      <c r="G368">
        <f>_xlfn.XLOOKUP(A368,'List of Molecules Used'!$D$3:$D$55,'List of Molecules Used'!$E$3:$E$55,"",0,1)</f>
        <v>305.322</v>
      </c>
      <c r="H368">
        <f>_xlfn.XLOOKUP(A368,'List of Molecules Used'!$D$3:$D$55,'List of Molecules Used'!$F$3:$F$55,"",0,1)</f>
        <v>48.722000000000001</v>
      </c>
    </row>
    <row r="369" spans="1:8">
      <c r="A369" t="s">
        <v>26</v>
      </c>
      <c r="C369">
        <v>152.66</v>
      </c>
      <c r="D369">
        <v>10</v>
      </c>
      <c r="E369">
        <v>70.236999999999995</v>
      </c>
      <c r="F369" t="s">
        <v>237</v>
      </c>
      <c r="G369">
        <f>_xlfn.XLOOKUP(A369,'List of Molecules Used'!$D$3:$D$55,'List of Molecules Used'!$E$3:$E$55,"",0,1)</f>
        <v>305.322</v>
      </c>
      <c r="H369">
        <f>_xlfn.XLOOKUP(A369,'List of Molecules Used'!$D$3:$D$55,'List of Molecules Used'!$F$3:$F$55,"",0,1)</f>
        <v>48.722000000000001</v>
      </c>
    </row>
    <row r="370" spans="1:8">
      <c r="A370" t="s">
        <v>26</v>
      </c>
      <c r="C370">
        <v>183.19</v>
      </c>
      <c r="D370">
        <v>1</v>
      </c>
      <c r="E370">
        <v>73.183999999999997</v>
      </c>
      <c r="F370" t="s">
        <v>237</v>
      </c>
      <c r="G370">
        <f>_xlfn.XLOOKUP(A370,'List of Molecules Used'!$D$3:$D$55,'List of Molecules Used'!$E$3:$E$55,"",0,1)</f>
        <v>305.322</v>
      </c>
      <c r="H370">
        <f>_xlfn.XLOOKUP(A370,'List of Molecules Used'!$D$3:$D$55,'List of Molecules Used'!$F$3:$F$55,"",0,1)</f>
        <v>48.722000000000001</v>
      </c>
    </row>
    <row r="371" spans="1:8">
      <c r="A371" t="s">
        <v>26</v>
      </c>
      <c r="C371">
        <v>183.19</v>
      </c>
      <c r="D371">
        <v>1.5</v>
      </c>
      <c r="E371">
        <v>73.174999999999997</v>
      </c>
      <c r="F371" t="s">
        <v>237</v>
      </c>
      <c r="G371">
        <f>_xlfn.XLOOKUP(A371,'List of Molecules Used'!$D$3:$D$55,'List of Molecules Used'!$E$3:$E$55,"",0,1)</f>
        <v>305.322</v>
      </c>
      <c r="H371">
        <f>_xlfn.XLOOKUP(A371,'List of Molecules Used'!$D$3:$D$55,'List of Molecules Used'!$F$3:$F$55,"",0,1)</f>
        <v>48.722000000000001</v>
      </c>
    </row>
    <row r="372" spans="1:8">
      <c r="A372" t="s">
        <v>26</v>
      </c>
      <c r="C372">
        <v>183.19</v>
      </c>
      <c r="D372">
        <v>2</v>
      </c>
      <c r="E372">
        <v>73.165999999999997</v>
      </c>
      <c r="F372" t="s">
        <v>237</v>
      </c>
      <c r="G372">
        <f>_xlfn.XLOOKUP(A372,'List of Molecules Used'!$D$3:$D$55,'List of Molecules Used'!$E$3:$E$55,"",0,1)</f>
        <v>305.322</v>
      </c>
      <c r="H372">
        <f>_xlfn.XLOOKUP(A372,'List of Molecules Used'!$D$3:$D$55,'List of Molecules Used'!$F$3:$F$55,"",0,1)</f>
        <v>48.722000000000001</v>
      </c>
    </row>
    <row r="373" spans="1:8">
      <c r="A373" t="s">
        <v>26</v>
      </c>
      <c r="C373">
        <v>183.19</v>
      </c>
      <c r="D373">
        <v>2.5</v>
      </c>
      <c r="E373">
        <v>73.156999999999996</v>
      </c>
      <c r="F373" t="s">
        <v>237</v>
      </c>
      <c r="G373">
        <f>_xlfn.XLOOKUP(A373,'List of Molecules Used'!$D$3:$D$55,'List of Molecules Used'!$E$3:$E$55,"",0,1)</f>
        <v>305.322</v>
      </c>
      <c r="H373">
        <f>_xlfn.XLOOKUP(A373,'List of Molecules Used'!$D$3:$D$55,'List of Molecules Used'!$F$3:$F$55,"",0,1)</f>
        <v>48.722000000000001</v>
      </c>
    </row>
    <row r="374" spans="1:8">
      <c r="A374" t="s">
        <v>26</v>
      </c>
      <c r="C374">
        <v>183.19</v>
      </c>
      <c r="D374">
        <v>3</v>
      </c>
      <c r="E374">
        <v>73.147000000000006</v>
      </c>
      <c r="F374" t="s">
        <v>237</v>
      </c>
      <c r="G374">
        <f>_xlfn.XLOOKUP(A374,'List of Molecules Used'!$D$3:$D$55,'List of Molecules Used'!$E$3:$E$55,"",0,1)</f>
        <v>305.322</v>
      </c>
      <c r="H374">
        <f>_xlfn.XLOOKUP(A374,'List of Molecules Used'!$D$3:$D$55,'List of Molecules Used'!$F$3:$F$55,"",0,1)</f>
        <v>48.722000000000001</v>
      </c>
    </row>
    <row r="375" spans="1:8">
      <c r="A375" t="s">
        <v>26</v>
      </c>
      <c r="C375">
        <v>183.19</v>
      </c>
      <c r="D375">
        <v>3.5</v>
      </c>
      <c r="E375">
        <v>73.138000000000005</v>
      </c>
      <c r="F375" t="s">
        <v>237</v>
      </c>
      <c r="G375">
        <f>_xlfn.XLOOKUP(A375,'List of Molecules Used'!$D$3:$D$55,'List of Molecules Used'!$E$3:$E$55,"",0,1)</f>
        <v>305.322</v>
      </c>
      <c r="H375">
        <f>_xlfn.XLOOKUP(A375,'List of Molecules Used'!$D$3:$D$55,'List of Molecules Used'!$F$3:$F$55,"",0,1)</f>
        <v>48.722000000000001</v>
      </c>
    </row>
    <row r="376" spans="1:8">
      <c r="A376" t="s">
        <v>26</v>
      </c>
      <c r="C376">
        <v>183.19</v>
      </c>
      <c r="D376">
        <v>4</v>
      </c>
      <c r="E376">
        <v>73.129000000000005</v>
      </c>
      <c r="F376" t="s">
        <v>237</v>
      </c>
      <c r="G376">
        <f>_xlfn.XLOOKUP(A376,'List of Molecules Used'!$D$3:$D$55,'List of Molecules Used'!$E$3:$E$55,"",0,1)</f>
        <v>305.322</v>
      </c>
      <c r="H376">
        <f>_xlfn.XLOOKUP(A376,'List of Molecules Used'!$D$3:$D$55,'List of Molecules Used'!$F$3:$F$55,"",0,1)</f>
        <v>48.722000000000001</v>
      </c>
    </row>
    <row r="377" spans="1:8">
      <c r="A377" t="s">
        <v>26</v>
      </c>
      <c r="C377">
        <v>183.19</v>
      </c>
      <c r="D377">
        <v>4.5</v>
      </c>
      <c r="E377">
        <v>73.12</v>
      </c>
      <c r="F377" t="s">
        <v>237</v>
      </c>
      <c r="G377">
        <f>_xlfn.XLOOKUP(A377,'List of Molecules Used'!$D$3:$D$55,'List of Molecules Used'!$E$3:$E$55,"",0,1)</f>
        <v>305.322</v>
      </c>
      <c r="H377">
        <f>_xlfn.XLOOKUP(A377,'List of Molecules Used'!$D$3:$D$55,'List of Molecules Used'!$F$3:$F$55,"",0,1)</f>
        <v>48.722000000000001</v>
      </c>
    </row>
    <row r="378" spans="1:8">
      <c r="A378" t="s">
        <v>26</v>
      </c>
      <c r="C378">
        <v>183.19</v>
      </c>
      <c r="D378">
        <v>5</v>
      </c>
      <c r="E378">
        <v>73.111000000000004</v>
      </c>
      <c r="F378" t="s">
        <v>237</v>
      </c>
      <c r="G378">
        <f>_xlfn.XLOOKUP(A378,'List of Molecules Used'!$D$3:$D$55,'List of Molecules Used'!$E$3:$E$55,"",0,1)</f>
        <v>305.322</v>
      </c>
      <c r="H378">
        <f>_xlfn.XLOOKUP(A378,'List of Molecules Used'!$D$3:$D$55,'List of Molecules Used'!$F$3:$F$55,"",0,1)</f>
        <v>48.722000000000001</v>
      </c>
    </row>
    <row r="379" spans="1:8">
      <c r="A379" t="s">
        <v>26</v>
      </c>
      <c r="C379">
        <v>183.19</v>
      </c>
      <c r="D379">
        <v>5.5</v>
      </c>
      <c r="E379">
        <v>73.102000000000004</v>
      </c>
      <c r="F379" t="s">
        <v>237</v>
      </c>
      <c r="G379">
        <f>_xlfn.XLOOKUP(A379,'List of Molecules Used'!$D$3:$D$55,'List of Molecules Used'!$E$3:$E$55,"",0,1)</f>
        <v>305.322</v>
      </c>
      <c r="H379">
        <f>_xlfn.XLOOKUP(A379,'List of Molecules Used'!$D$3:$D$55,'List of Molecules Used'!$F$3:$F$55,"",0,1)</f>
        <v>48.722000000000001</v>
      </c>
    </row>
    <row r="380" spans="1:8">
      <c r="A380" t="s">
        <v>26</v>
      </c>
      <c r="C380">
        <v>183.19</v>
      </c>
      <c r="D380">
        <v>6</v>
      </c>
      <c r="E380">
        <v>73.093000000000004</v>
      </c>
      <c r="F380" t="s">
        <v>237</v>
      </c>
      <c r="G380">
        <f>_xlfn.XLOOKUP(A380,'List of Molecules Used'!$D$3:$D$55,'List of Molecules Used'!$E$3:$E$55,"",0,1)</f>
        <v>305.322</v>
      </c>
      <c r="H380">
        <f>_xlfn.XLOOKUP(A380,'List of Molecules Used'!$D$3:$D$55,'List of Molecules Used'!$F$3:$F$55,"",0,1)</f>
        <v>48.722000000000001</v>
      </c>
    </row>
    <row r="381" spans="1:8">
      <c r="A381" t="s">
        <v>26</v>
      </c>
      <c r="C381">
        <v>183.19</v>
      </c>
      <c r="D381">
        <v>6.5</v>
      </c>
      <c r="E381">
        <v>73.084000000000003</v>
      </c>
      <c r="F381" t="s">
        <v>237</v>
      </c>
      <c r="G381">
        <f>_xlfn.XLOOKUP(A381,'List of Molecules Used'!$D$3:$D$55,'List of Molecules Used'!$E$3:$E$55,"",0,1)</f>
        <v>305.322</v>
      </c>
      <c r="H381">
        <f>_xlfn.XLOOKUP(A381,'List of Molecules Used'!$D$3:$D$55,'List of Molecules Used'!$F$3:$F$55,"",0,1)</f>
        <v>48.722000000000001</v>
      </c>
    </row>
    <row r="382" spans="1:8">
      <c r="A382" t="s">
        <v>26</v>
      </c>
      <c r="C382">
        <v>183.19</v>
      </c>
      <c r="D382">
        <v>7</v>
      </c>
      <c r="E382">
        <v>73.075000000000003</v>
      </c>
      <c r="F382" t="s">
        <v>237</v>
      </c>
      <c r="G382">
        <f>_xlfn.XLOOKUP(A382,'List of Molecules Used'!$D$3:$D$55,'List of Molecules Used'!$E$3:$E$55,"",0,1)</f>
        <v>305.322</v>
      </c>
      <c r="H382">
        <f>_xlfn.XLOOKUP(A382,'List of Molecules Used'!$D$3:$D$55,'List of Molecules Used'!$F$3:$F$55,"",0,1)</f>
        <v>48.722000000000001</v>
      </c>
    </row>
    <row r="383" spans="1:8">
      <c r="A383" t="s">
        <v>26</v>
      </c>
      <c r="C383">
        <v>183.19</v>
      </c>
      <c r="D383">
        <v>7.5</v>
      </c>
      <c r="E383">
        <v>73.066000000000003</v>
      </c>
      <c r="F383" t="s">
        <v>237</v>
      </c>
      <c r="G383">
        <f>_xlfn.XLOOKUP(A383,'List of Molecules Used'!$D$3:$D$55,'List of Molecules Used'!$E$3:$E$55,"",0,1)</f>
        <v>305.322</v>
      </c>
      <c r="H383">
        <f>_xlfn.XLOOKUP(A383,'List of Molecules Used'!$D$3:$D$55,'List of Molecules Used'!$F$3:$F$55,"",0,1)</f>
        <v>48.722000000000001</v>
      </c>
    </row>
    <row r="384" spans="1:8">
      <c r="A384" t="s">
        <v>26</v>
      </c>
      <c r="C384">
        <v>183.19</v>
      </c>
      <c r="D384">
        <v>8</v>
      </c>
      <c r="E384">
        <v>73.057000000000002</v>
      </c>
      <c r="F384" t="s">
        <v>237</v>
      </c>
      <c r="G384">
        <f>_xlfn.XLOOKUP(A384,'List of Molecules Used'!$D$3:$D$55,'List of Molecules Used'!$E$3:$E$55,"",0,1)</f>
        <v>305.322</v>
      </c>
      <c r="H384">
        <f>_xlfn.XLOOKUP(A384,'List of Molecules Used'!$D$3:$D$55,'List of Molecules Used'!$F$3:$F$55,"",0,1)</f>
        <v>48.722000000000001</v>
      </c>
    </row>
    <row r="385" spans="1:8">
      <c r="A385" t="s">
        <v>26</v>
      </c>
      <c r="C385">
        <v>183.19</v>
      </c>
      <c r="D385">
        <v>8.5</v>
      </c>
      <c r="E385">
        <v>73.048000000000002</v>
      </c>
      <c r="F385" t="s">
        <v>237</v>
      </c>
      <c r="G385">
        <f>_xlfn.XLOOKUP(A385,'List of Molecules Used'!$D$3:$D$55,'List of Molecules Used'!$E$3:$E$55,"",0,1)</f>
        <v>305.322</v>
      </c>
      <c r="H385">
        <f>_xlfn.XLOOKUP(A385,'List of Molecules Used'!$D$3:$D$55,'List of Molecules Used'!$F$3:$F$55,"",0,1)</f>
        <v>48.722000000000001</v>
      </c>
    </row>
    <row r="386" spans="1:8">
      <c r="A386" t="s">
        <v>26</v>
      </c>
      <c r="C386">
        <v>183.19</v>
      </c>
      <c r="D386">
        <v>9</v>
      </c>
      <c r="E386">
        <v>73.039000000000001</v>
      </c>
      <c r="F386" t="s">
        <v>237</v>
      </c>
      <c r="G386">
        <f>_xlfn.XLOOKUP(A386,'List of Molecules Used'!$D$3:$D$55,'List of Molecules Used'!$E$3:$E$55,"",0,1)</f>
        <v>305.322</v>
      </c>
      <c r="H386">
        <f>_xlfn.XLOOKUP(A386,'List of Molecules Used'!$D$3:$D$55,'List of Molecules Used'!$F$3:$F$55,"",0,1)</f>
        <v>48.722000000000001</v>
      </c>
    </row>
    <row r="387" spans="1:8">
      <c r="A387" t="s">
        <v>26</v>
      </c>
      <c r="C387">
        <v>183.19</v>
      </c>
      <c r="D387">
        <v>9.5</v>
      </c>
      <c r="E387">
        <v>73.03</v>
      </c>
      <c r="F387" t="s">
        <v>237</v>
      </c>
      <c r="G387">
        <f>_xlfn.XLOOKUP(A387,'List of Molecules Used'!$D$3:$D$55,'List of Molecules Used'!$E$3:$E$55,"",0,1)</f>
        <v>305.322</v>
      </c>
      <c r="H387">
        <f>_xlfn.XLOOKUP(A387,'List of Molecules Used'!$D$3:$D$55,'List of Molecules Used'!$F$3:$F$55,"",0,1)</f>
        <v>48.722000000000001</v>
      </c>
    </row>
    <row r="388" spans="1:8">
      <c r="A388" t="s">
        <v>26</v>
      </c>
      <c r="C388">
        <v>183.19</v>
      </c>
      <c r="D388">
        <v>10</v>
      </c>
      <c r="E388">
        <v>73.021000000000001</v>
      </c>
      <c r="F388" t="s">
        <v>237</v>
      </c>
      <c r="G388">
        <f>_xlfn.XLOOKUP(A388,'List of Molecules Used'!$D$3:$D$55,'List of Molecules Used'!$E$3:$E$55,"",0,1)</f>
        <v>305.322</v>
      </c>
      <c r="H388">
        <f>_xlfn.XLOOKUP(A388,'List of Molecules Used'!$D$3:$D$55,'List of Molecules Used'!$F$3:$F$55,"",0,1)</f>
        <v>48.722000000000001</v>
      </c>
    </row>
    <row r="389" spans="1:8">
      <c r="A389" t="s">
        <v>26</v>
      </c>
      <c r="C389">
        <v>213.72</v>
      </c>
      <c r="D389">
        <v>1</v>
      </c>
      <c r="E389">
        <v>44.63</v>
      </c>
      <c r="F389" t="s">
        <v>238</v>
      </c>
      <c r="G389">
        <f>_xlfn.XLOOKUP(A389,'List of Molecules Used'!$D$3:$D$55,'List of Molecules Used'!$E$3:$E$55,"",0,1)</f>
        <v>305.322</v>
      </c>
      <c r="H389">
        <f>_xlfn.XLOOKUP(A389,'List of Molecules Used'!$D$3:$D$55,'List of Molecules Used'!$F$3:$F$55,"",0,1)</f>
        <v>48.722000000000001</v>
      </c>
    </row>
    <row r="390" spans="1:8">
      <c r="A390" t="s">
        <v>26</v>
      </c>
      <c r="C390">
        <v>213.72</v>
      </c>
      <c r="D390">
        <v>1.5</v>
      </c>
      <c r="E390">
        <v>45.304000000000002</v>
      </c>
      <c r="F390" t="s">
        <v>238</v>
      </c>
      <c r="G390">
        <f>_xlfn.XLOOKUP(A390,'List of Molecules Used'!$D$3:$D$55,'List of Molecules Used'!$E$3:$E$55,"",0,1)</f>
        <v>305.322</v>
      </c>
      <c r="H390">
        <f>_xlfn.XLOOKUP(A390,'List of Molecules Used'!$D$3:$D$55,'List of Molecules Used'!$F$3:$F$55,"",0,1)</f>
        <v>48.722000000000001</v>
      </c>
    </row>
    <row r="391" spans="1:8">
      <c r="A391" t="s">
        <v>26</v>
      </c>
      <c r="C391">
        <v>213.72</v>
      </c>
      <c r="D391">
        <v>2</v>
      </c>
      <c r="E391">
        <v>46.045000000000002</v>
      </c>
      <c r="F391" t="s">
        <v>238</v>
      </c>
      <c r="G391">
        <f>_xlfn.XLOOKUP(A391,'List of Molecules Used'!$D$3:$D$55,'List of Molecules Used'!$E$3:$E$55,"",0,1)</f>
        <v>305.322</v>
      </c>
      <c r="H391">
        <f>_xlfn.XLOOKUP(A391,'List of Molecules Used'!$D$3:$D$55,'List of Molecules Used'!$F$3:$F$55,"",0,1)</f>
        <v>48.722000000000001</v>
      </c>
    </row>
    <row r="392" spans="1:8">
      <c r="A392" t="s">
        <v>26</v>
      </c>
      <c r="C392">
        <v>213.72</v>
      </c>
      <c r="D392">
        <v>2.5</v>
      </c>
      <c r="E392">
        <v>46.865000000000002</v>
      </c>
      <c r="F392" t="s">
        <v>238</v>
      </c>
      <c r="G392">
        <f>_xlfn.XLOOKUP(A392,'List of Molecules Used'!$D$3:$D$55,'List of Molecules Used'!$E$3:$E$55,"",0,1)</f>
        <v>305.322</v>
      </c>
      <c r="H392">
        <f>_xlfn.XLOOKUP(A392,'List of Molecules Used'!$D$3:$D$55,'List of Molecules Used'!$F$3:$F$55,"",0,1)</f>
        <v>48.722000000000001</v>
      </c>
    </row>
    <row r="393" spans="1:8">
      <c r="A393" t="s">
        <v>26</v>
      </c>
      <c r="C393">
        <v>213.72</v>
      </c>
      <c r="D393">
        <v>3</v>
      </c>
      <c r="E393">
        <v>47.79</v>
      </c>
      <c r="F393" t="s">
        <v>238</v>
      </c>
      <c r="G393">
        <f>_xlfn.XLOOKUP(A393,'List of Molecules Used'!$D$3:$D$55,'List of Molecules Used'!$E$3:$E$55,"",0,1)</f>
        <v>305.322</v>
      </c>
      <c r="H393">
        <f>_xlfn.XLOOKUP(A393,'List of Molecules Used'!$D$3:$D$55,'List of Molecules Used'!$F$3:$F$55,"",0,1)</f>
        <v>48.722000000000001</v>
      </c>
    </row>
    <row r="394" spans="1:8">
      <c r="A394" t="s">
        <v>26</v>
      </c>
      <c r="C394">
        <v>213.72</v>
      </c>
      <c r="D394">
        <v>3.5</v>
      </c>
      <c r="E394">
        <v>48.868000000000002</v>
      </c>
      <c r="F394" t="s">
        <v>238</v>
      </c>
      <c r="G394">
        <f>_xlfn.XLOOKUP(A394,'List of Molecules Used'!$D$3:$D$55,'List of Molecules Used'!$E$3:$E$55,"",0,1)</f>
        <v>305.322</v>
      </c>
      <c r="H394">
        <f>_xlfn.XLOOKUP(A394,'List of Molecules Used'!$D$3:$D$55,'List of Molecules Used'!$F$3:$F$55,"",0,1)</f>
        <v>48.722000000000001</v>
      </c>
    </row>
    <row r="395" spans="1:8">
      <c r="A395" t="s">
        <v>26</v>
      </c>
      <c r="C395">
        <v>213.72</v>
      </c>
      <c r="D395">
        <v>3.8744000000000001</v>
      </c>
      <c r="E395">
        <v>49.82</v>
      </c>
      <c r="F395" t="s">
        <v>238</v>
      </c>
      <c r="G395">
        <f>_xlfn.XLOOKUP(A395,'List of Molecules Used'!$D$3:$D$55,'List of Molecules Used'!$E$3:$E$55,"",0,1)</f>
        <v>305.322</v>
      </c>
      <c r="H395">
        <f>_xlfn.XLOOKUP(A395,'List of Molecules Used'!$D$3:$D$55,'List of Molecules Used'!$F$3:$F$55,"",0,1)</f>
        <v>48.722000000000001</v>
      </c>
    </row>
    <row r="396" spans="1:8">
      <c r="A396" t="s">
        <v>26</v>
      </c>
      <c r="C396">
        <v>213.72</v>
      </c>
      <c r="D396">
        <v>3.8744000000000001</v>
      </c>
      <c r="E396">
        <v>78.108000000000004</v>
      </c>
      <c r="F396" t="s">
        <v>237</v>
      </c>
      <c r="G396">
        <f>_xlfn.XLOOKUP(A396,'List of Molecules Used'!$D$3:$D$55,'List of Molecules Used'!$E$3:$E$55,"",0,1)</f>
        <v>305.322</v>
      </c>
      <c r="H396">
        <f>_xlfn.XLOOKUP(A396,'List of Molecules Used'!$D$3:$D$55,'List of Molecules Used'!$F$3:$F$55,"",0,1)</f>
        <v>48.722000000000001</v>
      </c>
    </row>
    <row r="397" spans="1:8">
      <c r="A397" t="s">
        <v>26</v>
      </c>
      <c r="C397">
        <v>213.72</v>
      </c>
      <c r="D397">
        <v>4</v>
      </c>
      <c r="E397">
        <v>78.102999999999994</v>
      </c>
      <c r="F397" t="s">
        <v>237</v>
      </c>
      <c r="G397">
        <f>_xlfn.XLOOKUP(A397,'List of Molecules Used'!$D$3:$D$55,'List of Molecules Used'!$E$3:$E$55,"",0,1)</f>
        <v>305.322</v>
      </c>
      <c r="H397">
        <f>_xlfn.XLOOKUP(A397,'List of Molecules Used'!$D$3:$D$55,'List of Molecules Used'!$F$3:$F$55,"",0,1)</f>
        <v>48.722000000000001</v>
      </c>
    </row>
    <row r="398" spans="1:8">
      <c r="A398" t="s">
        <v>26</v>
      </c>
      <c r="C398">
        <v>213.72</v>
      </c>
      <c r="D398">
        <v>4.5</v>
      </c>
      <c r="E398">
        <v>78.081999999999994</v>
      </c>
      <c r="F398" t="s">
        <v>237</v>
      </c>
      <c r="G398">
        <f>_xlfn.XLOOKUP(A398,'List of Molecules Used'!$D$3:$D$55,'List of Molecules Used'!$E$3:$E$55,"",0,1)</f>
        <v>305.322</v>
      </c>
      <c r="H398">
        <f>_xlfn.XLOOKUP(A398,'List of Molecules Used'!$D$3:$D$55,'List of Molecules Used'!$F$3:$F$55,"",0,1)</f>
        <v>48.722000000000001</v>
      </c>
    </row>
    <row r="399" spans="1:8">
      <c r="A399" t="s">
        <v>26</v>
      </c>
      <c r="C399">
        <v>213.72</v>
      </c>
      <c r="D399">
        <v>5</v>
      </c>
      <c r="E399">
        <v>78.061000000000007</v>
      </c>
      <c r="F399" t="s">
        <v>237</v>
      </c>
      <c r="G399">
        <f>_xlfn.XLOOKUP(A399,'List of Molecules Used'!$D$3:$D$55,'List of Molecules Used'!$E$3:$E$55,"",0,1)</f>
        <v>305.322</v>
      </c>
      <c r="H399">
        <f>_xlfn.XLOOKUP(A399,'List of Molecules Used'!$D$3:$D$55,'List of Molecules Used'!$F$3:$F$55,"",0,1)</f>
        <v>48.722000000000001</v>
      </c>
    </row>
    <row r="400" spans="1:8">
      <c r="A400" t="s">
        <v>26</v>
      </c>
      <c r="C400">
        <v>213.72</v>
      </c>
      <c r="D400">
        <v>5.5</v>
      </c>
      <c r="E400">
        <v>78.040999999999997</v>
      </c>
      <c r="F400" t="s">
        <v>237</v>
      </c>
      <c r="G400">
        <f>_xlfn.XLOOKUP(A400,'List of Molecules Used'!$D$3:$D$55,'List of Molecules Used'!$E$3:$E$55,"",0,1)</f>
        <v>305.322</v>
      </c>
      <c r="H400">
        <f>_xlfn.XLOOKUP(A400,'List of Molecules Used'!$D$3:$D$55,'List of Molecules Used'!$F$3:$F$55,"",0,1)</f>
        <v>48.722000000000001</v>
      </c>
    </row>
    <row r="401" spans="1:8">
      <c r="A401" t="s">
        <v>26</v>
      </c>
      <c r="C401">
        <v>213.72</v>
      </c>
      <c r="D401">
        <v>6</v>
      </c>
      <c r="E401">
        <v>78.02</v>
      </c>
      <c r="F401" t="s">
        <v>237</v>
      </c>
      <c r="G401">
        <f>_xlfn.XLOOKUP(A401,'List of Molecules Used'!$D$3:$D$55,'List of Molecules Used'!$E$3:$E$55,"",0,1)</f>
        <v>305.322</v>
      </c>
      <c r="H401">
        <f>_xlfn.XLOOKUP(A401,'List of Molecules Used'!$D$3:$D$55,'List of Molecules Used'!$F$3:$F$55,"",0,1)</f>
        <v>48.722000000000001</v>
      </c>
    </row>
    <row r="402" spans="1:8">
      <c r="A402" t="s">
        <v>26</v>
      </c>
      <c r="C402">
        <v>213.72</v>
      </c>
      <c r="D402">
        <v>6.5</v>
      </c>
      <c r="E402">
        <v>78</v>
      </c>
      <c r="F402" t="s">
        <v>237</v>
      </c>
      <c r="G402">
        <f>_xlfn.XLOOKUP(A402,'List of Molecules Used'!$D$3:$D$55,'List of Molecules Used'!$E$3:$E$55,"",0,1)</f>
        <v>305.322</v>
      </c>
      <c r="H402">
        <f>_xlfn.XLOOKUP(A402,'List of Molecules Used'!$D$3:$D$55,'List of Molecules Used'!$F$3:$F$55,"",0,1)</f>
        <v>48.722000000000001</v>
      </c>
    </row>
    <row r="403" spans="1:8">
      <c r="A403" t="s">
        <v>26</v>
      </c>
      <c r="C403">
        <v>213.72</v>
      </c>
      <c r="D403">
        <v>7</v>
      </c>
      <c r="E403">
        <v>77.978999999999999</v>
      </c>
      <c r="F403" t="s">
        <v>237</v>
      </c>
      <c r="G403">
        <f>_xlfn.XLOOKUP(A403,'List of Molecules Used'!$D$3:$D$55,'List of Molecules Used'!$E$3:$E$55,"",0,1)</f>
        <v>305.322</v>
      </c>
      <c r="H403">
        <f>_xlfn.XLOOKUP(A403,'List of Molecules Used'!$D$3:$D$55,'List of Molecules Used'!$F$3:$F$55,"",0,1)</f>
        <v>48.722000000000001</v>
      </c>
    </row>
    <row r="404" spans="1:8">
      <c r="A404" t="s">
        <v>26</v>
      </c>
      <c r="C404">
        <v>213.72</v>
      </c>
      <c r="D404">
        <v>7.5</v>
      </c>
      <c r="E404">
        <v>77.959000000000003</v>
      </c>
      <c r="F404" t="s">
        <v>237</v>
      </c>
      <c r="G404">
        <f>_xlfn.XLOOKUP(A404,'List of Molecules Used'!$D$3:$D$55,'List of Molecules Used'!$E$3:$E$55,"",0,1)</f>
        <v>305.322</v>
      </c>
      <c r="H404">
        <f>_xlfn.XLOOKUP(A404,'List of Molecules Used'!$D$3:$D$55,'List of Molecules Used'!$F$3:$F$55,"",0,1)</f>
        <v>48.722000000000001</v>
      </c>
    </row>
    <row r="405" spans="1:8">
      <c r="A405" t="s">
        <v>26</v>
      </c>
      <c r="C405">
        <v>213.72</v>
      </c>
      <c r="D405">
        <v>8</v>
      </c>
      <c r="E405">
        <v>77.938999999999993</v>
      </c>
      <c r="F405" t="s">
        <v>237</v>
      </c>
      <c r="G405">
        <f>_xlfn.XLOOKUP(A405,'List of Molecules Used'!$D$3:$D$55,'List of Molecules Used'!$E$3:$E$55,"",0,1)</f>
        <v>305.322</v>
      </c>
      <c r="H405">
        <f>_xlfn.XLOOKUP(A405,'List of Molecules Used'!$D$3:$D$55,'List of Molecules Used'!$F$3:$F$55,"",0,1)</f>
        <v>48.722000000000001</v>
      </c>
    </row>
    <row r="406" spans="1:8">
      <c r="A406" t="s">
        <v>26</v>
      </c>
      <c r="C406">
        <v>213.72</v>
      </c>
      <c r="D406">
        <v>8.5</v>
      </c>
      <c r="E406">
        <v>77.918000000000006</v>
      </c>
      <c r="F406" t="s">
        <v>237</v>
      </c>
      <c r="G406">
        <f>_xlfn.XLOOKUP(A406,'List of Molecules Used'!$D$3:$D$55,'List of Molecules Used'!$E$3:$E$55,"",0,1)</f>
        <v>305.322</v>
      </c>
      <c r="H406">
        <f>_xlfn.XLOOKUP(A406,'List of Molecules Used'!$D$3:$D$55,'List of Molecules Used'!$F$3:$F$55,"",0,1)</f>
        <v>48.722000000000001</v>
      </c>
    </row>
    <row r="407" spans="1:8">
      <c r="A407" t="s">
        <v>26</v>
      </c>
      <c r="C407">
        <v>213.72</v>
      </c>
      <c r="D407">
        <v>9</v>
      </c>
      <c r="E407">
        <v>77.897999999999996</v>
      </c>
      <c r="F407" t="s">
        <v>237</v>
      </c>
      <c r="G407">
        <f>_xlfn.XLOOKUP(A407,'List of Molecules Used'!$D$3:$D$55,'List of Molecules Used'!$E$3:$E$55,"",0,1)</f>
        <v>305.322</v>
      </c>
      <c r="H407">
        <f>_xlfn.XLOOKUP(A407,'List of Molecules Used'!$D$3:$D$55,'List of Molecules Used'!$F$3:$F$55,"",0,1)</f>
        <v>48.722000000000001</v>
      </c>
    </row>
    <row r="408" spans="1:8">
      <c r="A408" t="s">
        <v>26</v>
      </c>
      <c r="C408">
        <v>213.72</v>
      </c>
      <c r="D408">
        <v>9.5</v>
      </c>
      <c r="E408">
        <v>77.878</v>
      </c>
      <c r="F408" t="s">
        <v>237</v>
      </c>
      <c r="G408">
        <f>_xlfn.XLOOKUP(A408,'List of Molecules Used'!$D$3:$D$55,'List of Molecules Used'!$E$3:$E$55,"",0,1)</f>
        <v>305.322</v>
      </c>
      <c r="H408">
        <f>_xlfn.XLOOKUP(A408,'List of Molecules Used'!$D$3:$D$55,'List of Molecules Used'!$F$3:$F$55,"",0,1)</f>
        <v>48.722000000000001</v>
      </c>
    </row>
    <row r="409" spans="1:8">
      <c r="A409" t="s">
        <v>26</v>
      </c>
      <c r="C409">
        <v>213.72</v>
      </c>
      <c r="D409">
        <v>10</v>
      </c>
      <c r="E409">
        <v>77.858000000000004</v>
      </c>
      <c r="F409" t="s">
        <v>237</v>
      </c>
      <c r="G409">
        <f>_xlfn.XLOOKUP(A409,'List of Molecules Used'!$D$3:$D$55,'List of Molecules Used'!$E$3:$E$55,"",0,1)</f>
        <v>305.322</v>
      </c>
      <c r="H409">
        <f>_xlfn.XLOOKUP(A409,'List of Molecules Used'!$D$3:$D$55,'List of Molecules Used'!$F$3:$F$55,"",0,1)</f>
        <v>48.722000000000001</v>
      </c>
    </row>
    <row r="410" spans="1:8">
      <c r="A410" t="s">
        <v>26</v>
      </c>
      <c r="C410">
        <v>244.26</v>
      </c>
      <c r="D410">
        <v>1</v>
      </c>
      <c r="E410">
        <v>47.100999999999999</v>
      </c>
      <c r="F410" t="s">
        <v>238</v>
      </c>
      <c r="G410">
        <f>_xlfn.XLOOKUP(A410,'List of Molecules Used'!$D$3:$D$55,'List of Molecules Used'!$E$3:$E$55,"",0,1)</f>
        <v>305.322</v>
      </c>
      <c r="H410">
        <f>_xlfn.XLOOKUP(A410,'List of Molecules Used'!$D$3:$D$55,'List of Molecules Used'!$F$3:$F$55,"",0,1)</f>
        <v>48.722000000000001</v>
      </c>
    </row>
    <row r="411" spans="1:8">
      <c r="A411" t="s">
        <v>26</v>
      </c>
      <c r="C411">
        <v>244.26</v>
      </c>
      <c r="D411">
        <v>1.5</v>
      </c>
      <c r="E411">
        <v>47.476999999999997</v>
      </c>
      <c r="F411" t="s">
        <v>238</v>
      </c>
      <c r="G411">
        <f>_xlfn.XLOOKUP(A411,'List of Molecules Used'!$D$3:$D$55,'List of Molecules Used'!$E$3:$E$55,"",0,1)</f>
        <v>305.322</v>
      </c>
      <c r="H411">
        <f>_xlfn.XLOOKUP(A411,'List of Molecules Used'!$D$3:$D$55,'List of Molecules Used'!$F$3:$F$55,"",0,1)</f>
        <v>48.722000000000001</v>
      </c>
    </row>
    <row r="412" spans="1:8">
      <c r="A412" t="s">
        <v>26</v>
      </c>
      <c r="C412">
        <v>244.26</v>
      </c>
      <c r="D412">
        <v>2</v>
      </c>
      <c r="E412">
        <v>47.875999999999998</v>
      </c>
      <c r="F412" t="s">
        <v>238</v>
      </c>
      <c r="G412">
        <f>_xlfn.XLOOKUP(A412,'List of Molecules Used'!$D$3:$D$55,'List of Molecules Used'!$E$3:$E$55,"",0,1)</f>
        <v>305.322</v>
      </c>
      <c r="H412">
        <f>_xlfn.XLOOKUP(A412,'List of Molecules Used'!$D$3:$D$55,'List of Molecules Used'!$F$3:$F$55,"",0,1)</f>
        <v>48.722000000000001</v>
      </c>
    </row>
    <row r="413" spans="1:8">
      <c r="A413" t="s">
        <v>26</v>
      </c>
      <c r="C413">
        <v>244.26</v>
      </c>
      <c r="D413">
        <v>2.5</v>
      </c>
      <c r="E413">
        <v>48.298000000000002</v>
      </c>
      <c r="F413" t="s">
        <v>238</v>
      </c>
      <c r="G413">
        <f>_xlfn.XLOOKUP(A413,'List of Molecules Used'!$D$3:$D$55,'List of Molecules Used'!$E$3:$E$55,"",0,1)</f>
        <v>305.322</v>
      </c>
      <c r="H413">
        <f>_xlfn.XLOOKUP(A413,'List of Molecules Used'!$D$3:$D$55,'List of Molecules Used'!$F$3:$F$55,"",0,1)</f>
        <v>48.722000000000001</v>
      </c>
    </row>
    <row r="414" spans="1:8">
      <c r="A414" t="s">
        <v>26</v>
      </c>
      <c r="C414">
        <v>244.26</v>
      </c>
      <c r="D414">
        <v>3</v>
      </c>
      <c r="E414">
        <v>48.743000000000002</v>
      </c>
      <c r="F414" t="s">
        <v>238</v>
      </c>
      <c r="G414">
        <f>_xlfn.XLOOKUP(A414,'List of Molecules Used'!$D$3:$D$55,'List of Molecules Used'!$E$3:$E$55,"",0,1)</f>
        <v>305.322</v>
      </c>
      <c r="H414">
        <f>_xlfn.XLOOKUP(A414,'List of Molecules Used'!$D$3:$D$55,'List of Molecules Used'!$F$3:$F$55,"",0,1)</f>
        <v>48.722000000000001</v>
      </c>
    </row>
    <row r="415" spans="1:8">
      <c r="A415" t="s">
        <v>26</v>
      </c>
      <c r="C415">
        <v>244.26</v>
      </c>
      <c r="D415">
        <v>3.5</v>
      </c>
      <c r="E415">
        <v>49.213000000000001</v>
      </c>
      <c r="F415" t="s">
        <v>238</v>
      </c>
      <c r="G415">
        <f>_xlfn.XLOOKUP(A415,'List of Molecules Used'!$D$3:$D$55,'List of Molecules Used'!$E$3:$E$55,"",0,1)</f>
        <v>305.322</v>
      </c>
      <c r="H415">
        <f>_xlfn.XLOOKUP(A415,'List of Molecules Used'!$D$3:$D$55,'List of Molecules Used'!$F$3:$F$55,"",0,1)</f>
        <v>48.722000000000001</v>
      </c>
    </row>
    <row r="416" spans="1:8">
      <c r="A416" t="s">
        <v>26</v>
      </c>
      <c r="C416">
        <v>244.26</v>
      </c>
      <c r="D416">
        <v>4</v>
      </c>
      <c r="E416">
        <v>49.709000000000003</v>
      </c>
      <c r="F416" t="s">
        <v>238</v>
      </c>
      <c r="G416">
        <f>_xlfn.XLOOKUP(A416,'List of Molecules Used'!$D$3:$D$55,'List of Molecules Used'!$E$3:$E$55,"",0,1)</f>
        <v>305.322</v>
      </c>
      <c r="H416">
        <f>_xlfn.XLOOKUP(A416,'List of Molecules Used'!$D$3:$D$55,'List of Molecules Used'!$F$3:$F$55,"",0,1)</f>
        <v>48.722000000000001</v>
      </c>
    </row>
    <row r="417" spans="1:8">
      <c r="A417" t="s">
        <v>26</v>
      </c>
      <c r="C417">
        <v>244.26</v>
      </c>
      <c r="D417">
        <v>4.5</v>
      </c>
      <c r="E417">
        <v>50.23</v>
      </c>
      <c r="F417" t="s">
        <v>238</v>
      </c>
      <c r="G417">
        <f>_xlfn.XLOOKUP(A417,'List of Molecules Used'!$D$3:$D$55,'List of Molecules Used'!$E$3:$E$55,"",0,1)</f>
        <v>305.322</v>
      </c>
      <c r="H417">
        <f>_xlfn.XLOOKUP(A417,'List of Molecules Used'!$D$3:$D$55,'List of Molecules Used'!$F$3:$F$55,"",0,1)</f>
        <v>48.722000000000001</v>
      </c>
    </row>
    <row r="418" spans="1:8">
      <c r="A418" t="s">
        <v>26</v>
      </c>
      <c r="C418">
        <v>244.26</v>
      </c>
      <c r="D418">
        <v>5</v>
      </c>
      <c r="E418">
        <v>50.780999999999999</v>
      </c>
      <c r="F418" t="s">
        <v>238</v>
      </c>
      <c r="G418">
        <f>_xlfn.XLOOKUP(A418,'List of Molecules Used'!$D$3:$D$55,'List of Molecules Used'!$E$3:$E$55,"",0,1)</f>
        <v>305.322</v>
      </c>
      <c r="H418">
        <f>_xlfn.XLOOKUP(A418,'List of Molecules Used'!$D$3:$D$55,'List of Molecules Used'!$F$3:$F$55,"",0,1)</f>
        <v>48.722000000000001</v>
      </c>
    </row>
    <row r="419" spans="1:8">
      <c r="A419" t="s">
        <v>26</v>
      </c>
      <c r="C419">
        <v>244.26</v>
      </c>
      <c r="D419">
        <v>5.5</v>
      </c>
      <c r="E419">
        <v>51.362000000000002</v>
      </c>
      <c r="F419" t="s">
        <v>238</v>
      </c>
      <c r="G419">
        <f>_xlfn.XLOOKUP(A419,'List of Molecules Used'!$D$3:$D$55,'List of Molecules Used'!$E$3:$E$55,"",0,1)</f>
        <v>305.322</v>
      </c>
      <c r="H419">
        <f>_xlfn.XLOOKUP(A419,'List of Molecules Used'!$D$3:$D$55,'List of Molecules Used'!$F$3:$F$55,"",0,1)</f>
        <v>48.722000000000001</v>
      </c>
    </row>
    <row r="420" spans="1:8">
      <c r="A420" t="s">
        <v>26</v>
      </c>
      <c r="C420">
        <v>244.26</v>
      </c>
      <c r="D420">
        <v>6</v>
      </c>
      <c r="E420">
        <v>51.976999999999997</v>
      </c>
      <c r="F420" t="s">
        <v>238</v>
      </c>
      <c r="G420">
        <f>_xlfn.XLOOKUP(A420,'List of Molecules Used'!$D$3:$D$55,'List of Molecules Used'!$E$3:$E$55,"",0,1)</f>
        <v>305.322</v>
      </c>
      <c r="H420">
        <f>_xlfn.XLOOKUP(A420,'List of Molecules Used'!$D$3:$D$55,'List of Molecules Used'!$F$3:$F$55,"",0,1)</f>
        <v>48.722000000000001</v>
      </c>
    </row>
    <row r="421" spans="1:8">
      <c r="A421" t="s">
        <v>26</v>
      </c>
      <c r="C421">
        <v>244.26</v>
      </c>
      <c r="D421">
        <v>6.5</v>
      </c>
      <c r="E421">
        <v>52.63</v>
      </c>
      <c r="F421" t="s">
        <v>238</v>
      </c>
      <c r="G421">
        <f>_xlfn.XLOOKUP(A421,'List of Molecules Used'!$D$3:$D$55,'List of Molecules Used'!$E$3:$E$55,"",0,1)</f>
        <v>305.322</v>
      </c>
      <c r="H421">
        <f>_xlfn.XLOOKUP(A421,'List of Molecules Used'!$D$3:$D$55,'List of Molecules Used'!$F$3:$F$55,"",0,1)</f>
        <v>48.722000000000001</v>
      </c>
    </row>
    <row r="422" spans="1:8">
      <c r="A422" t="s">
        <v>26</v>
      </c>
      <c r="C422">
        <v>244.26</v>
      </c>
      <c r="D422">
        <v>7</v>
      </c>
      <c r="E422">
        <v>53.325000000000003</v>
      </c>
      <c r="F422" t="s">
        <v>238</v>
      </c>
      <c r="G422">
        <f>_xlfn.XLOOKUP(A422,'List of Molecules Used'!$D$3:$D$55,'List of Molecules Used'!$E$3:$E$55,"",0,1)</f>
        <v>305.322</v>
      </c>
      <c r="H422">
        <f>_xlfn.XLOOKUP(A422,'List of Molecules Used'!$D$3:$D$55,'List of Molecules Used'!$F$3:$F$55,"",0,1)</f>
        <v>48.722000000000001</v>
      </c>
    </row>
    <row r="423" spans="1:8">
      <c r="A423" t="s">
        <v>26</v>
      </c>
      <c r="C423">
        <v>244.26</v>
      </c>
      <c r="D423">
        <v>7.5</v>
      </c>
      <c r="E423">
        <v>54.069000000000003</v>
      </c>
      <c r="F423" t="s">
        <v>238</v>
      </c>
      <c r="G423">
        <f>_xlfn.XLOOKUP(A423,'List of Molecules Used'!$D$3:$D$55,'List of Molecules Used'!$E$3:$E$55,"",0,1)</f>
        <v>305.322</v>
      </c>
      <c r="H423">
        <f>_xlfn.XLOOKUP(A423,'List of Molecules Used'!$D$3:$D$55,'List of Molecules Used'!$F$3:$F$55,"",0,1)</f>
        <v>48.722000000000001</v>
      </c>
    </row>
    <row r="424" spans="1:8">
      <c r="A424" t="s">
        <v>26</v>
      </c>
      <c r="C424">
        <v>244.26</v>
      </c>
      <c r="D424">
        <v>8</v>
      </c>
      <c r="E424">
        <v>54.869</v>
      </c>
      <c r="F424" t="s">
        <v>238</v>
      </c>
      <c r="G424">
        <f>_xlfn.XLOOKUP(A424,'List of Molecules Used'!$D$3:$D$55,'List of Molecules Used'!$E$3:$E$55,"",0,1)</f>
        <v>305.322</v>
      </c>
      <c r="H424">
        <f>_xlfn.XLOOKUP(A424,'List of Molecules Used'!$D$3:$D$55,'List of Molecules Used'!$F$3:$F$55,"",0,1)</f>
        <v>48.722000000000001</v>
      </c>
    </row>
    <row r="425" spans="1:8">
      <c r="A425" t="s">
        <v>26</v>
      </c>
      <c r="C425">
        <v>244.26</v>
      </c>
      <c r="D425">
        <v>8.5</v>
      </c>
      <c r="E425">
        <v>55.734000000000002</v>
      </c>
      <c r="F425" t="s">
        <v>238</v>
      </c>
      <c r="G425">
        <f>_xlfn.XLOOKUP(A425,'List of Molecules Used'!$D$3:$D$55,'List of Molecules Used'!$E$3:$E$55,"",0,1)</f>
        <v>305.322</v>
      </c>
      <c r="H425">
        <f>_xlfn.XLOOKUP(A425,'List of Molecules Used'!$D$3:$D$55,'List of Molecules Used'!$F$3:$F$55,"",0,1)</f>
        <v>48.722000000000001</v>
      </c>
    </row>
    <row r="426" spans="1:8">
      <c r="A426" t="s">
        <v>26</v>
      </c>
      <c r="C426">
        <v>244.26</v>
      </c>
      <c r="D426">
        <v>9</v>
      </c>
      <c r="E426">
        <v>56.676000000000002</v>
      </c>
      <c r="F426" t="s">
        <v>238</v>
      </c>
      <c r="G426">
        <f>_xlfn.XLOOKUP(A426,'List of Molecules Used'!$D$3:$D$55,'List of Molecules Used'!$E$3:$E$55,"",0,1)</f>
        <v>305.322</v>
      </c>
      <c r="H426">
        <f>_xlfn.XLOOKUP(A426,'List of Molecules Used'!$D$3:$D$55,'List of Molecules Used'!$F$3:$F$55,"",0,1)</f>
        <v>48.722000000000001</v>
      </c>
    </row>
    <row r="427" spans="1:8">
      <c r="A427" t="s">
        <v>26</v>
      </c>
      <c r="C427">
        <v>244.26</v>
      </c>
      <c r="D427">
        <v>9.5</v>
      </c>
      <c r="E427">
        <v>57.71</v>
      </c>
      <c r="F427" t="s">
        <v>238</v>
      </c>
      <c r="G427">
        <f>_xlfn.XLOOKUP(A427,'List of Molecules Used'!$D$3:$D$55,'List of Molecules Used'!$E$3:$E$55,"",0,1)</f>
        <v>305.322</v>
      </c>
      <c r="H427">
        <f>_xlfn.XLOOKUP(A427,'List of Molecules Used'!$D$3:$D$55,'List of Molecules Used'!$F$3:$F$55,"",0,1)</f>
        <v>48.722000000000001</v>
      </c>
    </row>
    <row r="428" spans="1:8">
      <c r="A428" t="s">
        <v>26</v>
      </c>
      <c r="C428">
        <v>244.26</v>
      </c>
      <c r="D428">
        <v>10</v>
      </c>
      <c r="E428">
        <v>58.853000000000002</v>
      </c>
      <c r="F428" t="s">
        <v>238</v>
      </c>
      <c r="G428">
        <f>_xlfn.XLOOKUP(A428,'List of Molecules Used'!$D$3:$D$55,'List of Molecules Used'!$E$3:$E$55,"",0,1)</f>
        <v>305.322</v>
      </c>
      <c r="H428">
        <f>_xlfn.XLOOKUP(A428,'List of Molecules Used'!$D$3:$D$55,'List of Molecules Used'!$F$3:$F$55,"",0,1)</f>
        <v>48.722000000000001</v>
      </c>
    </row>
    <row r="429" spans="1:8">
      <c r="A429" t="s">
        <v>26</v>
      </c>
      <c r="C429">
        <v>274.79000000000002</v>
      </c>
      <c r="D429">
        <v>1</v>
      </c>
      <c r="E429">
        <v>50.191000000000003</v>
      </c>
      <c r="F429" t="s">
        <v>238</v>
      </c>
      <c r="G429">
        <f>_xlfn.XLOOKUP(A429,'List of Molecules Used'!$D$3:$D$55,'List of Molecules Used'!$E$3:$E$55,"",0,1)</f>
        <v>305.322</v>
      </c>
      <c r="H429">
        <f>_xlfn.XLOOKUP(A429,'List of Molecules Used'!$D$3:$D$55,'List of Molecules Used'!$F$3:$F$55,"",0,1)</f>
        <v>48.722000000000001</v>
      </c>
    </row>
    <row r="430" spans="1:8">
      <c r="A430" t="s">
        <v>26</v>
      </c>
      <c r="C430">
        <v>274.79000000000002</v>
      </c>
      <c r="D430">
        <v>1.5</v>
      </c>
      <c r="E430">
        <v>50.433999999999997</v>
      </c>
      <c r="F430" t="s">
        <v>238</v>
      </c>
      <c r="G430">
        <f>_xlfn.XLOOKUP(A430,'List of Molecules Used'!$D$3:$D$55,'List of Molecules Used'!$E$3:$E$55,"",0,1)</f>
        <v>305.322</v>
      </c>
      <c r="H430">
        <f>_xlfn.XLOOKUP(A430,'List of Molecules Used'!$D$3:$D$55,'List of Molecules Used'!$F$3:$F$55,"",0,1)</f>
        <v>48.722000000000001</v>
      </c>
    </row>
    <row r="431" spans="1:8">
      <c r="A431" t="s">
        <v>26</v>
      </c>
      <c r="C431">
        <v>274.79000000000002</v>
      </c>
      <c r="D431">
        <v>2</v>
      </c>
      <c r="E431">
        <v>50.685000000000002</v>
      </c>
      <c r="F431" t="s">
        <v>238</v>
      </c>
      <c r="G431">
        <f>_xlfn.XLOOKUP(A431,'List of Molecules Used'!$D$3:$D$55,'List of Molecules Used'!$E$3:$E$55,"",0,1)</f>
        <v>305.322</v>
      </c>
      <c r="H431">
        <f>_xlfn.XLOOKUP(A431,'List of Molecules Used'!$D$3:$D$55,'List of Molecules Used'!$F$3:$F$55,"",0,1)</f>
        <v>48.722000000000001</v>
      </c>
    </row>
    <row r="432" spans="1:8">
      <c r="A432" t="s">
        <v>26</v>
      </c>
      <c r="C432">
        <v>274.79000000000002</v>
      </c>
      <c r="D432">
        <v>2.5</v>
      </c>
      <c r="E432">
        <v>50.944000000000003</v>
      </c>
      <c r="F432" t="s">
        <v>238</v>
      </c>
      <c r="G432">
        <f>_xlfn.XLOOKUP(A432,'List of Molecules Used'!$D$3:$D$55,'List of Molecules Used'!$E$3:$E$55,"",0,1)</f>
        <v>305.322</v>
      </c>
      <c r="H432">
        <f>_xlfn.XLOOKUP(A432,'List of Molecules Used'!$D$3:$D$55,'List of Molecules Used'!$F$3:$F$55,"",0,1)</f>
        <v>48.722000000000001</v>
      </c>
    </row>
    <row r="433" spans="1:8">
      <c r="A433" t="s">
        <v>26</v>
      </c>
      <c r="C433">
        <v>274.79000000000002</v>
      </c>
      <c r="D433">
        <v>3</v>
      </c>
      <c r="E433">
        <v>51.213000000000001</v>
      </c>
      <c r="F433" t="s">
        <v>238</v>
      </c>
      <c r="G433">
        <f>_xlfn.XLOOKUP(A433,'List of Molecules Used'!$D$3:$D$55,'List of Molecules Used'!$E$3:$E$55,"",0,1)</f>
        <v>305.322</v>
      </c>
      <c r="H433">
        <f>_xlfn.XLOOKUP(A433,'List of Molecules Used'!$D$3:$D$55,'List of Molecules Used'!$F$3:$F$55,"",0,1)</f>
        <v>48.722000000000001</v>
      </c>
    </row>
    <row r="434" spans="1:8">
      <c r="A434" t="s">
        <v>26</v>
      </c>
      <c r="C434">
        <v>274.79000000000002</v>
      </c>
      <c r="D434">
        <v>3.5</v>
      </c>
      <c r="E434">
        <v>51.491</v>
      </c>
      <c r="F434" t="s">
        <v>238</v>
      </c>
      <c r="G434">
        <f>_xlfn.XLOOKUP(A434,'List of Molecules Used'!$D$3:$D$55,'List of Molecules Used'!$E$3:$E$55,"",0,1)</f>
        <v>305.322</v>
      </c>
      <c r="H434">
        <f>_xlfn.XLOOKUP(A434,'List of Molecules Used'!$D$3:$D$55,'List of Molecules Used'!$F$3:$F$55,"",0,1)</f>
        <v>48.722000000000001</v>
      </c>
    </row>
    <row r="435" spans="1:8">
      <c r="A435" t="s">
        <v>26</v>
      </c>
      <c r="C435">
        <v>274.79000000000002</v>
      </c>
      <c r="D435">
        <v>4</v>
      </c>
      <c r="E435">
        <v>51.779000000000003</v>
      </c>
      <c r="F435" t="s">
        <v>238</v>
      </c>
      <c r="G435">
        <f>_xlfn.XLOOKUP(A435,'List of Molecules Used'!$D$3:$D$55,'List of Molecules Used'!$E$3:$E$55,"",0,1)</f>
        <v>305.322</v>
      </c>
      <c r="H435">
        <f>_xlfn.XLOOKUP(A435,'List of Molecules Used'!$D$3:$D$55,'List of Molecules Used'!$F$3:$F$55,"",0,1)</f>
        <v>48.722000000000001</v>
      </c>
    </row>
    <row r="436" spans="1:8">
      <c r="A436" t="s">
        <v>26</v>
      </c>
      <c r="C436">
        <v>274.79000000000002</v>
      </c>
      <c r="D436">
        <v>4.5</v>
      </c>
      <c r="E436">
        <v>52.076999999999998</v>
      </c>
      <c r="F436" t="s">
        <v>238</v>
      </c>
      <c r="G436">
        <f>_xlfn.XLOOKUP(A436,'List of Molecules Used'!$D$3:$D$55,'List of Molecules Used'!$E$3:$E$55,"",0,1)</f>
        <v>305.322</v>
      </c>
      <c r="H436">
        <f>_xlfn.XLOOKUP(A436,'List of Molecules Used'!$D$3:$D$55,'List of Molecules Used'!$F$3:$F$55,"",0,1)</f>
        <v>48.722000000000001</v>
      </c>
    </row>
    <row r="437" spans="1:8">
      <c r="A437" t="s">
        <v>26</v>
      </c>
      <c r="C437">
        <v>274.79000000000002</v>
      </c>
      <c r="D437">
        <v>5</v>
      </c>
      <c r="E437">
        <v>52.384999999999998</v>
      </c>
      <c r="F437" t="s">
        <v>238</v>
      </c>
      <c r="G437">
        <f>_xlfn.XLOOKUP(A437,'List of Molecules Used'!$D$3:$D$55,'List of Molecules Used'!$E$3:$E$55,"",0,1)</f>
        <v>305.322</v>
      </c>
      <c r="H437">
        <f>_xlfn.XLOOKUP(A437,'List of Molecules Used'!$D$3:$D$55,'List of Molecules Used'!$F$3:$F$55,"",0,1)</f>
        <v>48.722000000000001</v>
      </c>
    </row>
    <row r="438" spans="1:8">
      <c r="A438" t="s">
        <v>26</v>
      </c>
      <c r="C438">
        <v>274.79000000000002</v>
      </c>
      <c r="D438">
        <v>5.5</v>
      </c>
      <c r="E438">
        <v>52.704000000000001</v>
      </c>
      <c r="F438" t="s">
        <v>238</v>
      </c>
      <c r="G438">
        <f>_xlfn.XLOOKUP(A438,'List of Molecules Used'!$D$3:$D$55,'List of Molecules Used'!$E$3:$E$55,"",0,1)</f>
        <v>305.322</v>
      </c>
      <c r="H438">
        <f>_xlfn.XLOOKUP(A438,'List of Molecules Used'!$D$3:$D$55,'List of Molecules Used'!$F$3:$F$55,"",0,1)</f>
        <v>48.722000000000001</v>
      </c>
    </row>
    <row r="439" spans="1:8">
      <c r="A439" t="s">
        <v>26</v>
      </c>
      <c r="C439">
        <v>274.79000000000002</v>
      </c>
      <c r="D439">
        <v>6</v>
      </c>
      <c r="E439">
        <v>53.033999999999999</v>
      </c>
      <c r="F439" t="s">
        <v>238</v>
      </c>
      <c r="G439">
        <f>_xlfn.XLOOKUP(A439,'List of Molecules Used'!$D$3:$D$55,'List of Molecules Used'!$E$3:$E$55,"",0,1)</f>
        <v>305.322</v>
      </c>
      <c r="H439">
        <f>_xlfn.XLOOKUP(A439,'List of Molecules Used'!$D$3:$D$55,'List of Molecules Used'!$F$3:$F$55,"",0,1)</f>
        <v>48.722000000000001</v>
      </c>
    </row>
    <row r="440" spans="1:8">
      <c r="A440" t="s">
        <v>26</v>
      </c>
      <c r="C440">
        <v>274.79000000000002</v>
      </c>
      <c r="D440">
        <v>6.5</v>
      </c>
      <c r="E440">
        <v>53.375</v>
      </c>
      <c r="F440" t="s">
        <v>238</v>
      </c>
      <c r="G440">
        <f>_xlfn.XLOOKUP(A440,'List of Molecules Used'!$D$3:$D$55,'List of Molecules Used'!$E$3:$E$55,"",0,1)</f>
        <v>305.322</v>
      </c>
      <c r="H440">
        <f>_xlfn.XLOOKUP(A440,'List of Molecules Used'!$D$3:$D$55,'List of Molecules Used'!$F$3:$F$55,"",0,1)</f>
        <v>48.722000000000001</v>
      </c>
    </row>
    <row r="441" spans="1:8">
      <c r="A441" t="s">
        <v>26</v>
      </c>
      <c r="C441">
        <v>274.79000000000002</v>
      </c>
      <c r="D441">
        <v>7</v>
      </c>
      <c r="E441">
        <v>53.728000000000002</v>
      </c>
      <c r="F441" t="s">
        <v>238</v>
      </c>
      <c r="G441">
        <f>_xlfn.XLOOKUP(A441,'List of Molecules Used'!$D$3:$D$55,'List of Molecules Used'!$E$3:$E$55,"",0,1)</f>
        <v>305.322</v>
      </c>
      <c r="H441">
        <f>_xlfn.XLOOKUP(A441,'List of Molecules Used'!$D$3:$D$55,'List of Molecules Used'!$F$3:$F$55,"",0,1)</f>
        <v>48.722000000000001</v>
      </c>
    </row>
    <row r="442" spans="1:8">
      <c r="A442" t="s">
        <v>26</v>
      </c>
      <c r="C442">
        <v>274.79000000000002</v>
      </c>
      <c r="D442">
        <v>7.5</v>
      </c>
      <c r="E442">
        <v>54.094999999999999</v>
      </c>
      <c r="F442" t="s">
        <v>238</v>
      </c>
      <c r="G442">
        <f>_xlfn.XLOOKUP(A442,'List of Molecules Used'!$D$3:$D$55,'List of Molecules Used'!$E$3:$E$55,"",0,1)</f>
        <v>305.322</v>
      </c>
      <c r="H442">
        <f>_xlfn.XLOOKUP(A442,'List of Molecules Used'!$D$3:$D$55,'List of Molecules Used'!$F$3:$F$55,"",0,1)</f>
        <v>48.722000000000001</v>
      </c>
    </row>
    <row r="443" spans="1:8">
      <c r="A443" t="s">
        <v>26</v>
      </c>
      <c r="C443">
        <v>274.79000000000002</v>
      </c>
      <c r="D443">
        <v>8</v>
      </c>
      <c r="E443">
        <v>54.473999999999997</v>
      </c>
      <c r="F443" t="s">
        <v>238</v>
      </c>
      <c r="G443">
        <f>_xlfn.XLOOKUP(A443,'List of Molecules Used'!$D$3:$D$55,'List of Molecules Used'!$E$3:$E$55,"",0,1)</f>
        <v>305.322</v>
      </c>
      <c r="H443">
        <f>_xlfn.XLOOKUP(A443,'List of Molecules Used'!$D$3:$D$55,'List of Molecules Used'!$F$3:$F$55,"",0,1)</f>
        <v>48.722000000000001</v>
      </c>
    </row>
    <row r="444" spans="1:8">
      <c r="A444" t="s">
        <v>26</v>
      </c>
      <c r="C444">
        <v>274.79000000000002</v>
      </c>
      <c r="D444">
        <v>8.5</v>
      </c>
      <c r="E444">
        <v>54.866999999999997</v>
      </c>
      <c r="F444" t="s">
        <v>238</v>
      </c>
      <c r="G444">
        <f>_xlfn.XLOOKUP(A444,'List of Molecules Used'!$D$3:$D$55,'List of Molecules Used'!$E$3:$E$55,"",0,1)</f>
        <v>305.322</v>
      </c>
      <c r="H444">
        <f>_xlfn.XLOOKUP(A444,'List of Molecules Used'!$D$3:$D$55,'List of Molecules Used'!$F$3:$F$55,"",0,1)</f>
        <v>48.722000000000001</v>
      </c>
    </row>
    <row r="445" spans="1:8">
      <c r="A445" t="s">
        <v>26</v>
      </c>
      <c r="C445">
        <v>274.79000000000002</v>
      </c>
      <c r="D445">
        <v>9</v>
      </c>
      <c r="E445">
        <v>55.274999999999999</v>
      </c>
      <c r="F445" t="s">
        <v>238</v>
      </c>
      <c r="G445">
        <f>_xlfn.XLOOKUP(A445,'List of Molecules Used'!$D$3:$D$55,'List of Molecules Used'!$E$3:$E$55,"",0,1)</f>
        <v>305.322</v>
      </c>
      <c r="H445">
        <f>_xlfn.XLOOKUP(A445,'List of Molecules Used'!$D$3:$D$55,'List of Molecules Used'!$F$3:$F$55,"",0,1)</f>
        <v>48.722000000000001</v>
      </c>
    </row>
    <row r="446" spans="1:8">
      <c r="A446" t="s">
        <v>26</v>
      </c>
      <c r="C446">
        <v>274.79000000000002</v>
      </c>
      <c r="D446">
        <v>9.5</v>
      </c>
      <c r="E446">
        <v>55.698</v>
      </c>
      <c r="F446" t="s">
        <v>238</v>
      </c>
      <c r="G446">
        <f>_xlfn.XLOOKUP(A446,'List of Molecules Used'!$D$3:$D$55,'List of Molecules Used'!$E$3:$E$55,"",0,1)</f>
        <v>305.322</v>
      </c>
      <c r="H446">
        <f>_xlfn.XLOOKUP(A446,'List of Molecules Used'!$D$3:$D$55,'List of Molecules Used'!$F$3:$F$55,"",0,1)</f>
        <v>48.722000000000001</v>
      </c>
    </row>
    <row r="447" spans="1:8">
      <c r="A447" t="s">
        <v>26</v>
      </c>
      <c r="C447">
        <v>274.79000000000002</v>
      </c>
      <c r="D447">
        <v>10</v>
      </c>
      <c r="E447">
        <v>56.137</v>
      </c>
      <c r="F447" t="s">
        <v>238</v>
      </c>
      <c r="G447">
        <f>_xlfn.XLOOKUP(A447,'List of Molecules Used'!$D$3:$D$55,'List of Molecules Used'!$E$3:$E$55,"",0,1)</f>
        <v>305.322</v>
      </c>
      <c r="H447">
        <f>_xlfn.XLOOKUP(A447,'List of Molecules Used'!$D$3:$D$55,'List of Molecules Used'!$F$3:$F$55,"",0,1)</f>
        <v>48.722000000000001</v>
      </c>
    </row>
    <row r="448" spans="1:8">
      <c r="A448" t="s">
        <v>26</v>
      </c>
      <c r="C448">
        <v>305.32</v>
      </c>
      <c r="D448">
        <v>1</v>
      </c>
      <c r="E448">
        <v>53.677</v>
      </c>
      <c r="F448" t="s">
        <v>238</v>
      </c>
      <c r="G448">
        <f>_xlfn.XLOOKUP(A448,'List of Molecules Used'!$D$3:$D$55,'List of Molecules Used'!$E$3:$E$55,"",0,1)</f>
        <v>305.322</v>
      </c>
      <c r="H448">
        <f>_xlfn.XLOOKUP(A448,'List of Molecules Used'!$D$3:$D$55,'List of Molecules Used'!$F$3:$F$55,"",0,1)</f>
        <v>48.722000000000001</v>
      </c>
    </row>
    <row r="449" spans="1:8">
      <c r="A449" t="s">
        <v>26</v>
      </c>
      <c r="C449">
        <v>305.32</v>
      </c>
      <c r="D449">
        <v>1.5</v>
      </c>
      <c r="E449">
        <v>53.848999999999997</v>
      </c>
      <c r="F449" t="s">
        <v>238</v>
      </c>
      <c r="G449">
        <f>_xlfn.XLOOKUP(A449,'List of Molecules Used'!$D$3:$D$55,'List of Molecules Used'!$E$3:$E$55,"",0,1)</f>
        <v>305.322</v>
      </c>
      <c r="H449">
        <f>_xlfn.XLOOKUP(A449,'List of Molecules Used'!$D$3:$D$55,'List of Molecules Used'!$F$3:$F$55,"",0,1)</f>
        <v>48.722000000000001</v>
      </c>
    </row>
    <row r="450" spans="1:8">
      <c r="A450" t="s">
        <v>26</v>
      </c>
      <c r="C450">
        <v>305.32</v>
      </c>
      <c r="D450">
        <v>2</v>
      </c>
      <c r="E450">
        <v>54.024000000000001</v>
      </c>
      <c r="F450" t="s">
        <v>238</v>
      </c>
      <c r="G450">
        <f>_xlfn.XLOOKUP(A450,'List of Molecules Used'!$D$3:$D$55,'List of Molecules Used'!$E$3:$E$55,"",0,1)</f>
        <v>305.322</v>
      </c>
      <c r="H450">
        <f>_xlfn.XLOOKUP(A450,'List of Molecules Used'!$D$3:$D$55,'List of Molecules Used'!$F$3:$F$55,"",0,1)</f>
        <v>48.722000000000001</v>
      </c>
    </row>
    <row r="451" spans="1:8">
      <c r="A451" t="s">
        <v>26</v>
      </c>
      <c r="C451">
        <v>305.32</v>
      </c>
      <c r="D451">
        <v>2.5</v>
      </c>
      <c r="E451">
        <v>54.203000000000003</v>
      </c>
      <c r="F451" t="s">
        <v>238</v>
      </c>
      <c r="G451">
        <f>_xlfn.XLOOKUP(A451,'List of Molecules Used'!$D$3:$D$55,'List of Molecules Used'!$E$3:$E$55,"",0,1)</f>
        <v>305.322</v>
      </c>
      <c r="H451">
        <f>_xlfn.XLOOKUP(A451,'List of Molecules Used'!$D$3:$D$55,'List of Molecules Used'!$F$3:$F$55,"",0,1)</f>
        <v>48.722000000000001</v>
      </c>
    </row>
    <row r="452" spans="1:8">
      <c r="A452" t="s">
        <v>26</v>
      </c>
      <c r="C452">
        <v>305.32</v>
      </c>
      <c r="D452">
        <v>3</v>
      </c>
      <c r="E452">
        <v>54.384999999999998</v>
      </c>
      <c r="F452" t="s">
        <v>238</v>
      </c>
      <c r="G452">
        <f>_xlfn.XLOOKUP(A452,'List of Molecules Used'!$D$3:$D$55,'List of Molecules Used'!$E$3:$E$55,"",0,1)</f>
        <v>305.322</v>
      </c>
      <c r="H452">
        <f>_xlfn.XLOOKUP(A452,'List of Molecules Used'!$D$3:$D$55,'List of Molecules Used'!$F$3:$F$55,"",0,1)</f>
        <v>48.722000000000001</v>
      </c>
    </row>
    <row r="453" spans="1:8">
      <c r="A453" t="s">
        <v>26</v>
      </c>
      <c r="C453">
        <v>305.32</v>
      </c>
      <c r="D453">
        <v>3.5</v>
      </c>
      <c r="E453">
        <v>54.572000000000003</v>
      </c>
      <c r="F453" t="s">
        <v>238</v>
      </c>
      <c r="G453">
        <f>_xlfn.XLOOKUP(A453,'List of Molecules Used'!$D$3:$D$55,'List of Molecules Used'!$E$3:$E$55,"",0,1)</f>
        <v>305.322</v>
      </c>
      <c r="H453">
        <f>_xlfn.XLOOKUP(A453,'List of Molecules Used'!$D$3:$D$55,'List of Molecules Used'!$F$3:$F$55,"",0,1)</f>
        <v>48.722000000000001</v>
      </c>
    </row>
    <row r="454" spans="1:8">
      <c r="A454" t="s">
        <v>26</v>
      </c>
      <c r="C454">
        <v>305.32</v>
      </c>
      <c r="D454">
        <v>4</v>
      </c>
      <c r="E454">
        <v>54.762999999999998</v>
      </c>
      <c r="F454" t="s">
        <v>238</v>
      </c>
      <c r="G454">
        <f>_xlfn.XLOOKUP(A454,'List of Molecules Used'!$D$3:$D$55,'List of Molecules Used'!$E$3:$E$55,"",0,1)</f>
        <v>305.322</v>
      </c>
      <c r="H454">
        <f>_xlfn.XLOOKUP(A454,'List of Molecules Used'!$D$3:$D$55,'List of Molecules Used'!$F$3:$F$55,"",0,1)</f>
        <v>48.722000000000001</v>
      </c>
    </row>
    <row r="455" spans="1:8">
      <c r="A455" t="s">
        <v>26</v>
      </c>
      <c r="C455">
        <v>305.32</v>
      </c>
      <c r="D455">
        <v>4.5</v>
      </c>
      <c r="E455">
        <v>54.957000000000001</v>
      </c>
      <c r="F455" t="s">
        <v>238</v>
      </c>
      <c r="G455">
        <f>_xlfn.XLOOKUP(A455,'List of Molecules Used'!$D$3:$D$55,'List of Molecules Used'!$E$3:$E$55,"",0,1)</f>
        <v>305.322</v>
      </c>
      <c r="H455">
        <f>_xlfn.XLOOKUP(A455,'List of Molecules Used'!$D$3:$D$55,'List of Molecules Used'!$F$3:$F$55,"",0,1)</f>
        <v>48.722000000000001</v>
      </c>
    </row>
    <row r="456" spans="1:8">
      <c r="A456" t="s">
        <v>26</v>
      </c>
      <c r="C456">
        <v>305.32</v>
      </c>
      <c r="D456">
        <v>5</v>
      </c>
      <c r="E456">
        <v>55.155999999999999</v>
      </c>
      <c r="F456" t="s">
        <v>238</v>
      </c>
      <c r="G456">
        <f>_xlfn.XLOOKUP(A456,'List of Molecules Used'!$D$3:$D$55,'List of Molecules Used'!$E$3:$E$55,"",0,1)</f>
        <v>305.322</v>
      </c>
      <c r="H456">
        <f>_xlfn.XLOOKUP(A456,'List of Molecules Used'!$D$3:$D$55,'List of Molecules Used'!$F$3:$F$55,"",0,1)</f>
        <v>48.722000000000001</v>
      </c>
    </row>
    <row r="457" spans="1:8">
      <c r="A457" t="s">
        <v>26</v>
      </c>
      <c r="C457">
        <v>305.32</v>
      </c>
      <c r="D457">
        <v>5.5</v>
      </c>
      <c r="E457">
        <v>55.36</v>
      </c>
      <c r="F457" t="s">
        <v>238</v>
      </c>
      <c r="G457">
        <f>_xlfn.XLOOKUP(A457,'List of Molecules Used'!$D$3:$D$55,'List of Molecules Used'!$E$3:$E$55,"",0,1)</f>
        <v>305.322</v>
      </c>
      <c r="H457">
        <f>_xlfn.XLOOKUP(A457,'List of Molecules Used'!$D$3:$D$55,'List of Molecules Used'!$F$3:$F$55,"",0,1)</f>
        <v>48.722000000000001</v>
      </c>
    </row>
    <row r="458" spans="1:8">
      <c r="A458" t="s">
        <v>26</v>
      </c>
      <c r="C458">
        <v>305.32</v>
      </c>
      <c r="D458">
        <v>6</v>
      </c>
      <c r="E458">
        <v>55.567999999999998</v>
      </c>
      <c r="F458" t="s">
        <v>238</v>
      </c>
      <c r="G458">
        <f>_xlfn.XLOOKUP(A458,'List of Molecules Used'!$D$3:$D$55,'List of Molecules Used'!$E$3:$E$55,"",0,1)</f>
        <v>305.322</v>
      </c>
      <c r="H458">
        <f>_xlfn.XLOOKUP(A458,'List of Molecules Used'!$D$3:$D$55,'List of Molecules Used'!$F$3:$F$55,"",0,1)</f>
        <v>48.722000000000001</v>
      </c>
    </row>
    <row r="459" spans="1:8">
      <c r="A459" t="s">
        <v>26</v>
      </c>
      <c r="C459">
        <v>305.32</v>
      </c>
      <c r="D459">
        <v>6.5</v>
      </c>
      <c r="E459">
        <v>55.78</v>
      </c>
      <c r="F459" t="s">
        <v>238</v>
      </c>
      <c r="G459">
        <f>_xlfn.XLOOKUP(A459,'List of Molecules Used'!$D$3:$D$55,'List of Molecules Used'!$E$3:$E$55,"",0,1)</f>
        <v>305.322</v>
      </c>
      <c r="H459">
        <f>_xlfn.XLOOKUP(A459,'List of Molecules Used'!$D$3:$D$55,'List of Molecules Used'!$F$3:$F$55,"",0,1)</f>
        <v>48.722000000000001</v>
      </c>
    </row>
    <row r="460" spans="1:8">
      <c r="A460" t="s">
        <v>26</v>
      </c>
      <c r="C460">
        <v>305.32</v>
      </c>
      <c r="D460">
        <v>7</v>
      </c>
      <c r="E460">
        <v>55.997999999999998</v>
      </c>
      <c r="F460" t="s">
        <v>238</v>
      </c>
      <c r="G460">
        <f>_xlfn.XLOOKUP(A460,'List of Molecules Used'!$D$3:$D$55,'List of Molecules Used'!$E$3:$E$55,"",0,1)</f>
        <v>305.322</v>
      </c>
      <c r="H460">
        <f>_xlfn.XLOOKUP(A460,'List of Molecules Used'!$D$3:$D$55,'List of Molecules Used'!$F$3:$F$55,"",0,1)</f>
        <v>48.722000000000001</v>
      </c>
    </row>
    <row r="461" spans="1:8">
      <c r="A461" t="s">
        <v>26</v>
      </c>
      <c r="C461">
        <v>305.32</v>
      </c>
      <c r="D461">
        <v>7.5</v>
      </c>
      <c r="E461">
        <v>56.22</v>
      </c>
      <c r="F461" t="s">
        <v>238</v>
      </c>
      <c r="G461">
        <f>_xlfn.XLOOKUP(A461,'List of Molecules Used'!$D$3:$D$55,'List of Molecules Used'!$E$3:$E$55,"",0,1)</f>
        <v>305.322</v>
      </c>
      <c r="H461">
        <f>_xlfn.XLOOKUP(A461,'List of Molecules Used'!$D$3:$D$55,'List of Molecules Used'!$F$3:$F$55,"",0,1)</f>
        <v>48.722000000000001</v>
      </c>
    </row>
    <row r="462" spans="1:8">
      <c r="A462" t="s">
        <v>26</v>
      </c>
      <c r="C462">
        <v>305.32</v>
      </c>
      <c r="D462">
        <v>8</v>
      </c>
      <c r="E462">
        <v>56.448</v>
      </c>
      <c r="F462" t="s">
        <v>238</v>
      </c>
      <c r="G462">
        <f>_xlfn.XLOOKUP(A462,'List of Molecules Used'!$D$3:$D$55,'List of Molecules Used'!$E$3:$E$55,"",0,1)</f>
        <v>305.322</v>
      </c>
      <c r="H462">
        <f>_xlfn.XLOOKUP(A462,'List of Molecules Used'!$D$3:$D$55,'List of Molecules Used'!$F$3:$F$55,"",0,1)</f>
        <v>48.722000000000001</v>
      </c>
    </row>
    <row r="463" spans="1:8">
      <c r="A463" t="s">
        <v>26</v>
      </c>
      <c r="C463">
        <v>305.32</v>
      </c>
      <c r="D463">
        <v>8.5</v>
      </c>
      <c r="E463">
        <v>56.68</v>
      </c>
      <c r="F463" t="s">
        <v>238</v>
      </c>
      <c r="G463">
        <f>_xlfn.XLOOKUP(A463,'List of Molecules Used'!$D$3:$D$55,'List of Molecules Used'!$E$3:$E$55,"",0,1)</f>
        <v>305.322</v>
      </c>
      <c r="H463">
        <f>_xlfn.XLOOKUP(A463,'List of Molecules Used'!$D$3:$D$55,'List of Molecules Used'!$F$3:$F$55,"",0,1)</f>
        <v>48.722000000000001</v>
      </c>
    </row>
    <row r="464" spans="1:8">
      <c r="A464" t="s">
        <v>26</v>
      </c>
      <c r="C464">
        <v>305.32</v>
      </c>
      <c r="D464">
        <v>9</v>
      </c>
      <c r="E464">
        <v>56.917999999999999</v>
      </c>
      <c r="F464" t="s">
        <v>238</v>
      </c>
      <c r="G464">
        <f>_xlfn.XLOOKUP(A464,'List of Molecules Used'!$D$3:$D$55,'List of Molecules Used'!$E$3:$E$55,"",0,1)</f>
        <v>305.322</v>
      </c>
      <c r="H464">
        <f>_xlfn.XLOOKUP(A464,'List of Molecules Used'!$D$3:$D$55,'List of Molecules Used'!$F$3:$F$55,"",0,1)</f>
        <v>48.722000000000001</v>
      </c>
    </row>
    <row r="465" spans="1:8">
      <c r="A465" t="s">
        <v>26</v>
      </c>
      <c r="C465">
        <v>305.32</v>
      </c>
      <c r="D465">
        <v>9.5</v>
      </c>
      <c r="E465">
        <v>57.161999999999999</v>
      </c>
      <c r="F465" t="s">
        <v>238</v>
      </c>
      <c r="G465">
        <f>_xlfn.XLOOKUP(A465,'List of Molecules Used'!$D$3:$D$55,'List of Molecules Used'!$E$3:$E$55,"",0,1)</f>
        <v>305.322</v>
      </c>
      <c r="H465">
        <f>_xlfn.XLOOKUP(A465,'List of Molecules Used'!$D$3:$D$55,'List of Molecules Used'!$F$3:$F$55,"",0,1)</f>
        <v>48.722000000000001</v>
      </c>
    </row>
    <row r="466" spans="1:8">
      <c r="A466" t="s">
        <v>26</v>
      </c>
      <c r="C466">
        <v>305.32</v>
      </c>
      <c r="D466">
        <v>10</v>
      </c>
      <c r="E466">
        <v>57.411000000000001</v>
      </c>
      <c r="F466" t="s">
        <v>238</v>
      </c>
      <c r="G466">
        <f>_xlfn.XLOOKUP(A466,'List of Molecules Used'!$D$3:$D$55,'List of Molecules Used'!$E$3:$E$55,"",0,1)</f>
        <v>305.322</v>
      </c>
      <c r="H466">
        <f>_xlfn.XLOOKUP(A466,'List of Molecules Used'!$D$3:$D$55,'List of Molecules Used'!$F$3:$F$55,"",0,1)</f>
        <v>48.722000000000001</v>
      </c>
    </row>
    <row r="467" spans="1:8">
      <c r="A467" t="s">
        <v>26</v>
      </c>
      <c r="C467">
        <v>335.85</v>
      </c>
      <c r="D467">
        <v>1</v>
      </c>
      <c r="E467">
        <v>57.411999999999999</v>
      </c>
      <c r="F467" t="s">
        <v>238</v>
      </c>
      <c r="G467">
        <f>_xlfn.XLOOKUP(A467,'List of Molecules Used'!$D$3:$D$55,'List of Molecules Used'!$E$3:$E$55,"",0,1)</f>
        <v>305.322</v>
      </c>
      <c r="H467">
        <f>_xlfn.XLOOKUP(A467,'List of Molecules Used'!$D$3:$D$55,'List of Molecules Used'!$F$3:$F$55,"",0,1)</f>
        <v>48.722000000000001</v>
      </c>
    </row>
    <row r="468" spans="1:8">
      <c r="A468" t="s">
        <v>26</v>
      </c>
      <c r="C468">
        <v>335.85</v>
      </c>
      <c r="D468">
        <v>1.5</v>
      </c>
      <c r="E468">
        <v>57.54</v>
      </c>
      <c r="F468" t="s">
        <v>238</v>
      </c>
      <c r="G468">
        <f>_xlfn.XLOOKUP(A468,'List of Molecules Used'!$D$3:$D$55,'List of Molecules Used'!$E$3:$E$55,"",0,1)</f>
        <v>305.322</v>
      </c>
      <c r="H468">
        <f>_xlfn.XLOOKUP(A468,'List of Molecules Used'!$D$3:$D$55,'List of Molecules Used'!$F$3:$F$55,"",0,1)</f>
        <v>48.722000000000001</v>
      </c>
    </row>
    <row r="469" spans="1:8">
      <c r="A469" t="s">
        <v>26</v>
      </c>
      <c r="C469">
        <v>335.85</v>
      </c>
      <c r="D469">
        <v>2</v>
      </c>
      <c r="E469">
        <v>57.67</v>
      </c>
      <c r="F469" t="s">
        <v>238</v>
      </c>
      <c r="G469">
        <f>_xlfn.XLOOKUP(A469,'List of Molecules Used'!$D$3:$D$55,'List of Molecules Used'!$E$3:$E$55,"",0,1)</f>
        <v>305.322</v>
      </c>
      <c r="H469">
        <f>_xlfn.XLOOKUP(A469,'List of Molecules Used'!$D$3:$D$55,'List of Molecules Used'!$F$3:$F$55,"",0,1)</f>
        <v>48.722000000000001</v>
      </c>
    </row>
    <row r="470" spans="1:8">
      <c r="A470" t="s">
        <v>26</v>
      </c>
      <c r="C470">
        <v>335.85</v>
      </c>
      <c r="D470">
        <v>2.5</v>
      </c>
      <c r="E470">
        <v>57.802</v>
      </c>
      <c r="F470" t="s">
        <v>238</v>
      </c>
      <c r="G470">
        <f>_xlfn.XLOOKUP(A470,'List of Molecules Used'!$D$3:$D$55,'List of Molecules Used'!$E$3:$E$55,"",0,1)</f>
        <v>305.322</v>
      </c>
      <c r="H470">
        <f>_xlfn.XLOOKUP(A470,'List of Molecules Used'!$D$3:$D$55,'List of Molecules Used'!$F$3:$F$55,"",0,1)</f>
        <v>48.722000000000001</v>
      </c>
    </row>
    <row r="471" spans="1:8">
      <c r="A471" t="s">
        <v>26</v>
      </c>
      <c r="C471">
        <v>335.85</v>
      </c>
      <c r="D471">
        <v>3</v>
      </c>
      <c r="E471">
        <v>57.935000000000002</v>
      </c>
      <c r="F471" t="s">
        <v>238</v>
      </c>
      <c r="G471">
        <f>_xlfn.XLOOKUP(A471,'List of Molecules Used'!$D$3:$D$55,'List of Molecules Used'!$E$3:$E$55,"",0,1)</f>
        <v>305.322</v>
      </c>
      <c r="H471">
        <f>_xlfn.XLOOKUP(A471,'List of Molecules Used'!$D$3:$D$55,'List of Molecules Used'!$F$3:$F$55,"",0,1)</f>
        <v>48.722000000000001</v>
      </c>
    </row>
    <row r="472" spans="1:8">
      <c r="A472" t="s">
        <v>26</v>
      </c>
      <c r="C472">
        <v>335.85</v>
      </c>
      <c r="D472">
        <v>3.5</v>
      </c>
      <c r="E472">
        <v>58.070999999999998</v>
      </c>
      <c r="F472" t="s">
        <v>238</v>
      </c>
      <c r="G472">
        <f>_xlfn.XLOOKUP(A472,'List of Molecules Used'!$D$3:$D$55,'List of Molecules Used'!$E$3:$E$55,"",0,1)</f>
        <v>305.322</v>
      </c>
      <c r="H472">
        <f>_xlfn.XLOOKUP(A472,'List of Molecules Used'!$D$3:$D$55,'List of Molecules Used'!$F$3:$F$55,"",0,1)</f>
        <v>48.722000000000001</v>
      </c>
    </row>
    <row r="473" spans="1:8">
      <c r="A473" t="s">
        <v>26</v>
      </c>
      <c r="C473">
        <v>335.85</v>
      </c>
      <c r="D473">
        <v>4</v>
      </c>
      <c r="E473">
        <v>58.207999999999998</v>
      </c>
      <c r="F473" t="s">
        <v>238</v>
      </c>
      <c r="G473">
        <f>_xlfn.XLOOKUP(A473,'List of Molecules Used'!$D$3:$D$55,'List of Molecules Used'!$E$3:$E$55,"",0,1)</f>
        <v>305.322</v>
      </c>
      <c r="H473">
        <f>_xlfn.XLOOKUP(A473,'List of Molecules Used'!$D$3:$D$55,'List of Molecules Used'!$F$3:$F$55,"",0,1)</f>
        <v>48.722000000000001</v>
      </c>
    </row>
    <row r="474" spans="1:8">
      <c r="A474" t="s">
        <v>26</v>
      </c>
      <c r="C474">
        <v>335.85</v>
      </c>
      <c r="D474">
        <v>4.5</v>
      </c>
      <c r="E474">
        <v>58.347999999999999</v>
      </c>
      <c r="F474" t="s">
        <v>238</v>
      </c>
      <c r="G474">
        <f>_xlfn.XLOOKUP(A474,'List of Molecules Used'!$D$3:$D$55,'List of Molecules Used'!$E$3:$E$55,"",0,1)</f>
        <v>305.322</v>
      </c>
      <c r="H474">
        <f>_xlfn.XLOOKUP(A474,'List of Molecules Used'!$D$3:$D$55,'List of Molecules Used'!$F$3:$F$55,"",0,1)</f>
        <v>48.722000000000001</v>
      </c>
    </row>
    <row r="475" spans="1:8">
      <c r="A475" t="s">
        <v>26</v>
      </c>
      <c r="C475">
        <v>335.85</v>
      </c>
      <c r="D475">
        <v>5</v>
      </c>
      <c r="E475">
        <v>58.488999999999997</v>
      </c>
      <c r="F475" t="s">
        <v>238</v>
      </c>
      <c r="G475">
        <f>_xlfn.XLOOKUP(A475,'List of Molecules Used'!$D$3:$D$55,'List of Molecules Used'!$E$3:$E$55,"",0,1)</f>
        <v>305.322</v>
      </c>
      <c r="H475">
        <f>_xlfn.XLOOKUP(A475,'List of Molecules Used'!$D$3:$D$55,'List of Molecules Used'!$F$3:$F$55,"",0,1)</f>
        <v>48.722000000000001</v>
      </c>
    </row>
    <row r="476" spans="1:8">
      <c r="A476" t="s">
        <v>26</v>
      </c>
      <c r="C476">
        <v>335.85</v>
      </c>
      <c r="D476">
        <v>5.5</v>
      </c>
      <c r="E476">
        <v>58.631999999999998</v>
      </c>
      <c r="F476" t="s">
        <v>238</v>
      </c>
      <c r="G476">
        <f>_xlfn.XLOOKUP(A476,'List of Molecules Used'!$D$3:$D$55,'List of Molecules Used'!$E$3:$E$55,"",0,1)</f>
        <v>305.322</v>
      </c>
      <c r="H476">
        <f>_xlfn.XLOOKUP(A476,'List of Molecules Used'!$D$3:$D$55,'List of Molecules Used'!$F$3:$F$55,"",0,1)</f>
        <v>48.722000000000001</v>
      </c>
    </row>
    <row r="477" spans="1:8">
      <c r="A477" t="s">
        <v>26</v>
      </c>
      <c r="C477">
        <v>335.85</v>
      </c>
      <c r="D477">
        <v>6</v>
      </c>
      <c r="E477">
        <v>58.777999999999999</v>
      </c>
      <c r="F477" t="s">
        <v>238</v>
      </c>
      <c r="G477">
        <f>_xlfn.XLOOKUP(A477,'List of Molecules Used'!$D$3:$D$55,'List of Molecules Used'!$E$3:$E$55,"",0,1)</f>
        <v>305.322</v>
      </c>
      <c r="H477">
        <f>_xlfn.XLOOKUP(A477,'List of Molecules Used'!$D$3:$D$55,'List of Molecules Used'!$F$3:$F$55,"",0,1)</f>
        <v>48.722000000000001</v>
      </c>
    </row>
    <row r="478" spans="1:8">
      <c r="A478" t="s">
        <v>26</v>
      </c>
      <c r="C478">
        <v>335.85</v>
      </c>
      <c r="D478">
        <v>6.5</v>
      </c>
      <c r="E478">
        <v>58.924999999999997</v>
      </c>
      <c r="F478" t="s">
        <v>238</v>
      </c>
      <c r="G478">
        <f>_xlfn.XLOOKUP(A478,'List of Molecules Used'!$D$3:$D$55,'List of Molecules Used'!$E$3:$E$55,"",0,1)</f>
        <v>305.322</v>
      </c>
      <c r="H478">
        <f>_xlfn.XLOOKUP(A478,'List of Molecules Used'!$D$3:$D$55,'List of Molecules Used'!$F$3:$F$55,"",0,1)</f>
        <v>48.722000000000001</v>
      </c>
    </row>
    <row r="479" spans="1:8">
      <c r="A479" t="s">
        <v>26</v>
      </c>
      <c r="C479">
        <v>335.85</v>
      </c>
      <c r="D479">
        <v>7</v>
      </c>
      <c r="E479">
        <v>59.075000000000003</v>
      </c>
      <c r="F479" t="s">
        <v>238</v>
      </c>
      <c r="G479">
        <f>_xlfn.XLOOKUP(A479,'List of Molecules Used'!$D$3:$D$55,'List of Molecules Used'!$E$3:$E$55,"",0,1)</f>
        <v>305.322</v>
      </c>
      <c r="H479">
        <f>_xlfn.XLOOKUP(A479,'List of Molecules Used'!$D$3:$D$55,'List of Molecules Used'!$F$3:$F$55,"",0,1)</f>
        <v>48.722000000000001</v>
      </c>
    </row>
    <row r="480" spans="1:8">
      <c r="A480" t="s">
        <v>26</v>
      </c>
      <c r="C480">
        <v>335.85</v>
      </c>
      <c r="D480">
        <v>7.5</v>
      </c>
      <c r="E480">
        <v>59.226999999999997</v>
      </c>
      <c r="F480" t="s">
        <v>238</v>
      </c>
      <c r="G480">
        <f>_xlfn.XLOOKUP(A480,'List of Molecules Used'!$D$3:$D$55,'List of Molecules Used'!$E$3:$E$55,"",0,1)</f>
        <v>305.322</v>
      </c>
      <c r="H480">
        <f>_xlfn.XLOOKUP(A480,'List of Molecules Used'!$D$3:$D$55,'List of Molecules Used'!$F$3:$F$55,"",0,1)</f>
        <v>48.722000000000001</v>
      </c>
    </row>
    <row r="481" spans="1:8">
      <c r="A481" t="s">
        <v>26</v>
      </c>
      <c r="C481">
        <v>335.85</v>
      </c>
      <c r="D481">
        <v>8</v>
      </c>
      <c r="E481">
        <v>59.381</v>
      </c>
      <c r="F481" t="s">
        <v>238</v>
      </c>
      <c r="G481">
        <f>_xlfn.XLOOKUP(A481,'List of Molecules Used'!$D$3:$D$55,'List of Molecules Used'!$E$3:$E$55,"",0,1)</f>
        <v>305.322</v>
      </c>
      <c r="H481">
        <f>_xlfn.XLOOKUP(A481,'List of Molecules Used'!$D$3:$D$55,'List of Molecules Used'!$F$3:$F$55,"",0,1)</f>
        <v>48.722000000000001</v>
      </c>
    </row>
    <row r="482" spans="1:8">
      <c r="A482" t="s">
        <v>26</v>
      </c>
      <c r="C482">
        <v>335.85</v>
      </c>
      <c r="D482">
        <v>8.5</v>
      </c>
      <c r="E482">
        <v>59.536999999999999</v>
      </c>
      <c r="F482" t="s">
        <v>238</v>
      </c>
      <c r="G482">
        <f>_xlfn.XLOOKUP(A482,'List of Molecules Used'!$D$3:$D$55,'List of Molecules Used'!$E$3:$E$55,"",0,1)</f>
        <v>305.322</v>
      </c>
      <c r="H482">
        <f>_xlfn.XLOOKUP(A482,'List of Molecules Used'!$D$3:$D$55,'List of Molecules Used'!$F$3:$F$55,"",0,1)</f>
        <v>48.722000000000001</v>
      </c>
    </row>
    <row r="483" spans="1:8">
      <c r="A483" t="s">
        <v>26</v>
      </c>
      <c r="C483">
        <v>335.85</v>
      </c>
      <c r="D483">
        <v>9</v>
      </c>
      <c r="E483">
        <v>59.695999999999998</v>
      </c>
      <c r="F483" t="s">
        <v>238</v>
      </c>
      <c r="G483">
        <f>_xlfn.XLOOKUP(A483,'List of Molecules Used'!$D$3:$D$55,'List of Molecules Used'!$E$3:$E$55,"",0,1)</f>
        <v>305.322</v>
      </c>
      <c r="H483">
        <f>_xlfn.XLOOKUP(A483,'List of Molecules Used'!$D$3:$D$55,'List of Molecules Used'!$F$3:$F$55,"",0,1)</f>
        <v>48.722000000000001</v>
      </c>
    </row>
    <row r="484" spans="1:8">
      <c r="A484" t="s">
        <v>26</v>
      </c>
      <c r="C484">
        <v>335.85</v>
      </c>
      <c r="D484">
        <v>9.5</v>
      </c>
      <c r="E484">
        <v>59.856999999999999</v>
      </c>
      <c r="F484" t="s">
        <v>238</v>
      </c>
      <c r="G484">
        <f>_xlfn.XLOOKUP(A484,'List of Molecules Used'!$D$3:$D$55,'List of Molecules Used'!$E$3:$E$55,"",0,1)</f>
        <v>305.322</v>
      </c>
      <c r="H484">
        <f>_xlfn.XLOOKUP(A484,'List of Molecules Used'!$D$3:$D$55,'List of Molecules Used'!$F$3:$F$55,"",0,1)</f>
        <v>48.722000000000001</v>
      </c>
    </row>
    <row r="485" spans="1:8">
      <c r="A485" t="s">
        <v>26</v>
      </c>
      <c r="C485">
        <v>335.85</v>
      </c>
      <c r="D485">
        <v>10</v>
      </c>
      <c r="E485">
        <v>60.021000000000001</v>
      </c>
      <c r="F485" t="s">
        <v>238</v>
      </c>
      <c r="G485">
        <f>_xlfn.XLOOKUP(A485,'List of Molecules Used'!$D$3:$D$55,'List of Molecules Used'!$E$3:$E$55,"",0,1)</f>
        <v>305.322</v>
      </c>
      <c r="H485">
        <f>_xlfn.XLOOKUP(A485,'List of Molecules Used'!$D$3:$D$55,'List of Molecules Used'!$F$3:$F$55,"",0,1)</f>
        <v>48.722000000000001</v>
      </c>
    </row>
    <row r="486" spans="1:8">
      <c r="A486" t="s">
        <v>26</v>
      </c>
      <c r="C486">
        <v>366.39</v>
      </c>
      <c r="D486">
        <v>1</v>
      </c>
      <c r="E486">
        <v>61.28</v>
      </c>
      <c r="F486" t="s">
        <v>238</v>
      </c>
      <c r="G486">
        <f>_xlfn.XLOOKUP(A486,'List of Molecules Used'!$D$3:$D$55,'List of Molecules Used'!$E$3:$E$55,"",0,1)</f>
        <v>305.322</v>
      </c>
      <c r="H486">
        <f>_xlfn.XLOOKUP(A486,'List of Molecules Used'!$D$3:$D$55,'List of Molecules Used'!$F$3:$F$55,"",0,1)</f>
        <v>48.722000000000001</v>
      </c>
    </row>
    <row r="487" spans="1:8">
      <c r="A487" t="s">
        <v>26</v>
      </c>
      <c r="C487">
        <v>366.39</v>
      </c>
      <c r="D487">
        <v>1.5</v>
      </c>
      <c r="E487">
        <v>61.38</v>
      </c>
      <c r="F487" t="s">
        <v>238</v>
      </c>
      <c r="G487">
        <f>_xlfn.XLOOKUP(A487,'List of Molecules Used'!$D$3:$D$55,'List of Molecules Used'!$E$3:$E$55,"",0,1)</f>
        <v>305.322</v>
      </c>
      <c r="H487">
        <f>_xlfn.XLOOKUP(A487,'List of Molecules Used'!$D$3:$D$55,'List of Molecules Used'!$F$3:$F$55,"",0,1)</f>
        <v>48.722000000000001</v>
      </c>
    </row>
    <row r="488" spans="1:8">
      <c r="A488" t="s">
        <v>26</v>
      </c>
      <c r="C488">
        <v>366.39</v>
      </c>
      <c r="D488">
        <v>2</v>
      </c>
      <c r="E488">
        <v>61.48</v>
      </c>
      <c r="F488" t="s">
        <v>238</v>
      </c>
      <c r="G488">
        <f>_xlfn.XLOOKUP(A488,'List of Molecules Used'!$D$3:$D$55,'List of Molecules Used'!$E$3:$E$55,"",0,1)</f>
        <v>305.322</v>
      </c>
      <c r="H488">
        <f>_xlfn.XLOOKUP(A488,'List of Molecules Used'!$D$3:$D$55,'List of Molecules Used'!$F$3:$F$55,"",0,1)</f>
        <v>48.722000000000001</v>
      </c>
    </row>
    <row r="489" spans="1:8">
      <c r="A489" t="s">
        <v>26</v>
      </c>
      <c r="C489">
        <v>366.39</v>
      </c>
      <c r="D489">
        <v>2.5</v>
      </c>
      <c r="E489">
        <v>61.581000000000003</v>
      </c>
      <c r="F489" t="s">
        <v>238</v>
      </c>
      <c r="G489">
        <f>_xlfn.XLOOKUP(A489,'List of Molecules Used'!$D$3:$D$55,'List of Molecules Used'!$E$3:$E$55,"",0,1)</f>
        <v>305.322</v>
      </c>
      <c r="H489">
        <f>_xlfn.XLOOKUP(A489,'List of Molecules Used'!$D$3:$D$55,'List of Molecules Used'!$F$3:$F$55,"",0,1)</f>
        <v>48.722000000000001</v>
      </c>
    </row>
    <row r="490" spans="1:8">
      <c r="A490" t="s">
        <v>26</v>
      </c>
      <c r="C490">
        <v>366.39</v>
      </c>
      <c r="D490">
        <v>3</v>
      </c>
      <c r="E490">
        <v>61.683999999999997</v>
      </c>
      <c r="F490" t="s">
        <v>238</v>
      </c>
      <c r="G490">
        <f>_xlfn.XLOOKUP(A490,'List of Molecules Used'!$D$3:$D$55,'List of Molecules Used'!$E$3:$E$55,"",0,1)</f>
        <v>305.322</v>
      </c>
      <c r="H490">
        <f>_xlfn.XLOOKUP(A490,'List of Molecules Used'!$D$3:$D$55,'List of Molecules Used'!$F$3:$F$55,"",0,1)</f>
        <v>48.722000000000001</v>
      </c>
    </row>
    <row r="491" spans="1:8">
      <c r="A491" t="s">
        <v>26</v>
      </c>
      <c r="C491">
        <v>366.39</v>
      </c>
      <c r="D491">
        <v>3.5</v>
      </c>
      <c r="E491">
        <v>61.786999999999999</v>
      </c>
      <c r="F491" t="s">
        <v>238</v>
      </c>
      <c r="G491">
        <f>_xlfn.XLOOKUP(A491,'List of Molecules Used'!$D$3:$D$55,'List of Molecules Used'!$E$3:$E$55,"",0,1)</f>
        <v>305.322</v>
      </c>
      <c r="H491">
        <f>_xlfn.XLOOKUP(A491,'List of Molecules Used'!$D$3:$D$55,'List of Molecules Used'!$F$3:$F$55,"",0,1)</f>
        <v>48.722000000000001</v>
      </c>
    </row>
    <row r="492" spans="1:8">
      <c r="A492" t="s">
        <v>26</v>
      </c>
      <c r="C492">
        <v>366.39</v>
      </c>
      <c r="D492">
        <v>4</v>
      </c>
      <c r="E492">
        <v>61.892000000000003</v>
      </c>
      <c r="F492" t="s">
        <v>238</v>
      </c>
      <c r="G492">
        <f>_xlfn.XLOOKUP(A492,'List of Molecules Used'!$D$3:$D$55,'List of Molecules Used'!$E$3:$E$55,"",0,1)</f>
        <v>305.322</v>
      </c>
      <c r="H492">
        <f>_xlfn.XLOOKUP(A492,'List of Molecules Used'!$D$3:$D$55,'List of Molecules Used'!$F$3:$F$55,"",0,1)</f>
        <v>48.722000000000001</v>
      </c>
    </row>
    <row r="493" spans="1:8">
      <c r="A493" t="s">
        <v>26</v>
      </c>
      <c r="C493">
        <v>366.39</v>
      </c>
      <c r="D493">
        <v>4.5</v>
      </c>
      <c r="E493">
        <v>61.997</v>
      </c>
      <c r="F493" t="s">
        <v>238</v>
      </c>
      <c r="G493">
        <f>_xlfn.XLOOKUP(A493,'List of Molecules Used'!$D$3:$D$55,'List of Molecules Used'!$E$3:$E$55,"",0,1)</f>
        <v>305.322</v>
      </c>
      <c r="H493">
        <f>_xlfn.XLOOKUP(A493,'List of Molecules Used'!$D$3:$D$55,'List of Molecules Used'!$F$3:$F$55,"",0,1)</f>
        <v>48.722000000000001</v>
      </c>
    </row>
    <row r="494" spans="1:8">
      <c r="A494" t="s">
        <v>26</v>
      </c>
      <c r="C494">
        <v>366.39</v>
      </c>
      <c r="D494">
        <v>5</v>
      </c>
      <c r="E494">
        <v>62.103999999999999</v>
      </c>
      <c r="F494" t="s">
        <v>238</v>
      </c>
      <c r="G494">
        <f>_xlfn.XLOOKUP(A494,'List of Molecules Used'!$D$3:$D$55,'List of Molecules Used'!$E$3:$E$55,"",0,1)</f>
        <v>305.322</v>
      </c>
      <c r="H494">
        <f>_xlfn.XLOOKUP(A494,'List of Molecules Used'!$D$3:$D$55,'List of Molecules Used'!$F$3:$F$55,"",0,1)</f>
        <v>48.722000000000001</v>
      </c>
    </row>
    <row r="495" spans="1:8">
      <c r="A495" t="s">
        <v>26</v>
      </c>
      <c r="C495">
        <v>366.39</v>
      </c>
      <c r="D495">
        <v>5.5</v>
      </c>
      <c r="E495">
        <v>62.210999999999999</v>
      </c>
      <c r="F495" t="s">
        <v>238</v>
      </c>
      <c r="G495">
        <f>_xlfn.XLOOKUP(A495,'List of Molecules Used'!$D$3:$D$55,'List of Molecules Used'!$E$3:$E$55,"",0,1)</f>
        <v>305.322</v>
      </c>
      <c r="H495">
        <f>_xlfn.XLOOKUP(A495,'List of Molecules Used'!$D$3:$D$55,'List of Molecules Used'!$F$3:$F$55,"",0,1)</f>
        <v>48.722000000000001</v>
      </c>
    </row>
    <row r="496" spans="1:8">
      <c r="A496" t="s">
        <v>26</v>
      </c>
      <c r="C496">
        <v>366.39</v>
      </c>
      <c r="D496">
        <v>6</v>
      </c>
      <c r="E496">
        <v>62.32</v>
      </c>
      <c r="F496" t="s">
        <v>238</v>
      </c>
      <c r="G496">
        <f>_xlfn.XLOOKUP(A496,'List of Molecules Used'!$D$3:$D$55,'List of Molecules Used'!$E$3:$E$55,"",0,1)</f>
        <v>305.322</v>
      </c>
      <c r="H496">
        <f>_xlfn.XLOOKUP(A496,'List of Molecules Used'!$D$3:$D$55,'List of Molecules Used'!$F$3:$F$55,"",0,1)</f>
        <v>48.722000000000001</v>
      </c>
    </row>
    <row r="497" spans="1:8">
      <c r="A497" t="s">
        <v>26</v>
      </c>
      <c r="C497">
        <v>366.39</v>
      </c>
      <c r="D497">
        <v>6.5</v>
      </c>
      <c r="E497">
        <v>62.429000000000002</v>
      </c>
      <c r="F497" t="s">
        <v>238</v>
      </c>
      <c r="G497">
        <f>_xlfn.XLOOKUP(A497,'List of Molecules Used'!$D$3:$D$55,'List of Molecules Used'!$E$3:$E$55,"",0,1)</f>
        <v>305.322</v>
      </c>
      <c r="H497">
        <f>_xlfn.XLOOKUP(A497,'List of Molecules Used'!$D$3:$D$55,'List of Molecules Used'!$F$3:$F$55,"",0,1)</f>
        <v>48.722000000000001</v>
      </c>
    </row>
    <row r="498" spans="1:8">
      <c r="A498" t="s">
        <v>26</v>
      </c>
      <c r="C498">
        <v>366.39</v>
      </c>
      <c r="D498">
        <v>7</v>
      </c>
      <c r="E498">
        <v>62.54</v>
      </c>
      <c r="F498" t="s">
        <v>238</v>
      </c>
      <c r="G498">
        <f>_xlfn.XLOOKUP(A498,'List of Molecules Used'!$D$3:$D$55,'List of Molecules Used'!$E$3:$E$55,"",0,1)</f>
        <v>305.322</v>
      </c>
      <c r="H498">
        <f>_xlfn.XLOOKUP(A498,'List of Molecules Used'!$D$3:$D$55,'List of Molecules Used'!$F$3:$F$55,"",0,1)</f>
        <v>48.722000000000001</v>
      </c>
    </row>
    <row r="499" spans="1:8">
      <c r="A499" t="s">
        <v>26</v>
      </c>
      <c r="C499">
        <v>366.39</v>
      </c>
      <c r="D499">
        <v>7.5</v>
      </c>
      <c r="E499">
        <v>62.652000000000001</v>
      </c>
      <c r="F499" t="s">
        <v>238</v>
      </c>
      <c r="G499">
        <f>_xlfn.XLOOKUP(A499,'List of Molecules Used'!$D$3:$D$55,'List of Molecules Used'!$E$3:$E$55,"",0,1)</f>
        <v>305.322</v>
      </c>
      <c r="H499">
        <f>_xlfn.XLOOKUP(A499,'List of Molecules Used'!$D$3:$D$55,'List of Molecules Used'!$F$3:$F$55,"",0,1)</f>
        <v>48.722000000000001</v>
      </c>
    </row>
    <row r="500" spans="1:8">
      <c r="A500" t="s">
        <v>26</v>
      </c>
      <c r="C500">
        <v>366.39</v>
      </c>
      <c r="D500">
        <v>8</v>
      </c>
      <c r="E500">
        <v>62.764000000000003</v>
      </c>
      <c r="F500" t="s">
        <v>238</v>
      </c>
      <c r="G500">
        <f>_xlfn.XLOOKUP(A500,'List of Molecules Used'!$D$3:$D$55,'List of Molecules Used'!$E$3:$E$55,"",0,1)</f>
        <v>305.322</v>
      </c>
      <c r="H500">
        <f>_xlfn.XLOOKUP(A500,'List of Molecules Used'!$D$3:$D$55,'List of Molecules Used'!$F$3:$F$55,"",0,1)</f>
        <v>48.722000000000001</v>
      </c>
    </row>
    <row r="501" spans="1:8">
      <c r="A501" t="s">
        <v>26</v>
      </c>
      <c r="C501">
        <v>366.39</v>
      </c>
      <c r="D501">
        <v>8.5</v>
      </c>
      <c r="E501">
        <v>62.878</v>
      </c>
      <c r="F501" t="s">
        <v>238</v>
      </c>
      <c r="G501">
        <f>_xlfn.XLOOKUP(A501,'List of Molecules Used'!$D$3:$D$55,'List of Molecules Used'!$E$3:$E$55,"",0,1)</f>
        <v>305.322</v>
      </c>
      <c r="H501">
        <f>_xlfn.XLOOKUP(A501,'List of Molecules Used'!$D$3:$D$55,'List of Molecules Used'!$F$3:$F$55,"",0,1)</f>
        <v>48.722000000000001</v>
      </c>
    </row>
    <row r="502" spans="1:8">
      <c r="A502" t="s">
        <v>26</v>
      </c>
      <c r="C502">
        <v>366.39</v>
      </c>
      <c r="D502">
        <v>9</v>
      </c>
      <c r="E502">
        <v>62.994</v>
      </c>
      <c r="F502" t="s">
        <v>238</v>
      </c>
      <c r="G502">
        <f>_xlfn.XLOOKUP(A502,'List of Molecules Used'!$D$3:$D$55,'List of Molecules Used'!$E$3:$E$55,"",0,1)</f>
        <v>305.322</v>
      </c>
      <c r="H502">
        <f>_xlfn.XLOOKUP(A502,'List of Molecules Used'!$D$3:$D$55,'List of Molecules Used'!$F$3:$F$55,"",0,1)</f>
        <v>48.722000000000001</v>
      </c>
    </row>
    <row r="503" spans="1:8">
      <c r="A503" t="s">
        <v>26</v>
      </c>
      <c r="C503">
        <v>366.39</v>
      </c>
      <c r="D503">
        <v>9.5</v>
      </c>
      <c r="E503">
        <v>63.11</v>
      </c>
      <c r="F503" t="s">
        <v>238</v>
      </c>
      <c r="G503">
        <f>_xlfn.XLOOKUP(A503,'List of Molecules Used'!$D$3:$D$55,'List of Molecules Used'!$E$3:$E$55,"",0,1)</f>
        <v>305.322</v>
      </c>
      <c r="H503">
        <f>_xlfn.XLOOKUP(A503,'List of Molecules Used'!$D$3:$D$55,'List of Molecules Used'!$F$3:$F$55,"",0,1)</f>
        <v>48.722000000000001</v>
      </c>
    </row>
    <row r="504" spans="1:8">
      <c r="A504" t="s">
        <v>26</v>
      </c>
      <c r="C504">
        <v>366.39</v>
      </c>
      <c r="D504">
        <v>10</v>
      </c>
      <c r="E504">
        <v>63.226999999999997</v>
      </c>
      <c r="F504" t="s">
        <v>238</v>
      </c>
      <c r="G504">
        <f>_xlfn.XLOOKUP(A504,'List of Molecules Used'!$D$3:$D$55,'List of Molecules Used'!$E$3:$E$55,"",0,1)</f>
        <v>305.322</v>
      </c>
      <c r="H504">
        <f>_xlfn.XLOOKUP(A504,'List of Molecules Used'!$D$3:$D$55,'List of Molecules Used'!$F$3:$F$55,"",0,1)</f>
        <v>48.722000000000001</v>
      </c>
    </row>
    <row r="505" spans="1:8">
      <c r="A505" t="s">
        <v>26</v>
      </c>
      <c r="C505">
        <v>396.92</v>
      </c>
      <c r="D505">
        <v>1</v>
      </c>
      <c r="E505">
        <v>65.191999999999993</v>
      </c>
      <c r="F505" t="s">
        <v>238</v>
      </c>
      <c r="G505">
        <f>_xlfn.XLOOKUP(A505,'List of Molecules Used'!$D$3:$D$55,'List of Molecules Used'!$E$3:$E$55,"",0,1)</f>
        <v>305.322</v>
      </c>
      <c r="H505">
        <f>_xlfn.XLOOKUP(A505,'List of Molecules Used'!$D$3:$D$55,'List of Molecules Used'!$F$3:$F$55,"",0,1)</f>
        <v>48.722000000000001</v>
      </c>
    </row>
    <row r="506" spans="1:8">
      <c r="A506" t="s">
        <v>26</v>
      </c>
      <c r="C506">
        <v>396.92</v>
      </c>
      <c r="D506">
        <v>1.5</v>
      </c>
      <c r="E506">
        <v>65.271000000000001</v>
      </c>
      <c r="F506" t="s">
        <v>238</v>
      </c>
      <c r="G506">
        <f>_xlfn.XLOOKUP(A506,'List of Molecules Used'!$D$3:$D$55,'List of Molecules Used'!$E$3:$E$55,"",0,1)</f>
        <v>305.322</v>
      </c>
      <c r="H506">
        <f>_xlfn.XLOOKUP(A506,'List of Molecules Used'!$D$3:$D$55,'List of Molecules Used'!$F$3:$F$55,"",0,1)</f>
        <v>48.722000000000001</v>
      </c>
    </row>
    <row r="507" spans="1:8">
      <c r="A507" t="s">
        <v>26</v>
      </c>
      <c r="C507">
        <v>396.92</v>
      </c>
      <c r="D507">
        <v>2</v>
      </c>
      <c r="E507">
        <v>65.352000000000004</v>
      </c>
      <c r="F507" t="s">
        <v>238</v>
      </c>
      <c r="G507">
        <f>_xlfn.XLOOKUP(A507,'List of Molecules Used'!$D$3:$D$55,'List of Molecules Used'!$E$3:$E$55,"",0,1)</f>
        <v>305.322</v>
      </c>
      <c r="H507">
        <f>_xlfn.XLOOKUP(A507,'List of Molecules Used'!$D$3:$D$55,'List of Molecules Used'!$F$3:$F$55,"",0,1)</f>
        <v>48.722000000000001</v>
      </c>
    </row>
    <row r="508" spans="1:8">
      <c r="A508" t="s">
        <v>26</v>
      </c>
      <c r="C508">
        <v>396.92</v>
      </c>
      <c r="D508">
        <v>2.5</v>
      </c>
      <c r="E508">
        <v>65.432000000000002</v>
      </c>
      <c r="F508" t="s">
        <v>238</v>
      </c>
      <c r="G508">
        <f>_xlfn.XLOOKUP(A508,'List of Molecules Used'!$D$3:$D$55,'List of Molecules Used'!$E$3:$E$55,"",0,1)</f>
        <v>305.322</v>
      </c>
      <c r="H508">
        <f>_xlfn.XLOOKUP(A508,'List of Molecules Used'!$D$3:$D$55,'List of Molecules Used'!$F$3:$F$55,"",0,1)</f>
        <v>48.722000000000001</v>
      </c>
    </row>
    <row r="509" spans="1:8">
      <c r="A509" t="s">
        <v>26</v>
      </c>
      <c r="C509">
        <v>396.92</v>
      </c>
      <c r="D509">
        <v>3</v>
      </c>
      <c r="E509">
        <v>65.513000000000005</v>
      </c>
      <c r="F509" t="s">
        <v>238</v>
      </c>
      <c r="G509">
        <f>_xlfn.XLOOKUP(A509,'List of Molecules Used'!$D$3:$D$55,'List of Molecules Used'!$E$3:$E$55,"",0,1)</f>
        <v>305.322</v>
      </c>
      <c r="H509">
        <f>_xlfn.XLOOKUP(A509,'List of Molecules Used'!$D$3:$D$55,'List of Molecules Used'!$F$3:$F$55,"",0,1)</f>
        <v>48.722000000000001</v>
      </c>
    </row>
    <row r="510" spans="1:8">
      <c r="A510" t="s">
        <v>26</v>
      </c>
      <c r="C510">
        <v>396.92</v>
      </c>
      <c r="D510">
        <v>3.5</v>
      </c>
      <c r="E510">
        <v>65.594999999999999</v>
      </c>
      <c r="F510" t="s">
        <v>238</v>
      </c>
      <c r="G510">
        <f>_xlfn.XLOOKUP(A510,'List of Molecules Used'!$D$3:$D$55,'List of Molecules Used'!$E$3:$E$55,"",0,1)</f>
        <v>305.322</v>
      </c>
      <c r="H510">
        <f>_xlfn.XLOOKUP(A510,'List of Molecules Used'!$D$3:$D$55,'List of Molecules Used'!$F$3:$F$55,"",0,1)</f>
        <v>48.722000000000001</v>
      </c>
    </row>
    <row r="511" spans="1:8">
      <c r="A511" t="s">
        <v>26</v>
      </c>
      <c r="C511">
        <v>396.92</v>
      </c>
      <c r="D511">
        <v>4</v>
      </c>
      <c r="E511">
        <v>65.677000000000007</v>
      </c>
      <c r="F511" t="s">
        <v>238</v>
      </c>
      <c r="G511">
        <f>_xlfn.XLOOKUP(A511,'List of Molecules Used'!$D$3:$D$55,'List of Molecules Used'!$E$3:$E$55,"",0,1)</f>
        <v>305.322</v>
      </c>
      <c r="H511">
        <f>_xlfn.XLOOKUP(A511,'List of Molecules Used'!$D$3:$D$55,'List of Molecules Used'!$F$3:$F$55,"",0,1)</f>
        <v>48.722000000000001</v>
      </c>
    </row>
    <row r="512" spans="1:8">
      <c r="A512" t="s">
        <v>26</v>
      </c>
      <c r="C512">
        <v>396.92</v>
      </c>
      <c r="D512">
        <v>4.5</v>
      </c>
      <c r="E512">
        <v>65.760000000000005</v>
      </c>
      <c r="F512" t="s">
        <v>238</v>
      </c>
      <c r="G512">
        <f>_xlfn.XLOOKUP(A512,'List of Molecules Used'!$D$3:$D$55,'List of Molecules Used'!$E$3:$E$55,"",0,1)</f>
        <v>305.322</v>
      </c>
      <c r="H512">
        <f>_xlfn.XLOOKUP(A512,'List of Molecules Used'!$D$3:$D$55,'List of Molecules Used'!$F$3:$F$55,"",0,1)</f>
        <v>48.722000000000001</v>
      </c>
    </row>
    <row r="513" spans="1:8">
      <c r="A513" t="s">
        <v>26</v>
      </c>
      <c r="C513">
        <v>396.92</v>
      </c>
      <c r="D513">
        <v>5</v>
      </c>
      <c r="E513">
        <v>65.843000000000004</v>
      </c>
      <c r="F513" t="s">
        <v>238</v>
      </c>
      <c r="G513">
        <f>_xlfn.XLOOKUP(A513,'List of Molecules Used'!$D$3:$D$55,'List of Molecules Used'!$E$3:$E$55,"",0,1)</f>
        <v>305.322</v>
      </c>
      <c r="H513">
        <f>_xlfn.XLOOKUP(A513,'List of Molecules Used'!$D$3:$D$55,'List of Molecules Used'!$F$3:$F$55,"",0,1)</f>
        <v>48.722000000000001</v>
      </c>
    </row>
    <row r="514" spans="1:8">
      <c r="A514" t="s">
        <v>26</v>
      </c>
      <c r="C514">
        <v>396.92</v>
      </c>
      <c r="D514">
        <v>5.5</v>
      </c>
      <c r="E514">
        <v>65.927000000000007</v>
      </c>
      <c r="F514" t="s">
        <v>238</v>
      </c>
      <c r="G514">
        <f>_xlfn.XLOOKUP(A514,'List of Molecules Used'!$D$3:$D$55,'List of Molecules Used'!$E$3:$E$55,"",0,1)</f>
        <v>305.322</v>
      </c>
      <c r="H514">
        <f>_xlfn.XLOOKUP(A514,'List of Molecules Used'!$D$3:$D$55,'List of Molecules Used'!$F$3:$F$55,"",0,1)</f>
        <v>48.722000000000001</v>
      </c>
    </row>
    <row r="515" spans="1:8">
      <c r="A515" t="s">
        <v>26</v>
      </c>
      <c r="C515">
        <v>396.92</v>
      </c>
      <c r="D515">
        <v>6</v>
      </c>
      <c r="E515">
        <v>66.012</v>
      </c>
      <c r="F515" t="s">
        <v>238</v>
      </c>
      <c r="G515">
        <f>_xlfn.XLOOKUP(A515,'List of Molecules Used'!$D$3:$D$55,'List of Molecules Used'!$E$3:$E$55,"",0,1)</f>
        <v>305.322</v>
      </c>
      <c r="H515">
        <f>_xlfn.XLOOKUP(A515,'List of Molecules Used'!$D$3:$D$55,'List of Molecules Used'!$F$3:$F$55,"",0,1)</f>
        <v>48.722000000000001</v>
      </c>
    </row>
    <row r="516" spans="1:8">
      <c r="A516" t="s">
        <v>26</v>
      </c>
      <c r="C516">
        <v>396.92</v>
      </c>
      <c r="D516">
        <v>6.5</v>
      </c>
      <c r="E516">
        <v>66.096999999999994</v>
      </c>
      <c r="F516" t="s">
        <v>238</v>
      </c>
      <c r="G516">
        <f>_xlfn.XLOOKUP(A516,'List of Molecules Used'!$D$3:$D$55,'List of Molecules Used'!$E$3:$E$55,"",0,1)</f>
        <v>305.322</v>
      </c>
      <c r="H516">
        <f>_xlfn.XLOOKUP(A516,'List of Molecules Used'!$D$3:$D$55,'List of Molecules Used'!$F$3:$F$55,"",0,1)</f>
        <v>48.722000000000001</v>
      </c>
    </row>
    <row r="517" spans="1:8">
      <c r="A517" t="s">
        <v>26</v>
      </c>
      <c r="C517">
        <v>396.92</v>
      </c>
      <c r="D517">
        <v>7</v>
      </c>
      <c r="E517">
        <v>66.182000000000002</v>
      </c>
      <c r="F517" t="s">
        <v>238</v>
      </c>
      <c r="G517">
        <f>_xlfn.XLOOKUP(A517,'List of Molecules Used'!$D$3:$D$55,'List of Molecules Used'!$E$3:$E$55,"",0,1)</f>
        <v>305.322</v>
      </c>
      <c r="H517">
        <f>_xlfn.XLOOKUP(A517,'List of Molecules Used'!$D$3:$D$55,'List of Molecules Used'!$F$3:$F$55,"",0,1)</f>
        <v>48.722000000000001</v>
      </c>
    </row>
    <row r="518" spans="1:8">
      <c r="A518" t="s">
        <v>26</v>
      </c>
      <c r="C518">
        <v>396.92</v>
      </c>
      <c r="D518">
        <v>7.5</v>
      </c>
      <c r="E518">
        <v>66.269000000000005</v>
      </c>
      <c r="F518" t="s">
        <v>238</v>
      </c>
      <c r="G518">
        <f>_xlfn.XLOOKUP(A518,'List of Molecules Used'!$D$3:$D$55,'List of Molecules Used'!$E$3:$E$55,"",0,1)</f>
        <v>305.322</v>
      </c>
      <c r="H518">
        <f>_xlfn.XLOOKUP(A518,'List of Molecules Used'!$D$3:$D$55,'List of Molecules Used'!$F$3:$F$55,"",0,1)</f>
        <v>48.722000000000001</v>
      </c>
    </row>
    <row r="519" spans="1:8">
      <c r="A519" t="s">
        <v>26</v>
      </c>
      <c r="C519">
        <v>396.92</v>
      </c>
      <c r="D519">
        <v>8</v>
      </c>
      <c r="E519">
        <v>66.355999999999995</v>
      </c>
      <c r="F519" t="s">
        <v>238</v>
      </c>
      <c r="G519">
        <f>_xlfn.XLOOKUP(A519,'List of Molecules Used'!$D$3:$D$55,'List of Molecules Used'!$E$3:$E$55,"",0,1)</f>
        <v>305.322</v>
      </c>
      <c r="H519">
        <f>_xlfn.XLOOKUP(A519,'List of Molecules Used'!$D$3:$D$55,'List of Molecules Used'!$F$3:$F$55,"",0,1)</f>
        <v>48.722000000000001</v>
      </c>
    </row>
    <row r="520" spans="1:8">
      <c r="A520" t="s">
        <v>26</v>
      </c>
      <c r="C520">
        <v>396.92</v>
      </c>
      <c r="D520">
        <v>8.5</v>
      </c>
      <c r="E520">
        <v>66.442999999999998</v>
      </c>
      <c r="F520" t="s">
        <v>238</v>
      </c>
      <c r="G520">
        <f>_xlfn.XLOOKUP(A520,'List of Molecules Used'!$D$3:$D$55,'List of Molecules Used'!$E$3:$E$55,"",0,1)</f>
        <v>305.322</v>
      </c>
      <c r="H520">
        <f>_xlfn.XLOOKUP(A520,'List of Molecules Used'!$D$3:$D$55,'List of Molecules Used'!$F$3:$F$55,"",0,1)</f>
        <v>48.722000000000001</v>
      </c>
    </row>
    <row r="521" spans="1:8">
      <c r="A521" t="s">
        <v>26</v>
      </c>
      <c r="C521">
        <v>396.92</v>
      </c>
      <c r="D521">
        <v>9</v>
      </c>
      <c r="E521">
        <v>66.531000000000006</v>
      </c>
      <c r="F521" t="s">
        <v>238</v>
      </c>
      <c r="G521">
        <f>_xlfn.XLOOKUP(A521,'List of Molecules Used'!$D$3:$D$55,'List of Molecules Used'!$E$3:$E$55,"",0,1)</f>
        <v>305.322</v>
      </c>
      <c r="H521">
        <f>_xlfn.XLOOKUP(A521,'List of Molecules Used'!$D$3:$D$55,'List of Molecules Used'!$F$3:$F$55,"",0,1)</f>
        <v>48.722000000000001</v>
      </c>
    </row>
    <row r="522" spans="1:8">
      <c r="A522" t="s">
        <v>26</v>
      </c>
      <c r="C522">
        <v>396.92</v>
      </c>
      <c r="D522">
        <v>9.5</v>
      </c>
      <c r="E522">
        <v>66.62</v>
      </c>
      <c r="F522" t="s">
        <v>238</v>
      </c>
      <c r="G522">
        <f>_xlfn.XLOOKUP(A522,'List of Molecules Used'!$D$3:$D$55,'List of Molecules Used'!$E$3:$E$55,"",0,1)</f>
        <v>305.322</v>
      </c>
      <c r="H522">
        <f>_xlfn.XLOOKUP(A522,'List of Molecules Used'!$D$3:$D$55,'List of Molecules Used'!$F$3:$F$55,"",0,1)</f>
        <v>48.722000000000001</v>
      </c>
    </row>
    <row r="523" spans="1:8">
      <c r="A523" t="s">
        <v>26</v>
      </c>
      <c r="C523">
        <v>396.92</v>
      </c>
      <c r="D523">
        <v>10</v>
      </c>
      <c r="E523">
        <v>66.709000000000003</v>
      </c>
      <c r="F523" t="s">
        <v>238</v>
      </c>
      <c r="G523">
        <f>_xlfn.XLOOKUP(A523,'List of Molecules Used'!$D$3:$D$55,'List of Molecules Used'!$E$3:$E$55,"",0,1)</f>
        <v>305.322</v>
      </c>
      <c r="H523">
        <f>_xlfn.XLOOKUP(A523,'List of Molecules Used'!$D$3:$D$55,'List of Molecules Used'!$F$3:$F$55,"",0,1)</f>
        <v>48.722000000000001</v>
      </c>
    </row>
    <row r="524" spans="1:8">
      <c r="A524" t="s">
        <v>26</v>
      </c>
      <c r="C524">
        <v>427.45</v>
      </c>
      <c r="D524">
        <v>1</v>
      </c>
      <c r="E524">
        <v>69.081999999999994</v>
      </c>
      <c r="F524" t="s">
        <v>238</v>
      </c>
      <c r="G524">
        <f>_xlfn.XLOOKUP(A524,'List of Molecules Used'!$D$3:$D$55,'List of Molecules Used'!$E$3:$E$55,"",0,1)</f>
        <v>305.322</v>
      </c>
      <c r="H524">
        <f>_xlfn.XLOOKUP(A524,'List of Molecules Used'!$D$3:$D$55,'List of Molecules Used'!$F$3:$F$55,"",0,1)</f>
        <v>48.722000000000001</v>
      </c>
    </row>
    <row r="525" spans="1:8">
      <c r="A525" t="s">
        <v>26</v>
      </c>
      <c r="C525">
        <v>427.45</v>
      </c>
      <c r="D525">
        <v>1.5</v>
      </c>
      <c r="E525">
        <v>69.146000000000001</v>
      </c>
      <c r="F525" t="s">
        <v>238</v>
      </c>
      <c r="G525">
        <f>_xlfn.XLOOKUP(A525,'List of Molecules Used'!$D$3:$D$55,'List of Molecules Used'!$E$3:$E$55,"",0,1)</f>
        <v>305.322</v>
      </c>
      <c r="H525">
        <f>_xlfn.XLOOKUP(A525,'List of Molecules Used'!$D$3:$D$55,'List of Molecules Used'!$F$3:$F$55,"",0,1)</f>
        <v>48.722000000000001</v>
      </c>
    </row>
    <row r="526" spans="1:8">
      <c r="A526" t="s">
        <v>26</v>
      </c>
      <c r="C526">
        <v>427.45</v>
      </c>
      <c r="D526">
        <v>2</v>
      </c>
      <c r="E526">
        <v>69.212000000000003</v>
      </c>
      <c r="F526" t="s">
        <v>238</v>
      </c>
      <c r="G526">
        <f>_xlfn.XLOOKUP(A526,'List of Molecules Used'!$D$3:$D$55,'List of Molecules Used'!$E$3:$E$55,"",0,1)</f>
        <v>305.322</v>
      </c>
      <c r="H526">
        <f>_xlfn.XLOOKUP(A526,'List of Molecules Used'!$D$3:$D$55,'List of Molecules Used'!$F$3:$F$55,"",0,1)</f>
        <v>48.722000000000001</v>
      </c>
    </row>
    <row r="527" spans="1:8">
      <c r="A527" t="s">
        <v>26</v>
      </c>
      <c r="C527">
        <v>427.45</v>
      </c>
      <c r="D527">
        <v>2.5</v>
      </c>
      <c r="E527">
        <v>69.277000000000001</v>
      </c>
      <c r="F527" t="s">
        <v>238</v>
      </c>
      <c r="G527">
        <f>_xlfn.XLOOKUP(A527,'List of Molecules Used'!$D$3:$D$55,'List of Molecules Used'!$E$3:$E$55,"",0,1)</f>
        <v>305.322</v>
      </c>
      <c r="H527">
        <f>_xlfn.XLOOKUP(A527,'List of Molecules Used'!$D$3:$D$55,'List of Molecules Used'!$F$3:$F$55,"",0,1)</f>
        <v>48.722000000000001</v>
      </c>
    </row>
    <row r="528" spans="1:8">
      <c r="A528" t="s">
        <v>26</v>
      </c>
      <c r="C528">
        <v>427.45</v>
      </c>
      <c r="D528">
        <v>3</v>
      </c>
      <c r="E528">
        <v>69.343000000000004</v>
      </c>
      <c r="F528" t="s">
        <v>238</v>
      </c>
      <c r="G528">
        <f>_xlfn.XLOOKUP(A528,'List of Molecules Used'!$D$3:$D$55,'List of Molecules Used'!$E$3:$E$55,"",0,1)</f>
        <v>305.322</v>
      </c>
      <c r="H528">
        <f>_xlfn.XLOOKUP(A528,'List of Molecules Used'!$D$3:$D$55,'List of Molecules Used'!$F$3:$F$55,"",0,1)</f>
        <v>48.722000000000001</v>
      </c>
    </row>
    <row r="529" spans="1:8">
      <c r="A529" t="s">
        <v>26</v>
      </c>
      <c r="C529">
        <v>427.45</v>
      </c>
      <c r="D529">
        <v>3.5</v>
      </c>
      <c r="E529">
        <v>69.409000000000006</v>
      </c>
      <c r="F529" t="s">
        <v>238</v>
      </c>
      <c r="G529">
        <f>_xlfn.XLOOKUP(A529,'List of Molecules Used'!$D$3:$D$55,'List of Molecules Used'!$E$3:$E$55,"",0,1)</f>
        <v>305.322</v>
      </c>
      <c r="H529">
        <f>_xlfn.XLOOKUP(A529,'List of Molecules Used'!$D$3:$D$55,'List of Molecules Used'!$F$3:$F$55,"",0,1)</f>
        <v>48.722000000000001</v>
      </c>
    </row>
    <row r="530" spans="1:8">
      <c r="A530" t="s">
        <v>26</v>
      </c>
      <c r="C530">
        <v>427.45</v>
      </c>
      <c r="D530">
        <v>4</v>
      </c>
      <c r="E530">
        <v>69.474999999999994</v>
      </c>
      <c r="F530" t="s">
        <v>238</v>
      </c>
      <c r="G530">
        <f>_xlfn.XLOOKUP(A530,'List of Molecules Used'!$D$3:$D$55,'List of Molecules Used'!$E$3:$E$55,"",0,1)</f>
        <v>305.322</v>
      </c>
      <c r="H530">
        <f>_xlfn.XLOOKUP(A530,'List of Molecules Used'!$D$3:$D$55,'List of Molecules Used'!$F$3:$F$55,"",0,1)</f>
        <v>48.722000000000001</v>
      </c>
    </row>
    <row r="531" spans="1:8">
      <c r="A531" t="s">
        <v>26</v>
      </c>
      <c r="C531">
        <v>427.45</v>
      </c>
      <c r="D531">
        <v>4.5</v>
      </c>
      <c r="E531">
        <v>69.542000000000002</v>
      </c>
      <c r="F531" t="s">
        <v>238</v>
      </c>
      <c r="G531">
        <f>_xlfn.XLOOKUP(A531,'List of Molecules Used'!$D$3:$D$55,'List of Molecules Used'!$E$3:$E$55,"",0,1)</f>
        <v>305.322</v>
      </c>
      <c r="H531">
        <f>_xlfn.XLOOKUP(A531,'List of Molecules Used'!$D$3:$D$55,'List of Molecules Used'!$F$3:$F$55,"",0,1)</f>
        <v>48.722000000000001</v>
      </c>
    </row>
    <row r="532" spans="1:8">
      <c r="A532" t="s">
        <v>26</v>
      </c>
      <c r="C532">
        <v>427.45</v>
      </c>
      <c r="D532">
        <v>5</v>
      </c>
      <c r="E532">
        <v>69.608999999999995</v>
      </c>
      <c r="F532" t="s">
        <v>238</v>
      </c>
      <c r="G532">
        <f>_xlfn.XLOOKUP(A532,'List of Molecules Used'!$D$3:$D$55,'List of Molecules Used'!$E$3:$E$55,"",0,1)</f>
        <v>305.322</v>
      </c>
      <c r="H532">
        <f>_xlfn.XLOOKUP(A532,'List of Molecules Used'!$D$3:$D$55,'List of Molecules Used'!$F$3:$F$55,"",0,1)</f>
        <v>48.722000000000001</v>
      </c>
    </row>
    <row r="533" spans="1:8">
      <c r="A533" t="s">
        <v>26</v>
      </c>
      <c r="C533">
        <v>427.45</v>
      </c>
      <c r="D533">
        <v>5.5</v>
      </c>
      <c r="E533">
        <v>69.677000000000007</v>
      </c>
      <c r="F533" t="s">
        <v>238</v>
      </c>
      <c r="G533">
        <f>_xlfn.XLOOKUP(A533,'List of Molecules Used'!$D$3:$D$55,'List of Molecules Used'!$E$3:$E$55,"",0,1)</f>
        <v>305.322</v>
      </c>
      <c r="H533">
        <f>_xlfn.XLOOKUP(A533,'List of Molecules Used'!$D$3:$D$55,'List of Molecules Used'!$F$3:$F$55,"",0,1)</f>
        <v>48.722000000000001</v>
      </c>
    </row>
    <row r="534" spans="1:8">
      <c r="A534" t="s">
        <v>26</v>
      </c>
      <c r="C534">
        <v>427.45</v>
      </c>
      <c r="D534">
        <v>6</v>
      </c>
      <c r="E534">
        <v>69.745000000000005</v>
      </c>
      <c r="F534" t="s">
        <v>238</v>
      </c>
      <c r="G534">
        <f>_xlfn.XLOOKUP(A534,'List of Molecules Used'!$D$3:$D$55,'List of Molecules Used'!$E$3:$E$55,"",0,1)</f>
        <v>305.322</v>
      </c>
      <c r="H534">
        <f>_xlfn.XLOOKUP(A534,'List of Molecules Used'!$D$3:$D$55,'List of Molecules Used'!$F$3:$F$55,"",0,1)</f>
        <v>48.722000000000001</v>
      </c>
    </row>
    <row r="535" spans="1:8">
      <c r="A535" t="s">
        <v>26</v>
      </c>
      <c r="C535">
        <v>427.45</v>
      </c>
      <c r="D535">
        <v>6.5</v>
      </c>
      <c r="E535">
        <v>69.813000000000002</v>
      </c>
      <c r="F535" t="s">
        <v>238</v>
      </c>
      <c r="G535">
        <f>_xlfn.XLOOKUP(A535,'List of Molecules Used'!$D$3:$D$55,'List of Molecules Used'!$E$3:$E$55,"",0,1)</f>
        <v>305.322</v>
      </c>
      <c r="H535">
        <f>_xlfn.XLOOKUP(A535,'List of Molecules Used'!$D$3:$D$55,'List of Molecules Used'!$F$3:$F$55,"",0,1)</f>
        <v>48.722000000000001</v>
      </c>
    </row>
    <row r="536" spans="1:8">
      <c r="A536" t="s">
        <v>26</v>
      </c>
      <c r="C536">
        <v>427.45</v>
      </c>
      <c r="D536">
        <v>7</v>
      </c>
      <c r="E536">
        <v>69.881</v>
      </c>
      <c r="F536" t="s">
        <v>238</v>
      </c>
      <c r="G536">
        <f>_xlfn.XLOOKUP(A536,'List of Molecules Used'!$D$3:$D$55,'List of Molecules Used'!$E$3:$E$55,"",0,1)</f>
        <v>305.322</v>
      </c>
      <c r="H536">
        <f>_xlfn.XLOOKUP(A536,'List of Molecules Used'!$D$3:$D$55,'List of Molecules Used'!$F$3:$F$55,"",0,1)</f>
        <v>48.722000000000001</v>
      </c>
    </row>
    <row r="537" spans="1:8">
      <c r="A537" t="s">
        <v>26</v>
      </c>
      <c r="C537">
        <v>427.45</v>
      </c>
      <c r="D537">
        <v>7.5</v>
      </c>
      <c r="E537">
        <v>69.95</v>
      </c>
      <c r="F537" t="s">
        <v>238</v>
      </c>
      <c r="G537">
        <f>_xlfn.XLOOKUP(A537,'List of Molecules Used'!$D$3:$D$55,'List of Molecules Used'!$E$3:$E$55,"",0,1)</f>
        <v>305.322</v>
      </c>
      <c r="H537">
        <f>_xlfn.XLOOKUP(A537,'List of Molecules Used'!$D$3:$D$55,'List of Molecules Used'!$F$3:$F$55,"",0,1)</f>
        <v>48.722000000000001</v>
      </c>
    </row>
    <row r="538" spans="1:8">
      <c r="A538" t="s">
        <v>26</v>
      </c>
      <c r="C538">
        <v>427.45</v>
      </c>
      <c r="D538">
        <v>8</v>
      </c>
      <c r="E538">
        <v>70.019000000000005</v>
      </c>
      <c r="F538" t="s">
        <v>238</v>
      </c>
      <c r="G538">
        <f>_xlfn.XLOOKUP(A538,'List of Molecules Used'!$D$3:$D$55,'List of Molecules Used'!$E$3:$E$55,"",0,1)</f>
        <v>305.322</v>
      </c>
      <c r="H538">
        <f>_xlfn.XLOOKUP(A538,'List of Molecules Used'!$D$3:$D$55,'List of Molecules Used'!$F$3:$F$55,"",0,1)</f>
        <v>48.722000000000001</v>
      </c>
    </row>
    <row r="539" spans="1:8">
      <c r="A539" t="s">
        <v>26</v>
      </c>
      <c r="C539">
        <v>427.45</v>
      </c>
      <c r="D539">
        <v>8.5</v>
      </c>
      <c r="E539">
        <v>70.088999999999999</v>
      </c>
      <c r="F539" t="s">
        <v>238</v>
      </c>
      <c r="G539">
        <f>_xlfn.XLOOKUP(A539,'List of Molecules Used'!$D$3:$D$55,'List of Molecules Used'!$E$3:$E$55,"",0,1)</f>
        <v>305.322</v>
      </c>
      <c r="H539">
        <f>_xlfn.XLOOKUP(A539,'List of Molecules Used'!$D$3:$D$55,'List of Molecules Used'!$F$3:$F$55,"",0,1)</f>
        <v>48.722000000000001</v>
      </c>
    </row>
    <row r="540" spans="1:8">
      <c r="A540" t="s">
        <v>26</v>
      </c>
      <c r="C540">
        <v>427.45</v>
      </c>
      <c r="D540">
        <v>9</v>
      </c>
      <c r="E540">
        <v>70.159000000000006</v>
      </c>
      <c r="F540" t="s">
        <v>238</v>
      </c>
      <c r="G540">
        <f>_xlfn.XLOOKUP(A540,'List of Molecules Used'!$D$3:$D$55,'List of Molecules Used'!$E$3:$E$55,"",0,1)</f>
        <v>305.322</v>
      </c>
      <c r="H540">
        <f>_xlfn.XLOOKUP(A540,'List of Molecules Used'!$D$3:$D$55,'List of Molecules Used'!$F$3:$F$55,"",0,1)</f>
        <v>48.722000000000001</v>
      </c>
    </row>
    <row r="541" spans="1:8">
      <c r="A541" t="s">
        <v>26</v>
      </c>
      <c r="C541">
        <v>427.45</v>
      </c>
      <c r="D541">
        <v>9.5</v>
      </c>
      <c r="E541">
        <v>70.228999999999999</v>
      </c>
      <c r="F541" t="s">
        <v>238</v>
      </c>
      <c r="G541">
        <f>_xlfn.XLOOKUP(A541,'List of Molecules Used'!$D$3:$D$55,'List of Molecules Used'!$E$3:$E$55,"",0,1)</f>
        <v>305.322</v>
      </c>
      <c r="H541">
        <f>_xlfn.XLOOKUP(A541,'List of Molecules Used'!$D$3:$D$55,'List of Molecules Used'!$F$3:$F$55,"",0,1)</f>
        <v>48.722000000000001</v>
      </c>
    </row>
    <row r="542" spans="1:8">
      <c r="A542" t="s">
        <v>26</v>
      </c>
      <c r="C542">
        <v>427.45</v>
      </c>
      <c r="D542">
        <v>10</v>
      </c>
      <c r="E542">
        <v>70.299000000000007</v>
      </c>
      <c r="F542" t="s">
        <v>238</v>
      </c>
      <c r="G542">
        <f>_xlfn.XLOOKUP(A542,'List of Molecules Used'!$D$3:$D$55,'List of Molecules Used'!$E$3:$E$55,"",0,1)</f>
        <v>305.322</v>
      </c>
      <c r="H542">
        <f>_xlfn.XLOOKUP(A542,'List of Molecules Used'!$D$3:$D$55,'List of Molecules Used'!$F$3:$F$55,"",0,1)</f>
        <v>48.722000000000001</v>
      </c>
    </row>
    <row r="543" spans="1:8">
      <c r="A543" t="s">
        <v>26</v>
      </c>
      <c r="C543">
        <v>457.98</v>
      </c>
      <c r="D543">
        <v>1</v>
      </c>
      <c r="E543">
        <v>72.903000000000006</v>
      </c>
      <c r="F543" t="s">
        <v>238</v>
      </c>
      <c r="G543">
        <f>_xlfn.XLOOKUP(A543,'List of Molecules Used'!$D$3:$D$55,'List of Molecules Used'!$E$3:$E$55,"",0,1)</f>
        <v>305.322</v>
      </c>
      <c r="H543">
        <f>_xlfn.XLOOKUP(A543,'List of Molecules Used'!$D$3:$D$55,'List of Molecules Used'!$F$3:$F$55,"",0,1)</f>
        <v>48.722000000000001</v>
      </c>
    </row>
    <row r="544" spans="1:8">
      <c r="A544" t="s">
        <v>26</v>
      </c>
      <c r="C544">
        <v>457.98</v>
      </c>
      <c r="D544">
        <v>1.5</v>
      </c>
      <c r="E544">
        <v>72.956999999999994</v>
      </c>
      <c r="F544" t="s">
        <v>238</v>
      </c>
      <c r="G544">
        <f>_xlfn.XLOOKUP(A544,'List of Molecules Used'!$D$3:$D$55,'List of Molecules Used'!$E$3:$E$55,"",0,1)</f>
        <v>305.322</v>
      </c>
      <c r="H544">
        <f>_xlfn.XLOOKUP(A544,'List of Molecules Used'!$D$3:$D$55,'List of Molecules Used'!$F$3:$F$55,"",0,1)</f>
        <v>48.722000000000001</v>
      </c>
    </row>
    <row r="545" spans="1:8">
      <c r="A545" t="s">
        <v>26</v>
      </c>
      <c r="C545">
        <v>457.98</v>
      </c>
      <c r="D545">
        <v>2</v>
      </c>
      <c r="E545">
        <v>73.010999999999996</v>
      </c>
      <c r="F545" t="s">
        <v>238</v>
      </c>
      <c r="G545">
        <f>_xlfn.XLOOKUP(A545,'List of Molecules Used'!$D$3:$D$55,'List of Molecules Used'!$E$3:$E$55,"",0,1)</f>
        <v>305.322</v>
      </c>
      <c r="H545">
        <f>_xlfn.XLOOKUP(A545,'List of Molecules Used'!$D$3:$D$55,'List of Molecules Used'!$F$3:$F$55,"",0,1)</f>
        <v>48.722000000000001</v>
      </c>
    </row>
    <row r="546" spans="1:8">
      <c r="A546" t="s">
        <v>26</v>
      </c>
      <c r="C546">
        <v>457.98</v>
      </c>
      <c r="D546">
        <v>2.5</v>
      </c>
      <c r="E546">
        <v>73.064999999999998</v>
      </c>
      <c r="F546" t="s">
        <v>238</v>
      </c>
      <c r="G546">
        <f>_xlfn.XLOOKUP(A546,'List of Molecules Used'!$D$3:$D$55,'List of Molecules Used'!$E$3:$E$55,"",0,1)</f>
        <v>305.322</v>
      </c>
      <c r="H546">
        <f>_xlfn.XLOOKUP(A546,'List of Molecules Used'!$D$3:$D$55,'List of Molecules Used'!$F$3:$F$55,"",0,1)</f>
        <v>48.722000000000001</v>
      </c>
    </row>
    <row r="547" spans="1:8">
      <c r="A547" t="s">
        <v>26</v>
      </c>
      <c r="C547">
        <v>457.98</v>
      </c>
      <c r="D547">
        <v>3</v>
      </c>
      <c r="E547">
        <v>73.12</v>
      </c>
      <c r="F547" t="s">
        <v>238</v>
      </c>
      <c r="G547">
        <f>_xlfn.XLOOKUP(A547,'List of Molecules Used'!$D$3:$D$55,'List of Molecules Used'!$E$3:$E$55,"",0,1)</f>
        <v>305.322</v>
      </c>
      <c r="H547">
        <f>_xlfn.XLOOKUP(A547,'List of Molecules Used'!$D$3:$D$55,'List of Molecules Used'!$F$3:$F$55,"",0,1)</f>
        <v>48.722000000000001</v>
      </c>
    </row>
    <row r="548" spans="1:8">
      <c r="A548" t="s">
        <v>26</v>
      </c>
      <c r="C548">
        <v>457.98</v>
      </c>
      <c r="D548">
        <v>3.5</v>
      </c>
      <c r="E548">
        <v>73.174000000000007</v>
      </c>
      <c r="F548" t="s">
        <v>238</v>
      </c>
      <c r="G548">
        <f>_xlfn.XLOOKUP(A548,'List of Molecules Used'!$D$3:$D$55,'List of Molecules Used'!$E$3:$E$55,"",0,1)</f>
        <v>305.322</v>
      </c>
      <c r="H548">
        <f>_xlfn.XLOOKUP(A548,'List of Molecules Used'!$D$3:$D$55,'List of Molecules Used'!$F$3:$F$55,"",0,1)</f>
        <v>48.722000000000001</v>
      </c>
    </row>
    <row r="549" spans="1:8">
      <c r="A549" t="s">
        <v>26</v>
      </c>
      <c r="C549">
        <v>457.98</v>
      </c>
      <c r="D549">
        <v>4</v>
      </c>
      <c r="E549">
        <v>73.228999999999999</v>
      </c>
      <c r="F549" t="s">
        <v>238</v>
      </c>
      <c r="G549">
        <f>_xlfn.XLOOKUP(A549,'List of Molecules Used'!$D$3:$D$55,'List of Molecules Used'!$E$3:$E$55,"",0,1)</f>
        <v>305.322</v>
      </c>
      <c r="H549">
        <f>_xlfn.XLOOKUP(A549,'List of Molecules Used'!$D$3:$D$55,'List of Molecules Used'!$F$3:$F$55,"",0,1)</f>
        <v>48.722000000000001</v>
      </c>
    </row>
    <row r="550" spans="1:8">
      <c r="A550" t="s">
        <v>26</v>
      </c>
      <c r="C550">
        <v>457.98</v>
      </c>
      <c r="D550">
        <v>4.5</v>
      </c>
      <c r="E550">
        <v>73.284000000000006</v>
      </c>
      <c r="F550" t="s">
        <v>238</v>
      </c>
      <c r="G550">
        <f>_xlfn.XLOOKUP(A550,'List of Molecules Used'!$D$3:$D$55,'List of Molecules Used'!$E$3:$E$55,"",0,1)</f>
        <v>305.322</v>
      </c>
      <c r="H550">
        <f>_xlfn.XLOOKUP(A550,'List of Molecules Used'!$D$3:$D$55,'List of Molecules Used'!$F$3:$F$55,"",0,1)</f>
        <v>48.722000000000001</v>
      </c>
    </row>
    <row r="551" spans="1:8">
      <c r="A551" t="s">
        <v>26</v>
      </c>
      <c r="C551">
        <v>457.98</v>
      </c>
      <c r="D551">
        <v>5</v>
      </c>
      <c r="E551">
        <v>73.338999999999999</v>
      </c>
      <c r="F551" t="s">
        <v>238</v>
      </c>
      <c r="G551">
        <f>_xlfn.XLOOKUP(A551,'List of Molecules Used'!$D$3:$D$55,'List of Molecules Used'!$E$3:$E$55,"",0,1)</f>
        <v>305.322</v>
      </c>
      <c r="H551">
        <f>_xlfn.XLOOKUP(A551,'List of Molecules Used'!$D$3:$D$55,'List of Molecules Used'!$F$3:$F$55,"",0,1)</f>
        <v>48.722000000000001</v>
      </c>
    </row>
    <row r="552" spans="1:8">
      <c r="A552" t="s">
        <v>26</v>
      </c>
      <c r="C552">
        <v>457.98</v>
      </c>
      <c r="D552">
        <v>5.5</v>
      </c>
      <c r="E552">
        <v>73.394999999999996</v>
      </c>
      <c r="F552" t="s">
        <v>238</v>
      </c>
      <c r="G552">
        <f>_xlfn.XLOOKUP(A552,'List of Molecules Used'!$D$3:$D$55,'List of Molecules Used'!$E$3:$E$55,"",0,1)</f>
        <v>305.322</v>
      </c>
      <c r="H552">
        <f>_xlfn.XLOOKUP(A552,'List of Molecules Used'!$D$3:$D$55,'List of Molecules Used'!$F$3:$F$55,"",0,1)</f>
        <v>48.722000000000001</v>
      </c>
    </row>
    <row r="553" spans="1:8">
      <c r="A553" t="s">
        <v>26</v>
      </c>
      <c r="C553">
        <v>457.98</v>
      </c>
      <c r="D553">
        <v>6</v>
      </c>
      <c r="E553">
        <v>73.45</v>
      </c>
      <c r="F553" t="s">
        <v>238</v>
      </c>
      <c r="G553">
        <f>_xlfn.XLOOKUP(A553,'List of Molecules Used'!$D$3:$D$55,'List of Molecules Used'!$E$3:$E$55,"",0,1)</f>
        <v>305.322</v>
      </c>
      <c r="H553">
        <f>_xlfn.XLOOKUP(A553,'List of Molecules Used'!$D$3:$D$55,'List of Molecules Used'!$F$3:$F$55,"",0,1)</f>
        <v>48.722000000000001</v>
      </c>
    </row>
    <row r="554" spans="1:8">
      <c r="A554" t="s">
        <v>26</v>
      </c>
      <c r="C554">
        <v>457.98</v>
      </c>
      <c r="D554">
        <v>6.5</v>
      </c>
      <c r="E554">
        <v>73.506</v>
      </c>
      <c r="F554" t="s">
        <v>238</v>
      </c>
      <c r="G554">
        <f>_xlfn.XLOOKUP(A554,'List of Molecules Used'!$D$3:$D$55,'List of Molecules Used'!$E$3:$E$55,"",0,1)</f>
        <v>305.322</v>
      </c>
      <c r="H554">
        <f>_xlfn.XLOOKUP(A554,'List of Molecules Used'!$D$3:$D$55,'List of Molecules Used'!$F$3:$F$55,"",0,1)</f>
        <v>48.722000000000001</v>
      </c>
    </row>
    <row r="555" spans="1:8">
      <c r="A555" t="s">
        <v>26</v>
      </c>
      <c r="C555">
        <v>457.98</v>
      </c>
      <c r="D555">
        <v>7</v>
      </c>
      <c r="E555">
        <v>73.561999999999998</v>
      </c>
      <c r="F555" t="s">
        <v>238</v>
      </c>
      <c r="G555">
        <f>_xlfn.XLOOKUP(A555,'List of Molecules Used'!$D$3:$D$55,'List of Molecules Used'!$E$3:$E$55,"",0,1)</f>
        <v>305.322</v>
      </c>
      <c r="H555">
        <f>_xlfn.XLOOKUP(A555,'List of Molecules Used'!$D$3:$D$55,'List of Molecules Used'!$F$3:$F$55,"",0,1)</f>
        <v>48.722000000000001</v>
      </c>
    </row>
    <row r="556" spans="1:8">
      <c r="A556" t="s">
        <v>26</v>
      </c>
      <c r="C556">
        <v>457.98</v>
      </c>
      <c r="D556">
        <v>7.5</v>
      </c>
      <c r="E556">
        <v>73.617999999999995</v>
      </c>
      <c r="F556" t="s">
        <v>238</v>
      </c>
      <c r="G556">
        <f>_xlfn.XLOOKUP(A556,'List of Molecules Used'!$D$3:$D$55,'List of Molecules Used'!$E$3:$E$55,"",0,1)</f>
        <v>305.322</v>
      </c>
      <c r="H556">
        <f>_xlfn.XLOOKUP(A556,'List of Molecules Used'!$D$3:$D$55,'List of Molecules Used'!$F$3:$F$55,"",0,1)</f>
        <v>48.722000000000001</v>
      </c>
    </row>
    <row r="557" spans="1:8">
      <c r="A557" t="s">
        <v>26</v>
      </c>
      <c r="C557">
        <v>457.98</v>
      </c>
      <c r="D557">
        <v>8</v>
      </c>
      <c r="E557">
        <v>73.674999999999997</v>
      </c>
      <c r="F557" t="s">
        <v>238</v>
      </c>
      <c r="G557">
        <f>_xlfn.XLOOKUP(A557,'List of Molecules Used'!$D$3:$D$55,'List of Molecules Used'!$E$3:$E$55,"",0,1)</f>
        <v>305.322</v>
      </c>
      <c r="H557">
        <f>_xlfn.XLOOKUP(A557,'List of Molecules Used'!$D$3:$D$55,'List of Molecules Used'!$F$3:$F$55,"",0,1)</f>
        <v>48.722000000000001</v>
      </c>
    </row>
    <row r="558" spans="1:8">
      <c r="A558" t="s">
        <v>26</v>
      </c>
      <c r="C558">
        <v>457.98</v>
      </c>
      <c r="D558">
        <v>8.5</v>
      </c>
      <c r="E558">
        <v>73.731999999999999</v>
      </c>
      <c r="F558" t="s">
        <v>238</v>
      </c>
      <c r="G558">
        <f>_xlfn.XLOOKUP(A558,'List of Molecules Used'!$D$3:$D$55,'List of Molecules Used'!$E$3:$E$55,"",0,1)</f>
        <v>305.322</v>
      </c>
      <c r="H558">
        <f>_xlfn.XLOOKUP(A558,'List of Molecules Used'!$D$3:$D$55,'List of Molecules Used'!$F$3:$F$55,"",0,1)</f>
        <v>48.722000000000001</v>
      </c>
    </row>
    <row r="559" spans="1:8">
      <c r="A559" t="s">
        <v>26</v>
      </c>
      <c r="C559">
        <v>457.98</v>
      </c>
      <c r="D559">
        <v>9</v>
      </c>
      <c r="E559">
        <v>73.787999999999997</v>
      </c>
      <c r="F559" t="s">
        <v>238</v>
      </c>
      <c r="G559">
        <f>_xlfn.XLOOKUP(A559,'List of Molecules Used'!$D$3:$D$55,'List of Molecules Used'!$E$3:$E$55,"",0,1)</f>
        <v>305.322</v>
      </c>
      <c r="H559">
        <f>_xlfn.XLOOKUP(A559,'List of Molecules Used'!$D$3:$D$55,'List of Molecules Used'!$F$3:$F$55,"",0,1)</f>
        <v>48.722000000000001</v>
      </c>
    </row>
    <row r="560" spans="1:8">
      <c r="A560" t="s">
        <v>26</v>
      </c>
      <c r="C560">
        <v>457.98</v>
      </c>
      <c r="D560">
        <v>9.5</v>
      </c>
      <c r="E560">
        <v>73.844999999999999</v>
      </c>
      <c r="F560" t="s">
        <v>238</v>
      </c>
      <c r="G560">
        <f>_xlfn.XLOOKUP(A560,'List of Molecules Used'!$D$3:$D$55,'List of Molecules Used'!$E$3:$E$55,"",0,1)</f>
        <v>305.322</v>
      </c>
      <c r="H560">
        <f>_xlfn.XLOOKUP(A560,'List of Molecules Used'!$D$3:$D$55,'List of Molecules Used'!$F$3:$F$55,"",0,1)</f>
        <v>48.722000000000001</v>
      </c>
    </row>
    <row r="561" spans="1:8">
      <c r="A561" t="s">
        <v>26</v>
      </c>
      <c r="C561">
        <v>457.98</v>
      </c>
      <c r="D561">
        <v>10</v>
      </c>
      <c r="E561">
        <v>73.903000000000006</v>
      </c>
      <c r="F561" t="s">
        <v>238</v>
      </c>
      <c r="G561">
        <f>_xlfn.XLOOKUP(A561,'List of Molecules Used'!$D$3:$D$55,'List of Molecules Used'!$E$3:$E$55,"",0,1)</f>
        <v>305.322</v>
      </c>
      <c r="H561">
        <f>_xlfn.XLOOKUP(A561,'List of Molecules Used'!$D$3:$D$55,'List of Molecules Used'!$F$3:$F$55,"",0,1)</f>
        <v>48.722000000000001</v>
      </c>
    </row>
    <row r="562" spans="1:8">
      <c r="A562" t="s">
        <v>30</v>
      </c>
      <c r="C562">
        <v>141.18</v>
      </c>
      <c r="D562">
        <v>1</v>
      </c>
      <c r="E562">
        <v>67.525000000000006</v>
      </c>
      <c r="F562" t="s">
        <v>237</v>
      </c>
      <c r="G562">
        <f>_xlfn.XLOOKUP(A562,'List of Molecules Used'!$D$3:$D$55,'List of Molecules Used'!$E$3:$E$55,"",0,1)</f>
        <v>282.35000000000002</v>
      </c>
      <c r="H562">
        <f>_xlfn.XLOOKUP(A562,'List of Molecules Used'!$D$3:$D$55,'List of Molecules Used'!$F$3:$F$55,"",0,1)</f>
        <v>50.417999999999999</v>
      </c>
    </row>
    <row r="563" spans="1:8">
      <c r="A563" t="s">
        <v>30</v>
      </c>
      <c r="C563">
        <v>141.18</v>
      </c>
      <c r="D563">
        <v>1.5</v>
      </c>
      <c r="E563">
        <v>67.52</v>
      </c>
      <c r="F563" t="s">
        <v>237</v>
      </c>
      <c r="G563">
        <f>_xlfn.XLOOKUP(A563,'List of Molecules Used'!$D$3:$D$55,'List of Molecules Used'!$E$3:$E$55,"",0,1)</f>
        <v>282.35000000000002</v>
      </c>
      <c r="H563">
        <f>_xlfn.XLOOKUP(A563,'List of Molecules Used'!$D$3:$D$55,'List of Molecules Used'!$F$3:$F$55,"",0,1)</f>
        <v>50.417999999999999</v>
      </c>
    </row>
    <row r="564" spans="1:8">
      <c r="A564" t="s">
        <v>30</v>
      </c>
      <c r="C564">
        <v>141.18</v>
      </c>
      <c r="D564">
        <v>2</v>
      </c>
      <c r="E564">
        <v>67.516000000000005</v>
      </c>
      <c r="F564" t="s">
        <v>237</v>
      </c>
      <c r="G564">
        <f>_xlfn.XLOOKUP(A564,'List of Molecules Used'!$D$3:$D$55,'List of Molecules Used'!$E$3:$E$55,"",0,1)</f>
        <v>282.35000000000002</v>
      </c>
      <c r="H564">
        <f>_xlfn.XLOOKUP(A564,'List of Molecules Used'!$D$3:$D$55,'List of Molecules Used'!$F$3:$F$55,"",0,1)</f>
        <v>50.417999999999999</v>
      </c>
    </row>
    <row r="565" spans="1:8">
      <c r="A565" t="s">
        <v>30</v>
      </c>
      <c r="C565">
        <v>141.18</v>
      </c>
      <c r="D565">
        <v>2.5</v>
      </c>
      <c r="E565">
        <v>67.510999999999996</v>
      </c>
      <c r="F565" t="s">
        <v>237</v>
      </c>
      <c r="G565">
        <f>_xlfn.XLOOKUP(A565,'List of Molecules Used'!$D$3:$D$55,'List of Molecules Used'!$E$3:$E$55,"",0,1)</f>
        <v>282.35000000000002</v>
      </c>
      <c r="H565">
        <f>_xlfn.XLOOKUP(A565,'List of Molecules Used'!$D$3:$D$55,'List of Molecules Used'!$F$3:$F$55,"",0,1)</f>
        <v>50.417999999999999</v>
      </c>
    </row>
    <row r="566" spans="1:8">
      <c r="A566" t="s">
        <v>30</v>
      </c>
      <c r="C566">
        <v>141.18</v>
      </c>
      <c r="D566">
        <v>3</v>
      </c>
      <c r="E566">
        <v>67.507000000000005</v>
      </c>
      <c r="F566" t="s">
        <v>237</v>
      </c>
      <c r="G566">
        <f>_xlfn.XLOOKUP(A566,'List of Molecules Used'!$D$3:$D$55,'List of Molecules Used'!$E$3:$E$55,"",0,1)</f>
        <v>282.35000000000002</v>
      </c>
      <c r="H566">
        <f>_xlfn.XLOOKUP(A566,'List of Molecules Used'!$D$3:$D$55,'List of Molecules Used'!$F$3:$F$55,"",0,1)</f>
        <v>50.417999999999999</v>
      </c>
    </row>
    <row r="567" spans="1:8">
      <c r="A567" t="s">
        <v>30</v>
      </c>
      <c r="C567">
        <v>141.18</v>
      </c>
      <c r="D567">
        <v>3.5</v>
      </c>
      <c r="E567">
        <v>67.501999999999995</v>
      </c>
      <c r="F567" t="s">
        <v>237</v>
      </c>
      <c r="G567">
        <f>_xlfn.XLOOKUP(A567,'List of Molecules Used'!$D$3:$D$55,'List of Molecules Used'!$E$3:$E$55,"",0,1)</f>
        <v>282.35000000000002</v>
      </c>
      <c r="H567">
        <f>_xlfn.XLOOKUP(A567,'List of Molecules Used'!$D$3:$D$55,'List of Molecules Used'!$F$3:$F$55,"",0,1)</f>
        <v>50.417999999999999</v>
      </c>
    </row>
    <row r="568" spans="1:8">
      <c r="A568" t="s">
        <v>30</v>
      </c>
      <c r="C568">
        <v>141.18</v>
      </c>
      <c r="D568">
        <v>4</v>
      </c>
      <c r="E568">
        <v>67.498000000000005</v>
      </c>
      <c r="F568" t="s">
        <v>237</v>
      </c>
      <c r="G568">
        <f>_xlfn.XLOOKUP(A568,'List of Molecules Used'!$D$3:$D$55,'List of Molecules Used'!$E$3:$E$55,"",0,1)</f>
        <v>282.35000000000002</v>
      </c>
      <c r="H568">
        <f>_xlfn.XLOOKUP(A568,'List of Molecules Used'!$D$3:$D$55,'List of Molecules Used'!$F$3:$F$55,"",0,1)</f>
        <v>50.417999999999999</v>
      </c>
    </row>
    <row r="569" spans="1:8">
      <c r="A569" t="s">
        <v>30</v>
      </c>
      <c r="C569">
        <v>141.18</v>
      </c>
      <c r="D569">
        <v>4.5</v>
      </c>
      <c r="E569">
        <v>67.492999999999995</v>
      </c>
      <c r="F569" t="s">
        <v>237</v>
      </c>
      <c r="G569">
        <f>_xlfn.XLOOKUP(A569,'List of Molecules Used'!$D$3:$D$55,'List of Molecules Used'!$E$3:$E$55,"",0,1)</f>
        <v>282.35000000000002</v>
      </c>
      <c r="H569">
        <f>_xlfn.XLOOKUP(A569,'List of Molecules Used'!$D$3:$D$55,'List of Molecules Used'!$F$3:$F$55,"",0,1)</f>
        <v>50.417999999999999</v>
      </c>
    </row>
    <row r="570" spans="1:8">
      <c r="A570" t="s">
        <v>30</v>
      </c>
      <c r="C570">
        <v>141.18</v>
      </c>
      <c r="D570">
        <v>5</v>
      </c>
      <c r="E570">
        <v>67.489000000000004</v>
      </c>
      <c r="F570" t="s">
        <v>237</v>
      </c>
      <c r="G570">
        <f>_xlfn.XLOOKUP(A570,'List of Molecules Used'!$D$3:$D$55,'List of Molecules Used'!$E$3:$E$55,"",0,1)</f>
        <v>282.35000000000002</v>
      </c>
      <c r="H570">
        <f>_xlfn.XLOOKUP(A570,'List of Molecules Used'!$D$3:$D$55,'List of Molecules Used'!$F$3:$F$55,"",0,1)</f>
        <v>50.417999999999999</v>
      </c>
    </row>
    <row r="571" spans="1:8">
      <c r="A571" t="s">
        <v>30</v>
      </c>
      <c r="C571">
        <v>141.18</v>
      </c>
      <c r="D571">
        <v>5.5</v>
      </c>
      <c r="E571">
        <v>67.483999999999995</v>
      </c>
      <c r="F571" t="s">
        <v>237</v>
      </c>
      <c r="G571">
        <f>_xlfn.XLOOKUP(A571,'List of Molecules Used'!$D$3:$D$55,'List of Molecules Used'!$E$3:$E$55,"",0,1)</f>
        <v>282.35000000000002</v>
      </c>
      <c r="H571">
        <f>_xlfn.XLOOKUP(A571,'List of Molecules Used'!$D$3:$D$55,'List of Molecules Used'!$F$3:$F$55,"",0,1)</f>
        <v>50.417999999999999</v>
      </c>
    </row>
    <row r="572" spans="1:8">
      <c r="A572" t="s">
        <v>30</v>
      </c>
      <c r="C572">
        <v>141.18</v>
      </c>
      <c r="D572">
        <v>6</v>
      </c>
      <c r="E572">
        <v>67.48</v>
      </c>
      <c r="F572" t="s">
        <v>237</v>
      </c>
      <c r="G572">
        <f>_xlfn.XLOOKUP(A572,'List of Molecules Used'!$D$3:$D$55,'List of Molecules Used'!$E$3:$E$55,"",0,1)</f>
        <v>282.35000000000002</v>
      </c>
      <c r="H572">
        <f>_xlfn.XLOOKUP(A572,'List of Molecules Used'!$D$3:$D$55,'List of Molecules Used'!$F$3:$F$55,"",0,1)</f>
        <v>50.417999999999999</v>
      </c>
    </row>
    <row r="573" spans="1:8">
      <c r="A573" t="s">
        <v>30</v>
      </c>
      <c r="C573">
        <v>141.18</v>
      </c>
      <c r="D573">
        <v>6.5</v>
      </c>
      <c r="E573">
        <v>67.474999999999994</v>
      </c>
      <c r="F573" t="s">
        <v>237</v>
      </c>
      <c r="G573">
        <f>_xlfn.XLOOKUP(A573,'List of Molecules Used'!$D$3:$D$55,'List of Molecules Used'!$E$3:$E$55,"",0,1)</f>
        <v>282.35000000000002</v>
      </c>
      <c r="H573">
        <f>_xlfn.XLOOKUP(A573,'List of Molecules Used'!$D$3:$D$55,'List of Molecules Used'!$F$3:$F$55,"",0,1)</f>
        <v>50.417999999999999</v>
      </c>
    </row>
    <row r="574" spans="1:8">
      <c r="A574" t="s">
        <v>30</v>
      </c>
      <c r="C574">
        <v>141.18</v>
      </c>
      <c r="D574">
        <v>7</v>
      </c>
      <c r="E574">
        <v>67.471000000000004</v>
      </c>
      <c r="F574" t="s">
        <v>237</v>
      </c>
      <c r="G574">
        <f>_xlfn.XLOOKUP(A574,'List of Molecules Used'!$D$3:$D$55,'List of Molecules Used'!$E$3:$E$55,"",0,1)</f>
        <v>282.35000000000002</v>
      </c>
      <c r="H574">
        <f>_xlfn.XLOOKUP(A574,'List of Molecules Used'!$D$3:$D$55,'List of Molecules Used'!$F$3:$F$55,"",0,1)</f>
        <v>50.417999999999999</v>
      </c>
    </row>
    <row r="575" spans="1:8">
      <c r="A575" t="s">
        <v>30</v>
      </c>
      <c r="C575">
        <v>141.18</v>
      </c>
      <c r="D575">
        <v>7.5</v>
      </c>
      <c r="E575">
        <v>67.465999999999994</v>
      </c>
      <c r="F575" t="s">
        <v>237</v>
      </c>
      <c r="G575">
        <f>_xlfn.XLOOKUP(A575,'List of Molecules Used'!$D$3:$D$55,'List of Molecules Used'!$E$3:$E$55,"",0,1)</f>
        <v>282.35000000000002</v>
      </c>
      <c r="H575">
        <f>_xlfn.XLOOKUP(A575,'List of Molecules Used'!$D$3:$D$55,'List of Molecules Used'!$F$3:$F$55,"",0,1)</f>
        <v>50.417999999999999</v>
      </c>
    </row>
    <row r="576" spans="1:8">
      <c r="A576" t="s">
        <v>30</v>
      </c>
      <c r="C576">
        <v>141.18</v>
      </c>
      <c r="D576">
        <v>8</v>
      </c>
      <c r="E576">
        <v>67.462000000000003</v>
      </c>
      <c r="F576" t="s">
        <v>237</v>
      </c>
      <c r="G576">
        <f>_xlfn.XLOOKUP(A576,'List of Molecules Used'!$D$3:$D$55,'List of Molecules Used'!$E$3:$E$55,"",0,1)</f>
        <v>282.35000000000002</v>
      </c>
      <c r="H576">
        <f>_xlfn.XLOOKUP(A576,'List of Molecules Used'!$D$3:$D$55,'List of Molecules Used'!$F$3:$F$55,"",0,1)</f>
        <v>50.417999999999999</v>
      </c>
    </row>
    <row r="577" spans="1:8">
      <c r="A577" t="s">
        <v>30</v>
      </c>
      <c r="C577">
        <v>141.18</v>
      </c>
      <c r="D577">
        <v>8.5</v>
      </c>
      <c r="E577">
        <v>67.456999999999994</v>
      </c>
      <c r="F577" t="s">
        <v>237</v>
      </c>
      <c r="G577">
        <f>_xlfn.XLOOKUP(A577,'List of Molecules Used'!$D$3:$D$55,'List of Molecules Used'!$E$3:$E$55,"",0,1)</f>
        <v>282.35000000000002</v>
      </c>
      <c r="H577">
        <f>_xlfn.XLOOKUP(A577,'List of Molecules Used'!$D$3:$D$55,'List of Molecules Used'!$F$3:$F$55,"",0,1)</f>
        <v>50.417999999999999</v>
      </c>
    </row>
    <row r="578" spans="1:8">
      <c r="A578" t="s">
        <v>30</v>
      </c>
      <c r="C578">
        <v>141.18</v>
      </c>
      <c r="D578">
        <v>9</v>
      </c>
      <c r="E578">
        <v>67.453000000000003</v>
      </c>
      <c r="F578" t="s">
        <v>237</v>
      </c>
      <c r="G578">
        <f>_xlfn.XLOOKUP(A578,'List of Molecules Used'!$D$3:$D$55,'List of Molecules Used'!$E$3:$E$55,"",0,1)</f>
        <v>282.35000000000002</v>
      </c>
      <c r="H578">
        <f>_xlfn.XLOOKUP(A578,'List of Molecules Used'!$D$3:$D$55,'List of Molecules Used'!$F$3:$F$55,"",0,1)</f>
        <v>50.417999999999999</v>
      </c>
    </row>
    <row r="579" spans="1:8">
      <c r="A579" t="s">
        <v>30</v>
      </c>
      <c r="C579">
        <v>141.18</v>
      </c>
      <c r="D579">
        <v>9.5</v>
      </c>
      <c r="E579">
        <v>67.447999999999993</v>
      </c>
      <c r="F579" t="s">
        <v>237</v>
      </c>
      <c r="G579">
        <f>_xlfn.XLOOKUP(A579,'List of Molecules Used'!$D$3:$D$55,'List of Molecules Used'!$E$3:$E$55,"",0,1)</f>
        <v>282.35000000000002</v>
      </c>
      <c r="H579">
        <f>_xlfn.XLOOKUP(A579,'List of Molecules Used'!$D$3:$D$55,'List of Molecules Used'!$F$3:$F$55,"",0,1)</f>
        <v>50.417999999999999</v>
      </c>
    </row>
    <row r="580" spans="1:8">
      <c r="A580" t="s">
        <v>30</v>
      </c>
      <c r="C580">
        <v>141.18</v>
      </c>
      <c r="D580">
        <v>10</v>
      </c>
      <c r="E580">
        <v>67.444000000000003</v>
      </c>
      <c r="F580" t="s">
        <v>237</v>
      </c>
      <c r="G580">
        <f>_xlfn.XLOOKUP(A580,'List of Molecules Used'!$D$3:$D$55,'List of Molecules Used'!$E$3:$E$55,"",0,1)</f>
        <v>282.35000000000002</v>
      </c>
      <c r="H580">
        <f>_xlfn.XLOOKUP(A580,'List of Molecules Used'!$D$3:$D$55,'List of Molecules Used'!$F$3:$F$55,"",0,1)</f>
        <v>50.417999999999999</v>
      </c>
    </row>
    <row r="581" spans="1:8">
      <c r="A581" t="s">
        <v>30</v>
      </c>
      <c r="C581">
        <v>169.41</v>
      </c>
      <c r="D581">
        <v>1</v>
      </c>
      <c r="E581">
        <v>36.290999999999997</v>
      </c>
      <c r="F581" t="s">
        <v>238</v>
      </c>
      <c r="G581">
        <f>_xlfn.XLOOKUP(A581,'List of Molecules Used'!$D$3:$D$55,'List of Molecules Used'!$E$3:$E$55,"",0,1)</f>
        <v>282.35000000000002</v>
      </c>
      <c r="H581">
        <f>_xlfn.XLOOKUP(A581,'List of Molecules Used'!$D$3:$D$55,'List of Molecules Used'!$F$3:$F$55,"",0,1)</f>
        <v>50.417999999999999</v>
      </c>
    </row>
    <row r="582" spans="1:8">
      <c r="A582" t="s">
        <v>30</v>
      </c>
      <c r="C582">
        <v>169.41</v>
      </c>
      <c r="D582">
        <v>1.0150999999999999</v>
      </c>
      <c r="E582">
        <v>36.328000000000003</v>
      </c>
      <c r="F582" t="s">
        <v>238</v>
      </c>
      <c r="G582">
        <f>_xlfn.XLOOKUP(A582,'List of Molecules Used'!$D$3:$D$55,'List of Molecules Used'!$E$3:$E$55,"",0,1)</f>
        <v>282.35000000000002</v>
      </c>
      <c r="H582">
        <f>_xlfn.XLOOKUP(A582,'List of Molecules Used'!$D$3:$D$55,'List of Molecules Used'!$F$3:$F$55,"",0,1)</f>
        <v>50.417999999999999</v>
      </c>
    </row>
    <row r="583" spans="1:8">
      <c r="A583" t="s">
        <v>30</v>
      </c>
      <c r="C583">
        <v>169.41</v>
      </c>
      <c r="D583">
        <v>1.0150999999999999</v>
      </c>
      <c r="E583">
        <v>67.822000000000003</v>
      </c>
      <c r="F583" t="s">
        <v>237</v>
      </c>
      <c r="G583">
        <f>_xlfn.XLOOKUP(A583,'List of Molecules Used'!$D$3:$D$55,'List of Molecules Used'!$E$3:$E$55,"",0,1)</f>
        <v>282.35000000000002</v>
      </c>
      <c r="H583">
        <f>_xlfn.XLOOKUP(A583,'List of Molecules Used'!$D$3:$D$55,'List of Molecules Used'!$F$3:$F$55,"",0,1)</f>
        <v>50.417999999999999</v>
      </c>
    </row>
    <row r="584" spans="1:8">
      <c r="A584" t="s">
        <v>30</v>
      </c>
      <c r="C584">
        <v>169.41</v>
      </c>
      <c r="D584">
        <v>1.5</v>
      </c>
      <c r="E584">
        <v>67.813999999999993</v>
      </c>
      <c r="F584" t="s">
        <v>237</v>
      </c>
      <c r="G584">
        <f>_xlfn.XLOOKUP(A584,'List of Molecules Used'!$D$3:$D$55,'List of Molecules Used'!$E$3:$E$55,"",0,1)</f>
        <v>282.35000000000002</v>
      </c>
      <c r="H584">
        <f>_xlfn.XLOOKUP(A584,'List of Molecules Used'!$D$3:$D$55,'List of Molecules Used'!$F$3:$F$55,"",0,1)</f>
        <v>50.417999999999999</v>
      </c>
    </row>
    <row r="585" spans="1:8">
      <c r="A585" t="s">
        <v>30</v>
      </c>
      <c r="C585">
        <v>169.41</v>
      </c>
      <c r="D585">
        <v>2</v>
      </c>
      <c r="E585">
        <v>67.805000000000007</v>
      </c>
      <c r="F585" t="s">
        <v>237</v>
      </c>
      <c r="G585">
        <f>_xlfn.XLOOKUP(A585,'List of Molecules Used'!$D$3:$D$55,'List of Molecules Used'!$E$3:$E$55,"",0,1)</f>
        <v>282.35000000000002</v>
      </c>
      <c r="H585">
        <f>_xlfn.XLOOKUP(A585,'List of Molecules Used'!$D$3:$D$55,'List of Molecules Used'!$F$3:$F$55,"",0,1)</f>
        <v>50.417999999999999</v>
      </c>
    </row>
    <row r="586" spans="1:8">
      <c r="A586" t="s">
        <v>30</v>
      </c>
      <c r="C586">
        <v>169.41</v>
      </c>
      <c r="D586">
        <v>2.5</v>
      </c>
      <c r="E586">
        <v>67.796000000000006</v>
      </c>
      <c r="F586" t="s">
        <v>237</v>
      </c>
      <c r="G586">
        <f>_xlfn.XLOOKUP(A586,'List of Molecules Used'!$D$3:$D$55,'List of Molecules Used'!$E$3:$E$55,"",0,1)</f>
        <v>282.35000000000002</v>
      </c>
      <c r="H586">
        <f>_xlfn.XLOOKUP(A586,'List of Molecules Used'!$D$3:$D$55,'List of Molecules Used'!$F$3:$F$55,"",0,1)</f>
        <v>50.417999999999999</v>
      </c>
    </row>
    <row r="587" spans="1:8">
      <c r="A587" t="s">
        <v>30</v>
      </c>
      <c r="C587">
        <v>169.41</v>
      </c>
      <c r="D587">
        <v>3</v>
      </c>
      <c r="E587">
        <v>67.787000000000006</v>
      </c>
      <c r="F587" t="s">
        <v>237</v>
      </c>
      <c r="G587">
        <f>_xlfn.XLOOKUP(A587,'List of Molecules Used'!$D$3:$D$55,'List of Molecules Used'!$E$3:$E$55,"",0,1)</f>
        <v>282.35000000000002</v>
      </c>
      <c r="H587">
        <f>_xlfn.XLOOKUP(A587,'List of Molecules Used'!$D$3:$D$55,'List of Molecules Used'!$F$3:$F$55,"",0,1)</f>
        <v>50.417999999999999</v>
      </c>
    </row>
    <row r="588" spans="1:8">
      <c r="A588" t="s">
        <v>30</v>
      </c>
      <c r="C588">
        <v>169.41</v>
      </c>
      <c r="D588">
        <v>3.5</v>
      </c>
      <c r="E588">
        <v>67.778000000000006</v>
      </c>
      <c r="F588" t="s">
        <v>237</v>
      </c>
      <c r="G588">
        <f>_xlfn.XLOOKUP(A588,'List of Molecules Used'!$D$3:$D$55,'List of Molecules Used'!$E$3:$E$55,"",0,1)</f>
        <v>282.35000000000002</v>
      </c>
      <c r="H588">
        <f>_xlfn.XLOOKUP(A588,'List of Molecules Used'!$D$3:$D$55,'List of Molecules Used'!$F$3:$F$55,"",0,1)</f>
        <v>50.417999999999999</v>
      </c>
    </row>
    <row r="589" spans="1:8">
      <c r="A589" t="s">
        <v>30</v>
      </c>
      <c r="C589">
        <v>169.41</v>
      </c>
      <c r="D589">
        <v>4</v>
      </c>
      <c r="E589">
        <v>67.769000000000005</v>
      </c>
      <c r="F589" t="s">
        <v>237</v>
      </c>
      <c r="G589">
        <f>_xlfn.XLOOKUP(A589,'List of Molecules Used'!$D$3:$D$55,'List of Molecules Used'!$E$3:$E$55,"",0,1)</f>
        <v>282.35000000000002</v>
      </c>
      <c r="H589">
        <f>_xlfn.XLOOKUP(A589,'List of Molecules Used'!$D$3:$D$55,'List of Molecules Used'!$F$3:$F$55,"",0,1)</f>
        <v>50.417999999999999</v>
      </c>
    </row>
    <row r="590" spans="1:8">
      <c r="A590" t="s">
        <v>30</v>
      </c>
      <c r="C590">
        <v>169.41</v>
      </c>
      <c r="D590">
        <v>4.5</v>
      </c>
      <c r="E590">
        <v>67.760000000000005</v>
      </c>
      <c r="F590" t="s">
        <v>237</v>
      </c>
      <c r="G590">
        <f>_xlfn.XLOOKUP(A590,'List of Molecules Used'!$D$3:$D$55,'List of Molecules Used'!$E$3:$E$55,"",0,1)</f>
        <v>282.35000000000002</v>
      </c>
      <c r="H590">
        <f>_xlfn.XLOOKUP(A590,'List of Molecules Used'!$D$3:$D$55,'List of Molecules Used'!$F$3:$F$55,"",0,1)</f>
        <v>50.417999999999999</v>
      </c>
    </row>
    <row r="591" spans="1:8">
      <c r="A591" t="s">
        <v>30</v>
      </c>
      <c r="C591">
        <v>169.41</v>
      </c>
      <c r="D591">
        <v>5</v>
      </c>
      <c r="E591">
        <v>67.751000000000005</v>
      </c>
      <c r="F591" t="s">
        <v>237</v>
      </c>
      <c r="G591">
        <f>_xlfn.XLOOKUP(A591,'List of Molecules Used'!$D$3:$D$55,'List of Molecules Used'!$E$3:$E$55,"",0,1)</f>
        <v>282.35000000000002</v>
      </c>
      <c r="H591">
        <f>_xlfn.XLOOKUP(A591,'List of Molecules Used'!$D$3:$D$55,'List of Molecules Used'!$F$3:$F$55,"",0,1)</f>
        <v>50.417999999999999</v>
      </c>
    </row>
    <row r="592" spans="1:8">
      <c r="A592" t="s">
        <v>30</v>
      </c>
      <c r="C592">
        <v>169.41</v>
      </c>
      <c r="D592">
        <v>5.5</v>
      </c>
      <c r="E592">
        <v>67.742000000000004</v>
      </c>
      <c r="F592" t="s">
        <v>237</v>
      </c>
      <c r="G592">
        <f>_xlfn.XLOOKUP(A592,'List of Molecules Used'!$D$3:$D$55,'List of Molecules Used'!$E$3:$E$55,"",0,1)</f>
        <v>282.35000000000002</v>
      </c>
      <c r="H592">
        <f>_xlfn.XLOOKUP(A592,'List of Molecules Used'!$D$3:$D$55,'List of Molecules Used'!$F$3:$F$55,"",0,1)</f>
        <v>50.417999999999999</v>
      </c>
    </row>
    <row r="593" spans="1:8">
      <c r="A593" t="s">
        <v>30</v>
      </c>
      <c r="C593">
        <v>169.41</v>
      </c>
      <c r="D593">
        <v>6</v>
      </c>
      <c r="E593">
        <v>67.733000000000004</v>
      </c>
      <c r="F593" t="s">
        <v>237</v>
      </c>
      <c r="G593">
        <f>_xlfn.XLOOKUP(A593,'List of Molecules Used'!$D$3:$D$55,'List of Molecules Used'!$E$3:$E$55,"",0,1)</f>
        <v>282.35000000000002</v>
      </c>
      <c r="H593">
        <f>_xlfn.XLOOKUP(A593,'List of Molecules Used'!$D$3:$D$55,'List of Molecules Used'!$F$3:$F$55,"",0,1)</f>
        <v>50.417999999999999</v>
      </c>
    </row>
    <row r="594" spans="1:8">
      <c r="A594" t="s">
        <v>30</v>
      </c>
      <c r="C594">
        <v>169.41</v>
      </c>
      <c r="D594">
        <v>6.5</v>
      </c>
      <c r="E594">
        <v>67.724000000000004</v>
      </c>
      <c r="F594" t="s">
        <v>237</v>
      </c>
      <c r="G594">
        <f>_xlfn.XLOOKUP(A594,'List of Molecules Used'!$D$3:$D$55,'List of Molecules Used'!$E$3:$E$55,"",0,1)</f>
        <v>282.35000000000002</v>
      </c>
      <c r="H594">
        <f>_xlfn.XLOOKUP(A594,'List of Molecules Used'!$D$3:$D$55,'List of Molecules Used'!$F$3:$F$55,"",0,1)</f>
        <v>50.417999999999999</v>
      </c>
    </row>
    <row r="595" spans="1:8">
      <c r="A595" t="s">
        <v>30</v>
      </c>
      <c r="C595">
        <v>169.41</v>
      </c>
      <c r="D595">
        <v>7</v>
      </c>
      <c r="E595">
        <v>67.715000000000003</v>
      </c>
      <c r="F595" t="s">
        <v>237</v>
      </c>
      <c r="G595">
        <f>_xlfn.XLOOKUP(A595,'List of Molecules Used'!$D$3:$D$55,'List of Molecules Used'!$E$3:$E$55,"",0,1)</f>
        <v>282.35000000000002</v>
      </c>
      <c r="H595">
        <f>_xlfn.XLOOKUP(A595,'List of Molecules Used'!$D$3:$D$55,'List of Molecules Used'!$F$3:$F$55,"",0,1)</f>
        <v>50.417999999999999</v>
      </c>
    </row>
    <row r="596" spans="1:8">
      <c r="A596" t="s">
        <v>30</v>
      </c>
      <c r="C596">
        <v>169.41</v>
      </c>
      <c r="D596">
        <v>7.5</v>
      </c>
      <c r="E596">
        <v>67.706999999999994</v>
      </c>
      <c r="F596" t="s">
        <v>237</v>
      </c>
      <c r="G596">
        <f>_xlfn.XLOOKUP(A596,'List of Molecules Used'!$D$3:$D$55,'List of Molecules Used'!$E$3:$E$55,"",0,1)</f>
        <v>282.35000000000002</v>
      </c>
      <c r="H596">
        <f>_xlfn.XLOOKUP(A596,'List of Molecules Used'!$D$3:$D$55,'List of Molecules Used'!$F$3:$F$55,"",0,1)</f>
        <v>50.417999999999999</v>
      </c>
    </row>
    <row r="597" spans="1:8">
      <c r="A597" t="s">
        <v>30</v>
      </c>
      <c r="C597">
        <v>169.41</v>
      </c>
      <c r="D597">
        <v>8</v>
      </c>
      <c r="E597">
        <v>67.697999999999993</v>
      </c>
      <c r="F597" t="s">
        <v>237</v>
      </c>
      <c r="G597">
        <f>_xlfn.XLOOKUP(A597,'List of Molecules Used'!$D$3:$D$55,'List of Molecules Used'!$E$3:$E$55,"",0,1)</f>
        <v>282.35000000000002</v>
      </c>
      <c r="H597">
        <f>_xlfn.XLOOKUP(A597,'List of Molecules Used'!$D$3:$D$55,'List of Molecules Used'!$F$3:$F$55,"",0,1)</f>
        <v>50.417999999999999</v>
      </c>
    </row>
    <row r="598" spans="1:8">
      <c r="A598" t="s">
        <v>30</v>
      </c>
      <c r="C598">
        <v>169.41</v>
      </c>
      <c r="D598">
        <v>8.5</v>
      </c>
      <c r="E598">
        <v>67.688999999999993</v>
      </c>
      <c r="F598" t="s">
        <v>237</v>
      </c>
      <c r="G598">
        <f>_xlfn.XLOOKUP(A598,'List of Molecules Used'!$D$3:$D$55,'List of Molecules Used'!$E$3:$E$55,"",0,1)</f>
        <v>282.35000000000002</v>
      </c>
      <c r="H598">
        <f>_xlfn.XLOOKUP(A598,'List of Molecules Used'!$D$3:$D$55,'List of Molecules Used'!$F$3:$F$55,"",0,1)</f>
        <v>50.417999999999999</v>
      </c>
    </row>
    <row r="599" spans="1:8">
      <c r="A599" t="s">
        <v>30</v>
      </c>
      <c r="C599">
        <v>169.41</v>
      </c>
      <c r="D599">
        <v>9</v>
      </c>
      <c r="E599">
        <v>67.680000000000007</v>
      </c>
      <c r="F599" t="s">
        <v>237</v>
      </c>
      <c r="G599">
        <f>_xlfn.XLOOKUP(A599,'List of Molecules Used'!$D$3:$D$55,'List of Molecules Used'!$E$3:$E$55,"",0,1)</f>
        <v>282.35000000000002</v>
      </c>
      <c r="H599">
        <f>_xlfn.XLOOKUP(A599,'List of Molecules Used'!$D$3:$D$55,'List of Molecules Used'!$F$3:$F$55,"",0,1)</f>
        <v>50.417999999999999</v>
      </c>
    </row>
    <row r="600" spans="1:8">
      <c r="A600" t="s">
        <v>30</v>
      </c>
      <c r="C600">
        <v>169.41</v>
      </c>
      <c r="D600">
        <v>9.5</v>
      </c>
      <c r="E600">
        <v>67.671999999999997</v>
      </c>
      <c r="F600" t="s">
        <v>237</v>
      </c>
      <c r="G600">
        <f>_xlfn.XLOOKUP(A600,'List of Molecules Used'!$D$3:$D$55,'List of Molecules Used'!$E$3:$E$55,"",0,1)</f>
        <v>282.35000000000002</v>
      </c>
      <c r="H600">
        <f>_xlfn.XLOOKUP(A600,'List of Molecules Used'!$D$3:$D$55,'List of Molecules Used'!$F$3:$F$55,"",0,1)</f>
        <v>50.417999999999999</v>
      </c>
    </row>
    <row r="601" spans="1:8">
      <c r="A601" t="s">
        <v>30</v>
      </c>
      <c r="C601">
        <v>169.41</v>
      </c>
      <c r="D601">
        <v>10</v>
      </c>
      <c r="E601">
        <v>67.662999999999997</v>
      </c>
      <c r="F601" t="s">
        <v>237</v>
      </c>
      <c r="G601">
        <f>_xlfn.XLOOKUP(A601,'List of Molecules Used'!$D$3:$D$55,'List of Molecules Used'!$E$3:$E$55,"",0,1)</f>
        <v>282.35000000000002</v>
      </c>
      <c r="H601">
        <f>_xlfn.XLOOKUP(A601,'List of Molecules Used'!$D$3:$D$55,'List of Molecules Used'!$F$3:$F$55,"",0,1)</f>
        <v>50.417999999999999</v>
      </c>
    </row>
    <row r="602" spans="1:8">
      <c r="A602" t="s">
        <v>30</v>
      </c>
      <c r="C602">
        <v>197.65</v>
      </c>
      <c r="D602">
        <v>1</v>
      </c>
      <c r="E602">
        <v>36.378</v>
      </c>
      <c r="F602" t="s">
        <v>238</v>
      </c>
      <c r="G602">
        <f>_xlfn.XLOOKUP(A602,'List of Molecules Used'!$D$3:$D$55,'List of Molecules Used'!$E$3:$E$55,"",0,1)</f>
        <v>282.35000000000002</v>
      </c>
      <c r="H602">
        <f>_xlfn.XLOOKUP(A602,'List of Molecules Used'!$D$3:$D$55,'List of Molecules Used'!$F$3:$F$55,"",0,1)</f>
        <v>50.417999999999999</v>
      </c>
    </row>
    <row r="603" spans="1:8">
      <c r="A603" t="s">
        <v>30</v>
      </c>
      <c r="C603">
        <v>197.65</v>
      </c>
      <c r="D603">
        <v>1.5</v>
      </c>
      <c r="E603">
        <v>37.011000000000003</v>
      </c>
      <c r="F603" t="s">
        <v>238</v>
      </c>
      <c r="G603">
        <f>_xlfn.XLOOKUP(A603,'List of Molecules Used'!$D$3:$D$55,'List of Molecules Used'!$E$3:$E$55,"",0,1)</f>
        <v>282.35000000000002</v>
      </c>
      <c r="H603">
        <f>_xlfn.XLOOKUP(A603,'List of Molecules Used'!$D$3:$D$55,'List of Molecules Used'!$F$3:$F$55,"",0,1)</f>
        <v>50.417999999999999</v>
      </c>
    </row>
    <row r="604" spans="1:8">
      <c r="A604" t="s">
        <v>30</v>
      </c>
      <c r="C604">
        <v>197.65</v>
      </c>
      <c r="D604">
        <v>2</v>
      </c>
      <c r="E604">
        <v>37.691000000000003</v>
      </c>
      <c r="F604" t="s">
        <v>238</v>
      </c>
      <c r="G604">
        <f>_xlfn.XLOOKUP(A604,'List of Molecules Used'!$D$3:$D$55,'List of Molecules Used'!$E$3:$E$55,"",0,1)</f>
        <v>282.35000000000002</v>
      </c>
      <c r="H604">
        <f>_xlfn.XLOOKUP(A604,'List of Molecules Used'!$D$3:$D$55,'List of Molecules Used'!$F$3:$F$55,"",0,1)</f>
        <v>50.417999999999999</v>
      </c>
    </row>
    <row r="605" spans="1:8">
      <c r="A605" t="s">
        <v>30</v>
      </c>
      <c r="C605">
        <v>197.65</v>
      </c>
      <c r="D605">
        <v>2.5</v>
      </c>
      <c r="E605">
        <v>38.423000000000002</v>
      </c>
      <c r="F605" t="s">
        <v>238</v>
      </c>
      <c r="G605">
        <f>_xlfn.XLOOKUP(A605,'List of Molecules Used'!$D$3:$D$55,'List of Molecules Used'!$E$3:$E$55,"",0,1)</f>
        <v>282.35000000000002</v>
      </c>
      <c r="H605">
        <f>_xlfn.XLOOKUP(A605,'List of Molecules Used'!$D$3:$D$55,'List of Molecules Used'!$F$3:$F$55,"",0,1)</f>
        <v>50.417999999999999</v>
      </c>
    </row>
    <row r="606" spans="1:8">
      <c r="A606" t="s">
        <v>30</v>
      </c>
      <c r="C606">
        <v>197.65</v>
      </c>
      <c r="D606">
        <v>3</v>
      </c>
      <c r="E606">
        <v>39.212000000000003</v>
      </c>
      <c r="F606" t="s">
        <v>238</v>
      </c>
      <c r="G606">
        <f>_xlfn.XLOOKUP(A606,'List of Molecules Used'!$D$3:$D$55,'List of Molecules Used'!$E$3:$E$55,"",0,1)</f>
        <v>282.35000000000002</v>
      </c>
      <c r="H606">
        <f>_xlfn.XLOOKUP(A606,'List of Molecules Used'!$D$3:$D$55,'List of Molecules Used'!$F$3:$F$55,"",0,1)</f>
        <v>50.417999999999999</v>
      </c>
    </row>
    <row r="607" spans="1:8">
      <c r="A607" t="s">
        <v>30</v>
      </c>
      <c r="C607">
        <v>197.65</v>
      </c>
      <c r="D607">
        <v>3.5</v>
      </c>
      <c r="E607">
        <v>40.069000000000003</v>
      </c>
      <c r="F607" t="s">
        <v>238</v>
      </c>
      <c r="G607">
        <f>_xlfn.XLOOKUP(A607,'List of Molecules Used'!$D$3:$D$55,'List of Molecules Used'!$E$3:$E$55,"",0,1)</f>
        <v>282.35000000000002</v>
      </c>
      <c r="H607">
        <f>_xlfn.XLOOKUP(A607,'List of Molecules Used'!$D$3:$D$55,'List of Molecules Used'!$F$3:$F$55,"",0,1)</f>
        <v>50.417999999999999</v>
      </c>
    </row>
    <row r="608" spans="1:8">
      <c r="A608" t="s">
        <v>30</v>
      </c>
      <c r="C608">
        <v>197.65</v>
      </c>
      <c r="D608">
        <v>4</v>
      </c>
      <c r="E608">
        <v>41.003999999999998</v>
      </c>
      <c r="F608" t="s">
        <v>238</v>
      </c>
      <c r="G608">
        <f>_xlfn.XLOOKUP(A608,'List of Molecules Used'!$D$3:$D$55,'List of Molecules Used'!$E$3:$E$55,"",0,1)</f>
        <v>282.35000000000002</v>
      </c>
      <c r="H608">
        <f>_xlfn.XLOOKUP(A608,'List of Molecules Used'!$D$3:$D$55,'List of Molecules Used'!$F$3:$F$55,"",0,1)</f>
        <v>50.417999999999999</v>
      </c>
    </row>
    <row r="609" spans="1:8">
      <c r="A609" t="s">
        <v>30</v>
      </c>
      <c r="C609">
        <v>197.65</v>
      </c>
      <c r="D609">
        <v>4.1307</v>
      </c>
      <c r="E609">
        <v>41.262999999999998</v>
      </c>
      <c r="F609" t="s">
        <v>238</v>
      </c>
      <c r="G609">
        <f>_xlfn.XLOOKUP(A609,'List of Molecules Used'!$D$3:$D$55,'List of Molecules Used'!$E$3:$E$55,"",0,1)</f>
        <v>282.35000000000002</v>
      </c>
      <c r="H609">
        <f>_xlfn.XLOOKUP(A609,'List of Molecules Used'!$D$3:$D$55,'List of Molecules Used'!$F$3:$F$55,"",0,1)</f>
        <v>50.417999999999999</v>
      </c>
    </row>
    <row r="610" spans="1:8">
      <c r="A610" t="s">
        <v>30</v>
      </c>
      <c r="C610">
        <v>197.65</v>
      </c>
      <c r="D610">
        <v>4.1307</v>
      </c>
      <c r="E610">
        <v>70.551000000000002</v>
      </c>
      <c r="F610" t="s">
        <v>237</v>
      </c>
      <c r="G610">
        <f>_xlfn.XLOOKUP(A610,'List of Molecules Used'!$D$3:$D$55,'List of Molecules Used'!$E$3:$E$55,"",0,1)</f>
        <v>282.35000000000002</v>
      </c>
      <c r="H610">
        <f>_xlfn.XLOOKUP(A610,'List of Molecules Used'!$D$3:$D$55,'List of Molecules Used'!$F$3:$F$55,"",0,1)</f>
        <v>50.417999999999999</v>
      </c>
    </row>
    <row r="611" spans="1:8">
      <c r="A611" t="s">
        <v>30</v>
      </c>
      <c r="C611">
        <v>197.65</v>
      </c>
      <c r="D611">
        <v>4.5</v>
      </c>
      <c r="E611">
        <v>70.536000000000001</v>
      </c>
      <c r="F611" t="s">
        <v>237</v>
      </c>
      <c r="G611">
        <f>_xlfn.XLOOKUP(A611,'List of Molecules Used'!$D$3:$D$55,'List of Molecules Used'!$E$3:$E$55,"",0,1)</f>
        <v>282.35000000000002</v>
      </c>
      <c r="H611">
        <f>_xlfn.XLOOKUP(A611,'List of Molecules Used'!$D$3:$D$55,'List of Molecules Used'!$F$3:$F$55,"",0,1)</f>
        <v>50.417999999999999</v>
      </c>
    </row>
    <row r="612" spans="1:8">
      <c r="A612" t="s">
        <v>30</v>
      </c>
      <c r="C612">
        <v>197.65</v>
      </c>
      <c r="D612">
        <v>5</v>
      </c>
      <c r="E612">
        <v>70.516000000000005</v>
      </c>
      <c r="F612" t="s">
        <v>237</v>
      </c>
      <c r="G612">
        <f>_xlfn.XLOOKUP(A612,'List of Molecules Used'!$D$3:$D$55,'List of Molecules Used'!$E$3:$E$55,"",0,1)</f>
        <v>282.35000000000002</v>
      </c>
      <c r="H612">
        <f>_xlfn.XLOOKUP(A612,'List of Molecules Used'!$D$3:$D$55,'List of Molecules Used'!$F$3:$F$55,"",0,1)</f>
        <v>50.417999999999999</v>
      </c>
    </row>
    <row r="613" spans="1:8">
      <c r="A613" t="s">
        <v>30</v>
      </c>
      <c r="C613">
        <v>197.65</v>
      </c>
      <c r="D613">
        <v>5.5</v>
      </c>
      <c r="E613">
        <v>70.495999999999995</v>
      </c>
      <c r="F613" t="s">
        <v>237</v>
      </c>
      <c r="G613">
        <f>_xlfn.XLOOKUP(A613,'List of Molecules Used'!$D$3:$D$55,'List of Molecules Used'!$E$3:$E$55,"",0,1)</f>
        <v>282.35000000000002</v>
      </c>
      <c r="H613">
        <f>_xlfn.XLOOKUP(A613,'List of Molecules Used'!$D$3:$D$55,'List of Molecules Used'!$F$3:$F$55,"",0,1)</f>
        <v>50.417999999999999</v>
      </c>
    </row>
    <row r="614" spans="1:8">
      <c r="A614" t="s">
        <v>30</v>
      </c>
      <c r="C614">
        <v>197.65</v>
      </c>
      <c r="D614">
        <v>6</v>
      </c>
      <c r="E614">
        <v>70.474999999999994</v>
      </c>
      <c r="F614" t="s">
        <v>237</v>
      </c>
      <c r="G614">
        <f>_xlfn.XLOOKUP(A614,'List of Molecules Used'!$D$3:$D$55,'List of Molecules Used'!$E$3:$E$55,"",0,1)</f>
        <v>282.35000000000002</v>
      </c>
      <c r="H614">
        <f>_xlfn.XLOOKUP(A614,'List of Molecules Used'!$D$3:$D$55,'List of Molecules Used'!$F$3:$F$55,"",0,1)</f>
        <v>50.417999999999999</v>
      </c>
    </row>
    <row r="615" spans="1:8">
      <c r="A615" t="s">
        <v>30</v>
      </c>
      <c r="C615">
        <v>197.65</v>
      </c>
      <c r="D615">
        <v>6.5</v>
      </c>
      <c r="E615">
        <v>70.454999999999998</v>
      </c>
      <c r="F615" t="s">
        <v>237</v>
      </c>
      <c r="G615">
        <f>_xlfn.XLOOKUP(A615,'List of Molecules Used'!$D$3:$D$55,'List of Molecules Used'!$E$3:$E$55,"",0,1)</f>
        <v>282.35000000000002</v>
      </c>
      <c r="H615">
        <f>_xlfn.XLOOKUP(A615,'List of Molecules Used'!$D$3:$D$55,'List of Molecules Used'!$F$3:$F$55,"",0,1)</f>
        <v>50.417999999999999</v>
      </c>
    </row>
    <row r="616" spans="1:8">
      <c r="A616" t="s">
        <v>30</v>
      </c>
      <c r="C616">
        <v>197.65</v>
      </c>
      <c r="D616">
        <v>7</v>
      </c>
      <c r="E616">
        <v>70.435000000000002</v>
      </c>
      <c r="F616" t="s">
        <v>237</v>
      </c>
      <c r="G616">
        <f>_xlfn.XLOOKUP(A616,'List of Molecules Used'!$D$3:$D$55,'List of Molecules Used'!$E$3:$E$55,"",0,1)</f>
        <v>282.35000000000002</v>
      </c>
      <c r="H616">
        <f>_xlfn.XLOOKUP(A616,'List of Molecules Used'!$D$3:$D$55,'List of Molecules Used'!$F$3:$F$55,"",0,1)</f>
        <v>50.417999999999999</v>
      </c>
    </row>
    <row r="617" spans="1:8">
      <c r="A617" t="s">
        <v>30</v>
      </c>
      <c r="C617">
        <v>197.65</v>
      </c>
      <c r="D617">
        <v>7.5</v>
      </c>
      <c r="E617">
        <v>70.415000000000006</v>
      </c>
      <c r="F617" t="s">
        <v>237</v>
      </c>
      <c r="G617">
        <f>_xlfn.XLOOKUP(A617,'List of Molecules Used'!$D$3:$D$55,'List of Molecules Used'!$E$3:$E$55,"",0,1)</f>
        <v>282.35000000000002</v>
      </c>
      <c r="H617">
        <f>_xlfn.XLOOKUP(A617,'List of Molecules Used'!$D$3:$D$55,'List of Molecules Used'!$F$3:$F$55,"",0,1)</f>
        <v>50.417999999999999</v>
      </c>
    </row>
    <row r="618" spans="1:8">
      <c r="A618" t="s">
        <v>30</v>
      </c>
      <c r="C618">
        <v>197.65</v>
      </c>
      <c r="D618">
        <v>8</v>
      </c>
      <c r="E618">
        <v>70.394999999999996</v>
      </c>
      <c r="F618" t="s">
        <v>237</v>
      </c>
      <c r="G618">
        <f>_xlfn.XLOOKUP(A618,'List of Molecules Used'!$D$3:$D$55,'List of Molecules Used'!$E$3:$E$55,"",0,1)</f>
        <v>282.35000000000002</v>
      </c>
      <c r="H618">
        <f>_xlfn.XLOOKUP(A618,'List of Molecules Used'!$D$3:$D$55,'List of Molecules Used'!$F$3:$F$55,"",0,1)</f>
        <v>50.417999999999999</v>
      </c>
    </row>
    <row r="619" spans="1:8">
      <c r="A619" t="s">
        <v>30</v>
      </c>
      <c r="C619">
        <v>197.65</v>
      </c>
      <c r="D619">
        <v>8.5</v>
      </c>
      <c r="E619">
        <v>70.375</v>
      </c>
      <c r="F619" t="s">
        <v>237</v>
      </c>
      <c r="G619">
        <f>_xlfn.XLOOKUP(A619,'List of Molecules Used'!$D$3:$D$55,'List of Molecules Used'!$E$3:$E$55,"",0,1)</f>
        <v>282.35000000000002</v>
      </c>
      <c r="H619">
        <f>_xlfn.XLOOKUP(A619,'List of Molecules Used'!$D$3:$D$55,'List of Molecules Used'!$F$3:$F$55,"",0,1)</f>
        <v>50.417999999999999</v>
      </c>
    </row>
    <row r="620" spans="1:8">
      <c r="A620" t="s">
        <v>30</v>
      </c>
      <c r="C620">
        <v>197.65</v>
      </c>
      <c r="D620">
        <v>9</v>
      </c>
      <c r="E620">
        <v>70.355999999999995</v>
      </c>
      <c r="F620" t="s">
        <v>237</v>
      </c>
      <c r="G620">
        <f>_xlfn.XLOOKUP(A620,'List of Molecules Used'!$D$3:$D$55,'List of Molecules Used'!$E$3:$E$55,"",0,1)</f>
        <v>282.35000000000002</v>
      </c>
      <c r="H620">
        <f>_xlfn.XLOOKUP(A620,'List of Molecules Used'!$D$3:$D$55,'List of Molecules Used'!$F$3:$F$55,"",0,1)</f>
        <v>50.417999999999999</v>
      </c>
    </row>
    <row r="621" spans="1:8">
      <c r="A621" t="s">
        <v>30</v>
      </c>
      <c r="C621">
        <v>197.65</v>
      </c>
      <c r="D621">
        <v>9.5</v>
      </c>
      <c r="E621">
        <v>70.335999999999999</v>
      </c>
      <c r="F621" t="s">
        <v>237</v>
      </c>
      <c r="G621">
        <f>_xlfn.XLOOKUP(A621,'List of Molecules Used'!$D$3:$D$55,'List of Molecules Used'!$E$3:$E$55,"",0,1)</f>
        <v>282.35000000000002</v>
      </c>
      <c r="H621">
        <f>_xlfn.XLOOKUP(A621,'List of Molecules Used'!$D$3:$D$55,'List of Molecules Used'!$F$3:$F$55,"",0,1)</f>
        <v>50.417999999999999</v>
      </c>
    </row>
    <row r="622" spans="1:8">
      <c r="A622" t="s">
        <v>30</v>
      </c>
      <c r="C622">
        <v>197.65</v>
      </c>
      <c r="D622">
        <v>10</v>
      </c>
      <c r="E622">
        <v>70.316000000000003</v>
      </c>
      <c r="F622" t="s">
        <v>237</v>
      </c>
      <c r="G622">
        <f>_xlfn.XLOOKUP(A622,'List of Molecules Used'!$D$3:$D$55,'List of Molecules Used'!$E$3:$E$55,"",0,1)</f>
        <v>282.35000000000002</v>
      </c>
      <c r="H622">
        <f>_xlfn.XLOOKUP(A622,'List of Molecules Used'!$D$3:$D$55,'List of Molecules Used'!$F$3:$F$55,"",0,1)</f>
        <v>50.417999999999999</v>
      </c>
    </row>
    <row r="623" spans="1:8">
      <c r="A623" t="s">
        <v>30</v>
      </c>
      <c r="C623">
        <v>225.88</v>
      </c>
      <c r="D623">
        <v>1</v>
      </c>
      <c r="E623">
        <v>37.557000000000002</v>
      </c>
      <c r="F623" t="s">
        <v>238</v>
      </c>
      <c r="G623">
        <f>_xlfn.XLOOKUP(A623,'List of Molecules Used'!$D$3:$D$55,'List of Molecules Used'!$E$3:$E$55,"",0,1)</f>
        <v>282.35000000000002</v>
      </c>
      <c r="H623">
        <f>_xlfn.XLOOKUP(A623,'List of Molecules Used'!$D$3:$D$55,'List of Molecules Used'!$F$3:$F$55,"",0,1)</f>
        <v>50.417999999999999</v>
      </c>
    </row>
    <row r="624" spans="1:8">
      <c r="A624" t="s">
        <v>30</v>
      </c>
      <c r="C624">
        <v>225.88</v>
      </c>
      <c r="D624">
        <v>1.5</v>
      </c>
      <c r="E624">
        <v>37.923000000000002</v>
      </c>
      <c r="F624" t="s">
        <v>238</v>
      </c>
      <c r="G624">
        <f>_xlfn.XLOOKUP(A624,'List of Molecules Used'!$D$3:$D$55,'List of Molecules Used'!$E$3:$E$55,"",0,1)</f>
        <v>282.35000000000002</v>
      </c>
      <c r="H624">
        <f>_xlfn.XLOOKUP(A624,'List of Molecules Used'!$D$3:$D$55,'List of Molecules Used'!$F$3:$F$55,"",0,1)</f>
        <v>50.417999999999999</v>
      </c>
    </row>
    <row r="625" spans="1:8">
      <c r="A625" t="s">
        <v>30</v>
      </c>
      <c r="C625">
        <v>225.88</v>
      </c>
      <c r="D625">
        <v>2</v>
      </c>
      <c r="E625">
        <v>38.305999999999997</v>
      </c>
      <c r="F625" t="s">
        <v>238</v>
      </c>
      <c r="G625">
        <f>_xlfn.XLOOKUP(A625,'List of Molecules Used'!$D$3:$D$55,'List of Molecules Used'!$E$3:$E$55,"",0,1)</f>
        <v>282.35000000000002</v>
      </c>
      <c r="H625">
        <f>_xlfn.XLOOKUP(A625,'List of Molecules Used'!$D$3:$D$55,'List of Molecules Used'!$F$3:$F$55,"",0,1)</f>
        <v>50.417999999999999</v>
      </c>
    </row>
    <row r="626" spans="1:8">
      <c r="A626" t="s">
        <v>30</v>
      </c>
      <c r="C626">
        <v>225.88</v>
      </c>
      <c r="D626">
        <v>2.5</v>
      </c>
      <c r="E626">
        <v>38.704999999999998</v>
      </c>
      <c r="F626" t="s">
        <v>238</v>
      </c>
      <c r="G626">
        <f>_xlfn.XLOOKUP(A626,'List of Molecules Used'!$D$3:$D$55,'List of Molecules Used'!$E$3:$E$55,"",0,1)</f>
        <v>282.35000000000002</v>
      </c>
      <c r="H626">
        <f>_xlfn.XLOOKUP(A626,'List of Molecules Used'!$D$3:$D$55,'List of Molecules Used'!$F$3:$F$55,"",0,1)</f>
        <v>50.417999999999999</v>
      </c>
    </row>
    <row r="627" spans="1:8">
      <c r="A627" t="s">
        <v>30</v>
      </c>
      <c r="C627">
        <v>225.88</v>
      </c>
      <c r="D627">
        <v>3</v>
      </c>
      <c r="E627">
        <v>39.124000000000002</v>
      </c>
      <c r="F627" t="s">
        <v>238</v>
      </c>
      <c r="G627">
        <f>_xlfn.XLOOKUP(A627,'List of Molecules Used'!$D$3:$D$55,'List of Molecules Used'!$E$3:$E$55,"",0,1)</f>
        <v>282.35000000000002</v>
      </c>
      <c r="H627">
        <f>_xlfn.XLOOKUP(A627,'List of Molecules Used'!$D$3:$D$55,'List of Molecules Used'!$F$3:$F$55,"",0,1)</f>
        <v>50.417999999999999</v>
      </c>
    </row>
    <row r="628" spans="1:8">
      <c r="A628" t="s">
        <v>30</v>
      </c>
      <c r="C628">
        <v>225.88</v>
      </c>
      <c r="D628">
        <v>3.5</v>
      </c>
      <c r="E628">
        <v>39.561</v>
      </c>
      <c r="F628" t="s">
        <v>238</v>
      </c>
      <c r="G628">
        <f>_xlfn.XLOOKUP(A628,'List of Molecules Used'!$D$3:$D$55,'List of Molecules Used'!$E$3:$E$55,"",0,1)</f>
        <v>282.35000000000002</v>
      </c>
      <c r="H628">
        <f>_xlfn.XLOOKUP(A628,'List of Molecules Used'!$D$3:$D$55,'List of Molecules Used'!$F$3:$F$55,"",0,1)</f>
        <v>50.417999999999999</v>
      </c>
    </row>
    <row r="629" spans="1:8">
      <c r="A629" t="s">
        <v>30</v>
      </c>
      <c r="C629">
        <v>225.88</v>
      </c>
      <c r="D629">
        <v>4</v>
      </c>
      <c r="E629">
        <v>40.020000000000003</v>
      </c>
      <c r="F629" t="s">
        <v>238</v>
      </c>
      <c r="G629">
        <f>_xlfn.XLOOKUP(A629,'List of Molecules Used'!$D$3:$D$55,'List of Molecules Used'!$E$3:$E$55,"",0,1)</f>
        <v>282.35000000000002</v>
      </c>
      <c r="H629">
        <f>_xlfn.XLOOKUP(A629,'List of Molecules Used'!$D$3:$D$55,'List of Molecules Used'!$F$3:$F$55,"",0,1)</f>
        <v>50.417999999999999</v>
      </c>
    </row>
    <row r="630" spans="1:8">
      <c r="A630" t="s">
        <v>30</v>
      </c>
      <c r="C630">
        <v>225.88</v>
      </c>
      <c r="D630">
        <v>4.5</v>
      </c>
      <c r="E630">
        <v>40.502000000000002</v>
      </c>
      <c r="F630" t="s">
        <v>238</v>
      </c>
      <c r="G630">
        <f>_xlfn.XLOOKUP(A630,'List of Molecules Used'!$D$3:$D$55,'List of Molecules Used'!$E$3:$E$55,"",0,1)</f>
        <v>282.35000000000002</v>
      </c>
      <c r="H630">
        <f>_xlfn.XLOOKUP(A630,'List of Molecules Used'!$D$3:$D$55,'List of Molecules Used'!$F$3:$F$55,"",0,1)</f>
        <v>50.417999999999999</v>
      </c>
    </row>
    <row r="631" spans="1:8">
      <c r="A631" t="s">
        <v>30</v>
      </c>
      <c r="C631">
        <v>225.88</v>
      </c>
      <c r="D631">
        <v>5</v>
      </c>
      <c r="E631">
        <v>41.008000000000003</v>
      </c>
      <c r="F631" t="s">
        <v>238</v>
      </c>
      <c r="G631">
        <f>_xlfn.XLOOKUP(A631,'List of Molecules Used'!$D$3:$D$55,'List of Molecules Used'!$E$3:$E$55,"",0,1)</f>
        <v>282.35000000000002</v>
      </c>
      <c r="H631">
        <f>_xlfn.XLOOKUP(A631,'List of Molecules Used'!$D$3:$D$55,'List of Molecules Used'!$F$3:$F$55,"",0,1)</f>
        <v>50.417999999999999</v>
      </c>
    </row>
    <row r="632" spans="1:8">
      <c r="A632" t="s">
        <v>30</v>
      </c>
      <c r="C632">
        <v>225.88</v>
      </c>
      <c r="D632">
        <v>5.5</v>
      </c>
      <c r="E632">
        <v>41.54</v>
      </c>
      <c r="F632" t="s">
        <v>238</v>
      </c>
      <c r="G632">
        <f>_xlfn.XLOOKUP(A632,'List of Molecules Used'!$D$3:$D$55,'List of Molecules Used'!$E$3:$E$55,"",0,1)</f>
        <v>282.35000000000002</v>
      </c>
      <c r="H632">
        <f>_xlfn.XLOOKUP(A632,'List of Molecules Used'!$D$3:$D$55,'List of Molecules Used'!$F$3:$F$55,"",0,1)</f>
        <v>50.417999999999999</v>
      </c>
    </row>
    <row r="633" spans="1:8">
      <c r="A633" t="s">
        <v>30</v>
      </c>
      <c r="C633">
        <v>225.88</v>
      </c>
      <c r="D633">
        <v>6</v>
      </c>
      <c r="E633">
        <v>42.101999999999997</v>
      </c>
      <c r="F633" t="s">
        <v>238</v>
      </c>
      <c r="G633">
        <f>_xlfn.XLOOKUP(A633,'List of Molecules Used'!$D$3:$D$55,'List of Molecules Used'!$E$3:$E$55,"",0,1)</f>
        <v>282.35000000000002</v>
      </c>
      <c r="H633">
        <f>_xlfn.XLOOKUP(A633,'List of Molecules Used'!$D$3:$D$55,'List of Molecules Used'!$F$3:$F$55,"",0,1)</f>
        <v>50.417999999999999</v>
      </c>
    </row>
    <row r="634" spans="1:8">
      <c r="A634" t="s">
        <v>30</v>
      </c>
      <c r="C634">
        <v>225.88</v>
      </c>
      <c r="D634">
        <v>6.5</v>
      </c>
      <c r="E634">
        <v>42.694000000000003</v>
      </c>
      <c r="F634" t="s">
        <v>238</v>
      </c>
      <c r="G634">
        <f>_xlfn.XLOOKUP(A634,'List of Molecules Used'!$D$3:$D$55,'List of Molecules Used'!$E$3:$E$55,"",0,1)</f>
        <v>282.35000000000002</v>
      </c>
      <c r="H634">
        <f>_xlfn.XLOOKUP(A634,'List of Molecules Used'!$D$3:$D$55,'List of Molecules Used'!$F$3:$F$55,"",0,1)</f>
        <v>50.417999999999999</v>
      </c>
    </row>
    <row r="635" spans="1:8">
      <c r="A635" t="s">
        <v>30</v>
      </c>
      <c r="C635">
        <v>225.88</v>
      </c>
      <c r="D635">
        <v>7</v>
      </c>
      <c r="E635">
        <v>43.320999999999998</v>
      </c>
      <c r="F635" t="s">
        <v>238</v>
      </c>
      <c r="G635">
        <f>_xlfn.XLOOKUP(A635,'List of Molecules Used'!$D$3:$D$55,'List of Molecules Used'!$E$3:$E$55,"",0,1)</f>
        <v>282.35000000000002</v>
      </c>
      <c r="H635">
        <f>_xlfn.XLOOKUP(A635,'List of Molecules Used'!$D$3:$D$55,'List of Molecules Used'!$F$3:$F$55,"",0,1)</f>
        <v>50.417999999999999</v>
      </c>
    </row>
    <row r="636" spans="1:8">
      <c r="A636" t="s">
        <v>30</v>
      </c>
      <c r="C636">
        <v>225.88</v>
      </c>
      <c r="D636">
        <v>7.5</v>
      </c>
      <c r="E636">
        <v>43.987000000000002</v>
      </c>
      <c r="F636" t="s">
        <v>238</v>
      </c>
      <c r="G636">
        <f>_xlfn.XLOOKUP(A636,'List of Molecules Used'!$D$3:$D$55,'List of Molecules Used'!$E$3:$E$55,"",0,1)</f>
        <v>282.35000000000002</v>
      </c>
      <c r="H636">
        <f>_xlfn.XLOOKUP(A636,'List of Molecules Used'!$D$3:$D$55,'List of Molecules Used'!$F$3:$F$55,"",0,1)</f>
        <v>50.417999999999999</v>
      </c>
    </row>
    <row r="637" spans="1:8">
      <c r="A637" t="s">
        <v>30</v>
      </c>
      <c r="C637">
        <v>225.88</v>
      </c>
      <c r="D637">
        <v>8</v>
      </c>
      <c r="E637">
        <v>44.695</v>
      </c>
      <c r="F637" t="s">
        <v>238</v>
      </c>
      <c r="G637">
        <f>_xlfn.XLOOKUP(A637,'List of Molecules Used'!$D$3:$D$55,'List of Molecules Used'!$E$3:$E$55,"",0,1)</f>
        <v>282.35000000000002</v>
      </c>
      <c r="H637">
        <f>_xlfn.XLOOKUP(A637,'List of Molecules Used'!$D$3:$D$55,'List of Molecules Used'!$F$3:$F$55,"",0,1)</f>
        <v>50.417999999999999</v>
      </c>
    </row>
    <row r="638" spans="1:8">
      <c r="A638" t="s">
        <v>30</v>
      </c>
      <c r="C638">
        <v>225.88</v>
      </c>
      <c r="D638">
        <v>8.5</v>
      </c>
      <c r="E638">
        <v>45.451999999999998</v>
      </c>
      <c r="F638" t="s">
        <v>238</v>
      </c>
      <c r="G638">
        <f>_xlfn.XLOOKUP(A638,'List of Molecules Used'!$D$3:$D$55,'List of Molecules Used'!$E$3:$E$55,"",0,1)</f>
        <v>282.35000000000002</v>
      </c>
      <c r="H638">
        <f>_xlfn.XLOOKUP(A638,'List of Molecules Used'!$D$3:$D$55,'List of Molecules Used'!$F$3:$F$55,"",0,1)</f>
        <v>50.417999999999999</v>
      </c>
    </row>
    <row r="639" spans="1:8">
      <c r="A639" t="s">
        <v>30</v>
      </c>
      <c r="C639">
        <v>225.88</v>
      </c>
      <c r="D639">
        <v>9</v>
      </c>
      <c r="E639">
        <v>46.262</v>
      </c>
      <c r="F639" t="s">
        <v>238</v>
      </c>
      <c r="G639">
        <f>_xlfn.XLOOKUP(A639,'List of Molecules Used'!$D$3:$D$55,'List of Molecules Used'!$E$3:$E$55,"",0,1)</f>
        <v>282.35000000000002</v>
      </c>
      <c r="H639">
        <f>_xlfn.XLOOKUP(A639,'List of Molecules Used'!$D$3:$D$55,'List of Molecules Used'!$F$3:$F$55,"",0,1)</f>
        <v>50.417999999999999</v>
      </c>
    </row>
    <row r="640" spans="1:8">
      <c r="A640" t="s">
        <v>30</v>
      </c>
      <c r="C640">
        <v>225.88</v>
      </c>
      <c r="D640">
        <v>9.5</v>
      </c>
      <c r="E640">
        <v>47.134</v>
      </c>
      <c r="F640" t="s">
        <v>238</v>
      </c>
      <c r="G640">
        <f>_xlfn.XLOOKUP(A640,'List of Molecules Used'!$D$3:$D$55,'List of Molecules Used'!$E$3:$E$55,"",0,1)</f>
        <v>282.35000000000002</v>
      </c>
      <c r="H640">
        <f>_xlfn.XLOOKUP(A640,'List of Molecules Used'!$D$3:$D$55,'List of Molecules Used'!$F$3:$F$55,"",0,1)</f>
        <v>50.417999999999999</v>
      </c>
    </row>
    <row r="641" spans="1:8">
      <c r="A641" t="s">
        <v>30</v>
      </c>
      <c r="C641">
        <v>225.88</v>
      </c>
      <c r="D641">
        <v>10</v>
      </c>
      <c r="E641">
        <v>48.076999999999998</v>
      </c>
      <c r="F641" t="s">
        <v>238</v>
      </c>
      <c r="G641">
        <f>_xlfn.XLOOKUP(A641,'List of Molecules Used'!$D$3:$D$55,'List of Molecules Used'!$E$3:$E$55,"",0,1)</f>
        <v>282.35000000000002</v>
      </c>
      <c r="H641">
        <f>_xlfn.XLOOKUP(A641,'List of Molecules Used'!$D$3:$D$55,'List of Molecules Used'!$F$3:$F$55,"",0,1)</f>
        <v>50.417999999999999</v>
      </c>
    </row>
    <row r="642" spans="1:8">
      <c r="A642" t="s">
        <v>30</v>
      </c>
      <c r="C642">
        <v>254.12</v>
      </c>
      <c r="D642">
        <v>1</v>
      </c>
      <c r="E642">
        <v>39.408999999999999</v>
      </c>
      <c r="F642" t="s">
        <v>238</v>
      </c>
      <c r="G642">
        <f>_xlfn.XLOOKUP(A642,'List of Molecules Used'!$D$3:$D$55,'List of Molecules Used'!$E$3:$E$55,"",0,1)</f>
        <v>282.35000000000002</v>
      </c>
      <c r="H642">
        <f>_xlfn.XLOOKUP(A642,'List of Molecules Used'!$D$3:$D$55,'List of Molecules Used'!$F$3:$F$55,"",0,1)</f>
        <v>50.417999999999999</v>
      </c>
    </row>
    <row r="643" spans="1:8">
      <c r="A643" t="s">
        <v>30</v>
      </c>
      <c r="C643">
        <v>254.12</v>
      </c>
      <c r="D643">
        <v>1.5</v>
      </c>
      <c r="E643">
        <v>39.646000000000001</v>
      </c>
      <c r="F643" t="s">
        <v>238</v>
      </c>
      <c r="G643">
        <f>_xlfn.XLOOKUP(A643,'List of Molecules Used'!$D$3:$D$55,'List of Molecules Used'!$E$3:$E$55,"",0,1)</f>
        <v>282.35000000000002</v>
      </c>
      <c r="H643">
        <f>_xlfn.XLOOKUP(A643,'List of Molecules Used'!$D$3:$D$55,'List of Molecules Used'!$F$3:$F$55,"",0,1)</f>
        <v>50.417999999999999</v>
      </c>
    </row>
    <row r="644" spans="1:8">
      <c r="A644" t="s">
        <v>30</v>
      </c>
      <c r="C644">
        <v>254.12</v>
      </c>
      <c r="D644">
        <v>2</v>
      </c>
      <c r="E644">
        <v>39.89</v>
      </c>
      <c r="F644" t="s">
        <v>238</v>
      </c>
      <c r="G644">
        <f>_xlfn.XLOOKUP(A644,'List of Molecules Used'!$D$3:$D$55,'List of Molecules Used'!$E$3:$E$55,"",0,1)</f>
        <v>282.35000000000002</v>
      </c>
      <c r="H644">
        <f>_xlfn.XLOOKUP(A644,'List of Molecules Used'!$D$3:$D$55,'List of Molecules Used'!$F$3:$F$55,"",0,1)</f>
        <v>50.417999999999999</v>
      </c>
    </row>
    <row r="645" spans="1:8">
      <c r="A645" t="s">
        <v>30</v>
      </c>
      <c r="C645">
        <v>254.12</v>
      </c>
      <c r="D645">
        <v>2.5</v>
      </c>
      <c r="E645">
        <v>40.14</v>
      </c>
      <c r="F645" t="s">
        <v>238</v>
      </c>
      <c r="G645">
        <f>_xlfn.XLOOKUP(A645,'List of Molecules Used'!$D$3:$D$55,'List of Molecules Used'!$E$3:$E$55,"",0,1)</f>
        <v>282.35000000000002</v>
      </c>
      <c r="H645">
        <f>_xlfn.XLOOKUP(A645,'List of Molecules Used'!$D$3:$D$55,'List of Molecules Used'!$F$3:$F$55,"",0,1)</f>
        <v>50.417999999999999</v>
      </c>
    </row>
    <row r="646" spans="1:8">
      <c r="A646" t="s">
        <v>30</v>
      </c>
      <c r="C646">
        <v>254.12</v>
      </c>
      <c r="D646">
        <v>3</v>
      </c>
      <c r="E646">
        <v>40.398000000000003</v>
      </c>
      <c r="F646" t="s">
        <v>238</v>
      </c>
      <c r="G646">
        <f>_xlfn.XLOOKUP(A646,'List of Molecules Used'!$D$3:$D$55,'List of Molecules Used'!$E$3:$E$55,"",0,1)</f>
        <v>282.35000000000002</v>
      </c>
      <c r="H646">
        <f>_xlfn.XLOOKUP(A646,'List of Molecules Used'!$D$3:$D$55,'List of Molecules Used'!$F$3:$F$55,"",0,1)</f>
        <v>50.417999999999999</v>
      </c>
    </row>
    <row r="647" spans="1:8">
      <c r="A647" t="s">
        <v>30</v>
      </c>
      <c r="C647">
        <v>254.12</v>
      </c>
      <c r="D647">
        <v>3.5</v>
      </c>
      <c r="E647">
        <v>40.662999999999997</v>
      </c>
      <c r="F647" t="s">
        <v>238</v>
      </c>
      <c r="G647">
        <f>_xlfn.XLOOKUP(A647,'List of Molecules Used'!$D$3:$D$55,'List of Molecules Used'!$E$3:$E$55,"",0,1)</f>
        <v>282.35000000000002</v>
      </c>
      <c r="H647">
        <f>_xlfn.XLOOKUP(A647,'List of Molecules Used'!$D$3:$D$55,'List of Molecules Used'!$F$3:$F$55,"",0,1)</f>
        <v>50.417999999999999</v>
      </c>
    </row>
    <row r="648" spans="1:8">
      <c r="A648" t="s">
        <v>30</v>
      </c>
      <c r="C648">
        <v>254.12</v>
      </c>
      <c r="D648">
        <v>4</v>
      </c>
      <c r="E648">
        <v>40.936999999999998</v>
      </c>
      <c r="F648" t="s">
        <v>238</v>
      </c>
      <c r="G648">
        <f>_xlfn.XLOOKUP(A648,'List of Molecules Used'!$D$3:$D$55,'List of Molecules Used'!$E$3:$E$55,"",0,1)</f>
        <v>282.35000000000002</v>
      </c>
      <c r="H648">
        <f>_xlfn.XLOOKUP(A648,'List of Molecules Used'!$D$3:$D$55,'List of Molecules Used'!$F$3:$F$55,"",0,1)</f>
        <v>50.417999999999999</v>
      </c>
    </row>
    <row r="649" spans="1:8">
      <c r="A649" t="s">
        <v>30</v>
      </c>
      <c r="C649">
        <v>254.12</v>
      </c>
      <c r="D649">
        <v>4.5</v>
      </c>
      <c r="E649">
        <v>41.218000000000004</v>
      </c>
      <c r="F649" t="s">
        <v>238</v>
      </c>
      <c r="G649">
        <f>_xlfn.XLOOKUP(A649,'List of Molecules Used'!$D$3:$D$55,'List of Molecules Used'!$E$3:$E$55,"",0,1)</f>
        <v>282.35000000000002</v>
      </c>
      <c r="H649">
        <f>_xlfn.XLOOKUP(A649,'List of Molecules Used'!$D$3:$D$55,'List of Molecules Used'!$F$3:$F$55,"",0,1)</f>
        <v>50.417999999999999</v>
      </c>
    </row>
    <row r="650" spans="1:8">
      <c r="A650" t="s">
        <v>30</v>
      </c>
      <c r="C650">
        <v>254.12</v>
      </c>
      <c r="D650">
        <v>5</v>
      </c>
      <c r="E650">
        <v>41.508000000000003</v>
      </c>
      <c r="F650" t="s">
        <v>238</v>
      </c>
      <c r="G650">
        <f>_xlfn.XLOOKUP(A650,'List of Molecules Used'!$D$3:$D$55,'List of Molecules Used'!$E$3:$E$55,"",0,1)</f>
        <v>282.35000000000002</v>
      </c>
      <c r="H650">
        <f>_xlfn.XLOOKUP(A650,'List of Molecules Used'!$D$3:$D$55,'List of Molecules Used'!$F$3:$F$55,"",0,1)</f>
        <v>50.417999999999999</v>
      </c>
    </row>
    <row r="651" spans="1:8">
      <c r="A651" t="s">
        <v>30</v>
      </c>
      <c r="C651">
        <v>254.12</v>
      </c>
      <c r="D651">
        <v>5.5</v>
      </c>
      <c r="E651">
        <v>41.807000000000002</v>
      </c>
      <c r="F651" t="s">
        <v>238</v>
      </c>
      <c r="G651">
        <f>_xlfn.XLOOKUP(A651,'List of Molecules Used'!$D$3:$D$55,'List of Molecules Used'!$E$3:$E$55,"",0,1)</f>
        <v>282.35000000000002</v>
      </c>
      <c r="H651">
        <f>_xlfn.XLOOKUP(A651,'List of Molecules Used'!$D$3:$D$55,'List of Molecules Used'!$F$3:$F$55,"",0,1)</f>
        <v>50.417999999999999</v>
      </c>
    </row>
    <row r="652" spans="1:8">
      <c r="A652" t="s">
        <v>30</v>
      </c>
      <c r="C652">
        <v>254.12</v>
      </c>
      <c r="D652">
        <v>6</v>
      </c>
      <c r="E652">
        <v>42.115000000000002</v>
      </c>
      <c r="F652" t="s">
        <v>238</v>
      </c>
      <c r="G652">
        <f>_xlfn.XLOOKUP(A652,'List of Molecules Used'!$D$3:$D$55,'List of Molecules Used'!$E$3:$E$55,"",0,1)</f>
        <v>282.35000000000002</v>
      </c>
      <c r="H652">
        <f>_xlfn.XLOOKUP(A652,'List of Molecules Used'!$D$3:$D$55,'List of Molecules Used'!$F$3:$F$55,"",0,1)</f>
        <v>50.417999999999999</v>
      </c>
    </row>
    <row r="653" spans="1:8">
      <c r="A653" t="s">
        <v>30</v>
      </c>
      <c r="C653">
        <v>254.12</v>
      </c>
      <c r="D653">
        <v>6.5</v>
      </c>
      <c r="E653">
        <v>42.433999999999997</v>
      </c>
      <c r="F653" t="s">
        <v>238</v>
      </c>
      <c r="G653">
        <f>_xlfn.XLOOKUP(A653,'List of Molecules Used'!$D$3:$D$55,'List of Molecules Used'!$E$3:$E$55,"",0,1)</f>
        <v>282.35000000000002</v>
      </c>
      <c r="H653">
        <f>_xlfn.XLOOKUP(A653,'List of Molecules Used'!$D$3:$D$55,'List of Molecules Used'!$F$3:$F$55,"",0,1)</f>
        <v>50.417999999999999</v>
      </c>
    </row>
    <row r="654" spans="1:8">
      <c r="A654" t="s">
        <v>30</v>
      </c>
      <c r="C654">
        <v>254.12</v>
      </c>
      <c r="D654">
        <v>7</v>
      </c>
      <c r="E654">
        <v>42.762999999999998</v>
      </c>
      <c r="F654" t="s">
        <v>238</v>
      </c>
      <c r="G654">
        <f>_xlfn.XLOOKUP(A654,'List of Molecules Used'!$D$3:$D$55,'List of Molecules Used'!$E$3:$E$55,"",0,1)</f>
        <v>282.35000000000002</v>
      </c>
      <c r="H654">
        <f>_xlfn.XLOOKUP(A654,'List of Molecules Used'!$D$3:$D$55,'List of Molecules Used'!$F$3:$F$55,"",0,1)</f>
        <v>50.417999999999999</v>
      </c>
    </row>
    <row r="655" spans="1:8">
      <c r="A655" t="s">
        <v>30</v>
      </c>
      <c r="C655">
        <v>254.12</v>
      </c>
      <c r="D655">
        <v>7.5</v>
      </c>
      <c r="E655">
        <v>43.101999999999997</v>
      </c>
      <c r="F655" t="s">
        <v>238</v>
      </c>
      <c r="G655">
        <f>_xlfn.XLOOKUP(A655,'List of Molecules Used'!$D$3:$D$55,'List of Molecules Used'!$E$3:$E$55,"",0,1)</f>
        <v>282.35000000000002</v>
      </c>
      <c r="H655">
        <f>_xlfn.XLOOKUP(A655,'List of Molecules Used'!$D$3:$D$55,'List of Molecules Used'!$F$3:$F$55,"",0,1)</f>
        <v>50.417999999999999</v>
      </c>
    </row>
    <row r="656" spans="1:8">
      <c r="A656" t="s">
        <v>30</v>
      </c>
      <c r="C656">
        <v>254.12</v>
      </c>
      <c r="D656">
        <v>8</v>
      </c>
      <c r="E656">
        <v>43.454000000000001</v>
      </c>
      <c r="F656" t="s">
        <v>238</v>
      </c>
      <c r="G656">
        <f>_xlfn.XLOOKUP(A656,'List of Molecules Used'!$D$3:$D$55,'List of Molecules Used'!$E$3:$E$55,"",0,1)</f>
        <v>282.35000000000002</v>
      </c>
      <c r="H656">
        <f>_xlfn.XLOOKUP(A656,'List of Molecules Used'!$D$3:$D$55,'List of Molecules Used'!$F$3:$F$55,"",0,1)</f>
        <v>50.417999999999999</v>
      </c>
    </row>
    <row r="657" spans="1:8">
      <c r="A657" t="s">
        <v>30</v>
      </c>
      <c r="C657">
        <v>254.12</v>
      </c>
      <c r="D657">
        <v>8.5</v>
      </c>
      <c r="E657">
        <v>43.817</v>
      </c>
      <c r="F657" t="s">
        <v>238</v>
      </c>
      <c r="G657">
        <f>_xlfn.XLOOKUP(A657,'List of Molecules Used'!$D$3:$D$55,'List of Molecules Used'!$E$3:$E$55,"",0,1)</f>
        <v>282.35000000000002</v>
      </c>
      <c r="H657">
        <f>_xlfn.XLOOKUP(A657,'List of Molecules Used'!$D$3:$D$55,'List of Molecules Used'!$F$3:$F$55,"",0,1)</f>
        <v>50.417999999999999</v>
      </c>
    </row>
    <row r="658" spans="1:8">
      <c r="A658" t="s">
        <v>30</v>
      </c>
      <c r="C658">
        <v>254.12</v>
      </c>
      <c r="D658">
        <v>9</v>
      </c>
      <c r="E658">
        <v>44.192999999999998</v>
      </c>
      <c r="F658" t="s">
        <v>238</v>
      </c>
      <c r="G658">
        <f>_xlfn.XLOOKUP(A658,'List of Molecules Used'!$D$3:$D$55,'List of Molecules Used'!$E$3:$E$55,"",0,1)</f>
        <v>282.35000000000002</v>
      </c>
      <c r="H658">
        <f>_xlfn.XLOOKUP(A658,'List of Molecules Used'!$D$3:$D$55,'List of Molecules Used'!$F$3:$F$55,"",0,1)</f>
        <v>50.417999999999999</v>
      </c>
    </row>
    <row r="659" spans="1:8">
      <c r="A659" t="s">
        <v>30</v>
      </c>
      <c r="C659">
        <v>254.12</v>
      </c>
      <c r="D659">
        <v>9.5</v>
      </c>
      <c r="E659">
        <v>44.582999999999998</v>
      </c>
      <c r="F659" t="s">
        <v>238</v>
      </c>
      <c r="G659">
        <f>_xlfn.XLOOKUP(A659,'List of Molecules Used'!$D$3:$D$55,'List of Molecules Used'!$E$3:$E$55,"",0,1)</f>
        <v>282.35000000000002</v>
      </c>
      <c r="H659">
        <f>_xlfn.XLOOKUP(A659,'List of Molecules Used'!$D$3:$D$55,'List of Molecules Used'!$F$3:$F$55,"",0,1)</f>
        <v>50.417999999999999</v>
      </c>
    </row>
    <row r="660" spans="1:8">
      <c r="A660" t="s">
        <v>30</v>
      </c>
      <c r="C660">
        <v>254.12</v>
      </c>
      <c r="D660">
        <v>10</v>
      </c>
      <c r="E660">
        <v>44.987000000000002</v>
      </c>
      <c r="F660" t="s">
        <v>238</v>
      </c>
      <c r="G660">
        <f>_xlfn.XLOOKUP(A660,'List of Molecules Used'!$D$3:$D$55,'List of Molecules Used'!$E$3:$E$55,"",0,1)</f>
        <v>282.35000000000002</v>
      </c>
      <c r="H660">
        <f>_xlfn.XLOOKUP(A660,'List of Molecules Used'!$D$3:$D$55,'List of Molecules Used'!$F$3:$F$55,"",0,1)</f>
        <v>50.417999999999999</v>
      </c>
    </row>
    <row r="661" spans="1:8">
      <c r="A661" t="s">
        <v>30</v>
      </c>
      <c r="C661">
        <v>282.35000000000002</v>
      </c>
      <c r="D661">
        <v>1</v>
      </c>
      <c r="E661">
        <v>41.707000000000001</v>
      </c>
      <c r="F661" t="s">
        <v>238</v>
      </c>
      <c r="G661">
        <f>_xlfn.XLOOKUP(A661,'List of Molecules Used'!$D$3:$D$55,'List of Molecules Used'!$E$3:$E$55,"",0,1)</f>
        <v>282.35000000000002</v>
      </c>
      <c r="H661">
        <f>_xlfn.XLOOKUP(A661,'List of Molecules Used'!$D$3:$D$55,'List of Molecules Used'!$F$3:$F$55,"",0,1)</f>
        <v>50.417999999999999</v>
      </c>
    </row>
    <row r="662" spans="1:8">
      <c r="A662" t="s">
        <v>30</v>
      </c>
      <c r="C662">
        <v>282.35000000000002</v>
      </c>
      <c r="D662">
        <v>1.5</v>
      </c>
      <c r="E662">
        <v>41.872</v>
      </c>
      <c r="F662" t="s">
        <v>238</v>
      </c>
      <c r="G662">
        <f>_xlfn.XLOOKUP(A662,'List of Molecules Used'!$D$3:$D$55,'List of Molecules Used'!$E$3:$E$55,"",0,1)</f>
        <v>282.35000000000002</v>
      </c>
      <c r="H662">
        <f>_xlfn.XLOOKUP(A662,'List of Molecules Used'!$D$3:$D$55,'List of Molecules Used'!$F$3:$F$55,"",0,1)</f>
        <v>50.417999999999999</v>
      </c>
    </row>
    <row r="663" spans="1:8">
      <c r="A663" t="s">
        <v>30</v>
      </c>
      <c r="C663">
        <v>282.35000000000002</v>
      </c>
      <c r="D663">
        <v>2</v>
      </c>
      <c r="E663">
        <v>42.040999999999997</v>
      </c>
      <c r="F663" t="s">
        <v>238</v>
      </c>
      <c r="G663">
        <f>_xlfn.XLOOKUP(A663,'List of Molecules Used'!$D$3:$D$55,'List of Molecules Used'!$E$3:$E$55,"",0,1)</f>
        <v>282.35000000000002</v>
      </c>
      <c r="H663">
        <f>_xlfn.XLOOKUP(A663,'List of Molecules Used'!$D$3:$D$55,'List of Molecules Used'!$F$3:$F$55,"",0,1)</f>
        <v>50.417999999999999</v>
      </c>
    </row>
    <row r="664" spans="1:8">
      <c r="A664" t="s">
        <v>30</v>
      </c>
      <c r="C664">
        <v>282.35000000000002</v>
      </c>
      <c r="D664">
        <v>2.5</v>
      </c>
      <c r="E664">
        <v>42.213000000000001</v>
      </c>
      <c r="F664" t="s">
        <v>238</v>
      </c>
      <c r="G664">
        <f>_xlfn.XLOOKUP(A664,'List of Molecules Used'!$D$3:$D$55,'List of Molecules Used'!$E$3:$E$55,"",0,1)</f>
        <v>282.35000000000002</v>
      </c>
      <c r="H664">
        <f>_xlfn.XLOOKUP(A664,'List of Molecules Used'!$D$3:$D$55,'List of Molecules Used'!$F$3:$F$55,"",0,1)</f>
        <v>50.417999999999999</v>
      </c>
    </row>
    <row r="665" spans="1:8">
      <c r="A665" t="s">
        <v>30</v>
      </c>
      <c r="C665">
        <v>282.35000000000002</v>
      </c>
      <c r="D665">
        <v>3</v>
      </c>
      <c r="E665">
        <v>42.387999999999998</v>
      </c>
      <c r="F665" t="s">
        <v>238</v>
      </c>
      <c r="G665">
        <f>_xlfn.XLOOKUP(A665,'List of Molecules Used'!$D$3:$D$55,'List of Molecules Used'!$E$3:$E$55,"",0,1)</f>
        <v>282.35000000000002</v>
      </c>
      <c r="H665">
        <f>_xlfn.XLOOKUP(A665,'List of Molecules Used'!$D$3:$D$55,'List of Molecules Used'!$F$3:$F$55,"",0,1)</f>
        <v>50.417999999999999</v>
      </c>
    </row>
    <row r="666" spans="1:8">
      <c r="A666" t="s">
        <v>30</v>
      </c>
      <c r="C666">
        <v>282.35000000000002</v>
      </c>
      <c r="D666">
        <v>3.5</v>
      </c>
      <c r="E666">
        <v>42.566000000000003</v>
      </c>
      <c r="F666" t="s">
        <v>238</v>
      </c>
      <c r="G666">
        <f>_xlfn.XLOOKUP(A666,'List of Molecules Used'!$D$3:$D$55,'List of Molecules Used'!$E$3:$E$55,"",0,1)</f>
        <v>282.35000000000002</v>
      </c>
      <c r="H666">
        <f>_xlfn.XLOOKUP(A666,'List of Molecules Used'!$D$3:$D$55,'List of Molecules Used'!$F$3:$F$55,"",0,1)</f>
        <v>50.417999999999999</v>
      </c>
    </row>
    <row r="667" spans="1:8">
      <c r="A667" t="s">
        <v>30</v>
      </c>
      <c r="C667">
        <v>282.35000000000002</v>
      </c>
      <c r="D667">
        <v>4</v>
      </c>
      <c r="E667">
        <v>42.747999999999998</v>
      </c>
      <c r="F667" t="s">
        <v>238</v>
      </c>
      <c r="G667">
        <f>_xlfn.XLOOKUP(A667,'List of Molecules Used'!$D$3:$D$55,'List of Molecules Used'!$E$3:$E$55,"",0,1)</f>
        <v>282.35000000000002</v>
      </c>
      <c r="H667">
        <f>_xlfn.XLOOKUP(A667,'List of Molecules Used'!$D$3:$D$55,'List of Molecules Used'!$F$3:$F$55,"",0,1)</f>
        <v>50.417999999999999</v>
      </c>
    </row>
    <row r="668" spans="1:8">
      <c r="A668" t="s">
        <v>30</v>
      </c>
      <c r="C668">
        <v>282.35000000000002</v>
      </c>
      <c r="D668">
        <v>4.5</v>
      </c>
      <c r="E668">
        <v>42.933999999999997</v>
      </c>
      <c r="F668" t="s">
        <v>238</v>
      </c>
      <c r="G668">
        <f>_xlfn.XLOOKUP(A668,'List of Molecules Used'!$D$3:$D$55,'List of Molecules Used'!$E$3:$E$55,"",0,1)</f>
        <v>282.35000000000002</v>
      </c>
      <c r="H668">
        <f>_xlfn.XLOOKUP(A668,'List of Molecules Used'!$D$3:$D$55,'List of Molecules Used'!$F$3:$F$55,"",0,1)</f>
        <v>50.417999999999999</v>
      </c>
    </row>
    <row r="669" spans="1:8">
      <c r="A669" t="s">
        <v>30</v>
      </c>
      <c r="C669">
        <v>282.35000000000002</v>
      </c>
      <c r="D669">
        <v>5</v>
      </c>
      <c r="E669">
        <v>43.122999999999998</v>
      </c>
      <c r="F669" t="s">
        <v>238</v>
      </c>
      <c r="G669">
        <f>_xlfn.XLOOKUP(A669,'List of Molecules Used'!$D$3:$D$55,'List of Molecules Used'!$E$3:$E$55,"",0,1)</f>
        <v>282.35000000000002</v>
      </c>
      <c r="H669">
        <f>_xlfn.XLOOKUP(A669,'List of Molecules Used'!$D$3:$D$55,'List of Molecules Used'!$F$3:$F$55,"",0,1)</f>
        <v>50.417999999999999</v>
      </c>
    </row>
    <row r="670" spans="1:8">
      <c r="A670" t="s">
        <v>30</v>
      </c>
      <c r="C670">
        <v>282.35000000000002</v>
      </c>
      <c r="D670">
        <v>5.5</v>
      </c>
      <c r="E670">
        <v>43.316000000000003</v>
      </c>
      <c r="F670" t="s">
        <v>238</v>
      </c>
      <c r="G670">
        <f>_xlfn.XLOOKUP(A670,'List of Molecules Used'!$D$3:$D$55,'List of Molecules Used'!$E$3:$E$55,"",0,1)</f>
        <v>282.35000000000002</v>
      </c>
      <c r="H670">
        <f>_xlfn.XLOOKUP(A670,'List of Molecules Used'!$D$3:$D$55,'List of Molecules Used'!$F$3:$F$55,"",0,1)</f>
        <v>50.417999999999999</v>
      </c>
    </row>
    <row r="671" spans="1:8">
      <c r="A671" t="s">
        <v>30</v>
      </c>
      <c r="C671">
        <v>282.35000000000002</v>
      </c>
      <c r="D671">
        <v>6</v>
      </c>
      <c r="E671">
        <v>43.512999999999998</v>
      </c>
      <c r="F671" t="s">
        <v>238</v>
      </c>
      <c r="G671">
        <f>_xlfn.XLOOKUP(A671,'List of Molecules Used'!$D$3:$D$55,'List of Molecules Used'!$E$3:$E$55,"",0,1)</f>
        <v>282.35000000000002</v>
      </c>
      <c r="H671">
        <f>_xlfn.XLOOKUP(A671,'List of Molecules Used'!$D$3:$D$55,'List of Molecules Used'!$F$3:$F$55,"",0,1)</f>
        <v>50.417999999999999</v>
      </c>
    </row>
    <row r="672" spans="1:8">
      <c r="A672" t="s">
        <v>30</v>
      </c>
      <c r="C672">
        <v>282.35000000000002</v>
      </c>
      <c r="D672">
        <v>6.5</v>
      </c>
      <c r="E672">
        <v>43.713999999999999</v>
      </c>
      <c r="F672" t="s">
        <v>238</v>
      </c>
      <c r="G672">
        <f>_xlfn.XLOOKUP(A672,'List of Molecules Used'!$D$3:$D$55,'List of Molecules Used'!$E$3:$E$55,"",0,1)</f>
        <v>282.35000000000002</v>
      </c>
      <c r="H672">
        <f>_xlfn.XLOOKUP(A672,'List of Molecules Used'!$D$3:$D$55,'List of Molecules Used'!$F$3:$F$55,"",0,1)</f>
        <v>50.417999999999999</v>
      </c>
    </row>
    <row r="673" spans="1:8">
      <c r="A673" t="s">
        <v>30</v>
      </c>
      <c r="C673">
        <v>282.35000000000002</v>
      </c>
      <c r="D673">
        <v>7</v>
      </c>
      <c r="E673">
        <v>43.918999999999997</v>
      </c>
      <c r="F673" t="s">
        <v>238</v>
      </c>
      <c r="G673">
        <f>_xlfn.XLOOKUP(A673,'List of Molecules Used'!$D$3:$D$55,'List of Molecules Used'!$E$3:$E$55,"",0,1)</f>
        <v>282.35000000000002</v>
      </c>
      <c r="H673">
        <f>_xlfn.XLOOKUP(A673,'List of Molecules Used'!$D$3:$D$55,'List of Molecules Used'!$F$3:$F$55,"",0,1)</f>
        <v>50.417999999999999</v>
      </c>
    </row>
    <row r="674" spans="1:8">
      <c r="A674" t="s">
        <v>30</v>
      </c>
      <c r="C674">
        <v>282.35000000000002</v>
      </c>
      <c r="D674">
        <v>7.5</v>
      </c>
      <c r="E674">
        <v>44.128</v>
      </c>
      <c r="F674" t="s">
        <v>238</v>
      </c>
      <c r="G674">
        <f>_xlfn.XLOOKUP(A674,'List of Molecules Used'!$D$3:$D$55,'List of Molecules Used'!$E$3:$E$55,"",0,1)</f>
        <v>282.35000000000002</v>
      </c>
      <c r="H674">
        <f>_xlfn.XLOOKUP(A674,'List of Molecules Used'!$D$3:$D$55,'List of Molecules Used'!$F$3:$F$55,"",0,1)</f>
        <v>50.417999999999999</v>
      </c>
    </row>
    <row r="675" spans="1:8">
      <c r="A675" t="s">
        <v>30</v>
      </c>
      <c r="C675">
        <v>282.35000000000002</v>
      </c>
      <c r="D675">
        <v>8</v>
      </c>
      <c r="E675">
        <v>44.341999999999999</v>
      </c>
      <c r="F675" t="s">
        <v>238</v>
      </c>
      <c r="G675">
        <f>_xlfn.XLOOKUP(A675,'List of Molecules Used'!$D$3:$D$55,'List of Molecules Used'!$E$3:$E$55,"",0,1)</f>
        <v>282.35000000000002</v>
      </c>
      <c r="H675">
        <f>_xlfn.XLOOKUP(A675,'List of Molecules Used'!$D$3:$D$55,'List of Molecules Used'!$F$3:$F$55,"",0,1)</f>
        <v>50.417999999999999</v>
      </c>
    </row>
    <row r="676" spans="1:8">
      <c r="A676" t="s">
        <v>30</v>
      </c>
      <c r="C676">
        <v>282.35000000000002</v>
      </c>
      <c r="D676">
        <v>8.5</v>
      </c>
      <c r="E676">
        <v>44.56</v>
      </c>
      <c r="F676" t="s">
        <v>238</v>
      </c>
      <c r="G676">
        <f>_xlfn.XLOOKUP(A676,'List of Molecules Used'!$D$3:$D$55,'List of Molecules Used'!$E$3:$E$55,"",0,1)</f>
        <v>282.35000000000002</v>
      </c>
      <c r="H676">
        <f>_xlfn.XLOOKUP(A676,'List of Molecules Used'!$D$3:$D$55,'List of Molecules Used'!$F$3:$F$55,"",0,1)</f>
        <v>50.417999999999999</v>
      </c>
    </row>
    <row r="677" spans="1:8">
      <c r="A677" t="s">
        <v>30</v>
      </c>
      <c r="C677">
        <v>282.35000000000002</v>
      </c>
      <c r="D677">
        <v>9</v>
      </c>
      <c r="E677">
        <v>44.783999999999999</v>
      </c>
      <c r="F677" t="s">
        <v>238</v>
      </c>
      <c r="G677">
        <f>_xlfn.XLOOKUP(A677,'List of Molecules Used'!$D$3:$D$55,'List of Molecules Used'!$E$3:$E$55,"",0,1)</f>
        <v>282.35000000000002</v>
      </c>
      <c r="H677">
        <f>_xlfn.XLOOKUP(A677,'List of Molecules Used'!$D$3:$D$55,'List of Molecules Used'!$F$3:$F$55,"",0,1)</f>
        <v>50.417999999999999</v>
      </c>
    </row>
    <row r="678" spans="1:8">
      <c r="A678" t="s">
        <v>30</v>
      </c>
      <c r="C678">
        <v>282.35000000000002</v>
      </c>
      <c r="D678">
        <v>9.5</v>
      </c>
      <c r="E678">
        <v>45.012</v>
      </c>
      <c r="F678" t="s">
        <v>238</v>
      </c>
      <c r="G678">
        <f>_xlfn.XLOOKUP(A678,'List of Molecules Used'!$D$3:$D$55,'List of Molecules Used'!$E$3:$E$55,"",0,1)</f>
        <v>282.35000000000002</v>
      </c>
      <c r="H678">
        <f>_xlfn.XLOOKUP(A678,'List of Molecules Used'!$D$3:$D$55,'List of Molecules Used'!$F$3:$F$55,"",0,1)</f>
        <v>50.417999999999999</v>
      </c>
    </row>
    <row r="679" spans="1:8">
      <c r="A679" t="s">
        <v>30</v>
      </c>
      <c r="C679">
        <v>282.35000000000002</v>
      </c>
      <c r="D679">
        <v>10</v>
      </c>
      <c r="E679">
        <v>45.244999999999997</v>
      </c>
      <c r="F679" t="s">
        <v>238</v>
      </c>
      <c r="G679">
        <f>_xlfn.XLOOKUP(A679,'List of Molecules Used'!$D$3:$D$55,'List of Molecules Used'!$E$3:$E$55,"",0,1)</f>
        <v>282.35000000000002</v>
      </c>
      <c r="H679">
        <f>_xlfn.XLOOKUP(A679,'List of Molecules Used'!$D$3:$D$55,'List of Molecules Used'!$F$3:$F$55,"",0,1)</f>
        <v>50.417999999999999</v>
      </c>
    </row>
    <row r="680" spans="1:8">
      <c r="A680" t="s">
        <v>30</v>
      </c>
      <c r="C680">
        <v>310.58</v>
      </c>
      <c r="D680">
        <v>1</v>
      </c>
      <c r="E680">
        <v>44.286999999999999</v>
      </c>
      <c r="F680" t="s">
        <v>238</v>
      </c>
      <c r="G680">
        <f>_xlfn.XLOOKUP(A680,'List of Molecules Used'!$D$3:$D$55,'List of Molecules Used'!$E$3:$E$55,"",0,1)</f>
        <v>282.35000000000002</v>
      </c>
      <c r="H680">
        <f>_xlfn.XLOOKUP(A680,'List of Molecules Used'!$D$3:$D$55,'List of Molecules Used'!$F$3:$F$55,"",0,1)</f>
        <v>50.417999999999999</v>
      </c>
    </row>
    <row r="681" spans="1:8">
      <c r="A681" t="s">
        <v>30</v>
      </c>
      <c r="C681">
        <v>310.58</v>
      </c>
      <c r="D681">
        <v>1.5</v>
      </c>
      <c r="E681">
        <v>44.41</v>
      </c>
      <c r="F681" t="s">
        <v>238</v>
      </c>
      <c r="G681">
        <f>_xlfn.XLOOKUP(A681,'List of Molecules Used'!$D$3:$D$55,'List of Molecules Used'!$E$3:$E$55,"",0,1)</f>
        <v>282.35000000000002</v>
      </c>
      <c r="H681">
        <f>_xlfn.XLOOKUP(A681,'List of Molecules Used'!$D$3:$D$55,'List of Molecules Used'!$F$3:$F$55,"",0,1)</f>
        <v>50.417999999999999</v>
      </c>
    </row>
    <row r="682" spans="1:8">
      <c r="A682" t="s">
        <v>30</v>
      </c>
      <c r="C682">
        <v>310.58</v>
      </c>
      <c r="D682">
        <v>2</v>
      </c>
      <c r="E682">
        <v>44.533000000000001</v>
      </c>
      <c r="F682" t="s">
        <v>238</v>
      </c>
      <c r="G682">
        <f>_xlfn.XLOOKUP(A682,'List of Molecules Used'!$D$3:$D$55,'List of Molecules Used'!$E$3:$E$55,"",0,1)</f>
        <v>282.35000000000002</v>
      </c>
      <c r="H682">
        <f>_xlfn.XLOOKUP(A682,'List of Molecules Used'!$D$3:$D$55,'List of Molecules Used'!$F$3:$F$55,"",0,1)</f>
        <v>50.417999999999999</v>
      </c>
    </row>
    <row r="683" spans="1:8">
      <c r="A683" t="s">
        <v>30</v>
      </c>
      <c r="C683">
        <v>310.58</v>
      </c>
      <c r="D683">
        <v>2.5</v>
      </c>
      <c r="E683">
        <v>44.658999999999999</v>
      </c>
      <c r="F683" t="s">
        <v>238</v>
      </c>
      <c r="G683">
        <f>_xlfn.XLOOKUP(A683,'List of Molecules Used'!$D$3:$D$55,'List of Molecules Used'!$E$3:$E$55,"",0,1)</f>
        <v>282.35000000000002</v>
      </c>
      <c r="H683">
        <f>_xlfn.XLOOKUP(A683,'List of Molecules Used'!$D$3:$D$55,'List of Molecules Used'!$F$3:$F$55,"",0,1)</f>
        <v>50.417999999999999</v>
      </c>
    </row>
    <row r="684" spans="1:8">
      <c r="A684" t="s">
        <v>30</v>
      </c>
      <c r="C684">
        <v>310.58</v>
      </c>
      <c r="D684">
        <v>3</v>
      </c>
      <c r="E684">
        <v>44.786000000000001</v>
      </c>
      <c r="F684" t="s">
        <v>238</v>
      </c>
      <c r="G684">
        <f>_xlfn.XLOOKUP(A684,'List of Molecules Used'!$D$3:$D$55,'List of Molecules Used'!$E$3:$E$55,"",0,1)</f>
        <v>282.35000000000002</v>
      </c>
      <c r="H684">
        <f>_xlfn.XLOOKUP(A684,'List of Molecules Used'!$D$3:$D$55,'List of Molecules Used'!$F$3:$F$55,"",0,1)</f>
        <v>50.417999999999999</v>
      </c>
    </row>
    <row r="685" spans="1:8">
      <c r="A685" t="s">
        <v>30</v>
      </c>
      <c r="C685">
        <v>310.58</v>
      </c>
      <c r="D685">
        <v>3.5</v>
      </c>
      <c r="E685">
        <v>44.914000000000001</v>
      </c>
      <c r="F685" t="s">
        <v>238</v>
      </c>
      <c r="G685">
        <f>_xlfn.XLOOKUP(A685,'List of Molecules Used'!$D$3:$D$55,'List of Molecules Used'!$E$3:$E$55,"",0,1)</f>
        <v>282.35000000000002</v>
      </c>
      <c r="H685">
        <f>_xlfn.XLOOKUP(A685,'List of Molecules Used'!$D$3:$D$55,'List of Molecules Used'!$F$3:$F$55,"",0,1)</f>
        <v>50.417999999999999</v>
      </c>
    </row>
    <row r="686" spans="1:8">
      <c r="A686" t="s">
        <v>30</v>
      </c>
      <c r="C686">
        <v>310.58</v>
      </c>
      <c r="D686">
        <v>4</v>
      </c>
      <c r="E686">
        <v>45.045000000000002</v>
      </c>
      <c r="F686" t="s">
        <v>238</v>
      </c>
      <c r="G686">
        <f>_xlfn.XLOOKUP(A686,'List of Molecules Used'!$D$3:$D$55,'List of Molecules Used'!$E$3:$E$55,"",0,1)</f>
        <v>282.35000000000002</v>
      </c>
      <c r="H686">
        <f>_xlfn.XLOOKUP(A686,'List of Molecules Used'!$D$3:$D$55,'List of Molecules Used'!$F$3:$F$55,"",0,1)</f>
        <v>50.417999999999999</v>
      </c>
    </row>
    <row r="687" spans="1:8">
      <c r="A687" t="s">
        <v>30</v>
      </c>
      <c r="C687">
        <v>310.58</v>
      </c>
      <c r="D687">
        <v>4.5</v>
      </c>
      <c r="E687">
        <v>45.177</v>
      </c>
      <c r="F687" t="s">
        <v>238</v>
      </c>
      <c r="G687">
        <f>_xlfn.XLOOKUP(A687,'List of Molecules Used'!$D$3:$D$55,'List of Molecules Used'!$E$3:$E$55,"",0,1)</f>
        <v>282.35000000000002</v>
      </c>
      <c r="H687">
        <f>_xlfn.XLOOKUP(A687,'List of Molecules Used'!$D$3:$D$55,'List of Molecules Used'!$F$3:$F$55,"",0,1)</f>
        <v>50.417999999999999</v>
      </c>
    </row>
    <row r="688" spans="1:8">
      <c r="A688" t="s">
        <v>30</v>
      </c>
      <c r="C688">
        <v>310.58</v>
      </c>
      <c r="D688">
        <v>5</v>
      </c>
      <c r="E688">
        <v>45.311</v>
      </c>
      <c r="F688" t="s">
        <v>238</v>
      </c>
      <c r="G688">
        <f>_xlfn.XLOOKUP(A688,'List of Molecules Used'!$D$3:$D$55,'List of Molecules Used'!$E$3:$E$55,"",0,1)</f>
        <v>282.35000000000002</v>
      </c>
      <c r="H688">
        <f>_xlfn.XLOOKUP(A688,'List of Molecules Used'!$D$3:$D$55,'List of Molecules Used'!$F$3:$F$55,"",0,1)</f>
        <v>50.417999999999999</v>
      </c>
    </row>
    <row r="689" spans="1:8">
      <c r="A689" t="s">
        <v>30</v>
      </c>
      <c r="C689">
        <v>310.58</v>
      </c>
      <c r="D689">
        <v>5.5</v>
      </c>
      <c r="E689">
        <v>45.447000000000003</v>
      </c>
      <c r="F689" t="s">
        <v>238</v>
      </c>
      <c r="G689">
        <f>_xlfn.XLOOKUP(A689,'List of Molecules Used'!$D$3:$D$55,'List of Molecules Used'!$E$3:$E$55,"",0,1)</f>
        <v>282.35000000000002</v>
      </c>
      <c r="H689">
        <f>_xlfn.XLOOKUP(A689,'List of Molecules Used'!$D$3:$D$55,'List of Molecules Used'!$F$3:$F$55,"",0,1)</f>
        <v>50.417999999999999</v>
      </c>
    </row>
    <row r="690" spans="1:8">
      <c r="A690" t="s">
        <v>30</v>
      </c>
      <c r="C690">
        <v>310.58</v>
      </c>
      <c r="D690">
        <v>6</v>
      </c>
      <c r="E690">
        <v>45.585000000000001</v>
      </c>
      <c r="F690" t="s">
        <v>238</v>
      </c>
      <c r="G690">
        <f>_xlfn.XLOOKUP(A690,'List of Molecules Used'!$D$3:$D$55,'List of Molecules Used'!$E$3:$E$55,"",0,1)</f>
        <v>282.35000000000002</v>
      </c>
      <c r="H690">
        <f>_xlfn.XLOOKUP(A690,'List of Molecules Used'!$D$3:$D$55,'List of Molecules Used'!$F$3:$F$55,"",0,1)</f>
        <v>50.417999999999999</v>
      </c>
    </row>
    <row r="691" spans="1:8">
      <c r="A691" t="s">
        <v>30</v>
      </c>
      <c r="C691">
        <v>310.58</v>
      </c>
      <c r="D691">
        <v>6.5</v>
      </c>
      <c r="E691">
        <v>45.723999999999997</v>
      </c>
      <c r="F691" t="s">
        <v>238</v>
      </c>
      <c r="G691">
        <f>_xlfn.XLOOKUP(A691,'List of Molecules Used'!$D$3:$D$55,'List of Molecules Used'!$E$3:$E$55,"",0,1)</f>
        <v>282.35000000000002</v>
      </c>
      <c r="H691">
        <f>_xlfn.XLOOKUP(A691,'List of Molecules Used'!$D$3:$D$55,'List of Molecules Used'!$F$3:$F$55,"",0,1)</f>
        <v>50.417999999999999</v>
      </c>
    </row>
    <row r="692" spans="1:8">
      <c r="A692" t="s">
        <v>30</v>
      </c>
      <c r="C692">
        <v>310.58</v>
      </c>
      <c r="D692">
        <v>7</v>
      </c>
      <c r="E692">
        <v>45.866</v>
      </c>
      <c r="F692" t="s">
        <v>238</v>
      </c>
      <c r="G692">
        <f>_xlfn.XLOOKUP(A692,'List of Molecules Used'!$D$3:$D$55,'List of Molecules Used'!$E$3:$E$55,"",0,1)</f>
        <v>282.35000000000002</v>
      </c>
      <c r="H692">
        <f>_xlfn.XLOOKUP(A692,'List of Molecules Used'!$D$3:$D$55,'List of Molecules Used'!$F$3:$F$55,"",0,1)</f>
        <v>50.417999999999999</v>
      </c>
    </row>
    <row r="693" spans="1:8">
      <c r="A693" t="s">
        <v>30</v>
      </c>
      <c r="C693">
        <v>310.58</v>
      </c>
      <c r="D693">
        <v>7.5</v>
      </c>
      <c r="E693">
        <v>46.009</v>
      </c>
      <c r="F693" t="s">
        <v>238</v>
      </c>
      <c r="G693">
        <f>_xlfn.XLOOKUP(A693,'List of Molecules Used'!$D$3:$D$55,'List of Molecules Used'!$E$3:$E$55,"",0,1)</f>
        <v>282.35000000000002</v>
      </c>
      <c r="H693">
        <f>_xlfn.XLOOKUP(A693,'List of Molecules Used'!$D$3:$D$55,'List of Molecules Used'!$F$3:$F$55,"",0,1)</f>
        <v>50.417999999999999</v>
      </c>
    </row>
    <row r="694" spans="1:8">
      <c r="A694" t="s">
        <v>30</v>
      </c>
      <c r="C694">
        <v>310.58</v>
      </c>
      <c r="D694">
        <v>8</v>
      </c>
      <c r="E694">
        <v>46.155000000000001</v>
      </c>
      <c r="F694" t="s">
        <v>238</v>
      </c>
      <c r="G694">
        <f>_xlfn.XLOOKUP(A694,'List of Molecules Used'!$D$3:$D$55,'List of Molecules Used'!$E$3:$E$55,"",0,1)</f>
        <v>282.35000000000002</v>
      </c>
      <c r="H694">
        <f>_xlfn.XLOOKUP(A694,'List of Molecules Used'!$D$3:$D$55,'List of Molecules Used'!$F$3:$F$55,"",0,1)</f>
        <v>50.417999999999999</v>
      </c>
    </row>
    <row r="695" spans="1:8">
      <c r="A695" t="s">
        <v>30</v>
      </c>
      <c r="C695">
        <v>310.58</v>
      </c>
      <c r="D695">
        <v>8.5</v>
      </c>
      <c r="E695">
        <v>46.302</v>
      </c>
      <c r="F695" t="s">
        <v>238</v>
      </c>
      <c r="G695">
        <f>_xlfn.XLOOKUP(A695,'List of Molecules Used'!$D$3:$D$55,'List of Molecules Used'!$E$3:$E$55,"",0,1)</f>
        <v>282.35000000000002</v>
      </c>
      <c r="H695">
        <f>_xlfn.XLOOKUP(A695,'List of Molecules Used'!$D$3:$D$55,'List of Molecules Used'!$F$3:$F$55,"",0,1)</f>
        <v>50.417999999999999</v>
      </c>
    </row>
    <row r="696" spans="1:8">
      <c r="A696" t="s">
        <v>30</v>
      </c>
      <c r="C696">
        <v>310.58</v>
      </c>
      <c r="D696">
        <v>9</v>
      </c>
      <c r="E696">
        <v>46.451999999999998</v>
      </c>
      <c r="F696" t="s">
        <v>238</v>
      </c>
      <c r="G696">
        <f>_xlfn.XLOOKUP(A696,'List of Molecules Used'!$D$3:$D$55,'List of Molecules Used'!$E$3:$E$55,"",0,1)</f>
        <v>282.35000000000002</v>
      </c>
      <c r="H696">
        <f>_xlfn.XLOOKUP(A696,'List of Molecules Used'!$D$3:$D$55,'List of Molecules Used'!$F$3:$F$55,"",0,1)</f>
        <v>50.417999999999999</v>
      </c>
    </row>
    <row r="697" spans="1:8">
      <c r="A697" t="s">
        <v>30</v>
      </c>
      <c r="C697">
        <v>310.58</v>
      </c>
      <c r="D697">
        <v>9.5</v>
      </c>
      <c r="E697">
        <v>46.603999999999999</v>
      </c>
      <c r="F697" t="s">
        <v>238</v>
      </c>
      <c r="G697">
        <f>_xlfn.XLOOKUP(A697,'List of Molecules Used'!$D$3:$D$55,'List of Molecules Used'!$E$3:$E$55,"",0,1)</f>
        <v>282.35000000000002</v>
      </c>
      <c r="H697">
        <f>_xlfn.XLOOKUP(A697,'List of Molecules Used'!$D$3:$D$55,'List of Molecules Used'!$F$3:$F$55,"",0,1)</f>
        <v>50.417999999999999</v>
      </c>
    </row>
    <row r="698" spans="1:8">
      <c r="A698" t="s">
        <v>30</v>
      </c>
      <c r="C698">
        <v>310.58</v>
      </c>
      <c r="D698">
        <v>10</v>
      </c>
      <c r="E698">
        <v>46.758000000000003</v>
      </c>
      <c r="F698" t="s">
        <v>238</v>
      </c>
      <c r="G698">
        <f>_xlfn.XLOOKUP(A698,'List of Molecules Used'!$D$3:$D$55,'List of Molecules Used'!$E$3:$E$55,"",0,1)</f>
        <v>282.35000000000002</v>
      </c>
      <c r="H698">
        <f>_xlfn.XLOOKUP(A698,'List of Molecules Used'!$D$3:$D$55,'List of Molecules Used'!$F$3:$F$55,"",0,1)</f>
        <v>50.417999999999999</v>
      </c>
    </row>
    <row r="699" spans="1:8">
      <c r="A699" t="s">
        <v>30</v>
      </c>
      <c r="C699">
        <v>338.82</v>
      </c>
      <c r="D699">
        <v>1</v>
      </c>
      <c r="E699">
        <v>47.027999999999999</v>
      </c>
      <c r="F699" t="s">
        <v>238</v>
      </c>
      <c r="G699">
        <f>_xlfn.XLOOKUP(A699,'List of Molecules Used'!$D$3:$D$55,'List of Molecules Used'!$E$3:$E$55,"",0,1)</f>
        <v>282.35000000000002</v>
      </c>
      <c r="H699">
        <f>_xlfn.XLOOKUP(A699,'List of Molecules Used'!$D$3:$D$55,'List of Molecules Used'!$F$3:$F$55,"",0,1)</f>
        <v>50.417999999999999</v>
      </c>
    </row>
    <row r="700" spans="1:8">
      <c r="A700" t="s">
        <v>30</v>
      </c>
      <c r="C700">
        <v>338.82</v>
      </c>
      <c r="D700">
        <v>1.5</v>
      </c>
      <c r="E700">
        <v>47.122</v>
      </c>
      <c r="F700" t="s">
        <v>238</v>
      </c>
      <c r="G700">
        <f>_xlfn.XLOOKUP(A700,'List of Molecules Used'!$D$3:$D$55,'List of Molecules Used'!$E$3:$E$55,"",0,1)</f>
        <v>282.35000000000002</v>
      </c>
      <c r="H700">
        <f>_xlfn.XLOOKUP(A700,'List of Molecules Used'!$D$3:$D$55,'List of Molecules Used'!$F$3:$F$55,"",0,1)</f>
        <v>50.417999999999999</v>
      </c>
    </row>
    <row r="701" spans="1:8">
      <c r="A701" t="s">
        <v>30</v>
      </c>
      <c r="C701">
        <v>338.82</v>
      </c>
      <c r="D701">
        <v>2</v>
      </c>
      <c r="E701">
        <v>47.216000000000001</v>
      </c>
      <c r="F701" t="s">
        <v>238</v>
      </c>
      <c r="G701">
        <f>_xlfn.XLOOKUP(A701,'List of Molecules Used'!$D$3:$D$55,'List of Molecules Used'!$E$3:$E$55,"",0,1)</f>
        <v>282.35000000000002</v>
      </c>
      <c r="H701">
        <f>_xlfn.XLOOKUP(A701,'List of Molecules Used'!$D$3:$D$55,'List of Molecules Used'!$F$3:$F$55,"",0,1)</f>
        <v>50.417999999999999</v>
      </c>
    </row>
    <row r="702" spans="1:8">
      <c r="A702" t="s">
        <v>30</v>
      </c>
      <c r="C702">
        <v>338.82</v>
      </c>
      <c r="D702">
        <v>2.5</v>
      </c>
      <c r="E702">
        <v>47.311999999999998</v>
      </c>
      <c r="F702" t="s">
        <v>238</v>
      </c>
      <c r="G702">
        <f>_xlfn.XLOOKUP(A702,'List of Molecules Used'!$D$3:$D$55,'List of Molecules Used'!$E$3:$E$55,"",0,1)</f>
        <v>282.35000000000002</v>
      </c>
      <c r="H702">
        <f>_xlfn.XLOOKUP(A702,'List of Molecules Used'!$D$3:$D$55,'List of Molecules Used'!$F$3:$F$55,"",0,1)</f>
        <v>50.417999999999999</v>
      </c>
    </row>
    <row r="703" spans="1:8">
      <c r="A703" t="s">
        <v>30</v>
      </c>
      <c r="C703">
        <v>338.82</v>
      </c>
      <c r="D703">
        <v>3</v>
      </c>
      <c r="E703">
        <v>47.408999999999999</v>
      </c>
      <c r="F703" t="s">
        <v>238</v>
      </c>
      <c r="G703">
        <f>_xlfn.XLOOKUP(A703,'List of Molecules Used'!$D$3:$D$55,'List of Molecules Used'!$E$3:$E$55,"",0,1)</f>
        <v>282.35000000000002</v>
      </c>
      <c r="H703">
        <f>_xlfn.XLOOKUP(A703,'List of Molecules Used'!$D$3:$D$55,'List of Molecules Used'!$F$3:$F$55,"",0,1)</f>
        <v>50.417999999999999</v>
      </c>
    </row>
    <row r="704" spans="1:8">
      <c r="A704" t="s">
        <v>30</v>
      </c>
      <c r="C704">
        <v>338.82</v>
      </c>
      <c r="D704">
        <v>3.5</v>
      </c>
      <c r="E704">
        <v>47.506</v>
      </c>
      <c r="F704" t="s">
        <v>238</v>
      </c>
      <c r="G704">
        <f>_xlfn.XLOOKUP(A704,'List of Molecules Used'!$D$3:$D$55,'List of Molecules Used'!$E$3:$E$55,"",0,1)</f>
        <v>282.35000000000002</v>
      </c>
      <c r="H704">
        <f>_xlfn.XLOOKUP(A704,'List of Molecules Used'!$D$3:$D$55,'List of Molecules Used'!$F$3:$F$55,"",0,1)</f>
        <v>50.417999999999999</v>
      </c>
    </row>
    <row r="705" spans="1:8">
      <c r="A705" t="s">
        <v>30</v>
      </c>
      <c r="C705">
        <v>338.82</v>
      </c>
      <c r="D705">
        <v>4</v>
      </c>
      <c r="E705">
        <v>47.604999999999997</v>
      </c>
      <c r="F705" t="s">
        <v>238</v>
      </c>
      <c r="G705">
        <f>_xlfn.XLOOKUP(A705,'List of Molecules Used'!$D$3:$D$55,'List of Molecules Used'!$E$3:$E$55,"",0,1)</f>
        <v>282.35000000000002</v>
      </c>
      <c r="H705">
        <f>_xlfn.XLOOKUP(A705,'List of Molecules Used'!$D$3:$D$55,'List of Molecules Used'!$F$3:$F$55,"",0,1)</f>
        <v>50.417999999999999</v>
      </c>
    </row>
    <row r="706" spans="1:8">
      <c r="A706" t="s">
        <v>30</v>
      </c>
      <c r="C706">
        <v>338.82</v>
      </c>
      <c r="D706">
        <v>4.5</v>
      </c>
      <c r="E706">
        <v>47.704000000000001</v>
      </c>
      <c r="F706" t="s">
        <v>238</v>
      </c>
      <c r="G706">
        <f>_xlfn.XLOOKUP(A706,'List of Molecules Used'!$D$3:$D$55,'List of Molecules Used'!$E$3:$E$55,"",0,1)</f>
        <v>282.35000000000002</v>
      </c>
      <c r="H706">
        <f>_xlfn.XLOOKUP(A706,'List of Molecules Used'!$D$3:$D$55,'List of Molecules Used'!$F$3:$F$55,"",0,1)</f>
        <v>50.417999999999999</v>
      </c>
    </row>
    <row r="707" spans="1:8">
      <c r="A707" t="s">
        <v>30</v>
      </c>
      <c r="C707">
        <v>338.82</v>
      </c>
      <c r="D707">
        <v>5</v>
      </c>
      <c r="E707">
        <v>47.805</v>
      </c>
      <c r="F707" t="s">
        <v>238</v>
      </c>
      <c r="G707">
        <f>_xlfn.XLOOKUP(A707,'List of Molecules Used'!$D$3:$D$55,'List of Molecules Used'!$E$3:$E$55,"",0,1)</f>
        <v>282.35000000000002</v>
      </c>
      <c r="H707">
        <f>_xlfn.XLOOKUP(A707,'List of Molecules Used'!$D$3:$D$55,'List of Molecules Used'!$F$3:$F$55,"",0,1)</f>
        <v>50.417999999999999</v>
      </c>
    </row>
    <row r="708" spans="1:8">
      <c r="A708" t="s">
        <v>30</v>
      </c>
      <c r="C708">
        <v>338.82</v>
      </c>
      <c r="D708">
        <v>5.5</v>
      </c>
      <c r="E708">
        <v>47.905999999999999</v>
      </c>
      <c r="F708" t="s">
        <v>238</v>
      </c>
      <c r="G708">
        <f>_xlfn.XLOOKUP(A708,'List of Molecules Used'!$D$3:$D$55,'List of Molecules Used'!$E$3:$E$55,"",0,1)</f>
        <v>282.35000000000002</v>
      </c>
      <c r="H708">
        <f>_xlfn.XLOOKUP(A708,'List of Molecules Used'!$D$3:$D$55,'List of Molecules Used'!$F$3:$F$55,"",0,1)</f>
        <v>50.417999999999999</v>
      </c>
    </row>
    <row r="709" spans="1:8">
      <c r="A709" t="s">
        <v>30</v>
      </c>
      <c r="C709">
        <v>338.82</v>
      </c>
      <c r="D709">
        <v>6</v>
      </c>
      <c r="E709">
        <v>48.008000000000003</v>
      </c>
      <c r="F709" t="s">
        <v>238</v>
      </c>
      <c r="G709">
        <f>_xlfn.XLOOKUP(A709,'List of Molecules Used'!$D$3:$D$55,'List of Molecules Used'!$E$3:$E$55,"",0,1)</f>
        <v>282.35000000000002</v>
      </c>
      <c r="H709">
        <f>_xlfn.XLOOKUP(A709,'List of Molecules Used'!$D$3:$D$55,'List of Molecules Used'!$F$3:$F$55,"",0,1)</f>
        <v>50.417999999999999</v>
      </c>
    </row>
    <row r="710" spans="1:8">
      <c r="A710" t="s">
        <v>30</v>
      </c>
      <c r="C710">
        <v>338.82</v>
      </c>
      <c r="D710">
        <v>6.5</v>
      </c>
      <c r="E710">
        <v>48.112000000000002</v>
      </c>
      <c r="F710" t="s">
        <v>238</v>
      </c>
      <c r="G710">
        <f>_xlfn.XLOOKUP(A710,'List of Molecules Used'!$D$3:$D$55,'List of Molecules Used'!$E$3:$E$55,"",0,1)</f>
        <v>282.35000000000002</v>
      </c>
      <c r="H710">
        <f>_xlfn.XLOOKUP(A710,'List of Molecules Used'!$D$3:$D$55,'List of Molecules Used'!$F$3:$F$55,"",0,1)</f>
        <v>50.417999999999999</v>
      </c>
    </row>
    <row r="711" spans="1:8">
      <c r="A711" t="s">
        <v>30</v>
      </c>
      <c r="C711">
        <v>338.82</v>
      </c>
      <c r="D711">
        <v>7</v>
      </c>
      <c r="E711">
        <v>48.216000000000001</v>
      </c>
      <c r="F711" t="s">
        <v>238</v>
      </c>
      <c r="G711">
        <f>_xlfn.XLOOKUP(A711,'List of Molecules Used'!$D$3:$D$55,'List of Molecules Used'!$E$3:$E$55,"",0,1)</f>
        <v>282.35000000000002</v>
      </c>
      <c r="H711">
        <f>_xlfn.XLOOKUP(A711,'List of Molecules Used'!$D$3:$D$55,'List of Molecules Used'!$F$3:$F$55,"",0,1)</f>
        <v>50.417999999999999</v>
      </c>
    </row>
    <row r="712" spans="1:8">
      <c r="A712" t="s">
        <v>30</v>
      </c>
      <c r="C712">
        <v>338.82</v>
      </c>
      <c r="D712">
        <v>7.5</v>
      </c>
      <c r="E712">
        <v>48.320999999999998</v>
      </c>
      <c r="F712" t="s">
        <v>238</v>
      </c>
      <c r="G712">
        <f>_xlfn.XLOOKUP(A712,'List of Molecules Used'!$D$3:$D$55,'List of Molecules Used'!$E$3:$E$55,"",0,1)</f>
        <v>282.35000000000002</v>
      </c>
      <c r="H712">
        <f>_xlfn.XLOOKUP(A712,'List of Molecules Used'!$D$3:$D$55,'List of Molecules Used'!$F$3:$F$55,"",0,1)</f>
        <v>50.417999999999999</v>
      </c>
    </row>
    <row r="713" spans="1:8">
      <c r="A713" t="s">
        <v>30</v>
      </c>
      <c r="C713">
        <v>338.82</v>
      </c>
      <c r="D713">
        <v>8</v>
      </c>
      <c r="E713">
        <v>48.427999999999997</v>
      </c>
      <c r="F713" t="s">
        <v>238</v>
      </c>
      <c r="G713">
        <f>_xlfn.XLOOKUP(A713,'List of Molecules Used'!$D$3:$D$55,'List of Molecules Used'!$E$3:$E$55,"",0,1)</f>
        <v>282.35000000000002</v>
      </c>
      <c r="H713">
        <f>_xlfn.XLOOKUP(A713,'List of Molecules Used'!$D$3:$D$55,'List of Molecules Used'!$F$3:$F$55,"",0,1)</f>
        <v>50.417999999999999</v>
      </c>
    </row>
    <row r="714" spans="1:8">
      <c r="A714" t="s">
        <v>30</v>
      </c>
      <c r="C714">
        <v>338.82</v>
      </c>
      <c r="D714">
        <v>8.5</v>
      </c>
      <c r="E714">
        <v>48.534999999999997</v>
      </c>
      <c r="F714" t="s">
        <v>238</v>
      </c>
      <c r="G714">
        <f>_xlfn.XLOOKUP(A714,'List of Molecules Used'!$D$3:$D$55,'List of Molecules Used'!$E$3:$E$55,"",0,1)</f>
        <v>282.35000000000002</v>
      </c>
      <c r="H714">
        <f>_xlfn.XLOOKUP(A714,'List of Molecules Used'!$D$3:$D$55,'List of Molecules Used'!$F$3:$F$55,"",0,1)</f>
        <v>50.417999999999999</v>
      </c>
    </row>
    <row r="715" spans="1:8">
      <c r="A715" t="s">
        <v>30</v>
      </c>
      <c r="C715">
        <v>338.82</v>
      </c>
      <c r="D715">
        <v>9</v>
      </c>
      <c r="E715">
        <v>48.643000000000001</v>
      </c>
      <c r="F715" t="s">
        <v>238</v>
      </c>
      <c r="G715">
        <f>_xlfn.XLOOKUP(A715,'List of Molecules Used'!$D$3:$D$55,'List of Molecules Used'!$E$3:$E$55,"",0,1)</f>
        <v>282.35000000000002</v>
      </c>
      <c r="H715">
        <f>_xlfn.XLOOKUP(A715,'List of Molecules Used'!$D$3:$D$55,'List of Molecules Used'!$F$3:$F$55,"",0,1)</f>
        <v>50.417999999999999</v>
      </c>
    </row>
    <row r="716" spans="1:8">
      <c r="A716" t="s">
        <v>30</v>
      </c>
      <c r="C716">
        <v>338.82</v>
      </c>
      <c r="D716">
        <v>9.5</v>
      </c>
      <c r="E716">
        <v>48.753</v>
      </c>
      <c r="F716" t="s">
        <v>238</v>
      </c>
      <c r="G716">
        <f>_xlfn.XLOOKUP(A716,'List of Molecules Used'!$D$3:$D$55,'List of Molecules Used'!$E$3:$E$55,"",0,1)</f>
        <v>282.35000000000002</v>
      </c>
      <c r="H716">
        <f>_xlfn.XLOOKUP(A716,'List of Molecules Used'!$D$3:$D$55,'List of Molecules Used'!$F$3:$F$55,"",0,1)</f>
        <v>50.417999999999999</v>
      </c>
    </row>
    <row r="717" spans="1:8">
      <c r="A717" t="s">
        <v>30</v>
      </c>
      <c r="C717">
        <v>338.82</v>
      </c>
      <c r="D717">
        <v>10</v>
      </c>
      <c r="E717">
        <v>48.863999999999997</v>
      </c>
      <c r="F717" t="s">
        <v>238</v>
      </c>
      <c r="G717">
        <f>_xlfn.XLOOKUP(A717,'List of Molecules Used'!$D$3:$D$55,'List of Molecules Used'!$E$3:$E$55,"",0,1)</f>
        <v>282.35000000000002</v>
      </c>
      <c r="H717">
        <f>_xlfn.XLOOKUP(A717,'List of Molecules Used'!$D$3:$D$55,'List of Molecules Used'!$F$3:$F$55,"",0,1)</f>
        <v>50.417999999999999</v>
      </c>
    </row>
    <row r="718" spans="1:8">
      <c r="A718" t="s">
        <v>30</v>
      </c>
      <c r="C718">
        <v>367.06</v>
      </c>
      <c r="D718">
        <v>1</v>
      </c>
      <c r="E718">
        <v>49.835000000000001</v>
      </c>
      <c r="F718" t="s">
        <v>238</v>
      </c>
      <c r="G718">
        <f>_xlfn.XLOOKUP(A718,'List of Molecules Used'!$D$3:$D$55,'List of Molecules Used'!$E$3:$E$55,"",0,1)</f>
        <v>282.35000000000002</v>
      </c>
      <c r="H718">
        <f>_xlfn.XLOOKUP(A718,'List of Molecules Used'!$D$3:$D$55,'List of Molecules Used'!$F$3:$F$55,"",0,1)</f>
        <v>50.417999999999999</v>
      </c>
    </row>
    <row r="719" spans="1:8">
      <c r="A719" t="s">
        <v>30</v>
      </c>
      <c r="C719">
        <v>367.06</v>
      </c>
      <c r="D719">
        <v>1.5</v>
      </c>
      <c r="E719">
        <v>49.91</v>
      </c>
      <c r="F719" t="s">
        <v>238</v>
      </c>
      <c r="G719">
        <f>_xlfn.XLOOKUP(A719,'List of Molecules Used'!$D$3:$D$55,'List of Molecules Used'!$E$3:$E$55,"",0,1)</f>
        <v>282.35000000000002</v>
      </c>
      <c r="H719">
        <f>_xlfn.XLOOKUP(A719,'List of Molecules Used'!$D$3:$D$55,'List of Molecules Used'!$F$3:$F$55,"",0,1)</f>
        <v>50.417999999999999</v>
      </c>
    </row>
    <row r="720" spans="1:8">
      <c r="A720" t="s">
        <v>30</v>
      </c>
      <c r="C720">
        <v>367.06</v>
      </c>
      <c r="D720">
        <v>2</v>
      </c>
      <c r="E720">
        <v>49.984999999999999</v>
      </c>
      <c r="F720" t="s">
        <v>238</v>
      </c>
      <c r="G720">
        <f>_xlfn.XLOOKUP(A720,'List of Molecules Used'!$D$3:$D$55,'List of Molecules Used'!$E$3:$E$55,"",0,1)</f>
        <v>282.35000000000002</v>
      </c>
      <c r="H720">
        <f>_xlfn.XLOOKUP(A720,'List of Molecules Used'!$D$3:$D$55,'List of Molecules Used'!$F$3:$F$55,"",0,1)</f>
        <v>50.417999999999999</v>
      </c>
    </row>
    <row r="721" spans="1:8">
      <c r="A721" t="s">
        <v>30</v>
      </c>
      <c r="C721">
        <v>367.06</v>
      </c>
      <c r="D721">
        <v>2.5</v>
      </c>
      <c r="E721">
        <v>50.06</v>
      </c>
      <c r="F721" t="s">
        <v>238</v>
      </c>
      <c r="G721">
        <f>_xlfn.XLOOKUP(A721,'List of Molecules Used'!$D$3:$D$55,'List of Molecules Used'!$E$3:$E$55,"",0,1)</f>
        <v>282.35000000000002</v>
      </c>
      <c r="H721">
        <f>_xlfn.XLOOKUP(A721,'List of Molecules Used'!$D$3:$D$55,'List of Molecules Used'!$F$3:$F$55,"",0,1)</f>
        <v>50.417999999999999</v>
      </c>
    </row>
    <row r="722" spans="1:8">
      <c r="A722" t="s">
        <v>30</v>
      </c>
      <c r="C722">
        <v>367.06</v>
      </c>
      <c r="D722">
        <v>3</v>
      </c>
      <c r="E722">
        <v>50.137</v>
      </c>
      <c r="F722" t="s">
        <v>238</v>
      </c>
      <c r="G722">
        <f>_xlfn.XLOOKUP(A722,'List of Molecules Used'!$D$3:$D$55,'List of Molecules Used'!$E$3:$E$55,"",0,1)</f>
        <v>282.35000000000002</v>
      </c>
      <c r="H722">
        <f>_xlfn.XLOOKUP(A722,'List of Molecules Used'!$D$3:$D$55,'List of Molecules Used'!$F$3:$F$55,"",0,1)</f>
        <v>50.417999999999999</v>
      </c>
    </row>
    <row r="723" spans="1:8">
      <c r="A723" t="s">
        <v>30</v>
      </c>
      <c r="C723">
        <v>367.06</v>
      </c>
      <c r="D723">
        <v>3.5</v>
      </c>
      <c r="E723">
        <v>50.213000000000001</v>
      </c>
      <c r="F723" t="s">
        <v>238</v>
      </c>
      <c r="G723">
        <f>_xlfn.XLOOKUP(A723,'List of Molecules Used'!$D$3:$D$55,'List of Molecules Used'!$E$3:$E$55,"",0,1)</f>
        <v>282.35000000000002</v>
      </c>
      <c r="H723">
        <f>_xlfn.XLOOKUP(A723,'List of Molecules Used'!$D$3:$D$55,'List of Molecules Used'!$F$3:$F$55,"",0,1)</f>
        <v>50.417999999999999</v>
      </c>
    </row>
    <row r="724" spans="1:8">
      <c r="A724" t="s">
        <v>30</v>
      </c>
      <c r="C724">
        <v>367.06</v>
      </c>
      <c r="D724">
        <v>4</v>
      </c>
      <c r="E724">
        <v>50.29</v>
      </c>
      <c r="F724" t="s">
        <v>238</v>
      </c>
      <c r="G724">
        <f>_xlfn.XLOOKUP(A724,'List of Molecules Used'!$D$3:$D$55,'List of Molecules Used'!$E$3:$E$55,"",0,1)</f>
        <v>282.35000000000002</v>
      </c>
      <c r="H724">
        <f>_xlfn.XLOOKUP(A724,'List of Molecules Used'!$D$3:$D$55,'List of Molecules Used'!$F$3:$F$55,"",0,1)</f>
        <v>50.417999999999999</v>
      </c>
    </row>
    <row r="725" spans="1:8">
      <c r="A725" t="s">
        <v>30</v>
      </c>
      <c r="C725">
        <v>367.06</v>
      </c>
      <c r="D725">
        <v>4.5</v>
      </c>
      <c r="E725">
        <v>50.368000000000002</v>
      </c>
      <c r="F725" t="s">
        <v>238</v>
      </c>
      <c r="G725">
        <f>_xlfn.XLOOKUP(A725,'List of Molecules Used'!$D$3:$D$55,'List of Molecules Used'!$E$3:$E$55,"",0,1)</f>
        <v>282.35000000000002</v>
      </c>
      <c r="H725">
        <f>_xlfn.XLOOKUP(A725,'List of Molecules Used'!$D$3:$D$55,'List of Molecules Used'!$F$3:$F$55,"",0,1)</f>
        <v>50.417999999999999</v>
      </c>
    </row>
    <row r="726" spans="1:8">
      <c r="A726" t="s">
        <v>30</v>
      </c>
      <c r="C726">
        <v>367.06</v>
      </c>
      <c r="D726">
        <v>5</v>
      </c>
      <c r="E726">
        <v>50.447000000000003</v>
      </c>
      <c r="F726" t="s">
        <v>238</v>
      </c>
      <c r="G726">
        <f>_xlfn.XLOOKUP(A726,'List of Molecules Used'!$D$3:$D$55,'List of Molecules Used'!$E$3:$E$55,"",0,1)</f>
        <v>282.35000000000002</v>
      </c>
      <c r="H726">
        <f>_xlfn.XLOOKUP(A726,'List of Molecules Used'!$D$3:$D$55,'List of Molecules Used'!$F$3:$F$55,"",0,1)</f>
        <v>50.417999999999999</v>
      </c>
    </row>
    <row r="727" spans="1:8">
      <c r="A727" t="s">
        <v>30</v>
      </c>
      <c r="C727">
        <v>367.06</v>
      </c>
      <c r="D727">
        <v>5.5</v>
      </c>
      <c r="E727">
        <v>50.524999999999999</v>
      </c>
      <c r="F727" t="s">
        <v>238</v>
      </c>
      <c r="G727">
        <f>_xlfn.XLOOKUP(A727,'List of Molecules Used'!$D$3:$D$55,'List of Molecules Used'!$E$3:$E$55,"",0,1)</f>
        <v>282.35000000000002</v>
      </c>
      <c r="H727">
        <f>_xlfn.XLOOKUP(A727,'List of Molecules Used'!$D$3:$D$55,'List of Molecules Used'!$F$3:$F$55,"",0,1)</f>
        <v>50.417999999999999</v>
      </c>
    </row>
    <row r="728" spans="1:8">
      <c r="A728" t="s">
        <v>30</v>
      </c>
      <c r="C728">
        <v>367.06</v>
      </c>
      <c r="D728">
        <v>6</v>
      </c>
      <c r="E728">
        <v>50.604999999999997</v>
      </c>
      <c r="F728" t="s">
        <v>238</v>
      </c>
      <c r="G728">
        <f>_xlfn.XLOOKUP(A728,'List of Molecules Used'!$D$3:$D$55,'List of Molecules Used'!$E$3:$E$55,"",0,1)</f>
        <v>282.35000000000002</v>
      </c>
      <c r="H728">
        <f>_xlfn.XLOOKUP(A728,'List of Molecules Used'!$D$3:$D$55,'List of Molecules Used'!$F$3:$F$55,"",0,1)</f>
        <v>50.417999999999999</v>
      </c>
    </row>
    <row r="729" spans="1:8">
      <c r="A729" t="s">
        <v>30</v>
      </c>
      <c r="C729">
        <v>367.06</v>
      </c>
      <c r="D729">
        <v>6.5</v>
      </c>
      <c r="E729">
        <v>50.685000000000002</v>
      </c>
      <c r="F729" t="s">
        <v>238</v>
      </c>
      <c r="G729">
        <f>_xlfn.XLOOKUP(A729,'List of Molecules Used'!$D$3:$D$55,'List of Molecules Used'!$E$3:$E$55,"",0,1)</f>
        <v>282.35000000000002</v>
      </c>
      <c r="H729">
        <f>_xlfn.XLOOKUP(A729,'List of Molecules Used'!$D$3:$D$55,'List of Molecules Used'!$F$3:$F$55,"",0,1)</f>
        <v>50.417999999999999</v>
      </c>
    </row>
    <row r="730" spans="1:8">
      <c r="A730" t="s">
        <v>30</v>
      </c>
      <c r="C730">
        <v>367.06</v>
      </c>
      <c r="D730">
        <v>7</v>
      </c>
      <c r="E730">
        <v>50.765000000000001</v>
      </c>
      <c r="F730" t="s">
        <v>238</v>
      </c>
      <c r="G730">
        <f>_xlfn.XLOOKUP(A730,'List of Molecules Used'!$D$3:$D$55,'List of Molecules Used'!$E$3:$E$55,"",0,1)</f>
        <v>282.35000000000002</v>
      </c>
      <c r="H730">
        <f>_xlfn.XLOOKUP(A730,'List of Molecules Used'!$D$3:$D$55,'List of Molecules Used'!$F$3:$F$55,"",0,1)</f>
        <v>50.417999999999999</v>
      </c>
    </row>
    <row r="731" spans="1:8">
      <c r="A731" t="s">
        <v>30</v>
      </c>
      <c r="C731">
        <v>367.06</v>
      </c>
      <c r="D731">
        <v>7.5</v>
      </c>
      <c r="E731">
        <v>50.845999999999997</v>
      </c>
      <c r="F731" t="s">
        <v>238</v>
      </c>
      <c r="G731">
        <f>_xlfn.XLOOKUP(A731,'List of Molecules Used'!$D$3:$D$55,'List of Molecules Used'!$E$3:$E$55,"",0,1)</f>
        <v>282.35000000000002</v>
      </c>
      <c r="H731">
        <f>_xlfn.XLOOKUP(A731,'List of Molecules Used'!$D$3:$D$55,'List of Molecules Used'!$F$3:$F$55,"",0,1)</f>
        <v>50.417999999999999</v>
      </c>
    </row>
    <row r="732" spans="1:8">
      <c r="A732" t="s">
        <v>30</v>
      </c>
      <c r="C732">
        <v>367.06</v>
      </c>
      <c r="D732">
        <v>8</v>
      </c>
      <c r="E732">
        <v>50.927999999999997</v>
      </c>
      <c r="F732" t="s">
        <v>238</v>
      </c>
      <c r="G732">
        <f>_xlfn.XLOOKUP(A732,'List of Molecules Used'!$D$3:$D$55,'List of Molecules Used'!$E$3:$E$55,"",0,1)</f>
        <v>282.35000000000002</v>
      </c>
      <c r="H732">
        <f>_xlfn.XLOOKUP(A732,'List of Molecules Used'!$D$3:$D$55,'List of Molecules Used'!$F$3:$F$55,"",0,1)</f>
        <v>50.417999999999999</v>
      </c>
    </row>
    <row r="733" spans="1:8">
      <c r="A733" t="s">
        <v>30</v>
      </c>
      <c r="C733">
        <v>367.06</v>
      </c>
      <c r="D733">
        <v>8.5</v>
      </c>
      <c r="E733">
        <v>51.01</v>
      </c>
      <c r="F733" t="s">
        <v>238</v>
      </c>
      <c r="G733">
        <f>_xlfn.XLOOKUP(A733,'List of Molecules Used'!$D$3:$D$55,'List of Molecules Used'!$E$3:$E$55,"",0,1)</f>
        <v>282.35000000000002</v>
      </c>
      <c r="H733">
        <f>_xlfn.XLOOKUP(A733,'List of Molecules Used'!$D$3:$D$55,'List of Molecules Used'!$F$3:$F$55,"",0,1)</f>
        <v>50.417999999999999</v>
      </c>
    </row>
    <row r="734" spans="1:8">
      <c r="A734" t="s">
        <v>30</v>
      </c>
      <c r="C734">
        <v>367.06</v>
      </c>
      <c r="D734">
        <v>9</v>
      </c>
      <c r="E734">
        <v>51.093000000000004</v>
      </c>
      <c r="F734" t="s">
        <v>238</v>
      </c>
      <c r="G734">
        <f>_xlfn.XLOOKUP(A734,'List of Molecules Used'!$D$3:$D$55,'List of Molecules Used'!$E$3:$E$55,"",0,1)</f>
        <v>282.35000000000002</v>
      </c>
      <c r="H734">
        <f>_xlfn.XLOOKUP(A734,'List of Molecules Used'!$D$3:$D$55,'List of Molecules Used'!$F$3:$F$55,"",0,1)</f>
        <v>50.417999999999999</v>
      </c>
    </row>
    <row r="735" spans="1:8">
      <c r="A735" t="s">
        <v>30</v>
      </c>
      <c r="C735">
        <v>367.06</v>
      </c>
      <c r="D735">
        <v>9.5</v>
      </c>
      <c r="E735">
        <v>51.176000000000002</v>
      </c>
      <c r="F735" t="s">
        <v>238</v>
      </c>
      <c r="G735">
        <f>_xlfn.XLOOKUP(A735,'List of Molecules Used'!$D$3:$D$55,'List of Molecules Used'!$E$3:$E$55,"",0,1)</f>
        <v>282.35000000000002</v>
      </c>
      <c r="H735">
        <f>_xlfn.XLOOKUP(A735,'List of Molecules Used'!$D$3:$D$55,'List of Molecules Used'!$F$3:$F$55,"",0,1)</f>
        <v>50.417999999999999</v>
      </c>
    </row>
    <row r="736" spans="1:8">
      <c r="A736" t="s">
        <v>30</v>
      </c>
      <c r="C736">
        <v>367.06</v>
      </c>
      <c r="D736">
        <v>10</v>
      </c>
      <c r="E736">
        <v>51.26</v>
      </c>
      <c r="F736" t="s">
        <v>238</v>
      </c>
      <c r="G736">
        <f>_xlfn.XLOOKUP(A736,'List of Molecules Used'!$D$3:$D$55,'List of Molecules Used'!$E$3:$E$55,"",0,1)</f>
        <v>282.35000000000002</v>
      </c>
      <c r="H736">
        <f>_xlfn.XLOOKUP(A736,'List of Molecules Used'!$D$3:$D$55,'List of Molecules Used'!$F$3:$F$55,"",0,1)</f>
        <v>50.417999999999999</v>
      </c>
    </row>
    <row r="737" spans="1:8">
      <c r="A737" t="s">
        <v>30</v>
      </c>
      <c r="C737">
        <v>395.29</v>
      </c>
      <c r="D737">
        <v>1</v>
      </c>
      <c r="E737">
        <v>52.643000000000001</v>
      </c>
      <c r="F737" t="s">
        <v>238</v>
      </c>
      <c r="G737">
        <f>_xlfn.XLOOKUP(A737,'List of Molecules Used'!$D$3:$D$55,'List of Molecules Used'!$E$3:$E$55,"",0,1)</f>
        <v>282.35000000000002</v>
      </c>
      <c r="H737">
        <f>_xlfn.XLOOKUP(A737,'List of Molecules Used'!$D$3:$D$55,'List of Molecules Used'!$F$3:$F$55,"",0,1)</f>
        <v>50.417999999999999</v>
      </c>
    </row>
    <row r="738" spans="1:8">
      <c r="A738" t="s">
        <v>30</v>
      </c>
      <c r="C738">
        <v>395.29</v>
      </c>
      <c r="D738">
        <v>1.5</v>
      </c>
      <c r="E738">
        <v>52.704000000000001</v>
      </c>
      <c r="F738" t="s">
        <v>238</v>
      </c>
      <c r="G738">
        <f>_xlfn.XLOOKUP(A738,'List of Molecules Used'!$D$3:$D$55,'List of Molecules Used'!$E$3:$E$55,"",0,1)</f>
        <v>282.35000000000002</v>
      </c>
      <c r="H738">
        <f>_xlfn.XLOOKUP(A738,'List of Molecules Used'!$D$3:$D$55,'List of Molecules Used'!$F$3:$F$55,"",0,1)</f>
        <v>50.417999999999999</v>
      </c>
    </row>
    <row r="739" spans="1:8">
      <c r="A739" t="s">
        <v>30</v>
      </c>
      <c r="C739">
        <v>395.29</v>
      </c>
      <c r="D739">
        <v>2</v>
      </c>
      <c r="E739">
        <v>52.765000000000001</v>
      </c>
      <c r="F739" t="s">
        <v>238</v>
      </c>
      <c r="G739">
        <f>_xlfn.XLOOKUP(A739,'List of Molecules Used'!$D$3:$D$55,'List of Molecules Used'!$E$3:$E$55,"",0,1)</f>
        <v>282.35000000000002</v>
      </c>
      <c r="H739">
        <f>_xlfn.XLOOKUP(A739,'List of Molecules Used'!$D$3:$D$55,'List of Molecules Used'!$F$3:$F$55,"",0,1)</f>
        <v>50.417999999999999</v>
      </c>
    </row>
    <row r="740" spans="1:8">
      <c r="A740" t="s">
        <v>30</v>
      </c>
      <c r="C740">
        <v>395.29</v>
      </c>
      <c r="D740">
        <v>2.5</v>
      </c>
      <c r="E740">
        <v>52.826999999999998</v>
      </c>
      <c r="F740" t="s">
        <v>238</v>
      </c>
      <c r="G740">
        <f>_xlfn.XLOOKUP(A740,'List of Molecules Used'!$D$3:$D$55,'List of Molecules Used'!$E$3:$E$55,"",0,1)</f>
        <v>282.35000000000002</v>
      </c>
      <c r="H740">
        <f>_xlfn.XLOOKUP(A740,'List of Molecules Used'!$D$3:$D$55,'List of Molecules Used'!$F$3:$F$55,"",0,1)</f>
        <v>50.417999999999999</v>
      </c>
    </row>
    <row r="741" spans="1:8">
      <c r="A741" t="s">
        <v>30</v>
      </c>
      <c r="C741">
        <v>395.29</v>
      </c>
      <c r="D741">
        <v>3</v>
      </c>
      <c r="E741">
        <v>52.887999999999998</v>
      </c>
      <c r="F741" t="s">
        <v>238</v>
      </c>
      <c r="G741">
        <f>_xlfn.XLOOKUP(A741,'List of Molecules Used'!$D$3:$D$55,'List of Molecules Used'!$E$3:$E$55,"",0,1)</f>
        <v>282.35000000000002</v>
      </c>
      <c r="H741">
        <f>_xlfn.XLOOKUP(A741,'List of Molecules Used'!$D$3:$D$55,'List of Molecules Used'!$F$3:$F$55,"",0,1)</f>
        <v>50.417999999999999</v>
      </c>
    </row>
    <row r="742" spans="1:8">
      <c r="A742" t="s">
        <v>30</v>
      </c>
      <c r="C742">
        <v>395.29</v>
      </c>
      <c r="D742">
        <v>3.5</v>
      </c>
      <c r="E742">
        <v>52.95</v>
      </c>
      <c r="F742" t="s">
        <v>238</v>
      </c>
      <c r="G742">
        <f>_xlfn.XLOOKUP(A742,'List of Molecules Used'!$D$3:$D$55,'List of Molecules Used'!$E$3:$E$55,"",0,1)</f>
        <v>282.35000000000002</v>
      </c>
      <c r="H742">
        <f>_xlfn.XLOOKUP(A742,'List of Molecules Used'!$D$3:$D$55,'List of Molecules Used'!$F$3:$F$55,"",0,1)</f>
        <v>50.417999999999999</v>
      </c>
    </row>
    <row r="743" spans="1:8">
      <c r="A743" t="s">
        <v>30</v>
      </c>
      <c r="C743">
        <v>395.29</v>
      </c>
      <c r="D743">
        <v>4</v>
      </c>
      <c r="E743">
        <v>53.012</v>
      </c>
      <c r="F743" t="s">
        <v>238</v>
      </c>
      <c r="G743">
        <f>_xlfn.XLOOKUP(A743,'List of Molecules Used'!$D$3:$D$55,'List of Molecules Used'!$E$3:$E$55,"",0,1)</f>
        <v>282.35000000000002</v>
      </c>
      <c r="H743">
        <f>_xlfn.XLOOKUP(A743,'List of Molecules Used'!$D$3:$D$55,'List of Molecules Used'!$F$3:$F$55,"",0,1)</f>
        <v>50.417999999999999</v>
      </c>
    </row>
    <row r="744" spans="1:8">
      <c r="A744" t="s">
        <v>30</v>
      </c>
      <c r="C744">
        <v>395.29</v>
      </c>
      <c r="D744">
        <v>4.5</v>
      </c>
      <c r="E744">
        <v>53.075000000000003</v>
      </c>
      <c r="F744" t="s">
        <v>238</v>
      </c>
      <c r="G744">
        <f>_xlfn.XLOOKUP(A744,'List of Molecules Used'!$D$3:$D$55,'List of Molecules Used'!$E$3:$E$55,"",0,1)</f>
        <v>282.35000000000002</v>
      </c>
      <c r="H744">
        <f>_xlfn.XLOOKUP(A744,'List of Molecules Used'!$D$3:$D$55,'List of Molecules Used'!$F$3:$F$55,"",0,1)</f>
        <v>50.417999999999999</v>
      </c>
    </row>
    <row r="745" spans="1:8">
      <c r="A745" t="s">
        <v>30</v>
      </c>
      <c r="C745">
        <v>395.29</v>
      </c>
      <c r="D745">
        <v>5</v>
      </c>
      <c r="E745">
        <v>53.137999999999998</v>
      </c>
      <c r="F745" t="s">
        <v>238</v>
      </c>
      <c r="G745">
        <f>_xlfn.XLOOKUP(A745,'List of Molecules Used'!$D$3:$D$55,'List of Molecules Used'!$E$3:$E$55,"",0,1)</f>
        <v>282.35000000000002</v>
      </c>
      <c r="H745">
        <f>_xlfn.XLOOKUP(A745,'List of Molecules Used'!$D$3:$D$55,'List of Molecules Used'!$F$3:$F$55,"",0,1)</f>
        <v>50.417999999999999</v>
      </c>
    </row>
    <row r="746" spans="1:8">
      <c r="A746" t="s">
        <v>30</v>
      </c>
      <c r="C746">
        <v>395.29</v>
      </c>
      <c r="D746">
        <v>5.5</v>
      </c>
      <c r="E746">
        <v>53.201000000000001</v>
      </c>
      <c r="F746" t="s">
        <v>238</v>
      </c>
      <c r="G746">
        <f>_xlfn.XLOOKUP(A746,'List of Molecules Used'!$D$3:$D$55,'List of Molecules Used'!$E$3:$E$55,"",0,1)</f>
        <v>282.35000000000002</v>
      </c>
      <c r="H746">
        <f>_xlfn.XLOOKUP(A746,'List of Molecules Used'!$D$3:$D$55,'List of Molecules Used'!$F$3:$F$55,"",0,1)</f>
        <v>50.417999999999999</v>
      </c>
    </row>
    <row r="747" spans="1:8">
      <c r="A747" t="s">
        <v>30</v>
      </c>
      <c r="C747">
        <v>395.29</v>
      </c>
      <c r="D747">
        <v>6</v>
      </c>
      <c r="E747">
        <v>53.265000000000001</v>
      </c>
      <c r="F747" t="s">
        <v>238</v>
      </c>
      <c r="G747">
        <f>_xlfn.XLOOKUP(A747,'List of Molecules Used'!$D$3:$D$55,'List of Molecules Used'!$E$3:$E$55,"",0,1)</f>
        <v>282.35000000000002</v>
      </c>
      <c r="H747">
        <f>_xlfn.XLOOKUP(A747,'List of Molecules Used'!$D$3:$D$55,'List of Molecules Used'!$F$3:$F$55,"",0,1)</f>
        <v>50.417999999999999</v>
      </c>
    </row>
    <row r="748" spans="1:8">
      <c r="A748" t="s">
        <v>30</v>
      </c>
      <c r="C748">
        <v>395.29</v>
      </c>
      <c r="D748">
        <v>6.5</v>
      </c>
      <c r="E748">
        <v>53.329000000000001</v>
      </c>
      <c r="F748" t="s">
        <v>238</v>
      </c>
      <c r="G748">
        <f>_xlfn.XLOOKUP(A748,'List of Molecules Used'!$D$3:$D$55,'List of Molecules Used'!$E$3:$E$55,"",0,1)</f>
        <v>282.35000000000002</v>
      </c>
      <c r="H748">
        <f>_xlfn.XLOOKUP(A748,'List of Molecules Used'!$D$3:$D$55,'List of Molecules Used'!$F$3:$F$55,"",0,1)</f>
        <v>50.417999999999999</v>
      </c>
    </row>
    <row r="749" spans="1:8">
      <c r="A749" t="s">
        <v>30</v>
      </c>
      <c r="C749">
        <v>395.29</v>
      </c>
      <c r="D749">
        <v>7</v>
      </c>
      <c r="E749">
        <v>53.393000000000001</v>
      </c>
      <c r="F749" t="s">
        <v>238</v>
      </c>
      <c r="G749">
        <f>_xlfn.XLOOKUP(A749,'List of Molecules Used'!$D$3:$D$55,'List of Molecules Used'!$E$3:$E$55,"",0,1)</f>
        <v>282.35000000000002</v>
      </c>
      <c r="H749">
        <f>_xlfn.XLOOKUP(A749,'List of Molecules Used'!$D$3:$D$55,'List of Molecules Used'!$F$3:$F$55,"",0,1)</f>
        <v>50.417999999999999</v>
      </c>
    </row>
    <row r="750" spans="1:8">
      <c r="A750" t="s">
        <v>30</v>
      </c>
      <c r="C750">
        <v>395.29</v>
      </c>
      <c r="D750">
        <v>7.5</v>
      </c>
      <c r="E750">
        <v>53.457999999999998</v>
      </c>
      <c r="F750" t="s">
        <v>238</v>
      </c>
      <c r="G750">
        <f>_xlfn.XLOOKUP(A750,'List of Molecules Used'!$D$3:$D$55,'List of Molecules Used'!$E$3:$E$55,"",0,1)</f>
        <v>282.35000000000002</v>
      </c>
      <c r="H750">
        <f>_xlfn.XLOOKUP(A750,'List of Molecules Used'!$D$3:$D$55,'List of Molecules Used'!$F$3:$F$55,"",0,1)</f>
        <v>50.417999999999999</v>
      </c>
    </row>
    <row r="751" spans="1:8">
      <c r="A751" t="s">
        <v>30</v>
      </c>
      <c r="C751">
        <v>395.29</v>
      </c>
      <c r="D751">
        <v>8</v>
      </c>
      <c r="E751">
        <v>53.521999999999998</v>
      </c>
      <c r="F751" t="s">
        <v>238</v>
      </c>
      <c r="G751">
        <f>_xlfn.XLOOKUP(A751,'List of Molecules Used'!$D$3:$D$55,'List of Molecules Used'!$E$3:$E$55,"",0,1)</f>
        <v>282.35000000000002</v>
      </c>
      <c r="H751">
        <f>_xlfn.XLOOKUP(A751,'List of Molecules Used'!$D$3:$D$55,'List of Molecules Used'!$F$3:$F$55,"",0,1)</f>
        <v>50.417999999999999</v>
      </c>
    </row>
    <row r="752" spans="1:8">
      <c r="A752" t="s">
        <v>30</v>
      </c>
      <c r="C752">
        <v>395.29</v>
      </c>
      <c r="D752">
        <v>8.5</v>
      </c>
      <c r="E752">
        <v>53.588000000000001</v>
      </c>
      <c r="F752" t="s">
        <v>238</v>
      </c>
      <c r="G752">
        <f>_xlfn.XLOOKUP(A752,'List of Molecules Used'!$D$3:$D$55,'List of Molecules Used'!$E$3:$E$55,"",0,1)</f>
        <v>282.35000000000002</v>
      </c>
      <c r="H752">
        <f>_xlfn.XLOOKUP(A752,'List of Molecules Used'!$D$3:$D$55,'List of Molecules Used'!$F$3:$F$55,"",0,1)</f>
        <v>50.417999999999999</v>
      </c>
    </row>
    <row r="753" spans="1:8">
      <c r="A753" t="s">
        <v>30</v>
      </c>
      <c r="C753">
        <v>395.29</v>
      </c>
      <c r="D753">
        <v>9</v>
      </c>
      <c r="E753">
        <v>53.652999999999999</v>
      </c>
      <c r="F753" t="s">
        <v>238</v>
      </c>
      <c r="G753">
        <f>_xlfn.XLOOKUP(A753,'List of Molecules Used'!$D$3:$D$55,'List of Molecules Used'!$E$3:$E$55,"",0,1)</f>
        <v>282.35000000000002</v>
      </c>
      <c r="H753">
        <f>_xlfn.XLOOKUP(A753,'List of Molecules Used'!$D$3:$D$55,'List of Molecules Used'!$F$3:$F$55,"",0,1)</f>
        <v>50.417999999999999</v>
      </c>
    </row>
    <row r="754" spans="1:8">
      <c r="A754" t="s">
        <v>30</v>
      </c>
      <c r="C754">
        <v>395.29</v>
      </c>
      <c r="D754">
        <v>9.5</v>
      </c>
      <c r="E754">
        <v>53.719000000000001</v>
      </c>
      <c r="F754" t="s">
        <v>238</v>
      </c>
      <c r="G754">
        <f>_xlfn.XLOOKUP(A754,'List of Molecules Used'!$D$3:$D$55,'List of Molecules Used'!$E$3:$E$55,"",0,1)</f>
        <v>282.35000000000002</v>
      </c>
      <c r="H754">
        <f>_xlfn.XLOOKUP(A754,'List of Molecules Used'!$D$3:$D$55,'List of Molecules Used'!$F$3:$F$55,"",0,1)</f>
        <v>50.417999999999999</v>
      </c>
    </row>
    <row r="755" spans="1:8">
      <c r="A755" t="s">
        <v>30</v>
      </c>
      <c r="C755">
        <v>395.29</v>
      </c>
      <c r="D755">
        <v>10</v>
      </c>
      <c r="E755">
        <v>53.784999999999997</v>
      </c>
      <c r="F755" t="s">
        <v>238</v>
      </c>
      <c r="G755">
        <f>_xlfn.XLOOKUP(A755,'List of Molecules Used'!$D$3:$D$55,'List of Molecules Used'!$E$3:$E$55,"",0,1)</f>
        <v>282.35000000000002</v>
      </c>
      <c r="H755">
        <f>_xlfn.XLOOKUP(A755,'List of Molecules Used'!$D$3:$D$55,'List of Molecules Used'!$F$3:$F$55,"",0,1)</f>
        <v>50.417999999999999</v>
      </c>
    </row>
    <row r="756" spans="1:8">
      <c r="A756" t="s">
        <v>30</v>
      </c>
      <c r="C756">
        <v>423.52</v>
      </c>
      <c r="D756">
        <v>1</v>
      </c>
      <c r="E756">
        <v>55.406999999999996</v>
      </c>
      <c r="F756" t="s">
        <v>238</v>
      </c>
      <c r="G756">
        <f>_xlfn.XLOOKUP(A756,'List of Molecules Used'!$D$3:$D$55,'List of Molecules Used'!$E$3:$E$55,"",0,1)</f>
        <v>282.35000000000002</v>
      </c>
      <c r="H756">
        <f>_xlfn.XLOOKUP(A756,'List of Molecules Used'!$D$3:$D$55,'List of Molecules Used'!$F$3:$F$55,"",0,1)</f>
        <v>50.417999999999999</v>
      </c>
    </row>
    <row r="757" spans="1:8">
      <c r="A757" t="s">
        <v>30</v>
      </c>
      <c r="C757">
        <v>423.52</v>
      </c>
      <c r="D757">
        <v>1.5</v>
      </c>
      <c r="E757">
        <v>55.457999999999998</v>
      </c>
      <c r="F757" t="s">
        <v>238</v>
      </c>
      <c r="G757">
        <f>_xlfn.XLOOKUP(A757,'List of Molecules Used'!$D$3:$D$55,'List of Molecules Used'!$E$3:$E$55,"",0,1)</f>
        <v>282.35000000000002</v>
      </c>
      <c r="H757">
        <f>_xlfn.XLOOKUP(A757,'List of Molecules Used'!$D$3:$D$55,'List of Molecules Used'!$F$3:$F$55,"",0,1)</f>
        <v>50.417999999999999</v>
      </c>
    </row>
    <row r="758" spans="1:8">
      <c r="A758" t="s">
        <v>30</v>
      </c>
      <c r="C758">
        <v>423.52</v>
      </c>
      <c r="D758">
        <v>2</v>
      </c>
      <c r="E758">
        <v>55.508000000000003</v>
      </c>
      <c r="F758" t="s">
        <v>238</v>
      </c>
      <c r="G758">
        <f>_xlfn.XLOOKUP(A758,'List of Molecules Used'!$D$3:$D$55,'List of Molecules Used'!$E$3:$E$55,"",0,1)</f>
        <v>282.35000000000002</v>
      </c>
      <c r="H758">
        <f>_xlfn.XLOOKUP(A758,'List of Molecules Used'!$D$3:$D$55,'List of Molecules Used'!$F$3:$F$55,"",0,1)</f>
        <v>50.417999999999999</v>
      </c>
    </row>
    <row r="759" spans="1:8">
      <c r="A759" t="s">
        <v>30</v>
      </c>
      <c r="C759">
        <v>423.52</v>
      </c>
      <c r="D759">
        <v>2.5</v>
      </c>
      <c r="E759">
        <v>55.558999999999997</v>
      </c>
      <c r="F759" t="s">
        <v>238</v>
      </c>
      <c r="G759">
        <f>_xlfn.XLOOKUP(A759,'List of Molecules Used'!$D$3:$D$55,'List of Molecules Used'!$E$3:$E$55,"",0,1)</f>
        <v>282.35000000000002</v>
      </c>
      <c r="H759">
        <f>_xlfn.XLOOKUP(A759,'List of Molecules Used'!$D$3:$D$55,'List of Molecules Used'!$F$3:$F$55,"",0,1)</f>
        <v>50.417999999999999</v>
      </c>
    </row>
    <row r="760" spans="1:8">
      <c r="A760" t="s">
        <v>30</v>
      </c>
      <c r="C760">
        <v>423.52</v>
      </c>
      <c r="D760">
        <v>3</v>
      </c>
      <c r="E760">
        <v>55.61</v>
      </c>
      <c r="F760" t="s">
        <v>238</v>
      </c>
      <c r="G760">
        <f>_xlfn.XLOOKUP(A760,'List of Molecules Used'!$D$3:$D$55,'List of Molecules Used'!$E$3:$E$55,"",0,1)</f>
        <v>282.35000000000002</v>
      </c>
      <c r="H760">
        <f>_xlfn.XLOOKUP(A760,'List of Molecules Used'!$D$3:$D$55,'List of Molecules Used'!$F$3:$F$55,"",0,1)</f>
        <v>50.417999999999999</v>
      </c>
    </row>
    <row r="761" spans="1:8">
      <c r="A761" t="s">
        <v>30</v>
      </c>
      <c r="C761">
        <v>423.52</v>
      </c>
      <c r="D761">
        <v>3.5</v>
      </c>
      <c r="E761">
        <v>55.661000000000001</v>
      </c>
      <c r="F761" t="s">
        <v>238</v>
      </c>
      <c r="G761">
        <f>_xlfn.XLOOKUP(A761,'List of Molecules Used'!$D$3:$D$55,'List of Molecules Used'!$E$3:$E$55,"",0,1)</f>
        <v>282.35000000000002</v>
      </c>
      <c r="H761">
        <f>_xlfn.XLOOKUP(A761,'List of Molecules Used'!$D$3:$D$55,'List of Molecules Used'!$F$3:$F$55,"",0,1)</f>
        <v>50.417999999999999</v>
      </c>
    </row>
    <row r="762" spans="1:8">
      <c r="A762" t="s">
        <v>30</v>
      </c>
      <c r="C762">
        <v>423.52</v>
      </c>
      <c r="D762">
        <v>4</v>
      </c>
      <c r="E762">
        <v>55.713000000000001</v>
      </c>
      <c r="F762" t="s">
        <v>238</v>
      </c>
      <c r="G762">
        <f>_xlfn.XLOOKUP(A762,'List of Molecules Used'!$D$3:$D$55,'List of Molecules Used'!$E$3:$E$55,"",0,1)</f>
        <v>282.35000000000002</v>
      </c>
      <c r="H762">
        <f>_xlfn.XLOOKUP(A762,'List of Molecules Used'!$D$3:$D$55,'List of Molecules Used'!$F$3:$F$55,"",0,1)</f>
        <v>50.417999999999999</v>
      </c>
    </row>
    <row r="763" spans="1:8">
      <c r="A763" t="s">
        <v>30</v>
      </c>
      <c r="C763">
        <v>423.52</v>
      </c>
      <c r="D763">
        <v>4.5</v>
      </c>
      <c r="E763">
        <v>55.764000000000003</v>
      </c>
      <c r="F763" t="s">
        <v>238</v>
      </c>
      <c r="G763">
        <f>_xlfn.XLOOKUP(A763,'List of Molecules Used'!$D$3:$D$55,'List of Molecules Used'!$E$3:$E$55,"",0,1)</f>
        <v>282.35000000000002</v>
      </c>
      <c r="H763">
        <f>_xlfn.XLOOKUP(A763,'List of Molecules Used'!$D$3:$D$55,'List of Molecules Used'!$F$3:$F$55,"",0,1)</f>
        <v>50.417999999999999</v>
      </c>
    </row>
    <row r="764" spans="1:8">
      <c r="A764" t="s">
        <v>30</v>
      </c>
      <c r="C764">
        <v>423.52</v>
      </c>
      <c r="D764">
        <v>5</v>
      </c>
      <c r="E764">
        <v>55.816000000000003</v>
      </c>
      <c r="F764" t="s">
        <v>238</v>
      </c>
      <c r="G764">
        <f>_xlfn.XLOOKUP(A764,'List of Molecules Used'!$D$3:$D$55,'List of Molecules Used'!$E$3:$E$55,"",0,1)</f>
        <v>282.35000000000002</v>
      </c>
      <c r="H764">
        <f>_xlfn.XLOOKUP(A764,'List of Molecules Used'!$D$3:$D$55,'List of Molecules Used'!$F$3:$F$55,"",0,1)</f>
        <v>50.417999999999999</v>
      </c>
    </row>
    <row r="765" spans="1:8">
      <c r="A765" t="s">
        <v>30</v>
      </c>
      <c r="C765">
        <v>423.52</v>
      </c>
      <c r="D765">
        <v>5.5</v>
      </c>
      <c r="E765">
        <v>55.868000000000002</v>
      </c>
      <c r="F765" t="s">
        <v>238</v>
      </c>
      <c r="G765">
        <f>_xlfn.XLOOKUP(A765,'List of Molecules Used'!$D$3:$D$55,'List of Molecules Used'!$E$3:$E$55,"",0,1)</f>
        <v>282.35000000000002</v>
      </c>
      <c r="H765">
        <f>_xlfn.XLOOKUP(A765,'List of Molecules Used'!$D$3:$D$55,'List of Molecules Used'!$F$3:$F$55,"",0,1)</f>
        <v>50.417999999999999</v>
      </c>
    </row>
    <row r="766" spans="1:8">
      <c r="A766" t="s">
        <v>30</v>
      </c>
      <c r="C766">
        <v>423.52</v>
      </c>
      <c r="D766">
        <v>6</v>
      </c>
      <c r="E766">
        <v>55.92</v>
      </c>
      <c r="F766" t="s">
        <v>238</v>
      </c>
      <c r="G766">
        <f>_xlfn.XLOOKUP(A766,'List of Molecules Used'!$D$3:$D$55,'List of Molecules Used'!$E$3:$E$55,"",0,1)</f>
        <v>282.35000000000002</v>
      </c>
      <c r="H766">
        <f>_xlfn.XLOOKUP(A766,'List of Molecules Used'!$D$3:$D$55,'List of Molecules Used'!$F$3:$F$55,"",0,1)</f>
        <v>50.417999999999999</v>
      </c>
    </row>
    <row r="767" spans="1:8">
      <c r="A767" t="s">
        <v>30</v>
      </c>
      <c r="C767">
        <v>423.52</v>
      </c>
      <c r="D767">
        <v>6.5</v>
      </c>
      <c r="E767">
        <v>55.972999999999999</v>
      </c>
      <c r="F767" t="s">
        <v>238</v>
      </c>
      <c r="G767">
        <f>_xlfn.XLOOKUP(A767,'List of Molecules Used'!$D$3:$D$55,'List of Molecules Used'!$E$3:$E$55,"",0,1)</f>
        <v>282.35000000000002</v>
      </c>
      <c r="H767">
        <f>_xlfn.XLOOKUP(A767,'List of Molecules Used'!$D$3:$D$55,'List of Molecules Used'!$F$3:$F$55,"",0,1)</f>
        <v>50.417999999999999</v>
      </c>
    </row>
    <row r="768" spans="1:8">
      <c r="A768" t="s">
        <v>30</v>
      </c>
      <c r="C768">
        <v>423.52</v>
      </c>
      <c r="D768">
        <v>7</v>
      </c>
      <c r="E768">
        <v>56.024999999999999</v>
      </c>
      <c r="F768" t="s">
        <v>238</v>
      </c>
      <c r="G768">
        <f>_xlfn.XLOOKUP(A768,'List of Molecules Used'!$D$3:$D$55,'List of Molecules Used'!$E$3:$E$55,"",0,1)</f>
        <v>282.35000000000002</v>
      </c>
      <c r="H768">
        <f>_xlfn.XLOOKUP(A768,'List of Molecules Used'!$D$3:$D$55,'List of Molecules Used'!$F$3:$F$55,"",0,1)</f>
        <v>50.417999999999999</v>
      </c>
    </row>
    <row r="769" spans="1:8">
      <c r="A769" t="s">
        <v>30</v>
      </c>
      <c r="C769">
        <v>423.52</v>
      </c>
      <c r="D769">
        <v>7.5</v>
      </c>
      <c r="E769">
        <v>56.078000000000003</v>
      </c>
      <c r="F769" t="s">
        <v>238</v>
      </c>
      <c r="G769">
        <f>_xlfn.XLOOKUP(A769,'List of Molecules Used'!$D$3:$D$55,'List of Molecules Used'!$E$3:$E$55,"",0,1)</f>
        <v>282.35000000000002</v>
      </c>
      <c r="H769">
        <f>_xlfn.XLOOKUP(A769,'List of Molecules Used'!$D$3:$D$55,'List of Molecules Used'!$F$3:$F$55,"",0,1)</f>
        <v>50.417999999999999</v>
      </c>
    </row>
    <row r="770" spans="1:8">
      <c r="A770" t="s">
        <v>30</v>
      </c>
      <c r="C770">
        <v>423.52</v>
      </c>
      <c r="D770">
        <v>8</v>
      </c>
      <c r="E770">
        <v>56.131</v>
      </c>
      <c r="F770" t="s">
        <v>238</v>
      </c>
      <c r="G770">
        <f>_xlfn.XLOOKUP(A770,'List of Molecules Used'!$D$3:$D$55,'List of Molecules Used'!$E$3:$E$55,"",0,1)</f>
        <v>282.35000000000002</v>
      </c>
      <c r="H770">
        <f>_xlfn.XLOOKUP(A770,'List of Molecules Used'!$D$3:$D$55,'List of Molecules Used'!$F$3:$F$55,"",0,1)</f>
        <v>50.417999999999999</v>
      </c>
    </row>
    <row r="771" spans="1:8">
      <c r="A771" t="s">
        <v>30</v>
      </c>
      <c r="C771">
        <v>423.52</v>
      </c>
      <c r="D771">
        <v>8.5</v>
      </c>
      <c r="E771">
        <v>56.183999999999997</v>
      </c>
      <c r="F771" t="s">
        <v>238</v>
      </c>
      <c r="G771">
        <f>_xlfn.XLOOKUP(A771,'List of Molecules Used'!$D$3:$D$55,'List of Molecules Used'!$E$3:$E$55,"",0,1)</f>
        <v>282.35000000000002</v>
      </c>
      <c r="H771">
        <f>_xlfn.XLOOKUP(A771,'List of Molecules Used'!$D$3:$D$55,'List of Molecules Used'!$F$3:$F$55,"",0,1)</f>
        <v>50.417999999999999</v>
      </c>
    </row>
    <row r="772" spans="1:8">
      <c r="A772" t="s">
        <v>30</v>
      </c>
      <c r="C772">
        <v>423.52</v>
      </c>
      <c r="D772">
        <v>9</v>
      </c>
      <c r="E772">
        <v>56.237000000000002</v>
      </c>
      <c r="F772" t="s">
        <v>238</v>
      </c>
      <c r="G772">
        <f>_xlfn.XLOOKUP(A772,'List of Molecules Used'!$D$3:$D$55,'List of Molecules Used'!$E$3:$E$55,"",0,1)</f>
        <v>282.35000000000002</v>
      </c>
      <c r="H772">
        <f>_xlfn.XLOOKUP(A772,'List of Molecules Used'!$D$3:$D$55,'List of Molecules Used'!$F$3:$F$55,"",0,1)</f>
        <v>50.417999999999999</v>
      </c>
    </row>
    <row r="773" spans="1:8">
      <c r="A773" t="s">
        <v>30</v>
      </c>
      <c r="C773">
        <v>423.52</v>
      </c>
      <c r="D773">
        <v>9.5</v>
      </c>
      <c r="E773">
        <v>56.290999999999997</v>
      </c>
      <c r="F773" t="s">
        <v>238</v>
      </c>
      <c r="G773">
        <f>_xlfn.XLOOKUP(A773,'List of Molecules Used'!$D$3:$D$55,'List of Molecules Used'!$E$3:$E$55,"",0,1)</f>
        <v>282.35000000000002</v>
      </c>
      <c r="H773">
        <f>_xlfn.XLOOKUP(A773,'List of Molecules Used'!$D$3:$D$55,'List of Molecules Used'!$F$3:$F$55,"",0,1)</f>
        <v>50.417999999999999</v>
      </c>
    </row>
    <row r="774" spans="1:8">
      <c r="A774" t="s">
        <v>30</v>
      </c>
      <c r="C774">
        <v>423.52</v>
      </c>
      <c r="D774">
        <v>10</v>
      </c>
      <c r="E774">
        <v>56.344999999999999</v>
      </c>
      <c r="F774" t="s">
        <v>238</v>
      </c>
      <c r="G774">
        <f>_xlfn.XLOOKUP(A774,'List of Molecules Used'!$D$3:$D$55,'List of Molecules Used'!$E$3:$E$55,"",0,1)</f>
        <v>282.35000000000002</v>
      </c>
      <c r="H774">
        <f>_xlfn.XLOOKUP(A774,'List of Molecules Used'!$D$3:$D$55,'List of Molecules Used'!$F$3:$F$55,"",0,1)</f>
        <v>50.417999999999999</v>
      </c>
    </row>
    <row r="775" spans="1:8">
      <c r="A775" s="2" t="s">
        <v>34</v>
      </c>
      <c r="B775" s="2"/>
      <c r="C775">
        <v>184.94</v>
      </c>
      <c r="D775">
        <v>1</v>
      </c>
      <c r="E775">
        <v>91.843000000000004</v>
      </c>
      <c r="F775" t="s">
        <v>237</v>
      </c>
      <c r="G775">
        <f>_xlfn.XLOOKUP(A775,'List of Molecules Used'!$D$3:$D$55,'List of Molecules Used'!$E$3:$E$55,"",0,1)</f>
        <v>369.89</v>
      </c>
      <c r="H775">
        <f>_xlfn.XLOOKUP(A775,'List of Molecules Used'!$D$3:$D$55,'List of Molecules Used'!$F$3:$F$55,"",0,1)</f>
        <v>42.512</v>
      </c>
    </row>
    <row r="776" spans="1:8">
      <c r="A776" s="2" t="s">
        <v>34</v>
      </c>
      <c r="B776" s="2"/>
      <c r="C776">
        <v>184.94</v>
      </c>
      <c r="D776">
        <v>1.5</v>
      </c>
      <c r="E776">
        <v>91.837999999999994</v>
      </c>
      <c r="F776" t="s">
        <v>237</v>
      </c>
      <c r="G776">
        <f>_xlfn.XLOOKUP(A776,'List of Molecules Used'!$D$3:$D$55,'List of Molecules Used'!$E$3:$E$55,"",0,1)</f>
        <v>369.89</v>
      </c>
      <c r="H776">
        <f>_xlfn.XLOOKUP(A776,'List of Molecules Used'!$D$3:$D$55,'List of Molecules Used'!$F$3:$F$55,"",0,1)</f>
        <v>42.512</v>
      </c>
    </row>
    <row r="777" spans="1:8">
      <c r="A777" s="2" t="s">
        <v>34</v>
      </c>
      <c r="B777" s="2"/>
      <c r="C777">
        <v>184.94</v>
      </c>
      <c r="D777">
        <v>2</v>
      </c>
      <c r="E777">
        <v>91.832999999999998</v>
      </c>
      <c r="F777" t="s">
        <v>237</v>
      </c>
      <c r="G777">
        <f>_xlfn.XLOOKUP(A777,'List of Molecules Used'!$D$3:$D$55,'List of Molecules Used'!$E$3:$E$55,"",0,1)</f>
        <v>369.89</v>
      </c>
      <c r="H777">
        <f>_xlfn.XLOOKUP(A777,'List of Molecules Used'!$D$3:$D$55,'List of Molecules Used'!$F$3:$F$55,"",0,1)</f>
        <v>42.512</v>
      </c>
    </row>
    <row r="778" spans="1:8">
      <c r="A778" s="2" t="s">
        <v>34</v>
      </c>
      <c r="B778" s="2"/>
      <c r="C778">
        <v>184.94</v>
      </c>
      <c r="D778">
        <v>2.5</v>
      </c>
      <c r="E778">
        <v>91.828000000000003</v>
      </c>
      <c r="F778" t="s">
        <v>237</v>
      </c>
      <c r="G778">
        <f>_xlfn.XLOOKUP(A778,'List of Molecules Used'!$D$3:$D$55,'List of Molecules Used'!$E$3:$E$55,"",0,1)</f>
        <v>369.89</v>
      </c>
      <c r="H778">
        <f>_xlfn.XLOOKUP(A778,'List of Molecules Used'!$D$3:$D$55,'List of Molecules Used'!$F$3:$F$55,"",0,1)</f>
        <v>42.512</v>
      </c>
    </row>
    <row r="779" spans="1:8">
      <c r="A779" s="2" t="s">
        <v>34</v>
      </c>
      <c r="B779" s="2"/>
      <c r="C779">
        <v>184.94</v>
      </c>
      <c r="D779">
        <v>3</v>
      </c>
      <c r="E779">
        <v>91.822999999999993</v>
      </c>
      <c r="F779" t="s">
        <v>237</v>
      </c>
      <c r="G779">
        <f>_xlfn.XLOOKUP(A779,'List of Molecules Used'!$D$3:$D$55,'List of Molecules Used'!$E$3:$E$55,"",0,1)</f>
        <v>369.89</v>
      </c>
      <c r="H779">
        <f>_xlfn.XLOOKUP(A779,'List of Molecules Used'!$D$3:$D$55,'List of Molecules Used'!$F$3:$F$55,"",0,1)</f>
        <v>42.512</v>
      </c>
    </row>
    <row r="780" spans="1:8">
      <c r="A780" s="2" t="s">
        <v>34</v>
      </c>
      <c r="B780" s="2"/>
      <c r="C780">
        <v>184.94</v>
      </c>
      <c r="D780">
        <v>3.5</v>
      </c>
      <c r="E780">
        <v>91.817999999999998</v>
      </c>
      <c r="F780" t="s">
        <v>237</v>
      </c>
      <c r="G780">
        <f>_xlfn.XLOOKUP(A780,'List of Molecules Used'!$D$3:$D$55,'List of Molecules Used'!$E$3:$E$55,"",0,1)</f>
        <v>369.89</v>
      </c>
      <c r="H780">
        <f>_xlfn.XLOOKUP(A780,'List of Molecules Used'!$D$3:$D$55,'List of Molecules Used'!$F$3:$F$55,"",0,1)</f>
        <v>42.512</v>
      </c>
    </row>
    <row r="781" spans="1:8">
      <c r="A781" s="2" t="s">
        <v>34</v>
      </c>
      <c r="B781" s="2"/>
      <c r="C781">
        <v>184.94</v>
      </c>
      <c r="D781">
        <v>4</v>
      </c>
      <c r="E781">
        <v>91.813000000000002</v>
      </c>
      <c r="F781" t="s">
        <v>237</v>
      </c>
      <c r="G781">
        <f>_xlfn.XLOOKUP(A781,'List of Molecules Used'!$D$3:$D$55,'List of Molecules Used'!$E$3:$E$55,"",0,1)</f>
        <v>369.89</v>
      </c>
      <c r="H781">
        <f>_xlfn.XLOOKUP(A781,'List of Molecules Used'!$D$3:$D$55,'List of Molecules Used'!$F$3:$F$55,"",0,1)</f>
        <v>42.512</v>
      </c>
    </row>
    <row r="782" spans="1:8">
      <c r="A782" s="2" t="s">
        <v>34</v>
      </c>
      <c r="B782" s="2"/>
      <c r="C782">
        <v>184.94</v>
      </c>
      <c r="D782">
        <v>4.5</v>
      </c>
      <c r="E782">
        <v>91.808000000000007</v>
      </c>
      <c r="F782" t="s">
        <v>237</v>
      </c>
      <c r="G782">
        <f>_xlfn.XLOOKUP(A782,'List of Molecules Used'!$D$3:$D$55,'List of Molecules Used'!$E$3:$E$55,"",0,1)</f>
        <v>369.89</v>
      </c>
      <c r="H782">
        <f>_xlfn.XLOOKUP(A782,'List of Molecules Used'!$D$3:$D$55,'List of Molecules Used'!$F$3:$F$55,"",0,1)</f>
        <v>42.512</v>
      </c>
    </row>
    <row r="783" spans="1:8">
      <c r="A783" s="2" t="s">
        <v>34</v>
      </c>
      <c r="B783" s="2"/>
      <c r="C783">
        <v>184.94</v>
      </c>
      <c r="D783">
        <v>5</v>
      </c>
      <c r="E783">
        <v>91.802999999999997</v>
      </c>
      <c r="F783" t="s">
        <v>237</v>
      </c>
      <c r="G783">
        <f>_xlfn.XLOOKUP(A783,'List of Molecules Used'!$D$3:$D$55,'List of Molecules Used'!$E$3:$E$55,"",0,1)</f>
        <v>369.89</v>
      </c>
      <c r="H783">
        <f>_xlfn.XLOOKUP(A783,'List of Molecules Used'!$D$3:$D$55,'List of Molecules Used'!$F$3:$F$55,"",0,1)</f>
        <v>42.512</v>
      </c>
    </row>
    <row r="784" spans="1:8">
      <c r="A784" s="2" t="s">
        <v>34</v>
      </c>
      <c r="B784" s="2"/>
      <c r="C784">
        <v>184.94</v>
      </c>
      <c r="D784">
        <v>5.5</v>
      </c>
      <c r="E784">
        <v>91.798000000000002</v>
      </c>
      <c r="F784" t="s">
        <v>237</v>
      </c>
      <c r="G784">
        <f>_xlfn.XLOOKUP(A784,'List of Molecules Used'!$D$3:$D$55,'List of Molecules Used'!$E$3:$E$55,"",0,1)</f>
        <v>369.89</v>
      </c>
      <c r="H784">
        <f>_xlfn.XLOOKUP(A784,'List of Molecules Used'!$D$3:$D$55,'List of Molecules Used'!$F$3:$F$55,"",0,1)</f>
        <v>42.512</v>
      </c>
    </row>
    <row r="785" spans="1:8">
      <c r="A785" s="2" t="s">
        <v>34</v>
      </c>
      <c r="B785" s="2"/>
      <c r="C785">
        <v>184.94</v>
      </c>
      <c r="D785">
        <v>6</v>
      </c>
      <c r="E785">
        <v>91.793000000000006</v>
      </c>
      <c r="F785" t="s">
        <v>237</v>
      </c>
      <c r="G785">
        <f>_xlfn.XLOOKUP(A785,'List of Molecules Used'!$D$3:$D$55,'List of Molecules Used'!$E$3:$E$55,"",0,1)</f>
        <v>369.89</v>
      </c>
      <c r="H785">
        <f>_xlfn.XLOOKUP(A785,'List of Molecules Used'!$D$3:$D$55,'List of Molecules Used'!$F$3:$F$55,"",0,1)</f>
        <v>42.512</v>
      </c>
    </row>
    <row r="786" spans="1:8">
      <c r="A786" s="2" t="s">
        <v>34</v>
      </c>
      <c r="B786" s="2"/>
      <c r="C786">
        <v>184.94</v>
      </c>
      <c r="D786">
        <v>6.5</v>
      </c>
      <c r="E786">
        <v>91.787000000000006</v>
      </c>
      <c r="F786" t="s">
        <v>237</v>
      </c>
      <c r="G786">
        <f>_xlfn.XLOOKUP(A786,'List of Molecules Used'!$D$3:$D$55,'List of Molecules Used'!$E$3:$E$55,"",0,1)</f>
        <v>369.89</v>
      </c>
      <c r="H786">
        <f>_xlfn.XLOOKUP(A786,'List of Molecules Used'!$D$3:$D$55,'List of Molecules Used'!$F$3:$F$55,"",0,1)</f>
        <v>42.512</v>
      </c>
    </row>
    <row r="787" spans="1:8">
      <c r="A787" s="2" t="s">
        <v>34</v>
      </c>
      <c r="B787" s="2"/>
      <c r="C787">
        <v>184.94</v>
      </c>
      <c r="D787">
        <v>7</v>
      </c>
      <c r="E787">
        <v>91.781999999999996</v>
      </c>
      <c r="F787" t="s">
        <v>237</v>
      </c>
      <c r="G787">
        <f>_xlfn.XLOOKUP(A787,'List of Molecules Used'!$D$3:$D$55,'List of Molecules Used'!$E$3:$E$55,"",0,1)</f>
        <v>369.89</v>
      </c>
      <c r="H787">
        <f>_xlfn.XLOOKUP(A787,'List of Molecules Used'!$D$3:$D$55,'List of Molecules Used'!$F$3:$F$55,"",0,1)</f>
        <v>42.512</v>
      </c>
    </row>
    <row r="788" spans="1:8">
      <c r="A788" s="2" t="s">
        <v>34</v>
      </c>
      <c r="B788" s="2"/>
      <c r="C788">
        <v>184.94</v>
      </c>
      <c r="D788">
        <v>7.5</v>
      </c>
      <c r="E788">
        <v>91.777000000000001</v>
      </c>
      <c r="F788" t="s">
        <v>237</v>
      </c>
      <c r="G788">
        <f>_xlfn.XLOOKUP(A788,'List of Molecules Used'!$D$3:$D$55,'List of Molecules Used'!$E$3:$E$55,"",0,1)</f>
        <v>369.89</v>
      </c>
      <c r="H788">
        <f>_xlfn.XLOOKUP(A788,'List of Molecules Used'!$D$3:$D$55,'List of Molecules Used'!$F$3:$F$55,"",0,1)</f>
        <v>42.512</v>
      </c>
    </row>
    <row r="789" spans="1:8">
      <c r="A789" s="2" t="s">
        <v>34</v>
      </c>
      <c r="B789" s="2"/>
      <c r="C789">
        <v>184.94</v>
      </c>
      <c r="D789">
        <v>8</v>
      </c>
      <c r="E789">
        <v>91.772000000000006</v>
      </c>
      <c r="F789" t="s">
        <v>237</v>
      </c>
      <c r="G789">
        <f>_xlfn.XLOOKUP(A789,'List of Molecules Used'!$D$3:$D$55,'List of Molecules Used'!$E$3:$E$55,"",0,1)</f>
        <v>369.89</v>
      </c>
      <c r="H789">
        <f>_xlfn.XLOOKUP(A789,'List of Molecules Used'!$D$3:$D$55,'List of Molecules Used'!$F$3:$F$55,"",0,1)</f>
        <v>42.512</v>
      </c>
    </row>
    <row r="790" spans="1:8">
      <c r="A790" s="2" t="s">
        <v>34</v>
      </c>
      <c r="B790" s="2"/>
      <c r="C790">
        <v>184.94</v>
      </c>
      <c r="D790">
        <v>8.5</v>
      </c>
      <c r="E790">
        <v>91.766999999999996</v>
      </c>
      <c r="F790" t="s">
        <v>237</v>
      </c>
      <c r="G790">
        <f>_xlfn.XLOOKUP(A790,'List of Molecules Used'!$D$3:$D$55,'List of Molecules Used'!$E$3:$E$55,"",0,1)</f>
        <v>369.89</v>
      </c>
      <c r="H790">
        <f>_xlfn.XLOOKUP(A790,'List of Molecules Used'!$D$3:$D$55,'List of Molecules Used'!$F$3:$F$55,"",0,1)</f>
        <v>42.512</v>
      </c>
    </row>
    <row r="791" spans="1:8">
      <c r="A791" s="2" t="s">
        <v>34</v>
      </c>
      <c r="B791" s="2"/>
      <c r="C791">
        <v>184.94</v>
      </c>
      <c r="D791">
        <v>9</v>
      </c>
      <c r="E791">
        <v>91.762</v>
      </c>
      <c r="F791" t="s">
        <v>237</v>
      </c>
      <c r="G791">
        <f>_xlfn.XLOOKUP(A791,'List of Molecules Used'!$D$3:$D$55,'List of Molecules Used'!$E$3:$E$55,"",0,1)</f>
        <v>369.89</v>
      </c>
      <c r="H791">
        <f>_xlfn.XLOOKUP(A791,'List of Molecules Used'!$D$3:$D$55,'List of Molecules Used'!$F$3:$F$55,"",0,1)</f>
        <v>42.512</v>
      </c>
    </row>
    <row r="792" spans="1:8">
      <c r="A792" s="2" t="s">
        <v>34</v>
      </c>
      <c r="B792" s="2"/>
      <c r="C792">
        <v>184.94</v>
      </c>
      <c r="D792">
        <v>9.5</v>
      </c>
      <c r="E792">
        <v>91.757000000000005</v>
      </c>
      <c r="F792" t="s">
        <v>237</v>
      </c>
      <c r="G792">
        <f>_xlfn.XLOOKUP(A792,'List of Molecules Used'!$D$3:$D$55,'List of Molecules Used'!$E$3:$E$55,"",0,1)</f>
        <v>369.89</v>
      </c>
      <c r="H792">
        <f>_xlfn.XLOOKUP(A792,'List of Molecules Used'!$D$3:$D$55,'List of Molecules Used'!$F$3:$F$55,"",0,1)</f>
        <v>42.512</v>
      </c>
    </row>
    <row r="793" spans="1:8">
      <c r="A793" s="2" t="s">
        <v>34</v>
      </c>
      <c r="B793" s="2"/>
      <c r="C793">
        <v>184.94</v>
      </c>
      <c r="D793">
        <v>10</v>
      </c>
      <c r="E793">
        <v>91.751999999999995</v>
      </c>
      <c r="F793" t="s">
        <v>237</v>
      </c>
      <c r="G793">
        <f>_xlfn.XLOOKUP(A793,'List of Molecules Used'!$D$3:$D$55,'List of Molecules Used'!$E$3:$E$55,"",0,1)</f>
        <v>369.89</v>
      </c>
      <c r="H793">
        <f>_xlfn.XLOOKUP(A793,'List of Molecules Used'!$D$3:$D$55,'List of Molecules Used'!$F$3:$F$55,"",0,1)</f>
        <v>42.512</v>
      </c>
    </row>
    <row r="794" spans="1:8">
      <c r="A794" s="2" t="s">
        <v>34</v>
      </c>
      <c r="B794" s="2"/>
      <c r="C794">
        <v>221.93</v>
      </c>
      <c r="D794">
        <v>1</v>
      </c>
      <c r="E794">
        <v>97.289000000000001</v>
      </c>
      <c r="F794" t="s">
        <v>237</v>
      </c>
      <c r="G794">
        <f>_xlfn.XLOOKUP(A794,'List of Molecules Used'!$D$3:$D$55,'List of Molecules Used'!$E$3:$E$55,"",0,1)</f>
        <v>369.89</v>
      </c>
      <c r="H794">
        <f>_xlfn.XLOOKUP(A794,'List of Molecules Used'!$D$3:$D$55,'List of Molecules Used'!$F$3:$F$55,"",0,1)</f>
        <v>42.512</v>
      </c>
    </row>
    <row r="795" spans="1:8">
      <c r="A795" s="2" t="s">
        <v>34</v>
      </c>
      <c r="B795" s="2"/>
      <c r="C795">
        <v>221.93</v>
      </c>
      <c r="D795">
        <v>1.5</v>
      </c>
      <c r="E795">
        <v>97.278000000000006</v>
      </c>
      <c r="F795" t="s">
        <v>237</v>
      </c>
      <c r="G795">
        <f>_xlfn.XLOOKUP(A795,'List of Molecules Used'!$D$3:$D$55,'List of Molecules Used'!$E$3:$E$55,"",0,1)</f>
        <v>369.89</v>
      </c>
      <c r="H795">
        <f>_xlfn.XLOOKUP(A795,'List of Molecules Used'!$D$3:$D$55,'List of Molecules Used'!$F$3:$F$55,"",0,1)</f>
        <v>42.512</v>
      </c>
    </row>
    <row r="796" spans="1:8">
      <c r="A796" s="2" t="s">
        <v>34</v>
      </c>
      <c r="B796" s="2"/>
      <c r="C796">
        <v>221.93</v>
      </c>
      <c r="D796">
        <v>2</v>
      </c>
      <c r="E796">
        <v>97.268000000000001</v>
      </c>
      <c r="F796" t="s">
        <v>237</v>
      </c>
      <c r="G796">
        <f>_xlfn.XLOOKUP(A796,'List of Molecules Used'!$D$3:$D$55,'List of Molecules Used'!$E$3:$E$55,"",0,1)</f>
        <v>369.89</v>
      </c>
      <c r="H796">
        <f>_xlfn.XLOOKUP(A796,'List of Molecules Used'!$D$3:$D$55,'List of Molecules Used'!$F$3:$F$55,"",0,1)</f>
        <v>42.512</v>
      </c>
    </row>
    <row r="797" spans="1:8">
      <c r="A797" s="2" t="s">
        <v>34</v>
      </c>
      <c r="B797" s="2"/>
      <c r="C797">
        <v>221.93</v>
      </c>
      <c r="D797">
        <v>2.5</v>
      </c>
      <c r="E797">
        <v>97.257999999999996</v>
      </c>
      <c r="F797" t="s">
        <v>237</v>
      </c>
      <c r="G797">
        <f>_xlfn.XLOOKUP(A797,'List of Molecules Used'!$D$3:$D$55,'List of Molecules Used'!$E$3:$E$55,"",0,1)</f>
        <v>369.89</v>
      </c>
      <c r="H797">
        <f>_xlfn.XLOOKUP(A797,'List of Molecules Used'!$D$3:$D$55,'List of Molecules Used'!$F$3:$F$55,"",0,1)</f>
        <v>42.512</v>
      </c>
    </row>
    <row r="798" spans="1:8">
      <c r="A798" s="2" t="s">
        <v>34</v>
      </c>
      <c r="B798" s="2"/>
      <c r="C798">
        <v>221.93</v>
      </c>
      <c r="D798">
        <v>3</v>
      </c>
      <c r="E798">
        <v>97.248000000000005</v>
      </c>
      <c r="F798" t="s">
        <v>237</v>
      </c>
      <c r="G798">
        <f>_xlfn.XLOOKUP(A798,'List of Molecules Used'!$D$3:$D$55,'List of Molecules Used'!$E$3:$E$55,"",0,1)</f>
        <v>369.89</v>
      </c>
      <c r="H798">
        <f>_xlfn.XLOOKUP(A798,'List of Molecules Used'!$D$3:$D$55,'List of Molecules Used'!$F$3:$F$55,"",0,1)</f>
        <v>42.512</v>
      </c>
    </row>
    <row r="799" spans="1:8">
      <c r="A799" s="2" t="s">
        <v>34</v>
      </c>
      <c r="B799" s="2"/>
      <c r="C799">
        <v>221.93</v>
      </c>
      <c r="D799">
        <v>3.5</v>
      </c>
      <c r="E799">
        <v>97.238</v>
      </c>
      <c r="F799" t="s">
        <v>237</v>
      </c>
      <c r="G799">
        <f>_xlfn.XLOOKUP(A799,'List of Molecules Used'!$D$3:$D$55,'List of Molecules Used'!$E$3:$E$55,"",0,1)</f>
        <v>369.89</v>
      </c>
      <c r="H799">
        <f>_xlfn.XLOOKUP(A799,'List of Molecules Used'!$D$3:$D$55,'List of Molecules Used'!$F$3:$F$55,"",0,1)</f>
        <v>42.512</v>
      </c>
    </row>
    <row r="800" spans="1:8">
      <c r="A800" s="2" t="s">
        <v>34</v>
      </c>
      <c r="B800" s="2"/>
      <c r="C800">
        <v>221.93</v>
      </c>
      <c r="D800">
        <v>4</v>
      </c>
      <c r="E800">
        <v>97.227999999999994</v>
      </c>
      <c r="F800" t="s">
        <v>237</v>
      </c>
      <c r="G800">
        <f>_xlfn.XLOOKUP(A800,'List of Molecules Used'!$D$3:$D$55,'List of Molecules Used'!$E$3:$E$55,"",0,1)</f>
        <v>369.89</v>
      </c>
      <c r="H800">
        <f>_xlfn.XLOOKUP(A800,'List of Molecules Used'!$D$3:$D$55,'List of Molecules Used'!$F$3:$F$55,"",0,1)</f>
        <v>42.512</v>
      </c>
    </row>
    <row r="801" spans="1:8">
      <c r="A801" s="2" t="s">
        <v>34</v>
      </c>
      <c r="B801" s="2"/>
      <c r="C801">
        <v>221.93</v>
      </c>
      <c r="D801">
        <v>4.5</v>
      </c>
      <c r="E801">
        <v>97.218000000000004</v>
      </c>
      <c r="F801" t="s">
        <v>237</v>
      </c>
      <c r="G801">
        <f>_xlfn.XLOOKUP(A801,'List of Molecules Used'!$D$3:$D$55,'List of Molecules Used'!$E$3:$E$55,"",0,1)</f>
        <v>369.89</v>
      </c>
      <c r="H801">
        <f>_xlfn.XLOOKUP(A801,'List of Molecules Used'!$D$3:$D$55,'List of Molecules Used'!$F$3:$F$55,"",0,1)</f>
        <v>42.512</v>
      </c>
    </row>
    <row r="802" spans="1:8">
      <c r="A802" s="2" t="s">
        <v>34</v>
      </c>
      <c r="B802" s="2"/>
      <c r="C802">
        <v>221.93</v>
      </c>
      <c r="D802">
        <v>5</v>
      </c>
      <c r="E802">
        <v>97.207999999999998</v>
      </c>
      <c r="F802" t="s">
        <v>237</v>
      </c>
      <c r="G802">
        <f>_xlfn.XLOOKUP(A802,'List of Molecules Used'!$D$3:$D$55,'List of Molecules Used'!$E$3:$E$55,"",0,1)</f>
        <v>369.89</v>
      </c>
      <c r="H802">
        <f>_xlfn.XLOOKUP(A802,'List of Molecules Used'!$D$3:$D$55,'List of Molecules Used'!$F$3:$F$55,"",0,1)</f>
        <v>42.512</v>
      </c>
    </row>
    <row r="803" spans="1:8">
      <c r="A803" s="2" t="s">
        <v>34</v>
      </c>
      <c r="B803" s="2"/>
      <c r="C803">
        <v>221.93</v>
      </c>
      <c r="D803">
        <v>5.5</v>
      </c>
      <c r="E803">
        <v>97.197999999999993</v>
      </c>
      <c r="F803" t="s">
        <v>237</v>
      </c>
      <c r="G803">
        <f>_xlfn.XLOOKUP(A803,'List of Molecules Used'!$D$3:$D$55,'List of Molecules Used'!$E$3:$E$55,"",0,1)</f>
        <v>369.89</v>
      </c>
      <c r="H803">
        <f>_xlfn.XLOOKUP(A803,'List of Molecules Used'!$D$3:$D$55,'List of Molecules Used'!$F$3:$F$55,"",0,1)</f>
        <v>42.512</v>
      </c>
    </row>
    <row r="804" spans="1:8">
      <c r="A804" s="2" t="s">
        <v>34</v>
      </c>
      <c r="B804" s="2"/>
      <c r="C804">
        <v>221.93</v>
      </c>
      <c r="D804">
        <v>6</v>
      </c>
      <c r="E804">
        <v>97.188000000000002</v>
      </c>
      <c r="F804" t="s">
        <v>237</v>
      </c>
      <c r="G804">
        <f>_xlfn.XLOOKUP(A804,'List of Molecules Used'!$D$3:$D$55,'List of Molecules Used'!$E$3:$E$55,"",0,1)</f>
        <v>369.89</v>
      </c>
      <c r="H804">
        <f>_xlfn.XLOOKUP(A804,'List of Molecules Used'!$D$3:$D$55,'List of Molecules Used'!$F$3:$F$55,"",0,1)</f>
        <v>42.512</v>
      </c>
    </row>
    <row r="805" spans="1:8">
      <c r="A805" s="2" t="s">
        <v>34</v>
      </c>
      <c r="B805" s="2"/>
      <c r="C805">
        <v>221.93</v>
      </c>
      <c r="D805">
        <v>6.5</v>
      </c>
      <c r="E805">
        <v>97.177999999999997</v>
      </c>
      <c r="F805" t="s">
        <v>237</v>
      </c>
      <c r="G805">
        <f>_xlfn.XLOOKUP(A805,'List of Molecules Used'!$D$3:$D$55,'List of Molecules Used'!$E$3:$E$55,"",0,1)</f>
        <v>369.89</v>
      </c>
      <c r="H805">
        <f>_xlfn.XLOOKUP(A805,'List of Molecules Used'!$D$3:$D$55,'List of Molecules Used'!$F$3:$F$55,"",0,1)</f>
        <v>42.512</v>
      </c>
    </row>
    <row r="806" spans="1:8">
      <c r="A806" s="2" t="s">
        <v>34</v>
      </c>
      <c r="B806" s="2"/>
      <c r="C806">
        <v>221.93</v>
      </c>
      <c r="D806">
        <v>7</v>
      </c>
      <c r="E806">
        <v>97.168000000000006</v>
      </c>
      <c r="F806" t="s">
        <v>237</v>
      </c>
      <c r="G806">
        <f>_xlfn.XLOOKUP(A806,'List of Molecules Used'!$D$3:$D$55,'List of Molecules Used'!$E$3:$E$55,"",0,1)</f>
        <v>369.89</v>
      </c>
      <c r="H806">
        <f>_xlfn.XLOOKUP(A806,'List of Molecules Used'!$D$3:$D$55,'List of Molecules Used'!$F$3:$F$55,"",0,1)</f>
        <v>42.512</v>
      </c>
    </row>
    <row r="807" spans="1:8">
      <c r="A807" s="2" t="s">
        <v>34</v>
      </c>
      <c r="B807" s="2"/>
      <c r="C807">
        <v>221.93</v>
      </c>
      <c r="D807">
        <v>7.5</v>
      </c>
      <c r="E807">
        <v>97.158000000000001</v>
      </c>
      <c r="F807" t="s">
        <v>237</v>
      </c>
      <c r="G807">
        <f>_xlfn.XLOOKUP(A807,'List of Molecules Used'!$D$3:$D$55,'List of Molecules Used'!$E$3:$E$55,"",0,1)</f>
        <v>369.89</v>
      </c>
      <c r="H807">
        <f>_xlfn.XLOOKUP(A807,'List of Molecules Used'!$D$3:$D$55,'List of Molecules Used'!$F$3:$F$55,"",0,1)</f>
        <v>42.512</v>
      </c>
    </row>
    <row r="808" spans="1:8">
      <c r="A808" s="2" t="s">
        <v>34</v>
      </c>
      <c r="B808" s="2"/>
      <c r="C808">
        <v>221.93</v>
      </c>
      <c r="D808">
        <v>8</v>
      </c>
      <c r="E808">
        <v>97.147999999999996</v>
      </c>
      <c r="F808" t="s">
        <v>237</v>
      </c>
      <c r="G808">
        <f>_xlfn.XLOOKUP(A808,'List of Molecules Used'!$D$3:$D$55,'List of Molecules Used'!$E$3:$E$55,"",0,1)</f>
        <v>369.89</v>
      </c>
      <c r="H808">
        <f>_xlfn.XLOOKUP(A808,'List of Molecules Used'!$D$3:$D$55,'List of Molecules Used'!$F$3:$F$55,"",0,1)</f>
        <v>42.512</v>
      </c>
    </row>
    <row r="809" spans="1:8">
      <c r="A809" s="2" t="s">
        <v>34</v>
      </c>
      <c r="B809" s="2"/>
      <c r="C809">
        <v>221.93</v>
      </c>
      <c r="D809">
        <v>8.5</v>
      </c>
      <c r="E809">
        <v>97.138000000000005</v>
      </c>
      <c r="F809" t="s">
        <v>237</v>
      </c>
      <c r="G809">
        <f>_xlfn.XLOOKUP(A809,'List of Molecules Used'!$D$3:$D$55,'List of Molecules Used'!$E$3:$E$55,"",0,1)</f>
        <v>369.89</v>
      </c>
      <c r="H809">
        <f>_xlfn.XLOOKUP(A809,'List of Molecules Used'!$D$3:$D$55,'List of Molecules Used'!$F$3:$F$55,"",0,1)</f>
        <v>42.512</v>
      </c>
    </row>
    <row r="810" spans="1:8">
      <c r="A810" s="2" t="s">
        <v>34</v>
      </c>
      <c r="B810" s="2"/>
      <c r="C810">
        <v>221.93</v>
      </c>
      <c r="D810">
        <v>9</v>
      </c>
      <c r="E810">
        <v>97.128</v>
      </c>
      <c r="F810" t="s">
        <v>237</v>
      </c>
      <c r="G810">
        <f>_xlfn.XLOOKUP(A810,'List of Molecules Used'!$D$3:$D$55,'List of Molecules Used'!$E$3:$E$55,"",0,1)</f>
        <v>369.89</v>
      </c>
      <c r="H810">
        <f>_xlfn.XLOOKUP(A810,'List of Molecules Used'!$D$3:$D$55,'List of Molecules Used'!$F$3:$F$55,"",0,1)</f>
        <v>42.512</v>
      </c>
    </row>
    <row r="811" spans="1:8">
      <c r="A811" s="2" t="s">
        <v>34</v>
      </c>
      <c r="B811" s="2"/>
      <c r="C811">
        <v>221.93</v>
      </c>
      <c r="D811">
        <v>9.5</v>
      </c>
      <c r="E811">
        <v>97.117999999999995</v>
      </c>
      <c r="F811" t="s">
        <v>237</v>
      </c>
      <c r="G811">
        <f>_xlfn.XLOOKUP(A811,'List of Molecules Used'!$D$3:$D$55,'List of Molecules Used'!$E$3:$E$55,"",0,1)</f>
        <v>369.89</v>
      </c>
      <c r="H811">
        <f>_xlfn.XLOOKUP(A811,'List of Molecules Used'!$D$3:$D$55,'List of Molecules Used'!$F$3:$F$55,"",0,1)</f>
        <v>42.512</v>
      </c>
    </row>
    <row r="812" spans="1:8">
      <c r="A812" s="2" t="s">
        <v>34</v>
      </c>
      <c r="B812" s="2"/>
      <c r="C812">
        <v>221.93</v>
      </c>
      <c r="D812">
        <v>10</v>
      </c>
      <c r="E812">
        <v>97.108999999999995</v>
      </c>
      <c r="F812" t="s">
        <v>237</v>
      </c>
      <c r="G812">
        <f>_xlfn.XLOOKUP(A812,'List of Molecules Used'!$D$3:$D$55,'List of Molecules Used'!$E$3:$E$55,"",0,1)</f>
        <v>369.89</v>
      </c>
      <c r="H812">
        <f>_xlfn.XLOOKUP(A812,'List of Molecules Used'!$D$3:$D$55,'List of Molecules Used'!$F$3:$F$55,"",0,1)</f>
        <v>42.512</v>
      </c>
    </row>
    <row r="813" spans="1:8">
      <c r="A813" s="2" t="s">
        <v>34</v>
      </c>
      <c r="B813" s="2"/>
      <c r="C813">
        <v>258.92</v>
      </c>
      <c r="D813">
        <v>1</v>
      </c>
      <c r="E813">
        <v>67.492999999999995</v>
      </c>
      <c r="F813" t="s">
        <v>238</v>
      </c>
      <c r="G813">
        <f>_xlfn.XLOOKUP(A813,'List of Molecules Used'!$D$3:$D$55,'List of Molecules Used'!$E$3:$E$55,"",0,1)</f>
        <v>369.89</v>
      </c>
      <c r="H813">
        <f>_xlfn.XLOOKUP(A813,'List of Molecules Used'!$D$3:$D$55,'List of Molecules Used'!$F$3:$F$55,"",0,1)</f>
        <v>42.512</v>
      </c>
    </row>
    <row r="814" spans="1:8">
      <c r="A814" s="2" t="s">
        <v>34</v>
      </c>
      <c r="B814" s="2"/>
      <c r="C814">
        <v>258.92</v>
      </c>
      <c r="D814">
        <v>1.5</v>
      </c>
      <c r="E814">
        <v>68.382999999999996</v>
      </c>
      <c r="F814" t="s">
        <v>238</v>
      </c>
      <c r="G814">
        <f>_xlfn.XLOOKUP(A814,'List of Molecules Used'!$D$3:$D$55,'List of Molecules Used'!$E$3:$E$55,"",0,1)</f>
        <v>369.89</v>
      </c>
      <c r="H814">
        <f>_xlfn.XLOOKUP(A814,'List of Molecules Used'!$D$3:$D$55,'List of Molecules Used'!$F$3:$F$55,"",0,1)</f>
        <v>42.512</v>
      </c>
    </row>
    <row r="815" spans="1:8">
      <c r="A815" s="2" t="s">
        <v>34</v>
      </c>
      <c r="B815" s="2"/>
      <c r="C815">
        <v>258.92</v>
      </c>
      <c r="D815">
        <v>2</v>
      </c>
      <c r="E815">
        <v>69.346999999999994</v>
      </c>
      <c r="F815" t="s">
        <v>238</v>
      </c>
      <c r="G815">
        <f>_xlfn.XLOOKUP(A815,'List of Molecules Used'!$D$3:$D$55,'List of Molecules Used'!$E$3:$E$55,"",0,1)</f>
        <v>369.89</v>
      </c>
      <c r="H815">
        <f>_xlfn.XLOOKUP(A815,'List of Molecules Used'!$D$3:$D$55,'List of Molecules Used'!$F$3:$F$55,"",0,1)</f>
        <v>42.512</v>
      </c>
    </row>
    <row r="816" spans="1:8">
      <c r="A816" s="2" t="s">
        <v>34</v>
      </c>
      <c r="B816" s="2"/>
      <c r="C816">
        <v>258.92</v>
      </c>
      <c r="D816">
        <v>2.5</v>
      </c>
      <c r="E816">
        <v>70.397000000000006</v>
      </c>
      <c r="F816" t="s">
        <v>238</v>
      </c>
      <c r="G816">
        <f>_xlfn.XLOOKUP(A816,'List of Molecules Used'!$D$3:$D$55,'List of Molecules Used'!$E$3:$E$55,"",0,1)</f>
        <v>369.89</v>
      </c>
      <c r="H816">
        <f>_xlfn.XLOOKUP(A816,'List of Molecules Used'!$D$3:$D$55,'List of Molecules Used'!$F$3:$F$55,"",0,1)</f>
        <v>42.512</v>
      </c>
    </row>
    <row r="817" spans="1:8">
      <c r="A817" s="2" t="s">
        <v>34</v>
      </c>
      <c r="B817" s="2"/>
      <c r="C817">
        <v>258.92</v>
      </c>
      <c r="D817">
        <v>2.9948000000000001</v>
      </c>
      <c r="E817">
        <v>71.534000000000006</v>
      </c>
      <c r="F817" t="s">
        <v>238</v>
      </c>
      <c r="G817">
        <f>_xlfn.XLOOKUP(A817,'List of Molecules Used'!$D$3:$D$55,'List of Molecules Used'!$E$3:$E$55,"",0,1)</f>
        <v>369.89</v>
      </c>
      <c r="H817">
        <f>_xlfn.XLOOKUP(A817,'List of Molecules Used'!$D$3:$D$55,'List of Molecules Used'!$F$3:$F$55,"",0,1)</f>
        <v>42.512</v>
      </c>
    </row>
    <row r="818" spans="1:8">
      <c r="A818" s="2" t="s">
        <v>34</v>
      </c>
      <c r="B818" s="2"/>
      <c r="C818">
        <v>258.92</v>
      </c>
      <c r="D818">
        <v>2.9948000000000001</v>
      </c>
      <c r="E818">
        <v>105.64</v>
      </c>
      <c r="F818" t="s">
        <v>237</v>
      </c>
      <c r="G818">
        <f>_xlfn.XLOOKUP(A818,'List of Molecules Used'!$D$3:$D$55,'List of Molecules Used'!$E$3:$E$55,"",0,1)</f>
        <v>369.89</v>
      </c>
      <c r="H818">
        <f>_xlfn.XLOOKUP(A818,'List of Molecules Used'!$D$3:$D$55,'List of Molecules Used'!$F$3:$F$55,"",0,1)</f>
        <v>42.512</v>
      </c>
    </row>
    <row r="819" spans="1:8">
      <c r="A819" s="2" t="s">
        <v>34</v>
      </c>
      <c r="B819" s="2"/>
      <c r="C819">
        <v>258.92</v>
      </c>
      <c r="D819">
        <v>3</v>
      </c>
      <c r="E819">
        <v>105.64</v>
      </c>
      <c r="F819" t="s">
        <v>237</v>
      </c>
      <c r="G819">
        <f>_xlfn.XLOOKUP(A819,'List of Molecules Used'!$D$3:$D$55,'List of Molecules Used'!$E$3:$E$55,"",0,1)</f>
        <v>369.89</v>
      </c>
      <c r="H819">
        <f>_xlfn.XLOOKUP(A819,'List of Molecules Used'!$D$3:$D$55,'List of Molecules Used'!$F$3:$F$55,"",0,1)</f>
        <v>42.512</v>
      </c>
    </row>
    <row r="820" spans="1:8">
      <c r="A820" s="2" t="s">
        <v>34</v>
      </c>
      <c r="B820" s="2"/>
      <c r="C820">
        <v>258.92</v>
      </c>
      <c r="D820">
        <v>3.5</v>
      </c>
      <c r="E820">
        <v>105.62</v>
      </c>
      <c r="F820" t="s">
        <v>237</v>
      </c>
      <c r="G820">
        <f>_xlfn.XLOOKUP(A820,'List of Molecules Used'!$D$3:$D$55,'List of Molecules Used'!$E$3:$E$55,"",0,1)</f>
        <v>369.89</v>
      </c>
      <c r="H820">
        <f>_xlfn.XLOOKUP(A820,'List of Molecules Used'!$D$3:$D$55,'List of Molecules Used'!$F$3:$F$55,"",0,1)</f>
        <v>42.512</v>
      </c>
    </row>
    <row r="821" spans="1:8">
      <c r="A821" s="2" t="s">
        <v>34</v>
      </c>
      <c r="B821" s="2"/>
      <c r="C821">
        <v>258.92</v>
      </c>
      <c r="D821">
        <v>4</v>
      </c>
      <c r="E821">
        <v>105.6</v>
      </c>
      <c r="F821" t="s">
        <v>237</v>
      </c>
      <c r="G821">
        <f>_xlfn.XLOOKUP(A821,'List of Molecules Used'!$D$3:$D$55,'List of Molecules Used'!$E$3:$E$55,"",0,1)</f>
        <v>369.89</v>
      </c>
      <c r="H821">
        <f>_xlfn.XLOOKUP(A821,'List of Molecules Used'!$D$3:$D$55,'List of Molecules Used'!$F$3:$F$55,"",0,1)</f>
        <v>42.512</v>
      </c>
    </row>
    <row r="822" spans="1:8">
      <c r="A822" s="2" t="s">
        <v>34</v>
      </c>
      <c r="B822" s="2"/>
      <c r="C822">
        <v>258.92</v>
      </c>
      <c r="D822">
        <v>4.5</v>
      </c>
      <c r="E822">
        <v>105.58</v>
      </c>
      <c r="F822" t="s">
        <v>237</v>
      </c>
      <c r="G822">
        <f>_xlfn.XLOOKUP(A822,'List of Molecules Used'!$D$3:$D$55,'List of Molecules Used'!$E$3:$E$55,"",0,1)</f>
        <v>369.89</v>
      </c>
      <c r="H822">
        <f>_xlfn.XLOOKUP(A822,'List of Molecules Used'!$D$3:$D$55,'List of Molecules Used'!$F$3:$F$55,"",0,1)</f>
        <v>42.512</v>
      </c>
    </row>
    <row r="823" spans="1:8">
      <c r="A823" s="2" t="s">
        <v>34</v>
      </c>
      <c r="B823" s="2"/>
      <c r="C823">
        <v>258.92</v>
      </c>
      <c r="D823">
        <v>5</v>
      </c>
      <c r="E823">
        <v>105.55</v>
      </c>
      <c r="F823" t="s">
        <v>237</v>
      </c>
      <c r="G823">
        <f>_xlfn.XLOOKUP(A823,'List of Molecules Used'!$D$3:$D$55,'List of Molecules Used'!$E$3:$E$55,"",0,1)</f>
        <v>369.89</v>
      </c>
      <c r="H823">
        <f>_xlfn.XLOOKUP(A823,'List of Molecules Used'!$D$3:$D$55,'List of Molecules Used'!$F$3:$F$55,"",0,1)</f>
        <v>42.512</v>
      </c>
    </row>
    <row r="824" spans="1:8">
      <c r="A824" s="2" t="s">
        <v>34</v>
      </c>
      <c r="B824" s="2"/>
      <c r="C824">
        <v>258.92</v>
      </c>
      <c r="D824">
        <v>5.5</v>
      </c>
      <c r="E824">
        <v>105.53</v>
      </c>
      <c r="F824" t="s">
        <v>237</v>
      </c>
      <c r="G824">
        <f>_xlfn.XLOOKUP(A824,'List of Molecules Used'!$D$3:$D$55,'List of Molecules Used'!$E$3:$E$55,"",0,1)</f>
        <v>369.89</v>
      </c>
      <c r="H824">
        <f>_xlfn.XLOOKUP(A824,'List of Molecules Used'!$D$3:$D$55,'List of Molecules Used'!$F$3:$F$55,"",0,1)</f>
        <v>42.512</v>
      </c>
    </row>
    <row r="825" spans="1:8">
      <c r="A825" s="2" t="s">
        <v>34</v>
      </c>
      <c r="B825" s="2"/>
      <c r="C825">
        <v>258.92</v>
      </c>
      <c r="D825">
        <v>6</v>
      </c>
      <c r="E825">
        <v>105.51</v>
      </c>
      <c r="F825" t="s">
        <v>237</v>
      </c>
      <c r="G825">
        <f>_xlfn.XLOOKUP(A825,'List of Molecules Used'!$D$3:$D$55,'List of Molecules Used'!$E$3:$E$55,"",0,1)</f>
        <v>369.89</v>
      </c>
      <c r="H825">
        <f>_xlfn.XLOOKUP(A825,'List of Molecules Used'!$D$3:$D$55,'List of Molecules Used'!$F$3:$F$55,"",0,1)</f>
        <v>42.512</v>
      </c>
    </row>
    <row r="826" spans="1:8">
      <c r="A826" s="2" t="s">
        <v>34</v>
      </c>
      <c r="B826" s="2"/>
      <c r="C826">
        <v>258.92</v>
      </c>
      <c r="D826">
        <v>6.5</v>
      </c>
      <c r="E826">
        <v>105.49</v>
      </c>
      <c r="F826" t="s">
        <v>237</v>
      </c>
      <c r="G826">
        <f>_xlfn.XLOOKUP(A826,'List of Molecules Used'!$D$3:$D$55,'List of Molecules Used'!$E$3:$E$55,"",0,1)</f>
        <v>369.89</v>
      </c>
      <c r="H826">
        <f>_xlfn.XLOOKUP(A826,'List of Molecules Used'!$D$3:$D$55,'List of Molecules Used'!$F$3:$F$55,"",0,1)</f>
        <v>42.512</v>
      </c>
    </row>
    <row r="827" spans="1:8">
      <c r="A827" s="2" t="s">
        <v>34</v>
      </c>
      <c r="B827" s="2"/>
      <c r="C827">
        <v>258.92</v>
      </c>
      <c r="D827">
        <v>7</v>
      </c>
      <c r="E827">
        <v>105.46</v>
      </c>
      <c r="F827" t="s">
        <v>237</v>
      </c>
      <c r="G827">
        <f>_xlfn.XLOOKUP(A827,'List of Molecules Used'!$D$3:$D$55,'List of Molecules Used'!$E$3:$E$55,"",0,1)</f>
        <v>369.89</v>
      </c>
      <c r="H827">
        <f>_xlfn.XLOOKUP(A827,'List of Molecules Used'!$D$3:$D$55,'List of Molecules Used'!$F$3:$F$55,"",0,1)</f>
        <v>42.512</v>
      </c>
    </row>
    <row r="828" spans="1:8">
      <c r="A828" s="2" t="s">
        <v>34</v>
      </c>
      <c r="B828" s="2"/>
      <c r="C828">
        <v>258.92</v>
      </c>
      <c r="D828">
        <v>7.5</v>
      </c>
      <c r="E828">
        <v>105.44</v>
      </c>
      <c r="F828" t="s">
        <v>237</v>
      </c>
      <c r="G828">
        <f>_xlfn.XLOOKUP(A828,'List of Molecules Used'!$D$3:$D$55,'List of Molecules Used'!$E$3:$E$55,"",0,1)</f>
        <v>369.89</v>
      </c>
      <c r="H828">
        <f>_xlfn.XLOOKUP(A828,'List of Molecules Used'!$D$3:$D$55,'List of Molecules Used'!$F$3:$F$55,"",0,1)</f>
        <v>42.512</v>
      </c>
    </row>
    <row r="829" spans="1:8">
      <c r="A829" s="2" t="s">
        <v>34</v>
      </c>
      <c r="B829" s="2"/>
      <c r="C829">
        <v>258.92</v>
      </c>
      <c r="D829">
        <v>8</v>
      </c>
      <c r="E829">
        <v>105.42</v>
      </c>
      <c r="F829" t="s">
        <v>237</v>
      </c>
      <c r="G829">
        <f>_xlfn.XLOOKUP(A829,'List of Molecules Used'!$D$3:$D$55,'List of Molecules Used'!$E$3:$E$55,"",0,1)</f>
        <v>369.89</v>
      </c>
      <c r="H829">
        <f>_xlfn.XLOOKUP(A829,'List of Molecules Used'!$D$3:$D$55,'List of Molecules Used'!$F$3:$F$55,"",0,1)</f>
        <v>42.512</v>
      </c>
    </row>
    <row r="830" spans="1:8">
      <c r="A830" s="2" t="s">
        <v>34</v>
      </c>
      <c r="B830" s="2"/>
      <c r="C830">
        <v>258.92</v>
      </c>
      <c r="D830">
        <v>8.5</v>
      </c>
      <c r="E830">
        <v>105.4</v>
      </c>
      <c r="F830" t="s">
        <v>237</v>
      </c>
      <c r="G830">
        <f>_xlfn.XLOOKUP(A830,'List of Molecules Used'!$D$3:$D$55,'List of Molecules Used'!$E$3:$E$55,"",0,1)</f>
        <v>369.89</v>
      </c>
      <c r="H830">
        <f>_xlfn.XLOOKUP(A830,'List of Molecules Used'!$D$3:$D$55,'List of Molecules Used'!$F$3:$F$55,"",0,1)</f>
        <v>42.512</v>
      </c>
    </row>
    <row r="831" spans="1:8">
      <c r="A831" s="2" t="s">
        <v>34</v>
      </c>
      <c r="B831" s="2"/>
      <c r="C831">
        <v>258.92</v>
      </c>
      <c r="D831">
        <v>9</v>
      </c>
      <c r="E831">
        <v>105.37</v>
      </c>
      <c r="F831" t="s">
        <v>237</v>
      </c>
      <c r="G831">
        <f>_xlfn.XLOOKUP(A831,'List of Molecules Used'!$D$3:$D$55,'List of Molecules Used'!$E$3:$E$55,"",0,1)</f>
        <v>369.89</v>
      </c>
      <c r="H831">
        <f>_xlfn.XLOOKUP(A831,'List of Molecules Used'!$D$3:$D$55,'List of Molecules Used'!$F$3:$F$55,"",0,1)</f>
        <v>42.512</v>
      </c>
    </row>
    <row r="832" spans="1:8">
      <c r="A832" s="2" t="s">
        <v>34</v>
      </c>
      <c r="B832" s="2"/>
      <c r="C832">
        <v>258.92</v>
      </c>
      <c r="D832">
        <v>9.5</v>
      </c>
      <c r="E832">
        <v>105.35</v>
      </c>
      <c r="F832" t="s">
        <v>237</v>
      </c>
      <c r="G832">
        <f>_xlfn.XLOOKUP(A832,'List of Molecules Used'!$D$3:$D$55,'List of Molecules Used'!$E$3:$E$55,"",0,1)</f>
        <v>369.89</v>
      </c>
      <c r="H832">
        <f>_xlfn.XLOOKUP(A832,'List of Molecules Used'!$D$3:$D$55,'List of Molecules Used'!$F$3:$F$55,"",0,1)</f>
        <v>42.512</v>
      </c>
    </row>
    <row r="833" spans="1:8">
      <c r="A833" s="2" t="s">
        <v>34</v>
      </c>
      <c r="B833" s="2"/>
      <c r="C833">
        <v>258.92</v>
      </c>
      <c r="D833">
        <v>10</v>
      </c>
      <c r="E833">
        <v>105.33</v>
      </c>
      <c r="F833" t="s">
        <v>237</v>
      </c>
      <c r="G833">
        <f>_xlfn.XLOOKUP(A833,'List of Molecules Used'!$D$3:$D$55,'List of Molecules Used'!$E$3:$E$55,"",0,1)</f>
        <v>369.89</v>
      </c>
      <c r="H833">
        <f>_xlfn.XLOOKUP(A833,'List of Molecules Used'!$D$3:$D$55,'List of Molecules Used'!$F$3:$F$55,"",0,1)</f>
        <v>42.512</v>
      </c>
    </row>
    <row r="834" spans="1:8">
      <c r="A834" s="2" t="s">
        <v>34</v>
      </c>
      <c r="B834" s="2"/>
      <c r="C834">
        <v>295.91000000000003</v>
      </c>
      <c r="D834">
        <v>1</v>
      </c>
      <c r="E834">
        <v>73.864000000000004</v>
      </c>
      <c r="F834" t="s">
        <v>238</v>
      </c>
      <c r="G834">
        <f>_xlfn.XLOOKUP(A834,'List of Molecules Used'!$D$3:$D$55,'List of Molecules Used'!$E$3:$E$55,"",0,1)</f>
        <v>369.89</v>
      </c>
      <c r="H834">
        <f>_xlfn.XLOOKUP(A834,'List of Molecules Used'!$D$3:$D$55,'List of Molecules Used'!$F$3:$F$55,"",0,1)</f>
        <v>42.512</v>
      </c>
    </row>
    <row r="835" spans="1:8">
      <c r="A835" s="2" t="s">
        <v>34</v>
      </c>
      <c r="B835" s="2"/>
      <c r="C835">
        <v>295.91000000000003</v>
      </c>
      <c r="D835">
        <v>1.5</v>
      </c>
      <c r="E835">
        <v>74.381</v>
      </c>
      <c r="F835" t="s">
        <v>238</v>
      </c>
      <c r="G835">
        <f>_xlfn.XLOOKUP(A835,'List of Molecules Used'!$D$3:$D$55,'List of Molecules Used'!$E$3:$E$55,"",0,1)</f>
        <v>369.89</v>
      </c>
      <c r="H835">
        <f>_xlfn.XLOOKUP(A835,'List of Molecules Used'!$D$3:$D$55,'List of Molecules Used'!$F$3:$F$55,"",0,1)</f>
        <v>42.512</v>
      </c>
    </row>
    <row r="836" spans="1:8">
      <c r="A836" s="2" t="s">
        <v>34</v>
      </c>
      <c r="B836" s="2"/>
      <c r="C836">
        <v>295.91000000000003</v>
      </c>
      <c r="D836">
        <v>2</v>
      </c>
      <c r="E836">
        <v>74.923000000000002</v>
      </c>
      <c r="F836" t="s">
        <v>238</v>
      </c>
      <c r="G836">
        <f>_xlfn.XLOOKUP(A836,'List of Molecules Used'!$D$3:$D$55,'List of Molecules Used'!$E$3:$E$55,"",0,1)</f>
        <v>369.89</v>
      </c>
      <c r="H836">
        <f>_xlfn.XLOOKUP(A836,'List of Molecules Used'!$D$3:$D$55,'List of Molecules Used'!$F$3:$F$55,"",0,1)</f>
        <v>42.512</v>
      </c>
    </row>
    <row r="837" spans="1:8">
      <c r="A837" s="2" t="s">
        <v>34</v>
      </c>
      <c r="B837" s="2"/>
      <c r="C837">
        <v>295.91000000000003</v>
      </c>
      <c r="D837">
        <v>2.5</v>
      </c>
      <c r="E837">
        <v>75.492999999999995</v>
      </c>
      <c r="F837" t="s">
        <v>238</v>
      </c>
      <c r="G837">
        <f>_xlfn.XLOOKUP(A837,'List of Molecules Used'!$D$3:$D$55,'List of Molecules Used'!$E$3:$E$55,"",0,1)</f>
        <v>369.89</v>
      </c>
      <c r="H837">
        <f>_xlfn.XLOOKUP(A837,'List of Molecules Used'!$D$3:$D$55,'List of Molecules Used'!$F$3:$F$55,"",0,1)</f>
        <v>42.512</v>
      </c>
    </row>
    <row r="838" spans="1:8">
      <c r="A838" s="2" t="s">
        <v>34</v>
      </c>
      <c r="B838" s="2"/>
      <c r="C838">
        <v>295.91000000000003</v>
      </c>
      <c r="D838">
        <v>3</v>
      </c>
      <c r="E838">
        <v>76.093999999999994</v>
      </c>
      <c r="F838" t="s">
        <v>238</v>
      </c>
      <c r="G838">
        <f>_xlfn.XLOOKUP(A838,'List of Molecules Used'!$D$3:$D$55,'List of Molecules Used'!$E$3:$E$55,"",0,1)</f>
        <v>369.89</v>
      </c>
      <c r="H838">
        <f>_xlfn.XLOOKUP(A838,'List of Molecules Used'!$D$3:$D$55,'List of Molecules Used'!$F$3:$F$55,"",0,1)</f>
        <v>42.512</v>
      </c>
    </row>
    <row r="839" spans="1:8">
      <c r="A839" s="2" t="s">
        <v>34</v>
      </c>
      <c r="B839" s="2"/>
      <c r="C839">
        <v>295.91000000000003</v>
      </c>
      <c r="D839">
        <v>3.5</v>
      </c>
      <c r="E839">
        <v>76.727000000000004</v>
      </c>
      <c r="F839" t="s">
        <v>238</v>
      </c>
      <c r="G839">
        <f>_xlfn.XLOOKUP(A839,'List of Molecules Used'!$D$3:$D$55,'List of Molecules Used'!$E$3:$E$55,"",0,1)</f>
        <v>369.89</v>
      </c>
      <c r="H839">
        <f>_xlfn.XLOOKUP(A839,'List of Molecules Used'!$D$3:$D$55,'List of Molecules Used'!$F$3:$F$55,"",0,1)</f>
        <v>42.512</v>
      </c>
    </row>
    <row r="840" spans="1:8">
      <c r="A840" s="2" t="s">
        <v>34</v>
      </c>
      <c r="B840" s="2"/>
      <c r="C840">
        <v>295.91000000000003</v>
      </c>
      <c r="D840">
        <v>4</v>
      </c>
      <c r="E840">
        <v>77.397999999999996</v>
      </c>
      <c r="F840" t="s">
        <v>238</v>
      </c>
      <c r="G840">
        <f>_xlfn.XLOOKUP(A840,'List of Molecules Used'!$D$3:$D$55,'List of Molecules Used'!$E$3:$E$55,"",0,1)</f>
        <v>369.89</v>
      </c>
      <c r="H840">
        <f>_xlfn.XLOOKUP(A840,'List of Molecules Used'!$D$3:$D$55,'List of Molecules Used'!$F$3:$F$55,"",0,1)</f>
        <v>42.512</v>
      </c>
    </row>
    <row r="841" spans="1:8">
      <c r="A841" s="2" t="s">
        <v>34</v>
      </c>
      <c r="B841" s="2"/>
      <c r="C841">
        <v>295.91000000000003</v>
      </c>
      <c r="D841">
        <v>4.5</v>
      </c>
      <c r="E841">
        <v>78.11</v>
      </c>
      <c r="F841" t="s">
        <v>238</v>
      </c>
      <c r="G841">
        <f>_xlfn.XLOOKUP(A841,'List of Molecules Used'!$D$3:$D$55,'List of Molecules Used'!$E$3:$E$55,"",0,1)</f>
        <v>369.89</v>
      </c>
      <c r="H841">
        <f>_xlfn.XLOOKUP(A841,'List of Molecules Used'!$D$3:$D$55,'List of Molecules Used'!$F$3:$F$55,"",0,1)</f>
        <v>42.512</v>
      </c>
    </row>
    <row r="842" spans="1:8">
      <c r="A842" s="2" t="s">
        <v>34</v>
      </c>
      <c r="B842" s="2"/>
      <c r="C842">
        <v>295.91000000000003</v>
      </c>
      <c r="D842">
        <v>5</v>
      </c>
      <c r="E842">
        <v>78.867000000000004</v>
      </c>
      <c r="F842" t="s">
        <v>238</v>
      </c>
      <c r="G842">
        <f>_xlfn.XLOOKUP(A842,'List of Molecules Used'!$D$3:$D$55,'List of Molecules Used'!$E$3:$E$55,"",0,1)</f>
        <v>369.89</v>
      </c>
      <c r="H842">
        <f>_xlfn.XLOOKUP(A842,'List of Molecules Used'!$D$3:$D$55,'List of Molecules Used'!$F$3:$F$55,"",0,1)</f>
        <v>42.512</v>
      </c>
    </row>
    <row r="843" spans="1:8">
      <c r="A843" s="2" t="s">
        <v>34</v>
      </c>
      <c r="B843" s="2"/>
      <c r="C843">
        <v>295.91000000000003</v>
      </c>
      <c r="D843">
        <v>5.5</v>
      </c>
      <c r="E843">
        <v>79.674999999999997</v>
      </c>
      <c r="F843" t="s">
        <v>238</v>
      </c>
      <c r="G843">
        <f>_xlfn.XLOOKUP(A843,'List of Molecules Used'!$D$3:$D$55,'List of Molecules Used'!$E$3:$E$55,"",0,1)</f>
        <v>369.89</v>
      </c>
      <c r="H843">
        <f>_xlfn.XLOOKUP(A843,'List of Molecules Used'!$D$3:$D$55,'List of Molecules Used'!$F$3:$F$55,"",0,1)</f>
        <v>42.512</v>
      </c>
    </row>
    <row r="844" spans="1:8">
      <c r="A844" s="2" t="s">
        <v>34</v>
      </c>
      <c r="B844" s="2"/>
      <c r="C844">
        <v>295.91000000000003</v>
      </c>
      <c r="D844">
        <v>6</v>
      </c>
      <c r="E844">
        <v>80.542000000000002</v>
      </c>
      <c r="F844" t="s">
        <v>238</v>
      </c>
      <c r="G844">
        <f>_xlfn.XLOOKUP(A844,'List of Molecules Used'!$D$3:$D$55,'List of Molecules Used'!$E$3:$E$55,"",0,1)</f>
        <v>369.89</v>
      </c>
      <c r="H844">
        <f>_xlfn.XLOOKUP(A844,'List of Molecules Used'!$D$3:$D$55,'List of Molecules Used'!$F$3:$F$55,"",0,1)</f>
        <v>42.512</v>
      </c>
    </row>
    <row r="845" spans="1:8">
      <c r="A845" s="2" t="s">
        <v>34</v>
      </c>
      <c r="B845" s="2"/>
      <c r="C845">
        <v>295.91000000000003</v>
      </c>
      <c r="D845">
        <v>6.5</v>
      </c>
      <c r="E845">
        <v>81.474000000000004</v>
      </c>
      <c r="F845" t="s">
        <v>238</v>
      </c>
      <c r="G845">
        <f>_xlfn.XLOOKUP(A845,'List of Molecules Used'!$D$3:$D$55,'List of Molecules Used'!$E$3:$E$55,"",0,1)</f>
        <v>369.89</v>
      </c>
      <c r="H845">
        <f>_xlfn.XLOOKUP(A845,'List of Molecules Used'!$D$3:$D$55,'List of Molecules Used'!$F$3:$F$55,"",0,1)</f>
        <v>42.512</v>
      </c>
    </row>
    <row r="846" spans="1:8">
      <c r="A846" s="2" t="s">
        <v>34</v>
      </c>
      <c r="B846" s="2"/>
      <c r="C846">
        <v>295.91000000000003</v>
      </c>
      <c r="D846">
        <v>7</v>
      </c>
      <c r="E846">
        <v>82.480999999999995</v>
      </c>
      <c r="F846" t="s">
        <v>238</v>
      </c>
      <c r="G846">
        <f>_xlfn.XLOOKUP(A846,'List of Molecules Used'!$D$3:$D$55,'List of Molecules Used'!$E$3:$E$55,"",0,1)</f>
        <v>369.89</v>
      </c>
      <c r="H846">
        <f>_xlfn.XLOOKUP(A846,'List of Molecules Used'!$D$3:$D$55,'List of Molecules Used'!$F$3:$F$55,"",0,1)</f>
        <v>42.512</v>
      </c>
    </row>
    <row r="847" spans="1:8">
      <c r="A847" s="2" t="s">
        <v>34</v>
      </c>
      <c r="B847" s="2"/>
      <c r="C847">
        <v>295.91000000000003</v>
      </c>
      <c r="D847">
        <v>7.5</v>
      </c>
      <c r="E847">
        <v>83.575000000000003</v>
      </c>
      <c r="F847" t="s">
        <v>238</v>
      </c>
      <c r="G847">
        <f>_xlfn.XLOOKUP(A847,'List of Molecules Used'!$D$3:$D$55,'List of Molecules Used'!$E$3:$E$55,"",0,1)</f>
        <v>369.89</v>
      </c>
      <c r="H847">
        <f>_xlfn.XLOOKUP(A847,'List of Molecules Used'!$D$3:$D$55,'List of Molecules Used'!$F$3:$F$55,"",0,1)</f>
        <v>42.512</v>
      </c>
    </row>
    <row r="848" spans="1:8">
      <c r="A848" s="2" t="s">
        <v>34</v>
      </c>
      <c r="B848" s="2"/>
      <c r="C848">
        <v>295.91000000000003</v>
      </c>
      <c r="D848">
        <v>8</v>
      </c>
      <c r="E848">
        <v>84.771000000000001</v>
      </c>
      <c r="F848" t="s">
        <v>238</v>
      </c>
      <c r="G848">
        <f>_xlfn.XLOOKUP(A848,'List of Molecules Used'!$D$3:$D$55,'List of Molecules Used'!$E$3:$E$55,"",0,1)</f>
        <v>369.89</v>
      </c>
      <c r="H848">
        <f>_xlfn.XLOOKUP(A848,'List of Molecules Used'!$D$3:$D$55,'List of Molecules Used'!$F$3:$F$55,"",0,1)</f>
        <v>42.512</v>
      </c>
    </row>
    <row r="849" spans="1:8">
      <c r="A849" s="2" t="s">
        <v>34</v>
      </c>
      <c r="B849" s="2"/>
      <c r="C849">
        <v>295.91000000000003</v>
      </c>
      <c r="D849">
        <v>8.5</v>
      </c>
      <c r="E849">
        <v>86.084999999999994</v>
      </c>
      <c r="F849" t="s">
        <v>238</v>
      </c>
      <c r="G849">
        <f>_xlfn.XLOOKUP(A849,'List of Molecules Used'!$D$3:$D$55,'List of Molecules Used'!$E$3:$E$55,"",0,1)</f>
        <v>369.89</v>
      </c>
      <c r="H849">
        <f>_xlfn.XLOOKUP(A849,'List of Molecules Used'!$D$3:$D$55,'List of Molecules Used'!$F$3:$F$55,"",0,1)</f>
        <v>42.512</v>
      </c>
    </row>
    <row r="850" spans="1:8">
      <c r="A850" s="2" t="s">
        <v>34</v>
      </c>
      <c r="B850" s="2"/>
      <c r="C850">
        <v>295.91000000000003</v>
      </c>
      <c r="D850">
        <v>8.9896999999999991</v>
      </c>
      <c r="E850">
        <v>87.51</v>
      </c>
      <c r="F850" t="s">
        <v>238</v>
      </c>
      <c r="G850">
        <f>_xlfn.XLOOKUP(A850,'List of Molecules Used'!$D$3:$D$55,'List of Molecules Used'!$E$3:$E$55,"",0,1)</f>
        <v>369.89</v>
      </c>
      <c r="H850">
        <f>_xlfn.XLOOKUP(A850,'List of Molecules Used'!$D$3:$D$55,'List of Molecules Used'!$F$3:$F$55,"",0,1)</f>
        <v>42.512</v>
      </c>
    </row>
    <row r="851" spans="1:8">
      <c r="A851" s="2" t="s">
        <v>34</v>
      </c>
      <c r="B851" s="2"/>
      <c r="C851">
        <v>295.91000000000003</v>
      </c>
      <c r="D851">
        <v>8.9896999999999991</v>
      </c>
      <c r="E851">
        <v>118.82</v>
      </c>
      <c r="F851" t="s">
        <v>237</v>
      </c>
      <c r="G851">
        <f>_xlfn.XLOOKUP(A851,'List of Molecules Used'!$D$3:$D$55,'List of Molecules Used'!$E$3:$E$55,"",0,1)</f>
        <v>369.89</v>
      </c>
      <c r="H851">
        <f>_xlfn.XLOOKUP(A851,'List of Molecules Used'!$D$3:$D$55,'List of Molecules Used'!$F$3:$F$55,"",0,1)</f>
        <v>42.512</v>
      </c>
    </row>
    <row r="852" spans="1:8">
      <c r="A852" s="2" t="s">
        <v>34</v>
      </c>
      <c r="B852" s="2"/>
      <c r="C852">
        <v>295.91000000000003</v>
      </c>
      <c r="D852">
        <v>9</v>
      </c>
      <c r="E852">
        <v>118.82</v>
      </c>
      <c r="F852" t="s">
        <v>237</v>
      </c>
      <c r="G852">
        <f>_xlfn.XLOOKUP(A852,'List of Molecules Used'!$D$3:$D$55,'List of Molecules Used'!$E$3:$E$55,"",0,1)</f>
        <v>369.89</v>
      </c>
      <c r="H852">
        <f>_xlfn.XLOOKUP(A852,'List of Molecules Used'!$D$3:$D$55,'List of Molecules Used'!$F$3:$F$55,"",0,1)</f>
        <v>42.512</v>
      </c>
    </row>
    <row r="853" spans="1:8">
      <c r="A853" s="2" t="s">
        <v>34</v>
      </c>
      <c r="B853" s="2"/>
      <c r="C853">
        <v>295.91000000000003</v>
      </c>
      <c r="D853">
        <v>9.5</v>
      </c>
      <c r="E853">
        <v>118.76</v>
      </c>
      <c r="F853" t="s">
        <v>237</v>
      </c>
      <c r="G853">
        <f>_xlfn.XLOOKUP(A853,'List of Molecules Used'!$D$3:$D$55,'List of Molecules Used'!$E$3:$E$55,"",0,1)</f>
        <v>369.89</v>
      </c>
      <c r="H853">
        <f>_xlfn.XLOOKUP(A853,'List of Molecules Used'!$D$3:$D$55,'List of Molecules Used'!$F$3:$F$55,"",0,1)</f>
        <v>42.512</v>
      </c>
    </row>
    <row r="854" spans="1:8">
      <c r="A854" s="2" t="s">
        <v>34</v>
      </c>
      <c r="B854" s="2"/>
      <c r="C854">
        <v>295.91000000000003</v>
      </c>
      <c r="D854">
        <v>10</v>
      </c>
      <c r="E854">
        <v>118.69</v>
      </c>
      <c r="F854" t="s">
        <v>237</v>
      </c>
      <c r="G854">
        <f>_xlfn.XLOOKUP(A854,'List of Molecules Used'!$D$3:$D$55,'List of Molecules Used'!$E$3:$E$55,"",0,1)</f>
        <v>369.89</v>
      </c>
      <c r="H854">
        <f>_xlfn.XLOOKUP(A854,'List of Molecules Used'!$D$3:$D$55,'List of Molecules Used'!$F$3:$F$55,"",0,1)</f>
        <v>42.512</v>
      </c>
    </row>
    <row r="855" spans="1:8">
      <c r="A855" s="2" t="s">
        <v>34</v>
      </c>
      <c r="B855" s="2"/>
      <c r="C855">
        <v>332.9</v>
      </c>
      <c r="D855">
        <v>1</v>
      </c>
      <c r="E855">
        <v>80.861999999999995</v>
      </c>
      <c r="F855" t="s">
        <v>238</v>
      </c>
      <c r="G855">
        <f>_xlfn.XLOOKUP(A855,'List of Molecules Used'!$D$3:$D$55,'List of Molecules Used'!$E$3:$E$55,"",0,1)</f>
        <v>369.89</v>
      </c>
      <c r="H855">
        <f>_xlfn.XLOOKUP(A855,'List of Molecules Used'!$D$3:$D$55,'List of Molecules Used'!$F$3:$F$55,"",0,1)</f>
        <v>42.512</v>
      </c>
    </row>
    <row r="856" spans="1:8">
      <c r="A856" s="2" t="s">
        <v>34</v>
      </c>
      <c r="B856" s="2"/>
      <c r="C856">
        <v>332.9</v>
      </c>
      <c r="D856">
        <v>1.5</v>
      </c>
      <c r="E856">
        <v>81.192999999999998</v>
      </c>
      <c r="F856" t="s">
        <v>238</v>
      </c>
      <c r="G856">
        <f>_xlfn.XLOOKUP(A856,'List of Molecules Used'!$D$3:$D$55,'List of Molecules Used'!$E$3:$E$55,"",0,1)</f>
        <v>369.89</v>
      </c>
      <c r="H856">
        <f>_xlfn.XLOOKUP(A856,'List of Molecules Used'!$D$3:$D$55,'List of Molecules Used'!$F$3:$F$55,"",0,1)</f>
        <v>42.512</v>
      </c>
    </row>
    <row r="857" spans="1:8">
      <c r="A857" s="2" t="s">
        <v>34</v>
      </c>
      <c r="B857" s="2"/>
      <c r="C857">
        <v>332.9</v>
      </c>
      <c r="D857">
        <v>2</v>
      </c>
      <c r="E857">
        <v>81.534999999999997</v>
      </c>
      <c r="F857" t="s">
        <v>238</v>
      </c>
      <c r="G857">
        <f>_xlfn.XLOOKUP(A857,'List of Molecules Used'!$D$3:$D$55,'List of Molecules Used'!$E$3:$E$55,"",0,1)</f>
        <v>369.89</v>
      </c>
      <c r="H857">
        <f>_xlfn.XLOOKUP(A857,'List of Molecules Used'!$D$3:$D$55,'List of Molecules Used'!$F$3:$F$55,"",0,1)</f>
        <v>42.512</v>
      </c>
    </row>
    <row r="858" spans="1:8">
      <c r="A858" s="2" t="s">
        <v>34</v>
      </c>
      <c r="B858" s="2"/>
      <c r="C858">
        <v>332.9</v>
      </c>
      <c r="D858">
        <v>2.5</v>
      </c>
      <c r="E858">
        <v>81.887</v>
      </c>
      <c r="F858" t="s">
        <v>238</v>
      </c>
      <c r="G858">
        <f>_xlfn.XLOOKUP(A858,'List of Molecules Used'!$D$3:$D$55,'List of Molecules Used'!$E$3:$E$55,"",0,1)</f>
        <v>369.89</v>
      </c>
      <c r="H858">
        <f>_xlfn.XLOOKUP(A858,'List of Molecules Used'!$D$3:$D$55,'List of Molecules Used'!$F$3:$F$55,"",0,1)</f>
        <v>42.512</v>
      </c>
    </row>
    <row r="859" spans="1:8">
      <c r="A859" s="2" t="s">
        <v>34</v>
      </c>
      <c r="B859" s="2"/>
      <c r="C859">
        <v>332.9</v>
      </c>
      <c r="D859">
        <v>3</v>
      </c>
      <c r="E859">
        <v>82.251000000000005</v>
      </c>
      <c r="F859" t="s">
        <v>238</v>
      </c>
      <c r="G859">
        <f>_xlfn.XLOOKUP(A859,'List of Molecules Used'!$D$3:$D$55,'List of Molecules Used'!$E$3:$E$55,"",0,1)</f>
        <v>369.89</v>
      </c>
      <c r="H859">
        <f>_xlfn.XLOOKUP(A859,'List of Molecules Used'!$D$3:$D$55,'List of Molecules Used'!$F$3:$F$55,"",0,1)</f>
        <v>42.512</v>
      </c>
    </row>
    <row r="860" spans="1:8">
      <c r="A860" s="2" t="s">
        <v>34</v>
      </c>
      <c r="B860" s="2"/>
      <c r="C860">
        <v>332.9</v>
      </c>
      <c r="D860">
        <v>3.5</v>
      </c>
      <c r="E860">
        <v>82.628</v>
      </c>
      <c r="F860" t="s">
        <v>238</v>
      </c>
      <c r="G860">
        <f>_xlfn.XLOOKUP(A860,'List of Molecules Used'!$D$3:$D$55,'List of Molecules Used'!$E$3:$E$55,"",0,1)</f>
        <v>369.89</v>
      </c>
      <c r="H860">
        <f>_xlfn.XLOOKUP(A860,'List of Molecules Used'!$D$3:$D$55,'List of Molecules Used'!$F$3:$F$55,"",0,1)</f>
        <v>42.512</v>
      </c>
    </row>
    <row r="861" spans="1:8">
      <c r="A861" s="2" t="s">
        <v>34</v>
      </c>
      <c r="B861" s="2"/>
      <c r="C861">
        <v>332.9</v>
      </c>
      <c r="D861">
        <v>4</v>
      </c>
      <c r="E861">
        <v>83.016999999999996</v>
      </c>
      <c r="F861" t="s">
        <v>238</v>
      </c>
      <c r="G861">
        <f>_xlfn.XLOOKUP(A861,'List of Molecules Used'!$D$3:$D$55,'List of Molecules Used'!$E$3:$E$55,"",0,1)</f>
        <v>369.89</v>
      </c>
      <c r="H861">
        <f>_xlfn.XLOOKUP(A861,'List of Molecules Used'!$D$3:$D$55,'List of Molecules Used'!$F$3:$F$55,"",0,1)</f>
        <v>42.512</v>
      </c>
    </row>
    <row r="862" spans="1:8">
      <c r="A862" s="2" t="s">
        <v>34</v>
      </c>
      <c r="B862" s="2"/>
      <c r="C862">
        <v>332.9</v>
      </c>
      <c r="D862">
        <v>4.5</v>
      </c>
      <c r="E862">
        <v>83.42</v>
      </c>
      <c r="F862" t="s">
        <v>238</v>
      </c>
      <c r="G862">
        <f>_xlfn.XLOOKUP(A862,'List of Molecules Used'!$D$3:$D$55,'List of Molecules Used'!$E$3:$E$55,"",0,1)</f>
        <v>369.89</v>
      </c>
      <c r="H862">
        <f>_xlfn.XLOOKUP(A862,'List of Molecules Used'!$D$3:$D$55,'List of Molecules Used'!$F$3:$F$55,"",0,1)</f>
        <v>42.512</v>
      </c>
    </row>
    <row r="863" spans="1:8">
      <c r="A863" s="2" t="s">
        <v>34</v>
      </c>
      <c r="B863" s="2"/>
      <c r="C863">
        <v>332.9</v>
      </c>
      <c r="D863">
        <v>5</v>
      </c>
      <c r="E863">
        <v>83.837999999999994</v>
      </c>
      <c r="F863" t="s">
        <v>238</v>
      </c>
      <c r="G863">
        <f>_xlfn.XLOOKUP(A863,'List of Molecules Used'!$D$3:$D$55,'List of Molecules Used'!$E$3:$E$55,"",0,1)</f>
        <v>369.89</v>
      </c>
      <c r="H863">
        <f>_xlfn.XLOOKUP(A863,'List of Molecules Used'!$D$3:$D$55,'List of Molecules Used'!$F$3:$F$55,"",0,1)</f>
        <v>42.512</v>
      </c>
    </row>
    <row r="864" spans="1:8">
      <c r="A864" s="2" t="s">
        <v>34</v>
      </c>
      <c r="B864" s="2"/>
      <c r="C864">
        <v>332.9</v>
      </c>
      <c r="D864">
        <v>5.5</v>
      </c>
      <c r="E864">
        <v>84.272000000000006</v>
      </c>
      <c r="F864" t="s">
        <v>238</v>
      </c>
      <c r="G864">
        <f>_xlfn.XLOOKUP(A864,'List of Molecules Used'!$D$3:$D$55,'List of Molecules Used'!$E$3:$E$55,"",0,1)</f>
        <v>369.89</v>
      </c>
      <c r="H864">
        <f>_xlfn.XLOOKUP(A864,'List of Molecules Used'!$D$3:$D$55,'List of Molecules Used'!$F$3:$F$55,"",0,1)</f>
        <v>42.512</v>
      </c>
    </row>
    <row r="865" spans="1:8">
      <c r="A865" s="2" t="s">
        <v>34</v>
      </c>
      <c r="B865" s="2"/>
      <c r="C865">
        <v>332.9</v>
      </c>
      <c r="D865">
        <v>6</v>
      </c>
      <c r="E865">
        <v>84.721999999999994</v>
      </c>
      <c r="F865" t="s">
        <v>238</v>
      </c>
      <c r="G865">
        <f>_xlfn.XLOOKUP(A865,'List of Molecules Used'!$D$3:$D$55,'List of Molecules Used'!$E$3:$E$55,"",0,1)</f>
        <v>369.89</v>
      </c>
      <c r="H865">
        <f>_xlfn.XLOOKUP(A865,'List of Molecules Used'!$D$3:$D$55,'List of Molecules Used'!$F$3:$F$55,"",0,1)</f>
        <v>42.512</v>
      </c>
    </row>
    <row r="866" spans="1:8">
      <c r="A866" s="2" t="s">
        <v>34</v>
      </c>
      <c r="B866" s="2"/>
      <c r="C866">
        <v>332.9</v>
      </c>
      <c r="D866">
        <v>6.5</v>
      </c>
      <c r="E866">
        <v>85.188999999999993</v>
      </c>
      <c r="F866" t="s">
        <v>238</v>
      </c>
      <c r="G866">
        <f>_xlfn.XLOOKUP(A866,'List of Molecules Used'!$D$3:$D$55,'List of Molecules Used'!$E$3:$E$55,"",0,1)</f>
        <v>369.89</v>
      </c>
      <c r="H866">
        <f>_xlfn.XLOOKUP(A866,'List of Molecules Used'!$D$3:$D$55,'List of Molecules Used'!$F$3:$F$55,"",0,1)</f>
        <v>42.512</v>
      </c>
    </row>
    <row r="867" spans="1:8">
      <c r="A867" s="2" t="s">
        <v>34</v>
      </c>
      <c r="B867" s="2"/>
      <c r="C867">
        <v>332.9</v>
      </c>
      <c r="D867">
        <v>7</v>
      </c>
      <c r="E867">
        <v>85.674999999999997</v>
      </c>
      <c r="F867" t="s">
        <v>238</v>
      </c>
      <c r="G867">
        <f>_xlfn.XLOOKUP(A867,'List of Molecules Used'!$D$3:$D$55,'List of Molecules Used'!$E$3:$E$55,"",0,1)</f>
        <v>369.89</v>
      </c>
      <c r="H867">
        <f>_xlfn.XLOOKUP(A867,'List of Molecules Used'!$D$3:$D$55,'List of Molecules Used'!$F$3:$F$55,"",0,1)</f>
        <v>42.512</v>
      </c>
    </row>
    <row r="868" spans="1:8">
      <c r="A868" s="2" t="s">
        <v>34</v>
      </c>
      <c r="B868" s="2"/>
      <c r="C868">
        <v>332.9</v>
      </c>
      <c r="D868">
        <v>7.5</v>
      </c>
      <c r="E868">
        <v>86.182000000000002</v>
      </c>
      <c r="F868" t="s">
        <v>238</v>
      </c>
      <c r="G868">
        <f>_xlfn.XLOOKUP(A868,'List of Molecules Used'!$D$3:$D$55,'List of Molecules Used'!$E$3:$E$55,"",0,1)</f>
        <v>369.89</v>
      </c>
      <c r="H868">
        <f>_xlfn.XLOOKUP(A868,'List of Molecules Used'!$D$3:$D$55,'List of Molecules Used'!$F$3:$F$55,"",0,1)</f>
        <v>42.512</v>
      </c>
    </row>
    <row r="869" spans="1:8">
      <c r="A869" s="2" t="s">
        <v>34</v>
      </c>
      <c r="B869" s="2"/>
      <c r="C869">
        <v>332.9</v>
      </c>
      <c r="D869">
        <v>8</v>
      </c>
      <c r="E869">
        <v>86.71</v>
      </c>
      <c r="F869" t="s">
        <v>238</v>
      </c>
      <c r="G869">
        <f>_xlfn.XLOOKUP(A869,'List of Molecules Used'!$D$3:$D$55,'List of Molecules Used'!$E$3:$E$55,"",0,1)</f>
        <v>369.89</v>
      </c>
      <c r="H869">
        <f>_xlfn.XLOOKUP(A869,'List of Molecules Used'!$D$3:$D$55,'List of Molecules Used'!$F$3:$F$55,"",0,1)</f>
        <v>42.512</v>
      </c>
    </row>
    <row r="870" spans="1:8">
      <c r="A870" s="2" t="s">
        <v>34</v>
      </c>
      <c r="B870" s="2"/>
      <c r="C870">
        <v>332.9</v>
      </c>
      <c r="D870">
        <v>8.5</v>
      </c>
      <c r="E870">
        <v>87.260999999999996</v>
      </c>
      <c r="F870" t="s">
        <v>238</v>
      </c>
      <c r="G870">
        <f>_xlfn.XLOOKUP(A870,'List of Molecules Used'!$D$3:$D$55,'List of Molecules Used'!$E$3:$E$55,"",0,1)</f>
        <v>369.89</v>
      </c>
      <c r="H870">
        <f>_xlfn.XLOOKUP(A870,'List of Molecules Used'!$D$3:$D$55,'List of Molecules Used'!$F$3:$F$55,"",0,1)</f>
        <v>42.512</v>
      </c>
    </row>
    <row r="871" spans="1:8">
      <c r="A871" s="2" t="s">
        <v>34</v>
      </c>
      <c r="B871" s="2"/>
      <c r="C871">
        <v>332.9</v>
      </c>
      <c r="D871">
        <v>9</v>
      </c>
      <c r="E871">
        <v>87.837000000000003</v>
      </c>
      <c r="F871" t="s">
        <v>238</v>
      </c>
      <c r="G871">
        <f>_xlfn.XLOOKUP(A871,'List of Molecules Used'!$D$3:$D$55,'List of Molecules Used'!$E$3:$E$55,"",0,1)</f>
        <v>369.89</v>
      </c>
      <c r="H871">
        <f>_xlfn.XLOOKUP(A871,'List of Molecules Used'!$D$3:$D$55,'List of Molecules Used'!$F$3:$F$55,"",0,1)</f>
        <v>42.512</v>
      </c>
    </row>
    <row r="872" spans="1:8">
      <c r="A872" s="2" t="s">
        <v>34</v>
      </c>
      <c r="B872" s="2"/>
      <c r="C872">
        <v>332.9</v>
      </c>
      <c r="D872">
        <v>9.5</v>
      </c>
      <c r="E872">
        <v>88.44</v>
      </c>
      <c r="F872" t="s">
        <v>238</v>
      </c>
      <c r="G872">
        <f>_xlfn.XLOOKUP(A872,'List of Molecules Used'!$D$3:$D$55,'List of Molecules Used'!$E$3:$E$55,"",0,1)</f>
        <v>369.89</v>
      </c>
      <c r="H872">
        <f>_xlfn.XLOOKUP(A872,'List of Molecules Used'!$D$3:$D$55,'List of Molecules Used'!$F$3:$F$55,"",0,1)</f>
        <v>42.512</v>
      </c>
    </row>
    <row r="873" spans="1:8">
      <c r="A873" s="2" t="s">
        <v>34</v>
      </c>
      <c r="B873" s="2"/>
      <c r="C873">
        <v>332.9</v>
      </c>
      <c r="D873">
        <v>10</v>
      </c>
      <c r="E873">
        <v>89.072000000000003</v>
      </c>
      <c r="F873" t="s">
        <v>238</v>
      </c>
      <c r="G873">
        <f>_xlfn.XLOOKUP(A873,'List of Molecules Used'!$D$3:$D$55,'List of Molecules Used'!$E$3:$E$55,"",0,1)</f>
        <v>369.89</v>
      </c>
      <c r="H873">
        <f>_xlfn.XLOOKUP(A873,'List of Molecules Used'!$D$3:$D$55,'List of Molecules Used'!$F$3:$F$55,"",0,1)</f>
        <v>42.512</v>
      </c>
    </row>
    <row r="874" spans="1:8">
      <c r="A874" s="2" t="s">
        <v>34</v>
      </c>
      <c r="B874" s="2"/>
      <c r="C874">
        <v>369.89</v>
      </c>
      <c r="D874">
        <v>1</v>
      </c>
      <c r="E874">
        <v>88.081999999999994</v>
      </c>
      <c r="F874" t="s">
        <v>238</v>
      </c>
      <c r="G874">
        <f>_xlfn.XLOOKUP(A874,'List of Molecules Used'!$D$3:$D$55,'List of Molecules Used'!$E$3:$E$55,"",0,1)</f>
        <v>369.89</v>
      </c>
      <c r="H874">
        <f>_xlfn.XLOOKUP(A874,'List of Molecules Used'!$D$3:$D$55,'List of Molecules Used'!$F$3:$F$55,"",0,1)</f>
        <v>42.512</v>
      </c>
    </row>
    <row r="875" spans="1:8">
      <c r="A875" s="2" t="s">
        <v>34</v>
      </c>
      <c r="B875" s="2"/>
      <c r="C875">
        <v>369.89</v>
      </c>
      <c r="D875">
        <v>1.5</v>
      </c>
      <c r="E875">
        <v>88.307000000000002</v>
      </c>
      <c r="F875" t="s">
        <v>238</v>
      </c>
      <c r="G875">
        <f>_xlfn.XLOOKUP(A875,'List of Molecules Used'!$D$3:$D$55,'List of Molecules Used'!$E$3:$E$55,"",0,1)</f>
        <v>369.89</v>
      </c>
      <c r="H875">
        <f>_xlfn.XLOOKUP(A875,'List of Molecules Used'!$D$3:$D$55,'List of Molecules Used'!$F$3:$F$55,"",0,1)</f>
        <v>42.512</v>
      </c>
    </row>
    <row r="876" spans="1:8">
      <c r="A876" s="2" t="s">
        <v>34</v>
      </c>
      <c r="B876" s="2"/>
      <c r="C876">
        <v>369.89</v>
      </c>
      <c r="D876">
        <v>2</v>
      </c>
      <c r="E876">
        <v>88.536000000000001</v>
      </c>
      <c r="F876" t="s">
        <v>238</v>
      </c>
      <c r="G876">
        <f>_xlfn.XLOOKUP(A876,'List of Molecules Used'!$D$3:$D$55,'List of Molecules Used'!$E$3:$E$55,"",0,1)</f>
        <v>369.89</v>
      </c>
      <c r="H876">
        <f>_xlfn.XLOOKUP(A876,'List of Molecules Used'!$D$3:$D$55,'List of Molecules Used'!$F$3:$F$55,"",0,1)</f>
        <v>42.512</v>
      </c>
    </row>
    <row r="877" spans="1:8">
      <c r="A877" s="2" t="s">
        <v>34</v>
      </c>
      <c r="B877" s="2"/>
      <c r="C877">
        <v>369.89</v>
      </c>
      <c r="D877">
        <v>2.5</v>
      </c>
      <c r="E877">
        <v>88.771000000000001</v>
      </c>
      <c r="F877" t="s">
        <v>238</v>
      </c>
      <c r="G877">
        <f>_xlfn.XLOOKUP(A877,'List of Molecules Used'!$D$3:$D$55,'List of Molecules Used'!$E$3:$E$55,"",0,1)</f>
        <v>369.89</v>
      </c>
      <c r="H877">
        <f>_xlfn.XLOOKUP(A877,'List of Molecules Used'!$D$3:$D$55,'List of Molecules Used'!$F$3:$F$55,"",0,1)</f>
        <v>42.512</v>
      </c>
    </row>
    <row r="878" spans="1:8">
      <c r="A878" s="2" t="s">
        <v>34</v>
      </c>
      <c r="B878" s="2"/>
      <c r="C878">
        <v>369.89</v>
      </c>
      <c r="D878">
        <v>3</v>
      </c>
      <c r="E878">
        <v>89.010999999999996</v>
      </c>
      <c r="F878" t="s">
        <v>238</v>
      </c>
      <c r="G878">
        <f>_xlfn.XLOOKUP(A878,'List of Molecules Used'!$D$3:$D$55,'List of Molecules Used'!$E$3:$E$55,"",0,1)</f>
        <v>369.89</v>
      </c>
      <c r="H878">
        <f>_xlfn.XLOOKUP(A878,'List of Molecules Used'!$D$3:$D$55,'List of Molecules Used'!$F$3:$F$55,"",0,1)</f>
        <v>42.512</v>
      </c>
    </row>
    <row r="879" spans="1:8">
      <c r="A879" s="2" t="s">
        <v>34</v>
      </c>
      <c r="B879" s="2"/>
      <c r="C879">
        <v>369.89</v>
      </c>
      <c r="D879">
        <v>3.5</v>
      </c>
      <c r="E879">
        <v>89.256</v>
      </c>
      <c r="F879" t="s">
        <v>238</v>
      </c>
      <c r="G879">
        <f>_xlfn.XLOOKUP(A879,'List of Molecules Used'!$D$3:$D$55,'List of Molecules Used'!$E$3:$E$55,"",0,1)</f>
        <v>369.89</v>
      </c>
      <c r="H879">
        <f>_xlfn.XLOOKUP(A879,'List of Molecules Used'!$D$3:$D$55,'List of Molecules Used'!$F$3:$F$55,"",0,1)</f>
        <v>42.512</v>
      </c>
    </row>
    <row r="880" spans="1:8">
      <c r="A880" s="2" t="s">
        <v>34</v>
      </c>
      <c r="B880" s="2"/>
      <c r="C880">
        <v>369.89</v>
      </c>
      <c r="D880">
        <v>4</v>
      </c>
      <c r="E880">
        <v>89.507000000000005</v>
      </c>
      <c r="F880" t="s">
        <v>238</v>
      </c>
      <c r="G880">
        <f>_xlfn.XLOOKUP(A880,'List of Molecules Used'!$D$3:$D$55,'List of Molecules Used'!$E$3:$E$55,"",0,1)</f>
        <v>369.89</v>
      </c>
      <c r="H880">
        <f>_xlfn.XLOOKUP(A880,'List of Molecules Used'!$D$3:$D$55,'List of Molecules Used'!$F$3:$F$55,"",0,1)</f>
        <v>42.512</v>
      </c>
    </row>
    <row r="881" spans="1:8">
      <c r="A881" s="2" t="s">
        <v>34</v>
      </c>
      <c r="B881" s="2"/>
      <c r="C881">
        <v>369.89</v>
      </c>
      <c r="D881">
        <v>4.5</v>
      </c>
      <c r="E881">
        <v>89.763000000000005</v>
      </c>
      <c r="F881" t="s">
        <v>238</v>
      </c>
      <c r="G881">
        <f>_xlfn.XLOOKUP(A881,'List of Molecules Used'!$D$3:$D$55,'List of Molecules Used'!$E$3:$E$55,"",0,1)</f>
        <v>369.89</v>
      </c>
      <c r="H881">
        <f>_xlfn.XLOOKUP(A881,'List of Molecules Used'!$D$3:$D$55,'List of Molecules Used'!$F$3:$F$55,"",0,1)</f>
        <v>42.512</v>
      </c>
    </row>
    <row r="882" spans="1:8">
      <c r="A882" s="2" t="s">
        <v>34</v>
      </c>
      <c r="B882" s="2"/>
      <c r="C882">
        <v>369.89</v>
      </c>
      <c r="D882">
        <v>5</v>
      </c>
      <c r="E882">
        <v>90.025999999999996</v>
      </c>
      <c r="F882" t="s">
        <v>238</v>
      </c>
      <c r="G882">
        <f>_xlfn.XLOOKUP(A882,'List of Molecules Used'!$D$3:$D$55,'List of Molecules Used'!$E$3:$E$55,"",0,1)</f>
        <v>369.89</v>
      </c>
      <c r="H882">
        <f>_xlfn.XLOOKUP(A882,'List of Molecules Used'!$D$3:$D$55,'List of Molecules Used'!$F$3:$F$55,"",0,1)</f>
        <v>42.512</v>
      </c>
    </row>
    <row r="883" spans="1:8">
      <c r="A883" s="2" t="s">
        <v>34</v>
      </c>
      <c r="B883" s="2"/>
      <c r="C883">
        <v>369.89</v>
      </c>
      <c r="D883">
        <v>5.5</v>
      </c>
      <c r="E883">
        <v>90.295000000000002</v>
      </c>
      <c r="F883" t="s">
        <v>238</v>
      </c>
      <c r="G883">
        <f>_xlfn.XLOOKUP(A883,'List of Molecules Used'!$D$3:$D$55,'List of Molecules Used'!$E$3:$E$55,"",0,1)</f>
        <v>369.89</v>
      </c>
      <c r="H883">
        <f>_xlfn.XLOOKUP(A883,'List of Molecules Used'!$D$3:$D$55,'List of Molecules Used'!$F$3:$F$55,"",0,1)</f>
        <v>42.512</v>
      </c>
    </row>
    <row r="884" spans="1:8">
      <c r="A884" s="2" t="s">
        <v>34</v>
      </c>
      <c r="B884" s="2"/>
      <c r="C884">
        <v>369.89</v>
      </c>
      <c r="D884">
        <v>6</v>
      </c>
      <c r="E884">
        <v>90.57</v>
      </c>
      <c r="F884" t="s">
        <v>238</v>
      </c>
      <c r="G884">
        <f>_xlfn.XLOOKUP(A884,'List of Molecules Used'!$D$3:$D$55,'List of Molecules Used'!$E$3:$E$55,"",0,1)</f>
        <v>369.89</v>
      </c>
      <c r="H884">
        <f>_xlfn.XLOOKUP(A884,'List of Molecules Used'!$D$3:$D$55,'List of Molecules Used'!$F$3:$F$55,"",0,1)</f>
        <v>42.512</v>
      </c>
    </row>
    <row r="885" spans="1:8">
      <c r="A885" s="2" t="s">
        <v>34</v>
      </c>
      <c r="B885" s="2"/>
      <c r="C885">
        <v>369.89</v>
      </c>
      <c r="D885">
        <v>6.5</v>
      </c>
      <c r="E885">
        <v>90.852000000000004</v>
      </c>
      <c r="F885" t="s">
        <v>238</v>
      </c>
      <c r="G885">
        <f>_xlfn.XLOOKUP(A885,'List of Molecules Used'!$D$3:$D$55,'List of Molecules Used'!$E$3:$E$55,"",0,1)</f>
        <v>369.89</v>
      </c>
      <c r="H885">
        <f>_xlfn.XLOOKUP(A885,'List of Molecules Used'!$D$3:$D$55,'List of Molecules Used'!$F$3:$F$55,"",0,1)</f>
        <v>42.512</v>
      </c>
    </row>
    <row r="886" spans="1:8">
      <c r="A886" s="2" t="s">
        <v>34</v>
      </c>
      <c r="B886" s="2"/>
      <c r="C886">
        <v>369.89</v>
      </c>
      <c r="D886">
        <v>7</v>
      </c>
      <c r="E886">
        <v>91.141000000000005</v>
      </c>
      <c r="F886" t="s">
        <v>238</v>
      </c>
      <c r="G886">
        <f>_xlfn.XLOOKUP(A886,'List of Molecules Used'!$D$3:$D$55,'List of Molecules Used'!$E$3:$E$55,"",0,1)</f>
        <v>369.89</v>
      </c>
      <c r="H886">
        <f>_xlfn.XLOOKUP(A886,'List of Molecules Used'!$D$3:$D$55,'List of Molecules Used'!$F$3:$F$55,"",0,1)</f>
        <v>42.512</v>
      </c>
    </row>
    <row r="887" spans="1:8">
      <c r="A887" s="2" t="s">
        <v>34</v>
      </c>
      <c r="B887" s="2"/>
      <c r="C887">
        <v>369.89</v>
      </c>
      <c r="D887">
        <v>7.5</v>
      </c>
      <c r="E887">
        <v>91.436999999999998</v>
      </c>
      <c r="F887" t="s">
        <v>238</v>
      </c>
      <c r="G887">
        <f>_xlfn.XLOOKUP(A887,'List of Molecules Used'!$D$3:$D$55,'List of Molecules Used'!$E$3:$E$55,"",0,1)</f>
        <v>369.89</v>
      </c>
      <c r="H887">
        <f>_xlfn.XLOOKUP(A887,'List of Molecules Used'!$D$3:$D$55,'List of Molecules Used'!$F$3:$F$55,"",0,1)</f>
        <v>42.512</v>
      </c>
    </row>
    <row r="888" spans="1:8">
      <c r="A888" s="2" t="s">
        <v>34</v>
      </c>
      <c r="B888" s="2"/>
      <c r="C888">
        <v>369.89</v>
      </c>
      <c r="D888">
        <v>8</v>
      </c>
      <c r="E888">
        <v>91.741</v>
      </c>
      <c r="F888" t="s">
        <v>238</v>
      </c>
      <c r="G888">
        <f>_xlfn.XLOOKUP(A888,'List of Molecules Used'!$D$3:$D$55,'List of Molecules Used'!$E$3:$E$55,"",0,1)</f>
        <v>369.89</v>
      </c>
      <c r="H888">
        <f>_xlfn.XLOOKUP(A888,'List of Molecules Used'!$D$3:$D$55,'List of Molecules Used'!$F$3:$F$55,"",0,1)</f>
        <v>42.512</v>
      </c>
    </row>
    <row r="889" spans="1:8">
      <c r="A889" s="2" t="s">
        <v>34</v>
      </c>
      <c r="B889" s="2"/>
      <c r="C889">
        <v>369.89</v>
      </c>
      <c r="D889">
        <v>8.5</v>
      </c>
      <c r="E889">
        <v>92.052999999999997</v>
      </c>
      <c r="F889" t="s">
        <v>238</v>
      </c>
      <c r="G889">
        <f>_xlfn.XLOOKUP(A889,'List of Molecules Used'!$D$3:$D$55,'List of Molecules Used'!$E$3:$E$55,"",0,1)</f>
        <v>369.89</v>
      </c>
      <c r="H889">
        <f>_xlfn.XLOOKUP(A889,'List of Molecules Used'!$D$3:$D$55,'List of Molecules Used'!$F$3:$F$55,"",0,1)</f>
        <v>42.512</v>
      </c>
    </row>
    <row r="890" spans="1:8">
      <c r="A890" s="2" t="s">
        <v>34</v>
      </c>
      <c r="B890" s="2"/>
      <c r="C890">
        <v>369.89</v>
      </c>
      <c r="D890">
        <v>9</v>
      </c>
      <c r="E890">
        <v>92.372</v>
      </c>
      <c r="F890" t="s">
        <v>238</v>
      </c>
      <c r="G890">
        <f>_xlfn.XLOOKUP(A890,'List of Molecules Used'!$D$3:$D$55,'List of Molecules Used'!$E$3:$E$55,"",0,1)</f>
        <v>369.89</v>
      </c>
      <c r="H890">
        <f>_xlfn.XLOOKUP(A890,'List of Molecules Used'!$D$3:$D$55,'List of Molecules Used'!$F$3:$F$55,"",0,1)</f>
        <v>42.512</v>
      </c>
    </row>
    <row r="891" spans="1:8">
      <c r="A891" s="2" t="s">
        <v>34</v>
      </c>
      <c r="B891" s="2"/>
      <c r="C891">
        <v>369.89</v>
      </c>
      <c r="D891">
        <v>9.5</v>
      </c>
      <c r="E891">
        <v>92.7</v>
      </c>
      <c r="F891" t="s">
        <v>238</v>
      </c>
      <c r="G891">
        <f>_xlfn.XLOOKUP(A891,'List of Molecules Used'!$D$3:$D$55,'List of Molecules Used'!$E$3:$E$55,"",0,1)</f>
        <v>369.89</v>
      </c>
      <c r="H891">
        <f>_xlfn.XLOOKUP(A891,'List of Molecules Used'!$D$3:$D$55,'List of Molecules Used'!$F$3:$F$55,"",0,1)</f>
        <v>42.512</v>
      </c>
    </row>
    <row r="892" spans="1:8">
      <c r="A892" s="2" t="s">
        <v>34</v>
      </c>
      <c r="B892" s="2"/>
      <c r="C892">
        <v>369.89</v>
      </c>
      <c r="D892">
        <v>10</v>
      </c>
      <c r="E892">
        <v>93.037000000000006</v>
      </c>
      <c r="F892" t="s">
        <v>238</v>
      </c>
      <c r="G892">
        <f>_xlfn.XLOOKUP(A892,'List of Molecules Used'!$D$3:$D$55,'List of Molecules Used'!$E$3:$E$55,"",0,1)</f>
        <v>369.89</v>
      </c>
      <c r="H892">
        <f>_xlfn.XLOOKUP(A892,'List of Molecules Used'!$D$3:$D$55,'List of Molecules Used'!$F$3:$F$55,"",0,1)</f>
        <v>42.512</v>
      </c>
    </row>
    <row r="893" spans="1:8">
      <c r="A893" s="2" t="s">
        <v>34</v>
      </c>
      <c r="B893" s="2"/>
      <c r="C893">
        <v>406.88</v>
      </c>
      <c r="D893">
        <v>1</v>
      </c>
      <c r="E893">
        <v>95.27</v>
      </c>
      <c r="F893" t="s">
        <v>238</v>
      </c>
      <c r="G893">
        <f>_xlfn.XLOOKUP(A893,'List of Molecules Used'!$D$3:$D$55,'List of Molecules Used'!$E$3:$E$55,"",0,1)</f>
        <v>369.89</v>
      </c>
      <c r="H893">
        <f>_xlfn.XLOOKUP(A893,'List of Molecules Used'!$D$3:$D$55,'List of Molecules Used'!$F$3:$F$55,"",0,1)</f>
        <v>42.512</v>
      </c>
    </row>
    <row r="894" spans="1:8">
      <c r="A894" s="2" t="s">
        <v>34</v>
      </c>
      <c r="B894" s="2"/>
      <c r="C894">
        <v>406.88</v>
      </c>
      <c r="D894">
        <v>1.5</v>
      </c>
      <c r="E894">
        <v>95.43</v>
      </c>
      <c r="F894" t="s">
        <v>238</v>
      </c>
      <c r="G894">
        <f>_xlfn.XLOOKUP(A894,'List of Molecules Used'!$D$3:$D$55,'List of Molecules Used'!$E$3:$E$55,"",0,1)</f>
        <v>369.89</v>
      </c>
      <c r="H894">
        <f>_xlfn.XLOOKUP(A894,'List of Molecules Used'!$D$3:$D$55,'List of Molecules Used'!$F$3:$F$55,"",0,1)</f>
        <v>42.512</v>
      </c>
    </row>
    <row r="895" spans="1:8">
      <c r="A895" s="2" t="s">
        <v>34</v>
      </c>
      <c r="B895" s="2"/>
      <c r="C895">
        <v>406.88</v>
      </c>
      <c r="D895">
        <v>2</v>
      </c>
      <c r="E895">
        <v>95.591999999999999</v>
      </c>
      <c r="F895" t="s">
        <v>238</v>
      </c>
      <c r="G895">
        <f>_xlfn.XLOOKUP(A895,'List of Molecules Used'!$D$3:$D$55,'List of Molecules Used'!$E$3:$E$55,"",0,1)</f>
        <v>369.89</v>
      </c>
      <c r="H895">
        <f>_xlfn.XLOOKUP(A895,'List of Molecules Used'!$D$3:$D$55,'List of Molecules Used'!$F$3:$F$55,"",0,1)</f>
        <v>42.512</v>
      </c>
    </row>
    <row r="896" spans="1:8">
      <c r="A896" s="2" t="s">
        <v>34</v>
      </c>
      <c r="B896" s="2"/>
      <c r="C896">
        <v>406.88</v>
      </c>
      <c r="D896">
        <v>2.5</v>
      </c>
      <c r="E896">
        <v>95.757000000000005</v>
      </c>
      <c r="F896" t="s">
        <v>238</v>
      </c>
      <c r="G896">
        <f>_xlfn.XLOOKUP(A896,'List of Molecules Used'!$D$3:$D$55,'List of Molecules Used'!$E$3:$E$55,"",0,1)</f>
        <v>369.89</v>
      </c>
      <c r="H896">
        <f>_xlfn.XLOOKUP(A896,'List of Molecules Used'!$D$3:$D$55,'List of Molecules Used'!$F$3:$F$55,"",0,1)</f>
        <v>42.512</v>
      </c>
    </row>
    <row r="897" spans="1:8">
      <c r="A897" s="2" t="s">
        <v>34</v>
      </c>
      <c r="B897" s="2"/>
      <c r="C897">
        <v>406.88</v>
      </c>
      <c r="D897">
        <v>3</v>
      </c>
      <c r="E897">
        <v>95.924000000000007</v>
      </c>
      <c r="F897" t="s">
        <v>238</v>
      </c>
      <c r="G897">
        <f>_xlfn.XLOOKUP(A897,'List of Molecules Used'!$D$3:$D$55,'List of Molecules Used'!$E$3:$E$55,"",0,1)</f>
        <v>369.89</v>
      </c>
      <c r="H897">
        <f>_xlfn.XLOOKUP(A897,'List of Molecules Used'!$D$3:$D$55,'List of Molecules Used'!$F$3:$F$55,"",0,1)</f>
        <v>42.512</v>
      </c>
    </row>
    <row r="898" spans="1:8">
      <c r="A898" s="2" t="s">
        <v>34</v>
      </c>
      <c r="B898" s="2"/>
      <c r="C898">
        <v>406.88</v>
      </c>
      <c r="D898">
        <v>3.5</v>
      </c>
      <c r="E898">
        <v>96.093999999999994</v>
      </c>
      <c r="F898" t="s">
        <v>238</v>
      </c>
      <c r="G898">
        <f>_xlfn.XLOOKUP(A898,'List of Molecules Used'!$D$3:$D$55,'List of Molecules Used'!$E$3:$E$55,"",0,1)</f>
        <v>369.89</v>
      </c>
      <c r="H898">
        <f>_xlfn.XLOOKUP(A898,'List of Molecules Used'!$D$3:$D$55,'List of Molecules Used'!$F$3:$F$55,"",0,1)</f>
        <v>42.512</v>
      </c>
    </row>
    <row r="899" spans="1:8">
      <c r="A899" s="2" t="s">
        <v>34</v>
      </c>
      <c r="B899" s="2"/>
      <c r="C899">
        <v>406.88</v>
      </c>
      <c r="D899">
        <v>4</v>
      </c>
      <c r="E899">
        <v>96.266999999999996</v>
      </c>
      <c r="F899" t="s">
        <v>238</v>
      </c>
      <c r="G899">
        <f>_xlfn.XLOOKUP(A899,'List of Molecules Used'!$D$3:$D$55,'List of Molecules Used'!$E$3:$E$55,"",0,1)</f>
        <v>369.89</v>
      </c>
      <c r="H899">
        <f>_xlfn.XLOOKUP(A899,'List of Molecules Used'!$D$3:$D$55,'List of Molecules Used'!$F$3:$F$55,"",0,1)</f>
        <v>42.512</v>
      </c>
    </row>
    <row r="900" spans="1:8">
      <c r="A900" s="2" t="s">
        <v>34</v>
      </c>
      <c r="B900" s="2"/>
      <c r="C900">
        <v>406.88</v>
      </c>
      <c r="D900">
        <v>4.5</v>
      </c>
      <c r="E900">
        <v>96.441999999999993</v>
      </c>
      <c r="F900" t="s">
        <v>238</v>
      </c>
      <c r="G900">
        <f>_xlfn.XLOOKUP(A900,'List of Molecules Used'!$D$3:$D$55,'List of Molecules Used'!$E$3:$E$55,"",0,1)</f>
        <v>369.89</v>
      </c>
      <c r="H900">
        <f>_xlfn.XLOOKUP(A900,'List of Molecules Used'!$D$3:$D$55,'List of Molecules Used'!$F$3:$F$55,"",0,1)</f>
        <v>42.512</v>
      </c>
    </row>
    <row r="901" spans="1:8">
      <c r="A901" s="2" t="s">
        <v>34</v>
      </c>
      <c r="B901" s="2"/>
      <c r="C901">
        <v>406.88</v>
      </c>
      <c r="D901">
        <v>5</v>
      </c>
      <c r="E901">
        <v>96.620999999999995</v>
      </c>
      <c r="F901" t="s">
        <v>238</v>
      </c>
      <c r="G901">
        <f>_xlfn.XLOOKUP(A901,'List of Molecules Used'!$D$3:$D$55,'List of Molecules Used'!$E$3:$E$55,"",0,1)</f>
        <v>369.89</v>
      </c>
      <c r="H901">
        <f>_xlfn.XLOOKUP(A901,'List of Molecules Used'!$D$3:$D$55,'List of Molecules Used'!$F$3:$F$55,"",0,1)</f>
        <v>42.512</v>
      </c>
    </row>
    <row r="902" spans="1:8">
      <c r="A902" s="2" t="s">
        <v>34</v>
      </c>
      <c r="B902" s="2"/>
      <c r="C902">
        <v>406.88</v>
      </c>
      <c r="D902">
        <v>5.5</v>
      </c>
      <c r="E902">
        <v>96.802000000000007</v>
      </c>
      <c r="F902" t="s">
        <v>238</v>
      </c>
      <c r="G902">
        <f>_xlfn.XLOOKUP(A902,'List of Molecules Used'!$D$3:$D$55,'List of Molecules Used'!$E$3:$E$55,"",0,1)</f>
        <v>369.89</v>
      </c>
      <c r="H902">
        <f>_xlfn.XLOOKUP(A902,'List of Molecules Used'!$D$3:$D$55,'List of Molecules Used'!$F$3:$F$55,"",0,1)</f>
        <v>42.512</v>
      </c>
    </row>
    <row r="903" spans="1:8">
      <c r="A903" s="2" t="s">
        <v>34</v>
      </c>
      <c r="B903" s="2"/>
      <c r="C903">
        <v>406.88</v>
      </c>
      <c r="D903">
        <v>6</v>
      </c>
      <c r="E903">
        <v>96.986000000000004</v>
      </c>
      <c r="F903" t="s">
        <v>238</v>
      </c>
      <c r="G903">
        <f>_xlfn.XLOOKUP(A903,'List of Molecules Used'!$D$3:$D$55,'List of Molecules Used'!$E$3:$E$55,"",0,1)</f>
        <v>369.89</v>
      </c>
      <c r="H903">
        <f>_xlfn.XLOOKUP(A903,'List of Molecules Used'!$D$3:$D$55,'List of Molecules Used'!$F$3:$F$55,"",0,1)</f>
        <v>42.512</v>
      </c>
    </row>
    <row r="904" spans="1:8">
      <c r="A904" s="2" t="s">
        <v>34</v>
      </c>
      <c r="B904" s="2"/>
      <c r="C904">
        <v>406.88</v>
      </c>
      <c r="D904">
        <v>6.5</v>
      </c>
      <c r="E904">
        <v>97.173000000000002</v>
      </c>
      <c r="F904" t="s">
        <v>238</v>
      </c>
      <c r="G904">
        <f>_xlfn.XLOOKUP(A904,'List of Molecules Used'!$D$3:$D$55,'List of Molecules Used'!$E$3:$E$55,"",0,1)</f>
        <v>369.89</v>
      </c>
      <c r="H904">
        <f>_xlfn.XLOOKUP(A904,'List of Molecules Used'!$D$3:$D$55,'List of Molecules Used'!$F$3:$F$55,"",0,1)</f>
        <v>42.512</v>
      </c>
    </row>
    <row r="905" spans="1:8">
      <c r="A905" s="2" t="s">
        <v>34</v>
      </c>
      <c r="B905" s="2"/>
      <c r="C905">
        <v>406.88</v>
      </c>
      <c r="D905">
        <v>7</v>
      </c>
      <c r="E905">
        <v>97.364000000000004</v>
      </c>
      <c r="F905" t="s">
        <v>238</v>
      </c>
      <c r="G905">
        <f>_xlfn.XLOOKUP(A905,'List of Molecules Used'!$D$3:$D$55,'List of Molecules Used'!$E$3:$E$55,"",0,1)</f>
        <v>369.89</v>
      </c>
      <c r="H905">
        <f>_xlfn.XLOOKUP(A905,'List of Molecules Used'!$D$3:$D$55,'List of Molecules Used'!$F$3:$F$55,"",0,1)</f>
        <v>42.512</v>
      </c>
    </row>
    <row r="906" spans="1:8">
      <c r="A906" s="2" t="s">
        <v>34</v>
      </c>
      <c r="B906" s="2"/>
      <c r="C906">
        <v>406.88</v>
      </c>
      <c r="D906">
        <v>7.5</v>
      </c>
      <c r="E906">
        <v>97.557000000000002</v>
      </c>
      <c r="F906" t="s">
        <v>238</v>
      </c>
      <c r="G906">
        <f>_xlfn.XLOOKUP(A906,'List of Molecules Used'!$D$3:$D$55,'List of Molecules Used'!$E$3:$E$55,"",0,1)</f>
        <v>369.89</v>
      </c>
      <c r="H906">
        <f>_xlfn.XLOOKUP(A906,'List of Molecules Used'!$D$3:$D$55,'List of Molecules Used'!$F$3:$F$55,"",0,1)</f>
        <v>42.512</v>
      </c>
    </row>
    <row r="907" spans="1:8">
      <c r="A907" s="2" t="s">
        <v>34</v>
      </c>
      <c r="B907" s="2"/>
      <c r="C907">
        <v>406.88</v>
      </c>
      <c r="D907">
        <v>8</v>
      </c>
      <c r="E907">
        <v>97.754000000000005</v>
      </c>
      <c r="F907" t="s">
        <v>238</v>
      </c>
      <c r="G907">
        <f>_xlfn.XLOOKUP(A907,'List of Molecules Used'!$D$3:$D$55,'List of Molecules Used'!$E$3:$E$55,"",0,1)</f>
        <v>369.89</v>
      </c>
      <c r="H907">
        <f>_xlfn.XLOOKUP(A907,'List of Molecules Used'!$D$3:$D$55,'List of Molecules Used'!$F$3:$F$55,"",0,1)</f>
        <v>42.512</v>
      </c>
    </row>
    <row r="908" spans="1:8">
      <c r="A908" s="2" t="s">
        <v>34</v>
      </c>
      <c r="B908" s="2"/>
      <c r="C908">
        <v>406.88</v>
      </c>
      <c r="D908">
        <v>8.5</v>
      </c>
      <c r="E908">
        <v>97.953999999999994</v>
      </c>
      <c r="F908" t="s">
        <v>238</v>
      </c>
      <c r="G908">
        <f>_xlfn.XLOOKUP(A908,'List of Molecules Used'!$D$3:$D$55,'List of Molecules Used'!$E$3:$E$55,"",0,1)</f>
        <v>369.89</v>
      </c>
      <c r="H908">
        <f>_xlfn.XLOOKUP(A908,'List of Molecules Used'!$D$3:$D$55,'List of Molecules Used'!$F$3:$F$55,"",0,1)</f>
        <v>42.512</v>
      </c>
    </row>
    <row r="909" spans="1:8">
      <c r="A909" s="2" t="s">
        <v>34</v>
      </c>
      <c r="B909" s="2"/>
      <c r="C909">
        <v>406.88</v>
      </c>
      <c r="D909">
        <v>9</v>
      </c>
      <c r="E909">
        <v>98.158000000000001</v>
      </c>
      <c r="F909" t="s">
        <v>238</v>
      </c>
      <c r="G909">
        <f>_xlfn.XLOOKUP(A909,'List of Molecules Used'!$D$3:$D$55,'List of Molecules Used'!$E$3:$E$55,"",0,1)</f>
        <v>369.89</v>
      </c>
      <c r="H909">
        <f>_xlfn.XLOOKUP(A909,'List of Molecules Used'!$D$3:$D$55,'List of Molecules Used'!$F$3:$F$55,"",0,1)</f>
        <v>42.512</v>
      </c>
    </row>
    <row r="910" spans="1:8">
      <c r="A910" s="2" t="s">
        <v>34</v>
      </c>
      <c r="B910" s="2"/>
      <c r="C910">
        <v>406.88</v>
      </c>
      <c r="D910">
        <v>9.5</v>
      </c>
      <c r="E910">
        <v>98.364999999999995</v>
      </c>
      <c r="F910" t="s">
        <v>238</v>
      </c>
      <c r="G910">
        <f>_xlfn.XLOOKUP(A910,'List of Molecules Used'!$D$3:$D$55,'List of Molecules Used'!$E$3:$E$55,"",0,1)</f>
        <v>369.89</v>
      </c>
      <c r="H910">
        <f>_xlfn.XLOOKUP(A910,'List of Molecules Used'!$D$3:$D$55,'List of Molecules Used'!$F$3:$F$55,"",0,1)</f>
        <v>42.512</v>
      </c>
    </row>
    <row r="911" spans="1:8">
      <c r="A911" s="2" t="s">
        <v>34</v>
      </c>
      <c r="B911" s="2"/>
      <c r="C911">
        <v>406.88</v>
      </c>
      <c r="D911">
        <v>10</v>
      </c>
      <c r="E911">
        <v>98.575000000000003</v>
      </c>
      <c r="F911" t="s">
        <v>238</v>
      </c>
      <c r="G911">
        <f>_xlfn.XLOOKUP(A911,'List of Molecules Used'!$D$3:$D$55,'List of Molecules Used'!$E$3:$E$55,"",0,1)</f>
        <v>369.89</v>
      </c>
      <c r="H911">
        <f>_xlfn.XLOOKUP(A911,'List of Molecules Used'!$D$3:$D$55,'List of Molecules Used'!$F$3:$F$55,"",0,1)</f>
        <v>42.512</v>
      </c>
    </row>
    <row r="912" spans="1:8">
      <c r="A912" s="2" t="s">
        <v>34</v>
      </c>
      <c r="B912" s="2"/>
      <c r="C912">
        <v>443.87</v>
      </c>
      <c r="D912">
        <v>1</v>
      </c>
      <c r="E912">
        <v>102.27</v>
      </c>
      <c r="F912" t="s">
        <v>238</v>
      </c>
      <c r="G912">
        <f>_xlfn.XLOOKUP(A912,'List of Molecules Used'!$D$3:$D$55,'List of Molecules Used'!$E$3:$E$55,"",0,1)</f>
        <v>369.89</v>
      </c>
      <c r="H912">
        <f>_xlfn.XLOOKUP(A912,'List of Molecules Used'!$D$3:$D$55,'List of Molecules Used'!$F$3:$F$55,"",0,1)</f>
        <v>42.512</v>
      </c>
    </row>
    <row r="913" spans="1:8">
      <c r="A913" s="2" t="s">
        <v>34</v>
      </c>
      <c r="B913" s="2"/>
      <c r="C913">
        <v>443.87</v>
      </c>
      <c r="D913">
        <v>1.5</v>
      </c>
      <c r="E913">
        <v>102.38</v>
      </c>
      <c r="F913" t="s">
        <v>238</v>
      </c>
      <c r="G913">
        <f>_xlfn.XLOOKUP(A913,'List of Molecules Used'!$D$3:$D$55,'List of Molecules Used'!$E$3:$E$55,"",0,1)</f>
        <v>369.89</v>
      </c>
      <c r="H913">
        <f>_xlfn.XLOOKUP(A913,'List of Molecules Used'!$D$3:$D$55,'List of Molecules Used'!$F$3:$F$55,"",0,1)</f>
        <v>42.512</v>
      </c>
    </row>
    <row r="914" spans="1:8">
      <c r="A914" s="2" t="s">
        <v>34</v>
      </c>
      <c r="B914" s="2"/>
      <c r="C914">
        <v>443.87</v>
      </c>
      <c r="D914">
        <v>2</v>
      </c>
      <c r="E914">
        <v>102.51</v>
      </c>
      <c r="F914" t="s">
        <v>238</v>
      </c>
      <c r="G914">
        <f>_xlfn.XLOOKUP(A914,'List of Molecules Used'!$D$3:$D$55,'List of Molecules Used'!$E$3:$E$55,"",0,1)</f>
        <v>369.89</v>
      </c>
      <c r="H914">
        <f>_xlfn.XLOOKUP(A914,'List of Molecules Used'!$D$3:$D$55,'List of Molecules Used'!$F$3:$F$55,"",0,1)</f>
        <v>42.512</v>
      </c>
    </row>
    <row r="915" spans="1:8">
      <c r="A915" s="2" t="s">
        <v>34</v>
      </c>
      <c r="B915" s="2"/>
      <c r="C915">
        <v>443.87</v>
      </c>
      <c r="D915">
        <v>2.5</v>
      </c>
      <c r="E915">
        <v>102.63</v>
      </c>
      <c r="F915" t="s">
        <v>238</v>
      </c>
      <c r="G915">
        <f>_xlfn.XLOOKUP(A915,'List of Molecules Used'!$D$3:$D$55,'List of Molecules Used'!$E$3:$E$55,"",0,1)</f>
        <v>369.89</v>
      </c>
      <c r="H915">
        <f>_xlfn.XLOOKUP(A915,'List of Molecules Used'!$D$3:$D$55,'List of Molecules Used'!$F$3:$F$55,"",0,1)</f>
        <v>42.512</v>
      </c>
    </row>
    <row r="916" spans="1:8">
      <c r="A916" s="2" t="s">
        <v>34</v>
      </c>
      <c r="B916" s="2"/>
      <c r="C916">
        <v>443.87</v>
      </c>
      <c r="D916">
        <v>3</v>
      </c>
      <c r="E916">
        <v>102.75</v>
      </c>
      <c r="F916" t="s">
        <v>238</v>
      </c>
      <c r="G916">
        <f>_xlfn.XLOOKUP(A916,'List of Molecules Used'!$D$3:$D$55,'List of Molecules Used'!$E$3:$E$55,"",0,1)</f>
        <v>369.89</v>
      </c>
      <c r="H916">
        <f>_xlfn.XLOOKUP(A916,'List of Molecules Used'!$D$3:$D$55,'List of Molecules Used'!$F$3:$F$55,"",0,1)</f>
        <v>42.512</v>
      </c>
    </row>
    <row r="917" spans="1:8">
      <c r="A917" s="2" t="s">
        <v>34</v>
      </c>
      <c r="B917" s="2"/>
      <c r="C917">
        <v>443.87</v>
      </c>
      <c r="D917">
        <v>3.5</v>
      </c>
      <c r="E917">
        <v>102.87</v>
      </c>
      <c r="F917" t="s">
        <v>238</v>
      </c>
      <c r="G917">
        <f>_xlfn.XLOOKUP(A917,'List of Molecules Used'!$D$3:$D$55,'List of Molecules Used'!$E$3:$E$55,"",0,1)</f>
        <v>369.89</v>
      </c>
      <c r="H917">
        <f>_xlfn.XLOOKUP(A917,'List of Molecules Used'!$D$3:$D$55,'List of Molecules Used'!$F$3:$F$55,"",0,1)</f>
        <v>42.512</v>
      </c>
    </row>
    <row r="918" spans="1:8">
      <c r="A918" s="2" t="s">
        <v>34</v>
      </c>
      <c r="B918" s="2"/>
      <c r="C918">
        <v>443.87</v>
      </c>
      <c r="D918">
        <v>4</v>
      </c>
      <c r="E918">
        <v>103</v>
      </c>
      <c r="F918" t="s">
        <v>238</v>
      </c>
      <c r="G918">
        <f>_xlfn.XLOOKUP(A918,'List of Molecules Used'!$D$3:$D$55,'List of Molecules Used'!$E$3:$E$55,"",0,1)</f>
        <v>369.89</v>
      </c>
      <c r="H918">
        <f>_xlfn.XLOOKUP(A918,'List of Molecules Used'!$D$3:$D$55,'List of Molecules Used'!$F$3:$F$55,"",0,1)</f>
        <v>42.512</v>
      </c>
    </row>
    <row r="919" spans="1:8">
      <c r="A919" s="2" t="s">
        <v>34</v>
      </c>
      <c r="B919" s="2"/>
      <c r="C919">
        <v>443.87</v>
      </c>
      <c r="D919">
        <v>4.5</v>
      </c>
      <c r="E919">
        <v>103.13</v>
      </c>
      <c r="F919" t="s">
        <v>238</v>
      </c>
      <c r="G919">
        <f>_xlfn.XLOOKUP(A919,'List of Molecules Used'!$D$3:$D$55,'List of Molecules Used'!$E$3:$E$55,"",0,1)</f>
        <v>369.89</v>
      </c>
      <c r="H919">
        <f>_xlfn.XLOOKUP(A919,'List of Molecules Used'!$D$3:$D$55,'List of Molecules Used'!$F$3:$F$55,"",0,1)</f>
        <v>42.512</v>
      </c>
    </row>
    <row r="920" spans="1:8">
      <c r="A920" s="2" t="s">
        <v>34</v>
      </c>
      <c r="B920" s="2"/>
      <c r="C920">
        <v>443.87</v>
      </c>
      <c r="D920">
        <v>5</v>
      </c>
      <c r="E920">
        <v>103.26</v>
      </c>
      <c r="F920" t="s">
        <v>238</v>
      </c>
      <c r="G920">
        <f>_xlfn.XLOOKUP(A920,'List of Molecules Used'!$D$3:$D$55,'List of Molecules Used'!$E$3:$E$55,"",0,1)</f>
        <v>369.89</v>
      </c>
      <c r="H920">
        <f>_xlfn.XLOOKUP(A920,'List of Molecules Used'!$D$3:$D$55,'List of Molecules Used'!$F$3:$F$55,"",0,1)</f>
        <v>42.512</v>
      </c>
    </row>
    <row r="921" spans="1:8">
      <c r="A921" s="2" t="s">
        <v>34</v>
      </c>
      <c r="B921" s="2"/>
      <c r="C921">
        <v>443.87</v>
      </c>
      <c r="D921">
        <v>5.5</v>
      </c>
      <c r="E921">
        <v>103.39</v>
      </c>
      <c r="F921" t="s">
        <v>238</v>
      </c>
      <c r="G921">
        <f>_xlfn.XLOOKUP(A921,'List of Molecules Used'!$D$3:$D$55,'List of Molecules Used'!$E$3:$E$55,"",0,1)</f>
        <v>369.89</v>
      </c>
      <c r="H921">
        <f>_xlfn.XLOOKUP(A921,'List of Molecules Used'!$D$3:$D$55,'List of Molecules Used'!$F$3:$F$55,"",0,1)</f>
        <v>42.512</v>
      </c>
    </row>
    <row r="922" spans="1:8">
      <c r="A922" s="2" t="s">
        <v>34</v>
      </c>
      <c r="B922" s="2"/>
      <c r="C922">
        <v>443.87</v>
      </c>
      <c r="D922">
        <v>6</v>
      </c>
      <c r="E922">
        <v>103.52</v>
      </c>
      <c r="F922" t="s">
        <v>238</v>
      </c>
      <c r="G922">
        <f>_xlfn.XLOOKUP(A922,'List of Molecules Used'!$D$3:$D$55,'List of Molecules Used'!$E$3:$E$55,"",0,1)</f>
        <v>369.89</v>
      </c>
      <c r="H922">
        <f>_xlfn.XLOOKUP(A922,'List of Molecules Used'!$D$3:$D$55,'List of Molecules Used'!$F$3:$F$55,"",0,1)</f>
        <v>42.512</v>
      </c>
    </row>
    <row r="923" spans="1:8">
      <c r="A923" s="2" t="s">
        <v>34</v>
      </c>
      <c r="B923" s="2"/>
      <c r="C923">
        <v>443.87</v>
      </c>
      <c r="D923">
        <v>6.5</v>
      </c>
      <c r="E923">
        <v>103.65</v>
      </c>
      <c r="F923" t="s">
        <v>238</v>
      </c>
      <c r="G923">
        <f>_xlfn.XLOOKUP(A923,'List of Molecules Used'!$D$3:$D$55,'List of Molecules Used'!$E$3:$E$55,"",0,1)</f>
        <v>369.89</v>
      </c>
      <c r="H923">
        <f>_xlfn.XLOOKUP(A923,'List of Molecules Used'!$D$3:$D$55,'List of Molecules Used'!$F$3:$F$55,"",0,1)</f>
        <v>42.512</v>
      </c>
    </row>
    <row r="924" spans="1:8">
      <c r="A924" s="2" t="s">
        <v>34</v>
      </c>
      <c r="B924" s="2"/>
      <c r="C924">
        <v>443.87</v>
      </c>
      <c r="D924">
        <v>7</v>
      </c>
      <c r="E924">
        <v>103.78</v>
      </c>
      <c r="F924" t="s">
        <v>238</v>
      </c>
      <c r="G924">
        <f>_xlfn.XLOOKUP(A924,'List of Molecules Used'!$D$3:$D$55,'List of Molecules Used'!$E$3:$E$55,"",0,1)</f>
        <v>369.89</v>
      </c>
      <c r="H924">
        <f>_xlfn.XLOOKUP(A924,'List of Molecules Used'!$D$3:$D$55,'List of Molecules Used'!$F$3:$F$55,"",0,1)</f>
        <v>42.512</v>
      </c>
    </row>
    <row r="925" spans="1:8">
      <c r="A925" s="2" t="s">
        <v>34</v>
      </c>
      <c r="B925" s="2"/>
      <c r="C925">
        <v>443.87</v>
      </c>
      <c r="D925">
        <v>7.5</v>
      </c>
      <c r="E925">
        <v>103.92</v>
      </c>
      <c r="F925" t="s">
        <v>238</v>
      </c>
      <c r="G925">
        <f>_xlfn.XLOOKUP(A925,'List of Molecules Used'!$D$3:$D$55,'List of Molecules Used'!$E$3:$E$55,"",0,1)</f>
        <v>369.89</v>
      </c>
      <c r="H925">
        <f>_xlfn.XLOOKUP(A925,'List of Molecules Used'!$D$3:$D$55,'List of Molecules Used'!$F$3:$F$55,"",0,1)</f>
        <v>42.512</v>
      </c>
    </row>
    <row r="926" spans="1:8">
      <c r="A926" s="2" t="s">
        <v>34</v>
      </c>
      <c r="B926" s="2"/>
      <c r="C926">
        <v>443.87</v>
      </c>
      <c r="D926">
        <v>8</v>
      </c>
      <c r="E926">
        <v>104.06</v>
      </c>
      <c r="F926" t="s">
        <v>238</v>
      </c>
      <c r="G926">
        <f>_xlfn.XLOOKUP(A926,'List of Molecules Used'!$D$3:$D$55,'List of Molecules Used'!$E$3:$E$55,"",0,1)</f>
        <v>369.89</v>
      </c>
      <c r="H926">
        <f>_xlfn.XLOOKUP(A926,'List of Molecules Used'!$D$3:$D$55,'List of Molecules Used'!$F$3:$F$55,"",0,1)</f>
        <v>42.512</v>
      </c>
    </row>
    <row r="927" spans="1:8">
      <c r="A927" s="2" t="s">
        <v>34</v>
      </c>
      <c r="B927" s="2"/>
      <c r="C927">
        <v>443.87</v>
      </c>
      <c r="D927">
        <v>8.5</v>
      </c>
      <c r="E927">
        <v>104.2</v>
      </c>
      <c r="F927" t="s">
        <v>238</v>
      </c>
      <c r="G927">
        <f>_xlfn.XLOOKUP(A927,'List of Molecules Used'!$D$3:$D$55,'List of Molecules Used'!$E$3:$E$55,"",0,1)</f>
        <v>369.89</v>
      </c>
      <c r="H927">
        <f>_xlfn.XLOOKUP(A927,'List of Molecules Used'!$D$3:$D$55,'List of Molecules Used'!$F$3:$F$55,"",0,1)</f>
        <v>42.512</v>
      </c>
    </row>
    <row r="928" spans="1:8">
      <c r="A928" s="2" t="s">
        <v>34</v>
      </c>
      <c r="B928" s="2"/>
      <c r="C928">
        <v>443.87</v>
      </c>
      <c r="D928">
        <v>9</v>
      </c>
      <c r="E928">
        <v>104.34</v>
      </c>
      <c r="F928" t="s">
        <v>238</v>
      </c>
      <c r="G928">
        <f>_xlfn.XLOOKUP(A928,'List of Molecules Used'!$D$3:$D$55,'List of Molecules Used'!$E$3:$E$55,"",0,1)</f>
        <v>369.89</v>
      </c>
      <c r="H928">
        <f>_xlfn.XLOOKUP(A928,'List of Molecules Used'!$D$3:$D$55,'List of Molecules Used'!$F$3:$F$55,"",0,1)</f>
        <v>42.512</v>
      </c>
    </row>
    <row r="929" spans="1:8">
      <c r="A929" s="2" t="s">
        <v>34</v>
      </c>
      <c r="B929" s="2"/>
      <c r="C929">
        <v>443.87</v>
      </c>
      <c r="D929">
        <v>9.5</v>
      </c>
      <c r="E929">
        <v>104.48</v>
      </c>
      <c r="F929" t="s">
        <v>238</v>
      </c>
      <c r="G929">
        <f>_xlfn.XLOOKUP(A929,'List of Molecules Used'!$D$3:$D$55,'List of Molecules Used'!$E$3:$E$55,"",0,1)</f>
        <v>369.89</v>
      </c>
      <c r="H929">
        <f>_xlfn.XLOOKUP(A929,'List of Molecules Used'!$D$3:$D$55,'List of Molecules Used'!$F$3:$F$55,"",0,1)</f>
        <v>42.512</v>
      </c>
    </row>
    <row r="930" spans="1:8">
      <c r="A930" s="2" t="s">
        <v>34</v>
      </c>
      <c r="B930" s="2"/>
      <c r="C930">
        <v>443.87</v>
      </c>
      <c r="D930">
        <v>10</v>
      </c>
      <c r="E930">
        <v>104.63</v>
      </c>
      <c r="F930" t="s">
        <v>238</v>
      </c>
      <c r="G930">
        <f>_xlfn.XLOOKUP(A930,'List of Molecules Used'!$D$3:$D$55,'List of Molecules Used'!$E$3:$E$55,"",0,1)</f>
        <v>369.89</v>
      </c>
      <c r="H930">
        <f>_xlfn.XLOOKUP(A930,'List of Molecules Used'!$D$3:$D$55,'List of Molecules Used'!$F$3:$F$55,"",0,1)</f>
        <v>42.512</v>
      </c>
    </row>
    <row r="931" spans="1:8">
      <c r="A931" s="2" t="s">
        <v>34</v>
      </c>
      <c r="B931" s="2"/>
      <c r="C931">
        <v>480.86</v>
      </c>
      <c r="D931">
        <v>1</v>
      </c>
      <c r="E931">
        <v>108.98</v>
      </c>
      <c r="F931" t="s">
        <v>238</v>
      </c>
      <c r="G931">
        <f>_xlfn.XLOOKUP(A931,'List of Molecules Used'!$D$3:$D$55,'List of Molecules Used'!$E$3:$E$55,"",0,1)</f>
        <v>369.89</v>
      </c>
      <c r="H931">
        <f>_xlfn.XLOOKUP(A931,'List of Molecules Used'!$D$3:$D$55,'List of Molecules Used'!$F$3:$F$55,"",0,1)</f>
        <v>42.512</v>
      </c>
    </row>
    <row r="932" spans="1:8">
      <c r="A932" s="2" t="s">
        <v>34</v>
      </c>
      <c r="B932" s="2"/>
      <c r="C932">
        <v>480.86</v>
      </c>
      <c r="D932">
        <v>1.5</v>
      </c>
      <c r="E932">
        <v>109.07</v>
      </c>
      <c r="F932" t="s">
        <v>238</v>
      </c>
      <c r="G932">
        <f>_xlfn.XLOOKUP(A932,'List of Molecules Used'!$D$3:$D$55,'List of Molecules Used'!$E$3:$E$55,"",0,1)</f>
        <v>369.89</v>
      </c>
      <c r="H932">
        <f>_xlfn.XLOOKUP(A932,'List of Molecules Used'!$D$3:$D$55,'List of Molecules Used'!$F$3:$F$55,"",0,1)</f>
        <v>42.512</v>
      </c>
    </row>
    <row r="933" spans="1:8">
      <c r="A933" s="2" t="s">
        <v>34</v>
      </c>
      <c r="B933" s="2"/>
      <c r="C933">
        <v>480.86</v>
      </c>
      <c r="D933">
        <v>2</v>
      </c>
      <c r="E933">
        <v>109.17</v>
      </c>
      <c r="F933" t="s">
        <v>238</v>
      </c>
      <c r="G933">
        <f>_xlfn.XLOOKUP(A933,'List of Molecules Used'!$D$3:$D$55,'List of Molecules Used'!$E$3:$E$55,"",0,1)</f>
        <v>369.89</v>
      </c>
      <c r="H933">
        <f>_xlfn.XLOOKUP(A933,'List of Molecules Used'!$D$3:$D$55,'List of Molecules Used'!$F$3:$F$55,"",0,1)</f>
        <v>42.512</v>
      </c>
    </row>
    <row r="934" spans="1:8">
      <c r="A934" s="2" t="s">
        <v>34</v>
      </c>
      <c r="B934" s="2"/>
      <c r="C934">
        <v>480.86</v>
      </c>
      <c r="D934">
        <v>2.5</v>
      </c>
      <c r="E934">
        <v>109.26</v>
      </c>
      <c r="F934" t="s">
        <v>238</v>
      </c>
      <c r="G934">
        <f>_xlfn.XLOOKUP(A934,'List of Molecules Used'!$D$3:$D$55,'List of Molecules Used'!$E$3:$E$55,"",0,1)</f>
        <v>369.89</v>
      </c>
      <c r="H934">
        <f>_xlfn.XLOOKUP(A934,'List of Molecules Used'!$D$3:$D$55,'List of Molecules Used'!$F$3:$F$55,"",0,1)</f>
        <v>42.512</v>
      </c>
    </row>
    <row r="935" spans="1:8">
      <c r="A935" s="2" t="s">
        <v>34</v>
      </c>
      <c r="B935" s="2"/>
      <c r="C935">
        <v>480.86</v>
      </c>
      <c r="D935">
        <v>3</v>
      </c>
      <c r="E935">
        <v>109.35</v>
      </c>
      <c r="F935" t="s">
        <v>238</v>
      </c>
      <c r="G935">
        <f>_xlfn.XLOOKUP(A935,'List of Molecules Used'!$D$3:$D$55,'List of Molecules Used'!$E$3:$E$55,"",0,1)</f>
        <v>369.89</v>
      </c>
      <c r="H935">
        <f>_xlfn.XLOOKUP(A935,'List of Molecules Used'!$D$3:$D$55,'List of Molecules Used'!$F$3:$F$55,"",0,1)</f>
        <v>42.512</v>
      </c>
    </row>
    <row r="936" spans="1:8">
      <c r="A936" s="2" t="s">
        <v>34</v>
      </c>
      <c r="B936" s="2"/>
      <c r="C936">
        <v>480.86</v>
      </c>
      <c r="D936">
        <v>3.5</v>
      </c>
      <c r="E936">
        <v>109.45</v>
      </c>
      <c r="F936" t="s">
        <v>238</v>
      </c>
      <c r="G936">
        <f>_xlfn.XLOOKUP(A936,'List of Molecules Used'!$D$3:$D$55,'List of Molecules Used'!$E$3:$E$55,"",0,1)</f>
        <v>369.89</v>
      </c>
      <c r="H936">
        <f>_xlfn.XLOOKUP(A936,'List of Molecules Used'!$D$3:$D$55,'List of Molecules Used'!$F$3:$F$55,"",0,1)</f>
        <v>42.512</v>
      </c>
    </row>
    <row r="937" spans="1:8">
      <c r="A937" s="2" t="s">
        <v>34</v>
      </c>
      <c r="B937" s="2"/>
      <c r="C937">
        <v>480.86</v>
      </c>
      <c r="D937">
        <v>4</v>
      </c>
      <c r="E937">
        <v>109.55</v>
      </c>
      <c r="F937" t="s">
        <v>238</v>
      </c>
      <c r="G937">
        <f>_xlfn.XLOOKUP(A937,'List of Molecules Used'!$D$3:$D$55,'List of Molecules Used'!$E$3:$E$55,"",0,1)</f>
        <v>369.89</v>
      </c>
      <c r="H937">
        <f>_xlfn.XLOOKUP(A937,'List of Molecules Used'!$D$3:$D$55,'List of Molecules Used'!$F$3:$F$55,"",0,1)</f>
        <v>42.512</v>
      </c>
    </row>
    <row r="938" spans="1:8">
      <c r="A938" s="2" t="s">
        <v>34</v>
      </c>
      <c r="B938" s="2"/>
      <c r="C938">
        <v>480.86</v>
      </c>
      <c r="D938">
        <v>4.5</v>
      </c>
      <c r="E938">
        <v>109.64</v>
      </c>
      <c r="F938" t="s">
        <v>238</v>
      </c>
      <c r="G938">
        <f>_xlfn.XLOOKUP(A938,'List of Molecules Used'!$D$3:$D$55,'List of Molecules Used'!$E$3:$E$55,"",0,1)</f>
        <v>369.89</v>
      </c>
      <c r="H938">
        <f>_xlfn.XLOOKUP(A938,'List of Molecules Used'!$D$3:$D$55,'List of Molecules Used'!$F$3:$F$55,"",0,1)</f>
        <v>42.512</v>
      </c>
    </row>
    <row r="939" spans="1:8">
      <c r="A939" s="2" t="s">
        <v>34</v>
      </c>
      <c r="B939" s="2"/>
      <c r="C939">
        <v>480.86</v>
      </c>
      <c r="D939">
        <v>5</v>
      </c>
      <c r="E939">
        <v>109.74</v>
      </c>
      <c r="F939" t="s">
        <v>238</v>
      </c>
      <c r="G939">
        <f>_xlfn.XLOOKUP(A939,'List of Molecules Used'!$D$3:$D$55,'List of Molecules Used'!$E$3:$E$55,"",0,1)</f>
        <v>369.89</v>
      </c>
      <c r="H939">
        <f>_xlfn.XLOOKUP(A939,'List of Molecules Used'!$D$3:$D$55,'List of Molecules Used'!$F$3:$F$55,"",0,1)</f>
        <v>42.512</v>
      </c>
    </row>
    <row r="940" spans="1:8">
      <c r="A940" s="2" t="s">
        <v>34</v>
      </c>
      <c r="B940" s="2"/>
      <c r="C940">
        <v>480.86</v>
      </c>
      <c r="D940">
        <v>5.5</v>
      </c>
      <c r="E940">
        <v>109.84</v>
      </c>
      <c r="F940" t="s">
        <v>238</v>
      </c>
      <c r="G940">
        <f>_xlfn.XLOOKUP(A940,'List of Molecules Used'!$D$3:$D$55,'List of Molecules Used'!$E$3:$E$55,"",0,1)</f>
        <v>369.89</v>
      </c>
      <c r="H940">
        <f>_xlfn.XLOOKUP(A940,'List of Molecules Used'!$D$3:$D$55,'List of Molecules Used'!$F$3:$F$55,"",0,1)</f>
        <v>42.512</v>
      </c>
    </row>
    <row r="941" spans="1:8">
      <c r="A941" s="2" t="s">
        <v>34</v>
      </c>
      <c r="B941" s="2"/>
      <c r="C941">
        <v>480.86</v>
      </c>
      <c r="D941">
        <v>6</v>
      </c>
      <c r="E941">
        <v>109.94</v>
      </c>
      <c r="F941" t="s">
        <v>238</v>
      </c>
      <c r="G941">
        <f>_xlfn.XLOOKUP(A941,'List of Molecules Used'!$D$3:$D$55,'List of Molecules Used'!$E$3:$E$55,"",0,1)</f>
        <v>369.89</v>
      </c>
      <c r="H941">
        <f>_xlfn.XLOOKUP(A941,'List of Molecules Used'!$D$3:$D$55,'List of Molecules Used'!$F$3:$F$55,"",0,1)</f>
        <v>42.512</v>
      </c>
    </row>
    <row r="942" spans="1:8">
      <c r="A942" s="2" t="s">
        <v>34</v>
      </c>
      <c r="B942" s="2"/>
      <c r="C942">
        <v>480.86</v>
      </c>
      <c r="D942">
        <v>6.5</v>
      </c>
      <c r="E942">
        <v>110.04</v>
      </c>
      <c r="F942" t="s">
        <v>238</v>
      </c>
      <c r="G942">
        <f>_xlfn.XLOOKUP(A942,'List of Molecules Used'!$D$3:$D$55,'List of Molecules Used'!$E$3:$E$55,"",0,1)</f>
        <v>369.89</v>
      </c>
      <c r="H942">
        <f>_xlfn.XLOOKUP(A942,'List of Molecules Used'!$D$3:$D$55,'List of Molecules Used'!$F$3:$F$55,"",0,1)</f>
        <v>42.512</v>
      </c>
    </row>
    <row r="943" spans="1:8">
      <c r="A943" s="2" t="s">
        <v>34</v>
      </c>
      <c r="B943" s="2"/>
      <c r="C943">
        <v>480.86</v>
      </c>
      <c r="D943">
        <v>7</v>
      </c>
      <c r="E943">
        <v>110.14</v>
      </c>
      <c r="F943" t="s">
        <v>238</v>
      </c>
      <c r="G943">
        <f>_xlfn.XLOOKUP(A943,'List of Molecules Used'!$D$3:$D$55,'List of Molecules Used'!$E$3:$E$55,"",0,1)</f>
        <v>369.89</v>
      </c>
      <c r="H943">
        <f>_xlfn.XLOOKUP(A943,'List of Molecules Used'!$D$3:$D$55,'List of Molecules Used'!$F$3:$F$55,"",0,1)</f>
        <v>42.512</v>
      </c>
    </row>
    <row r="944" spans="1:8">
      <c r="A944" s="2" t="s">
        <v>34</v>
      </c>
      <c r="B944" s="2"/>
      <c r="C944">
        <v>480.86</v>
      </c>
      <c r="D944">
        <v>7.5</v>
      </c>
      <c r="E944">
        <v>110.24</v>
      </c>
      <c r="F944" t="s">
        <v>238</v>
      </c>
      <c r="G944">
        <f>_xlfn.XLOOKUP(A944,'List of Molecules Used'!$D$3:$D$55,'List of Molecules Used'!$E$3:$E$55,"",0,1)</f>
        <v>369.89</v>
      </c>
      <c r="H944">
        <f>_xlfn.XLOOKUP(A944,'List of Molecules Used'!$D$3:$D$55,'List of Molecules Used'!$F$3:$F$55,"",0,1)</f>
        <v>42.512</v>
      </c>
    </row>
    <row r="945" spans="1:8">
      <c r="A945" s="2" t="s">
        <v>34</v>
      </c>
      <c r="B945" s="2"/>
      <c r="C945">
        <v>480.86</v>
      </c>
      <c r="D945">
        <v>8</v>
      </c>
      <c r="E945">
        <v>110.34</v>
      </c>
      <c r="F945" t="s">
        <v>238</v>
      </c>
      <c r="G945">
        <f>_xlfn.XLOOKUP(A945,'List of Molecules Used'!$D$3:$D$55,'List of Molecules Used'!$E$3:$E$55,"",0,1)</f>
        <v>369.89</v>
      </c>
      <c r="H945">
        <f>_xlfn.XLOOKUP(A945,'List of Molecules Used'!$D$3:$D$55,'List of Molecules Used'!$F$3:$F$55,"",0,1)</f>
        <v>42.512</v>
      </c>
    </row>
    <row r="946" spans="1:8">
      <c r="A946" s="2" t="s">
        <v>34</v>
      </c>
      <c r="B946" s="2"/>
      <c r="C946">
        <v>480.86</v>
      </c>
      <c r="D946">
        <v>8.5</v>
      </c>
      <c r="E946">
        <v>110.45</v>
      </c>
      <c r="F946" t="s">
        <v>238</v>
      </c>
      <c r="G946">
        <f>_xlfn.XLOOKUP(A946,'List of Molecules Used'!$D$3:$D$55,'List of Molecules Used'!$E$3:$E$55,"",0,1)</f>
        <v>369.89</v>
      </c>
      <c r="H946">
        <f>_xlfn.XLOOKUP(A946,'List of Molecules Used'!$D$3:$D$55,'List of Molecules Used'!$F$3:$F$55,"",0,1)</f>
        <v>42.512</v>
      </c>
    </row>
    <row r="947" spans="1:8">
      <c r="A947" s="2" t="s">
        <v>34</v>
      </c>
      <c r="B947" s="2"/>
      <c r="C947">
        <v>480.86</v>
      </c>
      <c r="D947">
        <v>9</v>
      </c>
      <c r="E947">
        <v>110.55</v>
      </c>
      <c r="F947" t="s">
        <v>238</v>
      </c>
      <c r="G947">
        <f>_xlfn.XLOOKUP(A947,'List of Molecules Used'!$D$3:$D$55,'List of Molecules Used'!$E$3:$E$55,"",0,1)</f>
        <v>369.89</v>
      </c>
      <c r="H947">
        <f>_xlfn.XLOOKUP(A947,'List of Molecules Used'!$D$3:$D$55,'List of Molecules Used'!$F$3:$F$55,"",0,1)</f>
        <v>42.512</v>
      </c>
    </row>
    <row r="948" spans="1:8">
      <c r="A948" s="2" t="s">
        <v>34</v>
      </c>
      <c r="B948" s="2"/>
      <c r="C948">
        <v>480.86</v>
      </c>
      <c r="D948">
        <v>9.5</v>
      </c>
      <c r="E948">
        <v>110.65</v>
      </c>
      <c r="F948" t="s">
        <v>238</v>
      </c>
      <c r="G948">
        <f>_xlfn.XLOOKUP(A948,'List of Molecules Used'!$D$3:$D$55,'List of Molecules Used'!$E$3:$E$55,"",0,1)</f>
        <v>369.89</v>
      </c>
      <c r="H948">
        <f>_xlfn.XLOOKUP(A948,'List of Molecules Used'!$D$3:$D$55,'List of Molecules Used'!$F$3:$F$55,"",0,1)</f>
        <v>42.512</v>
      </c>
    </row>
    <row r="949" spans="1:8">
      <c r="A949" s="2" t="s">
        <v>34</v>
      </c>
      <c r="B949" s="2"/>
      <c r="C949">
        <v>480.86</v>
      </c>
      <c r="D949">
        <v>10</v>
      </c>
      <c r="E949">
        <v>110.76</v>
      </c>
      <c r="F949" t="s">
        <v>238</v>
      </c>
      <c r="G949">
        <f>_xlfn.XLOOKUP(A949,'List of Molecules Used'!$D$3:$D$55,'List of Molecules Used'!$E$3:$E$55,"",0,1)</f>
        <v>369.89</v>
      </c>
      <c r="H949">
        <f>_xlfn.XLOOKUP(A949,'List of Molecules Used'!$D$3:$D$55,'List of Molecules Used'!$F$3:$F$55,"",0,1)</f>
        <v>42.512</v>
      </c>
    </row>
    <row r="950" spans="1:8">
      <c r="A950" s="2" t="s">
        <v>34</v>
      </c>
      <c r="B950" s="2"/>
      <c r="C950">
        <v>517.85</v>
      </c>
      <c r="D950">
        <v>1</v>
      </c>
      <c r="E950">
        <v>115.38</v>
      </c>
      <c r="F950" t="s">
        <v>238</v>
      </c>
      <c r="G950">
        <f>_xlfn.XLOOKUP(A950,'List of Molecules Used'!$D$3:$D$55,'List of Molecules Used'!$E$3:$E$55,"",0,1)</f>
        <v>369.89</v>
      </c>
      <c r="H950">
        <f>_xlfn.XLOOKUP(A950,'List of Molecules Used'!$D$3:$D$55,'List of Molecules Used'!$F$3:$F$55,"",0,1)</f>
        <v>42.512</v>
      </c>
    </row>
    <row r="951" spans="1:8">
      <c r="A951" s="2" t="s">
        <v>34</v>
      </c>
      <c r="B951" s="2"/>
      <c r="C951">
        <v>517.85</v>
      </c>
      <c r="D951">
        <v>1.5</v>
      </c>
      <c r="E951">
        <v>115.45</v>
      </c>
      <c r="F951" t="s">
        <v>238</v>
      </c>
      <c r="G951">
        <f>_xlfn.XLOOKUP(A951,'List of Molecules Used'!$D$3:$D$55,'List of Molecules Used'!$E$3:$E$55,"",0,1)</f>
        <v>369.89</v>
      </c>
      <c r="H951">
        <f>_xlfn.XLOOKUP(A951,'List of Molecules Used'!$D$3:$D$55,'List of Molecules Used'!$F$3:$F$55,"",0,1)</f>
        <v>42.512</v>
      </c>
    </row>
    <row r="952" spans="1:8">
      <c r="A952" s="2" t="s">
        <v>34</v>
      </c>
      <c r="B952" s="2"/>
      <c r="C952">
        <v>517.85</v>
      </c>
      <c r="D952">
        <v>2</v>
      </c>
      <c r="E952">
        <v>115.53</v>
      </c>
      <c r="F952" t="s">
        <v>238</v>
      </c>
      <c r="G952">
        <f>_xlfn.XLOOKUP(A952,'List of Molecules Used'!$D$3:$D$55,'List of Molecules Used'!$E$3:$E$55,"",0,1)</f>
        <v>369.89</v>
      </c>
      <c r="H952">
        <f>_xlfn.XLOOKUP(A952,'List of Molecules Used'!$D$3:$D$55,'List of Molecules Used'!$F$3:$F$55,"",0,1)</f>
        <v>42.512</v>
      </c>
    </row>
    <row r="953" spans="1:8">
      <c r="A953" s="2" t="s">
        <v>34</v>
      </c>
      <c r="B953" s="2"/>
      <c r="C953">
        <v>517.85</v>
      </c>
      <c r="D953">
        <v>2.5</v>
      </c>
      <c r="E953">
        <v>115.6</v>
      </c>
      <c r="F953" t="s">
        <v>238</v>
      </c>
      <c r="G953">
        <f>_xlfn.XLOOKUP(A953,'List of Molecules Used'!$D$3:$D$55,'List of Molecules Used'!$E$3:$E$55,"",0,1)</f>
        <v>369.89</v>
      </c>
      <c r="H953">
        <f>_xlfn.XLOOKUP(A953,'List of Molecules Used'!$D$3:$D$55,'List of Molecules Used'!$F$3:$F$55,"",0,1)</f>
        <v>42.512</v>
      </c>
    </row>
    <row r="954" spans="1:8">
      <c r="A954" s="2" t="s">
        <v>34</v>
      </c>
      <c r="B954" s="2"/>
      <c r="C954">
        <v>517.85</v>
      </c>
      <c r="D954">
        <v>3</v>
      </c>
      <c r="E954">
        <v>115.68</v>
      </c>
      <c r="F954" t="s">
        <v>238</v>
      </c>
      <c r="G954">
        <f>_xlfn.XLOOKUP(A954,'List of Molecules Used'!$D$3:$D$55,'List of Molecules Used'!$E$3:$E$55,"",0,1)</f>
        <v>369.89</v>
      </c>
      <c r="H954">
        <f>_xlfn.XLOOKUP(A954,'List of Molecules Used'!$D$3:$D$55,'List of Molecules Used'!$F$3:$F$55,"",0,1)</f>
        <v>42.512</v>
      </c>
    </row>
    <row r="955" spans="1:8">
      <c r="A955" s="2" t="s">
        <v>34</v>
      </c>
      <c r="B955" s="2"/>
      <c r="C955">
        <v>517.85</v>
      </c>
      <c r="D955">
        <v>3.5</v>
      </c>
      <c r="E955">
        <v>115.75</v>
      </c>
      <c r="F955" t="s">
        <v>238</v>
      </c>
      <c r="G955">
        <f>_xlfn.XLOOKUP(A955,'List of Molecules Used'!$D$3:$D$55,'List of Molecules Used'!$E$3:$E$55,"",0,1)</f>
        <v>369.89</v>
      </c>
      <c r="H955">
        <f>_xlfn.XLOOKUP(A955,'List of Molecules Used'!$D$3:$D$55,'List of Molecules Used'!$F$3:$F$55,"",0,1)</f>
        <v>42.512</v>
      </c>
    </row>
    <row r="956" spans="1:8">
      <c r="A956" s="2" t="s">
        <v>34</v>
      </c>
      <c r="B956" s="2"/>
      <c r="C956">
        <v>517.85</v>
      </c>
      <c r="D956">
        <v>4</v>
      </c>
      <c r="E956">
        <v>115.83</v>
      </c>
      <c r="F956" t="s">
        <v>238</v>
      </c>
      <c r="G956">
        <f>_xlfn.XLOOKUP(A956,'List of Molecules Used'!$D$3:$D$55,'List of Molecules Used'!$E$3:$E$55,"",0,1)</f>
        <v>369.89</v>
      </c>
      <c r="H956">
        <f>_xlfn.XLOOKUP(A956,'List of Molecules Used'!$D$3:$D$55,'List of Molecules Used'!$F$3:$F$55,"",0,1)</f>
        <v>42.512</v>
      </c>
    </row>
    <row r="957" spans="1:8">
      <c r="A957" s="2" t="s">
        <v>34</v>
      </c>
      <c r="B957" s="2"/>
      <c r="C957">
        <v>517.85</v>
      </c>
      <c r="D957">
        <v>4.5</v>
      </c>
      <c r="E957">
        <v>115.9</v>
      </c>
      <c r="F957" t="s">
        <v>238</v>
      </c>
      <c r="G957">
        <f>_xlfn.XLOOKUP(A957,'List of Molecules Used'!$D$3:$D$55,'List of Molecules Used'!$E$3:$E$55,"",0,1)</f>
        <v>369.89</v>
      </c>
      <c r="H957">
        <f>_xlfn.XLOOKUP(A957,'List of Molecules Used'!$D$3:$D$55,'List of Molecules Used'!$F$3:$F$55,"",0,1)</f>
        <v>42.512</v>
      </c>
    </row>
    <row r="958" spans="1:8">
      <c r="A958" s="2" t="s">
        <v>34</v>
      </c>
      <c r="B958" s="2"/>
      <c r="C958">
        <v>517.85</v>
      </c>
      <c r="D958">
        <v>5</v>
      </c>
      <c r="E958">
        <v>115.98</v>
      </c>
      <c r="F958" t="s">
        <v>238</v>
      </c>
      <c r="G958">
        <f>_xlfn.XLOOKUP(A958,'List of Molecules Used'!$D$3:$D$55,'List of Molecules Used'!$E$3:$E$55,"",0,1)</f>
        <v>369.89</v>
      </c>
      <c r="H958">
        <f>_xlfn.XLOOKUP(A958,'List of Molecules Used'!$D$3:$D$55,'List of Molecules Used'!$F$3:$F$55,"",0,1)</f>
        <v>42.512</v>
      </c>
    </row>
    <row r="959" spans="1:8">
      <c r="A959" s="2" t="s">
        <v>34</v>
      </c>
      <c r="B959" s="2"/>
      <c r="C959">
        <v>517.85</v>
      </c>
      <c r="D959">
        <v>5.5</v>
      </c>
      <c r="E959">
        <v>116.06</v>
      </c>
      <c r="F959" t="s">
        <v>238</v>
      </c>
      <c r="G959">
        <f>_xlfn.XLOOKUP(A959,'List of Molecules Used'!$D$3:$D$55,'List of Molecules Used'!$E$3:$E$55,"",0,1)</f>
        <v>369.89</v>
      </c>
      <c r="H959">
        <f>_xlfn.XLOOKUP(A959,'List of Molecules Used'!$D$3:$D$55,'List of Molecules Used'!$F$3:$F$55,"",0,1)</f>
        <v>42.512</v>
      </c>
    </row>
    <row r="960" spans="1:8">
      <c r="A960" s="2" t="s">
        <v>34</v>
      </c>
      <c r="B960" s="2"/>
      <c r="C960">
        <v>517.85</v>
      </c>
      <c r="D960">
        <v>6</v>
      </c>
      <c r="E960">
        <v>116.14</v>
      </c>
      <c r="F960" t="s">
        <v>238</v>
      </c>
      <c r="G960">
        <f>_xlfn.XLOOKUP(A960,'List of Molecules Used'!$D$3:$D$55,'List of Molecules Used'!$E$3:$E$55,"",0,1)</f>
        <v>369.89</v>
      </c>
      <c r="H960">
        <f>_xlfn.XLOOKUP(A960,'List of Molecules Used'!$D$3:$D$55,'List of Molecules Used'!$F$3:$F$55,"",0,1)</f>
        <v>42.512</v>
      </c>
    </row>
    <row r="961" spans="1:8">
      <c r="A961" s="2" t="s">
        <v>34</v>
      </c>
      <c r="B961" s="2"/>
      <c r="C961">
        <v>517.85</v>
      </c>
      <c r="D961">
        <v>6.5</v>
      </c>
      <c r="E961">
        <v>116.21</v>
      </c>
      <c r="F961" t="s">
        <v>238</v>
      </c>
      <c r="G961">
        <f>_xlfn.XLOOKUP(A961,'List of Molecules Used'!$D$3:$D$55,'List of Molecules Used'!$E$3:$E$55,"",0,1)</f>
        <v>369.89</v>
      </c>
      <c r="H961">
        <f>_xlfn.XLOOKUP(A961,'List of Molecules Used'!$D$3:$D$55,'List of Molecules Used'!$F$3:$F$55,"",0,1)</f>
        <v>42.512</v>
      </c>
    </row>
    <row r="962" spans="1:8">
      <c r="A962" s="2" t="s">
        <v>34</v>
      </c>
      <c r="B962" s="2"/>
      <c r="C962">
        <v>517.85</v>
      </c>
      <c r="D962">
        <v>7</v>
      </c>
      <c r="E962">
        <v>116.29</v>
      </c>
      <c r="F962" t="s">
        <v>238</v>
      </c>
      <c r="G962">
        <f>_xlfn.XLOOKUP(A962,'List of Molecules Used'!$D$3:$D$55,'List of Molecules Used'!$E$3:$E$55,"",0,1)</f>
        <v>369.89</v>
      </c>
      <c r="H962">
        <f>_xlfn.XLOOKUP(A962,'List of Molecules Used'!$D$3:$D$55,'List of Molecules Used'!$F$3:$F$55,"",0,1)</f>
        <v>42.512</v>
      </c>
    </row>
    <row r="963" spans="1:8">
      <c r="A963" s="2" t="s">
        <v>34</v>
      </c>
      <c r="B963" s="2"/>
      <c r="C963">
        <v>517.85</v>
      </c>
      <c r="D963">
        <v>7.5</v>
      </c>
      <c r="E963">
        <v>116.37</v>
      </c>
      <c r="F963" t="s">
        <v>238</v>
      </c>
      <c r="G963">
        <f>_xlfn.XLOOKUP(A963,'List of Molecules Used'!$D$3:$D$55,'List of Molecules Used'!$E$3:$E$55,"",0,1)</f>
        <v>369.89</v>
      </c>
      <c r="H963">
        <f>_xlfn.XLOOKUP(A963,'List of Molecules Used'!$D$3:$D$55,'List of Molecules Used'!$F$3:$F$55,"",0,1)</f>
        <v>42.512</v>
      </c>
    </row>
    <row r="964" spans="1:8">
      <c r="A964" s="2" t="s">
        <v>34</v>
      </c>
      <c r="B964" s="2"/>
      <c r="C964">
        <v>517.85</v>
      </c>
      <c r="D964">
        <v>8</v>
      </c>
      <c r="E964">
        <v>116.45</v>
      </c>
      <c r="F964" t="s">
        <v>238</v>
      </c>
      <c r="G964">
        <f>_xlfn.XLOOKUP(A964,'List of Molecules Used'!$D$3:$D$55,'List of Molecules Used'!$E$3:$E$55,"",0,1)</f>
        <v>369.89</v>
      </c>
      <c r="H964">
        <f>_xlfn.XLOOKUP(A964,'List of Molecules Used'!$D$3:$D$55,'List of Molecules Used'!$F$3:$F$55,"",0,1)</f>
        <v>42.512</v>
      </c>
    </row>
    <row r="965" spans="1:8">
      <c r="A965" s="2" t="s">
        <v>34</v>
      </c>
      <c r="B965" s="2"/>
      <c r="C965">
        <v>517.85</v>
      </c>
      <c r="D965">
        <v>8.5</v>
      </c>
      <c r="E965">
        <v>116.53</v>
      </c>
      <c r="F965" t="s">
        <v>238</v>
      </c>
      <c r="G965">
        <f>_xlfn.XLOOKUP(A965,'List of Molecules Used'!$D$3:$D$55,'List of Molecules Used'!$E$3:$E$55,"",0,1)</f>
        <v>369.89</v>
      </c>
      <c r="H965">
        <f>_xlfn.XLOOKUP(A965,'List of Molecules Used'!$D$3:$D$55,'List of Molecules Used'!$F$3:$F$55,"",0,1)</f>
        <v>42.512</v>
      </c>
    </row>
    <row r="966" spans="1:8">
      <c r="A966" s="2" t="s">
        <v>34</v>
      </c>
      <c r="B966" s="2"/>
      <c r="C966">
        <v>517.85</v>
      </c>
      <c r="D966">
        <v>9</v>
      </c>
      <c r="E966">
        <v>116.61</v>
      </c>
      <c r="F966" t="s">
        <v>238</v>
      </c>
      <c r="G966">
        <f>_xlfn.XLOOKUP(A966,'List of Molecules Used'!$D$3:$D$55,'List of Molecules Used'!$E$3:$E$55,"",0,1)</f>
        <v>369.89</v>
      </c>
      <c r="H966">
        <f>_xlfn.XLOOKUP(A966,'List of Molecules Used'!$D$3:$D$55,'List of Molecules Used'!$F$3:$F$55,"",0,1)</f>
        <v>42.512</v>
      </c>
    </row>
    <row r="967" spans="1:8">
      <c r="A967" s="2" t="s">
        <v>34</v>
      </c>
      <c r="B967" s="2"/>
      <c r="C967">
        <v>517.85</v>
      </c>
      <c r="D967">
        <v>9.5</v>
      </c>
      <c r="E967">
        <v>116.69</v>
      </c>
      <c r="F967" t="s">
        <v>238</v>
      </c>
      <c r="G967">
        <f>_xlfn.XLOOKUP(A967,'List of Molecules Used'!$D$3:$D$55,'List of Molecules Used'!$E$3:$E$55,"",0,1)</f>
        <v>369.89</v>
      </c>
      <c r="H967">
        <f>_xlfn.XLOOKUP(A967,'List of Molecules Used'!$D$3:$D$55,'List of Molecules Used'!$F$3:$F$55,"",0,1)</f>
        <v>42.512</v>
      </c>
    </row>
    <row r="968" spans="1:8">
      <c r="A968" s="2" t="s">
        <v>34</v>
      </c>
      <c r="B968" s="2"/>
      <c r="C968">
        <v>517.85</v>
      </c>
      <c r="D968">
        <v>10</v>
      </c>
      <c r="E968">
        <v>116.78</v>
      </c>
      <c r="F968" t="s">
        <v>238</v>
      </c>
      <c r="G968">
        <f>_xlfn.XLOOKUP(A968,'List of Molecules Used'!$D$3:$D$55,'List of Molecules Used'!$E$3:$E$55,"",0,1)</f>
        <v>369.89</v>
      </c>
      <c r="H968">
        <f>_xlfn.XLOOKUP(A968,'List of Molecules Used'!$D$3:$D$55,'List of Molecules Used'!$F$3:$F$55,"",0,1)</f>
        <v>42.512</v>
      </c>
    </row>
    <row r="969" spans="1:8">
      <c r="A969" s="2" t="s">
        <v>34</v>
      </c>
      <c r="B969" s="2"/>
      <c r="C969">
        <v>554.84</v>
      </c>
      <c r="D969">
        <v>1</v>
      </c>
      <c r="E969">
        <v>121.44</v>
      </c>
      <c r="F969" t="s">
        <v>238</v>
      </c>
      <c r="G969">
        <f>_xlfn.XLOOKUP(A969,'List of Molecules Used'!$D$3:$D$55,'List of Molecules Used'!$E$3:$E$55,"",0,1)</f>
        <v>369.89</v>
      </c>
      <c r="H969">
        <f>_xlfn.XLOOKUP(A969,'List of Molecules Used'!$D$3:$D$55,'List of Molecules Used'!$F$3:$F$55,"",0,1)</f>
        <v>42.512</v>
      </c>
    </row>
    <row r="970" spans="1:8">
      <c r="A970" s="2" t="s">
        <v>34</v>
      </c>
      <c r="B970" s="2"/>
      <c r="C970">
        <v>554.84</v>
      </c>
      <c r="D970">
        <v>1.5</v>
      </c>
      <c r="E970">
        <v>121.5</v>
      </c>
      <c r="F970" t="s">
        <v>238</v>
      </c>
      <c r="G970">
        <f>_xlfn.XLOOKUP(A970,'List of Molecules Used'!$D$3:$D$55,'List of Molecules Used'!$E$3:$E$55,"",0,1)</f>
        <v>369.89</v>
      </c>
      <c r="H970">
        <f>_xlfn.XLOOKUP(A970,'List of Molecules Used'!$D$3:$D$55,'List of Molecules Used'!$F$3:$F$55,"",0,1)</f>
        <v>42.512</v>
      </c>
    </row>
    <row r="971" spans="1:8">
      <c r="A971" s="2" t="s">
        <v>34</v>
      </c>
      <c r="B971" s="2"/>
      <c r="C971">
        <v>554.84</v>
      </c>
      <c r="D971">
        <v>2</v>
      </c>
      <c r="E971">
        <v>121.57</v>
      </c>
      <c r="F971" t="s">
        <v>238</v>
      </c>
      <c r="G971">
        <f>_xlfn.XLOOKUP(A971,'List of Molecules Used'!$D$3:$D$55,'List of Molecules Used'!$E$3:$E$55,"",0,1)</f>
        <v>369.89</v>
      </c>
      <c r="H971">
        <f>_xlfn.XLOOKUP(A971,'List of Molecules Used'!$D$3:$D$55,'List of Molecules Used'!$F$3:$F$55,"",0,1)</f>
        <v>42.512</v>
      </c>
    </row>
    <row r="972" spans="1:8">
      <c r="A972" s="2" t="s">
        <v>34</v>
      </c>
      <c r="B972" s="2"/>
      <c r="C972">
        <v>554.84</v>
      </c>
      <c r="D972">
        <v>2.5</v>
      </c>
      <c r="E972">
        <v>121.63</v>
      </c>
      <c r="F972" t="s">
        <v>238</v>
      </c>
      <c r="G972">
        <f>_xlfn.XLOOKUP(A972,'List of Molecules Used'!$D$3:$D$55,'List of Molecules Used'!$E$3:$E$55,"",0,1)</f>
        <v>369.89</v>
      </c>
      <c r="H972">
        <f>_xlfn.XLOOKUP(A972,'List of Molecules Used'!$D$3:$D$55,'List of Molecules Used'!$F$3:$F$55,"",0,1)</f>
        <v>42.512</v>
      </c>
    </row>
    <row r="973" spans="1:8">
      <c r="A973" s="2" t="s">
        <v>34</v>
      </c>
      <c r="B973" s="2"/>
      <c r="C973">
        <v>554.84</v>
      </c>
      <c r="D973">
        <v>3</v>
      </c>
      <c r="E973">
        <v>121.69</v>
      </c>
      <c r="F973" t="s">
        <v>238</v>
      </c>
      <c r="G973">
        <f>_xlfn.XLOOKUP(A973,'List of Molecules Used'!$D$3:$D$55,'List of Molecules Used'!$E$3:$E$55,"",0,1)</f>
        <v>369.89</v>
      </c>
      <c r="H973">
        <f>_xlfn.XLOOKUP(A973,'List of Molecules Used'!$D$3:$D$55,'List of Molecules Used'!$F$3:$F$55,"",0,1)</f>
        <v>42.512</v>
      </c>
    </row>
    <row r="974" spans="1:8">
      <c r="A974" s="2" t="s">
        <v>34</v>
      </c>
      <c r="B974" s="2"/>
      <c r="C974">
        <v>554.84</v>
      </c>
      <c r="D974">
        <v>3.5</v>
      </c>
      <c r="E974">
        <v>121.75</v>
      </c>
      <c r="F974" t="s">
        <v>238</v>
      </c>
      <c r="G974">
        <f>_xlfn.XLOOKUP(A974,'List of Molecules Used'!$D$3:$D$55,'List of Molecules Used'!$E$3:$E$55,"",0,1)</f>
        <v>369.89</v>
      </c>
      <c r="H974">
        <f>_xlfn.XLOOKUP(A974,'List of Molecules Used'!$D$3:$D$55,'List of Molecules Used'!$F$3:$F$55,"",0,1)</f>
        <v>42.512</v>
      </c>
    </row>
    <row r="975" spans="1:8">
      <c r="A975" s="2" t="s">
        <v>34</v>
      </c>
      <c r="B975" s="2"/>
      <c r="C975">
        <v>554.84</v>
      </c>
      <c r="D975">
        <v>4</v>
      </c>
      <c r="E975">
        <v>121.81</v>
      </c>
      <c r="F975" t="s">
        <v>238</v>
      </c>
      <c r="G975">
        <f>_xlfn.XLOOKUP(A975,'List of Molecules Used'!$D$3:$D$55,'List of Molecules Used'!$E$3:$E$55,"",0,1)</f>
        <v>369.89</v>
      </c>
      <c r="H975">
        <f>_xlfn.XLOOKUP(A975,'List of Molecules Used'!$D$3:$D$55,'List of Molecules Used'!$F$3:$F$55,"",0,1)</f>
        <v>42.512</v>
      </c>
    </row>
    <row r="976" spans="1:8">
      <c r="A976" s="2" t="s">
        <v>34</v>
      </c>
      <c r="B976" s="2"/>
      <c r="C976">
        <v>554.84</v>
      </c>
      <c r="D976">
        <v>4.5</v>
      </c>
      <c r="E976">
        <v>121.87</v>
      </c>
      <c r="F976" t="s">
        <v>238</v>
      </c>
      <c r="G976">
        <f>_xlfn.XLOOKUP(A976,'List of Molecules Used'!$D$3:$D$55,'List of Molecules Used'!$E$3:$E$55,"",0,1)</f>
        <v>369.89</v>
      </c>
      <c r="H976">
        <f>_xlfn.XLOOKUP(A976,'List of Molecules Used'!$D$3:$D$55,'List of Molecules Used'!$F$3:$F$55,"",0,1)</f>
        <v>42.512</v>
      </c>
    </row>
    <row r="977" spans="1:8">
      <c r="A977" s="2" t="s">
        <v>34</v>
      </c>
      <c r="B977" s="2"/>
      <c r="C977">
        <v>554.84</v>
      </c>
      <c r="D977">
        <v>5</v>
      </c>
      <c r="E977">
        <v>121.94</v>
      </c>
      <c r="F977" t="s">
        <v>238</v>
      </c>
      <c r="G977">
        <f>_xlfn.XLOOKUP(A977,'List of Molecules Used'!$D$3:$D$55,'List of Molecules Used'!$E$3:$E$55,"",0,1)</f>
        <v>369.89</v>
      </c>
      <c r="H977">
        <f>_xlfn.XLOOKUP(A977,'List of Molecules Used'!$D$3:$D$55,'List of Molecules Used'!$F$3:$F$55,"",0,1)</f>
        <v>42.512</v>
      </c>
    </row>
    <row r="978" spans="1:8">
      <c r="A978" s="2" t="s">
        <v>34</v>
      </c>
      <c r="B978" s="2"/>
      <c r="C978">
        <v>554.84</v>
      </c>
      <c r="D978">
        <v>5.5</v>
      </c>
      <c r="E978">
        <v>122</v>
      </c>
      <c r="F978" t="s">
        <v>238</v>
      </c>
      <c r="G978">
        <f>_xlfn.XLOOKUP(A978,'List of Molecules Used'!$D$3:$D$55,'List of Molecules Used'!$E$3:$E$55,"",0,1)</f>
        <v>369.89</v>
      </c>
      <c r="H978">
        <f>_xlfn.XLOOKUP(A978,'List of Molecules Used'!$D$3:$D$55,'List of Molecules Used'!$F$3:$F$55,"",0,1)</f>
        <v>42.512</v>
      </c>
    </row>
    <row r="979" spans="1:8">
      <c r="A979" s="2" t="s">
        <v>34</v>
      </c>
      <c r="B979" s="2"/>
      <c r="C979">
        <v>554.84</v>
      </c>
      <c r="D979">
        <v>6</v>
      </c>
      <c r="E979">
        <v>122.06</v>
      </c>
      <c r="F979" t="s">
        <v>238</v>
      </c>
      <c r="G979">
        <f>_xlfn.XLOOKUP(A979,'List of Molecules Used'!$D$3:$D$55,'List of Molecules Used'!$E$3:$E$55,"",0,1)</f>
        <v>369.89</v>
      </c>
      <c r="H979">
        <f>_xlfn.XLOOKUP(A979,'List of Molecules Used'!$D$3:$D$55,'List of Molecules Used'!$F$3:$F$55,"",0,1)</f>
        <v>42.512</v>
      </c>
    </row>
    <row r="980" spans="1:8">
      <c r="A980" s="2" t="s">
        <v>34</v>
      </c>
      <c r="B980" s="2"/>
      <c r="C980">
        <v>554.84</v>
      </c>
      <c r="D980">
        <v>6.5</v>
      </c>
      <c r="E980">
        <v>122.13</v>
      </c>
      <c r="F980" t="s">
        <v>238</v>
      </c>
      <c r="G980">
        <f>_xlfn.XLOOKUP(A980,'List of Molecules Used'!$D$3:$D$55,'List of Molecules Used'!$E$3:$E$55,"",0,1)</f>
        <v>369.89</v>
      </c>
      <c r="H980">
        <f>_xlfn.XLOOKUP(A980,'List of Molecules Used'!$D$3:$D$55,'List of Molecules Used'!$F$3:$F$55,"",0,1)</f>
        <v>42.512</v>
      </c>
    </row>
    <row r="981" spans="1:8">
      <c r="A981" s="2" t="s">
        <v>34</v>
      </c>
      <c r="B981" s="2"/>
      <c r="C981">
        <v>554.84</v>
      </c>
      <c r="D981">
        <v>7</v>
      </c>
      <c r="E981">
        <v>122.19</v>
      </c>
      <c r="F981" t="s">
        <v>238</v>
      </c>
      <c r="G981">
        <f>_xlfn.XLOOKUP(A981,'List of Molecules Used'!$D$3:$D$55,'List of Molecules Used'!$E$3:$E$55,"",0,1)</f>
        <v>369.89</v>
      </c>
      <c r="H981">
        <f>_xlfn.XLOOKUP(A981,'List of Molecules Used'!$D$3:$D$55,'List of Molecules Used'!$F$3:$F$55,"",0,1)</f>
        <v>42.512</v>
      </c>
    </row>
    <row r="982" spans="1:8">
      <c r="A982" s="2" t="s">
        <v>34</v>
      </c>
      <c r="B982" s="2"/>
      <c r="C982">
        <v>554.84</v>
      </c>
      <c r="D982">
        <v>7.5</v>
      </c>
      <c r="E982">
        <v>122.25</v>
      </c>
      <c r="F982" t="s">
        <v>238</v>
      </c>
      <c r="G982">
        <f>_xlfn.XLOOKUP(A982,'List of Molecules Used'!$D$3:$D$55,'List of Molecules Used'!$E$3:$E$55,"",0,1)</f>
        <v>369.89</v>
      </c>
      <c r="H982">
        <f>_xlfn.XLOOKUP(A982,'List of Molecules Used'!$D$3:$D$55,'List of Molecules Used'!$F$3:$F$55,"",0,1)</f>
        <v>42.512</v>
      </c>
    </row>
    <row r="983" spans="1:8">
      <c r="A983" s="2" t="s">
        <v>34</v>
      </c>
      <c r="B983" s="2"/>
      <c r="C983">
        <v>554.84</v>
      </c>
      <c r="D983">
        <v>8</v>
      </c>
      <c r="E983">
        <v>122.32</v>
      </c>
      <c r="F983" t="s">
        <v>238</v>
      </c>
      <c r="G983">
        <f>_xlfn.XLOOKUP(A983,'List of Molecules Used'!$D$3:$D$55,'List of Molecules Used'!$E$3:$E$55,"",0,1)</f>
        <v>369.89</v>
      </c>
      <c r="H983">
        <f>_xlfn.XLOOKUP(A983,'List of Molecules Used'!$D$3:$D$55,'List of Molecules Used'!$F$3:$F$55,"",0,1)</f>
        <v>42.512</v>
      </c>
    </row>
    <row r="984" spans="1:8">
      <c r="A984" s="2" t="s">
        <v>34</v>
      </c>
      <c r="B984" s="2"/>
      <c r="C984">
        <v>554.84</v>
      </c>
      <c r="D984">
        <v>8.5</v>
      </c>
      <c r="E984">
        <v>122.38</v>
      </c>
      <c r="F984" t="s">
        <v>238</v>
      </c>
      <c r="G984">
        <f>_xlfn.XLOOKUP(A984,'List of Molecules Used'!$D$3:$D$55,'List of Molecules Used'!$E$3:$E$55,"",0,1)</f>
        <v>369.89</v>
      </c>
      <c r="H984">
        <f>_xlfn.XLOOKUP(A984,'List of Molecules Used'!$D$3:$D$55,'List of Molecules Used'!$F$3:$F$55,"",0,1)</f>
        <v>42.512</v>
      </c>
    </row>
    <row r="985" spans="1:8">
      <c r="A985" s="2" t="s">
        <v>34</v>
      </c>
      <c r="B985" s="2"/>
      <c r="C985">
        <v>554.84</v>
      </c>
      <c r="D985">
        <v>9</v>
      </c>
      <c r="E985">
        <v>122.45</v>
      </c>
      <c r="F985" t="s">
        <v>238</v>
      </c>
      <c r="G985">
        <f>_xlfn.XLOOKUP(A985,'List of Molecules Used'!$D$3:$D$55,'List of Molecules Used'!$E$3:$E$55,"",0,1)</f>
        <v>369.89</v>
      </c>
      <c r="H985">
        <f>_xlfn.XLOOKUP(A985,'List of Molecules Used'!$D$3:$D$55,'List of Molecules Used'!$F$3:$F$55,"",0,1)</f>
        <v>42.512</v>
      </c>
    </row>
    <row r="986" spans="1:8">
      <c r="A986" s="2" t="s">
        <v>34</v>
      </c>
      <c r="B986" s="2"/>
      <c r="C986">
        <v>554.84</v>
      </c>
      <c r="D986">
        <v>9.5</v>
      </c>
      <c r="E986">
        <v>122.51</v>
      </c>
      <c r="F986" t="s">
        <v>238</v>
      </c>
      <c r="G986">
        <f>_xlfn.XLOOKUP(A986,'List of Molecules Used'!$D$3:$D$55,'List of Molecules Used'!$E$3:$E$55,"",0,1)</f>
        <v>369.89</v>
      </c>
      <c r="H986">
        <f>_xlfn.XLOOKUP(A986,'List of Molecules Used'!$D$3:$D$55,'List of Molecules Used'!$F$3:$F$55,"",0,1)</f>
        <v>42.512</v>
      </c>
    </row>
    <row r="987" spans="1:8">
      <c r="A987" s="2" t="s">
        <v>34</v>
      </c>
      <c r="B987" s="2"/>
      <c r="C987">
        <v>554.84</v>
      </c>
      <c r="D987">
        <v>10</v>
      </c>
      <c r="E987">
        <v>122.58</v>
      </c>
      <c r="F987" t="s">
        <v>238</v>
      </c>
      <c r="G987">
        <f>_xlfn.XLOOKUP(A987,'List of Molecules Used'!$D$3:$D$55,'List of Molecules Used'!$E$3:$E$55,"",0,1)</f>
        <v>369.89</v>
      </c>
      <c r="H987">
        <f>_xlfn.XLOOKUP(A987,'List of Molecules Used'!$D$3:$D$55,'List of Molecules Used'!$F$3:$F$55,"",0,1)</f>
        <v>42.512</v>
      </c>
    </row>
    <row r="988" spans="1:8">
      <c r="A988" s="2" t="s">
        <v>38</v>
      </c>
      <c r="B988" s="2"/>
      <c r="C988">
        <v>182.1</v>
      </c>
      <c r="D988">
        <v>1</v>
      </c>
      <c r="E988">
        <v>87.56</v>
      </c>
      <c r="F988" t="s">
        <v>237</v>
      </c>
      <c r="G988">
        <f>_xlfn.XLOOKUP(A988,'List of Molecules Used'!$D$3:$D$55,'List of Molecules Used'!$E$3:$E$55,"",0,1)</f>
        <v>364.21</v>
      </c>
      <c r="H988">
        <f>_xlfn.XLOOKUP(A988,'List of Molecules Used'!$D$3:$D$55,'List of Molecules Used'!$F$3:$F$55,"",0,1)</f>
        <v>45.55</v>
      </c>
    </row>
    <row r="989" spans="1:8">
      <c r="A989" s="2" t="s">
        <v>38</v>
      </c>
      <c r="B989" s="2"/>
      <c r="C989">
        <v>182.1</v>
      </c>
      <c r="D989">
        <v>1.5</v>
      </c>
      <c r="E989">
        <v>87.555000000000007</v>
      </c>
      <c r="F989" t="s">
        <v>237</v>
      </c>
      <c r="G989">
        <f>_xlfn.XLOOKUP(A989,'List of Molecules Used'!$D$3:$D$55,'List of Molecules Used'!$E$3:$E$55,"",0,1)</f>
        <v>364.21</v>
      </c>
      <c r="H989">
        <f>_xlfn.XLOOKUP(A989,'List of Molecules Used'!$D$3:$D$55,'List of Molecules Used'!$F$3:$F$55,"",0,1)</f>
        <v>45.55</v>
      </c>
    </row>
    <row r="990" spans="1:8">
      <c r="A990" s="2" t="s">
        <v>38</v>
      </c>
      <c r="B990" s="2"/>
      <c r="C990">
        <v>182.1</v>
      </c>
      <c r="D990">
        <v>2</v>
      </c>
      <c r="E990">
        <v>87.55</v>
      </c>
      <c r="F990" t="s">
        <v>237</v>
      </c>
      <c r="G990">
        <f>_xlfn.XLOOKUP(A990,'List of Molecules Used'!$D$3:$D$55,'List of Molecules Used'!$E$3:$E$55,"",0,1)</f>
        <v>364.21</v>
      </c>
      <c r="H990">
        <f>_xlfn.XLOOKUP(A990,'List of Molecules Used'!$D$3:$D$55,'List of Molecules Used'!$F$3:$F$55,"",0,1)</f>
        <v>45.55</v>
      </c>
    </row>
    <row r="991" spans="1:8">
      <c r="A991" s="2" t="s">
        <v>38</v>
      </c>
      <c r="B991" s="2"/>
      <c r="C991">
        <v>182.1</v>
      </c>
      <c r="D991">
        <v>2.5</v>
      </c>
      <c r="E991">
        <v>87.546000000000006</v>
      </c>
      <c r="F991" t="s">
        <v>237</v>
      </c>
      <c r="G991">
        <f>_xlfn.XLOOKUP(A991,'List of Molecules Used'!$D$3:$D$55,'List of Molecules Used'!$E$3:$E$55,"",0,1)</f>
        <v>364.21</v>
      </c>
      <c r="H991">
        <f>_xlfn.XLOOKUP(A991,'List of Molecules Used'!$D$3:$D$55,'List of Molecules Used'!$F$3:$F$55,"",0,1)</f>
        <v>45.55</v>
      </c>
    </row>
    <row r="992" spans="1:8">
      <c r="A992" s="2" t="s">
        <v>38</v>
      </c>
      <c r="B992" s="2"/>
      <c r="C992">
        <v>182.1</v>
      </c>
      <c r="D992">
        <v>3</v>
      </c>
      <c r="E992">
        <v>87.540999999999997</v>
      </c>
      <c r="F992" t="s">
        <v>237</v>
      </c>
      <c r="G992">
        <f>_xlfn.XLOOKUP(A992,'List of Molecules Used'!$D$3:$D$55,'List of Molecules Used'!$E$3:$E$55,"",0,1)</f>
        <v>364.21</v>
      </c>
      <c r="H992">
        <f>_xlfn.XLOOKUP(A992,'List of Molecules Used'!$D$3:$D$55,'List of Molecules Used'!$F$3:$F$55,"",0,1)</f>
        <v>45.55</v>
      </c>
    </row>
    <row r="993" spans="1:8">
      <c r="A993" s="2" t="s">
        <v>38</v>
      </c>
      <c r="B993" s="2"/>
      <c r="C993">
        <v>182.1</v>
      </c>
      <c r="D993">
        <v>3.5</v>
      </c>
      <c r="E993">
        <v>87.536000000000001</v>
      </c>
      <c r="F993" t="s">
        <v>237</v>
      </c>
      <c r="G993">
        <f>_xlfn.XLOOKUP(A993,'List of Molecules Used'!$D$3:$D$55,'List of Molecules Used'!$E$3:$E$55,"",0,1)</f>
        <v>364.21</v>
      </c>
      <c r="H993">
        <f>_xlfn.XLOOKUP(A993,'List of Molecules Used'!$D$3:$D$55,'List of Molecules Used'!$F$3:$F$55,"",0,1)</f>
        <v>45.55</v>
      </c>
    </row>
    <row r="994" spans="1:8">
      <c r="A994" s="2" t="s">
        <v>38</v>
      </c>
      <c r="B994" s="2"/>
      <c r="C994">
        <v>182.1</v>
      </c>
      <c r="D994">
        <v>4</v>
      </c>
      <c r="E994">
        <v>87.531999999999996</v>
      </c>
      <c r="F994" t="s">
        <v>237</v>
      </c>
      <c r="G994">
        <f>_xlfn.XLOOKUP(A994,'List of Molecules Used'!$D$3:$D$55,'List of Molecules Used'!$E$3:$E$55,"",0,1)</f>
        <v>364.21</v>
      </c>
      <c r="H994">
        <f>_xlfn.XLOOKUP(A994,'List of Molecules Used'!$D$3:$D$55,'List of Molecules Used'!$F$3:$F$55,"",0,1)</f>
        <v>45.55</v>
      </c>
    </row>
    <row r="995" spans="1:8">
      <c r="A995" s="2" t="s">
        <v>38</v>
      </c>
      <c r="B995" s="2"/>
      <c r="C995">
        <v>182.1</v>
      </c>
      <c r="D995">
        <v>4.5</v>
      </c>
      <c r="E995">
        <v>87.527000000000001</v>
      </c>
      <c r="F995" t="s">
        <v>237</v>
      </c>
      <c r="G995">
        <f>_xlfn.XLOOKUP(A995,'List of Molecules Used'!$D$3:$D$55,'List of Molecules Used'!$E$3:$E$55,"",0,1)</f>
        <v>364.21</v>
      </c>
      <c r="H995">
        <f>_xlfn.XLOOKUP(A995,'List of Molecules Used'!$D$3:$D$55,'List of Molecules Used'!$F$3:$F$55,"",0,1)</f>
        <v>45.55</v>
      </c>
    </row>
    <row r="996" spans="1:8">
      <c r="A996" s="2" t="s">
        <v>38</v>
      </c>
      <c r="B996" s="2"/>
      <c r="C996">
        <v>182.1</v>
      </c>
      <c r="D996">
        <v>5</v>
      </c>
      <c r="E996">
        <v>87.522999999999996</v>
      </c>
      <c r="F996" t="s">
        <v>237</v>
      </c>
      <c r="G996">
        <f>_xlfn.XLOOKUP(A996,'List of Molecules Used'!$D$3:$D$55,'List of Molecules Used'!$E$3:$E$55,"",0,1)</f>
        <v>364.21</v>
      </c>
      <c r="H996">
        <f>_xlfn.XLOOKUP(A996,'List of Molecules Used'!$D$3:$D$55,'List of Molecules Used'!$F$3:$F$55,"",0,1)</f>
        <v>45.55</v>
      </c>
    </row>
    <row r="997" spans="1:8">
      <c r="A997" s="2" t="s">
        <v>38</v>
      </c>
      <c r="B997" s="2"/>
      <c r="C997">
        <v>182.1</v>
      </c>
      <c r="D997">
        <v>5.5</v>
      </c>
      <c r="E997">
        <v>87.518000000000001</v>
      </c>
      <c r="F997" t="s">
        <v>237</v>
      </c>
      <c r="G997">
        <f>_xlfn.XLOOKUP(A997,'List of Molecules Used'!$D$3:$D$55,'List of Molecules Used'!$E$3:$E$55,"",0,1)</f>
        <v>364.21</v>
      </c>
      <c r="H997">
        <f>_xlfn.XLOOKUP(A997,'List of Molecules Used'!$D$3:$D$55,'List of Molecules Used'!$F$3:$F$55,"",0,1)</f>
        <v>45.55</v>
      </c>
    </row>
    <row r="998" spans="1:8">
      <c r="A998" s="2" t="s">
        <v>38</v>
      </c>
      <c r="B998" s="2"/>
      <c r="C998">
        <v>182.1</v>
      </c>
      <c r="D998">
        <v>6</v>
      </c>
      <c r="E998">
        <v>87.513000000000005</v>
      </c>
      <c r="F998" t="s">
        <v>237</v>
      </c>
      <c r="G998">
        <f>_xlfn.XLOOKUP(A998,'List of Molecules Used'!$D$3:$D$55,'List of Molecules Used'!$E$3:$E$55,"",0,1)</f>
        <v>364.21</v>
      </c>
      <c r="H998">
        <f>_xlfn.XLOOKUP(A998,'List of Molecules Used'!$D$3:$D$55,'List of Molecules Used'!$F$3:$F$55,"",0,1)</f>
        <v>45.55</v>
      </c>
    </row>
    <row r="999" spans="1:8">
      <c r="A999" s="2" t="s">
        <v>38</v>
      </c>
      <c r="B999" s="2"/>
      <c r="C999">
        <v>182.1</v>
      </c>
      <c r="D999">
        <v>6.5</v>
      </c>
      <c r="E999">
        <v>87.509</v>
      </c>
      <c r="F999" t="s">
        <v>237</v>
      </c>
      <c r="G999">
        <f>_xlfn.XLOOKUP(A999,'List of Molecules Used'!$D$3:$D$55,'List of Molecules Used'!$E$3:$E$55,"",0,1)</f>
        <v>364.21</v>
      </c>
      <c r="H999">
        <f>_xlfn.XLOOKUP(A999,'List of Molecules Used'!$D$3:$D$55,'List of Molecules Used'!$F$3:$F$55,"",0,1)</f>
        <v>45.55</v>
      </c>
    </row>
    <row r="1000" spans="1:8">
      <c r="A1000" s="2" t="s">
        <v>38</v>
      </c>
      <c r="B1000" s="2"/>
      <c r="C1000">
        <v>182.1</v>
      </c>
      <c r="D1000">
        <v>7</v>
      </c>
      <c r="E1000">
        <v>87.504000000000005</v>
      </c>
      <c r="F1000" t="s">
        <v>237</v>
      </c>
      <c r="G1000">
        <f>_xlfn.XLOOKUP(A1000,'List of Molecules Used'!$D$3:$D$55,'List of Molecules Used'!$E$3:$E$55,"",0,1)</f>
        <v>364.21</v>
      </c>
      <c r="H1000">
        <f>_xlfn.XLOOKUP(A1000,'List of Molecules Used'!$D$3:$D$55,'List of Molecules Used'!$F$3:$F$55,"",0,1)</f>
        <v>45.55</v>
      </c>
    </row>
    <row r="1001" spans="1:8">
      <c r="A1001" s="2" t="s">
        <v>38</v>
      </c>
      <c r="B1001" s="2"/>
      <c r="C1001">
        <v>182.1</v>
      </c>
      <c r="D1001">
        <v>7.5</v>
      </c>
      <c r="E1001">
        <v>87.5</v>
      </c>
      <c r="F1001" t="s">
        <v>237</v>
      </c>
      <c r="G1001">
        <f>_xlfn.XLOOKUP(A1001,'List of Molecules Used'!$D$3:$D$55,'List of Molecules Used'!$E$3:$E$55,"",0,1)</f>
        <v>364.21</v>
      </c>
      <c r="H1001">
        <f>_xlfn.XLOOKUP(A1001,'List of Molecules Used'!$D$3:$D$55,'List of Molecules Used'!$F$3:$F$55,"",0,1)</f>
        <v>45.55</v>
      </c>
    </row>
    <row r="1002" spans="1:8">
      <c r="A1002" s="2" t="s">
        <v>38</v>
      </c>
      <c r="B1002" s="2"/>
      <c r="C1002">
        <v>182.1</v>
      </c>
      <c r="D1002">
        <v>8</v>
      </c>
      <c r="E1002">
        <v>87.495000000000005</v>
      </c>
      <c r="F1002" t="s">
        <v>237</v>
      </c>
      <c r="G1002">
        <f>_xlfn.XLOOKUP(A1002,'List of Molecules Used'!$D$3:$D$55,'List of Molecules Used'!$E$3:$E$55,"",0,1)</f>
        <v>364.21</v>
      </c>
      <c r="H1002">
        <f>_xlfn.XLOOKUP(A1002,'List of Molecules Used'!$D$3:$D$55,'List of Molecules Used'!$F$3:$F$55,"",0,1)</f>
        <v>45.55</v>
      </c>
    </row>
    <row r="1003" spans="1:8">
      <c r="A1003" s="2" t="s">
        <v>38</v>
      </c>
      <c r="B1003" s="2"/>
      <c r="C1003">
        <v>182.1</v>
      </c>
      <c r="D1003">
        <v>8.5</v>
      </c>
      <c r="E1003">
        <v>87.491</v>
      </c>
      <c r="F1003" t="s">
        <v>237</v>
      </c>
      <c r="G1003">
        <f>_xlfn.XLOOKUP(A1003,'List of Molecules Used'!$D$3:$D$55,'List of Molecules Used'!$E$3:$E$55,"",0,1)</f>
        <v>364.21</v>
      </c>
      <c r="H1003">
        <f>_xlfn.XLOOKUP(A1003,'List of Molecules Used'!$D$3:$D$55,'List of Molecules Used'!$F$3:$F$55,"",0,1)</f>
        <v>45.55</v>
      </c>
    </row>
    <row r="1004" spans="1:8">
      <c r="A1004" s="2" t="s">
        <v>38</v>
      </c>
      <c r="B1004" s="2"/>
      <c r="C1004">
        <v>182.1</v>
      </c>
      <c r="D1004">
        <v>9</v>
      </c>
      <c r="E1004">
        <v>87.486000000000004</v>
      </c>
      <c r="F1004" t="s">
        <v>237</v>
      </c>
      <c r="G1004">
        <f>_xlfn.XLOOKUP(A1004,'List of Molecules Used'!$D$3:$D$55,'List of Molecules Used'!$E$3:$E$55,"",0,1)</f>
        <v>364.21</v>
      </c>
      <c r="H1004">
        <f>_xlfn.XLOOKUP(A1004,'List of Molecules Used'!$D$3:$D$55,'List of Molecules Used'!$F$3:$F$55,"",0,1)</f>
        <v>45.55</v>
      </c>
    </row>
    <row r="1005" spans="1:8">
      <c r="A1005" s="2" t="s">
        <v>38</v>
      </c>
      <c r="B1005" s="2"/>
      <c r="C1005">
        <v>182.1</v>
      </c>
      <c r="D1005">
        <v>9.5</v>
      </c>
      <c r="E1005">
        <v>87.480999999999995</v>
      </c>
      <c r="F1005" t="s">
        <v>237</v>
      </c>
      <c r="G1005">
        <f>_xlfn.XLOOKUP(A1005,'List of Molecules Used'!$D$3:$D$55,'List of Molecules Used'!$E$3:$E$55,"",0,1)</f>
        <v>364.21</v>
      </c>
      <c r="H1005">
        <f>_xlfn.XLOOKUP(A1005,'List of Molecules Used'!$D$3:$D$55,'List of Molecules Used'!$F$3:$F$55,"",0,1)</f>
        <v>45.55</v>
      </c>
    </row>
    <row r="1006" spans="1:8">
      <c r="A1006" s="2" t="s">
        <v>38</v>
      </c>
      <c r="B1006" s="2"/>
      <c r="C1006">
        <v>182.1</v>
      </c>
      <c r="D1006">
        <v>10</v>
      </c>
      <c r="E1006">
        <v>87.477000000000004</v>
      </c>
      <c r="F1006" t="s">
        <v>237</v>
      </c>
      <c r="G1006">
        <f>_xlfn.XLOOKUP(A1006,'List of Molecules Used'!$D$3:$D$55,'List of Molecules Used'!$E$3:$E$55,"",0,1)</f>
        <v>364.21</v>
      </c>
      <c r="H1006">
        <f>_xlfn.XLOOKUP(A1006,'List of Molecules Used'!$D$3:$D$55,'List of Molecules Used'!$F$3:$F$55,"",0,1)</f>
        <v>45.55</v>
      </c>
    </row>
    <row r="1007" spans="1:8">
      <c r="A1007" s="2" t="s">
        <v>38</v>
      </c>
      <c r="B1007" s="2"/>
      <c r="C1007">
        <v>218.53</v>
      </c>
      <c r="D1007">
        <v>1</v>
      </c>
      <c r="E1007">
        <v>91.102000000000004</v>
      </c>
      <c r="F1007" t="s">
        <v>237</v>
      </c>
      <c r="G1007">
        <f>_xlfn.XLOOKUP(A1007,'List of Molecules Used'!$D$3:$D$55,'List of Molecules Used'!$E$3:$E$55,"",0,1)</f>
        <v>364.21</v>
      </c>
      <c r="H1007">
        <f>_xlfn.XLOOKUP(A1007,'List of Molecules Used'!$D$3:$D$55,'List of Molecules Used'!$F$3:$F$55,"",0,1)</f>
        <v>45.55</v>
      </c>
    </row>
    <row r="1008" spans="1:8">
      <c r="A1008" s="2" t="s">
        <v>38</v>
      </c>
      <c r="B1008" s="2"/>
      <c r="C1008">
        <v>218.53</v>
      </c>
      <c r="D1008">
        <v>1.5</v>
      </c>
      <c r="E1008">
        <v>91.091999999999999</v>
      </c>
      <c r="F1008" t="s">
        <v>237</v>
      </c>
      <c r="G1008">
        <f>_xlfn.XLOOKUP(A1008,'List of Molecules Used'!$D$3:$D$55,'List of Molecules Used'!$E$3:$E$55,"",0,1)</f>
        <v>364.21</v>
      </c>
      <c r="H1008">
        <f>_xlfn.XLOOKUP(A1008,'List of Molecules Used'!$D$3:$D$55,'List of Molecules Used'!$F$3:$F$55,"",0,1)</f>
        <v>45.55</v>
      </c>
    </row>
    <row r="1009" spans="1:8">
      <c r="A1009" s="2" t="s">
        <v>38</v>
      </c>
      <c r="B1009" s="2"/>
      <c r="C1009">
        <v>218.53</v>
      </c>
      <c r="D1009">
        <v>2</v>
      </c>
      <c r="E1009">
        <v>91.082999999999998</v>
      </c>
      <c r="F1009" t="s">
        <v>237</v>
      </c>
      <c r="G1009">
        <f>_xlfn.XLOOKUP(A1009,'List of Molecules Used'!$D$3:$D$55,'List of Molecules Used'!$E$3:$E$55,"",0,1)</f>
        <v>364.21</v>
      </c>
      <c r="H1009">
        <f>_xlfn.XLOOKUP(A1009,'List of Molecules Used'!$D$3:$D$55,'List of Molecules Used'!$F$3:$F$55,"",0,1)</f>
        <v>45.55</v>
      </c>
    </row>
    <row r="1010" spans="1:8">
      <c r="A1010" s="2" t="s">
        <v>38</v>
      </c>
      <c r="B1010" s="2"/>
      <c r="C1010">
        <v>218.53</v>
      </c>
      <c r="D1010">
        <v>2.5</v>
      </c>
      <c r="E1010">
        <v>91.072999999999993</v>
      </c>
      <c r="F1010" t="s">
        <v>237</v>
      </c>
      <c r="G1010">
        <f>_xlfn.XLOOKUP(A1010,'List of Molecules Used'!$D$3:$D$55,'List of Molecules Used'!$E$3:$E$55,"",0,1)</f>
        <v>364.21</v>
      </c>
      <c r="H1010">
        <f>_xlfn.XLOOKUP(A1010,'List of Molecules Used'!$D$3:$D$55,'List of Molecules Used'!$F$3:$F$55,"",0,1)</f>
        <v>45.55</v>
      </c>
    </row>
    <row r="1011" spans="1:8">
      <c r="A1011" s="2" t="s">
        <v>38</v>
      </c>
      <c r="B1011" s="2"/>
      <c r="C1011">
        <v>218.53</v>
      </c>
      <c r="D1011">
        <v>3</v>
      </c>
      <c r="E1011">
        <v>91.063999999999993</v>
      </c>
      <c r="F1011" t="s">
        <v>237</v>
      </c>
      <c r="G1011">
        <f>_xlfn.XLOOKUP(A1011,'List of Molecules Used'!$D$3:$D$55,'List of Molecules Used'!$E$3:$E$55,"",0,1)</f>
        <v>364.21</v>
      </c>
      <c r="H1011">
        <f>_xlfn.XLOOKUP(A1011,'List of Molecules Used'!$D$3:$D$55,'List of Molecules Used'!$F$3:$F$55,"",0,1)</f>
        <v>45.55</v>
      </c>
    </row>
    <row r="1012" spans="1:8">
      <c r="A1012" s="2" t="s">
        <v>38</v>
      </c>
      <c r="B1012" s="2"/>
      <c r="C1012">
        <v>218.53</v>
      </c>
      <c r="D1012">
        <v>3.5</v>
      </c>
      <c r="E1012">
        <v>91.054000000000002</v>
      </c>
      <c r="F1012" t="s">
        <v>237</v>
      </c>
      <c r="G1012">
        <f>_xlfn.XLOOKUP(A1012,'List of Molecules Used'!$D$3:$D$55,'List of Molecules Used'!$E$3:$E$55,"",0,1)</f>
        <v>364.21</v>
      </c>
      <c r="H1012">
        <f>_xlfn.XLOOKUP(A1012,'List of Molecules Used'!$D$3:$D$55,'List of Molecules Used'!$F$3:$F$55,"",0,1)</f>
        <v>45.55</v>
      </c>
    </row>
    <row r="1013" spans="1:8">
      <c r="A1013" s="2" t="s">
        <v>38</v>
      </c>
      <c r="B1013" s="2"/>
      <c r="C1013">
        <v>218.53</v>
      </c>
      <c r="D1013">
        <v>4</v>
      </c>
      <c r="E1013">
        <v>91.045000000000002</v>
      </c>
      <c r="F1013" t="s">
        <v>237</v>
      </c>
      <c r="G1013">
        <f>_xlfn.XLOOKUP(A1013,'List of Molecules Used'!$D$3:$D$55,'List of Molecules Used'!$E$3:$E$55,"",0,1)</f>
        <v>364.21</v>
      </c>
      <c r="H1013">
        <f>_xlfn.XLOOKUP(A1013,'List of Molecules Used'!$D$3:$D$55,'List of Molecules Used'!$F$3:$F$55,"",0,1)</f>
        <v>45.55</v>
      </c>
    </row>
    <row r="1014" spans="1:8">
      <c r="A1014" s="2" t="s">
        <v>38</v>
      </c>
      <c r="B1014" s="2"/>
      <c r="C1014">
        <v>218.53</v>
      </c>
      <c r="D1014">
        <v>4.5</v>
      </c>
      <c r="E1014">
        <v>91.034999999999997</v>
      </c>
      <c r="F1014" t="s">
        <v>237</v>
      </c>
      <c r="G1014">
        <f>_xlfn.XLOOKUP(A1014,'List of Molecules Used'!$D$3:$D$55,'List of Molecules Used'!$E$3:$E$55,"",0,1)</f>
        <v>364.21</v>
      </c>
      <c r="H1014">
        <f>_xlfn.XLOOKUP(A1014,'List of Molecules Used'!$D$3:$D$55,'List of Molecules Used'!$F$3:$F$55,"",0,1)</f>
        <v>45.55</v>
      </c>
    </row>
    <row r="1015" spans="1:8">
      <c r="A1015" s="2" t="s">
        <v>38</v>
      </c>
      <c r="B1015" s="2"/>
      <c r="C1015">
        <v>218.53</v>
      </c>
      <c r="D1015">
        <v>5</v>
      </c>
      <c r="E1015">
        <v>91.025999999999996</v>
      </c>
      <c r="F1015" t="s">
        <v>237</v>
      </c>
      <c r="G1015">
        <f>_xlfn.XLOOKUP(A1015,'List of Molecules Used'!$D$3:$D$55,'List of Molecules Used'!$E$3:$E$55,"",0,1)</f>
        <v>364.21</v>
      </c>
      <c r="H1015">
        <f>_xlfn.XLOOKUP(A1015,'List of Molecules Used'!$D$3:$D$55,'List of Molecules Used'!$F$3:$F$55,"",0,1)</f>
        <v>45.55</v>
      </c>
    </row>
    <row r="1016" spans="1:8">
      <c r="A1016" s="2" t="s">
        <v>38</v>
      </c>
      <c r="B1016" s="2"/>
      <c r="C1016">
        <v>218.53</v>
      </c>
      <c r="D1016">
        <v>5.5</v>
      </c>
      <c r="E1016">
        <v>91.016999999999996</v>
      </c>
      <c r="F1016" t="s">
        <v>237</v>
      </c>
      <c r="G1016">
        <f>_xlfn.XLOOKUP(A1016,'List of Molecules Used'!$D$3:$D$55,'List of Molecules Used'!$E$3:$E$55,"",0,1)</f>
        <v>364.21</v>
      </c>
      <c r="H1016">
        <f>_xlfn.XLOOKUP(A1016,'List of Molecules Used'!$D$3:$D$55,'List of Molecules Used'!$F$3:$F$55,"",0,1)</f>
        <v>45.55</v>
      </c>
    </row>
    <row r="1017" spans="1:8">
      <c r="A1017" s="2" t="s">
        <v>38</v>
      </c>
      <c r="B1017" s="2"/>
      <c r="C1017">
        <v>218.53</v>
      </c>
      <c r="D1017">
        <v>6</v>
      </c>
      <c r="E1017">
        <v>91.007000000000005</v>
      </c>
      <c r="F1017" t="s">
        <v>237</v>
      </c>
      <c r="G1017">
        <f>_xlfn.XLOOKUP(A1017,'List of Molecules Used'!$D$3:$D$55,'List of Molecules Used'!$E$3:$E$55,"",0,1)</f>
        <v>364.21</v>
      </c>
      <c r="H1017">
        <f>_xlfn.XLOOKUP(A1017,'List of Molecules Used'!$D$3:$D$55,'List of Molecules Used'!$F$3:$F$55,"",0,1)</f>
        <v>45.55</v>
      </c>
    </row>
    <row r="1018" spans="1:8">
      <c r="A1018" s="2" t="s">
        <v>38</v>
      </c>
      <c r="B1018" s="2"/>
      <c r="C1018">
        <v>218.53</v>
      </c>
      <c r="D1018">
        <v>6.5</v>
      </c>
      <c r="E1018">
        <v>90.998000000000005</v>
      </c>
      <c r="F1018" t="s">
        <v>237</v>
      </c>
      <c r="G1018">
        <f>_xlfn.XLOOKUP(A1018,'List of Molecules Used'!$D$3:$D$55,'List of Molecules Used'!$E$3:$E$55,"",0,1)</f>
        <v>364.21</v>
      </c>
      <c r="H1018">
        <f>_xlfn.XLOOKUP(A1018,'List of Molecules Used'!$D$3:$D$55,'List of Molecules Used'!$F$3:$F$55,"",0,1)</f>
        <v>45.55</v>
      </c>
    </row>
    <row r="1019" spans="1:8">
      <c r="A1019" s="2" t="s">
        <v>38</v>
      </c>
      <c r="B1019" s="2"/>
      <c r="C1019">
        <v>218.53</v>
      </c>
      <c r="D1019">
        <v>7</v>
      </c>
      <c r="E1019">
        <v>90.989000000000004</v>
      </c>
      <c r="F1019" t="s">
        <v>237</v>
      </c>
      <c r="G1019">
        <f>_xlfn.XLOOKUP(A1019,'List of Molecules Used'!$D$3:$D$55,'List of Molecules Used'!$E$3:$E$55,"",0,1)</f>
        <v>364.21</v>
      </c>
      <c r="H1019">
        <f>_xlfn.XLOOKUP(A1019,'List of Molecules Used'!$D$3:$D$55,'List of Molecules Used'!$F$3:$F$55,"",0,1)</f>
        <v>45.55</v>
      </c>
    </row>
    <row r="1020" spans="1:8">
      <c r="A1020" s="2" t="s">
        <v>38</v>
      </c>
      <c r="B1020" s="2"/>
      <c r="C1020">
        <v>218.53</v>
      </c>
      <c r="D1020">
        <v>7.5</v>
      </c>
      <c r="E1020">
        <v>90.98</v>
      </c>
      <c r="F1020" t="s">
        <v>237</v>
      </c>
      <c r="G1020">
        <f>_xlfn.XLOOKUP(A1020,'List of Molecules Used'!$D$3:$D$55,'List of Molecules Used'!$E$3:$E$55,"",0,1)</f>
        <v>364.21</v>
      </c>
      <c r="H1020">
        <f>_xlfn.XLOOKUP(A1020,'List of Molecules Used'!$D$3:$D$55,'List of Molecules Used'!$F$3:$F$55,"",0,1)</f>
        <v>45.55</v>
      </c>
    </row>
    <row r="1021" spans="1:8">
      <c r="A1021" s="2" t="s">
        <v>38</v>
      </c>
      <c r="B1021" s="2"/>
      <c r="C1021">
        <v>218.53</v>
      </c>
      <c r="D1021">
        <v>8</v>
      </c>
      <c r="E1021">
        <v>90.97</v>
      </c>
      <c r="F1021" t="s">
        <v>237</v>
      </c>
      <c r="G1021">
        <f>_xlfn.XLOOKUP(A1021,'List of Molecules Used'!$D$3:$D$55,'List of Molecules Used'!$E$3:$E$55,"",0,1)</f>
        <v>364.21</v>
      </c>
      <c r="H1021">
        <f>_xlfn.XLOOKUP(A1021,'List of Molecules Used'!$D$3:$D$55,'List of Molecules Used'!$F$3:$F$55,"",0,1)</f>
        <v>45.55</v>
      </c>
    </row>
    <row r="1022" spans="1:8">
      <c r="A1022" s="2" t="s">
        <v>38</v>
      </c>
      <c r="B1022" s="2"/>
      <c r="C1022">
        <v>218.53</v>
      </c>
      <c r="D1022">
        <v>8.5</v>
      </c>
      <c r="E1022">
        <v>90.960999999999999</v>
      </c>
      <c r="F1022" t="s">
        <v>237</v>
      </c>
      <c r="G1022">
        <f>_xlfn.XLOOKUP(A1022,'List of Molecules Used'!$D$3:$D$55,'List of Molecules Used'!$E$3:$E$55,"",0,1)</f>
        <v>364.21</v>
      </c>
      <c r="H1022">
        <f>_xlfn.XLOOKUP(A1022,'List of Molecules Used'!$D$3:$D$55,'List of Molecules Used'!$F$3:$F$55,"",0,1)</f>
        <v>45.55</v>
      </c>
    </row>
    <row r="1023" spans="1:8">
      <c r="A1023" s="2" t="s">
        <v>38</v>
      </c>
      <c r="B1023" s="2"/>
      <c r="C1023">
        <v>218.53</v>
      </c>
      <c r="D1023">
        <v>9</v>
      </c>
      <c r="E1023">
        <v>90.951999999999998</v>
      </c>
      <c r="F1023" t="s">
        <v>237</v>
      </c>
      <c r="G1023">
        <f>_xlfn.XLOOKUP(A1023,'List of Molecules Used'!$D$3:$D$55,'List of Molecules Used'!$E$3:$E$55,"",0,1)</f>
        <v>364.21</v>
      </c>
      <c r="H1023">
        <f>_xlfn.XLOOKUP(A1023,'List of Molecules Used'!$D$3:$D$55,'List of Molecules Used'!$F$3:$F$55,"",0,1)</f>
        <v>45.55</v>
      </c>
    </row>
    <row r="1024" spans="1:8">
      <c r="A1024" s="2" t="s">
        <v>38</v>
      </c>
      <c r="B1024" s="2"/>
      <c r="C1024">
        <v>218.53</v>
      </c>
      <c r="D1024">
        <v>9.5</v>
      </c>
      <c r="E1024">
        <v>90.942999999999998</v>
      </c>
      <c r="F1024" t="s">
        <v>237</v>
      </c>
      <c r="G1024">
        <f>_xlfn.XLOOKUP(A1024,'List of Molecules Used'!$D$3:$D$55,'List of Molecules Used'!$E$3:$E$55,"",0,1)</f>
        <v>364.21</v>
      </c>
      <c r="H1024">
        <f>_xlfn.XLOOKUP(A1024,'List of Molecules Used'!$D$3:$D$55,'List of Molecules Used'!$F$3:$F$55,"",0,1)</f>
        <v>45.55</v>
      </c>
    </row>
    <row r="1025" spans="1:8">
      <c r="A1025" s="2" t="s">
        <v>38</v>
      </c>
      <c r="B1025" s="2"/>
      <c r="C1025">
        <v>218.53</v>
      </c>
      <c r="D1025">
        <v>10</v>
      </c>
      <c r="E1025">
        <v>90.933999999999997</v>
      </c>
      <c r="F1025" t="s">
        <v>237</v>
      </c>
      <c r="G1025">
        <f>_xlfn.XLOOKUP(A1025,'List of Molecules Used'!$D$3:$D$55,'List of Molecules Used'!$E$3:$E$55,"",0,1)</f>
        <v>364.21</v>
      </c>
      <c r="H1025">
        <f>_xlfn.XLOOKUP(A1025,'List of Molecules Used'!$D$3:$D$55,'List of Molecules Used'!$F$3:$F$55,"",0,1)</f>
        <v>45.55</v>
      </c>
    </row>
    <row r="1026" spans="1:8">
      <c r="A1026" s="2" t="s">
        <v>38</v>
      </c>
      <c r="B1026" s="2"/>
      <c r="C1026">
        <v>254.95</v>
      </c>
      <c r="D1026">
        <v>1</v>
      </c>
      <c r="E1026">
        <v>59.424999999999997</v>
      </c>
      <c r="F1026" t="s">
        <v>238</v>
      </c>
      <c r="G1026">
        <f>_xlfn.XLOOKUP(A1026,'List of Molecules Used'!$D$3:$D$55,'List of Molecules Used'!$E$3:$E$55,"",0,1)</f>
        <v>364.21</v>
      </c>
      <c r="H1026">
        <f>_xlfn.XLOOKUP(A1026,'List of Molecules Used'!$D$3:$D$55,'List of Molecules Used'!$F$3:$F$55,"",0,1)</f>
        <v>45.55</v>
      </c>
    </row>
    <row r="1027" spans="1:8">
      <c r="A1027" s="2" t="s">
        <v>38</v>
      </c>
      <c r="B1027" s="2"/>
      <c r="C1027">
        <v>254.95</v>
      </c>
      <c r="D1027">
        <v>1.5</v>
      </c>
      <c r="E1027">
        <v>60.289000000000001</v>
      </c>
      <c r="F1027" t="s">
        <v>238</v>
      </c>
      <c r="G1027">
        <f>_xlfn.XLOOKUP(A1027,'List of Molecules Used'!$D$3:$D$55,'List of Molecules Used'!$E$3:$E$55,"",0,1)</f>
        <v>364.21</v>
      </c>
      <c r="H1027">
        <f>_xlfn.XLOOKUP(A1027,'List of Molecules Used'!$D$3:$D$55,'List of Molecules Used'!$F$3:$F$55,"",0,1)</f>
        <v>45.55</v>
      </c>
    </row>
    <row r="1028" spans="1:8">
      <c r="A1028" s="2" t="s">
        <v>38</v>
      </c>
      <c r="B1028" s="2"/>
      <c r="C1028">
        <v>254.95</v>
      </c>
      <c r="D1028">
        <v>2</v>
      </c>
      <c r="E1028">
        <v>61.216999999999999</v>
      </c>
      <c r="F1028" t="s">
        <v>238</v>
      </c>
      <c r="G1028">
        <f>_xlfn.XLOOKUP(A1028,'List of Molecules Used'!$D$3:$D$55,'List of Molecules Used'!$E$3:$E$55,"",0,1)</f>
        <v>364.21</v>
      </c>
      <c r="H1028">
        <f>_xlfn.XLOOKUP(A1028,'List of Molecules Used'!$D$3:$D$55,'List of Molecules Used'!$F$3:$F$55,"",0,1)</f>
        <v>45.55</v>
      </c>
    </row>
    <row r="1029" spans="1:8">
      <c r="A1029" s="2" t="s">
        <v>38</v>
      </c>
      <c r="B1029" s="2"/>
      <c r="C1029">
        <v>254.95</v>
      </c>
      <c r="D1029">
        <v>2.5</v>
      </c>
      <c r="E1029">
        <v>62.219000000000001</v>
      </c>
      <c r="F1029" t="s">
        <v>238</v>
      </c>
      <c r="G1029">
        <f>_xlfn.XLOOKUP(A1029,'List of Molecules Used'!$D$3:$D$55,'List of Molecules Used'!$E$3:$E$55,"",0,1)</f>
        <v>364.21</v>
      </c>
      <c r="H1029">
        <f>_xlfn.XLOOKUP(A1029,'List of Molecules Used'!$D$3:$D$55,'List of Molecules Used'!$F$3:$F$55,"",0,1)</f>
        <v>45.55</v>
      </c>
    </row>
    <row r="1030" spans="1:8">
      <c r="A1030" s="2" t="s">
        <v>38</v>
      </c>
      <c r="B1030" s="2"/>
      <c r="C1030">
        <v>254.95</v>
      </c>
      <c r="D1030">
        <v>3</v>
      </c>
      <c r="E1030">
        <v>63.304000000000002</v>
      </c>
      <c r="F1030" t="s">
        <v>238</v>
      </c>
      <c r="G1030">
        <f>_xlfn.XLOOKUP(A1030,'List of Molecules Used'!$D$3:$D$55,'List of Molecules Used'!$E$3:$E$55,"",0,1)</f>
        <v>364.21</v>
      </c>
      <c r="H1030">
        <f>_xlfn.XLOOKUP(A1030,'List of Molecules Used'!$D$3:$D$55,'List of Molecules Used'!$F$3:$F$55,"",0,1)</f>
        <v>45.55</v>
      </c>
    </row>
    <row r="1031" spans="1:8">
      <c r="A1031" s="2" t="s">
        <v>38</v>
      </c>
      <c r="B1031" s="2"/>
      <c r="C1031">
        <v>254.95</v>
      </c>
      <c r="D1031">
        <v>3.254</v>
      </c>
      <c r="E1031">
        <v>63.890999999999998</v>
      </c>
      <c r="F1031" t="s">
        <v>238</v>
      </c>
      <c r="G1031">
        <f>_xlfn.XLOOKUP(A1031,'List of Molecules Used'!$D$3:$D$55,'List of Molecules Used'!$E$3:$E$55,"",0,1)</f>
        <v>364.21</v>
      </c>
      <c r="H1031">
        <f>_xlfn.XLOOKUP(A1031,'List of Molecules Used'!$D$3:$D$55,'List of Molecules Used'!$F$3:$F$55,"",0,1)</f>
        <v>45.55</v>
      </c>
    </row>
    <row r="1032" spans="1:8">
      <c r="A1032" s="2" t="s">
        <v>38</v>
      </c>
      <c r="B1032" s="2"/>
      <c r="C1032">
        <v>254.95</v>
      </c>
      <c r="D1032">
        <v>3.254</v>
      </c>
      <c r="E1032">
        <v>97.808999999999997</v>
      </c>
      <c r="F1032" t="s">
        <v>237</v>
      </c>
      <c r="G1032">
        <f>_xlfn.XLOOKUP(A1032,'List of Molecules Used'!$D$3:$D$55,'List of Molecules Used'!$E$3:$E$55,"",0,1)</f>
        <v>364.21</v>
      </c>
      <c r="H1032">
        <f>_xlfn.XLOOKUP(A1032,'List of Molecules Used'!$D$3:$D$55,'List of Molecules Used'!$F$3:$F$55,"",0,1)</f>
        <v>45.55</v>
      </c>
    </row>
    <row r="1033" spans="1:8">
      <c r="A1033" s="2" t="s">
        <v>38</v>
      </c>
      <c r="B1033" s="2"/>
      <c r="C1033">
        <v>254.95</v>
      </c>
      <c r="D1033">
        <v>3.5</v>
      </c>
      <c r="E1033">
        <v>97.798000000000002</v>
      </c>
      <c r="F1033" t="s">
        <v>237</v>
      </c>
      <c r="G1033">
        <f>_xlfn.XLOOKUP(A1033,'List of Molecules Used'!$D$3:$D$55,'List of Molecules Used'!$E$3:$E$55,"",0,1)</f>
        <v>364.21</v>
      </c>
      <c r="H1033">
        <f>_xlfn.XLOOKUP(A1033,'List of Molecules Used'!$D$3:$D$55,'List of Molecules Used'!$F$3:$F$55,"",0,1)</f>
        <v>45.55</v>
      </c>
    </row>
    <row r="1034" spans="1:8">
      <c r="A1034" s="2" t="s">
        <v>38</v>
      </c>
      <c r="B1034" s="2"/>
      <c r="C1034">
        <v>254.95</v>
      </c>
      <c r="D1034">
        <v>4</v>
      </c>
      <c r="E1034">
        <v>97.777000000000001</v>
      </c>
      <c r="F1034" t="s">
        <v>237</v>
      </c>
      <c r="G1034">
        <f>_xlfn.XLOOKUP(A1034,'List of Molecules Used'!$D$3:$D$55,'List of Molecules Used'!$E$3:$E$55,"",0,1)</f>
        <v>364.21</v>
      </c>
      <c r="H1034">
        <f>_xlfn.XLOOKUP(A1034,'List of Molecules Used'!$D$3:$D$55,'List of Molecules Used'!$F$3:$F$55,"",0,1)</f>
        <v>45.55</v>
      </c>
    </row>
    <row r="1035" spans="1:8">
      <c r="A1035" s="2" t="s">
        <v>38</v>
      </c>
      <c r="B1035" s="2"/>
      <c r="C1035">
        <v>254.95</v>
      </c>
      <c r="D1035">
        <v>4.5</v>
      </c>
      <c r="E1035">
        <v>97.756</v>
      </c>
      <c r="F1035" t="s">
        <v>237</v>
      </c>
      <c r="G1035">
        <f>_xlfn.XLOOKUP(A1035,'List of Molecules Used'!$D$3:$D$55,'List of Molecules Used'!$E$3:$E$55,"",0,1)</f>
        <v>364.21</v>
      </c>
      <c r="H1035">
        <f>_xlfn.XLOOKUP(A1035,'List of Molecules Used'!$D$3:$D$55,'List of Molecules Used'!$F$3:$F$55,"",0,1)</f>
        <v>45.55</v>
      </c>
    </row>
    <row r="1036" spans="1:8">
      <c r="A1036" s="2" t="s">
        <v>38</v>
      </c>
      <c r="B1036" s="2"/>
      <c r="C1036">
        <v>254.95</v>
      </c>
      <c r="D1036">
        <v>5</v>
      </c>
      <c r="E1036">
        <v>97.733999999999995</v>
      </c>
      <c r="F1036" t="s">
        <v>237</v>
      </c>
      <c r="G1036">
        <f>_xlfn.XLOOKUP(A1036,'List of Molecules Used'!$D$3:$D$55,'List of Molecules Used'!$E$3:$E$55,"",0,1)</f>
        <v>364.21</v>
      </c>
      <c r="H1036">
        <f>_xlfn.XLOOKUP(A1036,'List of Molecules Used'!$D$3:$D$55,'List of Molecules Used'!$F$3:$F$55,"",0,1)</f>
        <v>45.55</v>
      </c>
    </row>
    <row r="1037" spans="1:8">
      <c r="A1037" s="2" t="s">
        <v>38</v>
      </c>
      <c r="B1037" s="2"/>
      <c r="C1037">
        <v>254.95</v>
      </c>
      <c r="D1037">
        <v>5.5</v>
      </c>
      <c r="E1037">
        <v>97.712999999999994</v>
      </c>
      <c r="F1037" t="s">
        <v>237</v>
      </c>
      <c r="G1037">
        <f>_xlfn.XLOOKUP(A1037,'List of Molecules Used'!$D$3:$D$55,'List of Molecules Used'!$E$3:$E$55,"",0,1)</f>
        <v>364.21</v>
      </c>
      <c r="H1037">
        <f>_xlfn.XLOOKUP(A1037,'List of Molecules Used'!$D$3:$D$55,'List of Molecules Used'!$F$3:$F$55,"",0,1)</f>
        <v>45.55</v>
      </c>
    </row>
    <row r="1038" spans="1:8">
      <c r="A1038" s="2" t="s">
        <v>38</v>
      </c>
      <c r="B1038" s="2"/>
      <c r="C1038">
        <v>254.95</v>
      </c>
      <c r="D1038">
        <v>6</v>
      </c>
      <c r="E1038">
        <v>97.691999999999993</v>
      </c>
      <c r="F1038" t="s">
        <v>237</v>
      </c>
      <c r="G1038">
        <f>_xlfn.XLOOKUP(A1038,'List of Molecules Used'!$D$3:$D$55,'List of Molecules Used'!$E$3:$E$55,"",0,1)</f>
        <v>364.21</v>
      </c>
      <c r="H1038">
        <f>_xlfn.XLOOKUP(A1038,'List of Molecules Used'!$D$3:$D$55,'List of Molecules Used'!$F$3:$F$55,"",0,1)</f>
        <v>45.55</v>
      </c>
    </row>
    <row r="1039" spans="1:8">
      <c r="A1039" s="2" t="s">
        <v>38</v>
      </c>
      <c r="B1039" s="2"/>
      <c r="C1039">
        <v>254.95</v>
      </c>
      <c r="D1039">
        <v>6.5</v>
      </c>
      <c r="E1039">
        <v>97.671000000000006</v>
      </c>
      <c r="F1039" t="s">
        <v>237</v>
      </c>
      <c r="G1039">
        <f>_xlfn.XLOOKUP(A1039,'List of Molecules Used'!$D$3:$D$55,'List of Molecules Used'!$E$3:$E$55,"",0,1)</f>
        <v>364.21</v>
      </c>
      <c r="H1039">
        <f>_xlfn.XLOOKUP(A1039,'List of Molecules Used'!$D$3:$D$55,'List of Molecules Used'!$F$3:$F$55,"",0,1)</f>
        <v>45.55</v>
      </c>
    </row>
    <row r="1040" spans="1:8">
      <c r="A1040" s="2" t="s">
        <v>38</v>
      </c>
      <c r="B1040" s="2"/>
      <c r="C1040">
        <v>254.95</v>
      </c>
      <c r="D1040">
        <v>7</v>
      </c>
      <c r="E1040">
        <v>97.65</v>
      </c>
      <c r="F1040" t="s">
        <v>237</v>
      </c>
      <c r="G1040">
        <f>_xlfn.XLOOKUP(A1040,'List of Molecules Used'!$D$3:$D$55,'List of Molecules Used'!$E$3:$E$55,"",0,1)</f>
        <v>364.21</v>
      </c>
      <c r="H1040">
        <f>_xlfn.XLOOKUP(A1040,'List of Molecules Used'!$D$3:$D$55,'List of Molecules Used'!$F$3:$F$55,"",0,1)</f>
        <v>45.55</v>
      </c>
    </row>
    <row r="1041" spans="1:8">
      <c r="A1041" s="2" t="s">
        <v>38</v>
      </c>
      <c r="B1041" s="2"/>
      <c r="C1041">
        <v>254.95</v>
      </c>
      <c r="D1041">
        <v>7.5</v>
      </c>
      <c r="E1041">
        <v>97.629000000000005</v>
      </c>
      <c r="F1041" t="s">
        <v>237</v>
      </c>
      <c r="G1041">
        <f>_xlfn.XLOOKUP(A1041,'List of Molecules Used'!$D$3:$D$55,'List of Molecules Used'!$E$3:$E$55,"",0,1)</f>
        <v>364.21</v>
      </c>
      <c r="H1041">
        <f>_xlfn.XLOOKUP(A1041,'List of Molecules Used'!$D$3:$D$55,'List of Molecules Used'!$F$3:$F$55,"",0,1)</f>
        <v>45.55</v>
      </c>
    </row>
    <row r="1042" spans="1:8">
      <c r="A1042" s="2" t="s">
        <v>38</v>
      </c>
      <c r="B1042" s="2"/>
      <c r="C1042">
        <v>254.95</v>
      </c>
      <c r="D1042">
        <v>8</v>
      </c>
      <c r="E1042">
        <v>97.608000000000004</v>
      </c>
      <c r="F1042" t="s">
        <v>237</v>
      </c>
      <c r="G1042">
        <f>_xlfn.XLOOKUP(A1042,'List of Molecules Used'!$D$3:$D$55,'List of Molecules Used'!$E$3:$E$55,"",0,1)</f>
        <v>364.21</v>
      </c>
      <c r="H1042">
        <f>_xlfn.XLOOKUP(A1042,'List of Molecules Used'!$D$3:$D$55,'List of Molecules Used'!$F$3:$F$55,"",0,1)</f>
        <v>45.55</v>
      </c>
    </row>
    <row r="1043" spans="1:8">
      <c r="A1043" s="2" t="s">
        <v>38</v>
      </c>
      <c r="B1043" s="2"/>
      <c r="C1043">
        <v>254.95</v>
      </c>
      <c r="D1043">
        <v>8.5</v>
      </c>
      <c r="E1043">
        <v>97.587000000000003</v>
      </c>
      <c r="F1043" t="s">
        <v>237</v>
      </c>
      <c r="G1043">
        <f>_xlfn.XLOOKUP(A1043,'List of Molecules Used'!$D$3:$D$55,'List of Molecules Used'!$E$3:$E$55,"",0,1)</f>
        <v>364.21</v>
      </c>
      <c r="H1043">
        <f>_xlfn.XLOOKUP(A1043,'List of Molecules Used'!$D$3:$D$55,'List of Molecules Used'!$F$3:$F$55,"",0,1)</f>
        <v>45.55</v>
      </c>
    </row>
    <row r="1044" spans="1:8">
      <c r="A1044" s="2" t="s">
        <v>38</v>
      </c>
      <c r="B1044" s="2"/>
      <c r="C1044">
        <v>254.95</v>
      </c>
      <c r="D1044">
        <v>9</v>
      </c>
      <c r="E1044">
        <v>97.566999999999993</v>
      </c>
      <c r="F1044" t="s">
        <v>237</v>
      </c>
      <c r="G1044">
        <f>_xlfn.XLOOKUP(A1044,'List of Molecules Used'!$D$3:$D$55,'List of Molecules Used'!$E$3:$E$55,"",0,1)</f>
        <v>364.21</v>
      </c>
      <c r="H1044">
        <f>_xlfn.XLOOKUP(A1044,'List of Molecules Used'!$D$3:$D$55,'List of Molecules Used'!$F$3:$F$55,"",0,1)</f>
        <v>45.55</v>
      </c>
    </row>
    <row r="1045" spans="1:8">
      <c r="A1045" s="2" t="s">
        <v>38</v>
      </c>
      <c r="B1045" s="2"/>
      <c r="C1045">
        <v>254.95</v>
      </c>
      <c r="D1045">
        <v>9.5</v>
      </c>
      <c r="E1045">
        <v>97.546000000000006</v>
      </c>
      <c r="F1045" t="s">
        <v>237</v>
      </c>
      <c r="G1045">
        <f>_xlfn.XLOOKUP(A1045,'List of Molecules Used'!$D$3:$D$55,'List of Molecules Used'!$E$3:$E$55,"",0,1)</f>
        <v>364.21</v>
      </c>
      <c r="H1045">
        <f>_xlfn.XLOOKUP(A1045,'List of Molecules Used'!$D$3:$D$55,'List of Molecules Used'!$F$3:$F$55,"",0,1)</f>
        <v>45.55</v>
      </c>
    </row>
    <row r="1046" spans="1:8">
      <c r="A1046" s="2" t="s">
        <v>38</v>
      </c>
      <c r="B1046" s="2"/>
      <c r="C1046">
        <v>254.95</v>
      </c>
      <c r="D1046">
        <v>10</v>
      </c>
      <c r="E1046">
        <v>97.525999999999996</v>
      </c>
      <c r="F1046" t="s">
        <v>237</v>
      </c>
      <c r="G1046">
        <f>_xlfn.XLOOKUP(A1046,'List of Molecules Used'!$D$3:$D$55,'List of Molecules Used'!$E$3:$E$55,"",0,1)</f>
        <v>364.21</v>
      </c>
      <c r="H1046">
        <f>_xlfn.XLOOKUP(A1046,'List of Molecules Used'!$D$3:$D$55,'List of Molecules Used'!$F$3:$F$55,"",0,1)</f>
        <v>45.55</v>
      </c>
    </row>
    <row r="1047" spans="1:8">
      <c r="A1047" s="2" t="s">
        <v>38</v>
      </c>
      <c r="B1047" s="2"/>
      <c r="C1047">
        <v>291.37</v>
      </c>
      <c r="D1047">
        <v>1</v>
      </c>
      <c r="E1047">
        <v>64.289000000000001</v>
      </c>
      <c r="F1047" t="s">
        <v>238</v>
      </c>
      <c r="G1047">
        <f>_xlfn.XLOOKUP(A1047,'List of Molecules Used'!$D$3:$D$55,'List of Molecules Used'!$E$3:$E$55,"",0,1)</f>
        <v>364.21</v>
      </c>
      <c r="H1047">
        <f>_xlfn.XLOOKUP(A1047,'List of Molecules Used'!$D$3:$D$55,'List of Molecules Used'!$F$3:$F$55,"",0,1)</f>
        <v>45.55</v>
      </c>
    </row>
    <row r="1048" spans="1:8">
      <c r="A1048" s="2" t="s">
        <v>38</v>
      </c>
      <c r="B1048" s="2"/>
      <c r="C1048">
        <v>291.37</v>
      </c>
      <c r="D1048">
        <v>1.5</v>
      </c>
      <c r="E1048">
        <v>64.790000000000006</v>
      </c>
      <c r="F1048" t="s">
        <v>238</v>
      </c>
      <c r="G1048">
        <f>_xlfn.XLOOKUP(A1048,'List of Molecules Used'!$D$3:$D$55,'List of Molecules Used'!$E$3:$E$55,"",0,1)</f>
        <v>364.21</v>
      </c>
      <c r="H1048">
        <f>_xlfn.XLOOKUP(A1048,'List of Molecules Used'!$D$3:$D$55,'List of Molecules Used'!$F$3:$F$55,"",0,1)</f>
        <v>45.55</v>
      </c>
    </row>
    <row r="1049" spans="1:8">
      <c r="A1049" s="2" t="s">
        <v>38</v>
      </c>
      <c r="B1049" s="2"/>
      <c r="C1049">
        <v>291.37</v>
      </c>
      <c r="D1049">
        <v>2</v>
      </c>
      <c r="E1049">
        <v>65.313999999999993</v>
      </c>
      <c r="F1049" t="s">
        <v>238</v>
      </c>
      <c r="G1049">
        <f>_xlfn.XLOOKUP(A1049,'List of Molecules Used'!$D$3:$D$55,'List of Molecules Used'!$E$3:$E$55,"",0,1)</f>
        <v>364.21</v>
      </c>
      <c r="H1049">
        <f>_xlfn.XLOOKUP(A1049,'List of Molecules Used'!$D$3:$D$55,'List of Molecules Used'!$F$3:$F$55,"",0,1)</f>
        <v>45.55</v>
      </c>
    </row>
    <row r="1050" spans="1:8">
      <c r="A1050" s="2" t="s">
        <v>38</v>
      </c>
      <c r="B1050" s="2"/>
      <c r="C1050">
        <v>291.37</v>
      </c>
      <c r="D1050">
        <v>2.5</v>
      </c>
      <c r="E1050">
        <v>65.863</v>
      </c>
      <c r="F1050" t="s">
        <v>238</v>
      </c>
      <c r="G1050">
        <f>_xlfn.XLOOKUP(A1050,'List of Molecules Used'!$D$3:$D$55,'List of Molecules Used'!$E$3:$E$55,"",0,1)</f>
        <v>364.21</v>
      </c>
      <c r="H1050">
        <f>_xlfn.XLOOKUP(A1050,'List of Molecules Used'!$D$3:$D$55,'List of Molecules Used'!$F$3:$F$55,"",0,1)</f>
        <v>45.55</v>
      </c>
    </row>
    <row r="1051" spans="1:8">
      <c r="A1051" s="2" t="s">
        <v>38</v>
      </c>
      <c r="B1051" s="2"/>
      <c r="C1051">
        <v>291.37</v>
      </c>
      <c r="D1051">
        <v>3</v>
      </c>
      <c r="E1051">
        <v>66.438999999999993</v>
      </c>
      <c r="F1051" t="s">
        <v>238</v>
      </c>
      <c r="G1051">
        <f>_xlfn.XLOOKUP(A1051,'List of Molecules Used'!$D$3:$D$55,'List of Molecules Used'!$E$3:$E$55,"",0,1)</f>
        <v>364.21</v>
      </c>
      <c r="H1051">
        <f>_xlfn.XLOOKUP(A1051,'List of Molecules Used'!$D$3:$D$55,'List of Molecules Used'!$F$3:$F$55,"",0,1)</f>
        <v>45.55</v>
      </c>
    </row>
    <row r="1052" spans="1:8">
      <c r="A1052" s="2" t="s">
        <v>38</v>
      </c>
      <c r="B1052" s="2"/>
      <c r="C1052">
        <v>291.37</v>
      </c>
      <c r="D1052">
        <v>3.5</v>
      </c>
      <c r="E1052">
        <v>67.045000000000002</v>
      </c>
      <c r="F1052" t="s">
        <v>238</v>
      </c>
      <c r="G1052">
        <f>_xlfn.XLOOKUP(A1052,'List of Molecules Used'!$D$3:$D$55,'List of Molecules Used'!$E$3:$E$55,"",0,1)</f>
        <v>364.21</v>
      </c>
      <c r="H1052">
        <f>_xlfn.XLOOKUP(A1052,'List of Molecules Used'!$D$3:$D$55,'List of Molecules Used'!$F$3:$F$55,"",0,1)</f>
        <v>45.55</v>
      </c>
    </row>
    <row r="1053" spans="1:8">
      <c r="A1053" s="2" t="s">
        <v>38</v>
      </c>
      <c r="B1053" s="2"/>
      <c r="C1053">
        <v>291.37</v>
      </c>
      <c r="D1053">
        <v>4</v>
      </c>
      <c r="E1053">
        <v>67.683000000000007</v>
      </c>
      <c r="F1053" t="s">
        <v>238</v>
      </c>
      <c r="G1053">
        <f>_xlfn.XLOOKUP(A1053,'List of Molecules Used'!$D$3:$D$55,'List of Molecules Used'!$E$3:$E$55,"",0,1)</f>
        <v>364.21</v>
      </c>
      <c r="H1053">
        <f>_xlfn.XLOOKUP(A1053,'List of Molecules Used'!$D$3:$D$55,'List of Molecules Used'!$F$3:$F$55,"",0,1)</f>
        <v>45.55</v>
      </c>
    </row>
    <row r="1054" spans="1:8">
      <c r="A1054" s="2" t="s">
        <v>38</v>
      </c>
      <c r="B1054" s="2"/>
      <c r="C1054">
        <v>291.37</v>
      </c>
      <c r="D1054">
        <v>4.5</v>
      </c>
      <c r="E1054">
        <v>68.358000000000004</v>
      </c>
      <c r="F1054" t="s">
        <v>238</v>
      </c>
      <c r="G1054">
        <f>_xlfn.XLOOKUP(A1054,'List of Molecules Used'!$D$3:$D$55,'List of Molecules Used'!$E$3:$E$55,"",0,1)</f>
        <v>364.21</v>
      </c>
      <c r="H1054">
        <f>_xlfn.XLOOKUP(A1054,'List of Molecules Used'!$D$3:$D$55,'List of Molecules Used'!$F$3:$F$55,"",0,1)</f>
        <v>45.55</v>
      </c>
    </row>
    <row r="1055" spans="1:8">
      <c r="A1055" s="2" t="s">
        <v>38</v>
      </c>
      <c r="B1055" s="2"/>
      <c r="C1055">
        <v>291.37</v>
      </c>
      <c r="D1055">
        <v>5</v>
      </c>
      <c r="E1055">
        <v>69.070999999999998</v>
      </c>
      <c r="F1055" t="s">
        <v>238</v>
      </c>
      <c r="G1055">
        <f>_xlfn.XLOOKUP(A1055,'List of Molecules Used'!$D$3:$D$55,'List of Molecules Used'!$E$3:$E$55,"",0,1)</f>
        <v>364.21</v>
      </c>
      <c r="H1055">
        <f>_xlfn.XLOOKUP(A1055,'List of Molecules Used'!$D$3:$D$55,'List of Molecules Used'!$F$3:$F$55,"",0,1)</f>
        <v>45.55</v>
      </c>
    </row>
    <row r="1056" spans="1:8">
      <c r="A1056" s="2" t="s">
        <v>38</v>
      </c>
      <c r="B1056" s="2"/>
      <c r="C1056">
        <v>291.37</v>
      </c>
      <c r="D1056">
        <v>5.5</v>
      </c>
      <c r="E1056">
        <v>69.828000000000003</v>
      </c>
      <c r="F1056" t="s">
        <v>238</v>
      </c>
      <c r="G1056">
        <f>_xlfn.XLOOKUP(A1056,'List of Molecules Used'!$D$3:$D$55,'List of Molecules Used'!$E$3:$E$55,"",0,1)</f>
        <v>364.21</v>
      </c>
      <c r="H1056">
        <f>_xlfn.XLOOKUP(A1056,'List of Molecules Used'!$D$3:$D$55,'List of Molecules Used'!$F$3:$F$55,"",0,1)</f>
        <v>45.55</v>
      </c>
    </row>
    <row r="1057" spans="1:8">
      <c r="A1057" s="2" t="s">
        <v>38</v>
      </c>
      <c r="B1057" s="2"/>
      <c r="C1057">
        <v>291.37</v>
      </c>
      <c r="D1057">
        <v>6</v>
      </c>
      <c r="E1057">
        <v>70.634</v>
      </c>
      <c r="F1057" t="s">
        <v>238</v>
      </c>
      <c r="G1057">
        <f>_xlfn.XLOOKUP(A1057,'List of Molecules Used'!$D$3:$D$55,'List of Molecules Used'!$E$3:$E$55,"",0,1)</f>
        <v>364.21</v>
      </c>
      <c r="H1057">
        <f>_xlfn.XLOOKUP(A1057,'List of Molecules Used'!$D$3:$D$55,'List of Molecules Used'!$F$3:$F$55,"",0,1)</f>
        <v>45.55</v>
      </c>
    </row>
    <row r="1058" spans="1:8">
      <c r="A1058" s="2" t="s">
        <v>38</v>
      </c>
      <c r="B1058" s="2"/>
      <c r="C1058">
        <v>291.37</v>
      </c>
      <c r="D1058">
        <v>6.5</v>
      </c>
      <c r="E1058">
        <v>71.495000000000005</v>
      </c>
      <c r="F1058" t="s">
        <v>238</v>
      </c>
      <c r="G1058">
        <f>_xlfn.XLOOKUP(A1058,'List of Molecules Used'!$D$3:$D$55,'List of Molecules Used'!$E$3:$E$55,"",0,1)</f>
        <v>364.21</v>
      </c>
      <c r="H1058">
        <f>_xlfn.XLOOKUP(A1058,'List of Molecules Used'!$D$3:$D$55,'List of Molecules Used'!$F$3:$F$55,"",0,1)</f>
        <v>45.55</v>
      </c>
    </row>
    <row r="1059" spans="1:8">
      <c r="A1059" s="2" t="s">
        <v>38</v>
      </c>
      <c r="B1059" s="2"/>
      <c r="C1059">
        <v>291.37</v>
      </c>
      <c r="D1059">
        <v>7</v>
      </c>
      <c r="E1059">
        <v>72.415999999999997</v>
      </c>
      <c r="F1059" t="s">
        <v>238</v>
      </c>
      <c r="G1059">
        <f>_xlfn.XLOOKUP(A1059,'List of Molecules Used'!$D$3:$D$55,'List of Molecules Used'!$E$3:$E$55,"",0,1)</f>
        <v>364.21</v>
      </c>
      <c r="H1059">
        <f>_xlfn.XLOOKUP(A1059,'List of Molecules Used'!$D$3:$D$55,'List of Molecules Used'!$F$3:$F$55,"",0,1)</f>
        <v>45.55</v>
      </c>
    </row>
    <row r="1060" spans="1:8">
      <c r="A1060" s="2" t="s">
        <v>38</v>
      </c>
      <c r="B1060" s="2"/>
      <c r="C1060">
        <v>291.37</v>
      </c>
      <c r="D1060">
        <v>7.5</v>
      </c>
      <c r="E1060">
        <v>73.406999999999996</v>
      </c>
      <c r="F1060" t="s">
        <v>238</v>
      </c>
      <c r="G1060">
        <f>_xlfn.XLOOKUP(A1060,'List of Molecules Used'!$D$3:$D$55,'List of Molecules Used'!$E$3:$E$55,"",0,1)</f>
        <v>364.21</v>
      </c>
      <c r="H1060">
        <f>_xlfn.XLOOKUP(A1060,'List of Molecules Used'!$D$3:$D$55,'List of Molecules Used'!$F$3:$F$55,"",0,1)</f>
        <v>45.55</v>
      </c>
    </row>
    <row r="1061" spans="1:8">
      <c r="A1061" s="2" t="s">
        <v>38</v>
      </c>
      <c r="B1061" s="2"/>
      <c r="C1061">
        <v>291.37</v>
      </c>
      <c r="D1061">
        <v>8</v>
      </c>
      <c r="E1061">
        <v>74.477999999999994</v>
      </c>
      <c r="F1061" t="s">
        <v>238</v>
      </c>
      <c r="G1061">
        <f>_xlfn.XLOOKUP(A1061,'List of Molecules Used'!$D$3:$D$55,'List of Molecules Used'!$E$3:$E$55,"",0,1)</f>
        <v>364.21</v>
      </c>
      <c r="H1061">
        <f>_xlfn.XLOOKUP(A1061,'List of Molecules Used'!$D$3:$D$55,'List of Molecules Used'!$F$3:$F$55,"",0,1)</f>
        <v>45.55</v>
      </c>
    </row>
    <row r="1062" spans="1:8">
      <c r="A1062" s="2" t="s">
        <v>38</v>
      </c>
      <c r="B1062" s="2"/>
      <c r="C1062">
        <v>291.37</v>
      </c>
      <c r="D1062">
        <v>8.5</v>
      </c>
      <c r="E1062">
        <v>75.638999999999996</v>
      </c>
      <c r="F1062" t="s">
        <v>238</v>
      </c>
      <c r="G1062">
        <f>_xlfn.XLOOKUP(A1062,'List of Molecules Used'!$D$3:$D$55,'List of Molecules Used'!$E$3:$E$55,"",0,1)</f>
        <v>364.21</v>
      </c>
      <c r="H1062">
        <f>_xlfn.XLOOKUP(A1062,'List of Molecules Used'!$D$3:$D$55,'List of Molecules Used'!$F$3:$F$55,"",0,1)</f>
        <v>45.55</v>
      </c>
    </row>
    <row r="1063" spans="1:8">
      <c r="A1063" s="2" t="s">
        <v>38</v>
      </c>
      <c r="B1063" s="2"/>
      <c r="C1063">
        <v>291.37</v>
      </c>
      <c r="D1063">
        <v>9</v>
      </c>
      <c r="E1063">
        <v>76.905000000000001</v>
      </c>
      <c r="F1063" t="s">
        <v>238</v>
      </c>
      <c r="G1063">
        <f>_xlfn.XLOOKUP(A1063,'List of Molecules Used'!$D$3:$D$55,'List of Molecules Used'!$E$3:$E$55,"",0,1)</f>
        <v>364.21</v>
      </c>
      <c r="H1063">
        <f>_xlfn.XLOOKUP(A1063,'List of Molecules Used'!$D$3:$D$55,'List of Molecules Used'!$F$3:$F$55,"",0,1)</f>
        <v>45.55</v>
      </c>
    </row>
    <row r="1064" spans="1:8">
      <c r="A1064" s="2" t="s">
        <v>38</v>
      </c>
      <c r="B1064" s="2"/>
      <c r="C1064">
        <v>291.37</v>
      </c>
      <c r="D1064">
        <v>9.5</v>
      </c>
      <c r="E1064">
        <v>78.293999999999997</v>
      </c>
      <c r="F1064" t="s">
        <v>238</v>
      </c>
      <c r="G1064">
        <f>_xlfn.XLOOKUP(A1064,'List of Molecules Used'!$D$3:$D$55,'List of Molecules Used'!$E$3:$E$55,"",0,1)</f>
        <v>364.21</v>
      </c>
      <c r="H1064">
        <f>_xlfn.XLOOKUP(A1064,'List of Molecules Used'!$D$3:$D$55,'List of Molecules Used'!$F$3:$F$55,"",0,1)</f>
        <v>45.55</v>
      </c>
    </row>
    <row r="1065" spans="1:8">
      <c r="A1065" s="2" t="s">
        <v>38</v>
      </c>
      <c r="B1065" s="2"/>
      <c r="C1065">
        <v>291.37</v>
      </c>
      <c r="D1065">
        <v>9.7106999999999992</v>
      </c>
      <c r="E1065">
        <v>78.921999999999997</v>
      </c>
      <c r="F1065" t="s">
        <v>238</v>
      </c>
      <c r="G1065">
        <f>_xlfn.XLOOKUP(A1065,'List of Molecules Used'!$D$3:$D$55,'List of Molecules Used'!$E$3:$E$55,"",0,1)</f>
        <v>364.21</v>
      </c>
      <c r="H1065">
        <f>_xlfn.XLOOKUP(A1065,'List of Molecules Used'!$D$3:$D$55,'List of Molecules Used'!$F$3:$F$55,"",0,1)</f>
        <v>45.55</v>
      </c>
    </row>
    <row r="1066" spans="1:8">
      <c r="A1066" s="2" t="s">
        <v>38</v>
      </c>
      <c r="B1066" s="2"/>
      <c r="C1066">
        <v>291.37</v>
      </c>
      <c r="D1066">
        <v>9.7106999999999992</v>
      </c>
      <c r="E1066">
        <v>109.25</v>
      </c>
      <c r="F1066" t="s">
        <v>237</v>
      </c>
      <c r="G1066">
        <f>_xlfn.XLOOKUP(A1066,'List of Molecules Used'!$D$3:$D$55,'List of Molecules Used'!$E$3:$E$55,"",0,1)</f>
        <v>364.21</v>
      </c>
      <c r="H1066">
        <f>_xlfn.XLOOKUP(A1066,'List of Molecules Used'!$D$3:$D$55,'List of Molecules Used'!$F$3:$F$55,"",0,1)</f>
        <v>45.55</v>
      </c>
    </row>
    <row r="1067" spans="1:8">
      <c r="A1067" s="2" t="s">
        <v>38</v>
      </c>
      <c r="B1067" s="2"/>
      <c r="C1067">
        <v>291.37</v>
      </c>
      <c r="D1067">
        <v>10</v>
      </c>
      <c r="E1067">
        <v>109.21</v>
      </c>
      <c r="F1067" t="s">
        <v>237</v>
      </c>
      <c r="G1067">
        <f>_xlfn.XLOOKUP(A1067,'List of Molecules Used'!$D$3:$D$55,'List of Molecules Used'!$E$3:$E$55,"",0,1)</f>
        <v>364.21</v>
      </c>
      <c r="H1067">
        <f>_xlfn.XLOOKUP(A1067,'List of Molecules Used'!$D$3:$D$55,'List of Molecules Used'!$F$3:$F$55,"",0,1)</f>
        <v>45.55</v>
      </c>
    </row>
    <row r="1068" spans="1:8">
      <c r="A1068" s="2" t="s">
        <v>38</v>
      </c>
      <c r="B1068" s="2"/>
      <c r="C1068">
        <v>327.79</v>
      </c>
      <c r="D1068">
        <v>1</v>
      </c>
      <c r="E1068">
        <v>69.634</v>
      </c>
      <c r="F1068" t="s">
        <v>238</v>
      </c>
      <c r="G1068">
        <f>_xlfn.XLOOKUP(A1068,'List of Molecules Used'!$D$3:$D$55,'List of Molecules Used'!$E$3:$E$55,"",0,1)</f>
        <v>364.21</v>
      </c>
      <c r="H1068">
        <f>_xlfn.XLOOKUP(A1068,'List of Molecules Used'!$D$3:$D$55,'List of Molecules Used'!$F$3:$F$55,"",0,1)</f>
        <v>45.55</v>
      </c>
    </row>
    <row r="1069" spans="1:8">
      <c r="A1069" s="2" t="s">
        <v>38</v>
      </c>
      <c r="B1069" s="2"/>
      <c r="C1069">
        <v>327.79</v>
      </c>
      <c r="D1069">
        <v>1.5</v>
      </c>
      <c r="E1069">
        <v>69.941000000000003</v>
      </c>
      <c r="F1069" t="s">
        <v>238</v>
      </c>
      <c r="G1069">
        <f>_xlfn.XLOOKUP(A1069,'List of Molecules Used'!$D$3:$D$55,'List of Molecules Used'!$E$3:$E$55,"",0,1)</f>
        <v>364.21</v>
      </c>
      <c r="H1069">
        <f>_xlfn.XLOOKUP(A1069,'List of Molecules Used'!$D$3:$D$55,'List of Molecules Used'!$F$3:$F$55,"",0,1)</f>
        <v>45.55</v>
      </c>
    </row>
    <row r="1070" spans="1:8">
      <c r="A1070" s="2" t="s">
        <v>38</v>
      </c>
      <c r="B1070" s="2"/>
      <c r="C1070">
        <v>327.79</v>
      </c>
      <c r="D1070">
        <v>2</v>
      </c>
      <c r="E1070">
        <v>70.257000000000005</v>
      </c>
      <c r="F1070" t="s">
        <v>238</v>
      </c>
      <c r="G1070">
        <f>_xlfn.XLOOKUP(A1070,'List of Molecules Used'!$D$3:$D$55,'List of Molecules Used'!$E$3:$E$55,"",0,1)</f>
        <v>364.21</v>
      </c>
      <c r="H1070">
        <f>_xlfn.XLOOKUP(A1070,'List of Molecules Used'!$D$3:$D$55,'List of Molecules Used'!$F$3:$F$55,"",0,1)</f>
        <v>45.55</v>
      </c>
    </row>
    <row r="1071" spans="1:8">
      <c r="A1071" s="2" t="s">
        <v>38</v>
      </c>
      <c r="B1071" s="2"/>
      <c r="C1071">
        <v>327.79</v>
      </c>
      <c r="D1071">
        <v>2.5</v>
      </c>
      <c r="E1071">
        <v>70.582999999999998</v>
      </c>
      <c r="F1071" t="s">
        <v>238</v>
      </c>
      <c r="G1071">
        <f>_xlfn.XLOOKUP(A1071,'List of Molecules Used'!$D$3:$D$55,'List of Molecules Used'!$E$3:$E$55,"",0,1)</f>
        <v>364.21</v>
      </c>
      <c r="H1071">
        <f>_xlfn.XLOOKUP(A1071,'List of Molecules Used'!$D$3:$D$55,'List of Molecules Used'!$F$3:$F$55,"",0,1)</f>
        <v>45.55</v>
      </c>
    </row>
    <row r="1072" spans="1:8">
      <c r="A1072" s="2" t="s">
        <v>38</v>
      </c>
      <c r="B1072" s="2"/>
      <c r="C1072">
        <v>327.79</v>
      </c>
      <c r="D1072">
        <v>3</v>
      </c>
      <c r="E1072">
        <v>70.918999999999997</v>
      </c>
      <c r="F1072" t="s">
        <v>238</v>
      </c>
      <c r="G1072">
        <f>_xlfn.XLOOKUP(A1072,'List of Molecules Used'!$D$3:$D$55,'List of Molecules Used'!$E$3:$E$55,"",0,1)</f>
        <v>364.21</v>
      </c>
      <c r="H1072">
        <f>_xlfn.XLOOKUP(A1072,'List of Molecules Used'!$D$3:$D$55,'List of Molecules Used'!$F$3:$F$55,"",0,1)</f>
        <v>45.55</v>
      </c>
    </row>
    <row r="1073" spans="1:8">
      <c r="A1073" s="2" t="s">
        <v>38</v>
      </c>
      <c r="B1073" s="2"/>
      <c r="C1073">
        <v>327.79</v>
      </c>
      <c r="D1073">
        <v>3.5</v>
      </c>
      <c r="E1073">
        <v>71.266000000000005</v>
      </c>
      <c r="F1073" t="s">
        <v>238</v>
      </c>
      <c r="G1073">
        <f>_xlfn.XLOOKUP(A1073,'List of Molecules Used'!$D$3:$D$55,'List of Molecules Used'!$E$3:$E$55,"",0,1)</f>
        <v>364.21</v>
      </c>
      <c r="H1073">
        <f>_xlfn.XLOOKUP(A1073,'List of Molecules Used'!$D$3:$D$55,'List of Molecules Used'!$F$3:$F$55,"",0,1)</f>
        <v>45.55</v>
      </c>
    </row>
    <row r="1074" spans="1:8">
      <c r="A1074" s="2" t="s">
        <v>38</v>
      </c>
      <c r="B1074" s="2"/>
      <c r="C1074">
        <v>327.79</v>
      </c>
      <c r="D1074">
        <v>4</v>
      </c>
      <c r="E1074">
        <v>71.625</v>
      </c>
      <c r="F1074" t="s">
        <v>238</v>
      </c>
      <c r="G1074">
        <f>_xlfn.XLOOKUP(A1074,'List of Molecules Used'!$D$3:$D$55,'List of Molecules Used'!$E$3:$E$55,"",0,1)</f>
        <v>364.21</v>
      </c>
      <c r="H1074">
        <f>_xlfn.XLOOKUP(A1074,'List of Molecules Used'!$D$3:$D$55,'List of Molecules Used'!$F$3:$F$55,"",0,1)</f>
        <v>45.55</v>
      </c>
    </row>
    <row r="1075" spans="1:8">
      <c r="A1075" s="2" t="s">
        <v>38</v>
      </c>
      <c r="B1075" s="2"/>
      <c r="C1075">
        <v>327.79</v>
      </c>
      <c r="D1075">
        <v>4.5</v>
      </c>
      <c r="E1075">
        <v>71.995000000000005</v>
      </c>
      <c r="F1075" t="s">
        <v>238</v>
      </c>
      <c r="G1075">
        <f>_xlfn.XLOOKUP(A1075,'List of Molecules Used'!$D$3:$D$55,'List of Molecules Used'!$E$3:$E$55,"",0,1)</f>
        <v>364.21</v>
      </c>
      <c r="H1075">
        <f>_xlfn.XLOOKUP(A1075,'List of Molecules Used'!$D$3:$D$55,'List of Molecules Used'!$F$3:$F$55,"",0,1)</f>
        <v>45.55</v>
      </c>
    </row>
    <row r="1076" spans="1:8">
      <c r="A1076" s="2" t="s">
        <v>38</v>
      </c>
      <c r="B1076" s="2"/>
      <c r="C1076">
        <v>327.79</v>
      </c>
      <c r="D1076">
        <v>5</v>
      </c>
      <c r="E1076">
        <v>72.378</v>
      </c>
      <c r="F1076" t="s">
        <v>238</v>
      </c>
      <c r="G1076">
        <f>_xlfn.XLOOKUP(A1076,'List of Molecules Used'!$D$3:$D$55,'List of Molecules Used'!$E$3:$E$55,"",0,1)</f>
        <v>364.21</v>
      </c>
      <c r="H1076">
        <f>_xlfn.XLOOKUP(A1076,'List of Molecules Used'!$D$3:$D$55,'List of Molecules Used'!$F$3:$F$55,"",0,1)</f>
        <v>45.55</v>
      </c>
    </row>
    <row r="1077" spans="1:8">
      <c r="A1077" s="2" t="s">
        <v>38</v>
      </c>
      <c r="B1077" s="2"/>
      <c r="C1077">
        <v>327.79</v>
      </c>
      <c r="D1077">
        <v>5.5</v>
      </c>
      <c r="E1077">
        <v>72.774000000000001</v>
      </c>
      <c r="F1077" t="s">
        <v>238</v>
      </c>
      <c r="G1077">
        <f>_xlfn.XLOOKUP(A1077,'List of Molecules Used'!$D$3:$D$55,'List of Molecules Used'!$E$3:$E$55,"",0,1)</f>
        <v>364.21</v>
      </c>
      <c r="H1077">
        <f>_xlfn.XLOOKUP(A1077,'List of Molecules Used'!$D$3:$D$55,'List of Molecules Used'!$F$3:$F$55,"",0,1)</f>
        <v>45.55</v>
      </c>
    </row>
    <row r="1078" spans="1:8">
      <c r="A1078" s="2" t="s">
        <v>38</v>
      </c>
      <c r="B1078" s="2"/>
      <c r="C1078">
        <v>327.79</v>
      </c>
      <c r="D1078">
        <v>6</v>
      </c>
      <c r="E1078">
        <v>73.185000000000002</v>
      </c>
      <c r="F1078" t="s">
        <v>238</v>
      </c>
      <c r="G1078">
        <f>_xlfn.XLOOKUP(A1078,'List of Molecules Used'!$D$3:$D$55,'List of Molecules Used'!$E$3:$E$55,"",0,1)</f>
        <v>364.21</v>
      </c>
      <c r="H1078">
        <f>_xlfn.XLOOKUP(A1078,'List of Molecules Used'!$D$3:$D$55,'List of Molecules Used'!$F$3:$F$55,"",0,1)</f>
        <v>45.55</v>
      </c>
    </row>
    <row r="1079" spans="1:8">
      <c r="A1079" s="2" t="s">
        <v>38</v>
      </c>
      <c r="B1079" s="2"/>
      <c r="C1079">
        <v>327.79</v>
      </c>
      <c r="D1079">
        <v>6.5</v>
      </c>
      <c r="E1079">
        <v>73.61</v>
      </c>
      <c r="F1079" t="s">
        <v>238</v>
      </c>
      <c r="G1079">
        <f>_xlfn.XLOOKUP(A1079,'List of Molecules Used'!$D$3:$D$55,'List of Molecules Used'!$E$3:$E$55,"",0,1)</f>
        <v>364.21</v>
      </c>
      <c r="H1079">
        <f>_xlfn.XLOOKUP(A1079,'List of Molecules Used'!$D$3:$D$55,'List of Molecules Used'!$F$3:$F$55,"",0,1)</f>
        <v>45.55</v>
      </c>
    </row>
    <row r="1080" spans="1:8">
      <c r="A1080" s="2" t="s">
        <v>38</v>
      </c>
      <c r="B1080" s="2"/>
      <c r="C1080">
        <v>327.79</v>
      </c>
      <c r="D1080">
        <v>7</v>
      </c>
      <c r="E1080">
        <v>74.052000000000007</v>
      </c>
      <c r="F1080" t="s">
        <v>238</v>
      </c>
      <c r="G1080">
        <f>_xlfn.XLOOKUP(A1080,'List of Molecules Used'!$D$3:$D$55,'List of Molecules Used'!$E$3:$E$55,"",0,1)</f>
        <v>364.21</v>
      </c>
      <c r="H1080">
        <f>_xlfn.XLOOKUP(A1080,'List of Molecules Used'!$D$3:$D$55,'List of Molecules Used'!$F$3:$F$55,"",0,1)</f>
        <v>45.55</v>
      </c>
    </row>
    <row r="1081" spans="1:8">
      <c r="A1081" s="2" t="s">
        <v>38</v>
      </c>
      <c r="B1081" s="2"/>
      <c r="C1081">
        <v>327.79</v>
      </c>
      <c r="D1081">
        <v>7.5</v>
      </c>
      <c r="E1081">
        <v>74.510000000000005</v>
      </c>
      <c r="F1081" t="s">
        <v>238</v>
      </c>
      <c r="G1081">
        <f>_xlfn.XLOOKUP(A1081,'List of Molecules Used'!$D$3:$D$55,'List of Molecules Used'!$E$3:$E$55,"",0,1)</f>
        <v>364.21</v>
      </c>
      <c r="H1081">
        <f>_xlfn.XLOOKUP(A1081,'List of Molecules Used'!$D$3:$D$55,'List of Molecules Used'!$F$3:$F$55,"",0,1)</f>
        <v>45.55</v>
      </c>
    </row>
    <row r="1082" spans="1:8">
      <c r="A1082" s="2" t="s">
        <v>38</v>
      </c>
      <c r="B1082" s="2"/>
      <c r="C1082">
        <v>327.79</v>
      </c>
      <c r="D1082">
        <v>8</v>
      </c>
      <c r="E1082">
        <v>74.986999999999995</v>
      </c>
      <c r="F1082" t="s">
        <v>238</v>
      </c>
      <c r="G1082">
        <f>_xlfn.XLOOKUP(A1082,'List of Molecules Used'!$D$3:$D$55,'List of Molecules Used'!$E$3:$E$55,"",0,1)</f>
        <v>364.21</v>
      </c>
      <c r="H1082">
        <f>_xlfn.XLOOKUP(A1082,'List of Molecules Used'!$D$3:$D$55,'List of Molecules Used'!$F$3:$F$55,"",0,1)</f>
        <v>45.55</v>
      </c>
    </row>
    <row r="1083" spans="1:8">
      <c r="A1083" s="2" t="s">
        <v>38</v>
      </c>
      <c r="B1083" s="2"/>
      <c r="C1083">
        <v>327.79</v>
      </c>
      <c r="D1083">
        <v>8.5</v>
      </c>
      <c r="E1083">
        <v>75.481999999999999</v>
      </c>
      <c r="F1083" t="s">
        <v>238</v>
      </c>
      <c r="G1083">
        <f>_xlfn.XLOOKUP(A1083,'List of Molecules Used'!$D$3:$D$55,'List of Molecules Used'!$E$3:$E$55,"",0,1)</f>
        <v>364.21</v>
      </c>
      <c r="H1083">
        <f>_xlfn.XLOOKUP(A1083,'List of Molecules Used'!$D$3:$D$55,'List of Molecules Used'!$F$3:$F$55,"",0,1)</f>
        <v>45.55</v>
      </c>
    </row>
    <row r="1084" spans="1:8">
      <c r="A1084" s="2" t="s">
        <v>38</v>
      </c>
      <c r="B1084" s="2"/>
      <c r="C1084">
        <v>327.79</v>
      </c>
      <c r="D1084">
        <v>9</v>
      </c>
      <c r="E1084">
        <v>75.998000000000005</v>
      </c>
      <c r="F1084" t="s">
        <v>238</v>
      </c>
      <c r="G1084">
        <f>_xlfn.XLOOKUP(A1084,'List of Molecules Used'!$D$3:$D$55,'List of Molecules Used'!$E$3:$E$55,"",0,1)</f>
        <v>364.21</v>
      </c>
      <c r="H1084">
        <f>_xlfn.XLOOKUP(A1084,'List of Molecules Used'!$D$3:$D$55,'List of Molecules Used'!$F$3:$F$55,"",0,1)</f>
        <v>45.55</v>
      </c>
    </row>
    <row r="1085" spans="1:8">
      <c r="A1085" s="2" t="s">
        <v>38</v>
      </c>
      <c r="B1085" s="2"/>
      <c r="C1085">
        <v>327.79</v>
      </c>
      <c r="D1085">
        <v>9.5</v>
      </c>
      <c r="E1085">
        <v>76.536000000000001</v>
      </c>
      <c r="F1085" t="s">
        <v>238</v>
      </c>
      <c r="G1085">
        <f>_xlfn.XLOOKUP(A1085,'List of Molecules Used'!$D$3:$D$55,'List of Molecules Used'!$E$3:$E$55,"",0,1)</f>
        <v>364.21</v>
      </c>
      <c r="H1085">
        <f>_xlfn.XLOOKUP(A1085,'List of Molecules Used'!$D$3:$D$55,'List of Molecules Used'!$F$3:$F$55,"",0,1)</f>
        <v>45.55</v>
      </c>
    </row>
    <row r="1086" spans="1:8">
      <c r="A1086" s="2" t="s">
        <v>38</v>
      </c>
      <c r="B1086" s="2"/>
      <c r="C1086">
        <v>327.79</v>
      </c>
      <c r="D1086">
        <v>10</v>
      </c>
      <c r="E1086">
        <v>77.097999999999999</v>
      </c>
      <c r="F1086" t="s">
        <v>238</v>
      </c>
      <c r="G1086">
        <f>_xlfn.XLOOKUP(A1086,'List of Molecules Used'!$D$3:$D$55,'List of Molecules Used'!$E$3:$E$55,"",0,1)</f>
        <v>364.21</v>
      </c>
      <c r="H1086">
        <f>_xlfn.XLOOKUP(A1086,'List of Molecules Used'!$D$3:$D$55,'List of Molecules Used'!$F$3:$F$55,"",0,1)</f>
        <v>45.55</v>
      </c>
    </row>
    <row r="1087" spans="1:8">
      <c r="A1087" s="2" t="s">
        <v>38</v>
      </c>
      <c r="B1087" s="2"/>
      <c r="C1087">
        <v>364.21</v>
      </c>
      <c r="D1087">
        <v>1</v>
      </c>
      <c r="E1087">
        <v>75.203999999999994</v>
      </c>
      <c r="F1087" t="s">
        <v>238</v>
      </c>
      <c r="G1087">
        <f>_xlfn.XLOOKUP(A1087,'List of Molecules Used'!$D$3:$D$55,'List of Molecules Used'!$E$3:$E$55,"",0,1)</f>
        <v>364.21</v>
      </c>
      <c r="H1087">
        <f>_xlfn.XLOOKUP(A1087,'List of Molecules Used'!$D$3:$D$55,'List of Molecules Used'!$F$3:$F$55,"",0,1)</f>
        <v>45.55</v>
      </c>
    </row>
    <row r="1088" spans="1:8">
      <c r="A1088" s="2" t="s">
        <v>38</v>
      </c>
      <c r="B1088" s="2"/>
      <c r="C1088">
        <v>364.21</v>
      </c>
      <c r="D1088">
        <v>1.5</v>
      </c>
      <c r="E1088">
        <v>75.406999999999996</v>
      </c>
      <c r="F1088" t="s">
        <v>238</v>
      </c>
      <c r="G1088">
        <f>_xlfn.XLOOKUP(A1088,'List of Molecules Used'!$D$3:$D$55,'List of Molecules Used'!$E$3:$E$55,"",0,1)</f>
        <v>364.21</v>
      </c>
      <c r="H1088">
        <f>_xlfn.XLOOKUP(A1088,'List of Molecules Used'!$D$3:$D$55,'List of Molecules Used'!$F$3:$F$55,"",0,1)</f>
        <v>45.55</v>
      </c>
    </row>
    <row r="1089" spans="1:8">
      <c r="A1089" s="2" t="s">
        <v>38</v>
      </c>
      <c r="B1089" s="2"/>
      <c r="C1089">
        <v>364.21</v>
      </c>
      <c r="D1089">
        <v>2</v>
      </c>
      <c r="E1089">
        <v>75.614000000000004</v>
      </c>
      <c r="F1089" t="s">
        <v>238</v>
      </c>
      <c r="G1089">
        <f>_xlfn.XLOOKUP(A1089,'List of Molecules Used'!$D$3:$D$55,'List of Molecules Used'!$E$3:$E$55,"",0,1)</f>
        <v>364.21</v>
      </c>
      <c r="H1089">
        <f>_xlfn.XLOOKUP(A1089,'List of Molecules Used'!$D$3:$D$55,'List of Molecules Used'!$F$3:$F$55,"",0,1)</f>
        <v>45.55</v>
      </c>
    </row>
    <row r="1090" spans="1:8">
      <c r="A1090" s="2" t="s">
        <v>38</v>
      </c>
      <c r="B1090" s="2"/>
      <c r="C1090">
        <v>364.21</v>
      </c>
      <c r="D1090">
        <v>2.5</v>
      </c>
      <c r="E1090">
        <v>75.825000000000003</v>
      </c>
      <c r="F1090" t="s">
        <v>238</v>
      </c>
      <c r="G1090">
        <f>_xlfn.XLOOKUP(A1090,'List of Molecules Used'!$D$3:$D$55,'List of Molecules Used'!$E$3:$E$55,"",0,1)</f>
        <v>364.21</v>
      </c>
      <c r="H1090">
        <f>_xlfn.XLOOKUP(A1090,'List of Molecules Used'!$D$3:$D$55,'List of Molecules Used'!$F$3:$F$55,"",0,1)</f>
        <v>45.55</v>
      </c>
    </row>
    <row r="1091" spans="1:8">
      <c r="A1091" s="2" t="s">
        <v>38</v>
      </c>
      <c r="B1091" s="2"/>
      <c r="C1091">
        <v>364.21</v>
      </c>
      <c r="D1091">
        <v>3</v>
      </c>
      <c r="E1091">
        <v>76.040999999999997</v>
      </c>
      <c r="F1091" t="s">
        <v>238</v>
      </c>
      <c r="G1091">
        <f>_xlfn.XLOOKUP(A1091,'List of Molecules Used'!$D$3:$D$55,'List of Molecules Used'!$E$3:$E$55,"",0,1)</f>
        <v>364.21</v>
      </c>
      <c r="H1091">
        <f>_xlfn.XLOOKUP(A1091,'List of Molecules Used'!$D$3:$D$55,'List of Molecules Used'!$F$3:$F$55,"",0,1)</f>
        <v>45.55</v>
      </c>
    </row>
    <row r="1092" spans="1:8">
      <c r="A1092" s="2" t="s">
        <v>38</v>
      </c>
      <c r="B1092" s="2"/>
      <c r="C1092">
        <v>364.21</v>
      </c>
      <c r="D1092">
        <v>3.5</v>
      </c>
      <c r="E1092">
        <v>76.262</v>
      </c>
      <c r="F1092" t="s">
        <v>238</v>
      </c>
      <c r="G1092">
        <f>_xlfn.XLOOKUP(A1092,'List of Molecules Used'!$D$3:$D$55,'List of Molecules Used'!$E$3:$E$55,"",0,1)</f>
        <v>364.21</v>
      </c>
      <c r="H1092">
        <f>_xlfn.XLOOKUP(A1092,'List of Molecules Used'!$D$3:$D$55,'List of Molecules Used'!$F$3:$F$55,"",0,1)</f>
        <v>45.55</v>
      </c>
    </row>
    <row r="1093" spans="1:8">
      <c r="A1093" s="2" t="s">
        <v>38</v>
      </c>
      <c r="B1093" s="2"/>
      <c r="C1093">
        <v>364.21</v>
      </c>
      <c r="D1093">
        <v>4</v>
      </c>
      <c r="E1093">
        <v>76.486999999999995</v>
      </c>
      <c r="F1093" t="s">
        <v>238</v>
      </c>
      <c r="G1093">
        <f>_xlfn.XLOOKUP(A1093,'List of Molecules Used'!$D$3:$D$55,'List of Molecules Used'!$E$3:$E$55,"",0,1)</f>
        <v>364.21</v>
      </c>
      <c r="H1093">
        <f>_xlfn.XLOOKUP(A1093,'List of Molecules Used'!$D$3:$D$55,'List of Molecules Used'!$F$3:$F$55,"",0,1)</f>
        <v>45.55</v>
      </c>
    </row>
    <row r="1094" spans="1:8">
      <c r="A1094" s="2" t="s">
        <v>38</v>
      </c>
      <c r="B1094" s="2"/>
      <c r="C1094">
        <v>364.21</v>
      </c>
      <c r="D1094">
        <v>4.5</v>
      </c>
      <c r="E1094">
        <v>76.716999999999999</v>
      </c>
      <c r="F1094" t="s">
        <v>238</v>
      </c>
      <c r="G1094">
        <f>_xlfn.XLOOKUP(A1094,'List of Molecules Used'!$D$3:$D$55,'List of Molecules Used'!$E$3:$E$55,"",0,1)</f>
        <v>364.21</v>
      </c>
      <c r="H1094">
        <f>_xlfn.XLOOKUP(A1094,'List of Molecules Used'!$D$3:$D$55,'List of Molecules Used'!$F$3:$F$55,"",0,1)</f>
        <v>45.55</v>
      </c>
    </row>
    <row r="1095" spans="1:8">
      <c r="A1095" s="2" t="s">
        <v>38</v>
      </c>
      <c r="B1095" s="2"/>
      <c r="C1095">
        <v>364.21</v>
      </c>
      <c r="D1095">
        <v>5</v>
      </c>
      <c r="E1095">
        <v>76.953000000000003</v>
      </c>
      <c r="F1095" t="s">
        <v>238</v>
      </c>
      <c r="G1095">
        <f>_xlfn.XLOOKUP(A1095,'List of Molecules Used'!$D$3:$D$55,'List of Molecules Used'!$E$3:$E$55,"",0,1)</f>
        <v>364.21</v>
      </c>
      <c r="H1095">
        <f>_xlfn.XLOOKUP(A1095,'List of Molecules Used'!$D$3:$D$55,'List of Molecules Used'!$F$3:$F$55,"",0,1)</f>
        <v>45.55</v>
      </c>
    </row>
    <row r="1096" spans="1:8">
      <c r="A1096" s="2" t="s">
        <v>38</v>
      </c>
      <c r="B1096" s="2"/>
      <c r="C1096">
        <v>364.21</v>
      </c>
      <c r="D1096">
        <v>5.5</v>
      </c>
      <c r="E1096">
        <v>77.194000000000003</v>
      </c>
      <c r="F1096" t="s">
        <v>238</v>
      </c>
      <c r="G1096">
        <f>_xlfn.XLOOKUP(A1096,'List of Molecules Used'!$D$3:$D$55,'List of Molecules Used'!$E$3:$E$55,"",0,1)</f>
        <v>364.21</v>
      </c>
      <c r="H1096">
        <f>_xlfn.XLOOKUP(A1096,'List of Molecules Used'!$D$3:$D$55,'List of Molecules Used'!$F$3:$F$55,"",0,1)</f>
        <v>45.55</v>
      </c>
    </row>
    <row r="1097" spans="1:8">
      <c r="A1097" s="2" t="s">
        <v>38</v>
      </c>
      <c r="B1097" s="2"/>
      <c r="C1097">
        <v>364.21</v>
      </c>
      <c r="D1097">
        <v>6</v>
      </c>
      <c r="E1097">
        <v>77.44</v>
      </c>
      <c r="F1097" t="s">
        <v>238</v>
      </c>
      <c r="G1097">
        <f>_xlfn.XLOOKUP(A1097,'List of Molecules Used'!$D$3:$D$55,'List of Molecules Used'!$E$3:$E$55,"",0,1)</f>
        <v>364.21</v>
      </c>
      <c r="H1097">
        <f>_xlfn.XLOOKUP(A1097,'List of Molecules Used'!$D$3:$D$55,'List of Molecules Used'!$F$3:$F$55,"",0,1)</f>
        <v>45.55</v>
      </c>
    </row>
    <row r="1098" spans="1:8">
      <c r="A1098" s="2" t="s">
        <v>38</v>
      </c>
      <c r="B1098" s="2"/>
      <c r="C1098">
        <v>364.21</v>
      </c>
      <c r="D1098">
        <v>6.5</v>
      </c>
      <c r="E1098">
        <v>77.691999999999993</v>
      </c>
      <c r="F1098" t="s">
        <v>238</v>
      </c>
      <c r="G1098">
        <f>_xlfn.XLOOKUP(A1098,'List of Molecules Used'!$D$3:$D$55,'List of Molecules Used'!$E$3:$E$55,"",0,1)</f>
        <v>364.21</v>
      </c>
      <c r="H1098">
        <f>_xlfn.XLOOKUP(A1098,'List of Molecules Used'!$D$3:$D$55,'List of Molecules Used'!$F$3:$F$55,"",0,1)</f>
        <v>45.55</v>
      </c>
    </row>
    <row r="1099" spans="1:8">
      <c r="A1099" s="2" t="s">
        <v>38</v>
      </c>
      <c r="B1099" s="2"/>
      <c r="C1099">
        <v>364.21</v>
      </c>
      <c r="D1099">
        <v>7</v>
      </c>
      <c r="E1099">
        <v>77.95</v>
      </c>
      <c r="F1099" t="s">
        <v>238</v>
      </c>
      <c r="G1099">
        <f>_xlfn.XLOOKUP(A1099,'List of Molecules Used'!$D$3:$D$55,'List of Molecules Used'!$E$3:$E$55,"",0,1)</f>
        <v>364.21</v>
      </c>
      <c r="H1099">
        <f>_xlfn.XLOOKUP(A1099,'List of Molecules Used'!$D$3:$D$55,'List of Molecules Used'!$F$3:$F$55,"",0,1)</f>
        <v>45.55</v>
      </c>
    </row>
    <row r="1100" spans="1:8">
      <c r="A1100" s="2" t="s">
        <v>38</v>
      </c>
      <c r="B1100" s="2"/>
      <c r="C1100">
        <v>364.21</v>
      </c>
      <c r="D1100">
        <v>7.5</v>
      </c>
      <c r="E1100">
        <v>78.213999999999999</v>
      </c>
      <c r="F1100" t="s">
        <v>238</v>
      </c>
      <c r="G1100">
        <f>_xlfn.XLOOKUP(A1100,'List of Molecules Used'!$D$3:$D$55,'List of Molecules Used'!$E$3:$E$55,"",0,1)</f>
        <v>364.21</v>
      </c>
      <c r="H1100">
        <f>_xlfn.XLOOKUP(A1100,'List of Molecules Used'!$D$3:$D$55,'List of Molecules Used'!$F$3:$F$55,"",0,1)</f>
        <v>45.55</v>
      </c>
    </row>
    <row r="1101" spans="1:8">
      <c r="A1101" s="2" t="s">
        <v>38</v>
      </c>
      <c r="B1101" s="2"/>
      <c r="C1101">
        <v>364.21</v>
      </c>
      <c r="D1101">
        <v>8</v>
      </c>
      <c r="E1101">
        <v>78.484999999999999</v>
      </c>
      <c r="F1101" t="s">
        <v>238</v>
      </c>
      <c r="G1101">
        <f>_xlfn.XLOOKUP(A1101,'List of Molecules Used'!$D$3:$D$55,'List of Molecules Used'!$E$3:$E$55,"",0,1)</f>
        <v>364.21</v>
      </c>
      <c r="H1101">
        <f>_xlfn.XLOOKUP(A1101,'List of Molecules Used'!$D$3:$D$55,'List of Molecules Used'!$F$3:$F$55,"",0,1)</f>
        <v>45.55</v>
      </c>
    </row>
    <row r="1102" spans="1:8">
      <c r="A1102" s="2" t="s">
        <v>38</v>
      </c>
      <c r="B1102" s="2"/>
      <c r="C1102">
        <v>364.21</v>
      </c>
      <c r="D1102">
        <v>8.5</v>
      </c>
      <c r="E1102">
        <v>78.762</v>
      </c>
      <c r="F1102" t="s">
        <v>238</v>
      </c>
      <c r="G1102">
        <f>_xlfn.XLOOKUP(A1102,'List of Molecules Used'!$D$3:$D$55,'List of Molecules Used'!$E$3:$E$55,"",0,1)</f>
        <v>364.21</v>
      </c>
      <c r="H1102">
        <f>_xlfn.XLOOKUP(A1102,'List of Molecules Used'!$D$3:$D$55,'List of Molecules Used'!$F$3:$F$55,"",0,1)</f>
        <v>45.55</v>
      </c>
    </row>
    <row r="1103" spans="1:8">
      <c r="A1103" s="2" t="s">
        <v>38</v>
      </c>
      <c r="B1103" s="2"/>
      <c r="C1103">
        <v>364.21</v>
      </c>
      <c r="D1103">
        <v>9</v>
      </c>
      <c r="E1103">
        <v>79.046000000000006</v>
      </c>
      <c r="F1103" t="s">
        <v>238</v>
      </c>
      <c r="G1103">
        <f>_xlfn.XLOOKUP(A1103,'List of Molecules Used'!$D$3:$D$55,'List of Molecules Used'!$E$3:$E$55,"",0,1)</f>
        <v>364.21</v>
      </c>
      <c r="H1103">
        <f>_xlfn.XLOOKUP(A1103,'List of Molecules Used'!$D$3:$D$55,'List of Molecules Used'!$F$3:$F$55,"",0,1)</f>
        <v>45.55</v>
      </c>
    </row>
    <row r="1104" spans="1:8">
      <c r="A1104" s="2" t="s">
        <v>38</v>
      </c>
      <c r="B1104" s="2"/>
      <c r="C1104">
        <v>364.21</v>
      </c>
      <c r="D1104">
        <v>9.5</v>
      </c>
      <c r="E1104">
        <v>79.337000000000003</v>
      </c>
      <c r="F1104" t="s">
        <v>238</v>
      </c>
      <c r="G1104">
        <f>_xlfn.XLOOKUP(A1104,'List of Molecules Used'!$D$3:$D$55,'List of Molecules Used'!$E$3:$E$55,"",0,1)</f>
        <v>364.21</v>
      </c>
      <c r="H1104">
        <f>_xlfn.XLOOKUP(A1104,'List of Molecules Used'!$D$3:$D$55,'List of Molecules Used'!$F$3:$F$55,"",0,1)</f>
        <v>45.55</v>
      </c>
    </row>
    <row r="1105" spans="1:8">
      <c r="A1105" s="2" t="s">
        <v>38</v>
      </c>
      <c r="B1105" s="2"/>
      <c r="C1105">
        <v>364.21</v>
      </c>
      <c r="D1105">
        <v>10</v>
      </c>
      <c r="E1105">
        <v>79.635000000000005</v>
      </c>
      <c r="F1105" t="s">
        <v>238</v>
      </c>
      <c r="G1105">
        <f>_xlfn.XLOOKUP(A1105,'List of Molecules Used'!$D$3:$D$55,'List of Molecules Used'!$E$3:$E$55,"",0,1)</f>
        <v>364.21</v>
      </c>
      <c r="H1105">
        <f>_xlfn.XLOOKUP(A1105,'List of Molecules Used'!$D$3:$D$55,'List of Molecules Used'!$F$3:$F$55,"",0,1)</f>
        <v>45.55</v>
      </c>
    </row>
    <row r="1106" spans="1:8">
      <c r="A1106" s="2" t="s">
        <v>38</v>
      </c>
      <c r="B1106" s="2"/>
      <c r="C1106">
        <v>400.63</v>
      </c>
      <c r="D1106">
        <v>1</v>
      </c>
      <c r="E1106">
        <v>80.796999999999997</v>
      </c>
      <c r="F1106" t="s">
        <v>238</v>
      </c>
      <c r="G1106">
        <f>_xlfn.XLOOKUP(A1106,'List of Molecules Used'!$D$3:$D$55,'List of Molecules Used'!$E$3:$E$55,"",0,1)</f>
        <v>364.21</v>
      </c>
      <c r="H1106">
        <f>_xlfn.XLOOKUP(A1106,'List of Molecules Used'!$D$3:$D$55,'List of Molecules Used'!$F$3:$F$55,"",0,1)</f>
        <v>45.55</v>
      </c>
    </row>
    <row r="1107" spans="1:8">
      <c r="A1107" s="2" t="s">
        <v>38</v>
      </c>
      <c r="B1107" s="2"/>
      <c r="C1107">
        <v>400.63</v>
      </c>
      <c r="D1107">
        <v>1.5</v>
      </c>
      <c r="E1107">
        <v>80.941000000000003</v>
      </c>
      <c r="F1107" t="s">
        <v>238</v>
      </c>
      <c r="G1107">
        <f>_xlfn.XLOOKUP(A1107,'List of Molecules Used'!$D$3:$D$55,'List of Molecules Used'!$E$3:$E$55,"",0,1)</f>
        <v>364.21</v>
      </c>
      <c r="H1107">
        <f>_xlfn.XLOOKUP(A1107,'List of Molecules Used'!$D$3:$D$55,'List of Molecules Used'!$F$3:$F$55,"",0,1)</f>
        <v>45.55</v>
      </c>
    </row>
    <row r="1108" spans="1:8">
      <c r="A1108" s="2" t="s">
        <v>38</v>
      </c>
      <c r="B1108" s="2"/>
      <c r="C1108">
        <v>400.63</v>
      </c>
      <c r="D1108">
        <v>2</v>
      </c>
      <c r="E1108">
        <v>81.087000000000003</v>
      </c>
      <c r="F1108" t="s">
        <v>238</v>
      </c>
      <c r="G1108">
        <f>_xlfn.XLOOKUP(A1108,'List of Molecules Used'!$D$3:$D$55,'List of Molecules Used'!$E$3:$E$55,"",0,1)</f>
        <v>364.21</v>
      </c>
      <c r="H1108">
        <f>_xlfn.XLOOKUP(A1108,'List of Molecules Used'!$D$3:$D$55,'List of Molecules Used'!$F$3:$F$55,"",0,1)</f>
        <v>45.55</v>
      </c>
    </row>
    <row r="1109" spans="1:8">
      <c r="A1109" s="2" t="s">
        <v>38</v>
      </c>
      <c r="B1109" s="2"/>
      <c r="C1109">
        <v>400.63</v>
      </c>
      <c r="D1109">
        <v>2.5</v>
      </c>
      <c r="E1109">
        <v>81.234999999999999</v>
      </c>
      <c r="F1109" t="s">
        <v>238</v>
      </c>
      <c r="G1109">
        <f>_xlfn.XLOOKUP(A1109,'List of Molecules Used'!$D$3:$D$55,'List of Molecules Used'!$E$3:$E$55,"",0,1)</f>
        <v>364.21</v>
      </c>
      <c r="H1109">
        <f>_xlfn.XLOOKUP(A1109,'List of Molecules Used'!$D$3:$D$55,'List of Molecules Used'!$F$3:$F$55,"",0,1)</f>
        <v>45.55</v>
      </c>
    </row>
    <row r="1110" spans="1:8">
      <c r="A1110" s="2" t="s">
        <v>38</v>
      </c>
      <c r="B1110" s="2"/>
      <c r="C1110">
        <v>400.63</v>
      </c>
      <c r="D1110">
        <v>3</v>
      </c>
      <c r="E1110">
        <v>81.385000000000005</v>
      </c>
      <c r="F1110" t="s">
        <v>238</v>
      </c>
      <c r="G1110">
        <f>_xlfn.XLOOKUP(A1110,'List of Molecules Used'!$D$3:$D$55,'List of Molecules Used'!$E$3:$E$55,"",0,1)</f>
        <v>364.21</v>
      </c>
      <c r="H1110">
        <f>_xlfn.XLOOKUP(A1110,'List of Molecules Used'!$D$3:$D$55,'List of Molecules Used'!$F$3:$F$55,"",0,1)</f>
        <v>45.55</v>
      </c>
    </row>
    <row r="1111" spans="1:8">
      <c r="A1111" s="2" t="s">
        <v>38</v>
      </c>
      <c r="B1111" s="2"/>
      <c r="C1111">
        <v>400.63</v>
      </c>
      <c r="D1111">
        <v>3.5</v>
      </c>
      <c r="E1111">
        <v>81.537999999999997</v>
      </c>
      <c r="F1111" t="s">
        <v>238</v>
      </c>
      <c r="G1111">
        <f>_xlfn.XLOOKUP(A1111,'List of Molecules Used'!$D$3:$D$55,'List of Molecules Used'!$E$3:$E$55,"",0,1)</f>
        <v>364.21</v>
      </c>
      <c r="H1111">
        <f>_xlfn.XLOOKUP(A1111,'List of Molecules Used'!$D$3:$D$55,'List of Molecules Used'!$F$3:$F$55,"",0,1)</f>
        <v>45.55</v>
      </c>
    </row>
    <row r="1112" spans="1:8">
      <c r="A1112" s="2" t="s">
        <v>38</v>
      </c>
      <c r="B1112" s="2"/>
      <c r="C1112">
        <v>400.63</v>
      </c>
      <c r="D1112">
        <v>4</v>
      </c>
      <c r="E1112">
        <v>81.692999999999998</v>
      </c>
      <c r="F1112" t="s">
        <v>238</v>
      </c>
      <c r="G1112">
        <f>_xlfn.XLOOKUP(A1112,'List of Molecules Used'!$D$3:$D$55,'List of Molecules Used'!$E$3:$E$55,"",0,1)</f>
        <v>364.21</v>
      </c>
      <c r="H1112">
        <f>_xlfn.XLOOKUP(A1112,'List of Molecules Used'!$D$3:$D$55,'List of Molecules Used'!$F$3:$F$55,"",0,1)</f>
        <v>45.55</v>
      </c>
    </row>
    <row r="1113" spans="1:8">
      <c r="A1113" s="2" t="s">
        <v>38</v>
      </c>
      <c r="B1113" s="2"/>
      <c r="C1113">
        <v>400.63</v>
      </c>
      <c r="D1113">
        <v>4.5</v>
      </c>
      <c r="E1113">
        <v>81.849999999999994</v>
      </c>
      <c r="F1113" t="s">
        <v>238</v>
      </c>
      <c r="G1113">
        <f>_xlfn.XLOOKUP(A1113,'List of Molecules Used'!$D$3:$D$55,'List of Molecules Used'!$E$3:$E$55,"",0,1)</f>
        <v>364.21</v>
      </c>
      <c r="H1113">
        <f>_xlfn.XLOOKUP(A1113,'List of Molecules Used'!$D$3:$D$55,'List of Molecules Used'!$F$3:$F$55,"",0,1)</f>
        <v>45.55</v>
      </c>
    </row>
    <row r="1114" spans="1:8">
      <c r="A1114" s="2" t="s">
        <v>38</v>
      </c>
      <c r="B1114" s="2"/>
      <c r="C1114">
        <v>400.63</v>
      </c>
      <c r="D1114">
        <v>5</v>
      </c>
      <c r="E1114">
        <v>82.01</v>
      </c>
      <c r="F1114" t="s">
        <v>238</v>
      </c>
      <c r="G1114">
        <f>_xlfn.XLOOKUP(A1114,'List of Molecules Used'!$D$3:$D$55,'List of Molecules Used'!$E$3:$E$55,"",0,1)</f>
        <v>364.21</v>
      </c>
      <c r="H1114">
        <f>_xlfn.XLOOKUP(A1114,'List of Molecules Used'!$D$3:$D$55,'List of Molecules Used'!$F$3:$F$55,"",0,1)</f>
        <v>45.55</v>
      </c>
    </row>
    <row r="1115" spans="1:8">
      <c r="A1115" s="2" t="s">
        <v>38</v>
      </c>
      <c r="B1115" s="2"/>
      <c r="C1115">
        <v>400.63</v>
      </c>
      <c r="D1115">
        <v>5.5</v>
      </c>
      <c r="E1115">
        <v>82.171999999999997</v>
      </c>
      <c r="F1115" t="s">
        <v>238</v>
      </c>
      <c r="G1115">
        <f>_xlfn.XLOOKUP(A1115,'List of Molecules Used'!$D$3:$D$55,'List of Molecules Used'!$E$3:$E$55,"",0,1)</f>
        <v>364.21</v>
      </c>
      <c r="H1115">
        <f>_xlfn.XLOOKUP(A1115,'List of Molecules Used'!$D$3:$D$55,'List of Molecules Used'!$F$3:$F$55,"",0,1)</f>
        <v>45.55</v>
      </c>
    </row>
    <row r="1116" spans="1:8">
      <c r="A1116" s="2" t="s">
        <v>38</v>
      </c>
      <c r="B1116" s="2"/>
      <c r="C1116">
        <v>400.63</v>
      </c>
      <c r="D1116">
        <v>6</v>
      </c>
      <c r="E1116">
        <v>82.337000000000003</v>
      </c>
      <c r="F1116" t="s">
        <v>238</v>
      </c>
      <c r="G1116">
        <f>_xlfn.XLOOKUP(A1116,'List of Molecules Used'!$D$3:$D$55,'List of Molecules Used'!$E$3:$E$55,"",0,1)</f>
        <v>364.21</v>
      </c>
      <c r="H1116">
        <f>_xlfn.XLOOKUP(A1116,'List of Molecules Used'!$D$3:$D$55,'List of Molecules Used'!$F$3:$F$55,"",0,1)</f>
        <v>45.55</v>
      </c>
    </row>
    <row r="1117" spans="1:8">
      <c r="A1117" s="2" t="s">
        <v>38</v>
      </c>
      <c r="B1117" s="2"/>
      <c r="C1117">
        <v>400.63</v>
      </c>
      <c r="D1117">
        <v>6.5</v>
      </c>
      <c r="E1117">
        <v>82.504000000000005</v>
      </c>
      <c r="F1117" t="s">
        <v>238</v>
      </c>
      <c r="G1117">
        <f>_xlfn.XLOOKUP(A1117,'List of Molecules Used'!$D$3:$D$55,'List of Molecules Used'!$E$3:$E$55,"",0,1)</f>
        <v>364.21</v>
      </c>
      <c r="H1117">
        <f>_xlfn.XLOOKUP(A1117,'List of Molecules Used'!$D$3:$D$55,'List of Molecules Used'!$F$3:$F$55,"",0,1)</f>
        <v>45.55</v>
      </c>
    </row>
    <row r="1118" spans="1:8">
      <c r="A1118" s="2" t="s">
        <v>38</v>
      </c>
      <c r="B1118" s="2"/>
      <c r="C1118">
        <v>400.63</v>
      </c>
      <c r="D1118">
        <v>7</v>
      </c>
      <c r="E1118">
        <v>82.674000000000007</v>
      </c>
      <c r="F1118" t="s">
        <v>238</v>
      </c>
      <c r="G1118">
        <f>_xlfn.XLOOKUP(A1118,'List of Molecules Used'!$D$3:$D$55,'List of Molecules Used'!$E$3:$E$55,"",0,1)</f>
        <v>364.21</v>
      </c>
      <c r="H1118">
        <f>_xlfn.XLOOKUP(A1118,'List of Molecules Used'!$D$3:$D$55,'List of Molecules Used'!$F$3:$F$55,"",0,1)</f>
        <v>45.55</v>
      </c>
    </row>
    <row r="1119" spans="1:8">
      <c r="A1119" s="2" t="s">
        <v>38</v>
      </c>
      <c r="B1119" s="2"/>
      <c r="C1119">
        <v>400.63</v>
      </c>
      <c r="D1119">
        <v>7.5</v>
      </c>
      <c r="E1119">
        <v>82.846999999999994</v>
      </c>
      <c r="F1119" t="s">
        <v>238</v>
      </c>
      <c r="G1119">
        <f>_xlfn.XLOOKUP(A1119,'List of Molecules Used'!$D$3:$D$55,'List of Molecules Used'!$E$3:$E$55,"",0,1)</f>
        <v>364.21</v>
      </c>
      <c r="H1119">
        <f>_xlfn.XLOOKUP(A1119,'List of Molecules Used'!$D$3:$D$55,'List of Molecules Used'!$F$3:$F$55,"",0,1)</f>
        <v>45.55</v>
      </c>
    </row>
    <row r="1120" spans="1:8">
      <c r="A1120" s="2" t="s">
        <v>38</v>
      </c>
      <c r="B1120" s="2"/>
      <c r="C1120">
        <v>400.63</v>
      </c>
      <c r="D1120">
        <v>8</v>
      </c>
      <c r="E1120">
        <v>83.022999999999996</v>
      </c>
      <c r="F1120" t="s">
        <v>238</v>
      </c>
      <c r="G1120">
        <f>_xlfn.XLOOKUP(A1120,'List of Molecules Used'!$D$3:$D$55,'List of Molecules Used'!$E$3:$E$55,"",0,1)</f>
        <v>364.21</v>
      </c>
      <c r="H1120">
        <f>_xlfn.XLOOKUP(A1120,'List of Molecules Used'!$D$3:$D$55,'List of Molecules Used'!$F$3:$F$55,"",0,1)</f>
        <v>45.55</v>
      </c>
    </row>
    <row r="1121" spans="1:8">
      <c r="A1121" s="2" t="s">
        <v>38</v>
      </c>
      <c r="B1121" s="2"/>
      <c r="C1121">
        <v>400.63</v>
      </c>
      <c r="D1121">
        <v>8.5</v>
      </c>
      <c r="E1121">
        <v>83.200999999999993</v>
      </c>
      <c r="F1121" t="s">
        <v>238</v>
      </c>
      <c r="G1121">
        <f>_xlfn.XLOOKUP(A1121,'List of Molecules Used'!$D$3:$D$55,'List of Molecules Used'!$E$3:$E$55,"",0,1)</f>
        <v>364.21</v>
      </c>
      <c r="H1121">
        <f>_xlfn.XLOOKUP(A1121,'List of Molecules Used'!$D$3:$D$55,'List of Molecules Used'!$F$3:$F$55,"",0,1)</f>
        <v>45.55</v>
      </c>
    </row>
    <row r="1122" spans="1:8">
      <c r="A1122" s="2" t="s">
        <v>38</v>
      </c>
      <c r="B1122" s="2"/>
      <c r="C1122">
        <v>400.63</v>
      </c>
      <c r="D1122">
        <v>9</v>
      </c>
      <c r="E1122">
        <v>83.382000000000005</v>
      </c>
      <c r="F1122" t="s">
        <v>238</v>
      </c>
      <c r="G1122">
        <f>_xlfn.XLOOKUP(A1122,'List of Molecules Used'!$D$3:$D$55,'List of Molecules Used'!$E$3:$E$55,"",0,1)</f>
        <v>364.21</v>
      </c>
      <c r="H1122">
        <f>_xlfn.XLOOKUP(A1122,'List of Molecules Used'!$D$3:$D$55,'List of Molecules Used'!$F$3:$F$55,"",0,1)</f>
        <v>45.55</v>
      </c>
    </row>
    <row r="1123" spans="1:8">
      <c r="A1123" s="2" t="s">
        <v>38</v>
      </c>
      <c r="B1123" s="2"/>
      <c r="C1123">
        <v>400.63</v>
      </c>
      <c r="D1123">
        <v>9.5</v>
      </c>
      <c r="E1123">
        <v>83.566000000000003</v>
      </c>
      <c r="F1123" t="s">
        <v>238</v>
      </c>
      <c r="G1123">
        <f>_xlfn.XLOOKUP(A1123,'List of Molecules Used'!$D$3:$D$55,'List of Molecules Used'!$E$3:$E$55,"",0,1)</f>
        <v>364.21</v>
      </c>
      <c r="H1123">
        <f>_xlfn.XLOOKUP(A1123,'List of Molecules Used'!$D$3:$D$55,'List of Molecules Used'!$F$3:$F$55,"",0,1)</f>
        <v>45.55</v>
      </c>
    </row>
    <row r="1124" spans="1:8">
      <c r="A1124" s="2" t="s">
        <v>38</v>
      </c>
      <c r="B1124" s="2"/>
      <c r="C1124">
        <v>400.63</v>
      </c>
      <c r="D1124">
        <v>10</v>
      </c>
      <c r="E1124">
        <v>83.754000000000005</v>
      </c>
      <c r="F1124" t="s">
        <v>238</v>
      </c>
      <c r="G1124">
        <f>_xlfn.XLOOKUP(A1124,'List of Molecules Used'!$D$3:$D$55,'List of Molecules Used'!$E$3:$E$55,"",0,1)</f>
        <v>364.21</v>
      </c>
      <c r="H1124">
        <f>_xlfn.XLOOKUP(A1124,'List of Molecules Used'!$D$3:$D$55,'List of Molecules Used'!$F$3:$F$55,"",0,1)</f>
        <v>45.55</v>
      </c>
    </row>
    <row r="1125" spans="1:8">
      <c r="A1125" s="2" t="s">
        <v>38</v>
      </c>
      <c r="B1125" s="2"/>
      <c r="C1125">
        <v>437.05</v>
      </c>
      <c r="D1125">
        <v>1</v>
      </c>
      <c r="E1125">
        <v>86.28</v>
      </c>
      <c r="F1125" t="s">
        <v>238</v>
      </c>
      <c r="G1125">
        <f>_xlfn.XLOOKUP(A1125,'List of Molecules Used'!$D$3:$D$55,'List of Molecules Used'!$E$3:$E$55,"",0,1)</f>
        <v>364.21</v>
      </c>
      <c r="H1125">
        <f>_xlfn.XLOOKUP(A1125,'List of Molecules Used'!$D$3:$D$55,'List of Molecules Used'!$F$3:$F$55,"",0,1)</f>
        <v>45.55</v>
      </c>
    </row>
    <row r="1126" spans="1:8">
      <c r="A1126" s="2" t="s">
        <v>38</v>
      </c>
      <c r="B1126" s="2"/>
      <c r="C1126">
        <v>437.05</v>
      </c>
      <c r="D1126">
        <v>1.5</v>
      </c>
      <c r="E1126">
        <v>86.388000000000005</v>
      </c>
      <c r="F1126" t="s">
        <v>238</v>
      </c>
      <c r="G1126">
        <f>_xlfn.XLOOKUP(A1126,'List of Molecules Used'!$D$3:$D$55,'List of Molecules Used'!$E$3:$E$55,"",0,1)</f>
        <v>364.21</v>
      </c>
      <c r="H1126">
        <f>_xlfn.XLOOKUP(A1126,'List of Molecules Used'!$D$3:$D$55,'List of Molecules Used'!$F$3:$F$55,"",0,1)</f>
        <v>45.55</v>
      </c>
    </row>
    <row r="1127" spans="1:8">
      <c r="A1127" s="2" t="s">
        <v>38</v>
      </c>
      <c r="B1127" s="2"/>
      <c r="C1127">
        <v>437.05</v>
      </c>
      <c r="D1127">
        <v>2</v>
      </c>
      <c r="E1127">
        <v>86.497</v>
      </c>
      <c r="F1127" t="s">
        <v>238</v>
      </c>
      <c r="G1127">
        <f>_xlfn.XLOOKUP(A1127,'List of Molecules Used'!$D$3:$D$55,'List of Molecules Used'!$E$3:$E$55,"",0,1)</f>
        <v>364.21</v>
      </c>
      <c r="H1127">
        <f>_xlfn.XLOOKUP(A1127,'List of Molecules Used'!$D$3:$D$55,'List of Molecules Used'!$F$3:$F$55,"",0,1)</f>
        <v>45.55</v>
      </c>
    </row>
    <row r="1128" spans="1:8">
      <c r="A1128" s="2" t="s">
        <v>38</v>
      </c>
      <c r="B1128" s="2"/>
      <c r="C1128">
        <v>437.05</v>
      </c>
      <c r="D1128">
        <v>2.5</v>
      </c>
      <c r="E1128">
        <v>86.606999999999999</v>
      </c>
      <c r="F1128" t="s">
        <v>238</v>
      </c>
      <c r="G1128">
        <f>_xlfn.XLOOKUP(A1128,'List of Molecules Used'!$D$3:$D$55,'List of Molecules Used'!$E$3:$E$55,"",0,1)</f>
        <v>364.21</v>
      </c>
      <c r="H1128">
        <f>_xlfn.XLOOKUP(A1128,'List of Molecules Used'!$D$3:$D$55,'List of Molecules Used'!$F$3:$F$55,"",0,1)</f>
        <v>45.55</v>
      </c>
    </row>
    <row r="1129" spans="1:8">
      <c r="A1129" s="2" t="s">
        <v>38</v>
      </c>
      <c r="B1129" s="2"/>
      <c r="C1129">
        <v>437.05</v>
      </c>
      <c r="D1129">
        <v>3</v>
      </c>
      <c r="E1129">
        <v>86.718000000000004</v>
      </c>
      <c r="F1129" t="s">
        <v>238</v>
      </c>
      <c r="G1129">
        <f>_xlfn.XLOOKUP(A1129,'List of Molecules Used'!$D$3:$D$55,'List of Molecules Used'!$E$3:$E$55,"",0,1)</f>
        <v>364.21</v>
      </c>
      <c r="H1129">
        <f>_xlfn.XLOOKUP(A1129,'List of Molecules Used'!$D$3:$D$55,'List of Molecules Used'!$F$3:$F$55,"",0,1)</f>
        <v>45.55</v>
      </c>
    </row>
    <row r="1130" spans="1:8">
      <c r="A1130" s="2" t="s">
        <v>38</v>
      </c>
      <c r="B1130" s="2"/>
      <c r="C1130">
        <v>437.05</v>
      </c>
      <c r="D1130">
        <v>3.5</v>
      </c>
      <c r="E1130">
        <v>86.831000000000003</v>
      </c>
      <c r="F1130" t="s">
        <v>238</v>
      </c>
      <c r="G1130">
        <f>_xlfn.XLOOKUP(A1130,'List of Molecules Used'!$D$3:$D$55,'List of Molecules Used'!$E$3:$E$55,"",0,1)</f>
        <v>364.21</v>
      </c>
      <c r="H1130">
        <f>_xlfn.XLOOKUP(A1130,'List of Molecules Used'!$D$3:$D$55,'List of Molecules Used'!$F$3:$F$55,"",0,1)</f>
        <v>45.55</v>
      </c>
    </row>
    <row r="1131" spans="1:8">
      <c r="A1131" s="2" t="s">
        <v>38</v>
      </c>
      <c r="B1131" s="2"/>
      <c r="C1131">
        <v>437.05</v>
      </c>
      <c r="D1131">
        <v>4</v>
      </c>
      <c r="E1131">
        <v>86.944999999999993</v>
      </c>
      <c r="F1131" t="s">
        <v>238</v>
      </c>
      <c r="G1131">
        <f>_xlfn.XLOOKUP(A1131,'List of Molecules Used'!$D$3:$D$55,'List of Molecules Used'!$E$3:$E$55,"",0,1)</f>
        <v>364.21</v>
      </c>
      <c r="H1131">
        <f>_xlfn.XLOOKUP(A1131,'List of Molecules Used'!$D$3:$D$55,'List of Molecules Used'!$F$3:$F$55,"",0,1)</f>
        <v>45.55</v>
      </c>
    </row>
    <row r="1132" spans="1:8">
      <c r="A1132" s="2" t="s">
        <v>38</v>
      </c>
      <c r="B1132" s="2"/>
      <c r="C1132">
        <v>437.05</v>
      </c>
      <c r="D1132">
        <v>4.5</v>
      </c>
      <c r="E1132">
        <v>87.06</v>
      </c>
      <c r="F1132" t="s">
        <v>238</v>
      </c>
      <c r="G1132">
        <f>_xlfn.XLOOKUP(A1132,'List of Molecules Used'!$D$3:$D$55,'List of Molecules Used'!$E$3:$E$55,"",0,1)</f>
        <v>364.21</v>
      </c>
      <c r="H1132">
        <f>_xlfn.XLOOKUP(A1132,'List of Molecules Used'!$D$3:$D$55,'List of Molecules Used'!$F$3:$F$55,"",0,1)</f>
        <v>45.55</v>
      </c>
    </row>
    <row r="1133" spans="1:8">
      <c r="A1133" s="2" t="s">
        <v>38</v>
      </c>
      <c r="B1133" s="2"/>
      <c r="C1133">
        <v>437.05</v>
      </c>
      <c r="D1133">
        <v>5</v>
      </c>
      <c r="E1133">
        <v>87.177000000000007</v>
      </c>
      <c r="F1133" t="s">
        <v>238</v>
      </c>
      <c r="G1133">
        <f>_xlfn.XLOOKUP(A1133,'List of Molecules Used'!$D$3:$D$55,'List of Molecules Used'!$E$3:$E$55,"",0,1)</f>
        <v>364.21</v>
      </c>
      <c r="H1133">
        <f>_xlfn.XLOOKUP(A1133,'List of Molecules Used'!$D$3:$D$55,'List of Molecules Used'!$F$3:$F$55,"",0,1)</f>
        <v>45.55</v>
      </c>
    </row>
    <row r="1134" spans="1:8">
      <c r="A1134" s="2" t="s">
        <v>38</v>
      </c>
      <c r="B1134" s="2"/>
      <c r="C1134">
        <v>437.05</v>
      </c>
      <c r="D1134">
        <v>5.5</v>
      </c>
      <c r="E1134">
        <v>87.293999999999997</v>
      </c>
      <c r="F1134" t="s">
        <v>238</v>
      </c>
      <c r="G1134">
        <f>_xlfn.XLOOKUP(A1134,'List of Molecules Used'!$D$3:$D$55,'List of Molecules Used'!$E$3:$E$55,"",0,1)</f>
        <v>364.21</v>
      </c>
      <c r="H1134">
        <f>_xlfn.XLOOKUP(A1134,'List of Molecules Used'!$D$3:$D$55,'List of Molecules Used'!$F$3:$F$55,"",0,1)</f>
        <v>45.55</v>
      </c>
    </row>
    <row r="1135" spans="1:8">
      <c r="A1135" s="2" t="s">
        <v>38</v>
      </c>
      <c r="B1135" s="2"/>
      <c r="C1135">
        <v>437.05</v>
      </c>
      <c r="D1135">
        <v>6</v>
      </c>
      <c r="E1135">
        <v>87.412999999999997</v>
      </c>
      <c r="F1135" t="s">
        <v>238</v>
      </c>
      <c r="G1135">
        <f>_xlfn.XLOOKUP(A1135,'List of Molecules Used'!$D$3:$D$55,'List of Molecules Used'!$E$3:$E$55,"",0,1)</f>
        <v>364.21</v>
      </c>
      <c r="H1135">
        <f>_xlfn.XLOOKUP(A1135,'List of Molecules Used'!$D$3:$D$55,'List of Molecules Used'!$F$3:$F$55,"",0,1)</f>
        <v>45.55</v>
      </c>
    </row>
    <row r="1136" spans="1:8">
      <c r="A1136" s="2" t="s">
        <v>38</v>
      </c>
      <c r="B1136" s="2"/>
      <c r="C1136">
        <v>437.05</v>
      </c>
      <c r="D1136">
        <v>6.5</v>
      </c>
      <c r="E1136">
        <v>87.534000000000006</v>
      </c>
      <c r="F1136" t="s">
        <v>238</v>
      </c>
      <c r="G1136">
        <f>_xlfn.XLOOKUP(A1136,'List of Molecules Used'!$D$3:$D$55,'List of Molecules Used'!$E$3:$E$55,"",0,1)</f>
        <v>364.21</v>
      </c>
      <c r="H1136">
        <f>_xlfn.XLOOKUP(A1136,'List of Molecules Used'!$D$3:$D$55,'List of Molecules Used'!$F$3:$F$55,"",0,1)</f>
        <v>45.55</v>
      </c>
    </row>
    <row r="1137" spans="1:8">
      <c r="A1137" s="2" t="s">
        <v>38</v>
      </c>
      <c r="B1137" s="2"/>
      <c r="C1137">
        <v>437.05</v>
      </c>
      <c r="D1137">
        <v>7</v>
      </c>
      <c r="E1137">
        <v>87.655000000000001</v>
      </c>
      <c r="F1137" t="s">
        <v>238</v>
      </c>
      <c r="G1137">
        <f>_xlfn.XLOOKUP(A1137,'List of Molecules Used'!$D$3:$D$55,'List of Molecules Used'!$E$3:$E$55,"",0,1)</f>
        <v>364.21</v>
      </c>
      <c r="H1137">
        <f>_xlfn.XLOOKUP(A1137,'List of Molecules Used'!$D$3:$D$55,'List of Molecules Used'!$F$3:$F$55,"",0,1)</f>
        <v>45.55</v>
      </c>
    </row>
    <row r="1138" spans="1:8">
      <c r="A1138" s="2" t="s">
        <v>38</v>
      </c>
      <c r="B1138" s="2"/>
      <c r="C1138">
        <v>437.05</v>
      </c>
      <c r="D1138">
        <v>7.5</v>
      </c>
      <c r="E1138">
        <v>87.778000000000006</v>
      </c>
      <c r="F1138" t="s">
        <v>238</v>
      </c>
      <c r="G1138">
        <f>_xlfn.XLOOKUP(A1138,'List of Molecules Used'!$D$3:$D$55,'List of Molecules Used'!$E$3:$E$55,"",0,1)</f>
        <v>364.21</v>
      </c>
      <c r="H1138">
        <f>_xlfn.XLOOKUP(A1138,'List of Molecules Used'!$D$3:$D$55,'List of Molecules Used'!$F$3:$F$55,"",0,1)</f>
        <v>45.55</v>
      </c>
    </row>
    <row r="1139" spans="1:8">
      <c r="A1139" s="2" t="s">
        <v>38</v>
      </c>
      <c r="B1139" s="2"/>
      <c r="C1139">
        <v>437.05</v>
      </c>
      <c r="D1139">
        <v>8</v>
      </c>
      <c r="E1139">
        <v>87.903000000000006</v>
      </c>
      <c r="F1139" t="s">
        <v>238</v>
      </c>
      <c r="G1139">
        <f>_xlfn.XLOOKUP(A1139,'List of Molecules Used'!$D$3:$D$55,'List of Molecules Used'!$E$3:$E$55,"",0,1)</f>
        <v>364.21</v>
      </c>
      <c r="H1139">
        <f>_xlfn.XLOOKUP(A1139,'List of Molecules Used'!$D$3:$D$55,'List of Molecules Used'!$F$3:$F$55,"",0,1)</f>
        <v>45.55</v>
      </c>
    </row>
    <row r="1140" spans="1:8">
      <c r="A1140" s="2" t="s">
        <v>38</v>
      </c>
      <c r="B1140" s="2"/>
      <c r="C1140">
        <v>437.05</v>
      </c>
      <c r="D1140">
        <v>8.5</v>
      </c>
      <c r="E1140">
        <v>88.028000000000006</v>
      </c>
      <c r="F1140" t="s">
        <v>238</v>
      </c>
      <c r="G1140">
        <f>_xlfn.XLOOKUP(A1140,'List of Molecules Used'!$D$3:$D$55,'List of Molecules Used'!$E$3:$E$55,"",0,1)</f>
        <v>364.21</v>
      </c>
      <c r="H1140">
        <f>_xlfn.XLOOKUP(A1140,'List of Molecules Used'!$D$3:$D$55,'List of Molecules Used'!$F$3:$F$55,"",0,1)</f>
        <v>45.55</v>
      </c>
    </row>
    <row r="1141" spans="1:8">
      <c r="A1141" s="2" t="s">
        <v>38</v>
      </c>
      <c r="B1141" s="2"/>
      <c r="C1141">
        <v>437.05</v>
      </c>
      <c r="D1141">
        <v>9</v>
      </c>
      <c r="E1141">
        <v>88.156000000000006</v>
      </c>
      <c r="F1141" t="s">
        <v>238</v>
      </c>
      <c r="G1141">
        <f>_xlfn.XLOOKUP(A1141,'List of Molecules Used'!$D$3:$D$55,'List of Molecules Used'!$E$3:$E$55,"",0,1)</f>
        <v>364.21</v>
      </c>
      <c r="H1141">
        <f>_xlfn.XLOOKUP(A1141,'List of Molecules Used'!$D$3:$D$55,'List of Molecules Used'!$F$3:$F$55,"",0,1)</f>
        <v>45.55</v>
      </c>
    </row>
    <row r="1142" spans="1:8">
      <c r="A1142" s="2" t="s">
        <v>38</v>
      </c>
      <c r="B1142" s="2"/>
      <c r="C1142">
        <v>437.05</v>
      </c>
      <c r="D1142">
        <v>9.5</v>
      </c>
      <c r="E1142">
        <v>88.284000000000006</v>
      </c>
      <c r="F1142" t="s">
        <v>238</v>
      </c>
      <c r="G1142">
        <f>_xlfn.XLOOKUP(A1142,'List of Molecules Used'!$D$3:$D$55,'List of Molecules Used'!$E$3:$E$55,"",0,1)</f>
        <v>364.21</v>
      </c>
      <c r="H1142">
        <f>_xlfn.XLOOKUP(A1142,'List of Molecules Used'!$D$3:$D$55,'List of Molecules Used'!$F$3:$F$55,"",0,1)</f>
        <v>45.55</v>
      </c>
    </row>
    <row r="1143" spans="1:8">
      <c r="A1143" s="2" t="s">
        <v>38</v>
      </c>
      <c r="B1143" s="2"/>
      <c r="C1143">
        <v>437.05</v>
      </c>
      <c r="D1143">
        <v>10</v>
      </c>
      <c r="E1143">
        <v>88.414000000000001</v>
      </c>
      <c r="F1143" t="s">
        <v>238</v>
      </c>
      <c r="G1143">
        <f>_xlfn.XLOOKUP(A1143,'List of Molecules Used'!$D$3:$D$55,'List of Molecules Used'!$E$3:$E$55,"",0,1)</f>
        <v>364.21</v>
      </c>
      <c r="H1143">
        <f>_xlfn.XLOOKUP(A1143,'List of Molecules Used'!$D$3:$D$55,'List of Molecules Used'!$F$3:$F$55,"",0,1)</f>
        <v>45.55</v>
      </c>
    </row>
    <row r="1144" spans="1:8">
      <c r="A1144" s="2" t="s">
        <v>38</v>
      </c>
      <c r="B1144" s="2"/>
      <c r="C1144">
        <v>473.47</v>
      </c>
      <c r="D1144">
        <v>1</v>
      </c>
      <c r="E1144">
        <v>91.570999999999998</v>
      </c>
      <c r="F1144" t="s">
        <v>238</v>
      </c>
      <c r="G1144">
        <f>_xlfn.XLOOKUP(A1144,'List of Molecules Used'!$D$3:$D$55,'List of Molecules Used'!$E$3:$E$55,"",0,1)</f>
        <v>364.21</v>
      </c>
      <c r="H1144">
        <f>_xlfn.XLOOKUP(A1144,'List of Molecules Used'!$D$3:$D$55,'List of Molecules Used'!$F$3:$F$55,"",0,1)</f>
        <v>45.55</v>
      </c>
    </row>
    <row r="1145" spans="1:8">
      <c r="A1145" s="2" t="s">
        <v>38</v>
      </c>
      <c r="B1145" s="2"/>
      <c r="C1145">
        <v>473.47</v>
      </c>
      <c r="D1145">
        <v>1.5</v>
      </c>
      <c r="E1145">
        <v>91.655000000000001</v>
      </c>
      <c r="F1145" t="s">
        <v>238</v>
      </c>
      <c r="G1145">
        <f>_xlfn.XLOOKUP(A1145,'List of Molecules Used'!$D$3:$D$55,'List of Molecules Used'!$E$3:$E$55,"",0,1)</f>
        <v>364.21</v>
      </c>
      <c r="H1145">
        <f>_xlfn.XLOOKUP(A1145,'List of Molecules Used'!$D$3:$D$55,'List of Molecules Used'!$F$3:$F$55,"",0,1)</f>
        <v>45.55</v>
      </c>
    </row>
    <row r="1146" spans="1:8">
      <c r="A1146" s="2" t="s">
        <v>38</v>
      </c>
      <c r="B1146" s="2"/>
      <c r="C1146">
        <v>473.47</v>
      </c>
      <c r="D1146">
        <v>2</v>
      </c>
      <c r="E1146">
        <v>91.741</v>
      </c>
      <c r="F1146" t="s">
        <v>238</v>
      </c>
      <c r="G1146">
        <f>_xlfn.XLOOKUP(A1146,'List of Molecules Used'!$D$3:$D$55,'List of Molecules Used'!$E$3:$E$55,"",0,1)</f>
        <v>364.21</v>
      </c>
      <c r="H1146">
        <f>_xlfn.XLOOKUP(A1146,'List of Molecules Used'!$D$3:$D$55,'List of Molecules Used'!$F$3:$F$55,"",0,1)</f>
        <v>45.55</v>
      </c>
    </row>
    <row r="1147" spans="1:8">
      <c r="A1147" s="2" t="s">
        <v>38</v>
      </c>
      <c r="B1147" s="2"/>
      <c r="C1147">
        <v>473.47</v>
      </c>
      <c r="D1147">
        <v>2.5</v>
      </c>
      <c r="E1147">
        <v>91.826999999999998</v>
      </c>
      <c r="F1147" t="s">
        <v>238</v>
      </c>
      <c r="G1147">
        <f>_xlfn.XLOOKUP(A1147,'List of Molecules Used'!$D$3:$D$55,'List of Molecules Used'!$E$3:$E$55,"",0,1)</f>
        <v>364.21</v>
      </c>
      <c r="H1147">
        <f>_xlfn.XLOOKUP(A1147,'List of Molecules Used'!$D$3:$D$55,'List of Molecules Used'!$F$3:$F$55,"",0,1)</f>
        <v>45.55</v>
      </c>
    </row>
    <row r="1148" spans="1:8">
      <c r="A1148" s="2" t="s">
        <v>38</v>
      </c>
      <c r="B1148" s="2"/>
      <c r="C1148">
        <v>473.47</v>
      </c>
      <c r="D1148">
        <v>3</v>
      </c>
      <c r="E1148">
        <v>91.912999999999997</v>
      </c>
      <c r="F1148" t="s">
        <v>238</v>
      </c>
      <c r="G1148">
        <f>_xlfn.XLOOKUP(A1148,'List of Molecules Used'!$D$3:$D$55,'List of Molecules Used'!$E$3:$E$55,"",0,1)</f>
        <v>364.21</v>
      </c>
      <c r="H1148">
        <f>_xlfn.XLOOKUP(A1148,'List of Molecules Used'!$D$3:$D$55,'List of Molecules Used'!$F$3:$F$55,"",0,1)</f>
        <v>45.55</v>
      </c>
    </row>
    <row r="1149" spans="1:8">
      <c r="A1149" s="2" t="s">
        <v>38</v>
      </c>
      <c r="B1149" s="2"/>
      <c r="C1149">
        <v>473.47</v>
      </c>
      <c r="D1149">
        <v>3.5</v>
      </c>
      <c r="E1149">
        <v>92.001000000000005</v>
      </c>
      <c r="F1149" t="s">
        <v>238</v>
      </c>
      <c r="G1149">
        <f>_xlfn.XLOOKUP(A1149,'List of Molecules Used'!$D$3:$D$55,'List of Molecules Used'!$E$3:$E$55,"",0,1)</f>
        <v>364.21</v>
      </c>
      <c r="H1149">
        <f>_xlfn.XLOOKUP(A1149,'List of Molecules Used'!$D$3:$D$55,'List of Molecules Used'!$F$3:$F$55,"",0,1)</f>
        <v>45.55</v>
      </c>
    </row>
    <row r="1150" spans="1:8">
      <c r="A1150" s="2" t="s">
        <v>38</v>
      </c>
      <c r="B1150" s="2"/>
      <c r="C1150">
        <v>473.47</v>
      </c>
      <c r="D1150">
        <v>4</v>
      </c>
      <c r="E1150">
        <v>92.088999999999999</v>
      </c>
      <c r="F1150" t="s">
        <v>238</v>
      </c>
      <c r="G1150">
        <f>_xlfn.XLOOKUP(A1150,'List of Molecules Used'!$D$3:$D$55,'List of Molecules Used'!$E$3:$E$55,"",0,1)</f>
        <v>364.21</v>
      </c>
      <c r="H1150">
        <f>_xlfn.XLOOKUP(A1150,'List of Molecules Used'!$D$3:$D$55,'List of Molecules Used'!$F$3:$F$55,"",0,1)</f>
        <v>45.55</v>
      </c>
    </row>
    <row r="1151" spans="1:8">
      <c r="A1151" s="2" t="s">
        <v>38</v>
      </c>
      <c r="B1151" s="2"/>
      <c r="C1151">
        <v>473.47</v>
      </c>
      <c r="D1151">
        <v>4.5</v>
      </c>
      <c r="E1151">
        <v>92.177000000000007</v>
      </c>
      <c r="F1151" t="s">
        <v>238</v>
      </c>
      <c r="G1151">
        <f>_xlfn.XLOOKUP(A1151,'List of Molecules Used'!$D$3:$D$55,'List of Molecules Used'!$E$3:$E$55,"",0,1)</f>
        <v>364.21</v>
      </c>
      <c r="H1151">
        <f>_xlfn.XLOOKUP(A1151,'List of Molecules Used'!$D$3:$D$55,'List of Molecules Used'!$F$3:$F$55,"",0,1)</f>
        <v>45.55</v>
      </c>
    </row>
    <row r="1152" spans="1:8">
      <c r="A1152" s="2" t="s">
        <v>38</v>
      </c>
      <c r="B1152" s="2"/>
      <c r="C1152">
        <v>473.47</v>
      </c>
      <c r="D1152">
        <v>5</v>
      </c>
      <c r="E1152">
        <v>92.266999999999996</v>
      </c>
      <c r="F1152" t="s">
        <v>238</v>
      </c>
      <c r="G1152">
        <f>_xlfn.XLOOKUP(A1152,'List of Molecules Used'!$D$3:$D$55,'List of Molecules Used'!$E$3:$E$55,"",0,1)</f>
        <v>364.21</v>
      </c>
      <c r="H1152">
        <f>_xlfn.XLOOKUP(A1152,'List of Molecules Used'!$D$3:$D$55,'List of Molecules Used'!$F$3:$F$55,"",0,1)</f>
        <v>45.55</v>
      </c>
    </row>
    <row r="1153" spans="1:8">
      <c r="A1153" s="2" t="s">
        <v>38</v>
      </c>
      <c r="B1153" s="2"/>
      <c r="C1153">
        <v>473.47</v>
      </c>
      <c r="D1153">
        <v>5.5</v>
      </c>
      <c r="E1153">
        <v>92.356999999999999</v>
      </c>
      <c r="F1153" t="s">
        <v>238</v>
      </c>
      <c r="G1153">
        <f>_xlfn.XLOOKUP(A1153,'List of Molecules Used'!$D$3:$D$55,'List of Molecules Used'!$E$3:$E$55,"",0,1)</f>
        <v>364.21</v>
      </c>
      <c r="H1153">
        <f>_xlfn.XLOOKUP(A1153,'List of Molecules Used'!$D$3:$D$55,'List of Molecules Used'!$F$3:$F$55,"",0,1)</f>
        <v>45.55</v>
      </c>
    </row>
    <row r="1154" spans="1:8">
      <c r="A1154" s="2" t="s">
        <v>38</v>
      </c>
      <c r="B1154" s="2"/>
      <c r="C1154">
        <v>473.47</v>
      </c>
      <c r="D1154">
        <v>6</v>
      </c>
      <c r="E1154">
        <v>92.447999999999993</v>
      </c>
      <c r="F1154" t="s">
        <v>238</v>
      </c>
      <c r="G1154">
        <f>_xlfn.XLOOKUP(A1154,'List of Molecules Used'!$D$3:$D$55,'List of Molecules Used'!$E$3:$E$55,"",0,1)</f>
        <v>364.21</v>
      </c>
      <c r="H1154">
        <f>_xlfn.XLOOKUP(A1154,'List of Molecules Used'!$D$3:$D$55,'List of Molecules Used'!$F$3:$F$55,"",0,1)</f>
        <v>45.55</v>
      </c>
    </row>
    <row r="1155" spans="1:8">
      <c r="A1155" s="2" t="s">
        <v>38</v>
      </c>
      <c r="B1155" s="2"/>
      <c r="C1155">
        <v>473.47</v>
      </c>
      <c r="D1155">
        <v>6.5</v>
      </c>
      <c r="E1155">
        <v>92.539000000000001</v>
      </c>
      <c r="F1155" t="s">
        <v>238</v>
      </c>
      <c r="G1155">
        <f>_xlfn.XLOOKUP(A1155,'List of Molecules Used'!$D$3:$D$55,'List of Molecules Used'!$E$3:$E$55,"",0,1)</f>
        <v>364.21</v>
      </c>
      <c r="H1155">
        <f>_xlfn.XLOOKUP(A1155,'List of Molecules Used'!$D$3:$D$55,'List of Molecules Used'!$F$3:$F$55,"",0,1)</f>
        <v>45.55</v>
      </c>
    </row>
    <row r="1156" spans="1:8">
      <c r="A1156" s="2" t="s">
        <v>38</v>
      </c>
      <c r="B1156" s="2"/>
      <c r="C1156">
        <v>473.47</v>
      </c>
      <c r="D1156">
        <v>7</v>
      </c>
      <c r="E1156">
        <v>92.632000000000005</v>
      </c>
      <c r="F1156" t="s">
        <v>238</v>
      </c>
      <c r="G1156">
        <f>_xlfn.XLOOKUP(A1156,'List of Molecules Used'!$D$3:$D$55,'List of Molecules Used'!$E$3:$E$55,"",0,1)</f>
        <v>364.21</v>
      </c>
      <c r="H1156">
        <f>_xlfn.XLOOKUP(A1156,'List of Molecules Used'!$D$3:$D$55,'List of Molecules Used'!$F$3:$F$55,"",0,1)</f>
        <v>45.55</v>
      </c>
    </row>
    <row r="1157" spans="1:8">
      <c r="A1157" s="2" t="s">
        <v>38</v>
      </c>
      <c r="B1157" s="2"/>
      <c r="C1157">
        <v>473.47</v>
      </c>
      <c r="D1157">
        <v>7.5</v>
      </c>
      <c r="E1157">
        <v>92.724999999999994</v>
      </c>
      <c r="F1157" t="s">
        <v>238</v>
      </c>
      <c r="G1157">
        <f>_xlfn.XLOOKUP(A1157,'List of Molecules Used'!$D$3:$D$55,'List of Molecules Used'!$E$3:$E$55,"",0,1)</f>
        <v>364.21</v>
      </c>
      <c r="H1157">
        <f>_xlfn.XLOOKUP(A1157,'List of Molecules Used'!$D$3:$D$55,'List of Molecules Used'!$F$3:$F$55,"",0,1)</f>
        <v>45.55</v>
      </c>
    </row>
    <row r="1158" spans="1:8">
      <c r="A1158" s="2" t="s">
        <v>38</v>
      </c>
      <c r="B1158" s="2"/>
      <c r="C1158">
        <v>473.47</v>
      </c>
      <c r="D1158">
        <v>8</v>
      </c>
      <c r="E1158">
        <v>92.817999999999998</v>
      </c>
      <c r="F1158" t="s">
        <v>238</v>
      </c>
      <c r="G1158">
        <f>_xlfn.XLOOKUP(A1158,'List of Molecules Used'!$D$3:$D$55,'List of Molecules Used'!$E$3:$E$55,"",0,1)</f>
        <v>364.21</v>
      </c>
      <c r="H1158">
        <f>_xlfn.XLOOKUP(A1158,'List of Molecules Used'!$D$3:$D$55,'List of Molecules Used'!$F$3:$F$55,"",0,1)</f>
        <v>45.55</v>
      </c>
    </row>
    <row r="1159" spans="1:8">
      <c r="A1159" s="2" t="s">
        <v>38</v>
      </c>
      <c r="B1159" s="2"/>
      <c r="C1159">
        <v>473.47</v>
      </c>
      <c r="D1159">
        <v>8.5</v>
      </c>
      <c r="E1159">
        <v>92.912999999999997</v>
      </c>
      <c r="F1159" t="s">
        <v>238</v>
      </c>
      <c r="G1159">
        <f>_xlfn.XLOOKUP(A1159,'List of Molecules Used'!$D$3:$D$55,'List of Molecules Used'!$E$3:$E$55,"",0,1)</f>
        <v>364.21</v>
      </c>
      <c r="H1159">
        <f>_xlfn.XLOOKUP(A1159,'List of Molecules Used'!$D$3:$D$55,'List of Molecules Used'!$F$3:$F$55,"",0,1)</f>
        <v>45.55</v>
      </c>
    </row>
    <row r="1160" spans="1:8">
      <c r="A1160" s="2" t="s">
        <v>38</v>
      </c>
      <c r="B1160" s="2"/>
      <c r="C1160">
        <v>473.47</v>
      </c>
      <c r="D1160">
        <v>9</v>
      </c>
      <c r="E1160">
        <v>93.007999999999996</v>
      </c>
      <c r="F1160" t="s">
        <v>238</v>
      </c>
      <c r="G1160">
        <f>_xlfn.XLOOKUP(A1160,'List of Molecules Used'!$D$3:$D$55,'List of Molecules Used'!$E$3:$E$55,"",0,1)</f>
        <v>364.21</v>
      </c>
      <c r="H1160">
        <f>_xlfn.XLOOKUP(A1160,'List of Molecules Used'!$D$3:$D$55,'List of Molecules Used'!$F$3:$F$55,"",0,1)</f>
        <v>45.55</v>
      </c>
    </row>
    <row r="1161" spans="1:8">
      <c r="A1161" s="2" t="s">
        <v>38</v>
      </c>
      <c r="B1161" s="2"/>
      <c r="C1161">
        <v>473.47</v>
      </c>
      <c r="D1161">
        <v>9.5</v>
      </c>
      <c r="E1161">
        <v>93.103999999999999</v>
      </c>
      <c r="F1161" t="s">
        <v>238</v>
      </c>
      <c r="G1161">
        <f>_xlfn.XLOOKUP(A1161,'List of Molecules Used'!$D$3:$D$55,'List of Molecules Used'!$E$3:$E$55,"",0,1)</f>
        <v>364.21</v>
      </c>
      <c r="H1161">
        <f>_xlfn.XLOOKUP(A1161,'List of Molecules Used'!$D$3:$D$55,'List of Molecules Used'!$F$3:$F$55,"",0,1)</f>
        <v>45.55</v>
      </c>
    </row>
    <row r="1162" spans="1:8">
      <c r="A1162" s="2" t="s">
        <v>38</v>
      </c>
      <c r="B1162" s="2"/>
      <c r="C1162">
        <v>473.47</v>
      </c>
      <c r="D1162">
        <v>10</v>
      </c>
      <c r="E1162">
        <v>93.200999999999993</v>
      </c>
      <c r="F1162" t="s">
        <v>238</v>
      </c>
      <c r="G1162">
        <f>_xlfn.XLOOKUP(A1162,'List of Molecules Used'!$D$3:$D$55,'List of Molecules Used'!$E$3:$E$55,"",0,1)</f>
        <v>364.21</v>
      </c>
      <c r="H1162">
        <f>_xlfn.XLOOKUP(A1162,'List of Molecules Used'!$D$3:$D$55,'List of Molecules Used'!$F$3:$F$55,"",0,1)</f>
        <v>45.55</v>
      </c>
    </row>
    <row r="1163" spans="1:8">
      <c r="A1163" s="2" t="s">
        <v>38</v>
      </c>
      <c r="B1163" s="2"/>
      <c r="C1163">
        <v>509.89</v>
      </c>
      <c r="D1163">
        <v>1</v>
      </c>
      <c r="E1163">
        <v>96.63</v>
      </c>
      <c r="F1163" t="s">
        <v>238</v>
      </c>
      <c r="G1163">
        <f>_xlfn.XLOOKUP(A1163,'List of Molecules Used'!$D$3:$D$55,'List of Molecules Used'!$E$3:$E$55,"",0,1)</f>
        <v>364.21</v>
      </c>
      <c r="H1163">
        <f>_xlfn.XLOOKUP(A1163,'List of Molecules Used'!$D$3:$D$55,'List of Molecules Used'!$F$3:$F$55,"",0,1)</f>
        <v>45.55</v>
      </c>
    </row>
    <row r="1164" spans="1:8">
      <c r="A1164" s="2" t="s">
        <v>38</v>
      </c>
      <c r="B1164" s="2"/>
      <c r="C1164">
        <v>509.89</v>
      </c>
      <c r="D1164">
        <v>1.5</v>
      </c>
      <c r="E1164">
        <v>96.698999999999998</v>
      </c>
      <c r="F1164" t="s">
        <v>238</v>
      </c>
      <c r="G1164">
        <f>_xlfn.XLOOKUP(A1164,'List of Molecules Used'!$D$3:$D$55,'List of Molecules Used'!$E$3:$E$55,"",0,1)</f>
        <v>364.21</v>
      </c>
      <c r="H1164">
        <f>_xlfn.XLOOKUP(A1164,'List of Molecules Used'!$D$3:$D$55,'List of Molecules Used'!$F$3:$F$55,"",0,1)</f>
        <v>45.55</v>
      </c>
    </row>
    <row r="1165" spans="1:8">
      <c r="A1165" s="2" t="s">
        <v>38</v>
      </c>
      <c r="B1165" s="2"/>
      <c r="C1165">
        <v>509.89</v>
      </c>
      <c r="D1165">
        <v>2</v>
      </c>
      <c r="E1165">
        <v>96.768000000000001</v>
      </c>
      <c r="F1165" t="s">
        <v>238</v>
      </c>
      <c r="G1165">
        <f>_xlfn.XLOOKUP(A1165,'List of Molecules Used'!$D$3:$D$55,'List of Molecules Used'!$E$3:$E$55,"",0,1)</f>
        <v>364.21</v>
      </c>
      <c r="H1165">
        <f>_xlfn.XLOOKUP(A1165,'List of Molecules Used'!$D$3:$D$55,'List of Molecules Used'!$F$3:$F$55,"",0,1)</f>
        <v>45.55</v>
      </c>
    </row>
    <row r="1166" spans="1:8">
      <c r="A1166" s="2" t="s">
        <v>38</v>
      </c>
      <c r="B1166" s="2"/>
      <c r="C1166">
        <v>509.89</v>
      </c>
      <c r="D1166">
        <v>2.5</v>
      </c>
      <c r="E1166">
        <v>96.837000000000003</v>
      </c>
      <c r="F1166" t="s">
        <v>238</v>
      </c>
      <c r="G1166">
        <f>_xlfn.XLOOKUP(A1166,'List of Molecules Used'!$D$3:$D$55,'List of Molecules Used'!$E$3:$E$55,"",0,1)</f>
        <v>364.21</v>
      </c>
      <c r="H1166">
        <f>_xlfn.XLOOKUP(A1166,'List of Molecules Used'!$D$3:$D$55,'List of Molecules Used'!$F$3:$F$55,"",0,1)</f>
        <v>45.55</v>
      </c>
    </row>
    <row r="1167" spans="1:8">
      <c r="A1167" s="2" t="s">
        <v>38</v>
      </c>
      <c r="B1167" s="2"/>
      <c r="C1167">
        <v>509.89</v>
      </c>
      <c r="D1167">
        <v>3</v>
      </c>
      <c r="E1167">
        <v>96.906999999999996</v>
      </c>
      <c r="F1167" t="s">
        <v>238</v>
      </c>
      <c r="G1167">
        <f>_xlfn.XLOOKUP(A1167,'List of Molecules Used'!$D$3:$D$55,'List of Molecules Used'!$E$3:$E$55,"",0,1)</f>
        <v>364.21</v>
      </c>
      <c r="H1167">
        <f>_xlfn.XLOOKUP(A1167,'List of Molecules Used'!$D$3:$D$55,'List of Molecules Used'!$F$3:$F$55,"",0,1)</f>
        <v>45.55</v>
      </c>
    </row>
    <row r="1168" spans="1:8">
      <c r="A1168" s="2" t="s">
        <v>38</v>
      </c>
      <c r="B1168" s="2"/>
      <c r="C1168">
        <v>509.89</v>
      </c>
      <c r="D1168">
        <v>3.5</v>
      </c>
      <c r="E1168">
        <v>96.977000000000004</v>
      </c>
      <c r="F1168" t="s">
        <v>238</v>
      </c>
      <c r="G1168">
        <f>_xlfn.XLOOKUP(A1168,'List of Molecules Used'!$D$3:$D$55,'List of Molecules Used'!$E$3:$E$55,"",0,1)</f>
        <v>364.21</v>
      </c>
      <c r="H1168">
        <f>_xlfn.XLOOKUP(A1168,'List of Molecules Used'!$D$3:$D$55,'List of Molecules Used'!$F$3:$F$55,"",0,1)</f>
        <v>45.55</v>
      </c>
    </row>
    <row r="1169" spans="1:8">
      <c r="A1169" s="2" t="s">
        <v>38</v>
      </c>
      <c r="B1169" s="2"/>
      <c r="C1169">
        <v>509.89</v>
      </c>
      <c r="D1169">
        <v>4</v>
      </c>
      <c r="E1169">
        <v>97.046999999999997</v>
      </c>
      <c r="F1169" t="s">
        <v>238</v>
      </c>
      <c r="G1169">
        <f>_xlfn.XLOOKUP(A1169,'List of Molecules Used'!$D$3:$D$55,'List of Molecules Used'!$E$3:$E$55,"",0,1)</f>
        <v>364.21</v>
      </c>
      <c r="H1169">
        <f>_xlfn.XLOOKUP(A1169,'List of Molecules Used'!$D$3:$D$55,'List of Molecules Used'!$F$3:$F$55,"",0,1)</f>
        <v>45.55</v>
      </c>
    </row>
    <row r="1170" spans="1:8">
      <c r="A1170" s="2" t="s">
        <v>38</v>
      </c>
      <c r="B1170" s="2"/>
      <c r="C1170">
        <v>509.89</v>
      </c>
      <c r="D1170">
        <v>4.5</v>
      </c>
      <c r="E1170">
        <v>97.117999999999995</v>
      </c>
      <c r="F1170" t="s">
        <v>238</v>
      </c>
      <c r="G1170">
        <f>_xlfn.XLOOKUP(A1170,'List of Molecules Used'!$D$3:$D$55,'List of Molecules Used'!$E$3:$E$55,"",0,1)</f>
        <v>364.21</v>
      </c>
      <c r="H1170">
        <f>_xlfn.XLOOKUP(A1170,'List of Molecules Used'!$D$3:$D$55,'List of Molecules Used'!$F$3:$F$55,"",0,1)</f>
        <v>45.55</v>
      </c>
    </row>
    <row r="1171" spans="1:8">
      <c r="A1171" s="2" t="s">
        <v>38</v>
      </c>
      <c r="B1171" s="2"/>
      <c r="C1171">
        <v>509.89</v>
      </c>
      <c r="D1171">
        <v>5</v>
      </c>
      <c r="E1171">
        <v>97.19</v>
      </c>
      <c r="F1171" t="s">
        <v>238</v>
      </c>
      <c r="G1171">
        <f>_xlfn.XLOOKUP(A1171,'List of Molecules Used'!$D$3:$D$55,'List of Molecules Used'!$E$3:$E$55,"",0,1)</f>
        <v>364.21</v>
      </c>
      <c r="H1171">
        <f>_xlfn.XLOOKUP(A1171,'List of Molecules Used'!$D$3:$D$55,'List of Molecules Used'!$F$3:$F$55,"",0,1)</f>
        <v>45.55</v>
      </c>
    </row>
    <row r="1172" spans="1:8">
      <c r="A1172" s="2" t="s">
        <v>38</v>
      </c>
      <c r="B1172" s="2"/>
      <c r="C1172">
        <v>509.89</v>
      </c>
      <c r="D1172">
        <v>5.5</v>
      </c>
      <c r="E1172">
        <v>97.260999999999996</v>
      </c>
      <c r="F1172" t="s">
        <v>238</v>
      </c>
      <c r="G1172">
        <f>_xlfn.XLOOKUP(A1172,'List of Molecules Used'!$D$3:$D$55,'List of Molecules Used'!$E$3:$E$55,"",0,1)</f>
        <v>364.21</v>
      </c>
      <c r="H1172">
        <f>_xlfn.XLOOKUP(A1172,'List of Molecules Used'!$D$3:$D$55,'List of Molecules Used'!$F$3:$F$55,"",0,1)</f>
        <v>45.55</v>
      </c>
    </row>
    <row r="1173" spans="1:8">
      <c r="A1173" s="2" t="s">
        <v>38</v>
      </c>
      <c r="B1173" s="2"/>
      <c r="C1173">
        <v>509.89</v>
      </c>
      <c r="D1173">
        <v>6</v>
      </c>
      <c r="E1173">
        <v>97.334000000000003</v>
      </c>
      <c r="F1173" t="s">
        <v>238</v>
      </c>
      <c r="G1173">
        <f>_xlfn.XLOOKUP(A1173,'List of Molecules Used'!$D$3:$D$55,'List of Molecules Used'!$E$3:$E$55,"",0,1)</f>
        <v>364.21</v>
      </c>
      <c r="H1173">
        <f>_xlfn.XLOOKUP(A1173,'List of Molecules Used'!$D$3:$D$55,'List of Molecules Used'!$F$3:$F$55,"",0,1)</f>
        <v>45.55</v>
      </c>
    </row>
    <row r="1174" spans="1:8">
      <c r="A1174" s="2" t="s">
        <v>38</v>
      </c>
      <c r="B1174" s="2"/>
      <c r="C1174">
        <v>509.89</v>
      </c>
      <c r="D1174">
        <v>6.5</v>
      </c>
      <c r="E1174">
        <v>97.406000000000006</v>
      </c>
      <c r="F1174" t="s">
        <v>238</v>
      </c>
      <c r="G1174">
        <f>_xlfn.XLOOKUP(A1174,'List of Molecules Used'!$D$3:$D$55,'List of Molecules Used'!$E$3:$E$55,"",0,1)</f>
        <v>364.21</v>
      </c>
      <c r="H1174">
        <f>_xlfn.XLOOKUP(A1174,'List of Molecules Used'!$D$3:$D$55,'List of Molecules Used'!$F$3:$F$55,"",0,1)</f>
        <v>45.55</v>
      </c>
    </row>
    <row r="1175" spans="1:8">
      <c r="A1175" s="2" t="s">
        <v>38</v>
      </c>
      <c r="B1175" s="2"/>
      <c r="C1175">
        <v>509.89</v>
      </c>
      <c r="D1175">
        <v>7</v>
      </c>
      <c r="E1175">
        <v>97.478999999999999</v>
      </c>
      <c r="F1175" t="s">
        <v>238</v>
      </c>
      <c r="G1175">
        <f>_xlfn.XLOOKUP(A1175,'List of Molecules Used'!$D$3:$D$55,'List of Molecules Used'!$E$3:$E$55,"",0,1)</f>
        <v>364.21</v>
      </c>
      <c r="H1175">
        <f>_xlfn.XLOOKUP(A1175,'List of Molecules Used'!$D$3:$D$55,'List of Molecules Used'!$F$3:$F$55,"",0,1)</f>
        <v>45.55</v>
      </c>
    </row>
    <row r="1176" spans="1:8">
      <c r="A1176" s="2" t="s">
        <v>38</v>
      </c>
      <c r="B1176" s="2"/>
      <c r="C1176">
        <v>509.89</v>
      </c>
      <c r="D1176">
        <v>7.5</v>
      </c>
      <c r="E1176">
        <v>97.552999999999997</v>
      </c>
      <c r="F1176" t="s">
        <v>238</v>
      </c>
      <c r="G1176">
        <f>_xlfn.XLOOKUP(A1176,'List of Molecules Used'!$D$3:$D$55,'List of Molecules Used'!$E$3:$E$55,"",0,1)</f>
        <v>364.21</v>
      </c>
      <c r="H1176">
        <f>_xlfn.XLOOKUP(A1176,'List of Molecules Used'!$D$3:$D$55,'List of Molecules Used'!$F$3:$F$55,"",0,1)</f>
        <v>45.55</v>
      </c>
    </row>
    <row r="1177" spans="1:8">
      <c r="A1177" s="2" t="s">
        <v>38</v>
      </c>
      <c r="B1177" s="2"/>
      <c r="C1177">
        <v>509.89</v>
      </c>
      <c r="D1177">
        <v>8</v>
      </c>
      <c r="E1177">
        <v>97.626999999999995</v>
      </c>
      <c r="F1177" t="s">
        <v>238</v>
      </c>
      <c r="G1177">
        <f>_xlfn.XLOOKUP(A1177,'List of Molecules Used'!$D$3:$D$55,'List of Molecules Used'!$E$3:$E$55,"",0,1)</f>
        <v>364.21</v>
      </c>
      <c r="H1177">
        <f>_xlfn.XLOOKUP(A1177,'List of Molecules Used'!$D$3:$D$55,'List of Molecules Used'!$F$3:$F$55,"",0,1)</f>
        <v>45.55</v>
      </c>
    </row>
    <row r="1178" spans="1:8">
      <c r="A1178" s="2" t="s">
        <v>38</v>
      </c>
      <c r="B1178" s="2"/>
      <c r="C1178">
        <v>509.89</v>
      </c>
      <c r="D1178">
        <v>8.5</v>
      </c>
      <c r="E1178">
        <v>97.700999999999993</v>
      </c>
      <c r="F1178" t="s">
        <v>238</v>
      </c>
      <c r="G1178">
        <f>_xlfn.XLOOKUP(A1178,'List of Molecules Used'!$D$3:$D$55,'List of Molecules Used'!$E$3:$E$55,"",0,1)</f>
        <v>364.21</v>
      </c>
      <c r="H1178">
        <f>_xlfn.XLOOKUP(A1178,'List of Molecules Used'!$D$3:$D$55,'List of Molecules Used'!$F$3:$F$55,"",0,1)</f>
        <v>45.55</v>
      </c>
    </row>
    <row r="1179" spans="1:8">
      <c r="A1179" s="2" t="s">
        <v>38</v>
      </c>
      <c r="B1179" s="2"/>
      <c r="C1179">
        <v>509.89</v>
      </c>
      <c r="D1179">
        <v>9</v>
      </c>
      <c r="E1179">
        <v>97.775999999999996</v>
      </c>
      <c r="F1179" t="s">
        <v>238</v>
      </c>
      <c r="G1179">
        <f>_xlfn.XLOOKUP(A1179,'List of Molecules Used'!$D$3:$D$55,'List of Molecules Used'!$E$3:$E$55,"",0,1)</f>
        <v>364.21</v>
      </c>
      <c r="H1179">
        <f>_xlfn.XLOOKUP(A1179,'List of Molecules Used'!$D$3:$D$55,'List of Molecules Used'!$F$3:$F$55,"",0,1)</f>
        <v>45.55</v>
      </c>
    </row>
    <row r="1180" spans="1:8">
      <c r="A1180" s="2" t="s">
        <v>38</v>
      </c>
      <c r="B1180" s="2"/>
      <c r="C1180">
        <v>509.89</v>
      </c>
      <c r="D1180">
        <v>9.5</v>
      </c>
      <c r="E1180">
        <v>97.850999999999999</v>
      </c>
      <c r="F1180" t="s">
        <v>238</v>
      </c>
      <c r="G1180">
        <f>_xlfn.XLOOKUP(A1180,'List of Molecules Used'!$D$3:$D$55,'List of Molecules Used'!$E$3:$E$55,"",0,1)</f>
        <v>364.21</v>
      </c>
      <c r="H1180">
        <f>_xlfn.XLOOKUP(A1180,'List of Molecules Used'!$D$3:$D$55,'List of Molecules Used'!$F$3:$F$55,"",0,1)</f>
        <v>45.55</v>
      </c>
    </row>
    <row r="1181" spans="1:8">
      <c r="A1181" s="2" t="s">
        <v>38</v>
      </c>
      <c r="B1181" s="2"/>
      <c r="C1181">
        <v>509.89</v>
      </c>
      <c r="D1181">
        <v>10</v>
      </c>
      <c r="E1181">
        <v>97.926000000000002</v>
      </c>
      <c r="F1181" t="s">
        <v>238</v>
      </c>
      <c r="G1181">
        <f>_xlfn.XLOOKUP(A1181,'List of Molecules Used'!$D$3:$D$55,'List of Molecules Used'!$E$3:$E$55,"",0,1)</f>
        <v>364.21</v>
      </c>
      <c r="H1181">
        <f>_xlfn.XLOOKUP(A1181,'List of Molecules Used'!$D$3:$D$55,'List of Molecules Used'!$F$3:$F$55,"",0,1)</f>
        <v>45.55</v>
      </c>
    </row>
    <row r="1182" spans="1:8">
      <c r="A1182" s="2" t="s">
        <v>38</v>
      </c>
      <c r="B1182" s="2"/>
      <c r="C1182">
        <v>546.32000000000005</v>
      </c>
      <c r="D1182">
        <v>1</v>
      </c>
      <c r="E1182">
        <v>101.44</v>
      </c>
      <c r="F1182" t="s">
        <v>238</v>
      </c>
      <c r="G1182">
        <f>_xlfn.XLOOKUP(A1182,'List of Molecules Used'!$D$3:$D$55,'List of Molecules Used'!$E$3:$E$55,"",0,1)</f>
        <v>364.21</v>
      </c>
      <c r="H1182">
        <f>_xlfn.XLOOKUP(A1182,'List of Molecules Used'!$D$3:$D$55,'List of Molecules Used'!$F$3:$F$55,"",0,1)</f>
        <v>45.55</v>
      </c>
    </row>
    <row r="1183" spans="1:8">
      <c r="A1183" s="2" t="s">
        <v>38</v>
      </c>
      <c r="B1183" s="2"/>
      <c r="C1183">
        <v>546.32000000000005</v>
      </c>
      <c r="D1183">
        <v>1.5</v>
      </c>
      <c r="E1183">
        <v>101.5</v>
      </c>
      <c r="F1183" t="s">
        <v>238</v>
      </c>
      <c r="G1183">
        <f>_xlfn.XLOOKUP(A1183,'List of Molecules Used'!$D$3:$D$55,'List of Molecules Used'!$E$3:$E$55,"",0,1)</f>
        <v>364.21</v>
      </c>
      <c r="H1183">
        <f>_xlfn.XLOOKUP(A1183,'List of Molecules Used'!$D$3:$D$55,'List of Molecules Used'!$F$3:$F$55,"",0,1)</f>
        <v>45.55</v>
      </c>
    </row>
    <row r="1184" spans="1:8">
      <c r="A1184" s="2" t="s">
        <v>38</v>
      </c>
      <c r="B1184" s="2"/>
      <c r="C1184">
        <v>546.32000000000005</v>
      </c>
      <c r="D1184">
        <v>2</v>
      </c>
      <c r="E1184">
        <v>101.56</v>
      </c>
      <c r="F1184" t="s">
        <v>238</v>
      </c>
      <c r="G1184">
        <f>_xlfn.XLOOKUP(A1184,'List of Molecules Used'!$D$3:$D$55,'List of Molecules Used'!$E$3:$E$55,"",0,1)</f>
        <v>364.21</v>
      </c>
      <c r="H1184">
        <f>_xlfn.XLOOKUP(A1184,'List of Molecules Used'!$D$3:$D$55,'List of Molecules Used'!$F$3:$F$55,"",0,1)</f>
        <v>45.55</v>
      </c>
    </row>
    <row r="1185" spans="1:8">
      <c r="A1185" s="2" t="s">
        <v>38</v>
      </c>
      <c r="B1185" s="2"/>
      <c r="C1185">
        <v>546.32000000000005</v>
      </c>
      <c r="D1185">
        <v>2.5</v>
      </c>
      <c r="E1185">
        <v>101.61</v>
      </c>
      <c r="F1185" t="s">
        <v>238</v>
      </c>
      <c r="G1185">
        <f>_xlfn.XLOOKUP(A1185,'List of Molecules Used'!$D$3:$D$55,'List of Molecules Used'!$E$3:$E$55,"",0,1)</f>
        <v>364.21</v>
      </c>
      <c r="H1185">
        <f>_xlfn.XLOOKUP(A1185,'List of Molecules Used'!$D$3:$D$55,'List of Molecules Used'!$F$3:$F$55,"",0,1)</f>
        <v>45.55</v>
      </c>
    </row>
    <row r="1186" spans="1:8">
      <c r="A1186" s="2" t="s">
        <v>38</v>
      </c>
      <c r="B1186" s="2"/>
      <c r="C1186">
        <v>546.32000000000005</v>
      </c>
      <c r="D1186">
        <v>3</v>
      </c>
      <c r="E1186">
        <v>101.67</v>
      </c>
      <c r="F1186" t="s">
        <v>238</v>
      </c>
      <c r="G1186">
        <f>_xlfn.XLOOKUP(A1186,'List of Molecules Used'!$D$3:$D$55,'List of Molecules Used'!$E$3:$E$55,"",0,1)</f>
        <v>364.21</v>
      </c>
      <c r="H1186">
        <f>_xlfn.XLOOKUP(A1186,'List of Molecules Used'!$D$3:$D$55,'List of Molecules Used'!$F$3:$F$55,"",0,1)</f>
        <v>45.55</v>
      </c>
    </row>
    <row r="1187" spans="1:8">
      <c r="A1187" s="2" t="s">
        <v>38</v>
      </c>
      <c r="B1187" s="2"/>
      <c r="C1187">
        <v>546.32000000000005</v>
      </c>
      <c r="D1187">
        <v>3.5</v>
      </c>
      <c r="E1187">
        <v>101.73</v>
      </c>
      <c r="F1187" t="s">
        <v>238</v>
      </c>
      <c r="G1187">
        <f>_xlfn.XLOOKUP(A1187,'List of Molecules Used'!$D$3:$D$55,'List of Molecules Used'!$E$3:$E$55,"",0,1)</f>
        <v>364.21</v>
      </c>
      <c r="H1187">
        <f>_xlfn.XLOOKUP(A1187,'List of Molecules Used'!$D$3:$D$55,'List of Molecules Used'!$F$3:$F$55,"",0,1)</f>
        <v>45.55</v>
      </c>
    </row>
    <row r="1188" spans="1:8">
      <c r="A1188" s="2" t="s">
        <v>38</v>
      </c>
      <c r="B1188" s="2"/>
      <c r="C1188">
        <v>546.32000000000005</v>
      </c>
      <c r="D1188">
        <v>4</v>
      </c>
      <c r="E1188">
        <v>101.79</v>
      </c>
      <c r="F1188" t="s">
        <v>238</v>
      </c>
      <c r="G1188">
        <f>_xlfn.XLOOKUP(A1188,'List of Molecules Used'!$D$3:$D$55,'List of Molecules Used'!$E$3:$E$55,"",0,1)</f>
        <v>364.21</v>
      </c>
      <c r="H1188">
        <f>_xlfn.XLOOKUP(A1188,'List of Molecules Used'!$D$3:$D$55,'List of Molecules Used'!$F$3:$F$55,"",0,1)</f>
        <v>45.55</v>
      </c>
    </row>
    <row r="1189" spans="1:8">
      <c r="A1189" s="2" t="s">
        <v>38</v>
      </c>
      <c r="B1189" s="2"/>
      <c r="C1189">
        <v>546.32000000000005</v>
      </c>
      <c r="D1189">
        <v>4.5</v>
      </c>
      <c r="E1189">
        <v>101.85</v>
      </c>
      <c r="F1189" t="s">
        <v>238</v>
      </c>
      <c r="G1189">
        <f>_xlfn.XLOOKUP(A1189,'List of Molecules Used'!$D$3:$D$55,'List of Molecules Used'!$E$3:$E$55,"",0,1)</f>
        <v>364.21</v>
      </c>
      <c r="H1189">
        <f>_xlfn.XLOOKUP(A1189,'List of Molecules Used'!$D$3:$D$55,'List of Molecules Used'!$F$3:$F$55,"",0,1)</f>
        <v>45.55</v>
      </c>
    </row>
    <row r="1190" spans="1:8">
      <c r="A1190" s="2" t="s">
        <v>38</v>
      </c>
      <c r="B1190" s="2"/>
      <c r="C1190">
        <v>546.32000000000005</v>
      </c>
      <c r="D1190">
        <v>5</v>
      </c>
      <c r="E1190">
        <v>101.9</v>
      </c>
      <c r="F1190" t="s">
        <v>238</v>
      </c>
      <c r="G1190">
        <f>_xlfn.XLOOKUP(A1190,'List of Molecules Used'!$D$3:$D$55,'List of Molecules Used'!$E$3:$E$55,"",0,1)</f>
        <v>364.21</v>
      </c>
      <c r="H1190">
        <f>_xlfn.XLOOKUP(A1190,'List of Molecules Used'!$D$3:$D$55,'List of Molecules Used'!$F$3:$F$55,"",0,1)</f>
        <v>45.55</v>
      </c>
    </row>
    <row r="1191" spans="1:8">
      <c r="A1191" s="2" t="s">
        <v>38</v>
      </c>
      <c r="B1191" s="2"/>
      <c r="C1191">
        <v>546.32000000000005</v>
      </c>
      <c r="D1191">
        <v>5.5</v>
      </c>
      <c r="E1191">
        <v>101.96</v>
      </c>
      <c r="F1191" t="s">
        <v>238</v>
      </c>
      <c r="G1191">
        <f>_xlfn.XLOOKUP(A1191,'List of Molecules Used'!$D$3:$D$55,'List of Molecules Used'!$E$3:$E$55,"",0,1)</f>
        <v>364.21</v>
      </c>
      <c r="H1191">
        <f>_xlfn.XLOOKUP(A1191,'List of Molecules Used'!$D$3:$D$55,'List of Molecules Used'!$F$3:$F$55,"",0,1)</f>
        <v>45.55</v>
      </c>
    </row>
    <row r="1192" spans="1:8">
      <c r="A1192" s="2" t="s">
        <v>38</v>
      </c>
      <c r="B1192" s="2"/>
      <c r="C1192">
        <v>546.32000000000005</v>
      </c>
      <c r="D1192">
        <v>6</v>
      </c>
      <c r="E1192">
        <v>102.02</v>
      </c>
      <c r="F1192" t="s">
        <v>238</v>
      </c>
      <c r="G1192">
        <f>_xlfn.XLOOKUP(A1192,'List of Molecules Used'!$D$3:$D$55,'List of Molecules Used'!$E$3:$E$55,"",0,1)</f>
        <v>364.21</v>
      </c>
      <c r="H1192">
        <f>_xlfn.XLOOKUP(A1192,'List of Molecules Used'!$D$3:$D$55,'List of Molecules Used'!$F$3:$F$55,"",0,1)</f>
        <v>45.55</v>
      </c>
    </row>
    <row r="1193" spans="1:8">
      <c r="A1193" s="2" t="s">
        <v>38</v>
      </c>
      <c r="B1193" s="2"/>
      <c r="C1193">
        <v>546.32000000000005</v>
      </c>
      <c r="D1193">
        <v>6.5</v>
      </c>
      <c r="E1193">
        <v>102.08</v>
      </c>
      <c r="F1193" t="s">
        <v>238</v>
      </c>
      <c r="G1193">
        <f>_xlfn.XLOOKUP(A1193,'List of Molecules Used'!$D$3:$D$55,'List of Molecules Used'!$E$3:$E$55,"",0,1)</f>
        <v>364.21</v>
      </c>
      <c r="H1193">
        <f>_xlfn.XLOOKUP(A1193,'List of Molecules Used'!$D$3:$D$55,'List of Molecules Used'!$F$3:$F$55,"",0,1)</f>
        <v>45.55</v>
      </c>
    </row>
    <row r="1194" spans="1:8">
      <c r="A1194" s="2" t="s">
        <v>38</v>
      </c>
      <c r="B1194" s="2"/>
      <c r="C1194">
        <v>546.32000000000005</v>
      </c>
      <c r="D1194">
        <v>7</v>
      </c>
      <c r="E1194">
        <v>102.14</v>
      </c>
      <c r="F1194" t="s">
        <v>238</v>
      </c>
      <c r="G1194">
        <f>_xlfn.XLOOKUP(A1194,'List of Molecules Used'!$D$3:$D$55,'List of Molecules Used'!$E$3:$E$55,"",0,1)</f>
        <v>364.21</v>
      </c>
      <c r="H1194">
        <f>_xlfn.XLOOKUP(A1194,'List of Molecules Used'!$D$3:$D$55,'List of Molecules Used'!$F$3:$F$55,"",0,1)</f>
        <v>45.55</v>
      </c>
    </row>
    <row r="1195" spans="1:8">
      <c r="A1195" s="2" t="s">
        <v>38</v>
      </c>
      <c r="B1195" s="2"/>
      <c r="C1195">
        <v>546.32000000000005</v>
      </c>
      <c r="D1195">
        <v>7.5</v>
      </c>
      <c r="E1195">
        <v>102.2</v>
      </c>
      <c r="F1195" t="s">
        <v>238</v>
      </c>
      <c r="G1195">
        <f>_xlfn.XLOOKUP(A1195,'List of Molecules Used'!$D$3:$D$55,'List of Molecules Used'!$E$3:$E$55,"",0,1)</f>
        <v>364.21</v>
      </c>
      <c r="H1195">
        <f>_xlfn.XLOOKUP(A1195,'List of Molecules Used'!$D$3:$D$55,'List of Molecules Used'!$F$3:$F$55,"",0,1)</f>
        <v>45.55</v>
      </c>
    </row>
    <row r="1196" spans="1:8">
      <c r="A1196" s="2" t="s">
        <v>38</v>
      </c>
      <c r="B1196" s="2"/>
      <c r="C1196">
        <v>546.32000000000005</v>
      </c>
      <c r="D1196">
        <v>8</v>
      </c>
      <c r="E1196">
        <v>102.26</v>
      </c>
      <c r="F1196" t="s">
        <v>238</v>
      </c>
      <c r="G1196">
        <f>_xlfn.XLOOKUP(A1196,'List of Molecules Used'!$D$3:$D$55,'List of Molecules Used'!$E$3:$E$55,"",0,1)</f>
        <v>364.21</v>
      </c>
      <c r="H1196">
        <f>_xlfn.XLOOKUP(A1196,'List of Molecules Used'!$D$3:$D$55,'List of Molecules Used'!$F$3:$F$55,"",0,1)</f>
        <v>45.55</v>
      </c>
    </row>
    <row r="1197" spans="1:8">
      <c r="A1197" s="2" t="s">
        <v>38</v>
      </c>
      <c r="B1197" s="2"/>
      <c r="C1197">
        <v>546.32000000000005</v>
      </c>
      <c r="D1197">
        <v>8.5</v>
      </c>
      <c r="E1197">
        <v>102.32</v>
      </c>
      <c r="F1197" t="s">
        <v>238</v>
      </c>
      <c r="G1197">
        <f>_xlfn.XLOOKUP(A1197,'List of Molecules Used'!$D$3:$D$55,'List of Molecules Used'!$E$3:$E$55,"",0,1)</f>
        <v>364.21</v>
      </c>
      <c r="H1197">
        <f>_xlfn.XLOOKUP(A1197,'List of Molecules Used'!$D$3:$D$55,'List of Molecules Used'!$F$3:$F$55,"",0,1)</f>
        <v>45.55</v>
      </c>
    </row>
    <row r="1198" spans="1:8">
      <c r="A1198" s="2" t="s">
        <v>38</v>
      </c>
      <c r="B1198" s="2"/>
      <c r="C1198">
        <v>546.32000000000005</v>
      </c>
      <c r="D1198">
        <v>9</v>
      </c>
      <c r="E1198">
        <v>102.38</v>
      </c>
      <c r="F1198" t="s">
        <v>238</v>
      </c>
      <c r="G1198">
        <f>_xlfn.XLOOKUP(A1198,'List of Molecules Used'!$D$3:$D$55,'List of Molecules Used'!$E$3:$E$55,"",0,1)</f>
        <v>364.21</v>
      </c>
      <c r="H1198">
        <f>_xlfn.XLOOKUP(A1198,'List of Molecules Used'!$D$3:$D$55,'List of Molecules Used'!$F$3:$F$55,"",0,1)</f>
        <v>45.55</v>
      </c>
    </row>
    <row r="1199" spans="1:8">
      <c r="A1199" s="2" t="s">
        <v>38</v>
      </c>
      <c r="B1199" s="2"/>
      <c r="C1199">
        <v>546.32000000000005</v>
      </c>
      <c r="D1199">
        <v>9.5</v>
      </c>
      <c r="E1199">
        <v>102.44</v>
      </c>
      <c r="F1199" t="s">
        <v>238</v>
      </c>
      <c r="G1199">
        <f>_xlfn.XLOOKUP(A1199,'List of Molecules Used'!$D$3:$D$55,'List of Molecules Used'!$E$3:$E$55,"",0,1)</f>
        <v>364.21</v>
      </c>
      <c r="H1199">
        <f>_xlfn.XLOOKUP(A1199,'List of Molecules Used'!$D$3:$D$55,'List of Molecules Used'!$F$3:$F$55,"",0,1)</f>
        <v>45.55</v>
      </c>
    </row>
    <row r="1200" spans="1:8">
      <c r="A1200" s="2" t="s">
        <v>38</v>
      </c>
      <c r="B1200" s="2"/>
      <c r="C1200">
        <v>546.32000000000005</v>
      </c>
      <c r="D1200">
        <v>10</v>
      </c>
      <c r="E1200">
        <v>102.5</v>
      </c>
      <c r="F1200" t="s">
        <v>238</v>
      </c>
      <c r="G1200">
        <f>_xlfn.XLOOKUP(A1200,'List of Molecules Used'!$D$3:$D$55,'List of Molecules Used'!$E$3:$E$55,"",0,1)</f>
        <v>364.21</v>
      </c>
      <c r="H1200">
        <f>_xlfn.XLOOKUP(A1200,'List of Molecules Used'!$D$3:$D$55,'List of Molecules Used'!$F$3:$F$55,"",0,1)</f>
        <v>45.55</v>
      </c>
    </row>
    <row r="1201" spans="1:8">
      <c r="A1201" s="2" t="s">
        <v>42</v>
      </c>
      <c r="B1201" s="2"/>
      <c r="C1201">
        <v>281.67</v>
      </c>
      <c r="D1201">
        <v>1</v>
      </c>
      <c r="E1201">
        <v>60.591999999999999</v>
      </c>
      <c r="F1201" t="s">
        <v>238</v>
      </c>
      <c r="G1201">
        <f>_xlfn.XLOOKUP(A1201,'List of Molecules Used'!$D$3:$D$55,'List of Molecules Used'!$E$3:$E$55,"",0,1)</f>
        <v>402.38</v>
      </c>
      <c r="H1201">
        <f>_xlfn.XLOOKUP(A1201,'List of Molecules Used'!$D$3:$D$55,'List of Molecules Used'!$F$3:$F$55,"",0,1)</f>
        <v>56.26</v>
      </c>
    </row>
    <row r="1202" spans="1:8">
      <c r="A1202" s="2" t="s">
        <v>42</v>
      </c>
      <c r="B1202" s="2"/>
      <c r="C1202">
        <v>281.67</v>
      </c>
      <c r="D1202">
        <v>1.5</v>
      </c>
      <c r="E1202">
        <v>61.749000000000002</v>
      </c>
      <c r="F1202" t="s">
        <v>238</v>
      </c>
      <c r="G1202">
        <f>_xlfn.XLOOKUP(A1202,'List of Molecules Used'!$D$3:$D$55,'List of Molecules Used'!$E$3:$E$55,"",0,1)</f>
        <v>402.38</v>
      </c>
      <c r="H1202">
        <f>_xlfn.XLOOKUP(A1202,'List of Molecules Used'!$D$3:$D$55,'List of Molecules Used'!$F$3:$F$55,"",0,1)</f>
        <v>56.26</v>
      </c>
    </row>
    <row r="1203" spans="1:8">
      <c r="A1203" s="2" t="s">
        <v>42</v>
      </c>
      <c r="B1203" s="2"/>
      <c r="C1203">
        <v>281.67</v>
      </c>
      <c r="D1203">
        <v>2</v>
      </c>
      <c r="E1203">
        <v>63.017000000000003</v>
      </c>
      <c r="F1203" t="s">
        <v>238</v>
      </c>
      <c r="G1203">
        <f>_xlfn.XLOOKUP(A1203,'List of Molecules Used'!$D$3:$D$55,'List of Molecules Used'!$E$3:$E$55,"",0,1)</f>
        <v>402.38</v>
      </c>
      <c r="H1203">
        <f>_xlfn.XLOOKUP(A1203,'List of Molecules Used'!$D$3:$D$55,'List of Molecules Used'!$F$3:$F$55,"",0,1)</f>
        <v>56.26</v>
      </c>
    </row>
    <row r="1204" spans="1:8">
      <c r="A1204" s="2" t="s">
        <v>42</v>
      </c>
      <c r="B1204" s="2"/>
      <c r="C1204">
        <v>281.67</v>
      </c>
      <c r="D1204">
        <v>2.5</v>
      </c>
      <c r="E1204">
        <v>64.412999999999997</v>
      </c>
      <c r="F1204" t="s">
        <v>238</v>
      </c>
      <c r="G1204">
        <f>_xlfn.XLOOKUP(A1204,'List of Molecules Used'!$D$3:$D$55,'List of Molecules Used'!$E$3:$E$55,"",0,1)</f>
        <v>402.38</v>
      </c>
      <c r="H1204">
        <f>_xlfn.XLOOKUP(A1204,'List of Molecules Used'!$D$3:$D$55,'List of Molecules Used'!$F$3:$F$55,"",0,1)</f>
        <v>56.26</v>
      </c>
    </row>
    <row r="1205" spans="1:8">
      <c r="A1205" s="2" t="s">
        <v>42</v>
      </c>
      <c r="B1205" s="2"/>
      <c r="C1205">
        <v>281.67</v>
      </c>
      <c r="D1205">
        <v>3</v>
      </c>
      <c r="E1205">
        <v>65.954999999999998</v>
      </c>
      <c r="F1205" t="s">
        <v>238</v>
      </c>
      <c r="G1205">
        <f>_xlfn.XLOOKUP(A1205,'List of Molecules Used'!$D$3:$D$55,'List of Molecules Used'!$E$3:$E$55,"",0,1)</f>
        <v>402.38</v>
      </c>
      <c r="H1205">
        <f>_xlfn.XLOOKUP(A1205,'List of Molecules Used'!$D$3:$D$55,'List of Molecules Used'!$F$3:$F$55,"",0,1)</f>
        <v>56.26</v>
      </c>
    </row>
    <row r="1206" spans="1:8">
      <c r="A1206" s="2" t="s">
        <v>42</v>
      </c>
      <c r="B1206" s="2"/>
      <c r="C1206">
        <v>281.67</v>
      </c>
      <c r="D1206">
        <v>3.5</v>
      </c>
      <c r="E1206">
        <v>67.665000000000006</v>
      </c>
      <c r="F1206" t="s">
        <v>238</v>
      </c>
      <c r="G1206">
        <f>_xlfn.XLOOKUP(A1206,'List of Molecules Used'!$D$3:$D$55,'List of Molecules Used'!$E$3:$E$55,"",0,1)</f>
        <v>402.38</v>
      </c>
      <c r="H1206">
        <f>_xlfn.XLOOKUP(A1206,'List of Molecules Used'!$D$3:$D$55,'List of Molecules Used'!$F$3:$F$55,"",0,1)</f>
        <v>56.26</v>
      </c>
    </row>
    <row r="1207" spans="1:8">
      <c r="A1207" s="2" t="s">
        <v>42</v>
      </c>
      <c r="B1207" s="2"/>
      <c r="C1207">
        <v>281.67</v>
      </c>
      <c r="D1207">
        <v>3.5204</v>
      </c>
      <c r="E1207">
        <v>67.739000000000004</v>
      </c>
      <c r="F1207" t="s">
        <v>238</v>
      </c>
      <c r="G1207">
        <f>_xlfn.XLOOKUP(A1207,'List of Molecules Used'!$D$3:$D$55,'List of Molecules Used'!$E$3:$E$55,"",0,1)</f>
        <v>402.38</v>
      </c>
      <c r="H1207">
        <f>_xlfn.XLOOKUP(A1207,'List of Molecules Used'!$D$3:$D$55,'List of Molecules Used'!$F$3:$F$55,"",0,1)</f>
        <v>56.26</v>
      </c>
    </row>
    <row r="1208" spans="1:8">
      <c r="A1208" s="2" t="s">
        <v>42</v>
      </c>
      <c r="B1208" s="2"/>
      <c r="C1208">
        <v>281.67</v>
      </c>
      <c r="D1208">
        <v>3.5204</v>
      </c>
      <c r="E1208">
        <v>87.855000000000004</v>
      </c>
      <c r="F1208" t="s">
        <v>237</v>
      </c>
      <c r="G1208">
        <f>_xlfn.XLOOKUP(A1208,'List of Molecules Used'!$D$3:$D$55,'List of Molecules Used'!$E$3:$E$55,"",0,1)</f>
        <v>402.38</v>
      </c>
      <c r="H1208">
        <f>_xlfn.XLOOKUP(A1208,'List of Molecules Used'!$D$3:$D$55,'List of Molecules Used'!$F$3:$F$55,"",0,1)</f>
        <v>56.26</v>
      </c>
    </row>
    <row r="1209" spans="1:8">
      <c r="A1209" s="2" t="s">
        <v>42</v>
      </c>
      <c r="B1209" s="2"/>
      <c r="C1209">
        <v>321.89999999999998</v>
      </c>
      <c r="D1209">
        <v>1</v>
      </c>
      <c r="E1209">
        <v>64.558999999999997</v>
      </c>
      <c r="F1209" t="s">
        <v>238</v>
      </c>
      <c r="G1209">
        <f>_xlfn.XLOOKUP(A1209,'List of Molecules Used'!$D$3:$D$55,'List of Molecules Used'!$E$3:$E$55,"",0,1)</f>
        <v>402.38</v>
      </c>
      <c r="H1209">
        <f>_xlfn.XLOOKUP(A1209,'List of Molecules Used'!$D$3:$D$55,'List of Molecules Used'!$F$3:$F$55,"",0,1)</f>
        <v>56.26</v>
      </c>
    </row>
    <row r="1210" spans="1:8">
      <c r="A1210" s="2" t="s">
        <v>42</v>
      </c>
      <c r="B1210" s="2"/>
      <c r="C1210">
        <v>321.89999999999998</v>
      </c>
      <c r="D1210">
        <v>1.5</v>
      </c>
      <c r="E1210">
        <v>65.085999999999999</v>
      </c>
      <c r="F1210" t="s">
        <v>238</v>
      </c>
      <c r="G1210">
        <f>_xlfn.XLOOKUP(A1210,'List of Molecules Used'!$D$3:$D$55,'List of Molecules Used'!$E$3:$E$55,"",0,1)</f>
        <v>402.38</v>
      </c>
      <c r="H1210">
        <f>_xlfn.XLOOKUP(A1210,'List of Molecules Used'!$D$3:$D$55,'List of Molecules Used'!$F$3:$F$55,"",0,1)</f>
        <v>56.26</v>
      </c>
    </row>
    <row r="1211" spans="1:8">
      <c r="A1211" s="2" t="s">
        <v>42</v>
      </c>
      <c r="B1211" s="2"/>
      <c r="C1211">
        <v>321.89999999999998</v>
      </c>
      <c r="D1211">
        <v>2</v>
      </c>
      <c r="E1211">
        <v>65.644000000000005</v>
      </c>
      <c r="F1211" t="s">
        <v>238</v>
      </c>
      <c r="G1211">
        <f>_xlfn.XLOOKUP(A1211,'List of Molecules Used'!$D$3:$D$55,'List of Molecules Used'!$E$3:$E$55,"",0,1)</f>
        <v>402.38</v>
      </c>
      <c r="H1211">
        <f>_xlfn.XLOOKUP(A1211,'List of Molecules Used'!$D$3:$D$55,'List of Molecules Used'!$F$3:$F$55,"",0,1)</f>
        <v>56.26</v>
      </c>
    </row>
    <row r="1212" spans="1:8">
      <c r="A1212" s="2" t="s">
        <v>42</v>
      </c>
      <c r="B1212" s="2"/>
      <c r="C1212">
        <v>321.89999999999998</v>
      </c>
      <c r="D1212">
        <v>2.5</v>
      </c>
      <c r="E1212">
        <v>66.233000000000004</v>
      </c>
      <c r="F1212" t="s">
        <v>238</v>
      </c>
      <c r="G1212">
        <f>_xlfn.XLOOKUP(A1212,'List of Molecules Used'!$D$3:$D$55,'List of Molecules Used'!$E$3:$E$55,"",0,1)</f>
        <v>402.38</v>
      </c>
      <c r="H1212">
        <f>_xlfn.XLOOKUP(A1212,'List of Molecules Used'!$D$3:$D$55,'List of Molecules Used'!$F$3:$F$55,"",0,1)</f>
        <v>56.26</v>
      </c>
    </row>
    <row r="1213" spans="1:8">
      <c r="A1213" s="2" t="s">
        <v>42</v>
      </c>
      <c r="B1213" s="2"/>
      <c r="C1213">
        <v>321.89999999999998</v>
      </c>
      <c r="D1213">
        <v>3</v>
      </c>
      <c r="E1213">
        <v>66.858000000000004</v>
      </c>
      <c r="F1213" t="s">
        <v>238</v>
      </c>
      <c r="G1213">
        <f>_xlfn.XLOOKUP(A1213,'List of Molecules Used'!$D$3:$D$55,'List of Molecules Used'!$E$3:$E$55,"",0,1)</f>
        <v>402.38</v>
      </c>
      <c r="H1213">
        <f>_xlfn.XLOOKUP(A1213,'List of Molecules Used'!$D$3:$D$55,'List of Molecules Used'!$F$3:$F$55,"",0,1)</f>
        <v>56.26</v>
      </c>
    </row>
    <row r="1214" spans="1:8">
      <c r="A1214" s="2" t="s">
        <v>42</v>
      </c>
      <c r="B1214" s="2"/>
      <c r="C1214">
        <v>321.89999999999998</v>
      </c>
      <c r="D1214">
        <v>3.5</v>
      </c>
      <c r="E1214">
        <v>67.52</v>
      </c>
      <c r="F1214" t="s">
        <v>238</v>
      </c>
      <c r="G1214">
        <f>_xlfn.XLOOKUP(A1214,'List of Molecules Used'!$D$3:$D$55,'List of Molecules Used'!$E$3:$E$55,"",0,1)</f>
        <v>402.38</v>
      </c>
      <c r="H1214">
        <f>_xlfn.XLOOKUP(A1214,'List of Molecules Used'!$D$3:$D$55,'List of Molecules Used'!$F$3:$F$55,"",0,1)</f>
        <v>56.26</v>
      </c>
    </row>
    <row r="1215" spans="1:8">
      <c r="A1215" s="2" t="s">
        <v>42</v>
      </c>
      <c r="B1215" s="2"/>
      <c r="C1215">
        <v>321.89999999999998</v>
      </c>
      <c r="D1215">
        <v>4</v>
      </c>
      <c r="E1215">
        <v>68.221999999999994</v>
      </c>
      <c r="F1215" t="s">
        <v>238</v>
      </c>
      <c r="G1215">
        <f>_xlfn.XLOOKUP(A1215,'List of Molecules Used'!$D$3:$D$55,'List of Molecules Used'!$E$3:$E$55,"",0,1)</f>
        <v>402.38</v>
      </c>
      <c r="H1215">
        <f>_xlfn.XLOOKUP(A1215,'List of Molecules Used'!$D$3:$D$55,'List of Molecules Used'!$F$3:$F$55,"",0,1)</f>
        <v>56.26</v>
      </c>
    </row>
    <row r="1216" spans="1:8">
      <c r="A1216" s="2" t="s">
        <v>42</v>
      </c>
      <c r="B1216" s="2"/>
      <c r="C1216">
        <v>321.89999999999998</v>
      </c>
      <c r="D1216">
        <v>4.5</v>
      </c>
      <c r="E1216">
        <v>68.966999999999999</v>
      </c>
      <c r="F1216" t="s">
        <v>238</v>
      </c>
      <c r="G1216">
        <f>_xlfn.XLOOKUP(A1216,'List of Molecules Used'!$D$3:$D$55,'List of Molecules Used'!$E$3:$E$55,"",0,1)</f>
        <v>402.38</v>
      </c>
      <c r="H1216">
        <f>_xlfn.XLOOKUP(A1216,'List of Molecules Used'!$D$3:$D$55,'List of Molecules Used'!$F$3:$F$55,"",0,1)</f>
        <v>56.26</v>
      </c>
    </row>
    <row r="1217" spans="1:8">
      <c r="A1217" s="2" t="s">
        <v>42</v>
      </c>
      <c r="B1217" s="2"/>
      <c r="C1217">
        <v>321.89999999999998</v>
      </c>
      <c r="D1217">
        <v>5</v>
      </c>
      <c r="E1217">
        <v>69.759</v>
      </c>
      <c r="F1217" t="s">
        <v>238</v>
      </c>
      <c r="G1217">
        <f>_xlfn.XLOOKUP(A1217,'List of Molecules Used'!$D$3:$D$55,'List of Molecules Used'!$E$3:$E$55,"",0,1)</f>
        <v>402.38</v>
      </c>
      <c r="H1217">
        <f>_xlfn.XLOOKUP(A1217,'List of Molecules Used'!$D$3:$D$55,'List of Molecules Used'!$F$3:$F$55,"",0,1)</f>
        <v>56.26</v>
      </c>
    </row>
    <row r="1218" spans="1:8">
      <c r="A1218" s="2" t="s">
        <v>42</v>
      </c>
      <c r="B1218" s="2"/>
      <c r="C1218">
        <v>321.89999999999998</v>
      </c>
      <c r="D1218">
        <v>5.5</v>
      </c>
      <c r="E1218">
        <v>70.602000000000004</v>
      </c>
      <c r="F1218" t="s">
        <v>238</v>
      </c>
      <c r="G1218">
        <f>_xlfn.XLOOKUP(A1218,'List of Molecules Used'!$D$3:$D$55,'List of Molecules Used'!$E$3:$E$55,"",0,1)</f>
        <v>402.38</v>
      </c>
      <c r="H1218">
        <f>_xlfn.XLOOKUP(A1218,'List of Molecules Used'!$D$3:$D$55,'List of Molecules Used'!$F$3:$F$55,"",0,1)</f>
        <v>56.26</v>
      </c>
    </row>
    <row r="1219" spans="1:8">
      <c r="A1219" s="2" t="s">
        <v>42</v>
      </c>
      <c r="B1219" s="2"/>
      <c r="C1219">
        <v>321.89999999999998</v>
      </c>
      <c r="D1219">
        <v>6</v>
      </c>
      <c r="E1219">
        <v>71.501000000000005</v>
      </c>
      <c r="F1219" t="s">
        <v>238</v>
      </c>
      <c r="G1219">
        <f>_xlfn.XLOOKUP(A1219,'List of Molecules Used'!$D$3:$D$55,'List of Molecules Used'!$E$3:$E$55,"",0,1)</f>
        <v>402.38</v>
      </c>
      <c r="H1219">
        <f>_xlfn.XLOOKUP(A1219,'List of Molecules Used'!$D$3:$D$55,'List of Molecules Used'!$F$3:$F$55,"",0,1)</f>
        <v>56.26</v>
      </c>
    </row>
    <row r="1220" spans="1:8">
      <c r="A1220" s="2" t="s">
        <v>42</v>
      </c>
      <c r="B1220" s="2"/>
      <c r="C1220">
        <v>321.89999999999998</v>
      </c>
      <c r="D1220">
        <v>6.5</v>
      </c>
      <c r="E1220">
        <v>72.459999999999994</v>
      </c>
      <c r="F1220" t="s">
        <v>238</v>
      </c>
      <c r="G1220">
        <f>_xlfn.XLOOKUP(A1220,'List of Molecules Used'!$D$3:$D$55,'List of Molecules Used'!$E$3:$E$55,"",0,1)</f>
        <v>402.38</v>
      </c>
      <c r="H1220">
        <f>_xlfn.XLOOKUP(A1220,'List of Molecules Used'!$D$3:$D$55,'List of Molecules Used'!$F$3:$F$55,"",0,1)</f>
        <v>56.26</v>
      </c>
    </row>
    <row r="1221" spans="1:8">
      <c r="A1221" s="2" t="s">
        <v>42</v>
      </c>
      <c r="B1221" s="2"/>
      <c r="C1221">
        <v>321.89999999999998</v>
      </c>
      <c r="D1221">
        <v>7</v>
      </c>
      <c r="E1221">
        <v>73.484999999999999</v>
      </c>
      <c r="F1221" t="s">
        <v>238</v>
      </c>
      <c r="G1221">
        <f>_xlfn.XLOOKUP(A1221,'List of Molecules Used'!$D$3:$D$55,'List of Molecules Used'!$E$3:$E$55,"",0,1)</f>
        <v>402.38</v>
      </c>
      <c r="H1221">
        <f>_xlfn.XLOOKUP(A1221,'List of Molecules Used'!$D$3:$D$55,'List of Molecules Used'!$F$3:$F$55,"",0,1)</f>
        <v>56.26</v>
      </c>
    </row>
    <row r="1222" spans="1:8">
      <c r="A1222" s="2" t="s">
        <v>42</v>
      </c>
      <c r="B1222" s="2"/>
      <c r="C1222">
        <v>321.89999999999998</v>
      </c>
      <c r="D1222">
        <v>7.5</v>
      </c>
      <c r="E1222">
        <v>74.582999999999998</v>
      </c>
      <c r="F1222" t="s">
        <v>238</v>
      </c>
      <c r="G1222">
        <f>_xlfn.XLOOKUP(A1222,'List of Molecules Used'!$D$3:$D$55,'List of Molecules Used'!$E$3:$E$55,"",0,1)</f>
        <v>402.38</v>
      </c>
      <c r="H1222">
        <f>_xlfn.XLOOKUP(A1222,'List of Molecules Used'!$D$3:$D$55,'List of Molecules Used'!$F$3:$F$55,"",0,1)</f>
        <v>56.26</v>
      </c>
    </row>
    <row r="1223" spans="1:8">
      <c r="A1223" s="2" t="s">
        <v>42</v>
      </c>
      <c r="B1223" s="2"/>
      <c r="C1223">
        <v>321.89999999999998</v>
      </c>
      <c r="D1223">
        <v>8</v>
      </c>
      <c r="E1223">
        <v>75.762</v>
      </c>
      <c r="F1223" t="s">
        <v>238</v>
      </c>
      <c r="G1223">
        <f>_xlfn.XLOOKUP(A1223,'List of Molecules Used'!$D$3:$D$55,'List of Molecules Used'!$E$3:$E$55,"",0,1)</f>
        <v>402.38</v>
      </c>
      <c r="H1223">
        <f>_xlfn.XLOOKUP(A1223,'List of Molecules Used'!$D$3:$D$55,'List of Molecules Used'!$F$3:$F$55,"",0,1)</f>
        <v>56.26</v>
      </c>
    </row>
    <row r="1224" spans="1:8">
      <c r="A1224" s="2" t="s">
        <v>42</v>
      </c>
      <c r="B1224" s="2"/>
      <c r="C1224">
        <v>321.89999999999998</v>
      </c>
      <c r="D1224">
        <v>8.5</v>
      </c>
      <c r="E1224">
        <v>77.03</v>
      </c>
      <c r="F1224" t="s">
        <v>238</v>
      </c>
      <c r="G1224">
        <f>_xlfn.XLOOKUP(A1224,'List of Molecules Used'!$D$3:$D$55,'List of Molecules Used'!$E$3:$E$55,"",0,1)</f>
        <v>402.38</v>
      </c>
      <c r="H1224">
        <f>_xlfn.XLOOKUP(A1224,'List of Molecules Used'!$D$3:$D$55,'List of Molecules Used'!$F$3:$F$55,"",0,1)</f>
        <v>56.26</v>
      </c>
    </row>
    <row r="1225" spans="1:8">
      <c r="A1225" s="2" t="s">
        <v>42</v>
      </c>
      <c r="B1225" s="2"/>
      <c r="C1225">
        <v>321.89999999999998</v>
      </c>
      <c r="D1225">
        <v>9</v>
      </c>
      <c r="E1225">
        <v>78.397999999999996</v>
      </c>
      <c r="F1225" t="s">
        <v>238</v>
      </c>
      <c r="G1225">
        <f>_xlfn.XLOOKUP(A1225,'List of Molecules Used'!$D$3:$D$55,'List of Molecules Used'!$E$3:$E$55,"",0,1)</f>
        <v>402.38</v>
      </c>
      <c r="H1225">
        <f>_xlfn.XLOOKUP(A1225,'List of Molecules Used'!$D$3:$D$55,'List of Molecules Used'!$F$3:$F$55,"",0,1)</f>
        <v>56.26</v>
      </c>
    </row>
    <row r="1226" spans="1:8">
      <c r="A1226" s="2" t="s">
        <v>42</v>
      </c>
      <c r="B1226" s="2"/>
      <c r="C1226">
        <v>321.89999999999998</v>
      </c>
      <c r="D1226">
        <v>9.5</v>
      </c>
      <c r="E1226">
        <v>79.878</v>
      </c>
      <c r="F1226" t="s">
        <v>238</v>
      </c>
      <c r="G1226">
        <f>_xlfn.XLOOKUP(A1226,'List of Molecules Used'!$D$3:$D$55,'List of Molecules Used'!$E$3:$E$55,"",0,1)</f>
        <v>402.38</v>
      </c>
      <c r="H1226">
        <f>_xlfn.XLOOKUP(A1226,'List of Molecules Used'!$D$3:$D$55,'List of Molecules Used'!$F$3:$F$55,"",0,1)</f>
        <v>56.26</v>
      </c>
    </row>
    <row r="1227" spans="1:8">
      <c r="A1227" s="2" t="s">
        <v>42</v>
      </c>
      <c r="B1227" s="2"/>
      <c r="C1227">
        <v>321.89999999999998</v>
      </c>
      <c r="D1227">
        <v>10</v>
      </c>
      <c r="E1227">
        <v>81.483999999999995</v>
      </c>
      <c r="F1227" t="s">
        <v>238</v>
      </c>
      <c r="G1227">
        <f>_xlfn.XLOOKUP(A1227,'List of Molecules Used'!$D$3:$D$55,'List of Molecules Used'!$E$3:$E$55,"",0,1)</f>
        <v>402.38</v>
      </c>
      <c r="H1227">
        <f>_xlfn.XLOOKUP(A1227,'List of Molecules Used'!$D$3:$D$55,'List of Molecules Used'!$F$3:$F$55,"",0,1)</f>
        <v>56.26</v>
      </c>
    </row>
    <row r="1228" spans="1:8">
      <c r="A1228" s="2" t="s">
        <v>42</v>
      </c>
      <c r="B1228" s="2"/>
      <c r="C1228">
        <v>362.14</v>
      </c>
      <c r="D1228">
        <v>1</v>
      </c>
      <c r="E1228">
        <v>68.870999999999995</v>
      </c>
      <c r="F1228" t="s">
        <v>238</v>
      </c>
      <c r="G1228">
        <f>_xlfn.XLOOKUP(A1228,'List of Molecules Used'!$D$3:$D$55,'List of Molecules Used'!$E$3:$E$55,"",0,1)</f>
        <v>402.38</v>
      </c>
      <c r="H1228">
        <f>_xlfn.XLOOKUP(A1228,'List of Molecules Used'!$D$3:$D$55,'List of Molecules Used'!$F$3:$F$55,"",0,1)</f>
        <v>56.26</v>
      </c>
    </row>
    <row r="1229" spans="1:8">
      <c r="A1229" s="2" t="s">
        <v>42</v>
      </c>
      <c r="B1229" s="2"/>
      <c r="C1229">
        <v>362.14</v>
      </c>
      <c r="D1229">
        <v>1.5</v>
      </c>
      <c r="E1229">
        <v>69.162000000000006</v>
      </c>
      <c r="F1229" t="s">
        <v>238</v>
      </c>
      <c r="G1229">
        <f>_xlfn.XLOOKUP(A1229,'List of Molecules Used'!$D$3:$D$55,'List of Molecules Used'!$E$3:$E$55,"",0,1)</f>
        <v>402.38</v>
      </c>
      <c r="H1229">
        <f>_xlfn.XLOOKUP(A1229,'List of Molecules Used'!$D$3:$D$55,'List of Molecules Used'!$F$3:$F$55,"",0,1)</f>
        <v>56.26</v>
      </c>
    </row>
    <row r="1230" spans="1:8">
      <c r="A1230" s="2" t="s">
        <v>42</v>
      </c>
      <c r="B1230" s="2"/>
      <c r="C1230">
        <v>362.14</v>
      </c>
      <c r="D1230">
        <v>2</v>
      </c>
      <c r="E1230">
        <v>69.463999999999999</v>
      </c>
      <c r="F1230" t="s">
        <v>238</v>
      </c>
      <c r="G1230">
        <f>_xlfn.XLOOKUP(A1230,'List of Molecules Used'!$D$3:$D$55,'List of Molecules Used'!$E$3:$E$55,"",0,1)</f>
        <v>402.38</v>
      </c>
      <c r="H1230">
        <f>_xlfn.XLOOKUP(A1230,'List of Molecules Used'!$D$3:$D$55,'List of Molecules Used'!$F$3:$F$55,"",0,1)</f>
        <v>56.26</v>
      </c>
    </row>
    <row r="1231" spans="1:8">
      <c r="A1231" s="2" t="s">
        <v>42</v>
      </c>
      <c r="B1231" s="2"/>
      <c r="C1231">
        <v>362.14</v>
      </c>
      <c r="D1231">
        <v>2.5</v>
      </c>
      <c r="E1231">
        <v>69.775999999999996</v>
      </c>
      <c r="F1231" t="s">
        <v>238</v>
      </c>
      <c r="G1231">
        <f>_xlfn.XLOOKUP(A1231,'List of Molecules Used'!$D$3:$D$55,'List of Molecules Used'!$E$3:$E$55,"",0,1)</f>
        <v>402.38</v>
      </c>
      <c r="H1231">
        <f>_xlfn.XLOOKUP(A1231,'List of Molecules Used'!$D$3:$D$55,'List of Molecules Used'!$F$3:$F$55,"",0,1)</f>
        <v>56.26</v>
      </c>
    </row>
    <row r="1232" spans="1:8">
      <c r="A1232" s="2" t="s">
        <v>42</v>
      </c>
      <c r="B1232" s="2"/>
      <c r="C1232">
        <v>362.14</v>
      </c>
      <c r="D1232">
        <v>3</v>
      </c>
      <c r="E1232">
        <v>70.099000000000004</v>
      </c>
      <c r="F1232" t="s">
        <v>238</v>
      </c>
      <c r="G1232">
        <f>_xlfn.XLOOKUP(A1232,'List of Molecules Used'!$D$3:$D$55,'List of Molecules Used'!$E$3:$E$55,"",0,1)</f>
        <v>402.38</v>
      </c>
      <c r="H1232">
        <f>_xlfn.XLOOKUP(A1232,'List of Molecules Used'!$D$3:$D$55,'List of Molecules Used'!$F$3:$F$55,"",0,1)</f>
        <v>56.26</v>
      </c>
    </row>
    <row r="1233" spans="1:8">
      <c r="A1233" s="2" t="s">
        <v>42</v>
      </c>
      <c r="B1233" s="2"/>
      <c r="C1233">
        <v>362.14</v>
      </c>
      <c r="D1233">
        <v>3.5</v>
      </c>
      <c r="E1233">
        <v>70.433999999999997</v>
      </c>
      <c r="F1233" t="s">
        <v>238</v>
      </c>
      <c r="G1233">
        <f>_xlfn.XLOOKUP(A1233,'List of Molecules Used'!$D$3:$D$55,'List of Molecules Used'!$E$3:$E$55,"",0,1)</f>
        <v>402.38</v>
      </c>
      <c r="H1233">
        <f>_xlfn.XLOOKUP(A1233,'List of Molecules Used'!$D$3:$D$55,'List of Molecules Used'!$F$3:$F$55,"",0,1)</f>
        <v>56.26</v>
      </c>
    </row>
    <row r="1234" spans="1:8">
      <c r="A1234" s="2" t="s">
        <v>42</v>
      </c>
      <c r="B1234" s="2"/>
      <c r="C1234">
        <v>362.14</v>
      </c>
      <c r="D1234">
        <v>4</v>
      </c>
      <c r="E1234">
        <v>70.781000000000006</v>
      </c>
      <c r="F1234" t="s">
        <v>238</v>
      </c>
      <c r="G1234">
        <f>_xlfn.XLOOKUP(A1234,'List of Molecules Used'!$D$3:$D$55,'List of Molecules Used'!$E$3:$E$55,"",0,1)</f>
        <v>402.38</v>
      </c>
      <c r="H1234">
        <f>_xlfn.XLOOKUP(A1234,'List of Molecules Used'!$D$3:$D$55,'List of Molecules Used'!$F$3:$F$55,"",0,1)</f>
        <v>56.26</v>
      </c>
    </row>
    <row r="1235" spans="1:8">
      <c r="A1235" s="2" t="s">
        <v>42</v>
      </c>
      <c r="B1235" s="2"/>
      <c r="C1235">
        <v>362.14</v>
      </c>
      <c r="D1235">
        <v>4.5</v>
      </c>
      <c r="E1235">
        <v>71.14</v>
      </c>
      <c r="F1235" t="s">
        <v>238</v>
      </c>
      <c r="G1235">
        <f>_xlfn.XLOOKUP(A1235,'List of Molecules Used'!$D$3:$D$55,'List of Molecules Used'!$E$3:$E$55,"",0,1)</f>
        <v>402.38</v>
      </c>
      <c r="H1235">
        <f>_xlfn.XLOOKUP(A1235,'List of Molecules Used'!$D$3:$D$55,'List of Molecules Used'!$F$3:$F$55,"",0,1)</f>
        <v>56.26</v>
      </c>
    </row>
    <row r="1236" spans="1:8">
      <c r="A1236" s="2" t="s">
        <v>42</v>
      </c>
      <c r="B1236" s="2"/>
      <c r="C1236">
        <v>362.14</v>
      </c>
      <c r="D1236">
        <v>5</v>
      </c>
      <c r="E1236">
        <v>71.513000000000005</v>
      </c>
      <c r="F1236" t="s">
        <v>238</v>
      </c>
      <c r="G1236">
        <f>_xlfn.XLOOKUP(A1236,'List of Molecules Used'!$D$3:$D$55,'List of Molecules Used'!$E$3:$E$55,"",0,1)</f>
        <v>402.38</v>
      </c>
      <c r="H1236">
        <f>_xlfn.XLOOKUP(A1236,'List of Molecules Used'!$D$3:$D$55,'List of Molecules Used'!$F$3:$F$55,"",0,1)</f>
        <v>56.26</v>
      </c>
    </row>
    <row r="1237" spans="1:8">
      <c r="A1237" s="2" t="s">
        <v>42</v>
      </c>
      <c r="B1237" s="2"/>
      <c r="C1237">
        <v>362.14</v>
      </c>
      <c r="D1237">
        <v>5.5</v>
      </c>
      <c r="E1237">
        <v>71.899000000000001</v>
      </c>
      <c r="F1237" t="s">
        <v>238</v>
      </c>
      <c r="G1237">
        <f>_xlfn.XLOOKUP(A1237,'List of Molecules Used'!$D$3:$D$55,'List of Molecules Used'!$E$3:$E$55,"",0,1)</f>
        <v>402.38</v>
      </c>
      <c r="H1237">
        <f>_xlfn.XLOOKUP(A1237,'List of Molecules Used'!$D$3:$D$55,'List of Molecules Used'!$F$3:$F$55,"",0,1)</f>
        <v>56.26</v>
      </c>
    </row>
    <row r="1238" spans="1:8">
      <c r="A1238" s="2" t="s">
        <v>42</v>
      </c>
      <c r="B1238" s="2"/>
      <c r="C1238">
        <v>362.14</v>
      </c>
      <c r="D1238">
        <v>6</v>
      </c>
      <c r="E1238">
        <v>72.299000000000007</v>
      </c>
      <c r="F1238" t="s">
        <v>238</v>
      </c>
      <c r="G1238">
        <f>_xlfn.XLOOKUP(A1238,'List of Molecules Used'!$D$3:$D$55,'List of Molecules Used'!$E$3:$E$55,"",0,1)</f>
        <v>402.38</v>
      </c>
      <c r="H1238">
        <f>_xlfn.XLOOKUP(A1238,'List of Molecules Used'!$D$3:$D$55,'List of Molecules Used'!$F$3:$F$55,"",0,1)</f>
        <v>56.26</v>
      </c>
    </row>
    <row r="1239" spans="1:8">
      <c r="A1239" s="2" t="s">
        <v>42</v>
      </c>
      <c r="B1239" s="2"/>
      <c r="C1239">
        <v>362.14</v>
      </c>
      <c r="D1239">
        <v>6.5</v>
      </c>
      <c r="E1239">
        <v>72.713999999999999</v>
      </c>
      <c r="F1239" t="s">
        <v>238</v>
      </c>
      <c r="G1239">
        <f>_xlfn.XLOOKUP(A1239,'List of Molecules Used'!$D$3:$D$55,'List of Molecules Used'!$E$3:$E$55,"",0,1)</f>
        <v>402.38</v>
      </c>
      <c r="H1239">
        <f>_xlfn.XLOOKUP(A1239,'List of Molecules Used'!$D$3:$D$55,'List of Molecules Used'!$F$3:$F$55,"",0,1)</f>
        <v>56.26</v>
      </c>
    </row>
    <row r="1240" spans="1:8">
      <c r="A1240" s="2" t="s">
        <v>42</v>
      </c>
      <c r="B1240" s="2"/>
      <c r="C1240">
        <v>362.14</v>
      </c>
      <c r="D1240">
        <v>7</v>
      </c>
      <c r="E1240">
        <v>73.146000000000001</v>
      </c>
      <c r="F1240" t="s">
        <v>238</v>
      </c>
      <c r="G1240">
        <f>_xlfn.XLOOKUP(A1240,'List of Molecules Used'!$D$3:$D$55,'List of Molecules Used'!$E$3:$E$55,"",0,1)</f>
        <v>402.38</v>
      </c>
      <c r="H1240">
        <f>_xlfn.XLOOKUP(A1240,'List of Molecules Used'!$D$3:$D$55,'List of Molecules Used'!$F$3:$F$55,"",0,1)</f>
        <v>56.26</v>
      </c>
    </row>
    <row r="1241" spans="1:8">
      <c r="A1241" s="2" t="s">
        <v>42</v>
      </c>
      <c r="B1241" s="2"/>
      <c r="C1241">
        <v>362.14</v>
      </c>
      <c r="D1241">
        <v>7.5</v>
      </c>
      <c r="E1241">
        <v>73.593000000000004</v>
      </c>
      <c r="F1241" t="s">
        <v>238</v>
      </c>
      <c r="G1241">
        <f>_xlfn.XLOOKUP(A1241,'List of Molecules Used'!$D$3:$D$55,'List of Molecules Used'!$E$3:$E$55,"",0,1)</f>
        <v>402.38</v>
      </c>
      <c r="H1241">
        <f>_xlfn.XLOOKUP(A1241,'List of Molecules Used'!$D$3:$D$55,'List of Molecules Used'!$F$3:$F$55,"",0,1)</f>
        <v>56.26</v>
      </c>
    </row>
    <row r="1242" spans="1:8">
      <c r="A1242" s="2" t="s">
        <v>42</v>
      </c>
      <c r="B1242" s="2"/>
      <c r="C1242">
        <v>362.14</v>
      </c>
      <c r="D1242">
        <v>8</v>
      </c>
      <c r="E1242">
        <v>74.058000000000007</v>
      </c>
      <c r="F1242" t="s">
        <v>238</v>
      </c>
      <c r="G1242">
        <f>_xlfn.XLOOKUP(A1242,'List of Molecules Used'!$D$3:$D$55,'List of Molecules Used'!$E$3:$E$55,"",0,1)</f>
        <v>402.38</v>
      </c>
      <c r="H1242">
        <f>_xlfn.XLOOKUP(A1242,'List of Molecules Used'!$D$3:$D$55,'List of Molecules Used'!$F$3:$F$55,"",0,1)</f>
        <v>56.26</v>
      </c>
    </row>
    <row r="1243" spans="1:8">
      <c r="A1243" s="2" t="s">
        <v>42</v>
      </c>
      <c r="B1243" s="2"/>
      <c r="C1243">
        <v>362.14</v>
      </c>
      <c r="D1243">
        <v>8.5</v>
      </c>
      <c r="E1243">
        <v>74.540999999999997</v>
      </c>
      <c r="F1243" t="s">
        <v>238</v>
      </c>
      <c r="G1243">
        <f>_xlfn.XLOOKUP(A1243,'List of Molecules Used'!$D$3:$D$55,'List of Molecules Used'!$E$3:$E$55,"",0,1)</f>
        <v>402.38</v>
      </c>
      <c r="H1243">
        <f>_xlfn.XLOOKUP(A1243,'List of Molecules Used'!$D$3:$D$55,'List of Molecules Used'!$F$3:$F$55,"",0,1)</f>
        <v>56.26</v>
      </c>
    </row>
    <row r="1244" spans="1:8">
      <c r="A1244" s="2" t="s">
        <v>42</v>
      </c>
      <c r="B1244" s="2"/>
      <c r="C1244">
        <v>362.14</v>
      </c>
      <c r="D1244">
        <v>9</v>
      </c>
      <c r="E1244">
        <v>75.042000000000002</v>
      </c>
      <c r="F1244" t="s">
        <v>238</v>
      </c>
      <c r="G1244">
        <f>_xlfn.XLOOKUP(A1244,'List of Molecules Used'!$D$3:$D$55,'List of Molecules Used'!$E$3:$E$55,"",0,1)</f>
        <v>402.38</v>
      </c>
      <c r="H1244">
        <f>_xlfn.XLOOKUP(A1244,'List of Molecules Used'!$D$3:$D$55,'List of Molecules Used'!$F$3:$F$55,"",0,1)</f>
        <v>56.26</v>
      </c>
    </row>
    <row r="1245" spans="1:8">
      <c r="A1245" s="2" t="s">
        <v>42</v>
      </c>
      <c r="B1245" s="2"/>
      <c r="C1245">
        <v>362.14</v>
      </c>
      <c r="D1245">
        <v>9.5</v>
      </c>
      <c r="E1245">
        <v>75.563999999999993</v>
      </c>
      <c r="F1245" t="s">
        <v>238</v>
      </c>
      <c r="G1245">
        <f>_xlfn.XLOOKUP(A1245,'List of Molecules Used'!$D$3:$D$55,'List of Molecules Used'!$E$3:$E$55,"",0,1)</f>
        <v>402.38</v>
      </c>
      <c r="H1245">
        <f>_xlfn.XLOOKUP(A1245,'List of Molecules Used'!$D$3:$D$55,'List of Molecules Used'!$F$3:$F$55,"",0,1)</f>
        <v>56.26</v>
      </c>
    </row>
    <row r="1246" spans="1:8">
      <c r="A1246" s="2" t="s">
        <v>42</v>
      </c>
      <c r="B1246" s="2"/>
      <c r="C1246">
        <v>362.14</v>
      </c>
      <c r="D1246">
        <v>10</v>
      </c>
      <c r="E1246">
        <v>76.106999999999999</v>
      </c>
      <c r="F1246" t="s">
        <v>238</v>
      </c>
      <c r="G1246">
        <f>_xlfn.XLOOKUP(A1246,'List of Molecules Used'!$D$3:$D$55,'List of Molecules Used'!$E$3:$E$55,"",0,1)</f>
        <v>402.38</v>
      </c>
      <c r="H1246">
        <f>_xlfn.XLOOKUP(A1246,'List of Molecules Used'!$D$3:$D$55,'List of Molecules Used'!$F$3:$F$55,"",0,1)</f>
        <v>56.26</v>
      </c>
    </row>
    <row r="1247" spans="1:8">
      <c r="A1247" s="2" t="s">
        <v>42</v>
      </c>
      <c r="B1247" s="2"/>
      <c r="C1247">
        <v>402.38</v>
      </c>
      <c r="D1247">
        <v>1</v>
      </c>
      <c r="E1247">
        <v>73.134</v>
      </c>
      <c r="F1247" t="s">
        <v>238</v>
      </c>
      <c r="G1247">
        <f>_xlfn.XLOOKUP(A1247,'List of Molecules Used'!$D$3:$D$55,'List of Molecules Used'!$E$3:$E$55,"",0,1)</f>
        <v>402.38</v>
      </c>
      <c r="H1247">
        <f>_xlfn.XLOOKUP(A1247,'List of Molecules Used'!$D$3:$D$55,'List of Molecules Used'!$F$3:$F$55,"",0,1)</f>
        <v>56.26</v>
      </c>
    </row>
    <row r="1248" spans="1:8">
      <c r="A1248" s="2" t="s">
        <v>42</v>
      </c>
      <c r="B1248" s="2"/>
      <c r="C1248">
        <v>402.38</v>
      </c>
      <c r="D1248">
        <v>1.5</v>
      </c>
      <c r="E1248">
        <v>73.320999999999998</v>
      </c>
      <c r="F1248" t="s">
        <v>238</v>
      </c>
      <c r="G1248">
        <f>_xlfn.XLOOKUP(A1248,'List of Molecules Used'!$D$3:$D$55,'List of Molecules Used'!$E$3:$E$55,"",0,1)</f>
        <v>402.38</v>
      </c>
      <c r="H1248">
        <f>_xlfn.XLOOKUP(A1248,'List of Molecules Used'!$D$3:$D$55,'List of Molecules Used'!$F$3:$F$55,"",0,1)</f>
        <v>56.26</v>
      </c>
    </row>
    <row r="1249" spans="1:8">
      <c r="A1249" s="2" t="s">
        <v>42</v>
      </c>
      <c r="B1249" s="2"/>
      <c r="C1249">
        <v>402.38</v>
      </c>
      <c r="D1249">
        <v>2</v>
      </c>
      <c r="E1249">
        <v>73.510999999999996</v>
      </c>
      <c r="F1249" t="s">
        <v>238</v>
      </c>
      <c r="G1249">
        <f>_xlfn.XLOOKUP(A1249,'List of Molecules Used'!$D$3:$D$55,'List of Molecules Used'!$E$3:$E$55,"",0,1)</f>
        <v>402.38</v>
      </c>
      <c r="H1249">
        <f>_xlfn.XLOOKUP(A1249,'List of Molecules Used'!$D$3:$D$55,'List of Molecules Used'!$F$3:$F$55,"",0,1)</f>
        <v>56.26</v>
      </c>
    </row>
    <row r="1250" spans="1:8">
      <c r="A1250" s="2" t="s">
        <v>42</v>
      </c>
      <c r="B1250" s="2"/>
      <c r="C1250">
        <v>402.38</v>
      </c>
      <c r="D1250">
        <v>2.5</v>
      </c>
      <c r="E1250">
        <v>73.704999999999998</v>
      </c>
      <c r="F1250" t="s">
        <v>238</v>
      </c>
      <c r="G1250">
        <f>_xlfn.XLOOKUP(A1250,'List of Molecules Used'!$D$3:$D$55,'List of Molecules Used'!$E$3:$E$55,"",0,1)</f>
        <v>402.38</v>
      </c>
      <c r="H1250">
        <f>_xlfn.XLOOKUP(A1250,'List of Molecules Used'!$D$3:$D$55,'List of Molecules Used'!$F$3:$F$55,"",0,1)</f>
        <v>56.26</v>
      </c>
    </row>
    <row r="1251" spans="1:8">
      <c r="A1251" s="2" t="s">
        <v>42</v>
      </c>
      <c r="B1251" s="2"/>
      <c r="C1251">
        <v>402.38</v>
      </c>
      <c r="D1251">
        <v>3</v>
      </c>
      <c r="E1251">
        <v>73.903999999999996</v>
      </c>
      <c r="F1251" t="s">
        <v>238</v>
      </c>
      <c r="G1251">
        <f>_xlfn.XLOOKUP(A1251,'List of Molecules Used'!$D$3:$D$55,'List of Molecules Used'!$E$3:$E$55,"",0,1)</f>
        <v>402.38</v>
      </c>
      <c r="H1251">
        <f>_xlfn.XLOOKUP(A1251,'List of Molecules Used'!$D$3:$D$55,'List of Molecules Used'!$F$3:$F$55,"",0,1)</f>
        <v>56.26</v>
      </c>
    </row>
    <row r="1252" spans="1:8">
      <c r="A1252" s="2" t="s">
        <v>42</v>
      </c>
      <c r="B1252" s="2"/>
      <c r="C1252">
        <v>402.38</v>
      </c>
      <c r="D1252">
        <v>3.5</v>
      </c>
      <c r="E1252">
        <v>74.105999999999995</v>
      </c>
      <c r="F1252" t="s">
        <v>238</v>
      </c>
      <c r="G1252">
        <f>_xlfn.XLOOKUP(A1252,'List of Molecules Used'!$D$3:$D$55,'List of Molecules Used'!$E$3:$E$55,"",0,1)</f>
        <v>402.38</v>
      </c>
      <c r="H1252">
        <f>_xlfn.XLOOKUP(A1252,'List of Molecules Used'!$D$3:$D$55,'List of Molecules Used'!$F$3:$F$55,"",0,1)</f>
        <v>56.26</v>
      </c>
    </row>
    <row r="1253" spans="1:8">
      <c r="A1253" s="2" t="s">
        <v>42</v>
      </c>
      <c r="B1253" s="2"/>
      <c r="C1253">
        <v>402.38</v>
      </c>
      <c r="D1253">
        <v>4</v>
      </c>
      <c r="E1253">
        <v>74.313000000000002</v>
      </c>
      <c r="F1253" t="s">
        <v>238</v>
      </c>
      <c r="G1253">
        <f>_xlfn.XLOOKUP(A1253,'List of Molecules Used'!$D$3:$D$55,'List of Molecules Used'!$E$3:$E$55,"",0,1)</f>
        <v>402.38</v>
      </c>
      <c r="H1253">
        <f>_xlfn.XLOOKUP(A1253,'List of Molecules Used'!$D$3:$D$55,'List of Molecules Used'!$F$3:$F$55,"",0,1)</f>
        <v>56.26</v>
      </c>
    </row>
    <row r="1254" spans="1:8">
      <c r="A1254" s="2" t="s">
        <v>42</v>
      </c>
      <c r="B1254" s="2"/>
      <c r="C1254">
        <v>402.38</v>
      </c>
      <c r="D1254">
        <v>4.5</v>
      </c>
      <c r="E1254">
        <v>74.525000000000006</v>
      </c>
      <c r="F1254" t="s">
        <v>238</v>
      </c>
      <c r="G1254">
        <f>_xlfn.XLOOKUP(A1254,'List of Molecules Used'!$D$3:$D$55,'List of Molecules Used'!$E$3:$E$55,"",0,1)</f>
        <v>402.38</v>
      </c>
      <c r="H1254">
        <f>_xlfn.XLOOKUP(A1254,'List of Molecules Used'!$D$3:$D$55,'List of Molecules Used'!$F$3:$F$55,"",0,1)</f>
        <v>56.26</v>
      </c>
    </row>
    <row r="1255" spans="1:8">
      <c r="A1255" s="2" t="s">
        <v>42</v>
      </c>
      <c r="B1255" s="2"/>
      <c r="C1255">
        <v>402.38</v>
      </c>
      <c r="D1255">
        <v>5</v>
      </c>
      <c r="E1255">
        <v>74.741</v>
      </c>
      <c r="F1255" t="s">
        <v>238</v>
      </c>
      <c r="G1255">
        <f>_xlfn.XLOOKUP(A1255,'List of Molecules Used'!$D$3:$D$55,'List of Molecules Used'!$E$3:$E$55,"",0,1)</f>
        <v>402.38</v>
      </c>
      <c r="H1255">
        <f>_xlfn.XLOOKUP(A1255,'List of Molecules Used'!$D$3:$D$55,'List of Molecules Used'!$F$3:$F$55,"",0,1)</f>
        <v>56.26</v>
      </c>
    </row>
    <row r="1256" spans="1:8">
      <c r="A1256" s="2" t="s">
        <v>42</v>
      </c>
      <c r="B1256" s="2"/>
      <c r="C1256">
        <v>402.38</v>
      </c>
      <c r="D1256">
        <v>5.5</v>
      </c>
      <c r="E1256">
        <v>74.962000000000003</v>
      </c>
      <c r="F1256" t="s">
        <v>238</v>
      </c>
      <c r="G1256">
        <f>_xlfn.XLOOKUP(A1256,'List of Molecules Used'!$D$3:$D$55,'List of Molecules Used'!$E$3:$E$55,"",0,1)</f>
        <v>402.38</v>
      </c>
      <c r="H1256">
        <f>_xlfn.XLOOKUP(A1256,'List of Molecules Used'!$D$3:$D$55,'List of Molecules Used'!$F$3:$F$55,"",0,1)</f>
        <v>56.26</v>
      </c>
    </row>
    <row r="1257" spans="1:8">
      <c r="A1257" s="2" t="s">
        <v>42</v>
      </c>
      <c r="B1257" s="2"/>
      <c r="C1257">
        <v>402.38</v>
      </c>
      <c r="D1257">
        <v>6</v>
      </c>
      <c r="E1257">
        <v>75.188000000000002</v>
      </c>
      <c r="F1257" t="s">
        <v>238</v>
      </c>
      <c r="G1257">
        <f>_xlfn.XLOOKUP(A1257,'List of Molecules Used'!$D$3:$D$55,'List of Molecules Used'!$E$3:$E$55,"",0,1)</f>
        <v>402.38</v>
      </c>
      <c r="H1257">
        <f>_xlfn.XLOOKUP(A1257,'List of Molecules Used'!$D$3:$D$55,'List of Molecules Used'!$F$3:$F$55,"",0,1)</f>
        <v>56.26</v>
      </c>
    </row>
    <row r="1258" spans="1:8">
      <c r="A1258" s="2" t="s">
        <v>42</v>
      </c>
      <c r="B1258" s="2"/>
      <c r="C1258">
        <v>402.38</v>
      </c>
      <c r="D1258">
        <v>6.5</v>
      </c>
      <c r="E1258">
        <v>75.418000000000006</v>
      </c>
      <c r="F1258" t="s">
        <v>238</v>
      </c>
      <c r="G1258">
        <f>_xlfn.XLOOKUP(A1258,'List of Molecules Used'!$D$3:$D$55,'List of Molecules Used'!$E$3:$E$55,"",0,1)</f>
        <v>402.38</v>
      </c>
      <c r="H1258">
        <f>_xlfn.XLOOKUP(A1258,'List of Molecules Used'!$D$3:$D$55,'List of Molecules Used'!$F$3:$F$55,"",0,1)</f>
        <v>56.26</v>
      </c>
    </row>
    <row r="1259" spans="1:8">
      <c r="A1259" s="2" t="s">
        <v>42</v>
      </c>
      <c r="B1259" s="2"/>
      <c r="C1259">
        <v>402.38</v>
      </c>
      <c r="D1259">
        <v>7</v>
      </c>
      <c r="E1259">
        <v>75.653999999999996</v>
      </c>
      <c r="F1259" t="s">
        <v>238</v>
      </c>
      <c r="G1259">
        <f>_xlfn.XLOOKUP(A1259,'List of Molecules Used'!$D$3:$D$55,'List of Molecules Used'!$E$3:$E$55,"",0,1)</f>
        <v>402.38</v>
      </c>
      <c r="H1259">
        <f>_xlfn.XLOOKUP(A1259,'List of Molecules Used'!$D$3:$D$55,'List of Molecules Used'!$F$3:$F$55,"",0,1)</f>
        <v>56.26</v>
      </c>
    </row>
    <row r="1260" spans="1:8">
      <c r="A1260" s="2" t="s">
        <v>42</v>
      </c>
      <c r="B1260" s="2"/>
      <c r="C1260">
        <v>402.38</v>
      </c>
      <c r="D1260">
        <v>7.5</v>
      </c>
      <c r="E1260">
        <v>75.894999999999996</v>
      </c>
      <c r="F1260" t="s">
        <v>238</v>
      </c>
      <c r="G1260">
        <f>_xlfn.XLOOKUP(A1260,'List of Molecules Used'!$D$3:$D$55,'List of Molecules Used'!$E$3:$E$55,"",0,1)</f>
        <v>402.38</v>
      </c>
      <c r="H1260">
        <f>_xlfn.XLOOKUP(A1260,'List of Molecules Used'!$D$3:$D$55,'List of Molecules Used'!$F$3:$F$55,"",0,1)</f>
        <v>56.26</v>
      </c>
    </row>
    <row r="1261" spans="1:8">
      <c r="A1261" s="2" t="s">
        <v>42</v>
      </c>
      <c r="B1261" s="2"/>
      <c r="C1261">
        <v>402.38</v>
      </c>
      <c r="D1261">
        <v>8</v>
      </c>
      <c r="E1261">
        <v>76.141999999999996</v>
      </c>
      <c r="F1261" t="s">
        <v>238</v>
      </c>
      <c r="G1261">
        <f>_xlfn.XLOOKUP(A1261,'List of Molecules Used'!$D$3:$D$55,'List of Molecules Used'!$E$3:$E$55,"",0,1)</f>
        <v>402.38</v>
      </c>
      <c r="H1261">
        <f>_xlfn.XLOOKUP(A1261,'List of Molecules Used'!$D$3:$D$55,'List of Molecules Used'!$F$3:$F$55,"",0,1)</f>
        <v>56.26</v>
      </c>
    </row>
    <row r="1262" spans="1:8">
      <c r="A1262" s="2" t="s">
        <v>42</v>
      </c>
      <c r="B1262" s="2"/>
      <c r="C1262">
        <v>402.38</v>
      </c>
      <c r="D1262">
        <v>8.5</v>
      </c>
      <c r="E1262">
        <v>76.394000000000005</v>
      </c>
      <c r="F1262" t="s">
        <v>238</v>
      </c>
      <c r="G1262">
        <f>_xlfn.XLOOKUP(A1262,'List of Molecules Used'!$D$3:$D$55,'List of Molecules Used'!$E$3:$E$55,"",0,1)</f>
        <v>402.38</v>
      </c>
      <c r="H1262">
        <f>_xlfn.XLOOKUP(A1262,'List of Molecules Used'!$D$3:$D$55,'List of Molecules Used'!$F$3:$F$55,"",0,1)</f>
        <v>56.26</v>
      </c>
    </row>
    <row r="1263" spans="1:8">
      <c r="A1263" s="2" t="s">
        <v>42</v>
      </c>
      <c r="B1263" s="2"/>
      <c r="C1263">
        <v>402.38</v>
      </c>
      <c r="D1263">
        <v>9</v>
      </c>
      <c r="E1263">
        <v>76.650999999999996</v>
      </c>
      <c r="F1263" t="s">
        <v>238</v>
      </c>
      <c r="G1263">
        <f>_xlfn.XLOOKUP(A1263,'List of Molecules Used'!$D$3:$D$55,'List of Molecules Used'!$E$3:$E$55,"",0,1)</f>
        <v>402.38</v>
      </c>
      <c r="H1263">
        <f>_xlfn.XLOOKUP(A1263,'List of Molecules Used'!$D$3:$D$55,'List of Molecules Used'!$F$3:$F$55,"",0,1)</f>
        <v>56.26</v>
      </c>
    </row>
    <row r="1264" spans="1:8">
      <c r="A1264" s="2" t="s">
        <v>42</v>
      </c>
      <c r="B1264" s="2"/>
      <c r="C1264">
        <v>402.38</v>
      </c>
      <c r="D1264">
        <v>9.5</v>
      </c>
      <c r="E1264">
        <v>76.915000000000006</v>
      </c>
      <c r="F1264" t="s">
        <v>238</v>
      </c>
      <c r="G1264">
        <f>_xlfn.XLOOKUP(A1264,'List of Molecules Used'!$D$3:$D$55,'List of Molecules Used'!$E$3:$E$55,"",0,1)</f>
        <v>402.38</v>
      </c>
      <c r="H1264">
        <f>_xlfn.XLOOKUP(A1264,'List of Molecules Used'!$D$3:$D$55,'List of Molecules Used'!$F$3:$F$55,"",0,1)</f>
        <v>56.26</v>
      </c>
    </row>
    <row r="1265" spans="1:8">
      <c r="A1265" s="2" t="s">
        <v>42</v>
      </c>
      <c r="B1265" s="2"/>
      <c r="C1265">
        <v>402.38</v>
      </c>
      <c r="D1265">
        <v>10</v>
      </c>
      <c r="E1265">
        <v>77.183999999999997</v>
      </c>
      <c r="F1265" t="s">
        <v>238</v>
      </c>
      <c r="G1265">
        <f>_xlfn.XLOOKUP(A1265,'List of Molecules Used'!$D$3:$D$55,'List of Molecules Used'!$E$3:$E$55,"",0,1)</f>
        <v>402.38</v>
      </c>
      <c r="H1265">
        <f>_xlfn.XLOOKUP(A1265,'List of Molecules Used'!$D$3:$D$55,'List of Molecules Used'!$F$3:$F$55,"",0,1)</f>
        <v>56.26</v>
      </c>
    </row>
    <row r="1266" spans="1:8">
      <c r="A1266" s="2" t="s">
        <v>42</v>
      </c>
      <c r="B1266" s="2"/>
      <c r="C1266">
        <v>442.62</v>
      </c>
      <c r="D1266">
        <v>1</v>
      </c>
      <c r="E1266">
        <v>77.23</v>
      </c>
      <c r="F1266" t="s">
        <v>238</v>
      </c>
      <c r="G1266">
        <f>_xlfn.XLOOKUP(A1266,'List of Molecules Used'!$D$3:$D$55,'List of Molecules Used'!$E$3:$E$55,"",0,1)</f>
        <v>402.38</v>
      </c>
      <c r="H1266">
        <f>_xlfn.XLOOKUP(A1266,'List of Molecules Used'!$D$3:$D$55,'List of Molecules Used'!$F$3:$F$55,"",0,1)</f>
        <v>56.26</v>
      </c>
    </row>
    <row r="1267" spans="1:8">
      <c r="A1267" s="2" t="s">
        <v>42</v>
      </c>
      <c r="B1267" s="2"/>
      <c r="C1267">
        <v>442.62</v>
      </c>
      <c r="D1267">
        <v>1.5</v>
      </c>
      <c r="E1267">
        <v>77.361999999999995</v>
      </c>
      <c r="F1267" t="s">
        <v>238</v>
      </c>
      <c r="G1267">
        <f>_xlfn.XLOOKUP(A1267,'List of Molecules Used'!$D$3:$D$55,'List of Molecules Used'!$E$3:$E$55,"",0,1)</f>
        <v>402.38</v>
      </c>
      <c r="H1267">
        <f>_xlfn.XLOOKUP(A1267,'List of Molecules Used'!$D$3:$D$55,'List of Molecules Used'!$F$3:$F$55,"",0,1)</f>
        <v>56.26</v>
      </c>
    </row>
    <row r="1268" spans="1:8">
      <c r="A1268" s="2" t="s">
        <v>42</v>
      </c>
      <c r="B1268" s="2"/>
      <c r="C1268">
        <v>442.62</v>
      </c>
      <c r="D1268">
        <v>2</v>
      </c>
      <c r="E1268">
        <v>77.495999999999995</v>
      </c>
      <c r="F1268" t="s">
        <v>238</v>
      </c>
      <c r="G1268">
        <f>_xlfn.XLOOKUP(A1268,'List of Molecules Used'!$D$3:$D$55,'List of Molecules Used'!$E$3:$E$55,"",0,1)</f>
        <v>402.38</v>
      </c>
      <c r="H1268">
        <f>_xlfn.XLOOKUP(A1268,'List of Molecules Used'!$D$3:$D$55,'List of Molecules Used'!$F$3:$F$55,"",0,1)</f>
        <v>56.26</v>
      </c>
    </row>
    <row r="1269" spans="1:8">
      <c r="A1269" s="2" t="s">
        <v>42</v>
      </c>
      <c r="B1269" s="2"/>
      <c r="C1269">
        <v>442.62</v>
      </c>
      <c r="D1269">
        <v>2.5</v>
      </c>
      <c r="E1269">
        <v>77.631</v>
      </c>
      <c r="F1269" t="s">
        <v>238</v>
      </c>
      <c r="G1269">
        <f>_xlfn.XLOOKUP(A1269,'List of Molecules Used'!$D$3:$D$55,'List of Molecules Used'!$E$3:$E$55,"",0,1)</f>
        <v>402.38</v>
      </c>
      <c r="H1269">
        <f>_xlfn.XLOOKUP(A1269,'List of Molecules Used'!$D$3:$D$55,'List of Molecules Used'!$F$3:$F$55,"",0,1)</f>
        <v>56.26</v>
      </c>
    </row>
    <row r="1270" spans="1:8">
      <c r="A1270" s="2" t="s">
        <v>42</v>
      </c>
      <c r="B1270" s="2"/>
      <c r="C1270">
        <v>442.62</v>
      </c>
      <c r="D1270">
        <v>3</v>
      </c>
      <c r="E1270">
        <v>77.769000000000005</v>
      </c>
      <c r="F1270" t="s">
        <v>238</v>
      </c>
      <c r="G1270">
        <f>_xlfn.XLOOKUP(A1270,'List of Molecules Used'!$D$3:$D$55,'List of Molecules Used'!$E$3:$E$55,"",0,1)</f>
        <v>402.38</v>
      </c>
      <c r="H1270">
        <f>_xlfn.XLOOKUP(A1270,'List of Molecules Used'!$D$3:$D$55,'List of Molecules Used'!$F$3:$F$55,"",0,1)</f>
        <v>56.26</v>
      </c>
    </row>
    <row r="1271" spans="1:8">
      <c r="A1271" s="2" t="s">
        <v>42</v>
      </c>
      <c r="B1271" s="2"/>
      <c r="C1271">
        <v>442.62</v>
      </c>
      <c r="D1271">
        <v>3.5</v>
      </c>
      <c r="E1271">
        <v>77.908000000000001</v>
      </c>
      <c r="F1271" t="s">
        <v>238</v>
      </c>
      <c r="G1271">
        <f>_xlfn.XLOOKUP(A1271,'List of Molecules Used'!$D$3:$D$55,'List of Molecules Used'!$E$3:$E$55,"",0,1)</f>
        <v>402.38</v>
      </c>
      <c r="H1271">
        <f>_xlfn.XLOOKUP(A1271,'List of Molecules Used'!$D$3:$D$55,'List of Molecules Used'!$F$3:$F$55,"",0,1)</f>
        <v>56.26</v>
      </c>
    </row>
    <row r="1272" spans="1:8">
      <c r="A1272" s="2" t="s">
        <v>42</v>
      </c>
      <c r="B1272" s="2"/>
      <c r="C1272">
        <v>442.62</v>
      </c>
      <c r="D1272">
        <v>4</v>
      </c>
      <c r="E1272">
        <v>78.048000000000002</v>
      </c>
      <c r="F1272" t="s">
        <v>238</v>
      </c>
      <c r="G1272">
        <f>_xlfn.XLOOKUP(A1272,'List of Molecules Used'!$D$3:$D$55,'List of Molecules Used'!$E$3:$E$55,"",0,1)</f>
        <v>402.38</v>
      </c>
      <c r="H1272">
        <f>_xlfn.XLOOKUP(A1272,'List of Molecules Used'!$D$3:$D$55,'List of Molecules Used'!$F$3:$F$55,"",0,1)</f>
        <v>56.26</v>
      </c>
    </row>
    <row r="1273" spans="1:8">
      <c r="A1273" s="2" t="s">
        <v>42</v>
      </c>
      <c r="B1273" s="2"/>
      <c r="C1273">
        <v>442.62</v>
      </c>
      <c r="D1273">
        <v>4.5</v>
      </c>
      <c r="E1273">
        <v>78.191000000000003</v>
      </c>
      <c r="F1273" t="s">
        <v>238</v>
      </c>
      <c r="G1273">
        <f>_xlfn.XLOOKUP(A1273,'List of Molecules Used'!$D$3:$D$55,'List of Molecules Used'!$E$3:$E$55,"",0,1)</f>
        <v>402.38</v>
      </c>
      <c r="H1273">
        <f>_xlfn.XLOOKUP(A1273,'List of Molecules Used'!$D$3:$D$55,'List of Molecules Used'!$F$3:$F$55,"",0,1)</f>
        <v>56.26</v>
      </c>
    </row>
    <row r="1274" spans="1:8">
      <c r="A1274" s="2" t="s">
        <v>42</v>
      </c>
      <c r="B1274" s="2"/>
      <c r="C1274">
        <v>442.62</v>
      </c>
      <c r="D1274">
        <v>5</v>
      </c>
      <c r="E1274">
        <v>78.334999999999994</v>
      </c>
      <c r="F1274" t="s">
        <v>238</v>
      </c>
      <c r="G1274">
        <f>_xlfn.XLOOKUP(A1274,'List of Molecules Used'!$D$3:$D$55,'List of Molecules Used'!$E$3:$E$55,"",0,1)</f>
        <v>402.38</v>
      </c>
      <c r="H1274">
        <f>_xlfn.XLOOKUP(A1274,'List of Molecules Used'!$D$3:$D$55,'List of Molecules Used'!$F$3:$F$55,"",0,1)</f>
        <v>56.26</v>
      </c>
    </row>
    <row r="1275" spans="1:8">
      <c r="A1275" s="2" t="s">
        <v>42</v>
      </c>
      <c r="B1275" s="2"/>
      <c r="C1275">
        <v>442.62</v>
      </c>
      <c r="D1275">
        <v>5.5</v>
      </c>
      <c r="E1275">
        <v>78.481999999999999</v>
      </c>
      <c r="F1275" t="s">
        <v>238</v>
      </c>
      <c r="G1275">
        <f>_xlfn.XLOOKUP(A1275,'List of Molecules Used'!$D$3:$D$55,'List of Molecules Used'!$E$3:$E$55,"",0,1)</f>
        <v>402.38</v>
      </c>
      <c r="H1275">
        <f>_xlfn.XLOOKUP(A1275,'List of Molecules Used'!$D$3:$D$55,'List of Molecules Used'!$F$3:$F$55,"",0,1)</f>
        <v>56.26</v>
      </c>
    </row>
    <row r="1276" spans="1:8">
      <c r="A1276" s="2" t="s">
        <v>42</v>
      </c>
      <c r="B1276" s="2"/>
      <c r="C1276">
        <v>442.62</v>
      </c>
      <c r="D1276">
        <v>6</v>
      </c>
      <c r="E1276">
        <v>78.63</v>
      </c>
      <c r="F1276" t="s">
        <v>238</v>
      </c>
      <c r="G1276">
        <f>_xlfn.XLOOKUP(A1276,'List of Molecules Used'!$D$3:$D$55,'List of Molecules Used'!$E$3:$E$55,"",0,1)</f>
        <v>402.38</v>
      </c>
      <c r="H1276">
        <f>_xlfn.XLOOKUP(A1276,'List of Molecules Used'!$D$3:$D$55,'List of Molecules Used'!$F$3:$F$55,"",0,1)</f>
        <v>56.26</v>
      </c>
    </row>
    <row r="1277" spans="1:8">
      <c r="A1277" s="2" t="s">
        <v>42</v>
      </c>
      <c r="B1277" s="2"/>
      <c r="C1277">
        <v>442.62</v>
      </c>
      <c r="D1277">
        <v>6.5</v>
      </c>
      <c r="E1277">
        <v>78.78</v>
      </c>
      <c r="F1277" t="s">
        <v>238</v>
      </c>
      <c r="G1277">
        <f>_xlfn.XLOOKUP(A1277,'List of Molecules Used'!$D$3:$D$55,'List of Molecules Used'!$E$3:$E$55,"",0,1)</f>
        <v>402.38</v>
      </c>
      <c r="H1277">
        <f>_xlfn.XLOOKUP(A1277,'List of Molecules Used'!$D$3:$D$55,'List of Molecules Used'!$F$3:$F$55,"",0,1)</f>
        <v>56.26</v>
      </c>
    </row>
    <row r="1278" spans="1:8">
      <c r="A1278" s="2" t="s">
        <v>42</v>
      </c>
      <c r="B1278" s="2"/>
      <c r="C1278">
        <v>442.62</v>
      </c>
      <c r="D1278">
        <v>7</v>
      </c>
      <c r="E1278">
        <v>78.932000000000002</v>
      </c>
      <c r="F1278" t="s">
        <v>238</v>
      </c>
      <c r="G1278">
        <f>_xlfn.XLOOKUP(A1278,'List of Molecules Used'!$D$3:$D$55,'List of Molecules Used'!$E$3:$E$55,"",0,1)</f>
        <v>402.38</v>
      </c>
      <c r="H1278">
        <f>_xlfn.XLOOKUP(A1278,'List of Molecules Used'!$D$3:$D$55,'List of Molecules Used'!$F$3:$F$55,"",0,1)</f>
        <v>56.26</v>
      </c>
    </row>
    <row r="1279" spans="1:8">
      <c r="A1279" s="2" t="s">
        <v>42</v>
      </c>
      <c r="B1279" s="2"/>
      <c r="C1279">
        <v>442.62</v>
      </c>
      <c r="D1279">
        <v>7.5</v>
      </c>
      <c r="E1279">
        <v>79.085999999999999</v>
      </c>
      <c r="F1279" t="s">
        <v>238</v>
      </c>
      <c r="G1279">
        <f>_xlfn.XLOOKUP(A1279,'List of Molecules Used'!$D$3:$D$55,'List of Molecules Used'!$E$3:$E$55,"",0,1)</f>
        <v>402.38</v>
      </c>
      <c r="H1279">
        <f>_xlfn.XLOOKUP(A1279,'List of Molecules Used'!$D$3:$D$55,'List of Molecules Used'!$F$3:$F$55,"",0,1)</f>
        <v>56.26</v>
      </c>
    </row>
    <row r="1280" spans="1:8">
      <c r="A1280" s="2" t="s">
        <v>42</v>
      </c>
      <c r="B1280" s="2"/>
      <c r="C1280">
        <v>442.62</v>
      </c>
      <c r="D1280">
        <v>8</v>
      </c>
      <c r="E1280">
        <v>79.242000000000004</v>
      </c>
      <c r="F1280" t="s">
        <v>238</v>
      </c>
      <c r="G1280">
        <f>_xlfn.XLOOKUP(A1280,'List of Molecules Used'!$D$3:$D$55,'List of Molecules Used'!$E$3:$E$55,"",0,1)</f>
        <v>402.38</v>
      </c>
      <c r="H1280">
        <f>_xlfn.XLOOKUP(A1280,'List of Molecules Used'!$D$3:$D$55,'List of Molecules Used'!$F$3:$F$55,"",0,1)</f>
        <v>56.26</v>
      </c>
    </row>
    <row r="1281" spans="1:8">
      <c r="A1281" s="2" t="s">
        <v>42</v>
      </c>
      <c r="B1281" s="2"/>
      <c r="C1281">
        <v>442.62</v>
      </c>
      <c r="D1281">
        <v>8.5</v>
      </c>
      <c r="E1281">
        <v>79.400000000000006</v>
      </c>
      <c r="F1281" t="s">
        <v>238</v>
      </c>
      <c r="G1281">
        <f>_xlfn.XLOOKUP(A1281,'List of Molecules Used'!$D$3:$D$55,'List of Molecules Used'!$E$3:$E$55,"",0,1)</f>
        <v>402.38</v>
      </c>
      <c r="H1281">
        <f>_xlfn.XLOOKUP(A1281,'List of Molecules Used'!$D$3:$D$55,'List of Molecules Used'!$F$3:$F$55,"",0,1)</f>
        <v>56.26</v>
      </c>
    </row>
    <row r="1282" spans="1:8">
      <c r="A1282" s="2" t="s">
        <v>42</v>
      </c>
      <c r="B1282" s="2"/>
      <c r="C1282">
        <v>442.62</v>
      </c>
      <c r="D1282">
        <v>9</v>
      </c>
      <c r="E1282">
        <v>79.56</v>
      </c>
      <c r="F1282" t="s">
        <v>238</v>
      </c>
      <c r="G1282">
        <f>_xlfn.XLOOKUP(A1282,'List of Molecules Used'!$D$3:$D$55,'List of Molecules Used'!$E$3:$E$55,"",0,1)</f>
        <v>402.38</v>
      </c>
      <c r="H1282">
        <f>_xlfn.XLOOKUP(A1282,'List of Molecules Used'!$D$3:$D$55,'List of Molecules Used'!$F$3:$F$55,"",0,1)</f>
        <v>56.26</v>
      </c>
    </row>
    <row r="1283" spans="1:8">
      <c r="A1283" s="2" t="s">
        <v>42</v>
      </c>
      <c r="B1283" s="2"/>
      <c r="C1283">
        <v>442.62</v>
      </c>
      <c r="D1283">
        <v>9.5</v>
      </c>
      <c r="E1283">
        <v>79.722999999999999</v>
      </c>
      <c r="F1283" t="s">
        <v>238</v>
      </c>
      <c r="G1283">
        <f>_xlfn.XLOOKUP(A1283,'List of Molecules Used'!$D$3:$D$55,'List of Molecules Used'!$E$3:$E$55,"",0,1)</f>
        <v>402.38</v>
      </c>
      <c r="H1283">
        <f>_xlfn.XLOOKUP(A1283,'List of Molecules Used'!$D$3:$D$55,'List of Molecules Used'!$F$3:$F$55,"",0,1)</f>
        <v>56.26</v>
      </c>
    </row>
    <row r="1284" spans="1:8">
      <c r="A1284" s="2" t="s">
        <v>42</v>
      </c>
      <c r="B1284" s="2"/>
      <c r="C1284">
        <v>442.62</v>
      </c>
      <c r="D1284">
        <v>10</v>
      </c>
      <c r="E1284">
        <v>79.887</v>
      </c>
      <c r="F1284" t="s">
        <v>238</v>
      </c>
      <c r="G1284">
        <f>_xlfn.XLOOKUP(A1284,'List of Molecules Used'!$D$3:$D$55,'List of Molecules Used'!$E$3:$E$55,"",0,1)</f>
        <v>402.38</v>
      </c>
      <c r="H1284">
        <f>_xlfn.XLOOKUP(A1284,'List of Molecules Used'!$D$3:$D$55,'List of Molecules Used'!$F$3:$F$55,"",0,1)</f>
        <v>56.26</v>
      </c>
    </row>
    <row r="1285" spans="1:8">
      <c r="A1285" s="2" t="s">
        <v>45</v>
      </c>
      <c r="B1285" s="2"/>
      <c r="C1285">
        <v>278.81</v>
      </c>
      <c r="D1285">
        <v>1</v>
      </c>
      <c r="E1285">
        <v>53.317</v>
      </c>
      <c r="F1285" t="s">
        <v>238</v>
      </c>
      <c r="G1285">
        <f>_xlfn.XLOOKUP(A1285,'List of Molecules Used'!$D$3:$D$55,'List of Molecules Used'!$E$3:$E$55,"",0,1)</f>
        <v>398.3</v>
      </c>
      <c r="H1285">
        <f>_xlfn.XLOOKUP(A1285,'List of Molecules Used'!$D$3:$D$55,'List of Molecules Used'!$F$3:$F$55,"",0,1)</f>
        <v>55.796999999999997</v>
      </c>
    </row>
    <row r="1286" spans="1:8">
      <c r="A1286" s="2" t="s">
        <v>45</v>
      </c>
      <c r="B1286" s="2"/>
      <c r="C1286">
        <v>278.81</v>
      </c>
      <c r="D1286">
        <v>1.5</v>
      </c>
      <c r="E1286">
        <v>54.145000000000003</v>
      </c>
      <c r="F1286" t="s">
        <v>238</v>
      </c>
      <c r="G1286">
        <f>_xlfn.XLOOKUP(A1286,'List of Molecules Used'!$D$3:$D$55,'List of Molecules Used'!$E$3:$E$55,"",0,1)</f>
        <v>398.3</v>
      </c>
      <c r="H1286">
        <f>_xlfn.XLOOKUP(A1286,'List of Molecules Used'!$D$3:$D$55,'List of Molecules Used'!$F$3:$F$55,"",0,1)</f>
        <v>55.796999999999997</v>
      </c>
    </row>
    <row r="1287" spans="1:8">
      <c r="A1287" s="2" t="s">
        <v>45</v>
      </c>
      <c r="B1287" s="2"/>
      <c r="C1287">
        <v>278.81</v>
      </c>
      <c r="D1287">
        <v>2</v>
      </c>
      <c r="E1287">
        <v>55.027000000000001</v>
      </c>
      <c r="F1287" t="s">
        <v>238</v>
      </c>
      <c r="G1287">
        <f>_xlfn.XLOOKUP(A1287,'List of Molecules Used'!$D$3:$D$55,'List of Molecules Used'!$E$3:$E$55,"",0,1)</f>
        <v>398.3</v>
      </c>
      <c r="H1287">
        <f>_xlfn.XLOOKUP(A1287,'List of Molecules Used'!$D$3:$D$55,'List of Molecules Used'!$F$3:$F$55,"",0,1)</f>
        <v>55.796999999999997</v>
      </c>
    </row>
    <row r="1288" spans="1:8">
      <c r="A1288" s="2" t="s">
        <v>45</v>
      </c>
      <c r="B1288" s="2"/>
      <c r="C1288">
        <v>278.81</v>
      </c>
      <c r="D1288">
        <v>2.5</v>
      </c>
      <c r="E1288">
        <v>55.97</v>
      </c>
      <c r="F1288" t="s">
        <v>238</v>
      </c>
      <c r="G1288">
        <f>_xlfn.XLOOKUP(A1288,'List of Molecules Used'!$D$3:$D$55,'List of Molecules Used'!$E$3:$E$55,"",0,1)</f>
        <v>398.3</v>
      </c>
      <c r="H1288">
        <f>_xlfn.XLOOKUP(A1288,'List of Molecules Used'!$D$3:$D$55,'List of Molecules Used'!$F$3:$F$55,"",0,1)</f>
        <v>55.796999999999997</v>
      </c>
    </row>
    <row r="1289" spans="1:8">
      <c r="A1289" s="2" t="s">
        <v>45</v>
      </c>
      <c r="B1289" s="2"/>
      <c r="C1289">
        <v>278.81</v>
      </c>
      <c r="D1289">
        <v>3</v>
      </c>
      <c r="E1289">
        <v>56.981000000000002</v>
      </c>
      <c r="F1289" t="s">
        <v>238</v>
      </c>
      <c r="G1289">
        <f>_xlfn.XLOOKUP(A1289,'List of Molecules Used'!$D$3:$D$55,'List of Molecules Used'!$E$3:$E$55,"",0,1)</f>
        <v>398.3</v>
      </c>
      <c r="H1289">
        <f>_xlfn.XLOOKUP(A1289,'List of Molecules Used'!$D$3:$D$55,'List of Molecules Used'!$F$3:$F$55,"",0,1)</f>
        <v>55.796999999999997</v>
      </c>
    </row>
    <row r="1290" spans="1:8">
      <c r="A1290" s="2" t="s">
        <v>45</v>
      </c>
      <c r="B1290" s="2"/>
      <c r="C1290">
        <v>278.81</v>
      </c>
      <c r="D1290">
        <v>3.5</v>
      </c>
      <c r="E1290">
        <v>58.067999999999998</v>
      </c>
      <c r="F1290" t="s">
        <v>238</v>
      </c>
      <c r="G1290">
        <f>_xlfn.XLOOKUP(A1290,'List of Molecules Used'!$D$3:$D$55,'List of Molecules Used'!$E$3:$E$55,"",0,1)</f>
        <v>398.3</v>
      </c>
      <c r="H1290">
        <f>_xlfn.XLOOKUP(A1290,'List of Molecules Used'!$D$3:$D$55,'List of Molecules Used'!$F$3:$F$55,"",0,1)</f>
        <v>55.796999999999997</v>
      </c>
    </row>
    <row r="1291" spans="1:8">
      <c r="A1291" s="2" t="s">
        <v>45</v>
      </c>
      <c r="B1291" s="2"/>
      <c r="C1291">
        <v>278.81</v>
      </c>
      <c r="D1291">
        <v>4</v>
      </c>
      <c r="E1291">
        <v>59.241999999999997</v>
      </c>
      <c r="F1291" t="s">
        <v>238</v>
      </c>
      <c r="G1291">
        <f>_xlfn.XLOOKUP(A1291,'List of Molecules Used'!$D$3:$D$55,'List of Molecules Used'!$E$3:$E$55,"",0,1)</f>
        <v>398.3</v>
      </c>
      <c r="H1291">
        <f>_xlfn.XLOOKUP(A1291,'List of Molecules Used'!$D$3:$D$55,'List of Molecules Used'!$F$3:$F$55,"",0,1)</f>
        <v>55.796999999999997</v>
      </c>
    </row>
    <row r="1292" spans="1:8">
      <c r="A1292" s="2" t="s">
        <v>45</v>
      </c>
      <c r="B1292" s="2"/>
      <c r="C1292">
        <v>278.81</v>
      </c>
      <c r="D1292">
        <v>4.1311</v>
      </c>
      <c r="E1292">
        <v>59.564999999999998</v>
      </c>
      <c r="F1292" t="s">
        <v>238</v>
      </c>
      <c r="G1292">
        <f>_xlfn.XLOOKUP(A1292,'List of Molecules Used'!$D$3:$D$55,'List of Molecules Used'!$E$3:$E$55,"",0,1)</f>
        <v>398.3</v>
      </c>
      <c r="H1292">
        <f>_xlfn.XLOOKUP(A1292,'List of Molecules Used'!$D$3:$D$55,'List of Molecules Used'!$F$3:$F$55,"",0,1)</f>
        <v>55.796999999999997</v>
      </c>
    </row>
    <row r="1293" spans="1:8">
      <c r="A1293" s="2" t="s">
        <v>45</v>
      </c>
      <c r="B1293" s="2"/>
      <c r="C1293">
        <v>278.81</v>
      </c>
      <c r="D1293">
        <v>4.1311</v>
      </c>
      <c r="E1293">
        <v>102.5</v>
      </c>
      <c r="F1293" t="s">
        <v>237</v>
      </c>
      <c r="G1293">
        <f>_xlfn.XLOOKUP(A1293,'List of Molecules Used'!$D$3:$D$55,'List of Molecules Used'!$E$3:$E$55,"",0,1)</f>
        <v>398.3</v>
      </c>
      <c r="H1293">
        <f>_xlfn.XLOOKUP(A1293,'List of Molecules Used'!$D$3:$D$55,'List of Molecules Used'!$F$3:$F$55,"",0,1)</f>
        <v>55.796999999999997</v>
      </c>
    </row>
    <row r="1294" spans="1:8">
      <c r="A1294" s="2" t="s">
        <v>45</v>
      </c>
      <c r="B1294" s="2"/>
      <c r="C1294">
        <v>278.81</v>
      </c>
      <c r="D1294">
        <v>4.5</v>
      </c>
      <c r="E1294">
        <v>102.49</v>
      </c>
      <c r="F1294" t="s">
        <v>237</v>
      </c>
      <c r="G1294">
        <f>_xlfn.XLOOKUP(A1294,'List of Molecules Used'!$D$3:$D$55,'List of Molecules Used'!$E$3:$E$55,"",0,1)</f>
        <v>398.3</v>
      </c>
      <c r="H1294">
        <f>_xlfn.XLOOKUP(A1294,'List of Molecules Used'!$D$3:$D$55,'List of Molecules Used'!$F$3:$F$55,"",0,1)</f>
        <v>55.796999999999997</v>
      </c>
    </row>
    <row r="1295" spans="1:8">
      <c r="A1295" s="2" t="s">
        <v>45</v>
      </c>
      <c r="B1295" s="2"/>
      <c r="C1295">
        <v>278.81</v>
      </c>
      <c r="D1295">
        <v>5</v>
      </c>
      <c r="E1295">
        <v>102.47</v>
      </c>
      <c r="F1295" t="s">
        <v>237</v>
      </c>
      <c r="G1295">
        <f>_xlfn.XLOOKUP(A1295,'List of Molecules Used'!$D$3:$D$55,'List of Molecules Used'!$E$3:$E$55,"",0,1)</f>
        <v>398.3</v>
      </c>
      <c r="H1295">
        <f>_xlfn.XLOOKUP(A1295,'List of Molecules Used'!$D$3:$D$55,'List of Molecules Used'!$F$3:$F$55,"",0,1)</f>
        <v>55.796999999999997</v>
      </c>
    </row>
    <row r="1296" spans="1:8">
      <c r="A1296" s="2" t="s">
        <v>45</v>
      </c>
      <c r="B1296" s="2"/>
      <c r="C1296">
        <v>278.81</v>
      </c>
      <c r="D1296">
        <v>5.5</v>
      </c>
      <c r="E1296">
        <v>102.46</v>
      </c>
      <c r="F1296" t="s">
        <v>237</v>
      </c>
      <c r="G1296">
        <f>_xlfn.XLOOKUP(A1296,'List of Molecules Used'!$D$3:$D$55,'List of Molecules Used'!$E$3:$E$55,"",0,1)</f>
        <v>398.3</v>
      </c>
      <c r="H1296">
        <f>_xlfn.XLOOKUP(A1296,'List of Molecules Used'!$D$3:$D$55,'List of Molecules Used'!$F$3:$F$55,"",0,1)</f>
        <v>55.796999999999997</v>
      </c>
    </row>
    <row r="1297" spans="1:8">
      <c r="A1297" s="2" t="s">
        <v>45</v>
      </c>
      <c r="B1297" s="2"/>
      <c r="C1297">
        <v>278.81</v>
      </c>
      <c r="D1297">
        <v>6</v>
      </c>
      <c r="E1297">
        <v>102.44</v>
      </c>
      <c r="F1297" t="s">
        <v>237</v>
      </c>
      <c r="G1297">
        <f>_xlfn.XLOOKUP(A1297,'List of Molecules Used'!$D$3:$D$55,'List of Molecules Used'!$E$3:$E$55,"",0,1)</f>
        <v>398.3</v>
      </c>
      <c r="H1297">
        <f>_xlfn.XLOOKUP(A1297,'List of Molecules Used'!$D$3:$D$55,'List of Molecules Used'!$F$3:$F$55,"",0,1)</f>
        <v>55.796999999999997</v>
      </c>
    </row>
    <row r="1298" spans="1:8">
      <c r="A1298" s="2" t="s">
        <v>45</v>
      </c>
      <c r="B1298" s="2"/>
      <c r="C1298">
        <v>278.81</v>
      </c>
      <c r="D1298">
        <v>6.5</v>
      </c>
      <c r="E1298">
        <v>102.42</v>
      </c>
      <c r="F1298" t="s">
        <v>237</v>
      </c>
      <c r="G1298">
        <f>_xlfn.XLOOKUP(A1298,'List of Molecules Used'!$D$3:$D$55,'List of Molecules Used'!$E$3:$E$55,"",0,1)</f>
        <v>398.3</v>
      </c>
      <c r="H1298">
        <f>_xlfn.XLOOKUP(A1298,'List of Molecules Used'!$D$3:$D$55,'List of Molecules Used'!$F$3:$F$55,"",0,1)</f>
        <v>55.796999999999997</v>
      </c>
    </row>
    <row r="1299" spans="1:8">
      <c r="A1299" s="2" t="s">
        <v>45</v>
      </c>
      <c r="B1299" s="2"/>
      <c r="C1299">
        <v>278.81</v>
      </c>
      <c r="D1299">
        <v>7</v>
      </c>
      <c r="E1299">
        <v>102.4</v>
      </c>
      <c r="F1299" t="s">
        <v>237</v>
      </c>
      <c r="G1299">
        <f>_xlfn.XLOOKUP(A1299,'List of Molecules Used'!$D$3:$D$55,'List of Molecules Used'!$E$3:$E$55,"",0,1)</f>
        <v>398.3</v>
      </c>
      <c r="H1299">
        <f>_xlfn.XLOOKUP(A1299,'List of Molecules Used'!$D$3:$D$55,'List of Molecules Used'!$F$3:$F$55,"",0,1)</f>
        <v>55.796999999999997</v>
      </c>
    </row>
    <row r="1300" spans="1:8">
      <c r="A1300" s="2" t="s">
        <v>45</v>
      </c>
      <c r="B1300" s="2"/>
      <c r="C1300">
        <v>278.81</v>
      </c>
      <c r="D1300">
        <v>7.5</v>
      </c>
      <c r="E1300">
        <v>102.38</v>
      </c>
      <c r="F1300" t="s">
        <v>237</v>
      </c>
      <c r="G1300">
        <f>_xlfn.XLOOKUP(A1300,'List of Molecules Used'!$D$3:$D$55,'List of Molecules Used'!$E$3:$E$55,"",0,1)</f>
        <v>398.3</v>
      </c>
      <c r="H1300">
        <f>_xlfn.XLOOKUP(A1300,'List of Molecules Used'!$D$3:$D$55,'List of Molecules Used'!$F$3:$F$55,"",0,1)</f>
        <v>55.796999999999997</v>
      </c>
    </row>
    <row r="1301" spans="1:8">
      <c r="A1301" s="2" t="s">
        <v>45</v>
      </c>
      <c r="B1301" s="2"/>
      <c r="C1301">
        <v>278.81</v>
      </c>
      <c r="D1301">
        <v>8</v>
      </c>
      <c r="E1301">
        <v>102.37</v>
      </c>
      <c r="F1301" t="s">
        <v>237</v>
      </c>
      <c r="G1301">
        <f>_xlfn.XLOOKUP(A1301,'List of Molecules Used'!$D$3:$D$55,'List of Molecules Used'!$E$3:$E$55,"",0,1)</f>
        <v>398.3</v>
      </c>
      <c r="H1301">
        <f>_xlfn.XLOOKUP(A1301,'List of Molecules Used'!$D$3:$D$55,'List of Molecules Used'!$F$3:$F$55,"",0,1)</f>
        <v>55.796999999999997</v>
      </c>
    </row>
    <row r="1302" spans="1:8">
      <c r="A1302" s="2" t="s">
        <v>45</v>
      </c>
      <c r="B1302" s="2"/>
      <c r="C1302">
        <v>278.81</v>
      </c>
      <c r="D1302">
        <v>8.5</v>
      </c>
      <c r="E1302">
        <v>102.35</v>
      </c>
      <c r="F1302" t="s">
        <v>237</v>
      </c>
      <c r="G1302">
        <f>_xlfn.XLOOKUP(A1302,'List of Molecules Used'!$D$3:$D$55,'List of Molecules Used'!$E$3:$E$55,"",0,1)</f>
        <v>398.3</v>
      </c>
      <c r="H1302">
        <f>_xlfn.XLOOKUP(A1302,'List of Molecules Used'!$D$3:$D$55,'List of Molecules Used'!$F$3:$F$55,"",0,1)</f>
        <v>55.796999999999997</v>
      </c>
    </row>
    <row r="1303" spans="1:8">
      <c r="A1303" s="2" t="s">
        <v>45</v>
      </c>
      <c r="B1303" s="2"/>
      <c r="C1303">
        <v>278.81</v>
      </c>
      <c r="D1303">
        <v>9</v>
      </c>
      <c r="E1303">
        <v>102.33</v>
      </c>
      <c r="F1303" t="s">
        <v>237</v>
      </c>
      <c r="G1303">
        <f>_xlfn.XLOOKUP(A1303,'List of Molecules Used'!$D$3:$D$55,'List of Molecules Used'!$E$3:$E$55,"",0,1)</f>
        <v>398.3</v>
      </c>
      <c r="H1303">
        <f>_xlfn.XLOOKUP(A1303,'List of Molecules Used'!$D$3:$D$55,'List of Molecules Used'!$F$3:$F$55,"",0,1)</f>
        <v>55.796999999999997</v>
      </c>
    </row>
    <row r="1304" spans="1:8">
      <c r="A1304" s="2" t="s">
        <v>45</v>
      </c>
      <c r="B1304" s="2"/>
      <c r="C1304">
        <v>278.81</v>
      </c>
      <c r="D1304">
        <v>9.5</v>
      </c>
      <c r="E1304">
        <v>102.32</v>
      </c>
      <c r="F1304" t="s">
        <v>237</v>
      </c>
      <c r="G1304">
        <f>_xlfn.XLOOKUP(A1304,'List of Molecules Used'!$D$3:$D$55,'List of Molecules Used'!$E$3:$E$55,"",0,1)</f>
        <v>398.3</v>
      </c>
      <c r="H1304">
        <f>_xlfn.XLOOKUP(A1304,'List of Molecules Used'!$D$3:$D$55,'List of Molecules Used'!$F$3:$F$55,"",0,1)</f>
        <v>55.796999999999997</v>
      </c>
    </row>
    <row r="1305" spans="1:8">
      <c r="A1305" s="2" t="s">
        <v>45</v>
      </c>
      <c r="B1305" s="2"/>
      <c r="C1305">
        <v>278.81</v>
      </c>
      <c r="D1305">
        <v>10</v>
      </c>
      <c r="E1305">
        <v>102.3</v>
      </c>
      <c r="F1305" t="s">
        <v>237</v>
      </c>
      <c r="G1305">
        <f>_xlfn.XLOOKUP(A1305,'List of Molecules Used'!$D$3:$D$55,'List of Molecules Used'!$E$3:$E$55,"",0,1)</f>
        <v>398.3</v>
      </c>
      <c r="H1305">
        <f>_xlfn.XLOOKUP(A1305,'List of Molecules Used'!$D$3:$D$55,'List of Molecules Used'!$F$3:$F$55,"",0,1)</f>
        <v>55.796999999999997</v>
      </c>
    </row>
    <row r="1306" spans="1:8">
      <c r="A1306" s="2" t="s">
        <v>45</v>
      </c>
      <c r="B1306" s="2"/>
      <c r="C1306">
        <v>318.64</v>
      </c>
      <c r="D1306">
        <v>1</v>
      </c>
      <c r="E1306">
        <v>60.656999999999996</v>
      </c>
      <c r="F1306" t="s">
        <v>238</v>
      </c>
      <c r="G1306">
        <f>_xlfn.XLOOKUP(A1306,'List of Molecules Used'!$D$3:$D$55,'List of Molecules Used'!$E$3:$E$55,"",0,1)</f>
        <v>398.3</v>
      </c>
      <c r="H1306">
        <f>_xlfn.XLOOKUP(A1306,'List of Molecules Used'!$D$3:$D$55,'List of Molecules Used'!$F$3:$F$55,"",0,1)</f>
        <v>55.796999999999997</v>
      </c>
    </row>
    <row r="1307" spans="1:8">
      <c r="A1307" s="2" t="s">
        <v>45</v>
      </c>
      <c r="B1307" s="2"/>
      <c r="C1307">
        <v>318.64</v>
      </c>
      <c r="D1307">
        <v>1.5</v>
      </c>
      <c r="E1307">
        <v>61.146000000000001</v>
      </c>
      <c r="F1307" t="s">
        <v>238</v>
      </c>
      <c r="G1307">
        <f>_xlfn.XLOOKUP(A1307,'List of Molecules Used'!$D$3:$D$55,'List of Molecules Used'!$E$3:$E$55,"",0,1)</f>
        <v>398.3</v>
      </c>
      <c r="H1307">
        <f>_xlfn.XLOOKUP(A1307,'List of Molecules Used'!$D$3:$D$55,'List of Molecules Used'!$F$3:$F$55,"",0,1)</f>
        <v>55.796999999999997</v>
      </c>
    </row>
    <row r="1308" spans="1:8">
      <c r="A1308" s="2" t="s">
        <v>45</v>
      </c>
      <c r="B1308" s="2"/>
      <c r="C1308">
        <v>318.64</v>
      </c>
      <c r="D1308">
        <v>2</v>
      </c>
      <c r="E1308">
        <v>61.652000000000001</v>
      </c>
      <c r="F1308" t="s">
        <v>238</v>
      </c>
      <c r="G1308">
        <f>_xlfn.XLOOKUP(A1308,'List of Molecules Used'!$D$3:$D$55,'List of Molecules Used'!$E$3:$E$55,"",0,1)</f>
        <v>398.3</v>
      </c>
      <c r="H1308">
        <f>_xlfn.XLOOKUP(A1308,'List of Molecules Used'!$D$3:$D$55,'List of Molecules Used'!$F$3:$F$55,"",0,1)</f>
        <v>55.796999999999997</v>
      </c>
    </row>
    <row r="1309" spans="1:8">
      <c r="A1309" s="2" t="s">
        <v>45</v>
      </c>
      <c r="B1309" s="2"/>
      <c r="C1309">
        <v>318.64</v>
      </c>
      <c r="D1309">
        <v>2.5</v>
      </c>
      <c r="E1309">
        <v>62.177</v>
      </c>
      <c r="F1309" t="s">
        <v>238</v>
      </c>
      <c r="G1309">
        <f>_xlfn.XLOOKUP(A1309,'List of Molecules Used'!$D$3:$D$55,'List of Molecules Used'!$E$3:$E$55,"",0,1)</f>
        <v>398.3</v>
      </c>
      <c r="H1309">
        <f>_xlfn.XLOOKUP(A1309,'List of Molecules Used'!$D$3:$D$55,'List of Molecules Used'!$F$3:$F$55,"",0,1)</f>
        <v>55.796999999999997</v>
      </c>
    </row>
    <row r="1310" spans="1:8">
      <c r="A1310" s="2" t="s">
        <v>45</v>
      </c>
      <c r="B1310" s="2"/>
      <c r="C1310">
        <v>318.64</v>
      </c>
      <c r="D1310">
        <v>3</v>
      </c>
      <c r="E1310">
        <v>62.722000000000001</v>
      </c>
      <c r="F1310" t="s">
        <v>238</v>
      </c>
      <c r="G1310">
        <f>_xlfn.XLOOKUP(A1310,'List of Molecules Used'!$D$3:$D$55,'List of Molecules Used'!$E$3:$E$55,"",0,1)</f>
        <v>398.3</v>
      </c>
      <c r="H1310">
        <f>_xlfn.XLOOKUP(A1310,'List of Molecules Used'!$D$3:$D$55,'List of Molecules Used'!$F$3:$F$55,"",0,1)</f>
        <v>55.796999999999997</v>
      </c>
    </row>
    <row r="1311" spans="1:8">
      <c r="A1311" s="2" t="s">
        <v>45</v>
      </c>
      <c r="B1311" s="2"/>
      <c r="C1311">
        <v>318.64</v>
      </c>
      <c r="D1311">
        <v>3.5</v>
      </c>
      <c r="E1311">
        <v>63.287999999999997</v>
      </c>
      <c r="F1311" t="s">
        <v>238</v>
      </c>
      <c r="G1311">
        <f>_xlfn.XLOOKUP(A1311,'List of Molecules Used'!$D$3:$D$55,'List of Molecules Used'!$E$3:$E$55,"",0,1)</f>
        <v>398.3</v>
      </c>
      <c r="H1311">
        <f>_xlfn.XLOOKUP(A1311,'List of Molecules Used'!$D$3:$D$55,'List of Molecules Used'!$F$3:$F$55,"",0,1)</f>
        <v>55.796999999999997</v>
      </c>
    </row>
    <row r="1312" spans="1:8">
      <c r="A1312" s="2" t="s">
        <v>45</v>
      </c>
      <c r="B1312" s="2"/>
      <c r="C1312">
        <v>318.64</v>
      </c>
      <c r="D1312">
        <v>4</v>
      </c>
      <c r="E1312">
        <v>63.875999999999998</v>
      </c>
      <c r="F1312" t="s">
        <v>238</v>
      </c>
      <c r="G1312">
        <f>_xlfn.XLOOKUP(A1312,'List of Molecules Used'!$D$3:$D$55,'List of Molecules Used'!$E$3:$E$55,"",0,1)</f>
        <v>398.3</v>
      </c>
      <c r="H1312">
        <f>_xlfn.XLOOKUP(A1312,'List of Molecules Used'!$D$3:$D$55,'List of Molecules Used'!$F$3:$F$55,"",0,1)</f>
        <v>55.796999999999997</v>
      </c>
    </row>
    <row r="1313" spans="1:8">
      <c r="A1313" s="2" t="s">
        <v>45</v>
      </c>
      <c r="B1313" s="2"/>
      <c r="C1313">
        <v>318.64</v>
      </c>
      <c r="D1313">
        <v>4.5</v>
      </c>
      <c r="E1313">
        <v>64.488</v>
      </c>
      <c r="F1313" t="s">
        <v>238</v>
      </c>
      <c r="G1313">
        <f>_xlfn.XLOOKUP(A1313,'List of Molecules Used'!$D$3:$D$55,'List of Molecules Used'!$E$3:$E$55,"",0,1)</f>
        <v>398.3</v>
      </c>
      <c r="H1313">
        <f>_xlfn.XLOOKUP(A1313,'List of Molecules Used'!$D$3:$D$55,'List of Molecules Used'!$F$3:$F$55,"",0,1)</f>
        <v>55.796999999999997</v>
      </c>
    </row>
    <row r="1314" spans="1:8">
      <c r="A1314" s="2" t="s">
        <v>45</v>
      </c>
      <c r="B1314" s="2"/>
      <c r="C1314">
        <v>318.64</v>
      </c>
      <c r="D1314">
        <v>5</v>
      </c>
      <c r="E1314">
        <v>65.126000000000005</v>
      </c>
      <c r="F1314" t="s">
        <v>238</v>
      </c>
      <c r="G1314">
        <f>_xlfn.XLOOKUP(A1314,'List of Molecules Used'!$D$3:$D$55,'List of Molecules Used'!$E$3:$E$55,"",0,1)</f>
        <v>398.3</v>
      </c>
      <c r="H1314">
        <f>_xlfn.XLOOKUP(A1314,'List of Molecules Used'!$D$3:$D$55,'List of Molecules Used'!$F$3:$F$55,"",0,1)</f>
        <v>55.796999999999997</v>
      </c>
    </row>
    <row r="1315" spans="1:8">
      <c r="A1315" s="2" t="s">
        <v>45</v>
      </c>
      <c r="B1315" s="2"/>
      <c r="C1315">
        <v>318.64</v>
      </c>
      <c r="D1315">
        <v>5.5</v>
      </c>
      <c r="E1315">
        <v>65.792000000000002</v>
      </c>
      <c r="F1315" t="s">
        <v>238</v>
      </c>
      <c r="G1315">
        <f>_xlfn.XLOOKUP(A1315,'List of Molecules Used'!$D$3:$D$55,'List of Molecules Used'!$E$3:$E$55,"",0,1)</f>
        <v>398.3</v>
      </c>
      <c r="H1315">
        <f>_xlfn.XLOOKUP(A1315,'List of Molecules Used'!$D$3:$D$55,'List of Molecules Used'!$F$3:$F$55,"",0,1)</f>
        <v>55.796999999999997</v>
      </c>
    </row>
    <row r="1316" spans="1:8">
      <c r="A1316" s="2" t="s">
        <v>45</v>
      </c>
      <c r="B1316" s="2"/>
      <c r="C1316">
        <v>318.64</v>
      </c>
      <c r="D1316">
        <v>6</v>
      </c>
      <c r="E1316">
        <v>66.486999999999995</v>
      </c>
      <c r="F1316" t="s">
        <v>238</v>
      </c>
      <c r="G1316">
        <f>_xlfn.XLOOKUP(A1316,'List of Molecules Used'!$D$3:$D$55,'List of Molecules Used'!$E$3:$E$55,"",0,1)</f>
        <v>398.3</v>
      </c>
      <c r="H1316">
        <f>_xlfn.XLOOKUP(A1316,'List of Molecules Used'!$D$3:$D$55,'List of Molecules Used'!$F$3:$F$55,"",0,1)</f>
        <v>55.796999999999997</v>
      </c>
    </row>
    <row r="1317" spans="1:8">
      <c r="A1317" s="2" t="s">
        <v>45</v>
      </c>
      <c r="B1317" s="2"/>
      <c r="C1317">
        <v>318.64</v>
      </c>
      <c r="D1317">
        <v>6.5</v>
      </c>
      <c r="E1317">
        <v>67.215000000000003</v>
      </c>
      <c r="F1317" t="s">
        <v>238</v>
      </c>
      <c r="G1317">
        <f>_xlfn.XLOOKUP(A1317,'List of Molecules Used'!$D$3:$D$55,'List of Molecules Used'!$E$3:$E$55,"",0,1)</f>
        <v>398.3</v>
      </c>
      <c r="H1317">
        <f>_xlfn.XLOOKUP(A1317,'List of Molecules Used'!$D$3:$D$55,'List of Molecules Used'!$F$3:$F$55,"",0,1)</f>
        <v>55.796999999999997</v>
      </c>
    </row>
    <row r="1318" spans="1:8">
      <c r="A1318" s="2" t="s">
        <v>45</v>
      </c>
      <c r="B1318" s="2"/>
      <c r="C1318">
        <v>318.64</v>
      </c>
      <c r="D1318">
        <v>7</v>
      </c>
      <c r="E1318">
        <v>67.977999999999994</v>
      </c>
      <c r="F1318" t="s">
        <v>238</v>
      </c>
      <c r="G1318">
        <f>_xlfn.XLOOKUP(A1318,'List of Molecules Used'!$D$3:$D$55,'List of Molecules Used'!$E$3:$E$55,"",0,1)</f>
        <v>398.3</v>
      </c>
      <c r="H1318">
        <f>_xlfn.XLOOKUP(A1318,'List of Molecules Used'!$D$3:$D$55,'List of Molecules Used'!$F$3:$F$55,"",0,1)</f>
        <v>55.796999999999997</v>
      </c>
    </row>
    <row r="1319" spans="1:8">
      <c r="A1319" s="2" t="s">
        <v>45</v>
      </c>
      <c r="B1319" s="2"/>
      <c r="C1319">
        <v>318.64</v>
      </c>
      <c r="D1319">
        <v>7.5</v>
      </c>
      <c r="E1319">
        <v>68.778999999999996</v>
      </c>
      <c r="F1319" t="s">
        <v>238</v>
      </c>
      <c r="G1319">
        <f>_xlfn.XLOOKUP(A1319,'List of Molecules Used'!$D$3:$D$55,'List of Molecules Used'!$E$3:$E$55,"",0,1)</f>
        <v>398.3</v>
      </c>
      <c r="H1319">
        <f>_xlfn.XLOOKUP(A1319,'List of Molecules Used'!$D$3:$D$55,'List of Molecules Used'!$F$3:$F$55,"",0,1)</f>
        <v>55.796999999999997</v>
      </c>
    </row>
    <row r="1320" spans="1:8">
      <c r="A1320" s="2" t="s">
        <v>45</v>
      </c>
      <c r="B1320" s="2"/>
      <c r="C1320">
        <v>318.64</v>
      </c>
      <c r="D1320">
        <v>8</v>
      </c>
      <c r="E1320">
        <v>69.620999999999995</v>
      </c>
      <c r="F1320" t="s">
        <v>238</v>
      </c>
      <c r="G1320">
        <f>_xlfn.XLOOKUP(A1320,'List of Molecules Used'!$D$3:$D$55,'List of Molecules Used'!$E$3:$E$55,"",0,1)</f>
        <v>398.3</v>
      </c>
      <c r="H1320">
        <f>_xlfn.XLOOKUP(A1320,'List of Molecules Used'!$D$3:$D$55,'List of Molecules Used'!$F$3:$F$55,"",0,1)</f>
        <v>55.796999999999997</v>
      </c>
    </row>
    <row r="1321" spans="1:8">
      <c r="A1321" s="2" t="s">
        <v>45</v>
      </c>
      <c r="B1321" s="2"/>
      <c r="C1321">
        <v>318.64</v>
      </c>
      <c r="D1321">
        <v>8.5</v>
      </c>
      <c r="E1321">
        <v>70.509</v>
      </c>
      <c r="F1321" t="s">
        <v>238</v>
      </c>
      <c r="G1321">
        <f>_xlfn.XLOOKUP(A1321,'List of Molecules Used'!$D$3:$D$55,'List of Molecules Used'!$E$3:$E$55,"",0,1)</f>
        <v>398.3</v>
      </c>
      <c r="H1321">
        <f>_xlfn.XLOOKUP(A1321,'List of Molecules Used'!$D$3:$D$55,'List of Molecules Used'!$F$3:$F$55,"",0,1)</f>
        <v>55.796999999999997</v>
      </c>
    </row>
    <row r="1322" spans="1:8">
      <c r="A1322" s="2" t="s">
        <v>45</v>
      </c>
      <c r="B1322" s="2"/>
      <c r="C1322">
        <v>318.64</v>
      </c>
      <c r="D1322">
        <v>9</v>
      </c>
      <c r="E1322">
        <v>71.445999999999998</v>
      </c>
      <c r="F1322" t="s">
        <v>238</v>
      </c>
      <c r="G1322">
        <f>_xlfn.XLOOKUP(A1322,'List of Molecules Used'!$D$3:$D$55,'List of Molecules Used'!$E$3:$E$55,"",0,1)</f>
        <v>398.3</v>
      </c>
      <c r="H1322">
        <f>_xlfn.XLOOKUP(A1322,'List of Molecules Used'!$D$3:$D$55,'List of Molecules Used'!$F$3:$F$55,"",0,1)</f>
        <v>55.796999999999997</v>
      </c>
    </row>
    <row r="1323" spans="1:8">
      <c r="A1323" s="2" t="s">
        <v>45</v>
      </c>
      <c r="B1323" s="2"/>
      <c r="C1323">
        <v>318.64</v>
      </c>
      <c r="D1323">
        <v>9.5</v>
      </c>
      <c r="E1323">
        <v>72.438000000000002</v>
      </c>
      <c r="F1323" t="s">
        <v>238</v>
      </c>
      <c r="G1323">
        <f>_xlfn.XLOOKUP(A1323,'List of Molecules Used'!$D$3:$D$55,'List of Molecules Used'!$E$3:$E$55,"",0,1)</f>
        <v>398.3</v>
      </c>
      <c r="H1323">
        <f>_xlfn.XLOOKUP(A1323,'List of Molecules Used'!$D$3:$D$55,'List of Molecules Used'!$F$3:$F$55,"",0,1)</f>
        <v>55.796999999999997</v>
      </c>
    </row>
    <row r="1324" spans="1:8">
      <c r="A1324" s="2" t="s">
        <v>45</v>
      </c>
      <c r="B1324" s="2"/>
      <c r="C1324">
        <v>318.64</v>
      </c>
      <c r="D1324">
        <v>10</v>
      </c>
      <c r="E1324">
        <v>73.491</v>
      </c>
      <c r="F1324" t="s">
        <v>238</v>
      </c>
      <c r="G1324">
        <f>_xlfn.XLOOKUP(A1324,'List of Molecules Used'!$D$3:$D$55,'List of Molecules Used'!$E$3:$E$55,"",0,1)</f>
        <v>398.3</v>
      </c>
      <c r="H1324">
        <f>_xlfn.XLOOKUP(A1324,'List of Molecules Used'!$D$3:$D$55,'List of Molecules Used'!$F$3:$F$55,"",0,1)</f>
        <v>55.796999999999997</v>
      </c>
    </row>
    <row r="1325" spans="1:8">
      <c r="A1325" s="2" t="s">
        <v>45</v>
      </c>
      <c r="B1325" s="2"/>
      <c r="C1325">
        <v>358.47</v>
      </c>
      <c r="D1325">
        <v>1</v>
      </c>
      <c r="E1325">
        <v>68.436000000000007</v>
      </c>
      <c r="F1325" t="s">
        <v>238</v>
      </c>
      <c r="G1325">
        <f>_xlfn.XLOOKUP(A1325,'List of Molecules Used'!$D$3:$D$55,'List of Molecules Used'!$E$3:$E$55,"",0,1)</f>
        <v>398.3</v>
      </c>
      <c r="H1325">
        <f>_xlfn.XLOOKUP(A1325,'List of Molecules Used'!$D$3:$D$55,'List of Molecules Used'!$F$3:$F$55,"",0,1)</f>
        <v>55.796999999999997</v>
      </c>
    </row>
    <row r="1326" spans="1:8">
      <c r="A1326" s="2" t="s">
        <v>45</v>
      </c>
      <c r="B1326" s="2"/>
      <c r="C1326">
        <v>358.47</v>
      </c>
      <c r="D1326">
        <v>1.5</v>
      </c>
      <c r="E1326">
        <v>68.751000000000005</v>
      </c>
      <c r="F1326" t="s">
        <v>238</v>
      </c>
      <c r="G1326">
        <f>_xlfn.XLOOKUP(A1326,'List of Molecules Used'!$D$3:$D$55,'List of Molecules Used'!$E$3:$E$55,"",0,1)</f>
        <v>398.3</v>
      </c>
      <c r="H1326">
        <f>_xlfn.XLOOKUP(A1326,'List of Molecules Used'!$D$3:$D$55,'List of Molecules Used'!$F$3:$F$55,"",0,1)</f>
        <v>55.796999999999997</v>
      </c>
    </row>
    <row r="1327" spans="1:8">
      <c r="A1327" s="2" t="s">
        <v>45</v>
      </c>
      <c r="B1327" s="2"/>
      <c r="C1327">
        <v>358.47</v>
      </c>
      <c r="D1327">
        <v>2</v>
      </c>
      <c r="E1327">
        <v>69.072999999999993</v>
      </c>
      <c r="F1327" t="s">
        <v>238</v>
      </c>
      <c r="G1327">
        <f>_xlfn.XLOOKUP(A1327,'List of Molecules Used'!$D$3:$D$55,'List of Molecules Used'!$E$3:$E$55,"",0,1)</f>
        <v>398.3</v>
      </c>
      <c r="H1327">
        <f>_xlfn.XLOOKUP(A1327,'List of Molecules Used'!$D$3:$D$55,'List of Molecules Used'!$F$3:$F$55,"",0,1)</f>
        <v>55.796999999999997</v>
      </c>
    </row>
    <row r="1328" spans="1:8">
      <c r="A1328" s="2" t="s">
        <v>45</v>
      </c>
      <c r="B1328" s="2"/>
      <c r="C1328">
        <v>358.47</v>
      </c>
      <c r="D1328">
        <v>2.5</v>
      </c>
      <c r="E1328">
        <v>69.400999999999996</v>
      </c>
      <c r="F1328" t="s">
        <v>238</v>
      </c>
      <c r="G1328">
        <f>_xlfn.XLOOKUP(A1328,'List of Molecules Used'!$D$3:$D$55,'List of Molecules Used'!$E$3:$E$55,"",0,1)</f>
        <v>398.3</v>
      </c>
      <c r="H1328">
        <f>_xlfn.XLOOKUP(A1328,'List of Molecules Used'!$D$3:$D$55,'List of Molecules Used'!$F$3:$F$55,"",0,1)</f>
        <v>55.796999999999997</v>
      </c>
    </row>
    <row r="1329" spans="1:8">
      <c r="A1329" s="2" t="s">
        <v>45</v>
      </c>
      <c r="B1329" s="2"/>
      <c r="C1329">
        <v>358.47</v>
      </c>
      <c r="D1329">
        <v>3</v>
      </c>
      <c r="E1329">
        <v>69.736999999999995</v>
      </c>
      <c r="F1329" t="s">
        <v>238</v>
      </c>
      <c r="G1329">
        <f>_xlfn.XLOOKUP(A1329,'List of Molecules Used'!$D$3:$D$55,'List of Molecules Used'!$E$3:$E$55,"",0,1)</f>
        <v>398.3</v>
      </c>
      <c r="H1329">
        <f>_xlfn.XLOOKUP(A1329,'List of Molecules Used'!$D$3:$D$55,'List of Molecules Used'!$F$3:$F$55,"",0,1)</f>
        <v>55.796999999999997</v>
      </c>
    </row>
    <row r="1330" spans="1:8">
      <c r="A1330" s="2" t="s">
        <v>45</v>
      </c>
      <c r="B1330" s="2"/>
      <c r="C1330">
        <v>358.47</v>
      </c>
      <c r="D1330">
        <v>3.5</v>
      </c>
      <c r="E1330">
        <v>70.081000000000003</v>
      </c>
      <c r="F1330" t="s">
        <v>238</v>
      </c>
      <c r="G1330">
        <f>_xlfn.XLOOKUP(A1330,'List of Molecules Used'!$D$3:$D$55,'List of Molecules Used'!$E$3:$E$55,"",0,1)</f>
        <v>398.3</v>
      </c>
      <c r="H1330">
        <f>_xlfn.XLOOKUP(A1330,'List of Molecules Used'!$D$3:$D$55,'List of Molecules Used'!$F$3:$F$55,"",0,1)</f>
        <v>55.796999999999997</v>
      </c>
    </row>
    <row r="1331" spans="1:8">
      <c r="A1331" s="2" t="s">
        <v>45</v>
      </c>
      <c r="B1331" s="2"/>
      <c r="C1331">
        <v>358.47</v>
      </c>
      <c r="D1331">
        <v>4</v>
      </c>
      <c r="E1331">
        <v>70.432000000000002</v>
      </c>
      <c r="F1331" t="s">
        <v>238</v>
      </c>
      <c r="G1331">
        <f>_xlfn.XLOOKUP(A1331,'List of Molecules Used'!$D$3:$D$55,'List of Molecules Used'!$E$3:$E$55,"",0,1)</f>
        <v>398.3</v>
      </c>
      <c r="H1331">
        <f>_xlfn.XLOOKUP(A1331,'List of Molecules Used'!$D$3:$D$55,'List of Molecules Used'!$F$3:$F$55,"",0,1)</f>
        <v>55.796999999999997</v>
      </c>
    </row>
    <row r="1332" spans="1:8">
      <c r="A1332" s="2" t="s">
        <v>45</v>
      </c>
      <c r="B1332" s="2"/>
      <c r="C1332">
        <v>358.47</v>
      </c>
      <c r="D1332">
        <v>4.5</v>
      </c>
      <c r="E1332">
        <v>70.790999999999997</v>
      </c>
      <c r="F1332" t="s">
        <v>238</v>
      </c>
      <c r="G1332">
        <f>_xlfn.XLOOKUP(A1332,'List of Molecules Used'!$D$3:$D$55,'List of Molecules Used'!$E$3:$E$55,"",0,1)</f>
        <v>398.3</v>
      </c>
      <c r="H1332">
        <f>_xlfn.XLOOKUP(A1332,'List of Molecules Used'!$D$3:$D$55,'List of Molecules Used'!$F$3:$F$55,"",0,1)</f>
        <v>55.796999999999997</v>
      </c>
    </row>
    <row r="1333" spans="1:8">
      <c r="A1333" s="2" t="s">
        <v>45</v>
      </c>
      <c r="B1333" s="2"/>
      <c r="C1333">
        <v>358.47</v>
      </c>
      <c r="D1333">
        <v>5</v>
      </c>
      <c r="E1333">
        <v>71.158000000000001</v>
      </c>
      <c r="F1333" t="s">
        <v>238</v>
      </c>
      <c r="G1333">
        <f>_xlfn.XLOOKUP(A1333,'List of Molecules Used'!$D$3:$D$55,'List of Molecules Used'!$E$3:$E$55,"",0,1)</f>
        <v>398.3</v>
      </c>
      <c r="H1333">
        <f>_xlfn.XLOOKUP(A1333,'List of Molecules Used'!$D$3:$D$55,'List of Molecules Used'!$F$3:$F$55,"",0,1)</f>
        <v>55.796999999999997</v>
      </c>
    </row>
    <row r="1334" spans="1:8">
      <c r="A1334" s="2" t="s">
        <v>45</v>
      </c>
      <c r="B1334" s="2"/>
      <c r="C1334">
        <v>358.47</v>
      </c>
      <c r="D1334">
        <v>5.5</v>
      </c>
      <c r="E1334">
        <v>71.534999999999997</v>
      </c>
      <c r="F1334" t="s">
        <v>238</v>
      </c>
      <c r="G1334">
        <f>_xlfn.XLOOKUP(A1334,'List of Molecules Used'!$D$3:$D$55,'List of Molecules Used'!$E$3:$E$55,"",0,1)</f>
        <v>398.3</v>
      </c>
      <c r="H1334">
        <f>_xlfn.XLOOKUP(A1334,'List of Molecules Used'!$D$3:$D$55,'List of Molecules Used'!$F$3:$F$55,"",0,1)</f>
        <v>55.796999999999997</v>
      </c>
    </row>
    <row r="1335" spans="1:8">
      <c r="A1335" s="2" t="s">
        <v>45</v>
      </c>
      <c r="B1335" s="2"/>
      <c r="C1335">
        <v>358.47</v>
      </c>
      <c r="D1335">
        <v>6</v>
      </c>
      <c r="E1335">
        <v>71.92</v>
      </c>
      <c r="F1335" t="s">
        <v>238</v>
      </c>
      <c r="G1335">
        <f>_xlfn.XLOOKUP(A1335,'List of Molecules Used'!$D$3:$D$55,'List of Molecules Used'!$E$3:$E$55,"",0,1)</f>
        <v>398.3</v>
      </c>
      <c r="H1335">
        <f>_xlfn.XLOOKUP(A1335,'List of Molecules Used'!$D$3:$D$55,'List of Molecules Used'!$F$3:$F$55,"",0,1)</f>
        <v>55.796999999999997</v>
      </c>
    </row>
    <row r="1336" spans="1:8">
      <c r="A1336" s="2" t="s">
        <v>45</v>
      </c>
      <c r="B1336" s="2"/>
      <c r="C1336">
        <v>358.47</v>
      </c>
      <c r="D1336">
        <v>6.5</v>
      </c>
      <c r="E1336">
        <v>72.314999999999998</v>
      </c>
      <c r="F1336" t="s">
        <v>238</v>
      </c>
      <c r="G1336">
        <f>_xlfn.XLOOKUP(A1336,'List of Molecules Used'!$D$3:$D$55,'List of Molecules Used'!$E$3:$E$55,"",0,1)</f>
        <v>398.3</v>
      </c>
      <c r="H1336">
        <f>_xlfn.XLOOKUP(A1336,'List of Molecules Used'!$D$3:$D$55,'List of Molecules Used'!$F$3:$F$55,"",0,1)</f>
        <v>55.796999999999997</v>
      </c>
    </row>
    <row r="1337" spans="1:8">
      <c r="A1337" s="2" t="s">
        <v>45</v>
      </c>
      <c r="B1337" s="2"/>
      <c r="C1337">
        <v>358.47</v>
      </c>
      <c r="D1337">
        <v>7</v>
      </c>
      <c r="E1337">
        <v>72.72</v>
      </c>
      <c r="F1337" t="s">
        <v>238</v>
      </c>
      <c r="G1337">
        <f>_xlfn.XLOOKUP(A1337,'List of Molecules Used'!$D$3:$D$55,'List of Molecules Used'!$E$3:$E$55,"",0,1)</f>
        <v>398.3</v>
      </c>
      <c r="H1337">
        <f>_xlfn.XLOOKUP(A1337,'List of Molecules Used'!$D$3:$D$55,'List of Molecules Used'!$F$3:$F$55,"",0,1)</f>
        <v>55.796999999999997</v>
      </c>
    </row>
    <row r="1338" spans="1:8">
      <c r="A1338" s="2" t="s">
        <v>45</v>
      </c>
      <c r="B1338" s="2"/>
      <c r="C1338">
        <v>358.47</v>
      </c>
      <c r="D1338">
        <v>7.5</v>
      </c>
      <c r="E1338">
        <v>73.135999999999996</v>
      </c>
      <c r="F1338" t="s">
        <v>238</v>
      </c>
      <c r="G1338">
        <f>_xlfn.XLOOKUP(A1338,'List of Molecules Used'!$D$3:$D$55,'List of Molecules Used'!$E$3:$E$55,"",0,1)</f>
        <v>398.3</v>
      </c>
      <c r="H1338">
        <f>_xlfn.XLOOKUP(A1338,'List of Molecules Used'!$D$3:$D$55,'List of Molecules Used'!$F$3:$F$55,"",0,1)</f>
        <v>55.796999999999997</v>
      </c>
    </row>
    <row r="1339" spans="1:8">
      <c r="A1339" s="2" t="s">
        <v>45</v>
      </c>
      <c r="B1339" s="2"/>
      <c r="C1339">
        <v>358.47</v>
      </c>
      <c r="D1339">
        <v>8</v>
      </c>
      <c r="E1339">
        <v>73.561999999999998</v>
      </c>
      <c r="F1339" t="s">
        <v>238</v>
      </c>
      <c r="G1339">
        <f>_xlfn.XLOOKUP(A1339,'List of Molecules Used'!$D$3:$D$55,'List of Molecules Used'!$E$3:$E$55,"",0,1)</f>
        <v>398.3</v>
      </c>
      <c r="H1339">
        <f>_xlfn.XLOOKUP(A1339,'List of Molecules Used'!$D$3:$D$55,'List of Molecules Used'!$F$3:$F$55,"",0,1)</f>
        <v>55.796999999999997</v>
      </c>
    </row>
    <row r="1340" spans="1:8">
      <c r="A1340" s="2" t="s">
        <v>45</v>
      </c>
      <c r="B1340" s="2"/>
      <c r="C1340">
        <v>358.47</v>
      </c>
      <c r="D1340">
        <v>8.5</v>
      </c>
      <c r="E1340">
        <v>74</v>
      </c>
      <c r="F1340" t="s">
        <v>238</v>
      </c>
      <c r="G1340">
        <f>_xlfn.XLOOKUP(A1340,'List of Molecules Used'!$D$3:$D$55,'List of Molecules Used'!$E$3:$E$55,"",0,1)</f>
        <v>398.3</v>
      </c>
      <c r="H1340">
        <f>_xlfn.XLOOKUP(A1340,'List of Molecules Used'!$D$3:$D$55,'List of Molecules Used'!$F$3:$F$55,"",0,1)</f>
        <v>55.796999999999997</v>
      </c>
    </row>
    <row r="1341" spans="1:8">
      <c r="A1341" s="2" t="s">
        <v>45</v>
      </c>
      <c r="B1341" s="2"/>
      <c r="C1341">
        <v>358.47</v>
      </c>
      <c r="D1341">
        <v>9</v>
      </c>
      <c r="E1341">
        <v>74.45</v>
      </c>
      <c r="F1341" t="s">
        <v>238</v>
      </c>
      <c r="G1341">
        <f>_xlfn.XLOOKUP(A1341,'List of Molecules Used'!$D$3:$D$55,'List of Molecules Used'!$E$3:$E$55,"",0,1)</f>
        <v>398.3</v>
      </c>
      <c r="H1341">
        <f>_xlfn.XLOOKUP(A1341,'List of Molecules Used'!$D$3:$D$55,'List of Molecules Used'!$F$3:$F$55,"",0,1)</f>
        <v>55.796999999999997</v>
      </c>
    </row>
    <row r="1342" spans="1:8">
      <c r="A1342" s="2" t="s">
        <v>45</v>
      </c>
      <c r="B1342" s="2"/>
      <c r="C1342">
        <v>358.47</v>
      </c>
      <c r="D1342">
        <v>9.5</v>
      </c>
      <c r="E1342">
        <v>74.912999999999997</v>
      </c>
      <c r="F1342" t="s">
        <v>238</v>
      </c>
      <c r="G1342">
        <f>_xlfn.XLOOKUP(A1342,'List of Molecules Used'!$D$3:$D$55,'List of Molecules Used'!$E$3:$E$55,"",0,1)</f>
        <v>398.3</v>
      </c>
      <c r="H1342">
        <f>_xlfn.XLOOKUP(A1342,'List of Molecules Used'!$D$3:$D$55,'List of Molecules Used'!$F$3:$F$55,"",0,1)</f>
        <v>55.796999999999997</v>
      </c>
    </row>
    <row r="1343" spans="1:8">
      <c r="A1343" s="2" t="s">
        <v>45</v>
      </c>
      <c r="B1343" s="2"/>
      <c r="C1343">
        <v>358.47</v>
      </c>
      <c r="D1343">
        <v>10</v>
      </c>
      <c r="E1343">
        <v>75.388999999999996</v>
      </c>
      <c r="F1343" t="s">
        <v>238</v>
      </c>
      <c r="G1343">
        <f>_xlfn.XLOOKUP(A1343,'List of Molecules Used'!$D$3:$D$55,'List of Molecules Used'!$E$3:$E$55,"",0,1)</f>
        <v>398.3</v>
      </c>
      <c r="H1343">
        <f>_xlfn.XLOOKUP(A1343,'List of Molecules Used'!$D$3:$D$55,'List of Molecules Used'!$F$3:$F$55,"",0,1)</f>
        <v>55.796999999999997</v>
      </c>
    </row>
    <row r="1344" spans="1:8">
      <c r="A1344" s="2" t="s">
        <v>45</v>
      </c>
      <c r="B1344" s="2"/>
      <c r="C1344">
        <v>398.3</v>
      </c>
      <c r="D1344">
        <v>1</v>
      </c>
      <c r="E1344">
        <v>76.147000000000006</v>
      </c>
      <c r="F1344" t="s">
        <v>238</v>
      </c>
      <c r="G1344">
        <f>_xlfn.XLOOKUP(A1344,'List of Molecules Used'!$D$3:$D$55,'List of Molecules Used'!$E$3:$E$55,"",0,1)</f>
        <v>398.3</v>
      </c>
      <c r="H1344">
        <f>_xlfn.XLOOKUP(A1344,'List of Molecules Used'!$D$3:$D$55,'List of Molecules Used'!$F$3:$F$55,"",0,1)</f>
        <v>55.796999999999997</v>
      </c>
    </row>
    <row r="1345" spans="1:8">
      <c r="A1345" s="2" t="s">
        <v>45</v>
      </c>
      <c r="B1345" s="2"/>
      <c r="C1345">
        <v>398.3</v>
      </c>
      <c r="D1345">
        <v>1.5</v>
      </c>
      <c r="E1345">
        <v>76.361999999999995</v>
      </c>
      <c r="F1345" t="s">
        <v>238</v>
      </c>
      <c r="G1345">
        <f>_xlfn.XLOOKUP(A1345,'List of Molecules Used'!$D$3:$D$55,'List of Molecules Used'!$E$3:$E$55,"",0,1)</f>
        <v>398.3</v>
      </c>
      <c r="H1345">
        <f>_xlfn.XLOOKUP(A1345,'List of Molecules Used'!$D$3:$D$55,'List of Molecules Used'!$F$3:$F$55,"",0,1)</f>
        <v>55.796999999999997</v>
      </c>
    </row>
    <row r="1346" spans="1:8">
      <c r="A1346" s="2" t="s">
        <v>45</v>
      </c>
      <c r="B1346" s="2"/>
      <c r="C1346">
        <v>398.3</v>
      </c>
      <c r="D1346">
        <v>2</v>
      </c>
      <c r="E1346">
        <v>76.578999999999994</v>
      </c>
      <c r="F1346" t="s">
        <v>238</v>
      </c>
      <c r="G1346">
        <f>_xlfn.XLOOKUP(A1346,'List of Molecules Used'!$D$3:$D$55,'List of Molecules Used'!$E$3:$E$55,"",0,1)</f>
        <v>398.3</v>
      </c>
      <c r="H1346">
        <f>_xlfn.XLOOKUP(A1346,'List of Molecules Used'!$D$3:$D$55,'List of Molecules Used'!$F$3:$F$55,"",0,1)</f>
        <v>55.796999999999997</v>
      </c>
    </row>
    <row r="1347" spans="1:8">
      <c r="A1347" s="2" t="s">
        <v>45</v>
      </c>
      <c r="B1347" s="2"/>
      <c r="C1347">
        <v>398.3</v>
      </c>
      <c r="D1347">
        <v>2.5</v>
      </c>
      <c r="E1347">
        <v>76.8</v>
      </c>
      <c r="F1347" t="s">
        <v>238</v>
      </c>
      <c r="G1347">
        <f>_xlfn.XLOOKUP(A1347,'List of Molecules Used'!$D$3:$D$55,'List of Molecules Used'!$E$3:$E$55,"",0,1)</f>
        <v>398.3</v>
      </c>
      <c r="H1347">
        <f>_xlfn.XLOOKUP(A1347,'List of Molecules Used'!$D$3:$D$55,'List of Molecules Used'!$F$3:$F$55,"",0,1)</f>
        <v>55.796999999999997</v>
      </c>
    </row>
    <row r="1348" spans="1:8">
      <c r="A1348" s="2" t="s">
        <v>45</v>
      </c>
      <c r="B1348" s="2"/>
      <c r="C1348">
        <v>398.3</v>
      </c>
      <c r="D1348">
        <v>3</v>
      </c>
      <c r="E1348">
        <v>77.022999999999996</v>
      </c>
      <c r="F1348" t="s">
        <v>238</v>
      </c>
      <c r="G1348">
        <f>_xlfn.XLOOKUP(A1348,'List of Molecules Used'!$D$3:$D$55,'List of Molecules Used'!$E$3:$E$55,"",0,1)</f>
        <v>398.3</v>
      </c>
      <c r="H1348">
        <f>_xlfn.XLOOKUP(A1348,'List of Molecules Used'!$D$3:$D$55,'List of Molecules Used'!$F$3:$F$55,"",0,1)</f>
        <v>55.796999999999997</v>
      </c>
    </row>
    <row r="1349" spans="1:8">
      <c r="A1349" s="2" t="s">
        <v>45</v>
      </c>
      <c r="B1349" s="2"/>
      <c r="C1349">
        <v>398.3</v>
      </c>
      <c r="D1349">
        <v>3.5</v>
      </c>
      <c r="E1349">
        <v>77.25</v>
      </c>
      <c r="F1349" t="s">
        <v>238</v>
      </c>
      <c r="G1349">
        <f>_xlfn.XLOOKUP(A1349,'List of Molecules Used'!$D$3:$D$55,'List of Molecules Used'!$E$3:$E$55,"",0,1)</f>
        <v>398.3</v>
      </c>
      <c r="H1349">
        <f>_xlfn.XLOOKUP(A1349,'List of Molecules Used'!$D$3:$D$55,'List of Molecules Used'!$F$3:$F$55,"",0,1)</f>
        <v>55.796999999999997</v>
      </c>
    </row>
    <row r="1350" spans="1:8">
      <c r="A1350" s="2" t="s">
        <v>45</v>
      </c>
      <c r="B1350" s="2"/>
      <c r="C1350">
        <v>398.3</v>
      </c>
      <c r="D1350">
        <v>4</v>
      </c>
      <c r="E1350">
        <v>77.48</v>
      </c>
      <c r="F1350" t="s">
        <v>238</v>
      </c>
      <c r="G1350">
        <f>_xlfn.XLOOKUP(A1350,'List of Molecules Used'!$D$3:$D$55,'List of Molecules Used'!$E$3:$E$55,"",0,1)</f>
        <v>398.3</v>
      </c>
      <c r="H1350">
        <f>_xlfn.XLOOKUP(A1350,'List of Molecules Used'!$D$3:$D$55,'List of Molecules Used'!$F$3:$F$55,"",0,1)</f>
        <v>55.796999999999997</v>
      </c>
    </row>
    <row r="1351" spans="1:8">
      <c r="A1351" s="2" t="s">
        <v>45</v>
      </c>
      <c r="B1351" s="2"/>
      <c r="C1351">
        <v>398.3</v>
      </c>
      <c r="D1351">
        <v>4.5</v>
      </c>
      <c r="E1351">
        <v>77.712999999999994</v>
      </c>
      <c r="F1351" t="s">
        <v>238</v>
      </c>
      <c r="G1351">
        <f>_xlfn.XLOOKUP(A1351,'List of Molecules Used'!$D$3:$D$55,'List of Molecules Used'!$E$3:$E$55,"",0,1)</f>
        <v>398.3</v>
      </c>
      <c r="H1351">
        <f>_xlfn.XLOOKUP(A1351,'List of Molecules Used'!$D$3:$D$55,'List of Molecules Used'!$F$3:$F$55,"",0,1)</f>
        <v>55.796999999999997</v>
      </c>
    </row>
    <row r="1352" spans="1:8">
      <c r="A1352" s="2" t="s">
        <v>45</v>
      </c>
      <c r="B1352" s="2"/>
      <c r="C1352">
        <v>398.3</v>
      </c>
      <c r="D1352">
        <v>5</v>
      </c>
      <c r="E1352">
        <v>77.948999999999998</v>
      </c>
      <c r="F1352" t="s">
        <v>238</v>
      </c>
      <c r="G1352">
        <f>_xlfn.XLOOKUP(A1352,'List of Molecules Used'!$D$3:$D$55,'List of Molecules Used'!$E$3:$E$55,"",0,1)</f>
        <v>398.3</v>
      </c>
      <c r="H1352">
        <f>_xlfn.XLOOKUP(A1352,'List of Molecules Used'!$D$3:$D$55,'List of Molecules Used'!$F$3:$F$55,"",0,1)</f>
        <v>55.796999999999997</v>
      </c>
    </row>
    <row r="1353" spans="1:8">
      <c r="A1353" s="2" t="s">
        <v>45</v>
      </c>
      <c r="B1353" s="2"/>
      <c r="C1353">
        <v>398.3</v>
      </c>
      <c r="D1353">
        <v>5.5</v>
      </c>
      <c r="E1353">
        <v>78.188999999999993</v>
      </c>
      <c r="F1353" t="s">
        <v>238</v>
      </c>
      <c r="G1353">
        <f>_xlfn.XLOOKUP(A1353,'List of Molecules Used'!$D$3:$D$55,'List of Molecules Used'!$E$3:$E$55,"",0,1)</f>
        <v>398.3</v>
      </c>
      <c r="H1353">
        <f>_xlfn.XLOOKUP(A1353,'List of Molecules Used'!$D$3:$D$55,'List of Molecules Used'!$F$3:$F$55,"",0,1)</f>
        <v>55.796999999999997</v>
      </c>
    </row>
    <row r="1354" spans="1:8">
      <c r="A1354" s="2" t="s">
        <v>45</v>
      </c>
      <c r="B1354" s="2"/>
      <c r="C1354">
        <v>398.3</v>
      </c>
      <c r="D1354">
        <v>6</v>
      </c>
      <c r="E1354">
        <v>78.433000000000007</v>
      </c>
      <c r="F1354" t="s">
        <v>238</v>
      </c>
      <c r="G1354">
        <f>_xlfn.XLOOKUP(A1354,'List of Molecules Used'!$D$3:$D$55,'List of Molecules Used'!$E$3:$E$55,"",0,1)</f>
        <v>398.3</v>
      </c>
      <c r="H1354">
        <f>_xlfn.XLOOKUP(A1354,'List of Molecules Used'!$D$3:$D$55,'List of Molecules Used'!$F$3:$F$55,"",0,1)</f>
        <v>55.796999999999997</v>
      </c>
    </row>
    <row r="1355" spans="1:8">
      <c r="A1355" s="2" t="s">
        <v>45</v>
      </c>
      <c r="B1355" s="2"/>
      <c r="C1355">
        <v>398.3</v>
      </c>
      <c r="D1355">
        <v>6.5</v>
      </c>
      <c r="E1355">
        <v>78.680000000000007</v>
      </c>
      <c r="F1355" t="s">
        <v>238</v>
      </c>
      <c r="G1355">
        <f>_xlfn.XLOOKUP(A1355,'List of Molecules Used'!$D$3:$D$55,'List of Molecules Used'!$E$3:$E$55,"",0,1)</f>
        <v>398.3</v>
      </c>
      <c r="H1355">
        <f>_xlfn.XLOOKUP(A1355,'List of Molecules Used'!$D$3:$D$55,'List of Molecules Used'!$F$3:$F$55,"",0,1)</f>
        <v>55.796999999999997</v>
      </c>
    </row>
    <row r="1356" spans="1:8">
      <c r="A1356" s="2" t="s">
        <v>45</v>
      </c>
      <c r="B1356" s="2"/>
      <c r="C1356">
        <v>398.3</v>
      </c>
      <c r="D1356">
        <v>7</v>
      </c>
      <c r="E1356">
        <v>78.930999999999997</v>
      </c>
      <c r="F1356" t="s">
        <v>238</v>
      </c>
      <c r="G1356">
        <f>_xlfn.XLOOKUP(A1356,'List of Molecules Used'!$D$3:$D$55,'List of Molecules Used'!$E$3:$E$55,"",0,1)</f>
        <v>398.3</v>
      </c>
      <c r="H1356">
        <f>_xlfn.XLOOKUP(A1356,'List of Molecules Used'!$D$3:$D$55,'List of Molecules Used'!$F$3:$F$55,"",0,1)</f>
        <v>55.796999999999997</v>
      </c>
    </row>
    <row r="1357" spans="1:8">
      <c r="A1357" s="2" t="s">
        <v>45</v>
      </c>
      <c r="B1357" s="2"/>
      <c r="C1357">
        <v>398.3</v>
      </c>
      <c r="D1357">
        <v>7.5</v>
      </c>
      <c r="E1357">
        <v>79.185000000000002</v>
      </c>
      <c r="F1357" t="s">
        <v>238</v>
      </c>
      <c r="G1357">
        <f>_xlfn.XLOOKUP(A1357,'List of Molecules Used'!$D$3:$D$55,'List of Molecules Used'!$E$3:$E$55,"",0,1)</f>
        <v>398.3</v>
      </c>
      <c r="H1357">
        <f>_xlfn.XLOOKUP(A1357,'List of Molecules Used'!$D$3:$D$55,'List of Molecules Used'!$F$3:$F$55,"",0,1)</f>
        <v>55.796999999999997</v>
      </c>
    </row>
    <row r="1358" spans="1:8">
      <c r="A1358" s="2" t="s">
        <v>45</v>
      </c>
      <c r="B1358" s="2"/>
      <c r="C1358">
        <v>398.3</v>
      </c>
      <c r="D1358">
        <v>8</v>
      </c>
      <c r="E1358">
        <v>79.444000000000003</v>
      </c>
      <c r="F1358" t="s">
        <v>238</v>
      </c>
      <c r="G1358">
        <f>_xlfn.XLOOKUP(A1358,'List of Molecules Used'!$D$3:$D$55,'List of Molecules Used'!$E$3:$E$55,"",0,1)</f>
        <v>398.3</v>
      </c>
      <c r="H1358">
        <f>_xlfn.XLOOKUP(A1358,'List of Molecules Used'!$D$3:$D$55,'List of Molecules Used'!$F$3:$F$55,"",0,1)</f>
        <v>55.796999999999997</v>
      </c>
    </row>
    <row r="1359" spans="1:8">
      <c r="A1359" s="2" t="s">
        <v>45</v>
      </c>
      <c r="B1359" s="2"/>
      <c r="C1359">
        <v>398.3</v>
      </c>
      <c r="D1359">
        <v>8.5</v>
      </c>
      <c r="E1359">
        <v>79.706000000000003</v>
      </c>
      <c r="F1359" t="s">
        <v>238</v>
      </c>
      <c r="G1359">
        <f>_xlfn.XLOOKUP(A1359,'List of Molecules Used'!$D$3:$D$55,'List of Molecules Used'!$E$3:$E$55,"",0,1)</f>
        <v>398.3</v>
      </c>
      <c r="H1359">
        <f>_xlfn.XLOOKUP(A1359,'List of Molecules Used'!$D$3:$D$55,'List of Molecules Used'!$F$3:$F$55,"",0,1)</f>
        <v>55.796999999999997</v>
      </c>
    </row>
    <row r="1360" spans="1:8">
      <c r="A1360" s="2" t="s">
        <v>45</v>
      </c>
      <c r="B1360" s="2"/>
      <c r="C1360">
        <v>398.3</v>
      </c>
      <c r="D1360">
        <v>9</v>
      </c>
      <c r="E1360">
        <v>79.972999999999999</v>
      </c>
      <c r="F1360" t="s">
        <v>238</v>
      </c>
      <c r="G1360">
        <f>_xlfn.XLOOKUP(A1360,'List of Molecules Used'!$D$3:$D$55,'List of Molecules Used'!$E$3:$E$55,"",0,1)</f>
        <v>398.3</v>
      </c>
      <c r="H1360">
        <f>_xlfn.XLOOKUP(A1360,'List of Molecules Used'!$D$3:$D$55,'List of Molecules Used'!$F$3:$F$55,"",0,1)</f>
        <v>55.796999999999997</v>
      </c>
    </row>
    <row r="1361" spans="1:8">
      <c r="A1361" s="2" t="s">
        <v>45</v>
      </c>
      <c r="B1361" s="2"/>
      <c r="C1361">
        <v>398.3</v>
      </c>
      <c r="D1361">
        <v>9.5</v>
      </c>
      <c r="E1361">
        <v>80.244</v>
      </c>
      <c r="F1361" t="s">
        <v>238</v>
      </c>
      <c r="G1361">
        <f>_xlfn.XLOOKUP(A1361,'List of Molecules Used'!$D$3:$D$55,'List of Molecules Used'!$E$3:$E$55,"",0,1)</f>
        <v>398.3</v>
      </c>
      <c r="H1361">
        <f>_xlfn.XLOOKUP(A1361,'List of Molecules Used'!$D$3:$D$55,'List of Molecules Used'!$F$3:$F$55,"",0,1)</f>
        <v>55.796999999999997</v>
      </c>
    </row>
    <row r="1362" spans="1:8">
      <c r="A1362" s="2" t="s">
        <v>45</v>
      </c>
      <c r="B1362" s="2"/>
      <c r="C1362">
        <v>398.3</v>
      </c>
      <c r="D1362">
        <v>10</v>
      </c>
      <c r="E1362">
        <v>80.52</v>
      </c>
      <c r="F1362" t="s">
        <v>238</v>
      </c>
      <c r="G1362">
        <f>_xlfn.XLOOKUP(A1362,'List of Molecules Used'!$D$3:$D$55,'List of Molecules Used'!$E$3:$E$55,"",0,1)</f>
        <v>398.3</v>
      </c>
      <c r="H1362">
        <f>_xlfn.XLOOKUP(A1362,'List of Molecules Used'!$D$3:$D$55,'List of Molecules Used'!$F$3:$F$55,"",0,1)</f>
        <v>55.796999999999997</v>
      </c>
    </row>
    <row r="1363" spans="1:8">
      <c r="A1363" s="2" t="s">
        <v>45</v>
      </c>
      <c r="B1363" s="2"/>
      <c r="C1363">
        <v>438.13</v>
      </c>
      <c r="D1363">
        <v>1</v>
      </c>
      <c r="E1363">
        <v>83.522000000000006</v>
      </c>
      <c r="F1363" t="s">
        <v>238</v>
      </c>
      <c r="G1363">
        <f>_xlfn.XLOOKUP(A1363,'List of Molecules Used'!$D$3:$D$55,'List of Molecules Used'!$E$3:$E$55,"",0,1)</f>
        <v>398.3</v>
      </c>
      <c r="H1363">
        <f>_xlfn.XLOOKUP(A1363,'List of Molecules Used'!$D$3:$D$55,'List of Molecules Used'!$F$3:$F$55,"",0,1)</f>
        <v>55.796999999999997</v>
      </c>
    </row>
    <row r="1364" spans="1:8">
      <c r="A1364" s="2" t="s">
        <v>45</v>
      </c>
      <c r="B1364" s="2"/>
      <c r="C1364">
        <v>438.13</v>
      </c>
      <c r="D1364">
        <v>1.5</v>
      </c>
      <c r="E1364">
        <v>83.674000000000007</v>
      </c>
      <c r="F1364" t="s">
        <v>238</v>
      </c>
      <c r="G1364">
        <f>_xlfn.XLOOKUP(A1364,'List of Molecules Used'!$D$3:$D$55,'List of Molecules Used'!$E$3:$E$55,"",0,1)</f>
        <v>398.3</v>
      </c>
      <c r="H1364">
        <f>_xlfn.XLOOKUP(A1364,'List of Molecules Used'!$D$3:$D$55,'List of Molecules Used'!$F$3:$F$55,"",0,1)</f>
        <v>55.796999999999997</v>
      </c>
    </row>
    <row r="1365" spans="1:8">
      <c r="A1365" s="2" t="s">
        <v>45</v>
      </c>
      <c r="B1365" s="2"/>
      <c r="C1365">
        <v>438.13</v>
      </c>
      <c r="D1365">
        <v>2</v>
      </c>
      <c r="E1365">
        <v>83.828000000000003</v>
      </c>
      <c r="F1365" t="s">
        <v>238</v>
      </c>
      <c r="G1365">
        <f>_xlfn.XLOOKUP(A1365,'List of Molecules Used'!$D$3:$D$55,'List of Molecules Used'!$E$3:$E$55,"",0,1)</f>
        <v>398.3</v>
      </c>
      <c r="H1365">
        <f>_xlfn.XLOOKUP(A1365,'List of Molecules Used'!$D$3:$D$55,'List of Molecules Used'!$F$3:$F$55,"",0,1)</f>
        <v>55.796999999999997</v>
      </c>
    </row>
    <row r="1366" spans="1:8">
      <c r="A1366" s="2" t="s">
        <v>45</v>
      </c>
      <c r="B1366" s="2"/>
      <c r="C1366">
        <v>438.13</v>
      </c>
      <c r="D1366">
        <v>2.5</v>
      </c>
      <c r="E1366">
        <v>83.981999999999999</v>
      </c>
      <c r="F1366" t="s">
        <v>238</v>
      </c>
      <c r="G1366">
        <f>_xlfn.XLOOKUP(A1366,'List of Molecules Used'!$D$3:$D$55,'List of Molecules Used'!$E$3:$E$55,"",0,1)</f>
        <v>398.3</v>
      </c>
      <c r="H1366">
        <f>_xlfn.XLOOKUP(A1366,'List of Molecules Used'!$D$3:$D$55,'List of Molecules Used'!$F$3:$F$55,"",0,1)</f>
        <v>55.796999999999997</v>
      </c>
    </row>
    <row r="1367" spans="1:8">
      <c r="A1367" s="2" t="s">
        <v>45</v>
      </c>
      <c r="B1367" s="2"/>
      <c r="C1367">
        <v>438.13</v>
      </c>
      <c r="D1367">
        <v>3</v>
      </c>
      <c r="E1367">
        <v>84.138999999999996</v>
      </c>
      <c r="F1367" t="s">
        <v>238</v>
      </c>
      <c r="G1367">
        <f>_xlfn.XLOOKUP(A1367,'List of Molecules Used'!$D$3:$D$55,'List of Molecules Used'!$E$3:$E$55,"",0,1)</f>
        <v>398.3</v>
      </c>
      <c r="H1367">
        <f>_xlfn.XLOOKUP(A1367,'List of Molecules Used'!$D$3:$D$55,'List of Molecules Used'!$F$3:$F$55,"",0,1)</f>
        <v>55.796999999999997</v>
      </c>
    </row>
    <row r="1368" spans="1:8">
      <c r="A1368" s="2" t="s">
        <v>45</v>
      </c>
      <c r="B1368" s="2"/>
      <c r="C1368">
        <v>438.13</v>
      </c>
      <c r="D1368">
        <v>3.5</v>
      </c>
      <c r="E1368">
        <v>84.296000000000006</v>
      </c>
      <c r="F1368" t="s">
        <v>238</v>
      </c>
      <c r="G1368">
        <f>_xlfn.XLOOKUP(A1368,'List of Molecules Used'!$D$3:$D$55,'List of Molecules Used'!$E$3:$E$55,"",0,1)</f>
        <v>398.3</v>
      </c>
      <c r="H1368">
        <f>_xlfn.XLOOKUP(A1368,'List of Molecules Used'!$D$3:$D$55,'List of Molecules Used'!$F$3:$F$55,"",0,1)</f>
        <v>55.796999999999997</v>
      </c>
    </row>
    <row r="1369" spans="1:8">
      <c r="A1369" s="2" t="s">
        <v>45</v>
      </c>
      <c r="B1369" s="2"/>
      <c r="C1369">
        <v>438.13</v>
      </c>
      <c r="D1369">
        <v>4</v>
      </c>
      <c r="E1369">
        <v>84.454999999999998</v>
      </c>
      <c r="F1369" t="s">
        <v>238</v>
      </c>
      <c r="G1369">
        <f>_xlfn.XLOOKUP(A1369,'List of Molecules Used'!$D$3:$D$55,'List of Molecules Used'!$E$3:$E$55,"",0,1)</f>
        <v>398.3</v>
      </c>
      <c r="H1369">
        <f>_xlfn.XLOOKUP(A1369,'List of Molecules Used'!$D$3:$D$55,'List of Molecules Used'!$F$3:$F$55,"",0,1)</f>
        <v>55.796999999999997</v>
      </c>
    </row>
    <row r="1370" spans="1:8">
      <c r="A1370" s="2" t="s">
        <v>45</v>
      </c>
      <c r="B1370" s="2"/>
      <c r="C1370">
        <v>438.13</v>
      </c>
      <c r="D1370">
        <v>4.5</v>
      </c>
      <c r="E1370">
        <v>84.616</v>
      </c>
      <c r="F1370" t="s">
        <v>238</v>
      </c>
      <c r="G1370">
        <f>_xlfn.XLOOKUP(A1370,'List of Molecules Used'!$D$3:$D$55,'List of Molecules Used'!$E$3:$E$55,"",0,1)</f>
        <v>398.3</v>
      </c>
      <c r="H1370">
        <f>_xlfn.XLOOKUP(A1370,'List of Molecules Used'!$D$3:$D$55,'List of Molecules Used'!$F$3:$F$55,"",0,1)</f>
        <v>55.796999999999997</v>
      </c>
    </row>
    <row r="1371" spans="1:8">
      <c r="A1371" s="2" t="s">
        <v>45</v>
      </c>
      <c r="B1371" s="2"/>
      <c r="C1371">
        <v>438.13</v>
      </c>
      <c r="D1371">
        <v>5</v>
      </c>
      <c r="E1371">
        <v>84.778000000000006</v>
      </c>
      <c r="F1371" t="s">
        <v>238</v>
      </c>
      <c r="G1371">
        <f>_xlfn.XLOOKUP(A1371,'List of Molecules Used'!$D$3:$D$55,'List of Molecules Used'!$E$3:$E$55,"",0,1)</f>
        <v>398.3</v>
      </c>
      <c r="H1371">
        <f>_xlfn.XLOOKUP(A1371,'List of Molecules Used'!$D$3:$D$55,'List of Molecules Used'!$F$3:$F$55,"",0,1)</f>
        <v>55.796999999999997</v>
      </c>
    </row>
    <row r="1372" spans="1:8">
      <c r="A1372" s="2" t="s">
        <v>45</v>
      </c>
      <c r="B1372" s="2"/>
      <c r="C1372">
        <v>438.13</v>
      </c>
      <c r="D1372">
        <v>5.5</v>
      </c>
      <c r="E1372">
        <v>84.941999999999993</v>
      </c>
      <c r="F1372" t="s">
        <v>238</v>
      </c>
      <c r="G1372">
        <f>_xlfn.XLOOKUP(A1372,'List of Molecules Used'!$D$3:$D$55,'List of Molecules Used'!$E$3:$E$55,"",0,1)</f>
        <v>398.3</v>
      </c>
      <c r="H1372">
        <f>_xlfn.XLOOKUP(A1372,'List of Molecules Used'!$D$3:$D$55,'List of Molecules Used'!$F$3:$F$55,"",0,1)</f>
        <v>55.796999999999997</v>
      </c>
    </row>
    <row r="1373" spans="1:8">
      <c r="A1373" s="2" t="s">
        <v>45</v>
      </c>
      <c r="B1373" s="2"/>
      <c r="C1373">
        <v>438.13</v>
      </c>
      <c r="D1373">
        <v>6</v>
      </c>
      <c r="E1373">
        <v>85.106999999999999</v>
      </c>
      <c r="F1373" t="s">
        <v>238</v>
      </c>
      <c r="G1373">
        <f>_xlfn.XLOOKUP(A1373,'List of Molecules Used'!$D$3:$D$55,'List of Molecules Used'!$E$3:$E$55,"",0,1)</f>
        <v>398.3</v>
      </c>
      <c r="H1373">
        <f>_xlfn.XLOOKUP(A1373,'List of Molecules Used'!$D$3:$D$55,'List of Molecules Used'!$F$3:$F$55,"",0,1)</f>
        <v>55.796999999999997</v>
      </c>
    </row>
    <row r="1374" spans="1:8">
      <c r="A1374" s="2" t="s">
        <v>45</v>
      </c>
      <c r="B1374" s="2"/>
      <c r="C1374">
        <v>438.13</v>
      </c>
      <c r="D1374">
        <v>6.5</v>
      </c>
      <c r="E1374">
        <v>85.274000000000001</v>
      </c>
      <c r="F1374" t="s">
        <v>238</v>
      </c>
      <c r="G1374">
        <f>_xlfn.XLOOKUP(A1374,'List of Molecules Used'!$D$3:$D$55,'List of Molecules Used'!$E$3:$E$55,"",0,1)</f>
        <v>398.3</v>
      </c>
      <c r="H1374">
        <f>_xlfn.XLOOKUP(A1374,'List of Molecules Used'!$D$3:$D$55,'List of Molecules Used'!$F$3:$F$55,"",0,1)</f>
        <v>55.796999999999997</v>
      </c>
    </row>
    <row r="1375" spans="1:8">
      <c r="A1375" s="2" t="s">
        <v>45</v>
      </c>
      <c r="B1375" s="2"/>
      <c r="C1375">
        <v>438.13</v>
      </c>
      <c r="D1375">
        <v>7</v>
      </c>
      <c r="E1375">
        <v>85.442999999999998</v>
      </c>
      <c r="F1375" t="s">
        <v>238</v>
      </c>
      <c r="G1375">
        <f>_xlfn.XLOOKUP(A1375,'List of Molecules Used'!$D$3:$D$55,'List of Molecules Used'!$E$3:$E$55,"",0,1)</f>
        <v>398.3</v>
      </c>
      <c r="H1375">
        <f>_xlfn.XLOOKUP(A1375,'List of Molecules Used'!$D$3:$D$55,'List of Molecules Used'!$F$3:$F$55,"",0,1)</f>
        <v>55.796999999999997</v>
      </c>
    </row>
    <row r="1376" spans="1:8">
      <c r="A1376" s="2" t="s">
        <v>45</v>
      </c>
      <c r="B1376" s="2"/>
      <c r="C1376">
        <v>438.13</v>
      </c>
      <c r="D1376">
        <v>7.5</v>
      </c>
      <c r="E1376">
        <v>85.613</v>
      </c>
      <c r="F1376" t="s">
        <v>238</v>
      </c>
      <c r="G1376">
        <f>_xlfn.XLOOKUP(A1376,'List of Molecules Used'!$D$3:$D$55,'List of Molecules Used'!$E$3:$E$55,"",0,1)</f>
        <v>398.3</v>
      </c>
      <c r="H1376">
        <f>_xlfn.XLOOKUP(A1376,'List of Molecules Used'!$D$3:$D$55,'List of Molecules Used'!$F$3:$F$55,"",0,1)</f>
        <v>55.796999999999997</v>
      </c>
    </row>
    <row r="1377" spans="1:8">
      <c r="A1377" s="2" t="s">
        <v>45</v>
      </c>
      <c r="B1377" s="2"/>
      <c r="C1377">
        <v>438.13</v>
      </c>
      <c r="D1377">
        <v>8</v>
      </c>
      <c r="E1377">
        <v>85.784999999999997</v>
      </c>
      <c r="F1377" t="s">
        <v>238</v>
      </c>
      <c r="G1377">
        <f>_xlfn.XLOOKUP(A1377,'List of Molecules Used'!$D$3:$D$55,'List of Molecules Used'!$E$3:$E$55,"",0,1)</f>
        <v>398.3</v>
      </c>
      <c r="H1377">
        <f>_xlfn.XLOOKUP(A1377,'List of Molecules Used'!$D$3:$D$55,'List of Molecules Used'!$F$3:$F$55,"",0,1)</f>
        <v>55.796999999999997</v>
      </c>
    </row>
    <row r="1378" spans="1:8">
      <c r="A1378" s="2" t="s">
        <v>45</v>
      </c>
      <c r="B1378" s="2"/>
      <c r="C1378">
        <v>438.13</v>
      </c>
      <c r="D1378">
        <v>8.5</v>
      </c>
      <c r="E1378">
        <v>85.959000000000003</v>
      </c>
      <c r="F1378" t="s">
        <v>238</v>
      </c>
      <c r="G1378">
        <f>_xlfn.XLOOKUP(A1378,'List of Molecules Used'!$D$3:$D$55,'List of Molecules Used'!$E$3:$E$55,"",0,1)</f>
        <v>398.3</v>
      </c>
      <c r="H1378">
        <f>_xlfn.XLOOKUP(A1378,'List of Molecules Used'!$D$3:$D$55,'List of Molecules Used'!$F$3:$F$55,"",0,1)</f>
        <v>55.796999999999997</v>
      </c>
    </row>
    <row r="1379" spans="1:8">
      <c r="A1379" s="2" t="s">
        <v>45</v>
      </c>
      <c r="B1379" s="2"/>
      <c r="C1379">
        <v>438.13</v>
      </c>
      <c r="D1379">
        <v>9</v>
      </c>
      <c r="E1379">
        <v>86.134</v>
      </c>
      <c r="F1379" t="s">
        <v>238</v>
      </c>
      <c r="G1379">
        <f>_xlfn.XLOOKUP(A1379,'List of Molecules Used'!$D$3:$D$55,'List of Molecules Used'!$E$3:$E$55,"",0,1)</f>
        <v>398.3</v>
      </c>
      <c r="H1379">
        <f>_xlfn.XLOOKUP(A1379,'List of Molecules Used'!$D$3:$D$55,'List of Molecules Used'!$F$3:$F$55,"",0,1)</f>
        <v>55.796999999999997</v>
      </c>
    </row>
    <row r="1380" spans="1:8">
      <c r="A1380" s="2" t="s">
        <v>45</v>
      </c>
      <c r="B1380" s="2"/>
      <c r="C1380">
        <v>438.13</v>
      </c>
      <c r="D1380">
        <v>9.5</v>
      </c>
      <c r="E1380">
        <v>86.311999999999998</v>
      </c>
      <c r="F1380" t="s">
        <v>238</v>
      </c>
      <c r="G1380">
        <f>_xlfn.XLOOKUP(A1380,'List of Molecules Used'!$D$3:$D$55,'List of Molecules Used'!$E$3:$E$55,"",0,1)</f>
        <v>398.3</v>
      </c>
      <c r="H1380">
        <f>_xlfn.XLOOKUP(A1380,'List of Molecules Used'!$D$3:$D$55,'List of Molecules Used'!$F$3:$F$55,"",0,1)</f>
        <v>55.796999999999997</v>
      </c>
    </row>
    <row r="1381" spans="1:8">
      <c r="A1381" s="2" t="s">
        <v>45</v>
      </c>
      <c r="B1381" s="2"/>
      <c r="C1381">
        <v>438.13</v>
      </c>
      <c r="D1381">
        <v>10</v>
      </c>
      <c r="E1381">
        <v>86.491</v>
      </c>
      <c r="F1381" t="s">
        <v>238</v>
      </c>
      <c r="G1381">
        <f>_xlfn.XLOOKUP(A1381,'List of Molecules Used'!$D$3:$D$55,'List of Molecules Used'!$E$3:$E$55,"",0,1)</f>
        <v>398.3</v>
      </c>
      <c r="H1381">
        <f>_xlfn.XLOOKUP(A1381,'List of Molecules Used'!$D$3:$D$55,'List of Molecules Used'!$F$3:$F$55,"",0,1)</f>
        <v>55.796999999999997</v>
      </c>
    </row>
    <row r="1382" spans="1:8">
      <c r="A1382" s="2" t="s">
        <v>49</v>
      </c>
      <c r="B1382" s="2"/>
      <c r="C1382">
        <v>212.56</v>
      </c>
      <c r="D1382">
        <v>1</v>
      </c>
      <c r="E1382">
        <v>121.61</v>
      </c>
      <c r="F1382" t="s">
        <v>237</v>
      </c>
      <c r="G1382">
        <f>_xlfn.XLOOKUP(A1382,'List of Molecules Used'!$D$3:$D$55,'List of Molecules Used'!$E$3:$E$55,"",0,1)</f>
        <v>425.125</v>
      </c>
      <c r="H1382">
        <f>_xlfn.XLOOKUP(A1382,'List of Molecules Used'!$D$3:$D$55,'List of Molecules Used'!$F$3:$F$55,"",0,1)</f>
        <v>37.96</v>
      </c>
    </row>
    <row r="1383" spans="1:8">
      <c r="A1383" s="2" t="s">
        <v>49</v>
      </c>
      <c r="B1383" s="2"/>
      <c r="C1383">
        <v>212.56</v>
      </c>
      <c r="D1383">
        <v>1.5</v>
      </c>
      <c r="E1383">
        <v>121.6</v>
      </c>
      <c r="F1383" t="s">
        <v>237</v>
      </c>
      <c r="G1383">
        <f>_xlfn.XLOOKUP(A1383,'List of Molecules Used'!$D$3:$D$55,'List of Molecules Used'!$E$3:$E$55,"",0,1)</f>
        <v>425.125</v>
      </c>
      <c r="H1383">
        <f>_xlfn.XLOOKUP(A1383,'List of Molecules Used'!$D$3:$D$55,'List of Molecules Used'!$F$3:$F$55,"",0,1)</f>
        <v>37.96</v>
      </c>
    </row>
    <row r="1384" spans="1:8">
      <c r="A1384" s="2" t="s">
        <v>49</v>
      </c>
      <c r="B1384" s="2"/>
      <c r="C1384">
        <v>212.56</v>
      </c>
      <c r="D1384">
        <v>2</v>
      </c>
      <c r="E1384">
        <v>121.59</v>
      </c>
      <c r="F1384" t="s">
        <v>237</v>
      </c>
      <c r="G1384">
        <f>_xlfn.XLOOKUP(A1384,'List of Molecules Used'!$D$3:$D$55,'List of Molecules Used'!$E$3:$E$55,"",0,1)</f>
        <v>425.125</v>
      </c>
      <c r="H1384">
        <f>_xlfn.XLOOKUP(A1384,'List of Molecules Used'!$D$3:$D$55,'List of Molecules Used'!$F$3:$F$55,"",0,1)</f>
        <v>37.96</v>
      </c>
    </row>
    <row r="1385" spans="1:8">
      <c r="A1385" s="2" t="s">
        <v>49</v>
      </c>
      <c r="B1385" s="2"/>
      <c r="C1385">
        <v>212.56</v>
      </c>
      <c r="D1385">
        <v>2.5</v>
      </c>
      <c r="E1385">
        <v>121.59</v>
      </c>
      <c r="F1385" t="s">
        <v>237</v>
      </c>
      <c r="G1385">
        <f>_xlfn.XLOOKUP(A1385,'List of Molecules Used'!$D$3:$D$55,'List of Molecules Used'!$E$3:$E$55,"",0,1)</f>
        <v>425.125</v>
      </c>
      <c r="H1385">
        <f>_xlfn.XLOOKUP(A1385,'List of Molecules Used'!$D$3:$D$55,'List of Molecules Used'!$F$3:$F$55,"",0,1)</f>
        <v>37.96</v>
      </c>
    </row>
    <row r="1386" spans="1:8">
      <c r="A1386" s="2" t="s">
        <v>49</v>
      </c>
      <c r="B1386" s="2"/>
      <c r="C1386">
        <v>212.56</v>
      </c>
      <c r="D1386">
        <v>3</v>
      </c>
      <c r="E1386">
        <v>121.58</v>
      </c>
      <c r="F1386" t="s">
        <v>237</v>
      </c>
      <c r="G1386">
        <f>_xlfn.XLOOKUP(A1386,'List of Molecules Used'!$D$3:$D$55,'List of Molecules Used'!$E$3:$E$55,"",0,1)</f>
        <v>425.125</v>
      </c>
      <c r="H1386">
        <f>_xlfn.XLOOKUP(A1386,'List of Molecules Used'!$D$3:$D$55,'List of Molecules Used'!$F$3:$F$55,"",0,1)</f>
        <v>37.96</v>
      </c>
    </row>
    <row r="1387" spans="1:8">
      <c r="A1387" s="2" t="s">
        <v>49</v>
      </c>
      <c r="B1387" s="2"/>
      <c r="C1387">
        <v>212.56</v>
      </c>
      <c r="D1387">
        <v>3.5</v>
      </c>
      <c r="E1387">
        <v>121.58</v>
      </c>
      <c r="F1387" t="s">
        <v>237</v>
      </c>
      <c r="G1387">
        <f>_xlfn.XLOOKUP(A1387,'List of Molecules Used'!$D$3:$D$55,'List of Molecules Used'!$E$3:$E$55,"",0,1)</f>
        <v>425.125</v>
      </c>
      <c r="H1387">
        <f>_xlfn.XLOOKUP(A1387,'List of Molecules Used'!$D$3:$D$55,'List of Molecules Used'!$F$3:$F$55,"",0,1)</f>
        <v>37.96</v>
      </c>
    </row>
    <row r="1388" spans="1:8">
      <c r="A1388" s="2" t="s">
        <v>49</v>
      </c>
      <c r="B1388" s="2"/>
      <c r="C1388">
        <v>212.56</v>
      </c>
      <c r="D1388">
        <v>4</v>
      </c>
      <c r="E1388">
        <v>121.57</v>
      </c>
      <c r="F1388" t="s">
        <v>237</v>
      </c>
      <c r="G1388">
        <f>_xlfn.XLOOKUP(A1388,'List of Molecules Used'!$D$3:$D$55,'List of Molecules Used'!$E$3:$E$55,"",0,1)</f>
        <v>425.125</v>
      </c>
      <c r="H1388">
        <f>_xlfn.XLOOKUP(A1388,'List of Molecules Used'!$D$3:$D$55,'List of Molecules Used'!$F$3:$F$55,"",0,1)</f>
        <v>37.96</v>
      </c>
    </row>
    <row r="1389" spans="1:8">
      <c r="A1389" s="2" t="s">
        <v>49</v>
      </c>
      <c r="B1389" s="2"/>
      <c r="C1389">
        <v>212.56</v>
      </c>
      <c r="D1389">
        <v>4.5</v>
      </c>
      <c r="E1389">
        <v>121.57</v>
      </c>
      <c r="F1389" t="s">
        <v>237</v>
      </c>
      <c r="G1389">
        <f>_xlfn.XLOOKUP(A1389,'List of Molecules Used'!$D$3:$D$55,'List of Molecules Used'!$E$3:$E$55,"",0,1)</f>
        <v>425.125</v>
      </c>
      <c r="H1389">
        <f>_xlfn.XLOOKUP(A1389,'List of Molecules Used'!$D$3:$D$55,'List of Molecules Used'!$F$3:$F$55,"",0,1)</f>
        <v>37.96</v>
      </c>
    </row>
    <row r="1390" spans="1:8">
      <c r="A1390" s="2" t="s">
        <v>49</v>
      </c>
      <c r="B1390" s="2"/>
      <c r="C1390">
        <v>212.56</v>
      </c>
      <c r="D1390">
        <v>5</v>
      </c>
      <c r="E1390">
        <v>121.56</v>
      </c>
      <c r="F1390" t="s">
        <v>237</v>
      </c>
      <c r="G1390">
        <f>_xlfn.XLOOKUP(A1390,'List of Molecules Used'!$D$3:$D$55,'List of Molecules Used'!$E$3:$E$55,"",0,1)</f>
        <v>425.125</v>
      </c>
      <c r="H1390">
        <f>_xlfn.XLOOKUP(A1390,'List of Molecules Used'!$D$3:$D$55,'List of Molecules Used'!$F$3:$F$55,"",0,1)</f>
        <v>37.96</v>
      </c>
    </row>
    <row r="1391" spans="1:8">
      <c r="A1391" s="2" t="s">
        <v>49</v>
      </c>
      <c r="B1391" s="2"/>
      <c r="C1391">
        <v>212.56</v>
      </c>
      <c r="D1391">
        <v>5.5</v>
      </c>
      <c r="E1391">
        <v>121.56</v>
      </c>
      <c r="F1391" t="s">
        <v>237</v>
      </c>
      <c r="G1391">
        <f>_xlfn.XLOOKUP(A1391,'List of Molecules Used'!$D$3:$D$55,'List of Molecules Used'!$E$3:$E$55,"",0,1)</f>
        <v>425.125</v>
      </c>
      <c r="H1391">
        <f>_xlfn.XLOOKUP(A1391,'List of Molecules Used'!$D$3:$D$55,'List of Molecules Used'!$F$3:$F$55,"",0,1)</f>
        <v>37.96</v>
      </c>
    </row>
    <row r="1392" spans="1:8">
      <c r="A1392" s="2" t="s">
        <v>49</v>
      </c>
      <c r="B1392" s="2"/>
      <c r="C1392">
        <v>212.56</v>
      </c>
      <c r="D1392">
        <v>6</v>
      </c>
      <c r="E1392">
        <v>121.55</v>
      </c>
      <c r="F1392" t="s">
        <v>237</v>
      </c>
      <c r="G1392">
        <f>_xlfn.XLOOKUP(A1392,'List of Molecules Used'!$D$3:$D$55,'List of Molecules Used'!$E$3:$E$55,"",0,1)</f>
        <v>425.125</v>
      </c>
      <c r="H1392">
        <f>_xlfn.XLOOKUP(A1392,'List of Molecules Used'!$D$3:$D$55,'List of Molecules Used'!$F$3:$F$55,"",0,1)</f>
        <v>37.96</v>
      </c>
    </row>
    <row r="1393" spans="1:8">
      <c r="A1393" s="2" t="s">
        <v>49</v>
      </c>
      <c r="B1393" s="2"/>
      <c r="C1393">
        <v>212.56</v>
      </c>
      <c r="D1393">
        <v>6.5</v>
      </c>
      <c r="E1393">
        <v>121.55</v>
      </c>
      <c r="F1393" t="s">
        <v>237</v>
      </c>
      <c r="G1393">
        <f>_xlfn.XLOOKUP(A1393,'List of Molecules Used'!$D$3:$D$55,'List of Molecules Used'!$E$3:$E$55,"",0,1)</f>
        <v>425.125</v>
      </c>
      <c r="H1393">
        <f>_xlfn.XLOOKUP(A1393,'List of Molecules Used'!$D$3:$D$55,'List of Molecules Used'!$F$3:$F$55,"",0,1)</f>
        <v>37.96</v>
      </c>
    </row>
    <row r="1394" spans="1:8">
      <c r="A1394" s="2" t="s">
        <v>49</v>
      </c>
      <c r="B1394" s="2"/>
      <c r="C1394">
        <v>212.56</v>
      </c>
      <c r="D1394">
        <v>7</v>
      </c>
      <c r="E1394">
        <v>121.54</v>
      </c>
      <c r="F1394" t="s">
        <v>237</v>
      </c>
      <c r="G1394">
        <f>_xlfn.XLOOKUP(A1394,'List of Molecules Used'!$D$3:$D$55,'List of Molecules Used'!$E$3:$E$55,"",0,1)</f>
        <v>425.125</v>
      </c>
      <c r="H1394">
        <f>_xlfn.XLOOKUP(A1394,'List of Molecules Used'!$D$3:$D$55,'List of Molecules Used'!$F$3:$F$55,"",0,1)</f>
        <v>37.96</v>
      </c>
    </row>
    <row r="1395" spans="1:8">
      <c r="A1395" s="2" t="s">
        <v>49</v>
      </c>
      <c r="B1395" s="2"/>
      <c r="C1395">
        <v>212.56</v>
      </c>
      <c r="D1395">
        <v>7.5</v>
      </c>
      <c r="E1395">
        <v>121.53</v>
      </c>
      <c r="F1395" t="s">
        <v>237</v>
      </c>
      <c r="G1395">
        <f>_xlfn.XLOOKUP(A1395,'List of Molecules Used'!$D$3:$D$55,'List of Molecules Used'!$E$3:$E$55,"",0,1)</f>
        <v>425.125</v>
      </c>
      <c r="H1395">
        <f>_xlfn.XLOOKUP(A1395,'List of Molecules Used'!$D$3:$D$55,'List of Molecules Used'!$F$3:$F$55,"",0,1)</f>
        <v>37.96</v>
      </c>
    </row>
    <row r="1396" spans="1:8">
      <c r="A1396" s="2" t="s">
        <v>49</v>
      </c>
      <c r="B1396" s="2"/>
      <c r="C1396">
        <v>212.56</v>
      </c>
      <c r="D1396">
        <v>8</v>
      </c>
      <c r="E1396">
        <v>121.53</v>
      </c>
      <c r="F1396" t="s">
        <v>237</v>
      </c>
      <c r="G1396">
        <f>_xlfn.XLOOKUP(A1396,'List of Molecules Used'!$D$3:$D$55,'List of Molecules Used'!$E$3:$E$55,"",0,1)</f>
        <v>425.125</v>
      </c>
      <c r="H1396">
        <f>_xlfn.XLOOKUP(A1396,'List of Molecules Used'!$D$3:$D$55,'List of Molecules Used'!$F$3:$F$55,"",0,1)</f>
        <v>37.96</v>
      </c>
    </row>
    <row r="1397" spans="1:8">
      <c r="A1397" s="2" t="s">
        <v>49</v>
      </c>
      <c r="B1397" s="2"/>
      <c r="C1397">
        <v>212.56</v>
      </c>
      <c r="D1397">
        <v>8.5</v>
      </c>
      <c r="E1397">
        <v>121.52</v>
      </c>
      <c r="F1397" t="s">
        <v>237</v>
      </c>
      <c r="G1397">
        <f>_xlfn.XLOOKUP(A1397,'List of Molecules Used'!$D$3:$D$55,'List of Molecules Used'!$E$3:$E$55,"",0,1)</f>
        <v>425.125</v>
      </c>
      <c r="H1397">
        <f>_xlfn.XLOOKUP(A1397,'List of Molecules Used'!$D$3:$D$55,'List of Molecules Used'!$F$3:$F$55,"",0,1)</f>
        <v>37.96</v>
      </c>
    </row>
    <row r="1398" spans="1:8">
      <c r="A1398" s="2" t="s">
        <v>49</v>
      </c>
      <c r="B1398" s="2"/>
      <c r="C1398">
        <v>212.56</v>
      </c>
      <c r="D1398">
        <v>9</v>
      </c>
      <c r="E1398">
        <v>121.52</v>
      </c>
      <c r="F1398" t="s">
        <v>237</v>
      </c>
      <c r="G1398">
        <f>_xlfn.XLOOKUP(A1398,'List of Molecules Used'!$D$3:$D$55,'List of Molecules Used'!$E$3:$E$55,"",0,1)</f>
        <v>425.125</v>
      </c>
      <c r="H1398">
        <f>_xlfn.XLOOKUP(A1398,'List of Molecules Used'!$D$3:$D$55,'List of Molecules Used'!$F$3:$F$55,"",0,1)</f>
        <v>37.96</v>
      </c>
    </row>
    <row r="1399" spans="1:8">
      <c r="A1399" s="2" t="s">
        <v>49</v>
      </c>
      <c r="B1399" s="2"/>
      <c r="C1399">
        <v>212.56</v>
      </c>
      <c r="D1399">
        <v>9.5</v>
      </c>
      <c r="E1399">
        <v>121.51</v>
      </c>
      <c r="F1399" t="s">
        <v>237</v>
      </c>
      <c r="G1399">
        <f>_xlfn.XLOOKUP(A1399,'List of Molecules Used'!$D$3:$D$55,'List of Molecules Used'!$E$3:$E$55,"",0,1)</f>
        <v>425.125</v>
      </c>
      <c r="H1399">
        <f>_xlfn.XLOOKUP(A1399,'List of Molecules Used'!$D$3:$D$55,'List of Molecules Used'!$F$3:$F$55,"",0,1)</f>
        <v>37.96</v>
      </c>
    </row>
    <row r="1400" spans="1:8">
      <c r="A1400" s="2" t="s">
        <v>49</v>
      </c>
      <c r="B1400" s="2"/>
      <c r="C1400">
        <v>212.56</v>
      </c>
      <c r="D1400">
        <v>10</v>
      </c>
      <c r="E1400">
        <v>121.51</v>
      </c>
      <c r="F1400" t="s">
        <v>237</v>
      </c>
      <c r="G1400">
        <f>_xlfn.XLOOKUP(A1400,'List of Molecules Used'!$D$3:$D$55,'List of Molecules Used'!$E$3:$E$55,"",0,1)</f>
        <v>425.125</v>
      </c>
      <c r="H1400">
        <f>_xlfn.XLOOKUP(A1400,'List of Molecules Used'!$D$3:$D$55,'List of Molecules Used'!$F$3:$F$55,"",0,1)</f>
        <v>37.96</v>
      </c>
    </row>
    <row r="1401" spans="1:8">
      <c r="A1401" s="2" t="s">
        <v>49</v>
      </c>
      <c r="B1401" s="2"/>
      <c r="C1401">
        <v>255.07</v>
      </c>
      <c r="D1401">
        <v>1</v>
      </c>
      <c r="E1401">
        <v>129.80000000000001</v>
      </c>
      <c r="F1401" t="s">
        <v>237</v>
      </c>
      <c r="G1401">
        <f>_xlfn.XLOOKUP(A1401,'List of Molecules Used'!$D$3:$D$55,'List of Molecules Used'!$E$3:$E$55,"",0,1)</f>
        <v>425.125</v>
      </c>
      <c r="H1401">
        <f>_xlfn.XLOOKUP(A1401,'List of Molecules Used'!$D$3:$D$55,'List of Molecules Used'!$F$3:$F$55,"",0,1)</f>
        <v>37.96</v>
      </c>
    </row>
    <row r="1402" spans="1:8">
      <c r="A1402" s="2" t="s">
        <v>49</v>
      </c>
      <c r="B1402" s="2"/>
      <c r="C1402">
        <v>255.07</v>
      </c>
      <c r="D1402">
        <v>1.5</v>
      </c>
      <c r="E1402">
        <v>129.78</v>
      </c>
      <c r="F1402" t="s">
        <v>237</v>
      </c>
      <c r="G1402">
        <f>_xlfn.XLOOKUP(A1402,'List of Molecules Used'!$D$3:$D$55,'List of Molecules Used'!$E$3:$E$55,"",0,1)</f>
        <v>425.125</v>
      </c>
      <c r="H1402">
        <f>_xlfn.XLOOKUP(A1402,'List of Molecules Used'!$D$3:$D$55,'List of Molecules Used'!$F$3:$F$55,"",0,1)</f>
        <v>37.96</v>
      </c>
    </row>
    <row r="1403" spans="1:8">
      <c r="A1403" s="2" t="s">
        <v>49</v>
      </c>
      <c r="B1403" s="2"/>
      <c r="C1403">
        <v>255.07</v>
      </c>
      <c r="D1403">
        <v>2</v>
      </c>
      <c r="E1403">
        <v>129.77000000000001</v>
      </c>
      <c r="F1403" t="s">
        <v>237</v>
      </c>
      <c r="G1403">
        <f>_xlfn.XLOOKUP(A1403,'List of Molecules Used'!$D$3:$D$55,'List of Molecules Used'!$E$3:$E$55,"",0,1)</f>
        <v>425.125</v>
      </c>
      <c r="H1403">
        <f>_xlfn.XLOOKUP(A1403,'List of Molecules Used'!$D$3:$D$55,'List of Molecules Used'!$F$3:$F$55,"",0,1)</f>
        <v>37.96</v>
      </c>
    </row>
    <row r="1404" spans="1:8">
      <c r="A1404" s="2" t="s">
        <v>49</v>
      </c>
      <c r="B1404" s="2"/>
      <c r="C1404">
        <v>255.07</v>
      </c>
      <c r="D1404">
        <v>2.5</v>
      </c>
      <c r="E1404">
        <v>129.76</v>
      </c>
      <c r="F1404" t="s">
        <v>237</v>
      </c>
      <c r="G1404">
        <f>_xlfn.XLOOKUP(A1404,'List of Molecules Used'!$D$3:$D$55,'List of Molecules Used'!$E$3:$E$55,"",0,1)</f>
        <v>425.125</v>
      </c>
      <c r="H1404">
        <f>_xlfn.XLOOKUP(A1404,'List of Molecules Used'!$D$3:$D$55,'List of Molecules Used'!$F$3:$F$55,"",0,1)</f>
        <v>37.96</v>
      </c>
    </row>
    <row r="1405" spans="1:8">
      <c r="A1405" s="2" t="s">
        <v>49</v>
      </c>
      <c r="B1405" s="2"/>
      <c r="C1405">
        <v>255.07</v>
      </c>
      <c r="D1405">
        <v>3</v>
      </c>
      <c r="E1405">
        <v>129.75</v>
      </c>
      <c r="F1405" t="s">
        <v>237</v>
      </c>
      <c r="G1405">
        <f>_xlfn.XLOOKUP(A1405,'List of Molecules Used'!$D$3:$D$55,'List of Molecules Used'!$E$3:$E$55,"",0,1)</f>
        <v>425.125</v>
      </c>
      <c r="H1405">
        <f>_xlfn.XLOOKUP(A1405,'List of Molecules Used'!$D$3:$D$55,'List of Molecules Used'!$F$3:$F$55,"",0,1)</f>
        <v>37.96</v>
      </c>
    </row>
    <row r="1406" spans="1:8">
      <c r="A1406" s="2" t="s">
        <v>49</v>
      </c>
      <c r="B1406" s="2"/>
      <c r="C1406">
        <v>255.07</v>
      </c>
      <c r="D1406">
        <v>3.5</v>
      </c>
      <c r="E1406">
        <v>129.74</v>
      </c>
      <c r="F1406" t="s">
        <v>237</v>
      </c>
      <c r="G1406">
        <f>_xlfn.XLOOKUP(A1406,'List of Molecules Used'!$D$3:$D$55,'List of Molecules Used'!$E$3:$E$55,"",0,1)</f>
        <v>425.125</v>
      </c>
      <c r="H1406">
        <f>_xlfn.XLOOKUP(A1406,'List of Molecules Used'!$D$3:$D$55,'List of Molecules Used'!$F$3:$F$55,"",0,1)</f>
        <v>37.96</v>
      </c>
    </row>
    <row r="1407" spans="1:8">
      <c r="A1407" s="2" t="s">
        <v>49</v>
      </c>
      <c r="B1407" s="2"/>
      <c r="C1407">
        <v>255.07</v>
      </c>
      <c r="D1407">
        <v>4</v>
      </c>
      <c r="E1407">
        <v>129.72999999999999</v>
      </c>
      <c r="F1407" t="s">
        <v>237</v>
      </c>
      <c r="G1407">
        <f>_xlfn.XLOOKUP(A1407,'List of Molecules Used'!$D$3:$D$55,'List of Molecules Used'!$E$3:$E$55,"",0,1)</f>
        <v>425.125</v>
      </c>
      <c r="H1407">
        <f>_xlfn.XLOOKUP(A1407,'List of Molecules Used'!$D$3:$D$55,'List of Molecules Used'!$F$3:$F$55,"",0,1)</f>
        <v>37.96</v>
      </c>
    </row>
    <row r="1408" spans="1:8">
      <c r="A1408" s="2" t="s">
        <v>49</v>
      </c>
      <c r="B1408" s="2"/>
      <c r="C1408">
        <v>255.07</v>
      </c>
      <c r="D1408">
        <v>4.5</v>
      </c>
      <c r="E1408">
        <v>129.72</v>
      </c>
      <c r="F1408" t="s">
        <v>237</v>
      </c>
      <c r="G1408">
        <f>_xlfn.XLOOKUP(A1408,'List of Molecules Used'!$D$3:$D$55,'List of Molecules Used'!$E$3:$E$55,"",0,1)</f>
        <v>425.125</v>
      </c>
      <c r="H1408">
        <f>_xlfn.XLOOKUP(A1408,'List of Molecules Used'!$D$3:$D$55,'List of Molecules Used'!$F$3:$F$55,"",0,1)</f>
        <v>37.96</v>
      </c>
    </row>
    <row r="1409" spans="1:8">
      <c r="A1409" s="2" t="s">
        <v>49</v>
      </c>
      <c r="B1409" s="2"/>
      <c r="C1409">
        <v>255.07</v>
      </c>
      <c r="D1409">
        <v>5</v>
      </c>
      <c r="E1409">
        <v>129.71</v>
      </c>
      <c r="F1409" t="s">
        <v>237</v>
      </c>
      <c r="G1409">
        <f>_xlfn.XLOOKUP(A1409,'List of Molecules Used'!$D$3:$D$55,'List of Molecules Used'!$E$3:$E$55,"",0,1)</f>
        <v>425.125</v>
      </c>
      <c r="H1409">
        <f>_xlfn.XLOOKUP(A1409,'List of Molecules Used'!$D$3:$D$55,'List of Molecules Used'!$F$3:$F$55,"",0,1)</f>
        <v>37.96</v>
      </c>
    </row>
    <row r="1410" spans="1:8">
      <c r="A1410" s="2" t="s">
        <v>49</v>
      </c>
      <c r="B1410" s="2"/>
      <c r="C1410">
        <v>255.07</v>
      </c>
      <c r="D1410">
        <v>5.5</v>
      </c>
      <c r="E1410">
        <v>129.69999999999999</v>
      </c>
      <c r="F1410" t="s">
        <v>237</v>
      </c>
      <c r="G1410">
        <f>_xlfn.XLOOKUP(A1410,'List of Molecules Used'!$D$3:$D$55,'List of Molecules Used'!$E$3:$E$55,"",0,1)</f>
        <v>425.125</v>
      </c>
      <c r="H1410">
        <f>_xlfn.XLOOKUP(A1410,'List of Molecules Used'!$D$3:$D$55,'List of Molecules Used'!$F$3:$F$55,"",0,1)</f>
        <v>37.96</v>
      </c>
    </row>
    <row r="1411" spans="1:8">
      <c r="A1411" s="2" t="s">
        <v>49</v>
      </c>
      <c r="B1411" s="2"/>
      <c r="C1411">
        <v>255.07</v>
      </c>
      <c r="D1411">
        <v>6</v>
      </c>
      <c r="E1411">
        <v>129.69</v>
      </c>
      <c r="F1411" t="s">
        <v>237</v>
      </c>
      <c r="G1411">
        <f>_xlfn.XLOOKUP(A1411,'List of Molecules Used'!$D$3:$D$55,'List of Molecules Used'!$E$3:$E$55,"",0,1)</f>
        <v>425.125</v>
      </c>
      <c r="H1411">
        <f>_xlfn.XLOOKUP(A1411,'List of Molecules Used'!$D$3:$D$55,'List of Molecules Used'!$F$3:$F$55,"",0,1)</f>
        <v>37.96</v>
      </c>
    </row>
    <row r="1412" spans="1:8">
      <c r="A1412" s="2" t="s">
        <v>49</v>
      </c>
      <c r="B1412" s="2"/>
      <c r="C1412">
        <v>255.07</v>
      </c>
      <c r="D1412">
        <v>6.5</v>
      </c>
      <c r="E1412">
        <v>129.66999999999999</v>
      </c>
      <c r="F1412" t="s">
        <v>237</v>
      </c>
      <c r="G1412">
        <f>_xlfn.XLOOKUP(A1412,'List of Molecules Used'!$D$3:$D$55,'List of Molecules Used'!$E$3:$E$55,"",0,1)</f>
        <v>425.125</v>
      </c>
      <c r="H1412">
        <f>_xlfn.XLOOKUP(A1412,'List of Molecules Used'!$D$3:$D$55,'List of Molecules Used'!$F$3:$F$55,"",0,1)</f>
        <v>37.96</v>
      </c>
    </row>
    <row r="1413" spans="1:8">
      <c r="A1413" s="2" t="s">
        <v>49</v>
      </c>
      <c r="B1413" s="2"/>
      <c r="C1413">
        <v>255.07</v>
      </c>
      <c r="D1413">
        <v>7</v>
      </c>
      <c r="E1413">
        <v>129.66</v>
      </c>
      <c r="F1413" t="s">
        <v>237</v>
      </c>
      <c r="G1413">
        <f>_xlfn.XLOOKUP(A1413,'List of Molecules Used'!$D$3:$D$55,'List of Molecules Used'!$E$3:$E$55,"",0,1)</f>
        <v>425.125</v>
      </c>
      <c r="H1413">
        <f>_xlfn.XLOOKUP(A1413,'List of Molecules Used'!$D$3:$D$55,'List of Molecules Used'!$F$3:$F$55,"",0,1)</f>
        <v>37.96</v>
      </c>
    </row>
    <row r="1414" spans="1:8">
      <c r="A1414" s="2" t="s">
        <v>49</v>
      </c>
      <c r="B1414" s="2"/>
      <c r="C1414">
        <v>255.07</v>
      </c>
      <c r="D1414">
        <v>7.5</v>
      </c>
      <c r="E1414">
        <v>129.65</v>
      </c>
      <c r="F1414" t="s">
        <v>237</v>
      </c>
      <c r="G1414">
        <f>_xlfn.XLOOKUP(A1414,'List of Molecules Used'!$D$3:$D$55,'List of Molecules Used'!$E$3:$E$55,"",0,1)</f>
        <v>425.125</v>
      </c>
      <c r="H1414">
        <f>_xlfn.XLOOKUP(A1414,'List of Molecules Used'!$D$3:$D$55,'List of Molecules Used'!$F$3:$F$55,"",0,1)</f>
        <v>37.96</v>
      </c>
    </row>
    <row r="1415" spans="1:8">
      <c r="A1415" s="2" t="s">
        <v>49</v>
      </c>
      <c r="B1415" s="2"/>
      <c r="C1415">
        <v>255.07</v>
      </c>
      <c r="D1415">
        <v>8</v>
      </c>
      <c r="E1415">
        <v>129.63999999999999</v>
      </c>
      <c r="F1415" t="s">
        <v>237</v>
      </c>
      <c r="G1415">
        <f>_xlfn.XLOOKUP(A1415,'List of Molecules Used'!$D$3:$D$55,'List of Molecules Used'!$E$3:$E$55,"",0,1)</f>
        <v>425.125</v>
      </c>
      <c r="H1415">
        <f>_xlfn.XLOOKUP(A1415,'List of Molecules Used'!$D$3:$D$55,'List of Molecules Used'!$F$3:$F$55,"",0,1)</f>
        <v>37.96</v>
      </c>
    </row>
    <row r="1416" spans="1:8">
      <c r="A1416" s="2" t="s">
        <v>49</v>
      </c>
      <c r="B1416" s="2"/>
      <c r="C1416">
        <v>255.07</v>
      </c>
      <c r="D1416">
        <v>8.5</v>
      </c>
      <c r="E1416">
        <v>129.63</v>
      </c>
      <c r="F1416" t="s">
        <v>237</v>
      </c>
      <c r="G1416">
        <f>_xlfn.XLOOKUP(A1416,'List of Molecules Used'!$D$3:$D$55,'List of Molecules Used'!$E$3:$E$55,"",0,1)</f>
        <v>425.125</v>
      </c>
      <c r="H1416">
        <f>_xlfn.XLOOKUP(A1416,'List of Molecules Used'!$D$3:$D$55,'List of Molecules Used'!$F$3:$F$55,"",0,1)</f>
        <v>37.96</v>
      </c>
    </row>
    <row r="1417" spans="1:8">
      <c r="A1417" s="2" t="s">
        <v>49</v>
      </c>
      <c r="B1417" s="2"/>
      <c r="C1417">
        <v>255.07</v>
      </c>
      <c r="D1417">
        <v>9</v>
      </c>
      <c r="E1417">
        <v>129.62</v>
      </c>
      <c r="F1417" t="s">
        <v>237</v>
      </c>
      <c r="G1417">
        <f>_xlfn.XLOOKUP(A1417,'List of Molecules Used'!$D$3:$D$55,'List of Molecules Used'!$E$3:$E$55,"",0,1)</f>
        <v>425.125</v>
      </c>
      <c r="H1417">
        <f>_xlfn.XLOOKUP(A1417,'List of Molecules Used'!$D$3:$D$55,'List of Molecules Used'!$F$3:$F$55,"",0,1)</f>
        <v>37.96</v>
      </c>
    </row>
    <row r="1418" spans="1:8">
      <c r="A1418" s="2" t="s">
        <v>49</v>
      </c>
      <c r="B1418" s="2"/>
      <c r="C1418">
        <v>255.07</v>
      </c>
      <c r="D1418">
        <v>9.5</v>
      </c>
      <c r="E1418">
        <v>129.61000000000001</v>
      </c>
      <c r="F1418" t="s">
        <v>237</v>
      </c>
      <c r="G1418">
        <f>_xlfn.XLOOKUP(A1418,'List of Molecules Used'!$D$3:$D$55,'List of Molecules Used'!$E$3:$E$55,"",0,1)</f>
        <v>425.125</v>
      </c>
      <c r="H1418">
        <f>_xlfn.XLOOKUP(A1418,'List of Molecules Used'!$D$3:$D$55,'List of Molecules Used'!$F$3:$F$55,"",0,1)</f>
        <v>37.96</v>
      </c>
    </row>
    <row r="1419" spans="1:8">
      <c r="A1419" s="2" t="s">
        <v>49</v>
      </c>
      <c r="B1419" s="2"/>
      <c r="C1419">
        <v>255.07</v>
      </c>
      <c r="D1419">
        <v>10</v>
      </c>
      <c r="E1419">
        <v>129.6</v>
      </c>
      <c r="F1419" t="s">
        <v>237</v>
      </c>
      <c r="G1419">
        <f>_xlfn.XLOOKUP(A1419,'List of Molecules Used'!$D$3:$D$55,'List of Molecules Used'!$E$3:$E$55,"",0,1)</f>
        <v>425.125</v>
      </c>
      <c r="H1419">
        <f>_xlfn.XLOOKUP(A1419,'List of Molecules Used'!$D$3:$D$55,'List of Molecules Used'!$F$3:$F$55,"",0,1)</f>
        <v>37.96</v>
      </c>
    </row>
    <row r="1420" spans="1:8">
      <c r="A1420" s="2" t="s">
        <v>49</v>
      </c>
      <c r="B1420" s="2"/>
      <c r="C1420">
        <v>297.58999999999997</v>
      </c>
      <c r="D1420">
        <v>1</v>
      </c>
      <c r="E1420">
        <v>100.5</v>
      </c>
      <c r="F1420" t="s">
        <v>238</v>
      </c>
      <c r="G1420">
        <f>_xlfn.XLOOKUP(A1420,'List of Molecules Used'!$D$3:$D$55,'List of Molecules Used'!$E$3:$E$55,"",0,1)</f>
        <v>425.125</v>
      </c>
      <c r="H1420">
        <f>_xlfn.XLOOKUP(A1420,'List of Molecules Used'!$D$3:$D$55,'List of Molecules Used'!$F$3:$F$55,"",0,1)</f>
        <v>37.96</v>
      </c>
    </row>
    <row r="1421" spans="1:8">
      <c r="A1421" s="2" t="s">
        <v>49</v>
      </c>
      <c r="B1421" s="2"/>
      <c r="C1421">
        <v>297.58999999999997</v>
      </c>
      <c r="D1421">
        <v>1.5</v>
      </c>
      <c r="E1421">
        <v>101.74</v>
      </c>
      <c r="F1421" t="s">
        <v>238</v>
      </c>
      <c r="G1421">
        <f>_xlfn.XLOOKUP(A1421,'List of Molecules Used'!$D$3:$D$55,'List of Molecules Used'!$E$3:$E$55,"",0,1)</f>
        <v>425.125</v>
      </c>
      <c r="H1421">
        <f>_xlfn.XLOOKUP(A1421,'List of Molecules Used'!$D$3:$D$55,'List of Molecules Used'!$F$3:$F$55,"",0,1)</f>
        <v>37.96</v>
      </c>
    </row>
    <row r="1422" spans="1:8">
      <c r="A1422" s="2" t="s">
        <v>49</v>
      </c>
      <c r="B1422" s="2"/>
      <c r="C1422">
        <v>297.58999999999997</v>
      </c>
      <c r="D1422">
        <v>2</v>
      </c>
      <c r="E1422">
        <v>103.12</v>
      </c>
      <c r="F1422" t="s">
        <v>238</v>
      </c>
      <c r="G1422">
        <f>_xlfn.XLOOKUP(A1422,'List of Molecules Used'!$D$3:$D$55,'List of Molecules Used'!$E$3:$E$55,"",0,1)</f>
        <v>425.125</v>
      </c>
      <c r="H1422">
        <f>_xlfn.XLOOKUP(A1422,'List of Molecules Used'!$D$3:$D$55,'List of Molecules Used'!$F$3:$F$55,"",0,1)</f>
        <v>37.96</v>
      </c>
    </row>
    <row r="1423" spans="1:8">
      <c r="A1423" s="2" t="s">
        <v>49</v>
      </c>
      <c r="B1423" s="2"/>
      <c r="C1423">
        <v>297.58999999999997</v>
      </c>
      <c r="D1423">
        <v>2.3906999999999998</v>
      </c>
      <c r="E1423">
        <v>104.31</v>
      </c>
      <c r="F1423" t="s">
        <v>238</v>
      </c>
      <c r="G1423">
        <f>_xlfn.XLOOKUP(A1423,'List of Molecules Used'!$D$3:$D$55,'List of Molecules Used'!$E$3:$E$55,"",0,1)</f>
        <v>425.125</v>
      </c>
      <c r="H1423">
        <f>_xlfn.XLOOKUP(A1423,'List of Molecules Used'!$D$3:$D$55,'List of Molecules Used'!$F$3:$F$55,"",0,1)</f>
        <v>37.96</v>
      </c>
    </row>
    <row r="1424" spans="1:8">
      <c r="A1424" s="2" t="s">
        <v>49</v>
      </c>
      <c r="B1424" s="2"/>
      <c r="C1424">
        <v>297.58999999999997</v>
      </c>
      <c r="D1424">
        <v>2.3906999999999998</v>
      </c>
      <c r="E1424">
        <v>141.66999999999999</v>
      </c>
      <c r="F1424" t="s">
        <v>237</v>
      </c>
      <c r="G1424">
        <f>_xlfn.XLOOKUP(A1424,'List of Molecules Used'!$D$3:$D$55,'List of Molecules Used'!$E$3:$E$55,"",0,1)</f>
        <v>425.125</v>
      </c>
      <c r="H1424">
        <f>_xlfn.XLOOKUP(A1424,'List of Molecules Used'!$D$3:$D$55,'List of Molecules Used'!$F$3:$F$55,"",0,1)</f>
        <v>37.96</v>
      </c>
    </row>
    <row r="1425" spans="1:8">
      <c r="A1425" s="2" t="s">
        <v>49</v>
      </c>
      <c r="B1425" s="2"/>
      <c r="C1425">
        <v>297.58999999999997</v>
      </c>
      <c r="D1425">
        <v>2.5</v>
      </c>
      <c r="E1425">
        <v>141.66999999999999</v>
      </c>
      <c r="F1425" t="s">
        <v>237</v>
      </c>
      <c r="G1425">
        <f>_xlfn.XLOOKUP(A1425,'List of Molecules Used'!$D$3:$D$55,'List of Molecules Used'!$E$3:$E$55,"",0,1)</f>
        <v>425.125</v>
      </c>
      <c r="H1425">
        <f>_xlfn.XLOOKUP(A1425,'List of Molecules Used'!$D$3:$D$55,'List of Molecules Used'!$F$3:$F$55,"",0,1)</f>
        <v>37.96</v>
      </c>
    </row>
    <row r="1426" spans="1:8">
      <c r="A1426" s="2" t="s">
        <v>49</v>
      </c>
      <c r="B1426" s="2"/>
      <c r="C1426">
        <v>297.58999999999997</v>
      </c>
      <c r="D1426">
        <v>3</v>
      </c>
      <c r="E1426">
        <v>141.63999999999999</v>
      </c>
      <c r="F1426" t="s">
        <v>237</v>
      </c>
      <c r="G1426">
        <f>_xlfn.XLOOKUP(A1426,'List of Molecules Used'!$D$3:$D$55,'List of Molecules Used'!$E$3:$E$55,"",0,1)</f>
        <v>425.125</v>
      </c>
      <c r="H1426">
        <f>_xlfn.XLOOKUP(A1426,'List of Molecules Used'!$D$3:$D$55,'List of Molecules Used'!$F$3:$F$55,"",0,1)</f>
        <v>37.96</v>
      </c>
    </row>
    <row r="1427" spans="1:8">
      <c r="A1427" s="2" t="s">
        <v>49</v>
      </c>
      <c r="B1427" s="2"/>
      <c r="C1427">
        <v>297.58999999999997</v>
      </c>
      <c r="D1427">
        <v>3.5</v>
      </c>
      <c r="E1427">
        <v>141.62</v>
      </c>
      <c r="F1427" t="s">
        <v>237</v>
      </c>
      <c r="G1427">
        <f>_xlfn.XLOOKUP(A1427,'List of Molecules Used'!$D$3:$D$55,'List of Molecules Used'!$E$3:$E$55,"",0,1)</f>
        <v>425.125</v>
      </c>
      <c r="H1427">
        <f>_xlfn.XLOOKUP(A1427,'List of Molecules Used'!$D$3:$D$55,'List of Molecules Used'!$F$3:$F$55,"",0,1)</f>
        <v>37.96</v>
      </c>
    </row>
    <row r="1428" spans="1:8">
      <c r="A1428" s="2" t="s">
        <v>49</v>
      </c>
      <c r="B1428" s="2"/>
      <c r="C1428">
        <v>297.58999999999997</v>
      </c>
      <c r="D1428">
        <v>4</v>
      </c>
      <c r="E1428">
        <v>141.59</v>
      </c>
      <c r="F1428" t="s">
        <v>237</v>
      </c>
      <c r="G1428">
        <f>_xlfn.XLOOKUP(A1428,'List of Molecules Used'!$D$3:$D$55,'List of Molecules Used'!$E$3:$E$55,"",0,1)</f>
        <v>425.125</v>
      </c>
      <c r="H1428">
        <f>_xlfn.XLOOKUP(A1428,'List of Molecules Used'!$D$3:$D$55,'List of Molecules Used'!$F$3:$F$55,"",0,1)</f>
        <v>37.96</v>
      </c>
    </row>
    <row r="1429" spans="1:8">
      <c r="A1429" s="2" t="s">
        <v>49</v>
      </c>
      <c r="B1429" s="2"/>
      <c r="C1429">
        <v>297.58999999999997</v>
      </c>
      <c r="D1429">
        <v>4.5</v>
      </c>
      <c r="E1429">
        <v>141.57</v>
      </c>
      <c r="F1429" t="s">
        <v>237</v>
      </c>
      <c r="G1429">
        <f>_xlfn.XLOOKUP(A1429,'List of Molecules Used'!$D$3:$D$55,'List of Molecules Used'!$E$3:$E$55,"",0,1)</f>
        <v>425.125</v>
      </c>
      <c r="H1429">
        <f>_xlfn.XLOOKUP(A1429,'List of Molecules Used'!$D$3:$D$55,'List of Molecules Used'!$F$3:$F$55,"",0,1)</f>
        <v>37.96</v>
      </c>
    </row>
    <row r="1430" spans="1:8">
      <c r="A1430" s="2" t="s">
        <v>49</v>
      </c>
      <c r="B1430" s="2"/>
      <c r="C1430">
        <v>297.58999999999997</v>
      </c>
      <c r="D1430">
        <v>5</v>
      </c>
      <c r="E1430">
        <v>141.54</v>
      </c>
      <c r="F1430" t="s">
        <v>237</v>
      </c>
      <c r="G1430">
        <f>_xlfn.XLOOKUP(A1430,'List of Molecules Used'!$D$3:$D$55,'List of Molecules Used'!$E$3:$E$55,"",0,1)</f>
        <v>425.125</v>
      </c>
      <c r="H1430">
        <f>_xlfn.XLOOKUP(A1430,'List of Molecules Used'!$D$3:$D$55,'List of Molecules Used'!$F$3:$F$55,"",0,1)</f>
        <v>37.96</v>
      </c>
    </row>
    <row r="1431" spans="1:8">
      <c r="A1431" s="2" t="s">
        <v>49</v>
      </c>
      <c r="B1431" s="2"/>
      <c r="C1431">
        <v>297.58999999999997</v>
      </c>
      <c r="D1431">
        <v>5.5</v>
      </c>
      <c r="E1431">
        <v>141.52000000000001</v>
      </c>
      <c r="F1431" t="s">
        <v>237</v>
      </c>
      <c r="G1431">
        <f>_xlfn.XLOOKUP(A1431,'List of Molecules Used'!$D$3:$D$55,'List of Molecules Used'!$E$3:$E$55,"",0,1)</f>
        <v>425.125</v>
      </c>
      <c r="H1431">
        <f>_xlfn.XLOOKUP(A1431,'List of Molecules Used'!$D$3:$D$55,'List of Molecules Used'!$F$3:$F$55,"",0,1)</f>
        <v>37.96</v>
      </c>
    </row>
    <row r="1432" spans="1:8">
      <c r="A1432" s="2" t="s">
        <v>49</v>
      </c>
      <c r="B1432" s="2"/>
      <c r="C1432">
        <v>297.58999999999997</v>
      </c>
      <c r="D1432">
        <v>6</v>
      </c>
      <c r="E1432">
        <v>141.49</v>
      </c>
      <c r="F1432" t="s">
        <v>237</v>
      </c>
      <c r="G1432">
        <f>_xlfn.XLOOKUP(A1432,'List of Molecules Used'!$D$3:$D$55,'List of Molecules Used'!$E$3:$E$55,"",0,1)</f>
        <v>425.125</v>
      </c>
      <c r="H1432">
        <f>_xlfn.XLOOKUP(A1432,'List of Molecules Used'!$D$3:$D$55,'List of Molecules Used'!$F$3:$F$55,"",0,1)</f>
        <v>37.96</v>
      </c>
    </row>
    <row r="1433" spans="1:8">
      <c r="A1433" s="2" t="s">
        <v>49</v>
      </c>
      <c r="B1433" s="2"/>
      <c r="C1433">
        <v>297.58999999999997</v>
      </c>
      <c r="D1433">
        <v>6.5</v>
      </c>
      <c r="E1433">
        <v>141.47</v>
      </c>
      <c r="F1433" t="s">
        <v>237</v>
      </c>
      <c r="G1433">
        <f>_xlfn.XLOOKUP(A1433,'List of Molecules Used'!$D$3:$D$55,'List of Molecules Used'!$E$3:$E$55,"",0,1)</f>
        <v>425.125</v>
      </c>
      <c r="H1433">
        <f>_xlfn.XLOOKUP(A1433,'List of Molecules Used'!$D$3:$D$55,'List of Molecules Used'!$F$3:$F$55,"",0,1)</f>
        <v>37.96</v>
      </c>
    </row>
    <row r="1434" spans="1:8">
      <c r="A1434" s="2" t="s">
        <v>49</v>
      </c>
      <c r="B1434" s="2"/>
      <c r="C1434">
        <v>297.58999999999997</v>
      </c>
      <c r="D1434">
        <v>7</v>
      </c>
      <c r="E1434">
        <v>141.44</v>
      </c>
      <c r="F1434" t="s">
        <v>237</v>
      </c>
      <c r="G1434">
        <f>_xlfn.XLOOKUP(A1434,'List of Molecules Used'!$D$3:$D$55,'List of Molecules Used'!$E$3:$E$55,"",0,1)</f>
        <v>425.125</v>
      </c>
      <c r="H1434">
        <f>_xlfn.XLOOKUP(A1434,'List of Molecules Used'!$D$3:$D$55,'List of Molecules Used'!$F$3:$F$55,"",0,1)</f>
        <v>37.96</v>
      </c>
    </row>
    <row r="1435" spans="1:8">
      <c r="A1435" s="2" t="s">
        <v>49</v>
      </c>
      <c r="B1435" s="2"/>
      <c r="C1435">
        <v>297.58999999999997</v>
      </c>
      <c r="D1435">
        <v>7.5</v>
      </c>
      <c r="E1435">
        <v>141.41999999999999</v>
      </c>
      <c r="F1435" t="s">
        <v>237</v>
      </c>
      <c r="G1435">
        <f>_xlfn.XLOOKUP(A1435,'List of Molecules Used'!$D$3:$D$55,'List of Molecules Used'!$E$3:$E$55,"",0,1)</f>
        <v>425.125</v>
      </c>
      <c r="H1435">
        <f>_xlfn.XLOOKUP(A1435,'List of Molecules Used'!$D$3:$D$55,'List of Molecules Used'!$F$3:$F$55,"",0,1)</f>
        <v>37.96</v>
      </c>
    </row>
    <row r="1436" spans="1:8">
      <c r="A1436" s="2" t="s">
        <v>49</v>
      </c>
      <c r="B1436" s="2"/>
      <c r="C1436">
        <v>297.58999999999997</v>
      </c>
      <c r="D1436">
        <v>8</v>
      </c>
      <c r="E1436">
        <v>141.4</v>
      </c>
      <c r="F1436" t="s">
        <v>237</v>
      </c>
      <c r="G1436">
        <f>_xlfn.XLOOKUP(A1436,'List of Molecules Used'!$D$3:$D$55,'List of Molecules Used'!$E$3:$E$55,"",0,1)</f>
        <v>425.125</v>
      </c>
      <c r="H1436">
        <f>_xlfn.XLOOKUP(A1436,'List of Molecules Used'!$D$3:$D$55,'List of Molecules Used'!$F$3:$F$55,"",0,1)</f>
        <v>37.96</v>
      </c>
    </row>
    <row r="1437" spans="1:8">
      <c r="A1437" s="2" t="s">
        <v>49</v>
      </c>
      <c r="B1437" s="2"/>
      <c r="C1437">
        <v>297.58999999999997</v>
      </c>
      <c r="D1437">
        <v>8.5</v>
      </c>
      <c r="E1437">
        <v>141.37</v>
      </c>
      <c r="F1437" t="s">
        <v>237</v>
      </c>
      <c r="G1437">
        <f>_xlfn.XLOOKUP(A1437,'List of Molecules Used'!$D$3:$D$55,'List of Molecules Used'!$E$3:$E$55,"",0,1)</f>
        <v>425.125</v>
      </c>
      <c r="H1437">
        <f>_xlfn.XLOOKUP(A1437,'List of Molecules Used'!$D$3:$D$55,'List of Molecules Used'!$F$3:$F$55,"",0,1)</f>
        <v>37.96</v>
      </c>
    </row>
    <row r="1438" spans="1:8">
      <c r="A1438" s="2" t="s">
        <v>49</v>
      </c>
      <c r="B1438" s="2"/>
      <c r="C1438">
        <v>297.58999999999997</v>
      </c>
      <c r="D1438">
        <v>9</v>
      </c>
      <c r="E1438">
        <v>141.35</v>
      </c>
      <c r="F1438" t="s">
        <v>237</v>
      </c>
      <c r="G1438">
        <f>_xlfn.XLOOKUP(A1438,'List of Molecules Used'!$D$3:$D$55,'List of Molecules Used'!$E$3:$E$55,"",0,1)</f>
        <v>425.125</v>
      </c>
      <c r="H1438">
        <f>_xlfn.XLOOKUP(A1438,'List of Molecules Used'!$D$3:$D$55,'List of Molecules Used'!$F$3:$F$55,"",0,1)</f>
        <v>37.96</v>
      </c>
    </row>
    <row r="1439" spans="1:8">
      <c r="A1439" s="2" t="s">
        <v>49</v>
      </c>
      <c r="B1439" s="2"/>
      <c r="C1439">
        <v>297.58999999999997</v>
      </c>
      <c r="D1439">
        <v>9.5</v>
      </c>
      <c r="E1439">
        <v>141.33000000000001</v>
      </c>
      <c r="F1439" t="s">
        <v>237</v>
      </c>
      <c r="G1439">
        <f>_xlfn.XLOOKUP(A1439,'List of Molecules Used'!$D$3:$D$55,'List of Molecules Used'!$E$3:$E$55,"",0,1)</f>
        <v>425.125</v>
      </c>
      <c r="H1439">
        <f>_xlfn.XLOOKUP(A1439,'List of Molecules Used'!$D$3:$D$55,'List of Molecules Used'!$F$3:$F$55,"",0,1)</f>
        <v>37.96</v>
      </c>
    </row>
    <row r="1440" spans="1:8">
      <c r="A1440" s="2" t="s">
        <v>49</v>
      </c>
      <c r="B1440" s="2"/>
      <c r="C1440">
        <v>297.58999999999997</v>
      </c>
      <c r="D1440">
        <v>10</v>
      </c>
      <c r="E1440">
        <v>141.30000000000001</v>
      </c>
      <c r="F1440" t="s">
        <v>237</v>
      </c>
      <c r="G1440">
        <f>_xlfn.XLOOKUP(A1440,'List of Molecules Used'!$D$3:$D$55,'List of Molecules Used'!$E$3:$E$55,"",0,1)</f>
        <v>425.125</v>
      </c>
      <c r="H1440">
        <f>_xlfn.XLOOKUP(A1440,'List of Molecules Used'!$D$3:$D$55,'List of Molecules Used'!$F$3:$F$55,"",0,1)</f>
        <v>37.96</v>
      </c>
    </row>
    <row r="1441" spans="1:8">
      <c r="A1441" s="2" t="s">
        <v>49</v>
      </c>
      <c r="B1441" s="2"/>
      <c r="C1441">
        <v>340.1</v>
      </c>
      <c r="D1441">
        <v>1</v>
      </c>
      <c r="E1441">
        <v>110.55</v>
      </c>
      <c r="F1441" t="s">
        <v>238</v>
      </c>
      <c r="G1441">
        <f>_xlfn.XLOOKUP(A1441,'List of Molecules Used'!$D$3:$D$55,'List of Molecules Used'!$E$3:$E$55,"",0,1)</f>
        <v>425.125</v>
      </c>
      <c r="H1441">
        <f>_xlfn.XLOOKUP(A1441,'List of Molecules Used'!$D$3:$D$55,'List of Molecules Used'!$F$3:$F$55,"",0,1)</f>
        <v>37.96</v>
      </c>
    </row>
    <row r="1442" spans="1:8">
      <c r="A1442" s="2" t="s">
        <v>49</v>
      </c>
      <c r="B1442" s="2"/>
      <c r="C1442">
        <v>340.1</v>
      </c>
      <c r="D1442">
        <v>1.5</v>
      </c>
      <c r="E1442">
        <v>111.23</v>
      </c>
      <c r="F1442" t="s">
        <v>238</v>
      </c>
      <c r="G1442">
        <f>_xlfn.XLOOKUP(A1442,'List of Molecules Used'!$D$3:$D$55,'List of Molecules Used'!$E$3:$E$55,"",0,1)</f>
        <v>425.125</v>
      </c>
      <c r="H1442">
        <f>_xlfn.XLOOKUP(A1442,'List of Molecules Used'!$D$3:$D$55,'List of Molecules Used'!$F$3:$F$55,"",0,1)</f>
        <v>37.96</v>
      </c>
    </row>
    <row r="1443" spans="1:8">
      <c r="A1443" s="2" t="s">
        <v>49</v>
      </c>
      <c r="B1443" s="2"/>
      <c r="C1443">
        <v>340.1</v>
      </c>
      <c r="D1443">
        <v>2</v>
      </c>
      <c r="E1443">
        <v>111.95</v>
      </c>
      <c r="F1443" t="s">
        <v>238</v>
      </c>
      <c r="G1443">
        <f>_xlfn.XLOOKUP(A1443,'List of Molecules Used'!$D$3:$D$55,'List of Molecules Used'!$E$3:$E$55,"",0,1)</f>
        <v>425.125</v>
      </c>
      <c r="H1443">
        <f>_xlfn.XLOOKUP(A1443,'List of Molecules Used'!$D$3:$D$55,'List of Molecules Used'!$F$3:$F$55,"",0,1)</f>
        <v>37.96</v>
      </c>
    </row>
    <row r="1444" spans="1:8">
      <c r="A1444" s="2" t="s">
        <v>49</v>
      </c>
      <c r="B1444" s="2"/>
      <c r="C1444">
        <v>340.1</v>
      </c>
      <c r="D1444">
        <v>2.5</v>
      </c>
      <c r="E1444">
        <v>112.71</v>
      </c>
      <c r="F1444" t="s">
        <v>238</v>
      </c>
      <c r="G1444">
        <f>_xlfn.XLOOKUP(A1444,'List of Molecules Used'!$D$3:$D$55,'List of Molecules Used'!$E$3:$E$55,"",0,1)</f>
        <v>425.125</v>
      </c>
      <c r="H1444">
        <f>_xlfn.XLOOKUP(A1444,'List of Molecules Used'!$D$3:$D$55,'List of Molecules Used'!$F$3:$F$55,"",0,1)</f>
        <v>37.96</v>
      </c>
    </row>
    <row r="1445" spans="1:8">
      <c r="A1445" s="2" t="s">
        <v>49</v>
      </c>
      <c r="B1445" s="2"/>
      <c r="C1445">
        <v>340.1</v>
      </c>
      <c r="D1445">
        <v>3</v>
      </c>
      <c r="E1445">
        <v>113.53</v>
      </c>
      <c r="F1445" t="s">
        <v>238</v>
      </c>
      <c r="G1445">
        <f>_xlfn.XLOOKUP(A1445,'List of Molecules Used'!$D$3:$D$55,'List of Molecules Used'!$E$3:$E$55,"",0,1)</f>
        <v>425.125</v>
      </c>
      <c r="H1445">
        <f>_xlfn.XLOOKUP(A1445,'List of Molecules Used'!$D$3:$D$55,'List of Molecules Used'!$F$3:$F$55,"",0,1)</f>
        <v>37.96</v>
      </c>
    </row>
    <row r="1446" spans="1:8">
      <c r="A1446" s="2" t="s">
        <v>49</v>
      </c>
      <c r="B1446" s="2"/>
      <c r="C1446">
        <v>340.1</v>
      </c>
      <c r="D1446">
        <v>3.5</v>
      </c>
      <c r="E1446">
        <v>114.4</v>
      </c>
      <c r="F1446" t="s">
        <v>238</v>
      </c>
      <c r="G1446">
        <f>_xlfn.XLOOKUP(A1446,'List of Molecules Used'!$D$3:$D$55,'List of Molecules Used'!$E$3:$E$55,"",0,1)</f>
        <v>425.125</v>
      </c>
      <c r="H1446">
        <f>_xlfn.XLOOKUP(A1446,'List of Molecules Used'!$D$3:$D$55,'List of Molecules Used'!$F$3:$F$55,"",0,1)</f>
        <v>37.96</v>
      </c>
    </row>
    <row r="1447" spans="1:8">
      <c r="A1447" s="2" t="s">
        <v>49</v>
      </c>
      <c r="B1447" s="2"/>
      <c r="C1447">
        <v>340.1</v>
      </c>
      <c r="D1447">
        <v>4</v>
      </c>
      <c r="E1447">
        <v>115.33</v>
      </c>
      <c r="F1447" t="s">
        <v>238</v>
      </c>
      <c r="G1447">
        <f>_xlfn.XLOOKUP(A1447,'List of Molecules Used'!$D$3:$D$55,'List of Molecules Used'!$E$3:$E$55,"",0,1)</f>
        <v>425.125</v>
      </c>
      <c r="H1447">
        <f>_xlfn.XLOOKUP(A1447,'List of Molecules Used'!$D$3:$D$55,'List of Molecules Used'!$F$3:$F$55,"",0,1)</f>
        <v>37.96</v>
      </c>
    </row>
    <row r="1448" spans="1:8">
      <c r="A1448" s="2" t="s">
        <v>49</v>
      </c>
      <c r="B1448" s="2"/>
      <c r="C1448">
        <v>340.1</v>
      </c>
      <c r="D1448">
        <v>4.5</v>
      </c>
      <c r="E1448">
        <v>116.33</v>
      </c>
      <c r="F1448" t="s">
        <v>238</v>
      </c>
      <c r="G1448">
        <f>_xlfn.XLOOKUP(A1448,'List of Molecules Used'!$D$3:$D$55,'List of Molecules Used'!$E$3:$E$55,"",0,1)</f>
        <v>425.125</v>
      </c>
      <c r="H1448">
        <f>_xlfn.XLOOKUP(A1448,'List of Molecules Used'!$D$3:$D$55,'List of Molecules Used'!$F$3:$F$55,"",0,1)</f>
        <v>37.96</v>
      </c>
    </row>
    <row r="1449" spans="1:8">
      <c r="A1449" s="2" t="s">
        <v>49</v>
      </c>
      <c r="B1449" s="2"/>
      <c r="C1449">
        <v>340.1</v>
      </c>
      <c r="D1449">
        <v>5</v>
      </c>
      <c r="E1449">
        <v>117.41</v>
      </c>
      <c r="F1449" t="s">
        <v>238</v>
      </c>
      <c r="G1449">
        <f>_xlfn.XLOOKUP(A1449,'List of Molecules Used'!$D$3:$D$55,'List of Molecules Used'!$E$3:$E$55,"",0,1)</f>
        <v>425.125</v>
      </c>
      <c r="H1449">
        <f>_xlfn.XLOOKUP(A1449,'List of Molecules Used'!$D$3:$D$55,'List of Molecules Used'!$F$3:$F$55,"",0,1)</f>
        <v>37.96</v>
      </c>
    </row>
    <row r="1450" spans="1:8">
      <c r="A1450" s="2" t="s">
        <v>49</v>
      </c>
      <c r="B1450" s="2"/>
      <c r="C1450">
        <v>340.1</v>
      </c>
      <c r="D1450">
        <v>5.5</v>
      </c>
      <c r="E1450">
        <v>118.57</v>
      </c>
      <c r="F1450" t="s">
        <v>238</v>
      </c>
      <c r="G1450">
        <f>_xlfn.XLOOKUP(A1450,'List of Molecules Used'!$D$3:$D$55,'List of Molecules Used'!$E$3:$E$55,"",0,1)</f>
        <v>425.125</v>
      </c>
      <c r="H1450">
        <f>_xlfn.XLOOKUP(A1450,'List of Molecules Used'!$D$3:$D$55,'List of Molecules Used'!$F$3:$F$55,"",0,1)</f>
        <v>37.96</v>
      </c>
    </row>
    <row r="1451" spans="1:8">
      <c r="A1451" s="2" t="s">
        <v>49</v>
      </c>
      <c r="B1451" s="2"/>
      <c r="C1451">
        <v>340.1</v>
      </c>
      <c r="D1451">
        <v>6</v>
      </c>
      <c r="E1451">
        <v>119.84</v>
      </c>
      <c r="F1451" t="s">
        <v>238</v>
      </c>
      <c r="G1451">
        <f>_xlfn.XLOOKUP(A1451,'List of Molecules Used'!$D$3:$D$55,'List of Molecules Used'!$E$3:$E$55,"",0,1)</f>
        <v>425.125</v>
      </c>
      <c r="H1451">
        <f>_xlfn.XLOOKUP(A1451,'List of Molecules Used'!$D$3:$D$55,'List of Molecules Used'!$F$3:$F$55,"",0,1)</f>
        <v>37.96</v>
      </c>
    </row>
    <row r="1452" spans="1:8">
      <c r="A1452" s="2" t="s">
        <v>49</v>
      </c>
      <c r="B1452" s="2"/>
      <c r="C1452">
        <v>340.1</v>
      </c>
      <c r="D1452">
        <v>6.5</v>
      </c>
      <c r="E1452">
        <v>121.22</v>
      </c>
      <c r="F1452" t="s">
        <v>238</v>
      </c>
      <c r="G1452">
        <f>_xlfn.XLOOKUP(A1452,'List of Molecules Used'!$D$3:$D$55,'List of Molecules Used'!$E$3:$E$55,"",0,1)</f>
        <v>425.125</v>
      </c>
      <c r="H1452">
        <f>_xlfn.XLOOKUP(A1452,'List of Molecules Used'!$D$3:$D$55,'List of Molecules Used'!$F$3:$F$55,"",0,1)</f>
        <v>37.96</v>
      </c>
    </row>
    <row r="1453" spans="1:8">
      <c r="A1453" s="2" t="s">
        <v>49</v>
      </c>
      <c r="B1453" s="2"/>
      <c r="C1453">
        <v>340.1</v>
      </c>
      <c r="D1453">
        <v>7</v>
      </c>
      <c r="E1453">
        <v>122.73</v>
      </c>
      <c r="F1453" t="s">
        <v>238</v>
      </c>
      <c r="G1453">
        <f>_xlfn.XLOOKUP(A1453,'List of Molecules Used'!$D$3:$D$55,'List of Molecules Used'!$E$3:$E$55,"",0,1)</f>
        <v>425.125</v>
      </c>
      <c r="H1453">
        <f>_xlfn.XLOOKUP(A1453,'List of Molecules Used'!$D$3:$D$55,'List of Molecules Used'!$F$3:$F$55,"",0,1)</f>
        <v>37.96</v>
      </c>
    </row>
    <row r="1454" spans="1:8">
      <c r="A1454" s="2" t="s">
        <v>49</v>
      </c>
      <c r="B1454" s="2"/>
      <c r="C1454">
        <v>340.1</v>
      </c>
      <c r="D1454">
        <v>7.5</v>
      </c>
      <c r="E1454">
        <v>124.4</v>
      </c>
      <c r="F1454" t="s">
        <v>238</v>
      </c>
      <c r="G1454">
        <f>_xlfn.XLOOKUP(A1454,'List of Molecules Used'!$D$3:$D$55,'List of Molecules Used'!$E$3:$E$55,"",0,1)</f>
        <v>425.125</v>
      </c>
      <c r="H1454">
        <f>_xlfn.XLOOKUP(A1454,'List of Molecules Used'!$D$3:$D$55,'List of Molecules Used'!$F$3:$F$55,"",0,1)</f>
        <v>37.96</v>
      </c>
    </row>
    <row r="1455" spans="1:8">
      <c r="A1455" s="2" t="s">
        <v>49</v>
      </c>
      <c r="B1455" s="2"/>
      <c r="C1455">
        <v>340.1</v>
      </c>
      <c r="D1455">
        <v>7.5377000000000001</v>
      </c>
      <c r="E1455">
        <v>124.53</v>
      </c>
      <c r="F1455" t="s">
        <v>238</v>
      </c>
      <c r="G1455">
        <f>_xlfn.XLOOKUP(A1455,'List of Molecules Used'!$D$3:$D$55,'List of Molecules Used'!$E$3:$E$55,"",0,1)</f>
        <v>425.125</v>
      </c>
      <c r="H1455">
        <f>_xlfn.XLOOKUP(A1455,'List of Molecules Used'!$D$3:$D$55,'List of Molecules Used'!$F$3:$F$55,"",0,1)</f>
        <v>37.96</v>
      </c>
    </row>
    <row r="1456" spans="1:8">
      <c r="A1456" s="2" t="s">
        <v>49</v>
      </c>
      <c r="B1456" s="2"/>
      <c r="C1456">
        <v>340.1</v>
      </c>
      <c r="D1456">
        <v>7.5377000000000001</v>
      </c>
      <c r="E1456">
        <v>158.63999999999999</v>
      </c>
      <c r="F1456" t="s">
        <v>237</v>
      </c>
      <c r="G1456">
        <f>_xlfn.XLOOKUP(A1456,'List of Molecules Used'!$D$3:$D$55,'List of Molecules Used'!$E$3:$E$55,"",0,1)</f>
        <v>425.125</v>
      </c>
      <c r="H1456">
        <f>_xlfn.XLOOKUP(A1456,'List of Molecules Used'!$D$3:$D$55,'List of Molecules Used'!$F$3:$F$55,"",0,1)</f>
        <v>37.96</v>
      </c>
    </row>
    <row r="1457" spans="1:8">
      <c r="A1457" s="2" t="s">
        <v>49</v>
      </c>
      <c r="B1457" s="2"/>
      <c r="C1457">
        <v>340.1</v>
      </c>
      <c r="D1457">
        <v>8</v>
      </c>
      <c r="E1457">
        <v>158.58000000000001</v>
      </c>
      <c r="F1457" t="s">
        <v>237</v>
      </c>
      <c r="G1457">
        <f>_xlfn.XLOOKUP(A1457,'List of Molecules Used'!$D$3:$D$55,'List of Molecules Used'!$E$3:$E$55,"",0,1)</f>
        <v>425.125</v>
      </c>
      <c r="H1457">
        <f>_xlfn.XLOOKUP(A1457,'List of Molecules Used'!$D$3:$D$55,'List of Molecules Used'!$F$3:$F$55,"",0,1)</f>
        <v>37.96</v>
      </c>
    </row>
    <row r="1458" spans="1:8">
      <c r="A1458" s="2" t="s">
        <v>49</v>
      </c>
      <c r="B1458" s="2"/>
      <c r="C1458">
        <v>340.1</v>
      </c>
      <c r="D1458">
        <v>8.5</v>
      </c>
      <c r="E1458">
        <v>158.51</v>
      </c>
      <c r="F1458" t="s">
        <v>237</v>
      </c>
      <c r="G1458">
        <f>_xlfn.XLOOKUP(A1458,'List of Molecules Used'!$D$3:$D$55,'List of Molecules Used'!$E$3:$E$55,"",0,1)</f>
        <v>425.125</v>
      </c>
      <c r="H1458">
        <f>_xlfn.XLOOKUP(A1458,'List of Molecules Used'!$D$3:$D$55,'List of Molecules Used'!$F$3:$F$55,"",0,1)</f>
        <v>37.96</v>
      </c>
    </row>
    <row r="1459" spans="1:8">
      <c r="A1459" s="2" t="s">
        <v>49</v>
      </c>
      <c r="B1459" s="2"/>
      <c r="C1459">
        <v>340.1</v>
      </c>
      <c r="D1459">
        <v>9</v>
      </c>
      <c r="E1459">
        <v>158.44</v>
      </c>
      <c r="F1459" t="s">
        <v>237</v>
      </c>
      <c r="G1459">
        <f>_xlfn.XLOOKUP(A1459,'List of Molecules Used'!$D$3:$D$55,'List of Molecules Used'!$E$3:$E$55,"",0,1)</f>
        <v>425.125</v>
      </c>
      <c r="H1459">
        <f>_xlfn.XLOOKUP(A1459,'List of Molecules Used'!$D$3:$D$55,'List of Molecules Used'!$F$3:$F$55,"",0,1)</f>
        <v>37.96</v>
      </c>
    </row>
    <row r="1460" spans="1:8">
      <c r="A1460" s="2" t="s">
        <v>49</v>
      </c>
      <c r="B1460" s="2"/>
      <c r="C1460">
        <v>340.1</v>
      </c>
      <c r="D1460">
        <v>9.5</v>
      </c>
      <c r="E1460">
        <v>158.37</v>
      </c>
      <c r="F1460" t="s">
        <v>237</v>
      </c>
      <c r="G1460">
        <f>_xlfn.XLOOKUP(A1460,'List of Molecules Used'!$D$3:$D$55,'List of Molecules Used'!$E$3:$E$55,"",0,1)</f>
        <v>425.125</v>
      </c>
      <c r="H1460">
        <f>_xlfn.XLOOKUP(A1460,'List of Molecules Used'!$D$3:$D$55,'List of Molecules Used'!$F$3:$F$55,"",0,1)</f>
        <v>37.96</v>
      </c>
    </row>
    <row r="1461" spans="1:8">
      <c r="A1461" s="2" t="s">
        <v>49</v>
      </c>
      <c r="B1461" s="2"/>
      <c r="C1461">
        <v>340.1</v>
      </c>
      <c r="D1461">
        <v>10</v>
      </c>
      <c r="E1461">
        <v>158.30000000000001</v>
      </c>
      <c r="F1461" t="s">
        <v>237</v>
      </c>
      <c r="G1461">
        <f>_xlfn.XLOOKUP(A1461,'List of Molecules Used'!$D$3:$D$55,'List of Molecules Used'!$E$3:$E$55,"",0,1)</f>
        <v>425.125</v>
      </c>
      <c r="H1461">
        <f>_xlfn.XLOOKUP(A1461,'List of Molecules Used'!$D$3:$D$55,'List of Molecules Used'!$F$3:$F$55,"",0,1)</f>
        <v>37.96</v>
      </c>
    </row>
    <row r="1462" spans="1:8">
      <c r="A1462" s="2" t="s">
        <v>49</v>
      </c>
      <c r="B1462" s="2"/>
      <c r="C1462">
        <v>382.61</v>
      </c>
      <c r="D1462">
        <v>1</v>
      </c>
      <c r="E1462">
        <v>121.13</v>
      </c>
      <c r="F1462" t="s">
        <v>238</v>
      </c>
      <c r="G1462">
        <f>_xlfn.XLOOKUP(A1462,'List of Molecules Used'!$D$3:$D$55,'List of Molecules Used'!$E$3:$E$55,"",0,1)</f>
        <v>425.125</v>
      </c>
      <c r="H1462">
        <f>_xlfn.XLOOKUP(A1462,'List of Molecules Used'!$D$3:$D$55,'List of Molecules Used'!$F$3:$F$55,"",0,1)</f>
        <v>37.96</v>
      </c>
    </row>
    <row r="1463" spans="1:8">
      <c r="A1463" s="2" t="s">
        <v>49</v>
      </c>
      <c r="B1463" s="2"/>
      <c r="C1463">
        <v>382.61</v>
      </c>
      <c r="D1463">
        <v>1.5</v>
      </c>
      <c r="E1463">
        <v>121.55</v>
      </c>
      <c r="F1463" t="s">
        <v>238</v>
      </c>
      <c r="G1463">
        <f>_xlfn.XLOOKUP(A1463,'List of Molecules Used'!$D$3:$D$55,'List of Molecules Used'!$E$3:$E$55,"",0,1)</f>
        <v>425.125</v>
      </c>
      <c r="H1463">
        <f>_xlfn.XLOOKUP(A1463,'List of Molecules Used'!$D$3:$D$55,'List of Molecules Used'!$F$3:$F$55,"",0,1)</f>
        <v>37.96</v>
      </c>
    </row>
    <row r="1464" spans="1:8">
      <c r="A1464" s="2" t="s">
        <v>49</v>
      </c>
      <c r="B1464" s="2"/>
      <c r="C1464">
        <v>382.61</v>
      </c>
      <c r="D1464">
        <v>2</v>
      </c>
      <c r="E1464">
        <v>121.98</v>
      </c>
      <c r="F1464" t="s">
        <v>238</v>
      </c>
      <c r="G1464">
        <f>_xlfn.XLOOKUP(A1464,'List of Molecules Used'!$D$3:$D$55,'List of Molecules Used'!$E$3:$E$55,"",0,1)</f>
        <v>425.125</v>
      </c>
      <c r="H1464">
        <f>_xlfn.XLOOKUP(A1464,'List of Molecules Used'!$D$3:$D$55,'List of Molecules Used'!$F$3:$F$55,"",0,1)</f>
        <v>37.96</v>
      </c>
    </row>
    <row r="1465" spans="1:8">
      <c r="A1465" s="2" t="s">
        <v>49</v>
      </c>
      <c r="B1465" s="2"/>
      <c r="C1465">
        <v>382.61</v>
      </c>
      <c r="D1465">
        <v>2.5</v>
      </c>
      <c r="E1465">
        <v>122.44</v>
      </c>
      <c r="F1465" t="s">
        <v>238</v>
      </c>
      <c r="G1465">
        <f>_xlfn.XLOOKUP(A1465,'List of Molecules Used'!$D$3:$D$55,'List of Molecules Used'!$E$3:$E$55,"",0,1)</f>
        <v>425.125</v>
      </c>
      <c r="H1465">
        <f>_xlfn.XLOOKUP(A1465,'List of Molecules Used'!$D$3:$D$55,'List of Molecules Used'!$F$3:$F$55,"",0,1)</f>
        <v>37.96</v>
      </c>
    </row>
    <row r="1466" spans="1:8">
      <c r="A1466" s="2" t="s">
        <v>49</v>
      </c>
      <c r="B1466" s="2"/>
      <c r="C1466">
        <v>382.61</v>
      </c>
      <c r="D1466">
        <v>3</v>
      </c>
      <c r="E1466">
        <v>122.91</v>
      </c>
      <c r="F1466" t="s">
        <v>238</v>
      </c>
      <c r="G1466">
        <f>_xlfn.XLOOKUP(A1466,'List of Molecules Used'!$D$3:$D$55,'List of Molecules Used'!$E$3:$E$55,"",0,1)</f>
        <v>425.125</v>
      </c>
      <c r="H1466">
        <f>_xlfn.XLOOKUP(A1466,'List of Molecules Used'!$D$3:$D$55,'List of Molecules Used'!$F$3:$F$55,"",0,1)</f>
        <v>37.96</v>
      </c>
    </row>
    <row r="1467" spans="1:8">
      <c r="A1467" s="2" t="s">
        <v>49</v>
      </c>
      <c r="B1467" s="2"/>
      <c r="C1467">
        <v>382.61</v>
      </c>
      <c r="D1467">
        <v>3.5</v>
      </c>
      <c r="E1467">
        <v>123.39</v>
      </c>
      <c r="F1467" t="s">
        <v>238</v>
      </c>
      <c r="G1467">
        <f>_xlfn.XLOOKUP(A1467,'List of Molecules Used'!$D$3:$D$55,'List of Molecules Used'!$E$3:$E$55,"",0,1)</f>
        <v>425.125</v>
      </c>
      <c r="H1467">
        <f>_xlfn.XLOOKUP(A1467,'List of Molecules Used'!$D$3:$D$55,'List of Molecules Used'!$F$3:$F$55,"",0,1)</f>
        <v>37.96</v>
      </c>
    </row>
    <row r="1468" spans="1:8">
      <c r="A1468" s="2" t="s">
        <v>49</v>
      </c>
      <c r="B1468" s="2"/>
      <c r="C1468">
        <v>382.61</v>
      </c>
      <c r="D1468">
        <v>4</v>
      </c>
      <c r="E1468">
        <v>123.9</v>
      </c>
      <c r="F1468" t="s">
        <v>238</v>
      </c>
      <c r="G1468">
        <f>_xlfn.XLOOKUP(A1468,'List of Molecules Used'!$D$3:$D$55,'List of Molecules Used'!$E$3:$E$55,"",0,1)</f>
        <v>425.125</v>
      </c>
      <c r="H1468">
        <f>_xlfn.XLOOKUP(A1468,'List of Molecules Used'!$D$3:$D$55,'List of Molecules Used'!$F$3:$F$55,"",0,1)</f>
        <v>37.96</v>
      </c>
    </row>
    <row r="1469" spans="1:8">
      <c r="A1469" s="2" t="s">
        <v>49</v>
      </c>
      <c r="B1469" s="2"/>
      <c r="C1469">
        <v>382.61</v>
      </c>
      <c r="D1469">
        <v>4.5</v>
      </c>
      <c r="E1469">
        <v>124.43</v>
      </c>
      <c r="F1469" t="s">
        <v>238</v>
      </c>
      <c r="G1469">
        <f>_xlfn.XLOOKUP(A1469,'List of Molecules Used'!$D$3:$D$55,'List of Molecules Used'!$E$3:$E$55,"",0,1)</f>
        <v>425.125</v>
      </c>
      <c r="H1469">
        <f>_xlfn.XLOOKUP(A1469,'List of Molecules Used'!$D$3:$D$55,'List of Molecules Used'!$F$3:$F$55,"",0,1)</f>
        <v>37.96</v>
      </c>
    </row>
    <row r="1470" spans="1:8">
      <c r="A1470" s="2" t="s">
        <v>49</v>
      </c>
      <c r="B1470" s="2"/>
      <c r="C1470">
        <v>382.61</v>
      </c>
      <c r="D1470">
        <v>5</v>
      </c>
      <c r="E1470">
        <v>124.98</v>
      </c>
      <c r="F1470" t="s">
        <v>238</v>
      </c>
      <c r="G1470">
        <f>_xlfn.XLOOKUP(A1470,'List of Molecules Used'!$D$3:$D$55,'List of Molecules Used'!$E$3:$E$55,"",0,1)</f>
        <v>425.125</v>
      </c>
      <c r="H1470">
        <f>_xlfn.XLOOKUP(A1470,'List of Molecules Used'!$D$3:$D$55,'List of Molecules Used'!$F$3:$F$55,"",0,1)</f>
        <v>37.96</v>
      </c>
    </row>
    <row r="1471" spans="1:8">
      <c r="A1471" s="2" t="s">
        <v>49</v>
      </c>
      <c r="B1471" s="2"/>
      <c r="C1471">
        <v>382.61</v>
      </c>
      <c r="D1471">
        <v>5.5</v>
      </c>
      <c r="E1471">
        <v>125.56</v>
      </c>
      <c r="F1471" t="s">
        <v>238</v>
      </c>
      <c r="G1471">
        <f>_xlfn.XLOOKUP(A1471,'List of Molecules Used'!$D$3:$D$55,'List of Molecules Used'!$E$3:$E$55,"",0,1)</f>
        <v>425.125</v>
      </c>
      <c r="H1471">
        <f>_xlfn.XLOOKUP(A1471,'List of Molecules Used'!$D$3:$D$55,'List of Molecules Used'!$F$3:$F$55,"",0,1)</f>
        <v>37.96</v>
      </c>
    </row>
    <row r="1472" spans="1:8">
      <c r="A1472" s="2" t="s">
        <v>49</v>
      </c>
      <c r="B1472" s="2"/>
      <c r="C1472">
        <v>382.61</v>
      </c>
      <c r="D1472">
        <v>6</v>
      </c>
      <c r="E1472">
        <v>126.16</v>
      </c>
      <c r="F1472" t="s">
        <v>238</v>
      </c>
      <c r="G1472">
        <f>_xlfn.XLOOKUP(A1472,'List of Molecules Used'!$D$3:$D$55,'List of Molecules Used'!$E$3:$E$55,"",0,1)</f>
        <v>425.125</v>
      </c>
      <c r="H1472">
        <f>_xlfn.XLOOKUP(A1472,'List of Molecules Used'!$D$3:$D$55,'List of Molecules Used'!$F$3:$F$55,"",0,1)</f>
        <v>37.96</v>
      </c>
    </row>
    <row r="1473" spans="1:8">
      <c r="A1473" s="2" t="s">
        <v>49</v>
      </c>
      <c r="B1473" s="2"/>
      <c r="C1473">
        <v>382.61</v>
      </c>
      <c r="D1473">
        <v>6.5</v>
      </c>
      <c r="E1473">
        <v>126.79</v>
      </c>
      <c r="F1473" t="s">
        <v>238</v>
      </c>
      <c r="G1473">
        <f>_xlfn.XLOOKUP(A1473,'List of Molecules Used'!$D$3:$D$55,'List of Molecules Used'!$E$3:$E$55,"",0,1)</f>
        <v>425.125</v>
      </c>
      <c r="H1473">
        <f>_xlfn.XLOOKUP(A1473,'List of Molecules Used'!$D$3:$D$55,'List of Molecules Used'!$F$3:$F$55,"",0,1)</f>
        <v>37.96</v>
      </c>
    </row>
    <row r="1474" spans="1:8">
      <c r="A1474" s="2" t="s">
        <v>49</v>
      </c>
      <c r="B1474" s="2"/>
      <c r="C1474">
        <v>382.61</v>
      </c>
      <c r="D1474">
        <v>7</v>
      </c>
      <c r="E1474">
        <v>127.44</v>
      </c>
      <c r="F1474" t="s">
        <v>238</v>
      </c>
      <c r="G1474">
        <f>_xlfn.XLOOKUP(A1474,'List of Molecules Used'!$D$3:$D$55,'List of Molecules Used'!$E$3:$E$55,"",0,1)</f>
        <v>425.125</v>
      </c>
      <c r="H1474">
        <f>_xlfn.XLOOKUP(A1474,'List of Molecules Used'!$D$3:$D$55,'List of Molecules Used'!$F$3:$F$55,"",0,1)</f>
        <v>37.96</v>
      </c>
    </row>
    <row r="1475" spans="1:8">
      <c r="A1475" s="2" t="s">
        <v>49</v>
      </c>
      <c r="B1475" s="2"/>
      <c r="C1475">
        <v>382.61</v>
      </c>
      <c r="D1475">
        <v>7.5</v>
      </c>
      <c r="E1475">
        <v>128.13</v>
      </c>
      <c r="F1475" t="s">
        <v>238</v>
      </c>
      <c r="G1475">
        <f>_xlfn.XLOOKUP(A1475,'List of Molecules Used'!$D$3:$D$55,'List of Molecules Used'!$E$3:$E$55,"",0,1)</f>
        <v>425.125</v>
      </c>
      <c r="H1475">
        <f>_xlfn.XLOOKUP(A1475,'List of Molecules Used'!$D$3:$D$55,'List of Molecules Used'!$F$3:$F$55,"",0,1)</f>
        <v>37.96</v>
      </c>
    </row>
    <row r="1476" spans="1:8">
      <c r="A1476" s="2" t="s">
        <v>49</v>
      </c>
      <c r="B1476" s="2"/>
      <c r="C1476">
        <v>382.61</v>
      </c>
      <c r="D1476">
        <v>8</v>
      </c>
      <c r="E1476">
        <v>128.86000000000001</v>
      </c>
      <c r="F1476" t="s">
        <v>238</v>
      </c>
      <c r="G1476">
        <f>_xlfn.XLOOKUP(A1476,'List of Molecules Used'!$D$3:$D$55,'List of Molecules Used'!$E$3:$E$55,"",0,1)</f>
        <v>425.125</v>
      </c>
      <c r="H1476">
        <f>_xlfn.XLOOKUP(A1476,'List of Molecules Used'!$D$3:$D$55,'List of Molecules Used'!$F$3:$F$55,"",0,1)</f>
        <v>37.96</v>
      </c>
    </row>
    <row r="1477" spans="1:8">
      <c r="A1477" s="2" t="s">
        <v>49</v>
      </c>
      <c r="B1477" s="2"/>
      <c r="C1477">
        <v>382.61</v>
      </c>
      <c r="D1477">
        <v>8.5</v>
      </c>
      <c r="E1477">
        <v>129.62</v>
      </c>
      <c r="F1477" t="s">
        <v>238</v>
      </c>
      <c r="G1477">
        <f>_xlfn.XLOOKUP(A1477,'List of Molecules Used'!$D$3:$D$55,'List of Molecules Used'!$E$3:$E$55,"",0,1)</f>
        <v>425.125</v>
      </c>
      <c r="H1477">
        <f>_xlfn.XLOOKUP(A1477,'List of Molecules Used'!$D$3:$D$55,'List of Molecules Used'!$F$3:$F$55,"",0,1)</f>
        <v>37.96</v>
      </c>
    </row>
    <row r="1478" spans="1:8">
      <c r="A1478" s="2" t="s">
        <v>49</v>
      </c>
      <c r="B1478" s="2"/>
      <c r="C1478">
        <v>382.61</v>
      </c>
      <c r="D1478">
        <v>9</v>
      </c>
      <c r="E1478">
        <v>130.43</v>
      </c>
      <c r="F1478" t="s">
        <v>238</v>
      </c>
      <c r="G1478">
        <f>_xlfn.XLOOKUP(A1478,'List of Molecules Used'!$D$3:$D$55,'List of Molecules Used'!$E$3:$E$55,"",0,1)</f>
        <v>425.125</v>
      </c>
      <c r="H1478">
        <f>_xlfn.XLOOKUP(A1478,'List of Molecules Used'!$D$3:$D$55,'List of Molecules Used'!$F$3:$F$55,"",0,1)</f>
        <v>37.96</v>
      </c>
    </row>
    <row r="1479" spans="1:8">
      <c r="A1479" s="2" t="s">
        <v>49</v>
      </c>
      <c r="B1479" s="2"/>
      <c r="C1479">
        <v>382.61</v>
      </c>
      <c r="D1479">
        <v>9.5</v>
      </c>
      <c r="E1479">
        <v>131.28</v>
      </c>
      <c r="F1479" t="s">
        <v>238</v>
      </c>
      <c r="G1479">
        <f>_xlfn.XLOOKUP(A1479,'List of Molecules Used'!$D$3:$D$55,'List of Molecules Used'!$E$3:$E$55,"",0,1)</f>
        <v>425.125</v>
      </c>
      <c r="H1479">
        <f>_xlfn.XLOOKUP(A1479,'List of Molecules Used'!$D$3:$D$55,'List of Molecules Used'!$F$3:$F$55,"",0,1)</f>
        <v>37.96</v>
      </c>
    </row>
    <row r="1480" spans="1:8">
      <c r="A1480" s="2" t="s">
        <v>49</v>
      </c>
      <c r="B1480" s="2"/>
      <c r="C1480">
        <v>382.61</v>
      </c>
      <c r="D1480">
        <v>10</v>
      </c>
      <c r="E1480">
        <v>132.18</v>
      </c>
      <c r="F1480" t="s">
        <v>238</v>
      </c>
      <c r="G1480">
        <f>_xlfn.XLOOKUP(A1480,'List of Molecules Used'!$D$3:$D$55,'List of Molecules Used'!$E$3:$E$55,"",0,1)</f>
        <v>425.125</v>
      </c>
      <c r="H1480">
        <f>_xlfn.XLOOKUP(A1480,'List of Molecules Used'!$D$3:$D$55,'List of Molecules Used'!$F$3:$F$55,"",0,1)</f>
        <v>37.96</v>
      </c>
    </row>
    <row r="1481" spans="1:8">
      <c r="A1481" s="2" t="s">
        <v>49</v>
      </c>
      <c r="B1481" s="2"/>
      <c r="C1481">
        <v>425.12</v>
      </c>
      <c r="D1481">
        <v>1</v>
      </c>
      <c r="E1481">
        <v>131.6</v>
      </c>
      <c r="F1481" t="s">
        <v>238</v>
      </c>
      <c r="G1481">
        <f>_xlfn.XLOOKUP(A1481,'List of Molecules Used'!$D$3:$D$55,'List of Molecules Used'!$E$3:$E$55,"",0,1)</f>
        <v>425.125</v>
      </c>
      <c r="H1481">
        <f>_xlfn.XLOOKUP(A1481,'List of Molecules Used'!$D$3:$D$55,'List of Molecules Used'!$F$3:$F$55,"",0,1)</f>
        <v>37.96</v>
      </c>
    </row>
    <row r="1482" spans="1:8">
      <c r="A1482" s="2" t="s">
        <v>49</v>
      </c>
      <c r="B1482" s="2"/>
      <c r="C1482">
        <v>425.12</v>
      </c>
      <c r="D1482">
        <v>1.5</v>
      </c>
      <c r="E1482">
        <v>131.88</v>
      </c>
      <c r="F1482" t="s">
        <v>238</v>
      </c>
      <c r="G1482">
        <f>_xlfn.XLOOKUP(A1482,'List of Molecules Used'!$D$3:$D$55,'List of Molecules Used'!$E$3:$E$55,"",0,1)</f>
        <v>425.125</v>
      </c>
      <c r="H1482">
        <f>_xlfn.XLOOKUP(A1482,'List of Molecules Used'!$D$3:$D$55,'List of Molecules Used'!$F$3:$F$55,"",0,1)</f>
        <v>37.96</v>
      </c>
    </row>
    <row r="1483" spans="1:8">
      <c r="A1483" s="2" t="s">
        <v>49</v>
      </c>
      <c r="B1483" s="2"/>
      <c r="C1483">
        <v>425.12</v>
      </c>
      <c r="D1483">
        <v>2</v>
      </c>
      <c r="E1483">
        <v>132.16999999999999</v>
      </c>
      <c r="F1483" t="s">
        <v>238</v>
      </c>
      <c r="G1483">
        <f>_xlfn.XLOOKUP(A1483,'List of Molecules Used'!$D$3:$D$55,'List of Molecules Used'!$E$3:$E$55,"",0,1)</f>
        <v>425.125</v>
      </c>
      <c r="H1483">
        <f>_xlfn.XLOOKUP(A1483,'List of Molecules Used'!$D$3:$D$55,'List of Molecules Used'!$F$3:$F$55,"",0,1)</f>
        <v>37.96</v>
      </c>
    </row>
    <row r="1484" spans="1:8">
      <c r="A1484" s="2" t="s">
        <v>49</v>
      </c>
      <c r="B1484" s="2"/>
      <c r="C1484">
        <v>425.12</v>
      </c>
      <c r="D1484">
        <v>2.5</v>
      </c>
      <c r="E1484">
        <v>132.47</v>
      </c>
      <c r="F1484" t="s">
        <v>238</v>
      </c>
      <c r="G1484">
        <f>_xlfn.XLOOKUP(A1484,'List of Molecules Used'!$D$3:$D$55,'List of Molecules Used'!$E$3:$E$55,"",0,1)</f>
        <v>425.125</v>
      </c>
      <c r="H1484">
        <f>_xlfn.XLOOKUP(A1484,'List of Molecules Used'!$D$3:$D$55,'List of Molecules Used'!$F$3:$F$55,"",0,1)</f>
        <v>37.96</v>
      </c>
    </row>
    <row r="1485" spans="1:8">
      <c r="A1485" s="2" t="s">
        <v>49</v>
      </c>
      <c r="B1485" s="2"/>
      <c r="C1485">
        <v>425.12</v>
      </c>
      <c r="D1485">
        <v>3</v>
      </c>
      <c r="E1485">
        <v>132.77000000000001</v>
      </c>
      <c r="F1485" t="s">
        <v>238</v>
      </c>
      <c r="G1485">
        <f>_xlfn.XLOOKUP(A1485,'List of Molecules Used'!$D$3:$D$55,'List of Molecules Used'!$E$3:$E$55,"",0,1)</f>
        <v>425.125</v>
      </c>
      <c r="H1485">
        <f>_xlfn.XLOOKUP(A1485,'List of Molecules Used'!$D$3:$D$55,'List of Molecules Used'!$F$3:$F$55,"",0,1)</f>
        <v>37.96</v>
      </c>
    </row>
    <row r="1486" spans="1:8">
      <c r="A1486" s="2" t="s">
        <v>49</v>
      </c>
      <c r="B1486" s="2"/>
      <c r="C1486">
        <v>425.12</v>
      </c>
      <c r="D1486">
        <v>3.5</v>
      </c>
      <c r="E1486">
        <v>133.09</v>
      </c>
      <c r="F1486" t="s">
        <v>238</v>
      </c>
      <c r="G1486">
        <f>_xlfn.XLOOKUP(A1486,'List of Molecules Used'!$D$3:$D$55,'List of Molecules Used'!$E$3:$E$55,"",0,1)</f>
        <v>425.125</v>
      </c>
      <c r="H1486">
        <f>_xlfn.XLOOKUP(A1486,'List of Molecules Used'!$D$3:$D$55,'List of Molecules Used'!$F$3:$F$55,"",0,1)</f>
        <v>37.96</v>
      </c>
    </row>
    <row r="1487" spans="1:8">
      <c r="A1487" s="2" t="s">
        <v>49</v>
      </c>
      <c r="B1487" s="2"/>
      <c r="C1487">
        <v>425.12</v>
      </c>
      <c r="D1487">
        <v>4</v>
      </c>
      <c r="E1487">
        <v>133.4</v>
      </c>
      <c r="F1487" t="s">
        <v>238</v>
      </c>
      <c r="G1487">
        <f>_xlfn.XLOOKUP(A1487,'List of Molecules Used'!$D$3:$D$55,'List of Molecules Used'!$E$3:$E$55,"",0,1)</f>
        <v>425.125</v>
      </c>
      <c r="H1487">
        <f>_xlfn.XLOOKUP(A1487,'List of Molecules Used'!$D$3:$D$55,'List of Molecules Used'!$F$3:$F$55,"",0,1)</f>
        <v>37.96</v>
      </c>
    </row>
    <row r="1488" spans="1:8">
      <c r="A1488" s="2" t="s">
        <v>49</v>
      </c>
      <c r="B1488" s="2"/>
      <c r="C1488">
        <v>425.12</v>
      </c>
      <c r="D1488">
        <v>4.5</v>
      </c>
      <c r="E1488">
        <v>133.72999999999999</v>
      </c>
      <c r="F1488" t="s">
        <v>238</v>
      </c>
      <c r="G1488">
        <f>_xlfn.XLOOKUP(A1488,'List of Molecules Used'!$D$3:$D$55,'List of Molecules Used'!$E$3:$E$55,"",0,1)</f>
        <v>425.125</v>
      </c>
      <c r="H1488">
        <f>_xlfn.XLOOKUP(A1488,'List of Molecules Used'!$D$3:$D$55,'List of Molecules Used'!$F$3:$F$55,"",0,1)</f>
        <v>37.96</v>
      </c>
    </row>
    <row r="1489" spans="1:8">
      <c r="A1489" s="2" t="s">
        <v>49</v>
      </c>
      <c r="B1489" s="2"/>
      <c r="C1489">
        <v>425.12</v>
      </c>
      <c r="D1489">
        <v>5</v>
      </c>
      <c r="E1489">
        <v>134.07</v>
      </c>
      <c r="F1489" t="s">
        <v>238</v>
      </c>
      <c r="G1489">
        <f>_xlfn.XLOOKUP(A1489,'List of Molecules Used'!$D$3:$D$55,'List of Molecules Used'!$E$3:$E$55,"",0,1)</f>
        <v>425.125</v>
      </c>
      <c r="H1489">
        <f>_xlfn.XLOOKUP(A1489,'List of Molecules Used'!$D$3:$D$55,'List of Molecules Used'!$F$3:$F$55,"",0,1)</f>
        <v>37.96</v>
      </c>
    </row>
    <row r="1490" spans="1:8">
      <c r="A1490" s="2" t="s">
        <v>49</v>
      </c>
      <c r="B1490" s="2"/>
      <c r="C1490">
        <v>425.12</v>
      </c>
      <c r="D1490">
        <v>5.5</v>
      </c>
      <c r="E1490">
        <v>134.41</v>
      </c>
      <c r="F1490" t="s">
        <v>238</v>
      </c>
      <c r="G1490">
        <f>_xlfn.XLOOKUP(A1490,'List of Molecules Used'!$D$3:$D$55,'List of Molecules Used'!$E$3:$E$55,"",0,1)</f>
        <v>425.125</v>
      </c>
      <c r="H1490">
        <f>_xlfn.XLOOKUP(A1490,'List of Molecules Used'!$D$3:$D$55,'List of Molecules Used'!$F$3:$F$55,"",0,1)</f>
        <v>37.96</v>
      </c>
    </row>
    <row r="1491" spans="1:8">
      <c r="A1491" s="2" t="s">
        <v>49</v>
      </c>
      <c r="B1491" s="2"/>
      <c r="C1491">
        <v>425.12</v>
      </c>
      <c r="D1491">
        <v>6</v>
      </c>
      <c r="E1491">
        <v>134.77000000000001</v>
      </c>
      <c r="F1491" t="s">
        <v>238</v>
      </c>
      <c r="G1491">
        <f>_xlfn.XLOOKUP(A1491,'List of Molecules Used'!$D$3:$D$55,'List of Molecules Used'!$E$3:$E$55,"",0,1)</f>
        <v>425.125</v>
      </c>
      <c r="H1491">
        <f>_xlfn.XLOOKUP(A1491,'List of Molecules Used'!$D$3:$D$55,'List of Molecules Used'!$F$3:$F$55,"",0,1)</f>
        <v>37.96</v>
      </c>
    </row>
    <row r="1492" spans="1:8">
      <c r="A1492" s="2" t="s">
        <v>49</v>
      </c>
      <c r="B1492" s="2"/>
      <c r="C1492">
        <v>425.12</v>
      </c>
      <c r="D1492">
        <v>6.5</v>
      </c>
      <c r="E1492">
        <v>135.13</v>
      </c>
      <c r="F1492" t="s">
        <v>238</v>
      </c>
      <c r="G1492">
        <f>_xlfn.XLOOKUP(A1492,'List of Molecules Used'!$D$3:$D$55,'List of Molecules Used'!$E$3:$E$55,"",0,1)</f>
        <v>425.125</v>
      </c>
      <c r="H1492">
        <f>_xlfn.XLOOKUP(A1492,'List of Molecules Used'!$D$3:$D$55,'List of Molecules Used'!$F$3:$F$55,"",0,1)</f>
        <v>37.96</v>
      </c>
    </row>
    <row r="1493" spans="1:8">
      <c r="A1493" s="2" t="s">
        <v>49</v>
      </c>
      <c r="B1493" s="2"/>
      <c r="C1493">
        <v>425.12</v>
      </c>
      <c r="D1493">
        <v>7</v>
      </c>
      <c r="E1493">
        <v>135.51</v>
      </c>
      <c r="F1493" t="s">
        <v>238</v>
      </c>
      <c r="G1493">
        <f>_xlfn.XLOOKUP(A1493,'List of Molecules Used'!$D$3:$D$55,'List of Molecules Used'!$E$3:$E$55,"",0,1)</f>
        <v>425.125</v>
      </c>
      <c r="H1493">
        <f>_xlfn.XLOOKUP(A1493,'List of Molecules Used'!$D$3:$D$55,'List of Molecules Used'!$F$3:$F$55,"",0,1)</f>
        <v>37.96</v>
      </c>
    </row>
    <row r="1494" spans="1:8">
      <c r="A1494" s="2" t="s">
        <v>49</v>
      </c>
      <c r="B1494" s="2"/>
      <c r="C1494">
        <v>425.12</v>
      </c>
      <c r="D1494">
        <v>7.5</v>
      </c>
      <c r="E1494">
        <v>135.88999999999999</v>
      </c>
      <c r="F1494" t="s">
        <v>238</v>
      </c>
      <c r="G1494">
        <f>_xlfn.XLOOKUP(A1494,'List of Molecules Used'!$D$3:$D$55,'List of Molecules Used'!$E$3:$E$55,"",0,1)</f>
        <v>425.125</v>
      </c>
      <c r="H1494">
        <f>_xlfn.XLOOKUP(A1494,'List of Molecules Used'!$D$3:$D$55,'List of Molecules Used'!$F$3:$F$55,"",0,1)</f>
        <v>37.96</v>
      </c>
    </row>
    <row r="1495" spans="1:8">
      <c r="A1495" s="2" t="s">
        <v>49</v>
      </c>
      <c r="B1495" s="2"/>
      <c r="C1495">
        <v>425.12</v>
      </c>
      <c r="D1495">
        <v>8</v>
      </c>
      <c r="E1495">
        <v>136.29</v>
      </c>
      <c r="F1495" t="s">
        <v>238</v>
      </c>
      <c r="G1495">
        <f>_xlfn.XLOOKUP(A1495,'List of Molecules Used'!$D$3:$D$55,'List of Molecules Used'!$E$3:$E$55,"",0,1)</f>
        <v>425.125</v>
      </c>
      <c r="H1495">
        <f>_xlfn.XLOOKUP(A1495,'List of Molecules Used'!$D$3:$D$55,'List of Molecules Used'!$F$3:$F$55,"",0,1)</f>
        <v>37.96</v>
      </c>
    </row>
    <row r="1496" spans="1:8">
      <c r="A1496" s="2" t="s">
        <v>49</v>
      </c>
      <c r="B1496" s="2"/>
      <c r="C1496">
        <v>425.12</v>
      </c>
      <c r="D1496">
        <v>8.5</v>
      </c>
      <c r="E1496">
        <v>136.69999999999999</v>
      </c>
      <c r="F1496" t="s">
        <v>238</v>
      </c>
      <c r="G1496">
        <f>_xlfn.XLOOKUP(A1496,'List of Molecules Used'!$D$3:$D$55,'List of Molecules Used'!$E$3:$E$55,"",0,1)</f>
        <v>425.125</v>
      </c>
      <c r="H1496">
        <f>_xlfn.XLOOKUP(A1496,'List of Molecules Used'!$D$3:$D$55,'List of Molecules Used'!$F$3:$F$55,"",0,1)</f>
        <v>37.96</v>
      </c>
    </row>
    <row r="1497" spans="1:8">
      <c r="A1497" s="2" t="s">
        <v>49</v>
      </c>
      <c r="B1497" s="2"/>
      <c r="C1497">
        <v>425.12</v>
      </c>
      <c r="D1497">
        <v>9</v>
      </c>
      <c r="E1497">
        <v>137.12</v>
      </c>
      <c r="F1497" t="s">
        <v>238</v>
      </c>
      <c r="G1497">
        <f>_xlfn.XLOOKUP(A1497,'List of Molecules Used'!$D$3:$D$55,'List of Molecules Used'!$E$3:$E$55,"",0,1)</f>
        <v>425.125</v>
      </c>
      <c r="H1497">
        <f>_xlfn.XLOOKUP(A1497,'List of Molecules Used'!$D$3:$D$55,'List of Molecules Used'!$F$3:$F$55,"",0,1)</f>
        <v>37.96</v>
      </c>
    </row>
    <row r="1498" spans="1:8">
      <c r="A1498" s="2" t="s">
        <v>49</v>
      </c>
      <c r="B1498" s="2"/>
      <c r="C1498">
        <v>425.12</v>
      </c>
      <c r="D1498">
        <v>9.5</v>
      </c>
      <c r="E1498">
        <v>137.55000000000001</v>
      </c>
      <c r="F1498" t="s">
        <v>238</v>
      </c>
      <c r="G1498">
        <f>_xlfn.XLOOKUP(A1498,'List of Molecules Used'!$D$3:$D$55,'List of Molecules Used'!$E$3:$E$55,"",0,1)</f>
        <v>425.125</v>
      </c>
      <c r="H1498">
        <f>_xlfn.XLOOKUP(A1498,'List of Molecules Used'!$D$3:$D$55,'List of Molecules Used'!$F$3:$F$55,"",0,1)</f>
        <v>37.96</v>
      </c>
    </row>
    <row r="1499" spans="1:8">
      <c r="A1499" s="2" t="s">
        <v>49</v>
      </c>
      <c r="B1499" s="2"/>
      <c r="C1499">
        <v>425.12</v>
      </c>
      <c r="D1499">
        <v>10</v>
      </c>
      <c r="E1499">
        <v>138</v>
      </c>
      <c r="F1499" t="s">
        <v>238</v>
      </c>
      <c r="G1499">
        <f>_xlfn.XLOOKUP(A1499,'List of Molecules Used'!$D$3:$D$55,'List of Molecules Used'!$E$3:$E$55,"",0,1)</f>
        <v>425.125</v>
      </c>
      <c r="H1499">
        <f>_xlfn.XLOOKUP(A1499,'List of Molecules Used'!$D$3:$D$55,'List of Molecules Used'!$F$3:$F$55,"",0,1)</f>
        <v>37.96</v>
      </c>
    </row>
    <row r="1500" spans="1:8">
      <c r="A1500" s="2" t="s">
        <v>49</v>
      </c>
      <c r="B1500" s="2"/>
      <c r="C1500">
        <v>467.64</v>
      </c>
      <c r="D1500">
        <v>1</v>
      </c>
      <c r="E1500">
        <v>141.66999999999999</v>
      </c>
      <c r="F1500" t="s">
        <v>238</v>
      </c>
      <c r="G1500">
        <f>_xlfn.XLOOKUP(A1500,'List of Molecules Used'!$D$3:$D$55,'List of Molecules Used'!$E$3:$E$55,"",0,1)</f>
        <v>425.125</v>
      </c>
      <c r="H1500">
        <f>_xlfn.XLOOKUP(A1500,'List of Molecules Used'!$D$3:$D$55,'List of Molecules Used'!$F$3:$F$55,"",0,1)</f>
        <v>37.96</v>
      </c>
    </row>
    <row r="1501" spans="1:8">
      <c r="A1501" s="2" t="s">
        <v>49</v>
      </c>
      <c r="B1501" s="2"/>
      <c r="C1501">
        <v>467.64</v>
      </c>
      <c r="D1501">
        <v>1.5</v>
      </c>
      <c r="E1501">
        <v>141.87</v>
      </c>
      <c r="F1501" t="s">
        <v>238</v>
      </c>
      <c r="G1501">
        <f>_xlfn.XLOOKUP(A1501,'List of Molecules Used'!$D$3:$D$55,'List of Molecules Used'!$E$3:$E$55,"",0,1)</f>
        <v>425.125</v>
      </c>
      <c r="H1501">
        <f>_xlfn.XLOOKUP(A1501,'List of Molecules Used'!$D$3:$D$55,'List of Molecules Used'!$F$3:$F$55,"",0,1)</f>
        <v>37.96</v>
      </c>
    </row>
    <row r="1502" spans="1:8">
      <c r="A1502" s="2" t="s">
        <v>49</v>
      </c>
      <c r="B1502" s="2"/>
      <c r="C1502">
        <v>467.64</v>
      </c>
      <c r="D1502">
        <v>2</v>
      </c>
      <c r="E1502">
        <v>142.07</v>
      </c>
      <c r="F1502" t="s">
        <v>238</v>
      </c>
      <c r="G1502">
        <f>_xlfn.XLOOKUP(A1502,'List of Molecules Used'!$D$3:$D$55,'List of Molecules Used'!$E$3:$E$55,"",0,1)</f>
        <v>425.125</v>
      </c>
      <c r="H1502">
        <f>_xlfn.XLOOKUP(A1502,'List of Molecules Used'!$D$3:$D$55,'List of Molecules Used'!$F$3:$F$55,"",0,1)</f>
        <v>37.96</v>
      </c>
    </row>
    <row r="1503" spans="1:8">
      <c r="A1503" s="2" t="s">
        <v>49</v>
      </c>
      <c r="B1503" s="2"/>
      <c r="C1503">
        <v>467.64</v>
      </c>
      <c r="D1503">
        <v>2.5</v>
      </c>
      <c r="E1503">
        <v>142.28</v>
      </c>
      <c r="F1503" t="s">
        <v>238</v>
      </c>
      <c r="G1503">
        <f>_xlfn.XLOOKUP(A1503,'List of Molecules Used'!$D$3:$D$55,'List of Molecules Used'!$E$3:$E$55,"",0,1)</f>
        <v>425.125</v>
      </c>
      <c r="H1503">
        <f>_xlfn.XLOOKUP(A1503,'List of Molecules Used'!$D$3:$D$55,'List of Molecules Used'!$F$3:$F$55,"",0,1)</f>
        <v>37.96</v>
      </c>
    </row>
    <row r="1504" spans="1:8">
      <c r="A1504" s="2" t="s">
        <v>49</v>
      </c>
      <c r="B1504" s="2"/>
      <c r="C1504">
        <v>467.64</v>
      </c>
      <c r="D1504">
        <v>3</v>
      </c>
      <c r="E1504">
        <v>142.49</v>
      </c>
      <c r="F1504" t="s">
        <v>238</v>
      </c>
      <c r="G1504">
        <f>_xlfn.XLOOKUP(A1504,'List of Molecules Used'!$D$3:$D$55,'List of Molecules Used'!$E$3:$E$55,"",0,1)</f>
        <v>425.125</v>
      </c>
      <c r="H1504">
        <f>_xlfn.XLOOKUP(A1504,'List of Molecules Used'!$D$3:$D$55,'List of Molecules Used'!$F$3:$F$55,"",0,1)</f>
        <v>37.96</v>
      </c>
    </row>
    <row r="1505" spans="1:8">
      <c r="A1505" s="2" t="s">
        <v>49</v>
      </c>
      <c r="B1505" s="2"/>
      <c r="C1505">
        <v>467.64</v>
      </c>
      <c r="D1505">
        <v>3.5</v>
      </c>
      <c r="E1505">
        <v>142.71</v>
      </c>
      <c r="F1505" t="s">
        <v>238</v>
      </c>
      <c r="G1505">
        <f>_xlfn.XLOOKUP(A1505,'List of Molecules Used'!$D$3:$D$55,'List of Molecules Used'!$E$3:$E$55,"",0,1)</f>
        <v>425.125</v>
      </c>
      <c r="H1505">
        <f>_xlfn.XLOOKUP(A1505,'List of Molecules Used'!$D$3:$D$55,'List of Molecules Used'!$F$3:$F$55,"",0,1)</f>
        <v>37.96</v>
      </c>
    </row>
    <row r="1506" spans="1:8">
      <c r="A1506" s="2" t="s">
        <v>49</v>
      </c>
      <c r="B1506" s="2"/>
      <c r="C1506">
        <v>467.64</v>
      </c>
      <c r="D1506">
        <v>4</v>
      </c>
      <c r="E1506">
        <v>142.93</v>
      </c>
      <c r="F1506" t="s">
        <v>238</v>
      </c>
      <c r="G1506">
        <f>_xlfn.XLOOKUP(A1506,'List of Molecules Used'!$D$3:$D$55,'List of Molecules Used'!$E$3:$E$55,"",0,1)</f>
        <v>425.125</v>
      </c>
      <c r="H1506">
        <f>_xlfn.XLOOKUP(A1506,'List of Molecules Used'!$D$3:$D$55,'List of Molecules Used'!$F$3:$F$55,"",0,1)</f>
        <v>37.96</v>
      </c>
    </row>
    <row r="1507" spans="1:8">
      <c r="A1507" s="2" t="s">
        <v>49</v>
      </c>
      <c r="B1507" s="2"/>
      <c r="C1507">
        <v>467.64</v>
      </c>
      <c r="D1507">
        <v>4.5</v>
      </c>
      <c r="E1507">
        <v>143.15</v>
      </c>
      <c r="F1507" t="s">
        <v>238</v>
      </c>
      <c r="G1507">
        <f>_xlfn.XLOOKUP(A1507,'List of Molecules Used'!$D$3:$D$55,'List of Molecules Used'!$E$3:$E$55,"",0,1)</f>
        <v>425.125</v>
      </c>
      <c r="H1507">
        <f>_xlfn.XLOOKUP(A1507,'List of Molecules Used'!$D$3:$D$55,'List of Molecules Used'!$F$3:$F$55,"",0,1)</f>
        <v>37.96</v>
      </c>
    </row>
    <row r="1508" spans="1:8">
      <c r="A1508" s="2" t="s">
        <v>49</v>
      </c>
      <c r="B1508" s="2"/>
      <c r="C1508">
        <v>467.64</v>
      </c>
      <c r="D1508">
        <v>5</v>
      </c>
      <c r="E1508">
        <v>143.37</v>
      </c>
      <c r="F1508" t="s">
        <v>238</v>
      </c>
      <c r="G1508">
        <f>_xlfn.XLOOKUP(A1508,'List of Molecules Used'!$D$3:$D$55,'List of Molecules Used'!$E$3:$E$55,"",0,1)</f>
        <v>425.125</v>
      </c>
      <c r="H1508">
        <f>_xlfn.XLOOKUP(A1508,'List of Molecules Used'!$D$3:$D$55,'List of Molecules Used'!$F$3:$F$55,"",0,1)</f>
        <v>37.96</v>
      </c>
    </row>
    <row r="1509" spans="1:8">
      <c r="A1509" s="2" t="s">
        <v>49</v>
      </c>
      <c r="B1509" s="2"/>
      <c r="C1509">
        <v>467.64</v>
      </c>
      <c r="D1509">
        <v>5.5</v>
      </c>
      <c r="E1509">
        <v>143.61000000000001</v>
      </c>
      <c r="F1509" t="s">
        <v>238</v>
      </c>
      <c r="G1509">
        <f>_xlfn.XLOOKUP(A1509,'List of Molecules Used'!$D$3:$D$55,'List of Molecules Used'!$E$3:$E$55,"",0,1)</f>
        <v>425.125</v>
      </c>
      <c r="H1509">
        <f>_xlfn.XLOOKUP(A1509,'List of Molecules Used'!$D$3:$D$55,'List of Molecules Used'!$F$3:$F$55,"",0,1)</f>
        <v>37.96</v>
      </c>
    </row>
    <row r="1510" spans="1:8">
      <c r="A1510" s="2" t="s">
        <v>49</v>
      </c>
      <c r="B1510" s="2"/>
      <c r="C1510">
        <v>467.64</v>
      </c>
      <c r="D1510">
        <v>6</v>
      </c>
      <c r="E1510">
        <v>143.84</v>
      </c>
      <c r="F1510" t="s">
        <v>238</v>
      </c>
      <c r="G1510">
        <f>_xlfn.XLOOKUP(A1510,'List of Molecules Used'!$D$3:$D$55,'List of Molecules Used'!$E$3:$E$55,"",0,1)</f>
        <v>425.125</v>
      </c>
      <c r="H1510">
        <f>_xlfn.XLOOKUP(A1510,'List of Molecules Used'!$D$3:$D$55,'List of Molecules Used'!$F$3:$F$55,"",0,1)</f>
        <v>37.96</v>
      </c>
    </row>
    <row r="1511" spans="1:8">
      <c r="A1511" s="2" t="s">
        <v>49</v>
      </c>
      <c r="B1511" s="2"/>
      <c r="C1511">
        <v>467.64</v>
      </c>
      <c r="D1511">
        <v>6.5</v>
      </c>
      <c r="E1511">
        <v>144.08000000000001</v>
      </c>
      <c r="F1511" t="s">
        <v>238</v>
      </c>
      <c r="G1511">
        <f>_xlfn.XLOOKUP(A1511,'List of Molecules Used'!$D$3:$D$55,'List of Molecules Used'!$E$3:$E$55,"",0,1)</f>
        <v>425.125</v>
      </c>
      <c r="H1511">
        <f>_xlfn.XLOOKUP(A1511,'List of Molecules Used'!$D$3:$D$55,'List of Molecules Used'!$F$3:$F$55,"",0,1)</f>
        <v>37.96</v>
      </c>
    </row>
    <row r="1512" spans="1:8">
      <c r="A1512" s="2" t="s">
        <v>49</v>
      </c>
      <c r="B1512" s="2"/>
      <c r="C1512">
        <v>467.64</v>
      </c>
      <c r="D1512">
        <v>7</v>
      </c>
      <c r="E1512">
        <v>144.32</v>
      </c>
      <c r="F1512" t="s">
        <v>238</v>
      </c>
      <c r="G1512">
        <f>_xlfn.XLOOKUP(A1512,'List of Molecules Used'!$D$3:$D$55,'List of Molecules Used'!$E$3:$E$55,"",0,1)</f>
        <v>425.125</v>
      </c>
      <c r="H1512">
        <f>_xlfn.XLOOKUP(A1512,'List of Molecules Used'!$D$3:$D$55,'List of Molecules Used'!$F$3:$F$55,"",0,1)</f>
        <v>37.96</v>
      </c>
    </row>
    <row r="1513" spans="1:8">
      <c r="A1513" s="2" t="s">
        <v>49</v>
      </c>
      <c r="B1513" s="2"/>
      <c r="C1513">
        <v>467.64</v>
      </c>
      <c r="D1513">
        <v>7.5</v>
      </c>
      <c r="E1513">
        <v>144.57</v>
      </c>
      <c r="F1513" t="s">
        <v>238</v>
      </c>
      <c r="G1513">
        <f>_xlfn.XLOOKUP(A1513,'List of Molecules Used'!$D$3:$D$55,'List of Molecules Used'!$E$3:$E$55,"",0,1)</f>
        <v>425.125</v>
      </c>
      <c r="H1513">
        <f>_xlfn.XLOOKUP(A1513,'List of Molecules Used'!$D$3:$D$55,'List of Molecules Used'!$F$3:$F$55,"",0,1)</f>
        <v>37.96</v>
      </c>
    </row>
    <row r="1514" spans="1:8">
      <c r="A1514" s="2" t="s">
        <v>49</v>
      </c>
      <c r="B1514" s="2"/>
      <c r="C1514">
        <v>467.64</v>
      </c>
      <c r="D1514">
        <v>8</v>
      </c>
      <c r="E1514">
        <v>144.82</v>
      </c>
      <c r="F1514" t="s">
        <v>238</v>
      </c>
      <c r="G1514">
        <f>_xlfn.XLOOKUP(A1514,'List of Molecules Used'!$D$3:$D$55,'List of Molecules Used'!$E$3:$E$55,"",0,1)</f>
        <v>425.125</v>
      </c>
      <c r="H1514">
        <f>_xlfn.XLOOKUP(A1514,'List of Molecules Used'!$D$3:$D$55,'List of Molecules Used'!$F$3:$F$55,"",0,1)</f>
        <v>37.96</v>
      </c>
    </row>
    <row r="1515" spans="1:8">
      <c r="A1515" s="2" t="s">
        <v>49</v>
      </c>
      <c r="B1515" s="2"/>
      <c r="C1515">
        <v>467.64</v>
      </c>
      <c r="D1515">
        <v>8.5</v>
      </c>
      <c r="E1515">
        <v>145.08000000000001</v>
      </c>
      <c r="F1515" t="s">
        <v>238</v>
      </c>
      <c r="G1515">
        <f>_xlfn.XLOOKUP(A1515,'List of Molecules Used'!$D$3:$D$55,'List of Molecules Used'!$E$3:$E$55,"",0,1)</f>
        <v>425.125</v>
      </c>
      <c r="H1515">
        <f>_xlfn.XLOOKUP(A1515,'List of Molecules Used'!$D$3:$D$55,'List of Molecules Used'!$F$3:$F$55,"",0,1)</f>
        <v>37.96</v>
      </c>
    </row>
    <row r="1516" spans="1:8">
      <c r="A1516" s="2" t="s">
        <v>49</v>
      </c>
      <c r="B1516" s="2"/>
      <c r="C1516">
        <v>467.64</v>
      </c>
      <c r="D1516">
        <v>9</v>
      </c>
      <c r="E1516">
        <v>145.34</v>
      </c>
      <c r="F1516" t="s">
        <v>238</v>
      </c>
      <c r="G1516">
        <f>_xlfn.XLOOKUP(A1516,'List of Molecules Used'!$D$3:$D$55,'List of Molecules Used'!$E$3:$E$55,"",0,1)</f>
        <v>425.125</v>
      </c>
      <c r="H1516">
        <f>_xlfn.XLOOKUP(A1516,'List of Molecules Used'!$D$3:$D$55,'List of Molecules Used'!$F$3:$F$55,"",0,1)</f>
        <v>37.96</v>
      </c>
    </row>
    <row r="1517" spans="1:8">
      <c r="A1517" s="2" t="s">
        <v>49</v>
      </c>
      <c r="B1517" s="2"/>
      <c r="C1517">
        <v>467.64</v>
      </c>
      <c r="D1517">
        <v>9.5</v>
      </c>
      <c r="E1517">
        <v>145.61000000000001</v>
      </c>
      <c r="F1517" t="s">
        <v>238</v>
      </c>
      <c r="G1517">
        <f>_xlfn.XLOOKUP(A1517,'List of Molecules Used'!$D$3:$D$55,'List of Molecules Used'!$E$3:$E$55,"",0,1)</f>
        <v>425.125</v>
      </c>
      <c r="H1517">
        <f>_xlfn.XLOOKUP(A1517,'List of Molecules Used'!$D$3:$D$55,'List of Molecules Used'!$F$3:$F$55,"",0,1)</f>
        <v>37.96</v>
      </c>
    </row>
    <row r="1518" spans="1:8">
      <c r="A1518" s="2" t="s">
        <v>49</v>
      </c>
      <c r="B1518" s="2"/>
      <c r="C1518">
        <v>467.64</v>
      </c>
      <c r="D1518">
        <v>10</v>
      </c>
      <c r="E1518">
        <v>145.88</v>
      </c>
      <c r="F1518" t="s">
        <v>238</v>
      </c>
      <c r="G1518">
        <f>_xlfn.XLOOKUP(A1518,'List of Molecules Used'!$D$3:$D$55,'List of Molecules Used'!$E$3:$E$55,"",0,1)</f>
        <v>425.125</v>
      </c>
      <c r="H1518">
        <f>_xlfn.XLOOKUP(A1518,'List of Molecules Used'!$D$3:$D$55,'List of Molecules Used'!$F$3:$F$55,"",0,1)</f>
        <v>37.96</v>
      </c>
    </row>
    <row r="1519" spans="1:8">
      <c r="A1519" s="2" t="s">
        <v>49</v>
      </c>
      <c r="B1519" s="2"/>
      <c r="C1519">
        <v>510.15</v>
      </c>
      <c r="D1519">
        <v>1</v>
      </c>
      <c r="E1519">
        <v>151.19</v>
      </c>
      <c r="F1519" t="s">
        <v>238</v>
      </c>
      <c r="G1519">
        <f>_xlfn.XLOOKUP(A1519,'List of Molecules Used'!$D$3:$D$55,'List of Molecules Used'!$E$3:$E$55,"",0,1)</f>
        <v>425.125</v>
      </c>
      <c r="H1519">
        <f>_xlfn.XLOOKUP(A1519,'List of Molecules Used'!$D$3:$D$55,'List of Molecules Used'!$F$3:$F$55,"",0,1)</f>
        <v>37.96</v>
      </c>
    </row>
    <row r="1520" spans="1:8">
      <c r="A1520" s="2" t="s">
        <v>49</v>
      </c>
      <c r="B1520" s="2"/>
      <c r="C1520">
        <v>510.15</v>
      </c>
      <c r="D1520">
        <v>1.5</v>
      </c>
      <c r="E1520">
        <v>151.34</v>
      </c>
      <c r="F1520" t="s">
        <v>238</v>
      </c>
      <c r="G1520">
        <f>_xlfn.XLOOKUP(A1520,'List of Molecules Used'!$D$3:$D$55,'List of Molecules Used'!$E$3:$E$55,"",0,1)</f>
        <v>425.125</v>
      </c>
      <c r="H1520">
        <f>_xlfn.XLOOKUP(A1520,'List of Molecules Used'!$D$3:$D$55,'List of Molecules Used'!$F$3:$F$55,"",0,1)</f>
        <v>37.96</v>
      </c>
    </row>
    <row r="1521" spans="1:8">
      <c r="A1521" s="2" t="s">
        <v>49</v>
      </c>
      <c r="B1521" s="2"/>
      <c r="C1521">
        <v>510.15</v>
      </c>
      <c r="D1521">
        <v>2</v>
      </c>
      <c r="E1521">
        <v>151.49</v>
      </c>
      <c r="F1521" t="s">
        <v>238</v>
      </c>
      <c r="G1521">
        <f>_xlfn.XLOOKUP(A1521,'List of Molecules Used'!$D$3:$D$55,'List of Molecules Used'!$E$3:$E$55,"",0,1)</f>
        <v>425.125</v>
      </c>
      <c r="H1521">
        <f>_xlfn.XLOOKUP(A1521,'List of Molecules Used'!$D$3:$D$55,'List of Molecules Used'!$F$3:$F$55,"",0,1)</f>
        <v>37.96</v>
      </c>
    </row>
    <row r="1522" spans="1:8">
      <c r="A1522" s="2" t="s">
        <v>49</v>
      </c>
      <c r="B1522" s="2"/>
      <c r="C1522">
        <v>510.15</v>
      </c>
      <c r="D1522">
        <v>2.5</v>
      </c>
      <c r="E1522">
        <v>151.65</v>
      </c>
      <c r="F1522" t="s">
        <v>238</v>
      </c>
      <c r="G1522">
        <f>_xlfn.XLOOKUP(A1522,'List of Molecules Used'!$D$3:$D$55,'List of Molecules Used'!$E$3:$E$55,"",0,1)</f>
        <v>425.125</v>
      </c>
      <c r="H1522">
        <f>_xlfn.XLOOKUP(A1522,'List of Molecules Used'!$D$3:$D$55,'List of Molecules Used'!$F$3:$F$55,"",0,1)</f>
        <v>37.96</v>
      </c>
    </row>
    <row r="1523" spans="1:8">
      <c r="A1523" s="2" t="s">
        <v>49</v>
      </c>
      <c r="B1523" s="2"/>
      <c r="C1523">
        <v>510.15</v>
      </c>
      <c r="D1523">
        <v>3</v>
      </c>
      <c r="E1523">
        <v>151.80000000000001</v>
      </c>
      <c r="F1523" t="s">
        <v>238</v>
      </c>
      <c r="G1523">
        <f>_xlfn.XLOOKUP(A1523,'List of Molecules Used'!$D$3:$D$55,'List of Molecules Used'!$E$3:$E$55,"",0,1)</f>
        <v>425.125</v>
      </c>
      <c r="H1523">
        <f>_xlfn.XLOOKUP(A1523,'List of Molecules Used'!$D$3:$D$55,'List of Molecules Used'!$F$3:$F$55,"",0,1)</f>
        <v>37.96</v>
      </c>
    </row>
    <row r="1524" spans="1:8">
      <c r="A1524" s="2" t="s">
        <v>49</v>
      </c>
      <c r="B1524" s="2"/>
      <c r="C1524">
        <v>510.15</v>
      </c>
      <c r="D1524">
        <v>3.5</v>
      </c>
      <c r="E1524">
        <v>151.96</v>
      </c>
      <c r="F1524" t="s">
        <v>238</v>
      </c>
      <c r="G1524">
        <f>_xlfn.XLOOKUP(A1524,'List of Molecules Used'!$D$3:$D$55,'List of Molecules Used'!$E$3:$E$55,"",0,1)</f>
        <v>425.125</v>
      </c>
      <c r="H1524">
        <f>_xlfn.XLOOKUP(A1524,'List of Molecules Used'!$D$3:$D$55,'List of Molecules Used'!$F$3:$F$55,"",0,1)</f>
        <v>37.96</v>
      </c>
    </row>
    <row r="1525" spans="1:8">
      <c r="A1525" s="2" t="s">
        <v>49</v>
      </c>
      <c r="B1525" s="2"/>
      <c r="C1525">
        <v>510.15</v>
      </c>
      <c r="D1525">
        <v>4</v>
      </c>
      <c r="E1525">
        <v>152.12</v>
      </c>
      <c r="F1525" t="s">
        <v>238</v>
      </c>
      <c r="G1525">
        <f>_xlfn.XLOOKUP(A1525,'List of Molecules Used'!$D$3:$D$55,'List of Molecules Used'!$E$3:$E$55,"",0,1)</f>
        <v>425.125</v>
      </c>
      <c r="H1525">
        <f>_xlfn.XLOOKUP(A1525,'List of Molecules Used'!$D$3:$D$55,'List of Molecules Used'!$F$3:$F$55,"",0,1)</f>
        <v>37.96</v>
      </c>
    </row>
    <row r="1526" spans="1:8">
      <c r="A1526" s="2" t="s">
        <v>49</v>
      </c>
      <c r="B1526" s="2"/>
      <c r="C1526">
        <v>510.15</v>
      </c>
      <c r="D1526">
        <v>4.5</v>
      </c>
      <c r="E1526">
        <v>152.28</v>
      </c>
      <c r="F1526" t="s">
        <v>238</v>
      </c>
      <c r="G1526">
        <f>_xlfn.XLOOKUP(A1526,'List of Molecules Used'!$D$3:$D$55,'List of Molecules Used'!$E$3:$E$55,"",0,1)</f>
        <v>425.125</v>
      </c>
      <c r="H1526">
        <f>_xlfn.XLOOKUP(A1526,'List of Molecules Used'!$D$3:$D$55,'List of Molecules Used'!$F$3:$F$55,"",0,1)</f>
        <v>37.96</v>
      </c>
    </row>
    <row r="1527" spans="1:8">
      <c r="A1527" s="2" t="s">
        <v>49</v>
      </c>
      <c r="B1527" s="2"/>
      <c r="C1527">
        <v>510.15</v>
      </c>
      <c r="D1527">
        <v>5</v>
      </c>
      <c r="E1527">
        <v>152.44</v>
      </c>
      <c r="F1527" t="s">
        <v>238</v>
      </c>
      <c r="G1527">
        <f>_xlfn.XLOOKUP(A1527,'List of Molecules Used'!$D$3:$D$55,'List of Molecules Used'!$E$3:$E$55,"",0,1)</f>
        <v>425.125</v>
      </c>
      <c r="H1527">
        <f>_xlfn.XLOOKUP(A1527,'List of Molecules Used'!$D$3:$D$55,'List of Molecules Used'!$F$3:$F$55,"",0,1)</f>
        <v>37.96</v>
      </c>
    </row>
    <row r="1528" spans="1:8">
      <c r="A1528" s="2" t="s">
        <v>49</v>
      </c>
      <c r="B1528" s="2"/>
      <c r="C1528">
        <v>510.15</v>
      </c>
      <c r="D1528">
        <v>5.5</v>
      </c>
      <c r="E1528">
        <v>152.61000000000001</v>
      </c>
      <c r="F1528" t="s">
        <v>238</v>
      </c>
      <c r="G1528">
        <f>_xlfn.XLOOKUP(A1528,'List of Molecules Used'!$D$3:$D$55,'List of Molecules Used'!$E$3:$E$55,"",0,1)</f>
        <v>425.125</v>
      </c>
      <c r="H1528">
        <f>_xlfn.XLOOKUP(A1528,'List of Molecules Used'!$D$3:$D$55,'List of Molecules Used'!$F$3:$F$55,"",0,1)</f>
        <v>37.96</v>
      </c>
    </row>
    <row r="1529" spans="1:8">
      <c r="A1529" s="2" t="s">
        <v>49</v>
      </c>
      <c r="B1529" s="2"/>
      <c r="C1529">
        <v>510.15</v>
      </c>
      <c r="D1529">
        <v>6</v>
      </c>
      <c r="E1529">
        <v>152.78</v>
      </c>
      <c r="F1529" t="s">
        <v>238</v>
      </c>
      <c r="G1529">
        <f>_xlfn.XLOOKUP(A1529,'List of Molecules Used'!$D$3:$D$55,'List of Molecules Used'!$E$3:$E$55,"",0,1)</f>
        <v>425.125</v>
      </c>
      <c r="H1529">
        <f>_xlfn.XLOOKUP(A1529,'List of Molecules Used'!$D$3:$D$55,'List of Molecules Used'!$F$3:$F$55,"",0,1)</f>
        <v>37.96</v>
      </c>
    </row>
    <row r="1530" spans="1:8">
      <c r="A1530" s="2" t="s">
        <v>49</v>
      </c>
      <c r="B1530" s="2"/>
      <c r="C1530">
        <v>510.15</v>
      </c>
      <c r="D1530">
        <v>6.5</v>
      </c>
      <c r="E1530">
        <v>152.94999999999999</v>
      </c>
      <c r="F1530" t="s">
        <v>238</v>
      </c>
      <c r="G1530">
        <f>_xlfn.XLOOKUP(A1530,'List of Molecules Used'!$D$3:$D$55,'List of Molecules Used'!$E$3:$E$55,"",0,1)</f>
        <v>425.125</v>
      </c>
      <c r="H1530">
        <f>_xlfn.XLOOKUP(A1530,'List of Molecules Used'!$D$3:$D$55,'List of Molecules Used'!$F$3:$F$55,"",0,1)</f>
        <v>37.96</v>
      </c>
    </row>
    <row r="1531" spans="1:8">
      <c r="A1531" s="2" t="s">
        <v>49</v>
      </c>
      <c r="B1531" s="2"/>
      <c r="C1531">
        <v>510.15</v>
      </c>
      <c r="D1531">
        <v>7</v>
      </c>
      <c r="E1531">
        <v>153.12</v>
      </c>
      <c r="F1531" t="s">
        <v>238</v>
      </c>
      <c r="G1531">
        <f>_xlfn.XLOOKUP(A1531,'List of Molecules Used'!$D$3:$D$55,'List of Molecules Used'!$E$3:$E$55,"",0,1)</f>
        <v>425.125</v>
      </c>
      <c r="H1531">
        <f>_xlfn.XLOOKUP(A1531,'List of Molecules Used'!$D$3:$D$55,'List of Molecules Used'!$F$3:$F$55,"",0,1)</f>
        <v>37.96</v>
      </c>
    </row>
    <row r="1532" spans="1:8">
      <c r="A1532" s="2" t="s">
        <v>49</v>
      </c>
      <c r="B1532" s="2"/>
      <c r="C1532">
        <v>510.15</v>
      </c>
      <c r="D1532">
        <v>7.5</v>
      </c>
      <c r="E1532">
        <v>153.29</v>
      </c>
      <c r="F1532" t="s">
        <v>238</v>
      </c>
      <c r="G1532">
        <f>_xlfn.XLOOKUP(A1532,'List of Molecules Used'!$D$3:$D$55,'List of Molecules Used'!$E$3:$E$55,"",0,1)</f>
        <v>425.125</v>
      </c>
      <c r="H1532">
        <f>_xlfn.XLOOKUP(A1532,'List of Molecules Used'!$D$3:$D$55,'List of Molecules Used'!$F$3:$F$55,"",0,1)</f>
        <v>37.96</v>
      </c>
    </row>
    <row r="1533" spans="1:8">
      <c r="A1533" s="2" t="s">
        <v>49</v>
      </c>
      <c r="B1533" s="2"/>
      <c r="C1533">
        <v>510.15</v>
      </c>
      <c r="D1533">
        <v>8</v>
      </c>
      <c r="E1533">
        <v>153.47</v>
      </c>
      <c r="F1533" t="s">
        <v>238</v>
      </c>
      <c r="G1533">
        <f>_xlfn.XLOOKUP(A1533,'List of Molecules Used'!$D$3:$D$55,'List of Molecules Used'!$E$3:$E$55,"",0,1)</f>
        <v>425.125</v>
      </c>
      <c r="H1533">
        <f>_xlfn.XLOOKUP(A1533,'List of Molecules Used'!$D$3:$D$55,'List of Molecules Used'!$F$3:$F$55,"",0,1)</f>
        <v>37.96</v>
      </c>
    </row>
    <row r="1534" spans="1:8">
      <c r="A1534" s="2" t="s">
        <v>49</v>
      </c>
      <c r="B1534" s="2"/>
      <c r="C1534">
        <v>510.15</v>
      </c>
      <c r="D1534">
        <v>8.5</v>
      </c>
      <c r="E1534">
        <v>153.65</v>
      </c>
      <c r="F1534" t="s">
        <v>238</v>
      </c>
      <c r="G1534">
        <f>_xlfn.XLOOKUP(A1534,'List of Molecules Used'!$D$3:$D$55,'List of Molecules Used'!$E$3:$E$55,"",0,1)</f>
        <v>425.125</v>
      </c>
      <c r="H1534">
        <f>_xlfn.XLOOKUP(A1534,'List of Molecules Used'!$D$3:$D$55,'List of Molecules Used'!$F$3:$F$55,"",0,1)</f>
        <v>37.96</v>
      </c>
    </row>
    <row r="1535" spans="1:8">
      <c r="A1535" s="2" t="s">
        <v>49</v>
      </c>
      <c r="B1535" s="2"/>
      <c r="C1535">
        <v>510.15</v>
      </c>
      <c r="D1535">
        <v>9</v>
      </c>
      <c r="E1535">
        <v>153.83000000000001</v>
      </c>
      <c r="F1535" t="s">
        <v>238</v>
      </c>
      <c r="G1535">
        <f>_xlfn.XLOOKUP(A1535,'List of Molecules Used'!$D$3:$D$55,'List of Molecules Used'!$E$3:$E$55,"",0,1)</f>
        <v>425.125</v>
      </c>
      <c r="H1535">
        <f>_xlfn.XLOOKUP(A1535,'List of Molecules Used'!$D$3:$D$55,'List of Molecules Used'!$F$3:$F$55,"",0,1)</f>
        <v>37.96</v>
      </c>
    </row>
    <row r="1536" spans="1:8">
      <c r="A1536" s="2" t="s">
        <v>49</v>
      </c>
      <c r="B1536" s="2"/>
      <c r="C1536">
        <v>510.15</v>
      </c>
      <c r="D1536">
        <v>9.5</v>
      </c>
      <c r="E1536">
        <v>154.01</v>
      </c>
      <c r="F1536" t="s">
        <v>238</v>
      </c>
      <c r="G1536">
        <f>_xlfn.XLOOKUP(A1536,'List of Molecules Used'!$D$3:$D$55,'List of Molecules Used'!$E$3:$E$55,"",0,1)</f>
        <v>425.125</v>
      </c>
      <c r="H1536">
        <f>_xlfn.XLOOKUP(A1536,'List of Molecules Used'!$D$3:$D$55,'List of Molecules Used'!$F$3:$F$55,"",0,1)</f>
        <v>37.96</v>
      </c>
    </row>
    <row r="1537" spans="1:8">
      <c r="A1537" s="2" t="s">
        <v>49</v>
      </c>
      <c r="B1537" s="2"/>
      <c r="C1537">
        <v>510.15</v>
      </c>
      <c r="D1537">
        <v>10</v>
      </c>
      <c r="E1537">
        <v>154.19</v>
      </c>
      <c r="F1537" t="s">
        <v>238</v>
      </c>
      <c r="G1537">
        <f>_xlfn.XLOOKUP(A1537,'List of Molecules Used'!$D$3:$D$55,'List of Molecules Used'!$E$3:$E$55,"",0,1)</f>
        <v>425.125</v>
      </c>
      <c r="H1537">
        <f>_xlfn.XLOOKUP(A1537,'List of Molecules Used'!$D$3:$D$55,'List of Molecules Used'!$F$3:$F$55,"",0,1)</f>
        <v>37.96</v>
      </c>
    </row>
    <row r="1538" spans="1:8">
      <c r="A1538" s="2" t="s">
        <v>49</v>
      </c>
      <c r="B1538" s="2"/>
      <c r="C1538">
        <v>552.66</v>
      </c>
      <c r="D1538">
        <v>1</v>
      </c>
      <c r="E1538">
        <v>160.15</v>
      </c>
      <c r="F1538" t="s">
        <v>238</v>
      </c>
      <c r="G1538">
        <f>_xlfn.XLOOKUP(A1538,'List of Molecules Used'!$D$3:$D$55,'List of Molecules Used'!$E$3:$E$55,"",0,1)</f>
        <v>425.125</v>
      </c>
      <c r="H1538">
        <f>_xlfn.XLOOKUP(A1538,'List of Molecules Used'!$D$3:$D$55,'List of Molecules Used'!$F$3:$F$55,"",0,1)</f>
        <v>37.96</v>
      </c>
    </row>
    <row r="1539" spans="1:8">
      <c r="A1539" s="2" t="s">
        <v>49</v>
      </c>
      <c r="B1539" s="2"/>
      <c r="C1539">
        <v>552.66</v>
      </c>
      <c r="D1539">
        <v>1.5</v>
      </c>
      <c r="E1539">
        <v>160.26</v>
      </c>
      <c r="F1539" t="s">
        <v>238</v>
      </c>
      <c r="G1539">
        <f>_xlfn.XLOOKUP(A1539,'List of Molecules Used'!$D$3:$D$55,'List of Molecules Used'!$E$3:$E$55,"",0,1)</f>
        <v>425.125</v>
      </c>
      <c r="H1539">
        <f>_xlfn.XLOOKUP(A1539,'List of Molecules Used'!$D$3:$D$55,'List of Molecules Used'!$F$3:$F$55,"",0,1)</f>
        <v>37.96</v>
      </c>
    </row>
    <row r="1540" spans="1:8">
      <c r="A1540" s="2" t="s">
        <v>49</v>
      </c>
      <c r="B1540" s="2"/>
      <c r="C1540">
        <v>552.66</v>
      </c>
      <c r="D1540">
        <v>2</v>
      </c>
      <c r="E1540">
        <v>160.38</v>
      </c>
      <c r="F1540" t="s">
        <v>238</v>
      </c>
      <c r="G1540">
        <f>_xlfn.XLOOKUP(A1540,'List of Molecules Used'!$D$3:$D$55,'List of Molecules Used'!$E$3:$E$55,"",0,1)</f>
        <v>425.125</v>
      </c>
      <c r="H1540">
        <f>_xlfn.XLOOKUP(A1540,'List of Molecules Used'!$D$3:$D$55,'List of Molecules Used'!$F$3:$F$55,"",0,1)</f>
        <v>37.96</v>
      </c>
    </row>
    <row r="1541" spans="1:8">
      <c r="A1541" s="2" t="s">
        <v>49</v>
      </c>
      <c r="B1541" s="2"/>
      <c r="C1541">
        <v>552.66</v>
      </c>
      <c r="D1541">
        <v>2.5</v>
      </c>
      <c r="E1541">
        <v>160.5</v>
      </c>
      <c r="F1541" t="s">
        <v>238</v>
      </c>
      <c r="G1541">
        <f>_xlfn.XLOOKUP(A1541,'List of Molecules Used'!$D$3:$D$55,'List of Molecules Used'!$E$3:$E$55,"",0,1)</f>
        <v>425.125</v>
      </c>
      <c r="H1541">
        <f>_xlfn.XLOOKUP(A1541,'List of Molecules Used'!$D$3:$D$55,'List of Molecules Used'!$F$3:$F$55,"",0,1)</f>
        <v>37.96</v>
      </c>
    </row>
    <row r="1542" spans="1:8">
      <c r="A1542" s="2" t="s">
        <v>49</v>
      </c>
      <c r="B1542" s="2"/>
      <c r="C1542">
        <v>552.66</v>
      </c>
      <c r="D1542">
        <v>3</v>
      </c>
      <c r="E1542">
        <v>160.62</v>
      </c>
      <c r="F1542" t="s">
        <v>238</v>
      </c>
      <c r="G1542">
        <f>_xlfn.XLOOKUP(A1542,'List of Molecules Used'!$D$3:$D$55,'List of Molecules Used'!$E$3:$E$55,"",0,1)</f>
        <v>425.125</v>
      </c>
      <c r="H1542">
        <f>_xlfn.XLOOKUP(A1542,'List of Molecules Used'!$D$3:$D$55,'List of Molecules Used'!$F$3:$F$55,"",0,1)</f>
        <v>37.96</v>
      </c>
    </row>
    <row r="1543" spans="1:8">
      <c r="A1543" s="2" t="s">
        <v>49</v>
      </c>
      <c r="B1543" s="2"/>
      <c r="C1543">
        <v>552.66</v>
      </c>
      <c r="D1543">
        <v>3.5</v>
      </c>
      <c r="E1543">
        <v>160.74</v>
      </c>
      <c r="F1543" t="s">
        <v>238</v>
      </c>
      <c r="G1543">
        <f>_xlfn.XLOOKUP(A1543,'List of Molecules Used'!$D$3:$D$55,'List of Molecules Used'!$E$3:$E$55,"",0,1)</f>
        <v>425.125</v>
      </c>
      <c r="H1543">
        <f>_xlfn.XLOOKUP(A1543,'List of Molecules Used'!$D$3:$D$55,'List of Molecules Used'!$F$3:$F$55,"",0,1)</f>
        <v>37.96</v>
      </c>
    </row>
    <row r="1544" spans="1:8">
      <c r="A1544" s="2" t="s">
        <v>49</v>
      </c>
      <c r="B1544" s="2"/>
      <c r="C1544">
        <v>552.66</v>
      </c>
      <c r="D1544">
        <v>4</v>
      </c>
      <c r="E1544">
        <v>160.86000000000001</v>
      </c>
      <c r="F1544" t="s">
        <v>238</v>
      </c>
      <c r="G1544">
        <f>_xlfn.XLOOKUP(A1544,'List of Molecules Used'!$D$3:$D$55,'List of Molecules Used'!$E$3:$E$55,"",0,1)</f>
        <v>425.125</v>
      </c>
      <c r="H1544">
        <f>_xlfn.XLOOKUP(A1544,'List of Molecules Used'!$D$3:$D$55,'List of Molecules Used'!$F$3:$F$55,"",0,1)</f>
        <v>37.96</v>
      </c>
    </row>
    <row r="1545" spans="1:8">
      <c r="A1545" s="2" t="s">
        <v>49</v>
      </c>
      <c r="B1545" s="2"/>
      <c r="C1545">
        <v>552.66</v>
      </c>
      <c r="D1545">
        <v>4.5</v>
      </c>
      <c r="E1545">
        <v>160.97999999999999</v>
      </c>
      <c r="F1545" t="s">
        <v>238</v>
      </c>
      <c r="G1545">
        <f>_xlfn.XLOOKUP(A1545,'List of Molecules Used'!$D$3:$D$55,'List of Molecules Used'!$E$3:$E$55,"",0,1)</f>
        <v>425.125</v>
      </c>
      <c r="H1545">
        <f>_xlfn.XLOOKUP(A1545,'List of Molecules Used'!$D$3:$D$55,'List of Molecules Used'!$F$3:$F$55,"",0,1)</f>
        <v>37.96</v>
      </c>
    </row>
    <row r="1546" spans="1:8">
      <c r="A1546" s="2" t="s">
        <v>49</v>
      </c>
      <c r="B1546" s="2"/>
      <c r="C1546">
        <v>552.66</v>
      </c>
      <c r="D1546">
        <v>5</v>
      </c>
      <c r="E1546">
        <v>161.1</v>
      </c>
      <c r="F1546" t="s">
        <v>238</v>
      </c>
      <c r="G1546">
        <f>_xlfn.XLOOKUP(A1546,'List of Molecules Used'!$D$3:$D$55,'List of Molecules Used'!$E$3:$E$55,"",0,1)</f>
        <v>425.125</v>
      </c>
      <c r="H1546">
        <f>_xlfn.XLOOKUP(A1546,'List of Molecules Used'!$D$3:$D$55,'List of Molecules Used'!$F$3:$F$55,"",0,1)</f>
        <v>37.96</v>
      </c>
    </row>
    <row r="1547" spans="1:8">
      <c r="A1547" s="2" t="s">
        <v>49</v>
      </c>
      <c r="B1547" s="2"/>
      <c r="C1547">
        <v>552.66</v>
      </c>
      <c r="D1547">
        <v>5.5</v>
      </c>
      <c r="E1547">
        <v>161.22999999999999</v>
      </c>
      <c r="F1547" t="s">
        <v>238</v>
      </c>
      <c r="G1547">
        <f>_xlfn.XLOOKUP(A1547,'List of Molecules Used'!$D$3:$D$55,'List of Molecules Used'!$E$3:$E$55,"",0,1)</f>
        <v>425.125</v>
      </c>
      <c r="H1547">
        <f>_xlfn.XLOOKUP(A1547,'List of Molecules Used'!$D$3:$D$55,'List of Molecules Used'!$F$3:$F$55,"",0,1)</f>
        <v>37.96</v>
      </c>
    </row>
    <row r="1548" spans="1:8">
      <c r="A1548" s="2" t="s">
        <v>49</v>
      </c>
      <c r="B1548" s="2"/>
      <c r="C1548">
        <v>552.66</v>
      </c>
      <c r="D1548">
        <v>6</v>
      </c>
      <c r="E1548">
        <v>161.35</v>
      </c>
      <c r="F1548" t="s">
        <v>238</v>
      </c>
      <c r="G1548">
        <f>_xlfn.XLOOKUP(A1548,'List of Molecules Used'!$D$3:$D$55,'List of Molecules Used'!$E$3:$E$55,"",0,1)</f>
        <v>425.125</v>
      </c>
      <c r="H1548">
        <f>_xlfn.XLOOKUP(A1548,'List of Molecules Used'!$D$3:$D$55,'List of Molecules Used'!$F$3:$F$55,"",0,1)</f>
        <v>37.96</v>
      </c>
    </row>
    <row r="1549" spans="1:8">
      <c r="A1549" s="2" t="s">
        <v>49</v>
      </c>
      <c r="B1549" s="2"/>
      <c r="C1549">
        <v>552.66</v>
      </c>
      <c r="D1549">
        <v>6.5</v>
      </c>
      <c r="E1549">
        <v>161.47999999999999</v>
      </c>
      <c r="F1549" t="s">
        <v>238</v>
      </c>
      <c r="G1549">
        <f>_xlfn.XLOOKUP(A1549,'List of Molecules Used'!$D$3:$D$55,'List of Molecules Used'!$E$3:$E$55,"",0,1)</f>
        <v>425.125</v>
      </c>
      <c r="H1549">
        <f>_xlfn.XLOOKUP(A1549,'List of Molecules Used'!$D$3:$D$55,'List of Molecules Used'!$F$3:$F$55,"",0,1)</f>
        <v>37.96</v>
      </c>
    </row>
    <row r="1550" spans="1:8">
      <c r="A1550" s="2" t="s">
        <v>49</v>
      </c>
      <c r="B1550" s="2"/>
      <c r="C1550">
        <v>552.66</v>
      </c>
      <c r="D1550">
        <v>7</v>
      </c>
      <c r="E1550">
        <v>161.61000000000001</v>
      </c>
      <c r="F1550" t="s">
        <v>238</v>
      </c>
      <c r="G1550">
        <f>_xlfn.XLOOKUP(A1550,'List of Molecules Used'!$D$3:$D$55,'List of Molecules Used'!$E$3:$E$55,"",0,1)</f>
        <v>425.125</v>
      </c>
      <c r="H1550">
        <f>_xlfn.XLOOKUP(A1550,'List of Molecules Used'!$D$3:$D$55,'List of Molecules Used'!$F$3:$F$55,"",0,1)</f>
        <v>37.96</v>
      </c>
    </row>
    <row r="1551" spans="1:8">
      <c r="A1551" s="2" t="s">
        <v>49</v>
      </c>
      <c r="B1551" s="2"/>
      <c r="C1551">
        <v>552.66</v>
      </c>
      <c r="D1551">
        <v>7.5</v>
      </c>
      <c r="E1551">
        <v>161.74</v>
      </c>
      <c r="F1551" t="s">
        <v>238</v>
      </c>
      <c r="G1551">
        <f>_xlfn.XLOOKUP(A1551,'List of Molecules Used'!$D$3:$D$55,'List of Molecules Used'!$E$3:$E$55,"",0,1)</f>
        <v>425.125</v>
      </c>
      <c r="H1551">
        <f>_xlfn.XLOOKUP(A1551,'List of Molecules Used'!$D$3:$D$55,'List of Molecules Used'!$F$3:$F$55,"",0,1)</f>
        <v>37.96</v>
      </c>
    </row>
    <row r="1552" spans="1:8">
      <c r="A1552" s="2" t="s">
        <v>49</v>
      </c>
      <c r="B1552" s="2"/>
      <c r="C1552">
        <v>552.66</v>
      </c>
      <c r="D1552">
        <v>8</v>
      </c>
      <c r="E1552">
        <v>161.87</v>
      </c>
      <c r="F1552" t="s">
        <v>238</v>
      </c>
      <c r="G1552">
        <f>_xlfn.XLOOKUP(A1552,'List of Molecules Used'!$D$3:$D$55,'List of Molecules Used'!$E$3:$E$55,"",0,1)</f>
        <v>425.125</v>
      </c>
      <c r="H1552">
        <f>_xlfn.XLOOKUP(A1552,'List of Molecules Used'!$D$3:$D$55,'List of Molecules Used'!$F$3:$F$55,"",0,1)</f>
        <v>37.96</v>
      </c>
    </row>
    <row r="1553" spans="1:8">
      <c r="A1553" s="2" t="s">
        <v>49</v>
      </c>
      <c r="B1553" s="2"/>
      <c r="C1553">
        <v>552.66</v>
      </c>
      <c r="D1553">
        <v>8.5</v>
      </c>
      <c r="E1553">
        <v>162</v>
      </c>
      <c r="F1553" t="s">
        <v>238</v>
      </c>
      <c r="G1553">
        <f>_xlfn.XLOOKUP(A1553,'List of Molecules Used'!$D$3:$D$55,'List of Molecules Used'!$E$3:$E$55,"",0,1)</f>
        <v>425.125</v>
      </c>
      <c r="H1553">
        <f>_xlfn.XLOOKUP(A1553,'List of Molecules Used'!$D$3:$D$55,'List of Molecules Used'!$F$3:$F$55,"",0,1)</f>
        <v>37.96</v>
      </c>
    </row>
    <row r="1554" spans="1:8">
      <c r="A1554" s="2" t="s">
        <v>49</v>
      </c>
      <c r="B1554" s="2"/>
      <c r="C1554">
        <v>552.66</v>
      </c>
      <c r="D1554">
        <v>9</v>
      </c>
      <c r="E1554">
        <v>162.13</v>
      </c>
      <c r="F1554" t="s">
        <v>238</v>
      </c>
      <c r="G1554">
        <f>_xlfn.XLOOKUP(A1554,'List of Molecules Used'!$D$3:$D$55,'List of Molecules Used'!$E$3:$E$55,"",0,1)</f>
        <v>425.125</v>
      </c>
      <c r="H1554">
        <f>_xlfn.XLOOKUP(A1554,'List of Molecules Used'!$D$3:$D$55,'List of Molecules Used'!$F$3:$F$55,"",0,1)</f>
        <v>37.96</v>
      </c>
    </row>
    <row r="1555" spans="1:8">
      <c r="A1555" s="2" t="s">
        <v>49</v>
      </c>
      <c r="B1555" s="2"/>
      <c r="C1555">
        <v>552.66</v>
      </c>
      <c r="D1555">
        <v>9.5</v>
      </c>
      <c r="E1555">
        <v>162.27000000000001</v>
      </c>
      <c r="F1555" t="s">
        <v>238</v>
      </c>
      <c r="G1555">
        <f>_xlfn.XLOOKUP(A1555,'List of Molecules Used'!$D$3:$D$55,'List of Molecules Used'!$E$3:$E$55,"",0,1)</f>
        <v>425.125</v>
      </c>
      <c r="H1555">
        <f>_xlfn.XLOOKUP(A1555,'List of Molecules Used'!$D$3:$D$55,'List of Molecules Used'!$F$3:$F$55,"",0,1)</f>
        <v>37.96</v>
      </c>
    </row>
    <row r="1556" spans="1:8">
      <c r="A1556" s="2" t="s">
        <v>49</v>
      </c>
      <c r="B1556" s="2"/>
      <c r="C1556">
        <v>552.66</v>
      </c>
      <c r="D1556">
        <v>10</v>
      </c>
      <c r="E1556">
        <v>162.4</v>
      </c>
      <c r="F1556" t="s">
        <v>238</v>
      </c>
      <c r="G1556">
        <f>_xlfn.XLOOKUP(A1556,'List of Molecules Used'!$D$3:$D$55,'List of Molecules Used'!$E$3:$E$55,"",0,1)</f>
        <v>425.125</v>
      </c>
      <c r="H1556">
        <f>_xlfn.XLOOKUP(A1556,'List of Molecules Used'!$D$3:$D$55,'List of Molecules Used'!$F$3:$F$55,"",0,1)</f>
        <v>37.96</v>
      </c>
    </row>
    <row r="1557" spans="1:8">
      <c r="A1557" s="2" t="s">
        <v>52</v>
      </c>
      <c r="B1557" s="2"/>
      <c r="C1557">
        <v>203.91</v>
      </c>
      <c r="D1557">
        <v>1</v>
      </c>
      <c r="E1557">
        <v>115.16</v>
      </c>
      <c r="F1557" t="s">
        <v>237</v>
      </c>
      <c r="G1557">
        <f>_xlfn.XLOOKUP(A1557,'List of Molecules Used'!$D$3:$D$55,'List of Molecules Used'!$E$3:$E$55,"",0,1)</f>
        <v>407.81</v>
      </c>
      <c r="H1557">
        <f>_xlfn.XLOOKUP(A1557,'List of Molecules Used'!$D$3:$D$55,'List of Molecules Used'!$F$3:$F$55,"",0,1)</f>
        <v>36.29</v>
      </c>
    </row>
    <row r="1558" spans="1:8">
      <c r="A1558" s="2" t="s">
        <v>52</v>
      </c>
      <c r="B1558" s="2"/>
      <c r="C1558">
        <v>203.91</v>
      </c>
      <c r="D1558">
        <v>1.5</v>
      </c>
      <c r="E1558">
        <v>115.16</v>
      </c>
      <c r="F1558" t="s">
        <v>237</v>
      </c>
      <c r="G1558">
        <f>_xlfn.XLOOKUP(A1558,'List of Molecules Used'!$D$3:$D$55,'List of Molecules Used'!$E$3:$E$55,"",0,1)</f>
        <v>407.81</v>
      </c>
      <c r="H1558">
        <f>_xlfn.XLOOKUP(A1558,'List of Molecules Used'!$D$3:$D$55,'List of Molecules Used'!$F$3:$F$55,"",0,1)</f>
        <v>36.29</v>
      </c>
    </row>
    <row r="1559" spans="1:8">
      <c r="A1559" s="2" t="s">
        <v>52</v>
      </c>
      <c r="B1559" s="2"/>
      <c r="C1559">
        <v>203.91</v>
      </c>
      <c r="D1559">
        <v>2</v>
      </c>
      <c r="E1559">
        <v>115.15</v>
      </c>
      <c r="F1559" t="s">
        <v>237</v>
      </c>
      <c r="G1559">
        <f>_xlfn.XLOOKUP(A1559,'List of Molecules Used'!$D$3:$D$55,'List of Molecules Used'!$E$3:$E$55,"",0,1)</f>
        <v>407.81</v>
      </c>
      <c r="H1559">
        <f>_xlfn.XLOOKUP(A1559,'List of Molecules Used'!$D$3:$D$55,'List of Molecules Used'!$F$3:$F$55,"",0,1)</f>
        <v>36.29</v>
      </c>
    </row>
    <row r="1560" spans="1:8">
      <c r="A1560" s="2" t="s">
        <v>52</v>
      </c>
      <c r="B1560" s="2"/>
      <c r="C1560">
        <v>203.91</v>
      </c>
      <c r="D1560">
        <v>2.5</v>
      </c>
      <c r="E1560">
        <v>115.14</v>
      </c>
      <c r="F1560" t="s">
        <v>237</v>
      </c>
      <c r="G1560">
        <f>_xlfn.XLOOKUP(A1560,'List of Molecules Used'!$D$3:$D$55,'List of Molecules Used'!$E$3:$E$55,"",0,1)</f>
        <v>407.81</v>
      </c>
      <c r="H1560">
        <f>_xlfn.XLOOKUP(A1560,'List of Molecules Used'!$D$3:$D$55,'List of Molecules Used'!$F$3:$F$55,"",0,1)</f>
        <v>36.29</v>
      </c>
    </row>
    <row r="1561" spans="1:8">
      <c r="A1561" s="2" t="s">
        <v>52</v>
      </c>
      <c r="B1561" s="2"/>
      <c r="C1561">
        <v>203.91</v>
      </c>
      <c r="D1561">
        <v>3</v>
      </c>
      <c r="E1561">
        <v>115.14</v>
      </c>
      <c r="F1561" t="s">
        <v>237</v>
      </c>
      <c r="G1561">
        <f>_xlfn.XLOOKUP(A1561,'List of Molecules Used'!$D$3:$D$55,'List of Molecules Used'!$E$3:$E$55,"",0,1)</f>
        <v>407.81</v>
      </c>
      <c r="H1561">
        <f>_xlfn.XLOOKUP(A1561,'List of Molecules Used'!$D$3:$D$55,'List of Molecules Used'!$F$3:$F$55,"",0,1)</f>
        <v>36.29</v>
      </c>
    </row>
    <row r="1562" spans="1:8">
      <c r="A1562" s="2" t="s">
        <v>52</v>
      </c>
      <c r="B1562" s="2"/>
      <c r="C1562">
        <v>203.91</v>
      </c>
      <c r="D1562">
        <v>3.5</v>
      </c>
      <c r="E1562">
        <v>115.13</v>
      </c>
      <c r="F1562" t="s">
        <v>237</v>
      </c>
      <c r="G1562">
        <f>_xlfn.XLOOKUP(A1562,'List of Molecules Used'!$D$3:$D$55,'List of Molecules Used'!$E$3:$E$55,"",0,1)</f>
        <v>407.81</v>
      </c>
      <c r="H1562">
        <f>_xlfn.XLOOKUP(A1562,'List of Molecules Used'!$D$3:$D$55,'List of Molecules Used'!$F$3:$F$55,"",0,1)</f>
        <v>36.29</v>
      </c>
    </row>
    <row r="1563" spans="1:8">
      <c r="A1563" s="2" t="s">
        <v>52</v>
      </c>
      <c r="B1563" s="2"/>
      <c r="C1563">
        <v>203.91</v>
      </c>
      <c r="D1563">
        <v>4</v>
      </c>
      <c r="E1563">
        <v>115.13</v>
      </c>
      <c r="F1563" t="s">
        <v>237</v>
      </c>
      <c r="G1563">
        <f>_xlfn.XLOOKUP(A1563,'List of Molecules Used'!$D$3:$D$55,'List of Molecules Used'!$E$3:$E$55,"",0,1)</f>
        <v>407.81</v>
      </c>
      <c r="H1563">
        <f>_xlfn.XLOOKUP(A1563,'List of Molecules Used'!$D$3:$D$55,'List of Molecules Used'!$F$3:$F$55,"",0,1)</f>
        <v>36.29</v>
      </c>
    </row>
    <row r="1564" spans="1:8">
      <c r="A1564" s="2" t="s">
        <v>52</v>
      </c>
      <c r="B1564" s="2"/>
      <c r="C1564">
        <v>203.91</v>
      </c>
      <c r="D1564">
        <v>4.5</v>
      </c>
      <c r="E1564">
        <v>115.12</v>
      </c>
      <c r="F1564" t="s">
        <v>237</v>
      </c>
      <c r="G1564">
        <f>_xlfn.XLOOKUP(A1564,'List of Molecules Used'!$D$3:$D$55,'List of Molecules Used'!$E$3:$E$55,"",0,1)</f>
        <v>407.81</v>
      </c>
      <c r="H1564">
        <f>_xlfn.XLOOKUP(A1564,'List of Molecules Used'!$D$3:$D$55,'List of Molecules Used'!$F$3:$F$55,"",0,1)</f>
        <v>36.29</v>
      </c>
    </row>
    <row r="1565" spans="1:8">
      <c r="A1565" s="2" t="s">
        <v>52</v>
      </c>
      <c r="B1565" s="2"/>
      <c r="C1565">
        <v>203.91</v>
      </c>
      <c r="D1565">
        <v>5</v>
      </c>
      <c r="E1565">
        <v>115.11</v>
      </c>
      <c r="F1565" t="s">
        <v>237</v>
      </c>
      <c r="G1565">
        <f>_xlfn.XLOOKUP(A1565,'List of Molecules Used'!$D$3:$D$55,'List of Molecules Used'!$E$3:$E$55,"",0,1)</f>
        <v>407.81</v>
      </c>
      <c r="H1565">
        <f>_xlfn.XLOOKUP(A1565,'List of Molecules Used'!$D$3:$D$55,'List of Molecules Used'!$F$3:$F$55,"",0,1)</f>
        <v>36.29</v>
      </c>
    </row>
    <row r="1566" spans="1:8">
      <c r="A1566" s="2" t="s">
        <v>52</v>
      </c>
      <c r="B1566" s="2"/>
      <c r="C1566">
        <v>203.91</v>
      </c>
      <c r="D1566">
        <v>5.5</v>
      </c>
      <c r="E1566">
        <v>115.11</v>
      </c>
      <c r="F1566" t="s">
        <v>237</v>
      </c>
      <c r="G1566">
        <f>_xlfn.XLOOKUP(A1566,'List of Molecules Used'!$D$3:$D$55,'List of Molecules Used'!$E$3:$E$55,"",0,1)</f>
        <v>407.81</v>
      </c>
      <c r="H1566">
        <f>_xlfn.XLOOKUP(A1566,'List of Molecules Used'!$D$3:$D$55,'List of Molecules Used'!$F$3:$F$55,"",0,1)</f>
        <v>36.29</v>
      </c>
    </row>
    <row r="1567" spans="1:8">
      <c r="A1567" s="2" t="s">
        <v>52</v>
      </c>
      <c r="B1567" s="2"/>
      <c r="C1567">
        <v>203.91</v>
      </c>
      <c r="D1567">
        <v>6</v>
      </c>
      <c r="E1567">
        <v>115.1</v>
      </c>
      <c r="F1567" t="s">
        <v>237</v>
      </c>
      <c r="G1567">
        <f>_xlfn.XLOOKUP(A1567,'List of Molecules Used'!$D$3:$D$55,'List of Molecules Used'!$E$3:$E$55,"",0,1)</f>
        <v>407.81</v>
      </c>
      <c r="H1567">
        <f>_xlfn.XLOOKUP(A1567,'List of Molecules Used'!$D$3:$D$55,'List of Molecules Used'!$F$3:$F$55,"",0,1)</f>
        <v>36.29</v>
      </c>
    </row>
    <row r="1568" spans="1:8">
      <c r="A1568" s="2" t="s">
        <v>52</v>
      </c>
      <c r="B1568" s="2"/>
      <c r="C1568">
        <v>203.91</v>
      </c>
      <c r="D1568">
        <v>6.5</v>
      </c>
      <c r="E1568">
        <v>115.1</v>
      </c>
      <c r="F1568" t="s">
        <v>237</v>
      </c>
      <c r="G1568">
        <f>_xlfn.XLOOKUP(A1568,'List of Molecules Used'!$D$3:$D$55,'List of Molecules Used'!$E$3:$E$55,"",0,1)</f>
        <v>407.81</v>
      </c>
      <c r="H1568">
        <f>_xlfn.XLOOKUP(A1568,'List of Molecules Used'!$D$3:$D$55,'List of Molecules Used'!$F$3:$F$55,"",0,1)</f>
        <v>36.29</v>
      </c>
    </row>
    <row r="1569" spans="1:8">
      <c r="A1569" s="2" t="s">
        <v>52</v>
      </c>
      <c r="B1569" s="2"/>
      <c r="C1569">
        <v>203.91</v>
      </c>
      <c r="D1569">
        <v>7</v>
      </c>
      <c r="E1569">
        <v>115.09</v>
      </c>
      <c r="F1569" t="s">
        <v>237</v>
      </c>
      <c r="G1569">
        <f>_xlfn.XLOOKUP(A1569,'List of Molecules Used'!$D$3:$D$55,'List of Molecules Used'!$E$3:$E$55,"",0,1)</f>
        <v>407.81</v>
      </c>
      <c r="H1569">
        <f>_xlfn.XLOOKUP(A1569,'List of Molecules Used'!$D$3:$D$55,'List of Molecules Used'!$F$3:$F$55,"",0,1)</f>
        <v>36.29</v>
      </c>
    </row>
    <row r="1570" spans="1:8">
      <c r="A1570" s="2" t="s">
        <v>52</v>
      </c>
      <c r="B1570" s="2"/>
      <c r="C1570">
        <v>203.91</v>
      </c>
      <c r="D1570">
        <v>7.5</v>
      </c>
      <c r="E1570">
        <v>115.09</v>
      </c>
      <c r="F1570" t="s">
        <v>237</v>
      </c>
      <c r="G1570">
        <f>_xlfn.XLOOKUP(A1570,'List of Molecules Used'!$D$3:$D$55,'List of Molecules Used'!$E$3:$E$55,"",0,1)</f>
        <v>407.81</v>
      </c>
      <c r="H1570">
        <f>_xlfn.XLOOKUP(A1570,'List of Molecules Used'!$D$3:$D$55,'List of Molecules Used'!$F$3:$F$55,"",0,1)</f>
        <v>36.29</v>
      </c>
    </row>
    <row r="1571" spans="1:8">
      <c r="A1571" s="2" t="s">
        <v>52</v>
      </c>
      <c r="B1571" s="2"/>
      <c r="C1571">
        <v>203.91</v>
      </c>
      <c r="D1571">
        <v>8</v>
      </c>
      <c r="E1571">
        <v>115.08</v>
      </c>
      <c r="F1571" t="s">
        <v>237</v>
      </c>
      <c r="G1571">
        <f>_xlfn.XLOOKUP(A1571,'List of Molecules Used'!$D$3:$D$55,'List of Molecules Used'!$E$3:$E$55,"",0,1)</f>
        <v>407.81</v>
      </c>
      <c r="H1571">
        <f>_xlfn.XLOOKUP(A1571,'List of Molecules Used'!$D$3:$D$55,'List of Molecules Used'!$F$3:$F$55,"",0,1)</f>
        <v>36.29</v>
      </c>
    </row>
    <row r="1572" spans="1:8">
      <c r="A1572" s="2" t="s">
        <v>52</v>
      </c>
      <c r="B1572" s="2"/>
      <c r="C1572">
        <v>203.91</v>
      </c>
      <c r="D1572">
        <v>8.5</v>
      </c>
      <c r="E1572">
        <v>115.07</v>
      </c>
      <c r="F1572" t="s">
        <v>237</v>
      </c>
      <c r="G1572">
        <f>_xlfn.XLOOKUP(A1572,'List of Molecules Used'!$D$3:$D$55,'List of Molecules Used'!$E$3:$E$55,"",0,1)</f>
        <v>407.81</v>
      </c>
      <c r="H1572">
        <f>_xlfn.XLOOKUP(A1572,'List of Molecules Used'!$D$3:$D$55,'List of Molecules Used'!$F$3:$F$55,"",0,1)</f>
        <v>36.29</v>
      </c>
    </row>
    <row r="1573" spans="1:8">
      <c r="A1573" s="2" t="s">
        <v>52</v>
      </c>
      <c r="B1573" s="2"/>
      <c r="C1573">
        <v>203.91</v>
      </c>
      <c r="D1573">
        <v>9</v>
      </c>
      <c r="E1573">
        <v>115.07</v>
      </c>
      <c r="F1573" t="s">
        <v>237</v>
      </c>
      <c r="G1573">
        <f>_xlfn.XLOOKUP(A1573,'List of Molecules Used'!$D$3:$D$55,'List of Molecules Used'!$E$3:$E$55,"",0,1)</f>
        <v>407.81</v>
      </c>
      <c r="H1573">
        <f>_xlfn.XLOOKUP(A1573,'List of Molecules Used'!$D$3:$D$55,'List of Molecules Used'!$F$3:$F$55,"",0,1)</f>
        <v>36.29</v>
      </c>
    </row>
    <row r="1574" spans="1:8">
      <c r="A1574" s="2" t="s">
        <v>52</v>
      </c>
      <c r="B1574" s="2"/>
      <c r="C1574">
        <v>203.91</v>
      </c>
      <c r="D1574">
        <v>9.5</v>
      </c>
      <c r="E1574">
        <v>115.06</v>
      </c>
      <c r="F1574" t="s">
        <v>237</v>
      </c>
      <c r="G1574">
        <f>_xlfn.XLOOKUP(A1574,'List of Molecules Used'!$D$3:$D$55,'List of Molecules Used'!$E$3:$E$55,"",0,1)</f>
        <v>407.81</v>
      </c>
      <c r="H1574">
        <f>_xlfn.XLOOKUP(A1574,'List of Molecules Used'!$D$3:$D$55,'List of Molecules Used'!$F$3:$F$55,"",0,1)</f>
        <v>36.29</v>
      </c>
    </row>
    <row r="1575" spans="1:8">
      <c r="A1575" s="2" t="s">
        <v>52</v>
      </c>
      <c r="B1575" s="2"/>
      <c r="C1575">
        <v>203.91</v>
      </c>
      <c r="D1575">
        <v>10</v>
      </c>
      <c r="E1575">
        <v>115.06</v>
      </c>
      <c r="F1575" t="s">
        <v>237</v>
      </c>
      <c r="G1575">
        <f>_xlfn.XLOOKUP(A1575,'List of Molecules Used'!$D$3:$D$55,'List of Molecules Used'!$E$3:$E$55,"",0,1)</f>
        <v>407.81</v>
      </c>
      <c r="H1575">
        <f>_xlfn.XLOOKUP(A1575,'List of Molecules Used'!$D$3:$D$55,'List of Molecules Used'!$F$3:$F$55,"",0,1)</f>
        <v>36.29</v>
      </c>
    </row>
    <row r="1576" spans="1:8">
      <c r="A1576" s="2" t="s">
        <v>52</v>
      </c>
      <c r="B1576" s="2"/>
      <c r="C1576">
        <v>244.69</v>
      </c>
      <c r="D1576">
        <v>1</v>
      </c>
      <c r="E1576">
        <v>124.59</v>
      </c>
      <c r="F1576" t="s">
        <v>237</v>
      </c>
      <c r="G1576">
        <f>_xlfn.XLOOKUP(A1576,'List of Molecules Used'!$D$3:$D$55,'List of Molecules Used'!$E$3:$E$55,"",0,1)</f>
        <v>407.81</v>
      </c>
      <c r="H1576">
        <f>_xlfn.XLOOKUP(A1576,'List of Molecules Used'!$D$3:$D$55,'List of Molecules Used'!$F$3:$F$55,"",0,1)</f>
        <v>36.29</v>
      </c>
    </row>
    <row r="1577" spans="1:8">
      <c r="A1577" s="2" t="s">
        <v>52</v>
      </c>
      <c r="B1577" s="2"/>
      <c r="C1577">
        <v>244.69</v>
      </c>
      <c r="D1577">
        <v>1.5</v>
      </c>
      <c r="E1577">
        <v>124.57</v>
      </c>
      <c r="F1577" t="s">
        <v>237</v>
      </c>
      <c r="G1577">
        <f>_xlfn.XLOOKUP(A1577,'List of Molecules Used'!$D$3:$D$55,'List of Molecules Used'!$E$3:$E$55,"",0,1)</f>
        <v>407.81</v>
      </c>
      <c r="H1577">
        <f>_xlfn.XLOOKUP(A1577,'List of Molecules Used'!$D$3:$D$55,'List of Molecules Used'!$F$3:$F$55,"",0,1)</f>
        <v>36.29</v>
      </c>
    </row>
    <row r="1578" spans="1:8">
      <c r="A1578" s="2" t="s">
        <v>52</v>
      </c>
      <c r="B1578" s="2"/>
      <c r="C1578">
        <v>244.69</v>
      </c>
      <c r="D1578">
        <v>2</v>
      </c>
      <c r="E1578">
        <v>124.56</v>
      </c>
      <c r="F1578" t="s">
        <v>237</v>
      </c>
      <c r="G1578">
        <f>_xlfn.XLOOKUP(A1578,'List of Molecules Used'!$D$3:$D$55,'List of Molecules Used'!$E$3:$E$55,"",0,1)</f>
        <v>407.81</v>
      </c>
      <c r="H1578">
        <f>_xlfn.XLOOKUP(A1578,'List of Molecules Used'!$D$3:$D$55,'List of Molecules Used'!$F$3:$F$55,"",0,1)</f>
        <v>36.29</v>
      </c>
    </row>
    <row r="1579" spans="1:8">
      <c r="A1579" s="2" t="s">
        <v>52</v>
      </c>
      <c r="B1579" s="2"/>
      <c r="C1579">
        <v>244.69</v>
      </c>
      <c r="D1579">
        <v>2.5</v>
      </c>
      <c r="E1579">
        <v>124.55</v>
      </c>
      <c r="F1579" t="s">
        <v>237</v>
      </c>
      <c r="G1579">
        <f>_xlfn.XLOOKUP(A1579,'List of Molecules Used'!$D$3:$D$55,'List of Molecules Used'!$E$3:$E$55,"",0,1)</f>
        <v>407.81</v>
      </c>
      <c r="H1579">
        <f>_xlfn.XLOOKUP(A1579,'List of Molecules Used'!$D$3:$D$55,'List of Molecules Used'!$F$3:$F$55,"",0,1)</f>
        <v>36.29</v>
      </c>
    </row>
    <row r="1580" spans="1:8">
      <c r="A1580" s="2" t="s">
        <v>52</v>
      </c>
      <c r="B1580" s="2"/>
      <c r="C1580">
        <v>244.69</v>
      </c>
      <c r="D1580">
        <v>3</v>
      </c>
      <c r="E1580">
        <v>124.54</v>
      </c>
      <c r="F1580" t="s">
        <v>237</v>
      </c>
      <c r="G1580">
        <f>_xlfn.XLOOKUP(A1580,'List of Molecules Used'!$D$3:$D$55,'List of Molecules Used'!$E$3:$E$55,"",0,1)</f>
        <v>407.81</v>
      </c>
      <c r="H1580">
        <f>_xlfn.XLOOKUP(A1580,'List of Molecules Used'!$D$3:$D$55,'List of Molecules Used'!$F$3:$F$55,"",0,1)</f>
        <v>36.29</v>
      </c>
    </row>
    <row r="1581" spans="1:8">
      <c r="A1581" s="2" t="s">
        <v>52</v>
      </c>
      <c r="B1581" s="2"/>
      <c r="C1581">
        <v>244.69</v>
      </c>
      <c r="D1581">
        <v>3.5</v>
      </c>
      <c r="E1581">
        <v>124.53</v>
      </c>
      <c r="F1581" t="s">
        <v>237</v>
      </c>
      <c r="G1581">
        <f>_xlfn.XLOOKUP(A1581,'List of Molecules Used'!$D$3:$D$55,'List of Molecules Used'!$E$3:$E$55,"",0,1)</f>
        <v>407.81</v>
      </c>
      <c r="H1581">
        <f>_xlfn.XLOOKUP(A1581,'List of Molecules Used'!$D$3:$D$55,'List of Molecules Used'!$F$3:$F$55,"",0,1)</f>
        <v>36.29</v>
      </c>
    </row>
    <row r="1582" spans="1:8">
      <c r="A1582" s="2" t="s">
        <v>52</v>
      </c>
      <c r="B1582" s="2"/>
      <c r="C1582">
        <v>244.69</v>
      </c>
      <c r="D1582">
        <v>4</v>
      </c>
      <c r="E1582">
        <v>124.52</v>
      </c>
      <c r="F1582" t="s">
        <v>237</v>
      </c>
      <c r="G1582">
        <f>_xlfn.XLOOKUP(A1582,'List of Molecules Used'!$D$3:$D$55,'List of Molecules Used'!$E$3:$E$55,"",0,1)</f>
        <v>407.81</v>
      </c>
      <c r="H1582">
        <f>_xlfn.XLOOKUP(A1582,'List of Molecules Used'!$D$3:$D$55,'List of Molecules Used'!$F$3:$F$55,"",0,1)</f>
        <v>36.29</v>
      </c>
    </row>
    <row r="1583" spans="1:8">
      <c r="A1583" s="2" t="s">
        <v>52</v>
      </c>
      <c r="B1583" s="2"/>
      <c r="C1583">
        <v>244.69</v>
      </c>
      <c r="D1583">
        <v>4.5</v>
      </c>
      <c r="E1583">
        <v>124.5</v>
      </c>
      <c r="F1583" t="s">
        <v>237</v>
      </c>
      <c r="G1583">
        <f>_xlfn.XLOOKUP(A1583,'List of Molecules Used'!$D$3:$D$55,'List of Molecules Used'!$E$3:$E$55,"",0,1)</f>
        <v>407.81</v>
      </c>
      <c r="H1583">
        <f>_xlfn.XLOOKUP(A1583,'List of Molecules Used'!$D$3:$D$55,'List of Molecules Used'!$F$3:$F$55,"",0,1)</f>
        <v>36.29</v>
      </c>
    </row>
    <row r="1584" spans="1:8">
      <c r="A1584" s="2" t="s">
        <v>52</v>
      </c>
      <c r="B1584" s="2"/>
      <c r="C1584">
        <v>244.69</v>
      </c>
      <c r="D1584">
        <v>5</v>
      </c>
      <c r="E1584">
        <v>124.49</v>
      </c>
      <c r="F1584" t="s">
        <v>237</v>
      </c>
      <c r="G1584">
        <f>_xlfn.XLOOKUP(A1584,'List of Molecules Used'!$D$3:$D$55,'List of Molecules Used'!$E$3:$E$55,"",0,1)</f>
        <v>407.81</v>
      </c>
      <c r="H1584">
        <f>_xlfn.XLOOKUP(A1584,'List of Molecules Used'!$D$3:$D$55,'List of Molecules Used'!$F$3:$F$55,"",0,1)</f>
        <v>36.29</v>
      </c>
    </row>
    <row r="1585" spans="1:8">
      <c r="A1585" s="2" t="s">
        <v>52</v>
      </c>
      <c r="B1585" s="2"/>
      <c r="C1585">
        <v>244.69</v>
      </c>
      <c r="D1585">
        <v>5.5</v>
      </c>
      <c r="E1585">
        <v>124.48</v>
      </c>
      <c r="F1585" t="s">
        <v>237</v>
      </c>
      <c r="G1585">
        <f>_xlfn.XLOOKUP(A1585,'List of Molecules Used'!$D$3:$D$55,'List of Molecules Used'!$E$3:$E$55,"",0,1)</f>
        <v>407.81</v>
      </c>
      <c r="H1585">
        <f>_xlfn.XLOOKUP(A1585,'List of Molecules Used'!$D$3:$D$55,'List of Molecules Used'!$F$3:$F$55,"",0,1)</f>
        <v>36.29</v>
      </c>
    </row>
    <row r="1586" spans="1:8">
      <c r="A1586" s="2" t="s">
        <v>52</v>
      </c>
      <c r="B1586" s="2"/>
      <c r="C1586">
        <v>244.69</v>
      </c>
      <c r="D1586">
        <v>6</v>
      </c>
      <c r="E1586">
        <v>124.47</v>
      </c>
      <c r="F1586" t="s">
        <v>237</v>
      </c>
      <c r="G1586">
        <f>_xlfn.XLOOKUP(A1586,'List of Molecules Used'!$D$3:$D$55,'List of Molecules Used'!$E$3:$E$55,"",0,1)</f>
        <v>407.81</v>
      </c>
      <c r="H1586">
        <f>_xlfn.XLOOKUP(A1586,'List of Molecules Used'!$D$3:$D$55,'List of Molecules Used'!$F$3:$F$55,"",0,1)</f>
        <v>36.29</v>
      </c>
    </row>
    <row r="1587" spans="1:8">
      <c r="A1587" s="2" t="s">
        <v>52</v>
      </c>
      <c r="B1587" s="2"/>
      <c r="C1587">
        <v>244.69</v>
      </c>
      <c r="D1587">
        <v>6.5</v>
      </c>
      <c r="E1587">
        <v>124.46</v>
      </c>
      <c r="F1587" t="s">
        <v>237</v>
      </c>
      <c r="G1587">
        <f>_xlfn.XLOOKUP(A1587,'List of Molecules Used'!$D$3:$D$55,'List of Molecules Used'!$E$3:$E$55,"",0,1)</f>
        <v>407.81</v>
      </c>
      <c r="H1587">
        <f>_xlfn.XLOOKUP(A1587,'List of Molecules Used'!$D$3:$D$55,'List of Molecules Used'!$F$3:$F$55,"",0,1)</f>
        <v>36.29</v>
      </c>
    </row>
    <row r="1588" spans="1:8">
      <c r="A1588" s="2" t="s">
        <v>52</v>
      </c>
      <c r="B1588" s="2"/>
      <c r="C1588">
        <v>244.69</v>
      </c>
      <c r="D1588">
        <v>7</v>
      </c>
      <c r="E1588">
        <v>124.45</v>
      </c>
      <c r="F1588" t="s">
        <v>237</v>
      </c>
      <c r="G1588">
        <f>_xlfn.XLOOKUP(A1588,'List of Molecules Used'!$D$3:$D$55,'List of Molecules Used'!$E$3:$E$55,"",0,1)</f>
        <v>407.81</v>
      </c>
      <c r="H1588">
        <f>_xlfn.XLOOKUP(A1588,'List of Molecules Used'!$D$3:$D$55,'List of Molecules Used'!$F$3:$F$55,"",0,1)</f>
        <v>36.29</v>
      </c>
    </row>
    <row r="1589" spans="1:8">
      <c r="A1589" s="2" t="s">
        <v>52</v>
      </c>
      <c r="B1589" s="2"/>
      <c r="C1589">
        <v>244.69</v>
      </c>
      <c r="D1589">
        <v>7.5</v>
      </c>
      <c r="E1589">
        <v>124.44</v>
      </c>
      <c r="F1589" t="s">
        <v>237</v>
      </c>
      <c r="G1589">
        <f>_xlfn.XLOOKUP(A1589,'List of Molecules Used'!$D$3:$D$55,'List of Molecules Used'!$E$3:$E$55,"",0,1)</f>
        <v>407.81</v>
      </c>
      <c r="H1589">
        <f>_xlfn.XLOOKUP(A1589,'List of Molecules Used'!$D$3:$D$55,'List of Molecules Used'!$F$3:$F$55,"",0,1)</f>
        <v>36.29</v>
      </c>
    </row>
    <row r="1590" spans="1:8">
      <c r="A1590" s="2" t="s">
        <v>52</v>
      </c>
      <c r="B1590" s="2"/>
      <c r="C1590">
        <v>244.69</v>
      </c>
      <c r="D1590">
        <v>8</v>
      </c>
      <c r="E1590">
        <v>124.42</v>
      </c>
      <c r="F1590" t="s">
        <v>237</v>
      </c>
      <c r="G1590">
        <f>_xlfn.XLOOKUP(A1590,'List of Molecules Used'!$D$3:$D$55,'List of Molecules Used'!$E$3:$E$55,"",0,1)</f>
        <v>407.81</v>
      </c>
      <c r="H1590">
        <f>_xlfn.XLOOKUP(A1590,'List of Molecules Used'!$D$3:$D$55,'List of Molecules Used'!$F$3:$F$55,"",0,1)</f>
        <v>36.29</v>
      </c>
    </row>
    <row r="1591" spans="1:8">
      <c r="A1591" s="2" t="s">
        <v>52</v>
      </c>
      <c r="B1591" s="2"/>
      <c r="C1591">
        <v>244.69</v>
      </c>
      <c r="D1591">
        <v>8.5</v>
      </c>
      <c r="E1591">
        <v>124.41</v>
      </c>
      <c r="F1591" t="s">
        <v>237</v>
      </c>
      <c r="G1591">
        <f>_xlfn.XLOOKUP(A1591,'List of Molecules Used'!$D$3:$D$55,'List of Molecules Used'!$E$3:$E$55,"",0,1)</f>
        <v>407.81</v>
      </c>
      <c r="H1591">
        <f>_xlfn.XLOOKUP(A1591,'List of Molecules Used'!$D$3:$D$55,'List of Molecules Used'!$F$3:$F$55,"",0,1)</f>
        <v>36.29</v>
      </c>
    </row>
    <row r="1592" spans="1:8">
      <c r="A1592" s="2" t="s">
        <v>52</v>
      </c>
      <c r="B1592" s="2"/>
      <c r="C1592">
        <v>244.69</v>
      </c>
      <c r="D1592">
        <v>9</v>
      </c>
      <c r="E1592">
        <v>124.4</v>
      </c>
      <c r="F1592" t="s">
        <v>237</v>
      </c>
      <c r="G1592">
        <f>_xlfn.XLOOKUP(A1592,'List of Molecules Used'!$D$3:$D$55,'List of Molecules Used'!$E$3:$E$55,"",0,1)</f>
        <v>407.81</v>
      </c>
      <c r="H1592">
        <f>_xlfn.XLOOKUP(A1592,'List of Molecules Used'!$D$3:$D$55,'List of Molecules Used'!$F$3:$F$55,"",0,1)</f>
        <v>36.29</v>
      </c>
    </row>
    <row r="1593" spans="1:8">
      <c r="A1593" s="2" t="s">
        <v>52</v>
      </c>
      <c r="B1593" s="2"/>
      <c r="C1593">
        <v>244.69</v>
      </c>
      <c r="D1593">
        <v>9.5</v>
      </c>
      <c r="E1593">
        <v>124.39</v>
      </c>
      <c r="F1593" t="s">
        <v>237</v>
      </c>
      <c r="G1593">
        <f>_xlfn.XLOOKUP(A1593,'List of Molecules Used'!$D$3:$D$55,'List of Molecules Used'!$E$3:$E$55,"",0,1)</f>
        <v>407.81</v>
      </c>
      <c r="H1593">
        <f>_xlfn.XLOOKUP(A1593,'List of Molecules Used'!$D$3:$D$55,'List of Molecules Used'!$F$3:$F$55,"",0,1)</f>
        <v>36.29</v>
      </c>
    </row>
    <row r="1594" spans="1:8">
      <c r="A1594" s="2" t="s">
        <v>52</v>
      </c>
      <c r="B1594" s="2"/>
      <c r="C1594">
        <v>244.69</v>
      </c>
      <c r="D1594">
        <v>10</v>
      </c>
      <c r="E1594">
        <v>124.38</v>
      </c>
      <c r="F1594" t="s">
        <v>237</v>
      </c>
      <c r="G1594">
        <f>_xlfn.XLOOKUP(A1594,'List of Molecules Used'!$D$3:$D$55,'List of Molecules Used'!$E$3:$E$55,"",0,1)</f>
        <v>407.81</v>
      </c>
      <c r="H1594">
        <f>_xlfn.XLOOKUP(A1594,'List of Molecules Used'!$D$3:$D$55,'List of Molecules Used'!$F$3:$F$55,"",0,1)</f>
        <v>36.29</v>
      </c>
    </row>
    <row r="1595" spans="1:8">
      <c r="A1595" s="2" t="s">
        <v>52</v>
      </c>
      <c r="B1595" s="2"/>
      <c r="C1595">
        <v>285.47000000000003</v>
      </c>
      <c r="D1595">
        <v>1</v>
      </c>
      <c r="E1595">
        <v>95.247</v>
      </c>
      <c r="F1595" t="s">
        <v>238</v>
      </c>
      <c r="G1595">
        <f>_xlfn.XLOOKUP(A1595,'List of Molecules Used'!$D$3:$D$55,'List of Molecules Used'!$E$3:$E$55,"",0,1)</f>
        <v>407.81</v>
      </c>
      <c r="H1595">
        <f>_xlfn.XLOOKUP(A1595,'List of Molecules Used'!$D$3:$D$55,'List of Molecules Used'!$F$3:$F$55,"",0,1)</f>
        <v>36.29</v>
      </c>
    </row>
    <row r="1596" spans="1:8">
      <c r="A1596" s="2" t="s">
        <v>52</v>
      </c>
      <c r="B1596" s="2"/>
      <c r="C1596">
        <v>285.47000000000003</v>
      </c>
      <c r="D1596">
        <v>1.5</v>
      </c>
      <c r="E1596">
        <v>96.44</v>
      </c>
      <c r="F1596" t="s">
        <v>238</v>
      </c>
      <c r="G1596">
        <f>_xlfn.XLOOKUP(A1596,'List of Molecules Used'!$D$3:$D$55,'List of Molecules Used'!$E$3:$E$55,"",0,1)</f>
        <v>407.81</v>
      </c>
      <c r="H1596">
        <f>_xlfn.XLOOKUP(A1596,'List of Molecules Used'!$D$3:$D$55,'List of Molecules Used'!$F$3:$F$55,"",0,1)</f>
        <v>36.29</v>
      </c>
    </row>
    <row r="1597" spans="1:8">
      <c r="A1597" s="2" t="s">
        <v>52</v>
      </c>
      <c r="B1597" s="2"/>
      <c r="C1597">
        <v>285.47000000000003</v>
      </c>
      <c r="D1597">
        <v>2</v>
      </c>
      <c r="E1597">
        <v>97.78</v>
      </c>
      <c r="F1597" t="s">
        <v>238</v>
      </c>
      <c r="G1597">
        <f>_xlfn.XLOOKUP(A1597,'List of Molecules Used'!$D$3:$D$55,'List of Molecules Used'!$E$3:$E$55,"",0,1)</f>
        <v>407.81</v>
      </c>
      <c r="H1597">
        <f>_xlfn.XLOOKUP(A1597,'List of Molecules Used'!$D$3:$D$55,'List of Molecules Used'!$F$3:$F$55,"",0,1)</f>
        <v>36.29</v>
      </c>
    </row>
    <row r="1598" spans="1:8">
      <c r="A1598" s="2" t="s">
        <v>52</v>
      </c>
      <c r="B1598" s="2"/>
      <c r="C1598">
        <v>285.47000000000003</v>
      </c>
      <c r="D1598">
        <v>2.3782000000000001</v>
      </c>
      <c r="E1598">
        <v>98.906999999999996</v>
      </c>
      <c r="F1598" t="s">
        <v>238</v>
      </c>
      <c r="G1598">
        <f>_xlfn.XLOOKUP(A1598,'List of Molecules Used'!$D$3:$D$55,'List of Molecules Used'!$E$3:$E$55,"",0,1)</f>
        <v>407.81</v>
      </c>
      <c r="H1598">
        <f>_xlfn.XLOOKUP(A1598,'List of Molecules Used'!$D$3:$D$55,'List of Molecules Used'!$F$3:$F$55,"",0,1)</f>
        <v>36.29</v>
      </c>
    </row>
    <row r="1599" spans="1:8">
      <c r="A1599" s="2" t="s">
        <v>52</v>
      </c>
      <c r="B1599" s="2"/>
      <c r="C1599">
        <v>285.47000000000003</v>
      </c>
      <c r="D1599">
        <v>2.3782000000000001</v>
      </c>
      <c r="E1599">
        <v>136.69</v>
      </c>
      <c r="F1599" t="s">
        <v>237</v>
      </c>
      <c r="G1599">
        <f>_xlfn.XLOOKUP(A1599,'List of Molecules Used'!$D$3:$D$55,'List of Molecules Used'!$E$3:$E$55,"",0,1)</f>
        <v>407.81</v>
      </c>
      <c r="H1599">
        <f>_xlfn.XLOOKUP(A1599,'List of Molecules Used'!$D$3:$D$55,'List of Molecules Used'!$F$3:$F$55,"",0,1)</f>
        <v>36.29</v>
      </c>
    </row>
    <row r="1600" spans="1:8">
      <c r="A1600" s="2" t="s">
        <v>52</v>
      </c>
      <c r="B1600" s="2"/>
      <c r="C1600">
        <v>285.47000000000003</v>
      </c>
      <c r="D1600">
        <v>2.5</v>
      </c>
      <c r="E1600">
        <v>136.68</v>
      </c>
      <c r="F1600" t="s">
        <v>237</v>
      </c>
      <c r="G1600">
        <f>_xlfn.XLOOKUP(A1600,'List of Molecules Used'!$D$3:$D$55,'List of Molecules Used'!$E$3:$E$55,"",0,1)</f>
        <v>407.81</v>
      </c>
      <c r="H1600">
        <f>_xlfn.XLOOKUP(A1600,'List of Molecules Used'!$D$3:$D$55,'List of Molecules Used'!$F$3:$F$55,"",0,1)</f>
        <v>36.29</v>
      </c>
    </row>
    <row r="1601" spans="1:8">
      <c r="A1601" s="2" t="s">
        <v>52</v>
      </c>
      <c r="B1601" s="2"/>
      <c r="C1601">
        <v>285.47000000000003</v>
      </c>
      <c r="D1601">
        <v>3</v>
      </c>
      <c r="E1601">
        <v>136.65</v>
      </c>
      <c r="F1601" t="s">
        <v>237</v>
      </c>
      <c r="G1601">
        <f>_xlfn.XLOOKUP(A1601,'List of Molecules Used'!$D$3:$D$55,'List of Molecules Used'!$E$3:$E$55,"",0,1)</f>
        <v>407.81</v>
      </c>
      <c r="H1601">
        <f>_xlfn.XLOOKUP(A1601,'List of Molecules Used'!$D$3:$D$55,'List of Molecules Used'!$F$3:$F$55,"",0,1)</f>
        <v>36.29</v>
      </c>
    </row>
    <row r="1602" spans="1:8">
      <c r="A1602" s="2" t="s">
        <v>52</v>
      </c>
      <c r="B1602" s="2"/>
      <c r="C1602">
        <v>285.47000000000003</v>
      </c>
      <c r="D1602">
        <v>3.5</v>
      </c>
      <c r="E1602">
        <v>136.63</v>
      </c>
      <c r="F1602" t="s">
        <v>237</v>
      </c>
      <c r="G1602">
        <f>_xlfn.XLOOKUP(A1602,'List of Molecules Used'!$D$3:$D$55,'List of Molecules Used'!$E$3:$E$55,"",0,1)</f>
        <v>407.81</v>
      </c>
      <c r="H1602">
        <f>_xlfn.XLOOKUP(A1602,'List of Molecules Used'!$D$3:$D$55,'List of Molecules Used'!$F$3:$F$55,"",0,1)</f>
        <v>36.29</v>
      </c>
    </row>
    <row r="1603" spans="1:8">
      <c r="A1603" s="2" t="s">
        <v>52</v>
      </c>
      <c r="B1603" s="2"/>
      <c r="C1603">
        <v>285.47000000000003</v>
      </c>
      <c r="D1603">
        <v>4</v>
      </c>
      <c r="E1603">
        <v>136.6</v>
      </c>
      <c r="F1603" t="s">
        <v>237</v>
      </c>
      <c r="G1603">
        <f>_xlfn.XLOOKUP(A1603,'List of Molecules Used'!$D$3:$D$55,'List of Molecules Used'!$E$3:$E$55,"",0,1)</f>
        <v>407.81</v>
      </c>
      <c r="H1603">
        <f>_xlfn.XLOOKUP(A1603,'List of Molecules Used'!$D$3:$D$55,'List of Molecules Used'!$F$3:$F$55,"",0,1)</f>
        <v>36.29</v>
      </c>
    </row>
    <row r="1604" spans="1:8">
      <c r="A1604" s="2" t="s">
        <v>52</v>
      </c>
      <c r="B1604" s="2"/>
      <c r="C1604">
        <v>285.47000000000003</v>
      </c>
      <c r="D1604">
        <v>4.5</v>
      </c>
      <c r="E1604">
        <v>136.58000000000001</v>
      </c>
      <c r="F1604" t="s">
        <v>237</v>
      </c>
      <c r="G1604">
        <f>_xlfn.XLOOKUP(A1604,'List of Molecules Used'!$D$3:$D$55,'List of Molecules Used'!$E$3:$E$55,"",0,1)</f>
        <v>407.81</v>
      </c>
      <c r="H1604">
        <f>_xlfn.XLOOKUP(A1604,'List of Molecules Used'!$D$3:$D$55,'List of Molecules Used'!$F$3:$F$55,"",0,1)</f>
        <v>36.29</v>
      </c>
    </row>
    <row r="1605" spans="1:8">
      <c r="A1605" s="2" t="s">
        <v>52</v>
      </c>
      <c r="B1605" s="2"/>
      <c r="C1605">
        <v>285.47000000000003</v>
      </c>
      <c r="D1605">
        <v>5</v>
      </c>
      <c r="E1605">
        <v>136.55000000000001</v>
      </c>
      <c r="F1605" t="s">
        <v>237</v>
      </c>
      <c r="G1605">
        <f>_xlfn.XLOOKUP(A1605,'List of Molecules Used'!$D$3:$D$55,'List of Molecules Used'!$E$3:$E$55,"",0,1)</f>
        <v>407.81</v>
      </c>
      <c r="H1605">
        <f>_xlfn.XLOOKUP(A1605,'List of Molecules Used'!$D$3:$D$55,'List of Molecules Used'!$F$3:$F$55,"",0,1)</f>
        <v>36.29</v>
      </c>
    </row>
    <row r="1606" spans="1:8">
      <c r="A1606" s="2" t="s">
        <v>52</v>
      </c>
      <c r="B1606" s="2"/>
      <c r="C1606">
        <v>285.47000000000003</v>
      </c>
      <c r="D1606">
        <v>5.5</v>
      </c>
      <c r="E1606">
        <v>136.53</v>
      </c>
      <c r="F1606" t="s">
        <v>237</v>
      </c>
      <c r="G1606">
        <f>_xlfn.XLOOKUP(A1606,'List of Molecules Used'!$D$3:$D$55,'List of Molecules Used'!$E$3:$E$55,"",0,1)</f>
        <v>407.81</v>
      </c>
      <c r="H1606">
        <f>_xlfn.XLOOKUP(A1606,'List of Molecules Used'!$D$3:$D$55,'List of Molecules Used'!$F$3:$F$55,"",0,1)</f>
        <v>36.29</v>
      </c>
    </row>
    <row r="1607" spans="1:8">
      <c r="A1607" s="2" t="s">
        <v>52</v>
      </c>
      <c r="B1607" s="2"/>
      <c r="C1607">
        <v>285.47000000000003</v>
      </c>
      <c r="D1607">
        <v>6</v>
      </c>
      <c r="E1607">
        <v>136.5</v>
      </c>
      <c r="F1607" t="s">
        <v>237</v>
      </c>
      <c r="G1607">
        <f>_xlfn.XLOOKUP(A1607,'List of Molecules Used'!$D$3:$D$55,'List of Molecules Used'!$E$3:$E$55,"",0,1)</f>
        <v>407.81</v>
      </c>
      <c r="H1607">
        <f>_xlfn.XLOOKUP(A1607,'List of Molecules Used'!$D$3:$D$55,'List of Molecules Used'!$F$3:$F$55,"",0,1)</f>
        <v>36.29</v>
      </c>
    </row>
    <row r="1608" spans="1:8">
      <c r="A1608" s="2" t="s">
        <v>52</v>
      </c>
      <c r="B1608" s="2"/>
      <c r="C1608">
        <v>285.47000000000003</v>
      </c>
      <c r="D1608">
        <v>6.5</v>
      </c>
      <c r="E1608">
        <v>136.47</v>
      </c>
      <c r="F1608" t="s">
        <v>237</v>
      </c>
      <c r="G1608">
        <f>_xlfn.XLOOKUP(A1608,'List of Molecules Used'!$D$3:$D$55,'List of Molecules Used'!$E$3:$E$55,"",0,1)</f>
        <v>407.81</v>
      </c>
      <c r="H1608">
        <f>_xlfn.XLOOKUP(A1608,'List of Molecules Used'!$D$3:$D$55,'List of Molecules Used'!$F$3:$F$55,"",0,1)</f>
        <v>36.29</v>
      </c>
    </row>
    <row r="1609" spans="1:8">
      <c r="A1609" s="2" t="s">
        <v>52</v>
      </c>
      <c r="B1609" s="2"/>
      <c r="C1609">
        <v>285.47000000000003</v>
      </c>
      <c r="D1609">
        <v>7</v>
      </c>
      <c r="E1609">
        <v>136.44999999999999</v>
      </c>
      <c r="F1609" t="s">
        <v>237</v>
      </c>
      <c r="G1609">
        <f>_xlfn.XLOOKUP(A1609,'List of Molecules Used'!$D$3:$D$55,'List of Molecules Used'!$E$3:$E$55,"",0,1)</f>
        <v>407.81</v>
      </c>
      <c r="H1609">
        <f>_xlfn.XLOOKUP(A1609,'List of Molecules Used'!$D$3:$D$55,'List of Molecules Used'!$F$3:$F$55,"",0,1)</f>
        <v>36.29</v>
      </c>
    </row>
    <row r="1610" spans="1:8">
      <c r="A1610" s="2" t="s">
        <v>52</v>
      </c>
      <c r="B1610" s="2"/>
      <c r="C1610">
        <v>285.47000000000003</v>
      </c>
      <c r="D1610">
        <v>7.5</v>
      </c>
      <c r="E1610">
        <v>136.41999999999999</v>
      </c>
      <c r="F1610" t="s">
        <v>237</v>
      </c>
      <c r="G1610">
        <f>_xlfn.XLOOKUP(A1610,'List of Molecules Used'!$D$3:$D$55,'List of Molecules Used'!$E$3:$E$55,"",0,1)</f>
        <v>407.81</v>
      </c>
      <c r="H1610">
        <f>_xlfn.XLOOKUP(A1610,'List of Molecules Used'!$D$3:$D$55,'List of Molecules Used'!$F$3:$F$55,"",0,1)</f>
        <v>36.29</v>
      </c>
    </row>
    <row r="1611" spans="1:8">
      <c r="A1611" s="2" t="s">
        <v>52</v>
      </c>
      <c r="B1611" s="2"/>
      <c r="C1611">
        <v>285.47000000000003</v>
      </c>
      <c r="D1611">
        <v>8</v>
      </c>
      <c r="E1611">
        <v>136.4</v>
      </c>
      <c r="F1611" t="s">
        <v>237</v>
      </c>
      <c r="G1611">
        <f>_xlfn.XLOOKUP(A1611,'List of Molecules Used'!$D$3:$D$55,'List of Molecules Used'!$E$3:$E$55,"",0,1)</f>
        <v>407.81</v>
      </c>
      <c r="H1611">
        <f>_xlfn.XLOOKUP(A1611,'List of Molecules Used'!$D$3:$D$55,'List of Molecules Used'!$F$3:$F$55,"",0,1)</f>
        <v>36.29</v>
      </c>
    </row>
    <row r="1612" spans="1:8">
      <c r="A1612" s="2" t="s">
        <v>52</v>
      </c>
      <c r="B1612" s="2"/>
      <c r="C1612">
        <v>285.47000000000003</v>
      </c>
      <c r="D1612">
        <v>8.5</v>
      </c>
      <c r="E1612">
        <v>136.37</v>
      </c>
      <c r="F1612" t="s">
        <v>237</v>
      </c>
      <c r="G1612">
        <f>_xlfn.XLOOKUP(A1612,'List of Molecules Used'!$D$3:$D$55,'List of Molecules Used'!$E$3:$E$55,"",0,1)</f>
        <v>407.81</v>
      </c>
      <c r="H1612">
        <f>_xlfn.XLOOKUP(A1612,'List of Molecules Used'!$D$3:$D$55,'List of Molecules Used'!$F$3:$F$55,"",0,1)</f>
        <v>36.29</v>
      </c>
    </row>
    <row r="1613" spans="1:8">
      <c r="A1613" s="2" t="s">
        <v>52</v>
      </c>
      <c r="B1613" s="2"/>
      <c r="C1613">
        <v>285.47000000000003</v>
      </c>
      <c r="D1613">
        <v>9</v>
      </c>
      <c r="E1613">
        <v>136.35</v>
      </c>
      <c r="F1613" t="s">
        <v>237</v>
      </c>
      <c r="G1613">
        <f>_xlfn.XLOOKUP(A1613,'List of Molecules Used'!$D$3:$D$55,'List of Molecules Used'!$E$3:$E$55,"",0,1)</f>
        <v>407.81</v>
      </c>
      <c r="H1613">
        <f>_xlfn.XLOOKUP(A1613,'List of Molecules Used'!$D$3:$D$55,'List of Molecules Used'!$F$3:$F$55,"",0,1)</f>
        <v>36.29</v>
      </c>
    </row>
    <row r="1614" spans="1:8">
      <c r="A1614" s="2" t="s">
        <v>52</v>
      </c>
      <c r="B1614" s="2"/>
      <c r="C1614">
        <v>285.47000000000003</v>
      </c>
      <c r="D1614">
        <v>9.5</v>
      </c>
      <c r="E1614">
        <v>136.32</v>
      </c>
      <c r="F1614" t="s">
        <v>237</v>
      </c>
      <c r="G1614">
        <f>_xlfn.XLOOKUP(A1614,'List of Molecules Used'!$D$3:$D$55,'List of Molecules Used'!$E$3:$E$55,"",0,1)</f>
        <v>407.81</v>
      </c>
      <c r="H1614">
        <f>_xlfn.XLOOKUP(A1614,'List of Molecules Used'!$D$3:$D$55,'List of Molecules Used'!$F$3:$F$55,"",0,1)</f>
        <v>36.29</v>
      </c>
    </row>
    <row r="1615" spans="1:8">
      <c r="A1615" s="2" t="s">
        <v>52</v>
      </c>
      <c r="B1615" s="2"/>
      <c r="C1615">
        <v>285.47000000000003</v>
      </c>
      <c r="D1615">
        <v>10</v>
      </c>
      <c r="E1615">
        <v>136.30000000000001</v>
      </c>
      <c r="F1615" t="s">
        <v>237</v>
      </c>
      <c r="G1615">
        <f>_xlfn.XLOOKUP(A1615,'List of Molecules Used'!$D$3:$D$55,'List of Molecules Used'!$E$3:$E$55,"",0,1)</f>
        <v>407.81</v>
      </c>
      <c r="H1615">
        <f>_xlfn.XLOOKUP(A1615,'List of Molecules Used'!$D$3:$D$55,'List of Molecules Used'!$F$3:$F$55,"",0,1)</f>
        <v>36.29</v>
      </c>
    </row>
    <row r="1616" spans="1:8">
      <c r="A1616" s="2" t="s">
        <v>52</v>
      </c>
      <c r="B1616" s="2"/>
      <c r="C1616">
        <v>326.25</v>
      </c>
      <c r="D1616">
        <v>1</v>
      </c>
      <c r="E1616">
        <v>105.53</v>
      </c>
      <c r="F1616" t="s">
        <v>238</v>
      </c>
      <c r="G1616">
        <f>_xlfn.XLOOKUP(A1616,'List of Molecules Used'!$D$3:$D$55,'List of Molecules Used'!$E$3:$E$55,"",0,1)</f>
        <v>407.81</v>
      </c>
      <c r="H1616">
        <f>_xlfn.XLOOKUP(A1616,'List of Molecules Used'!$D$3:$D$55,'List of Molecules Used'!$F$3:$F$55,"",0,1)</f>
        <v>36.29</v>
      </c>
    </row>
    <row r="1617" spans="1:8">
      <c r="A1617" s="2" t="s">
        <v>52</v>
      </c>
      <c r="B1617" s="2"/>
      <c r="C1617">
        <v>326.25</v>
      </c>
      <c r="D1617">
        <v>1.5</v>
      </c>
      <c r="E1617">
        <v>106.18</v>
      </c>
      <c r="F1617" t="s">
        <v>238</v>
      </c>
      <c r="G1617">
        <f>_xlfn.XLOOKUP(A1617,'List of Molecules Used'!$D$3:$D$55,'List of Molecules Used'!$E$3:$E$55,"",0,1)</f>
        <v>407.81</v>
      </c>
      <c r="H1617">
        <f>_xlfn.XLOOKUP(A1617,'List of Molecules Used'!$D$3:$D$55,'List of Molecules Used'!$F$3:$F$55,"",0,1)</f>
        <v>36.29</v>
      </c>
    </row>
    <row r="1618" spans="1:8">
      <c r="A1618" s="2" t="s">
        <v>52</v>
      </c>
      <c r="B1618" s="2"/>
      <c r="C1618">
        <v>326.25</v>
      </c>
      <c r="D1618">
        <v>2</v>
      </c>
      <c r="E1618">
        <v>106.88</v>
      </c>
      <c r="F1618" t="s">
        <v>238</v>
      </c>
      <c r="G1618">
        <f>_xlfn.XLOOKUP(A1618,'List of Molecules Used'!$D$3:$D$55,'List of Molecules Used'!$E$3:$E$55,"",0,1)</f>
        <v>407.81</v>
      </c>
      <c r="H1618">
        <f>_xlfn.XLOOKUP(A1618,'List of Molecules Used'!$D$3:$D$55,'List of Molecules Used'!$F$3:$F$55,"",0,1)</f>
        <v>36.29</v>
      </c>
    </row>
    <row r="1619" spans="1:8">
      <c r="A1619" s="2" t="s">
        <v>52</v>
      </c>
      <c r="B1619" s="2"/>
      <c r="C1619">
        <v>326.25</v>
      </c>
      <c r="D1619">
        <v>2.5</v>
      </c>
      <c r="E1619">
        <v>107.62</v>
      </c>
      <c r="F1619" t="s">
        <v>238</v>
      </c>
      <c r="G1619">
        <f>_xlfn.XLOOKUP(A1619,'List of Molecules Used'!$D$3:$D$55,'List of Molecules Used'!$E$3:$E$55,"",0,1)</f>
        <v>407.81</v>
      </c>
      <c r="H1619">
        <f>_xlfn.XLOOKUP(A1619,'List of Molecules Used'!$D$3:$D$55,'List of Molecules Used'!$F$3:$F$55,"",0,1)</f>
        <v>36.29</v>
      </c>
    </row>
    <row r="1620" spans="1:8">
      <c r="A1620" s="2" t="s">
        <v>52</v>
      </c>
      <c r="B1620" s="2"/>
      <c r="C1620">
        <v>326.25</v>
      </c>
      <c r="D1620">
        <v>3</v>
      </c>
      <c r="E1620">
        <v>108.42</v>
      </c>
      <c r="F1620" t="s">
        <v>238</v>
      </c>
      <c r="G1620">
        <f>_xlfn.XLOOKUP(A1620,'List of Molecules Used'!$D$3:$D$55,'List of Molecules Used'!$E$3:$E$55,"",0,1)</f>
        <v>407.81</v>
      </c>
      <c r="H1620">
        <f>_xlfn.XLOOKUP(A1620,'List of Molecules Used'!$D$3:$D$55,'List of Molecules Used'!$F$3:$F$55,"",0,1)</f>
        <v>36.29</v>
      </c>
    </row>
    <row r="1621" spans="1:8">
      <c r="A1621" s="2" t="s">
        <v>52</v>
      </c>
      <c r="B1621" s="2"/>
      <c r="C1621">
        <v>326.25</v>
      </c>
      <c r="D1621">
        <v>3.5</v>
      </c>
      <c r="E1621">
        <v>109.28</v>
      </c>
      <c r="F1621" t="s">
        <v>238</v>
      </c>
      <c r="G1621">
        <f>_xlfn.XLOOKUP(A1621,'List of Molecules Used'!$D$3:$D$55,'List of Molecules Used'!$E$3:$E$55,"",0,1)</f>
        <v>407.81</v>
      </c>
      <c r="H1621">
        <f>_xlfn.XLOOKUP(A1621,'List of Molecules Used'!$D$3:$D$55,'List of Molecules Used'!$F$3:$F$55,"",0,1)</f>
        <v>36.29</v>
      </c>
    </row>
    <row r="1622" spans="1:8">
      <c r="A1622" s="2" t="s">
        <v>52</v>
      </c>
      <c r="B1622" s="2"/>
      <c r="C1622">
        <v>326.25</v>
      </c>
      <c r="D1622">
        <v>4</v>
      </c>
      <c r="E1622">
        <v>110.2</v>
      </c>
      <c r="F1622" t="s">
        <v>238</v>
      </c>
      <c r="G1622">
        <f>_xlfn.XLOOKUP(A1622,'List of Molecules Used'!$D$3:$D$55,'List of Molecules Used'!$E$3:$E$55,"",0,1)</f>
        <v>407.81</v>
      </c>
      <c r="H1622">
        <f>_xlfn.XLOOKUP(A1622,'List of Molecules Used'!$D$3:$D$55,'List of Molecules Used'!$F$3:$F$55,"",0,1)</f>
        <v>36.29</v>
      </c>
    </row>
    <row r="1623" spans="1:8">
      <c r="A1623" s="2" t="s">
        <v>52</v>
      </c>
      <c r="B1623" s="2"/>
      <c r="C1623">
        <v>326.25</v>
      </c>
      <c r="D1623">
        <v>4.5</v>
      </c>
      <c r="E1623">
        <v>111.2</v>
      </c>
      <c r="F1623" t="s">
        <v>238</v>
      </c>
      <c r="G1623">
        <f>_xlfn.XLOOKUP(A1623,'List of Molecules Used'!$D$3:$D$55,'List of Molecules Used'!$E$3:$E$55,"",0,1)</f>
        <v>407.81</v>
      </c>
      <c r="H1623">
        <f>_xlfn.XLOOKUP(A1623,'List of Molecules Used'!$D$3:$D$55,'List of Molecules Used'!$F$3:$F$55,"",0,1)</f>
        <v>36.29</v>
      </c>
    </row>
    <row r="1624" spans="1:8">
      <c r="A1624" s="2" t="s">
        <v>52</v>
      </c>
      <c r="B1624" s="2"/>
      <c r="C1624">
        <v>326.25</v>
      </c>
      <c r="D1624">
        <v>5</v>
      </c>
      <c r="E1624">
        <v>112.28</v>
      </c>
      <c r="F1624" t="s">
        <v>238</v>
      </c>
      <c r="G1624">
        <f>_xlfn.XLOOKUP(A1624,'List of Molecules Used'!$D$3:$D$55,'List of Molecules Used'!$E$3:$E$55,"",0,1)</f>
        <v>407.81</v>
      </c>
      <c r="H1624">
        <f>_xlfn.XLOOKUP(A1624,'List of Molecules Used'!$D$3:$D$55,'List of Molecules Used'!$F$3:$F$55,"",0,1)</f>
        <v>36.29</v>
      </c>
    </row>
    <row r="1625" spans="1:8">
      <c r="A1625" s="2" t="s">
        <v>52</v>
      </c>
      <c r="B1625" s="2"/>
      <c r="C1625">
        <v>326.25</v>
      </c>
      <c r="D1625">
        <v>5.5</v>
      </c>
      <c r="E1625">
        <v>113.46</v>
      </c>
      <c r="F1625" t="s">
        <v>238</v>
      </c>
      <c r="G1625">
        <f>_xlfn.XLOOKUP(A1625,'List of Molecules Used'!$D$3:$D$55,'List of Molecules Used'!$E$3:$E$55,"",0,1)</f>
        <v>407.81</v>
      </c>
      <c r="H1625">
        <f>_xlfn.XLOOKUP(A1625,'List of Molecules Used'!$D$3:$D$55,'List of Molecules Used'!$F$3:$F$55,"",0,1)</f>
        <v>36.29</v>
      </c>
    </row>
    <row r="1626" spans="1:8">
      <c r="A1626" s="2" t="s">
        <v>52</v>
      </c>
      <c r="B1626" s="2"/>
      <c r="C1626">
        <v>326.25</v>
      </c>
      <c r="D1626">
        <v>6</v>
      </c>
      <c r="E1626">
        <v>114.76</v>
      </c>
      <c r="F1626" t="s">
        <v>238</v>
      </c>
      <c r="G1626">
        <f>_xlfn.XLOOKUP(A1626,'List of Molecules Used'!$D$3:$D$55,'List of Molecules Used'!$E$3:$E$55,"",0,1)</f>
        <v>407.81</v>
      </c>
      <c r="H1626">
        <f>_xlfn.XLOOKUP(A1626,'List of Molecules Used'!$D$3:$D$55,'List of Molecules Used'!$F$3:$F$55,"",0,1)</f>
        <v>36.29</v>
      </c>
    </row>
    <row r="1627" spans="1:8">
      <c r="A1627" s="2" t="s">
        <v>52</v>
      </c>
      <c r="B1627" s="2"/>
      <c r="C1627">
        <v>326.25</v>
      </c>
      <c r="D1627">
        <v>6.5</v>
      </c>
      <c r="E1627">
        <v>116.18</v>
      </c>
      <c r="F1627" t="s">
        <v>238</v>
      </c>
      <c r="G1627">
        <f>_xlfn.XLOOKUP(A1627,'List of Molecules Used'!$D$3:$D$55,'List of Molecules Used'!$E$3:$E$55,"",0,1)</f>
        <v>407.81</v>
      </c>
      <c r="H1627">
        <f>_xlfn.XLOOKUP(A1627,'List of Molecules Used'!$D$3:$D$55,'List of Molecules Used'!$F$3:$F$55,"",0,1)</f>
        <v>36.29</v>
      </c>
    </row>
    <row r="1628" spans="1:8">
      <c r="A1628" s="2" t="s">
        <v>52</v>
      </c>
      <c r="B1628" s="2"/>
      <c r="C1628">
        <v>326.25</v>
      </c>
      <c r="D1628">
        <v>7</v>
      </c>
      <c r="E1628">
        <v>117.75</v>
      </c>
      <c r="F1628" t="s">
        <v>238</v>
      </c>
      <c r="G1628">
        <f>_xlfn.XLOOKUP(A1628,'List of Molecules Used'!$D$3:$D$55,'List of Molecules Used'!$E$3:$E$55,"",0,1)</f>
        <v>407.81</v>
      </c>
      <c r="H1628">
        <f>_xlfn.XLOOKUP(A1628,'List of Molecules Used'!$D$3:$D$55,'List of Molecules Used'!$F$3:$F$55,"",0,1)</f>
        <v>36.29</v>
      </c>
    </row>
    <row r="1629" spans="1:8">
      <c r="A1629" s="2" t="s">
        <v>52</v>
      </c>
      <c r="B1629" s="2"/>
      <c r="C1629">
        <v>326.25</v>
      </c>
      <c r="D1629">
        <v>7.3855000000000004</v>
      </c>
      <c r="E1629">
        <v>119.08</v>
      </c>
      <c r="F1629" t="s">
        <v>238</v>
      </c>
      <c r="G1629">
        <f>_xlfn.XLOOKUP(A1629,'List of Molecules Used'!$D$3:$D$55,'List of Molecules Used'!$E$3:$E$55,"",0,1)</f>
        <v>407.81</v>
      </c>
      <c r="H1629">
        <f>_xlfn.XLOOKUP(A1629,'List of Molecules Used'!$D$3:$D$55,'List of Molecules Used'!$F$3:$F$55,"",0,1)</f>
        <v>36.29</v>
      </c>
    </row>
    <row r="1630" spans="1:8">
      <c r="A1630" s="2" t="s">
        <v>52</v>
      </c>
      <c r="B1630" s="2"/>
      <c r="C1630">
        <v>326.25</v>
      </c>
      <c r="D1630">
        <v>7.3855000000000004</v>
      </c>
      <c r="E1630">
        <v>153.54</v>
      </c>
      <c r="F1630" t="s">
        <v>237</v>
      </c>
      <c r="G1630">
        <f>_xlfn.XLOOKUP(A1630,'List of Molecules Used'!$D$3:$D$55,'List of Molecules Used'!$E$3:$E$55,"",0,1)</f>
        <v>407.81</v>
      </c>
      <c r="H1630">
        <f>_xlfn.XLOOKUP(A1630,'List of Molecules Used'!$D$3:$D$55,'List of Molecules Used'!$F$3:$F$55,"",0,1)</f>
        <v>36.29</v>
      </c>
    </row>
    <row r="1631" spans="1:8">
      <c r="A1631" s="2" t="s">
        <v>52</v>
      </c>
      <c r="B1631" s="2"/>
      <c r="C1631">
        <v>326.25</v>
      </c>
      <c r="D1631">
        <v>7.5</v>
      </c>
      <c r="E1631">
        <v>153.52000000000001</v>
      </c>
      <c r="F1631" t="s">
        <v>237</v>
      </c>
      <c r="G1631">
        <f>_xlfn.XLOOKUP(A1631,'List of Molecules Used'!$D$3:$D$55,'List of Molecules Used'!$E$3:$E$55,"",0,1)</f>
        <v>407.81</v>
      </c>
      <c r="H1631">
        <f>_xlfn.XLOOKUP(A1631,'List of Molecules Used'!$D$3:$D$55,'List of Molecules Used'!$F$3:$F$55,"",0,1)</f>
        <v>36.29</v>
      </c>
    </row>
    <row r="1632" spans="1:8">
      <c r="A1632" s="2" t="s">
        <v>52</v>
      </c>
      <c r="B1632" s="2"/>
      <c r="C1632">
        <v>326.25</v>
      </c>
      <c r="D1632">
        <v>8</v>
      </c>
      <c r="E1632">
        <v>153.44999999999999</v>
      </c>
      <c r="F1632" t="s">
        <v>237</v>
      </c>
      <c r="G1632">
        <f>_xlfn.XLOOKUP(A1632,'List of Molecules Used'!$D$3:$D$55,'List of Molecules Used'!$E$3:$E$55,"",0,1)</f>
        <v>407.81</v>
      </c>
      <c r="H1632">
        <f>_xlfn.XLOOKUP(A1632,'List of Molecules Used'!$D$3:$D$55,'List of Molecules Used'!$F$3:$F$55,"",0,1)</f>
        <v>36.29</v>
      </c>
    </row>
    <row r="1633" spans="1:8">
      <c r="A1633" s="2" t="s">
        <v>52</v>
      </c>
      <c r="B1633" s="2"/>
      <c r="C1633">
        <v>326.25</v>
      </c>
      <c r="D1633">
        <v>8.5</v>
      </c>
      <c r="E1633">
        <v>153.37</v>
      </c>
      <c r="F1633" t="s">
        <v>237</v>
      </c>
      <c r="G1633">
        <f>_xlfn.XLOOKUP(A1633,'List of Molecules Used'!$D$3:$D$55,'List of Molecules Used'!$E$3:$E$55,"",0,1)</f>
        <v>407.81</v>
      </c>
      <c r="H1633">
        <f>_xlfn.XLOOKUP(A1633,'List of Molecules Used'!$D$3:$D$55,'List of Molecules Used'!$F$3:$F$55,"",0,1)</f>
        <v>36.29</v>
      </c>
    </row>
    <row r="1634" spans="1:8">
      <c r="A1634" s="2" t="s">
        <v>52</v>
      </c>
      <c r="B1634" s="2"/>
      <c r="C1634">
        <v>326.25</v>
      </c>
      <c r="D1634">
        <v>9</v>
      </c>
      <c r="E1634">
        <v>153.30000000000001</v>
      </c>
      <c r="F1634" t="s">
        <v>237</v>
      </c>
      <c r="G1634">
        <f>_xlfn.XLOOKUP(A1634,'List of Molecules Used'!$D$3:$D$55,'List of Molecules Used'!$E$3:$E$55,"",0,1)</f>
        <v>407.81</v>
      </c>
      <c r="H1634">
        <f>_xlfn.XLOOKUP(A1634,'List of Molecules Used'!$D$3:$D$55,'List of Molecules Used'!$F$3:$F$55,"",0,1)</f>
        <v>36.29</v>
      </c>
    </row>
    <row r="1635" spans="1:8">
      <c r="A1635" s="2" t="s">
        <v>52</v>
      </c>
      <c r="B1635" s="2"/>
      <c r="C1635">
        <v>326.25</v>
      </c>
      <c r="D1635">
        <v>9.5</v>
      </c>
      <c r="E1635">
        <v>153.22</v>
      </c>
      <c r="F1635" t="s">
        <v>237</v>
      </c>
      <c r="G1635">
        <f>_xlfn.XLOOKUP(A1635,'List of Molecules Used'!$D$3:$D$55,'List of Molecules Used'!$E$3:$E$55,"",0,1)</f>
        <v>407.81</v>
      </c>
      <c r="H1635">
        <f>_xlfn.XLOOKUP(A1635,'List of Molecules Used'!$D$3:$D$55,'List of Molecules Used'!$F$3:$F$55,"",0,1)</f>
        <v>36.29</v>
      </c>
    </row>
    <row r="1636" spans="1:8">
      <c r="A1636" s="2" t="s">
        <v>52</v>
      </c>
      <c r="B1636" s="2"/>
      <c r="C1636">
        <v>326.25</v>
      </c>
      <c r="D1636">
        <v>10</v>
      </c>
      <c r="E1636">
        <v>153.15</v>
      </c>
      <c r="F1636" t="s">
        <v>237</v>
      </c>
      <c r="G1636">
        <f>_xlfn.XLOOKUP(A1636,'List of Molecules Used'!$D$3:$D$55,'List of Molecules Used'!$E$3:$E$55,"",0,1)</f>
        <v>407.81</v>
      </c>
      <c r="H1636">
        <f>_xlfn.XLOOKUP(A1636,'List of Molecules Used'!$D$3:$D$55,'List of Molecules Used'!$F$3:$F$55,"",0,1)</f>
        <v>36.29</v>
      </c>
    </row>
    <row r="1637" spans="1:8">
      <c r="A1637" s="2" t="s">
        <v>52</v>
      </c>
      <c r="B1637" s="2"/>
      <c r="C1637">
        <v>367.03</v>
      </c>
      <c r="D1637">
        <v>1</v>
      </c>
      <c r="E1637">
        <v>116.32</v>
      </c>
      <c r="F1637" t="s">
        <v>238</v>
      </c>
      <c r="G1637">
        <f>_xlfn.XLOOKUP(A1637,'List of Molecules Used'!$D$3:$D$55,'List of Molecules Used'!$E$3:$E$55,"",0,1)</f>
        <v>407.81</v>
      </c>
      <c r="H1637">
        <f>_xlfn.XLOOKUP(A1637,'List of Molecules Used'!$D$3:$D$55,'List of Molecules Used'!$F$3:$F$55,"",0,1)</f>
        <v>36.29</v>
      </c>
    </row>
    <row r="1638" spans="1:8">
      <c r="A1638" s="2" t="s">
        <v>52</v>
      </c>
      <c r="B1638" s="2"/>
      <c r="C1638">
        <v>367.03</v>
      </c>
      <c r="D1638">
        <v>1.5</v>
      </c>
      <c r="E1638">
        <v>116.73</v>
      </c>
      <c r="F1638" t="s">
        <v>238</v>
      </c>
      <c r="G1638">
        <f>_xlfn.XLOOKUP(A1638,'List of Molecules Used'!$D$3:$D$55,'List of Molecules Used'!$E$3:$E$55,"",0,1)</f>
        <v>407.81</v>
      </c>
      <c r="H1638">
        <f>_xlfn.XLOOKUP(A1638,'List of Molecules Used'!$D$3:$D$55,'List of Molecules Used'!$F$3:$F$55,"",0,1)</f>
        <v>36.29</v>
      </c>
    </row>
    <row r="1639" spans="1:8">
      <c r="A1639" s="2" t="s">
        <v>52</v>
      </c>
      <c r="B1639" s="2"/>
      <c r="C1639">
        <v>367.03</v>
      </c>
      <c r="D1639">
        <v>2</v>
      </c>
      <c r="E1639">
        <v>117.15</v>
      </c>
      <c r="F1639" t="s">
        <v>238</v>
      </c>
      <c r="G1639">
        <f>_xlfn.XLOOKUP(A1639,'List of Molecules Used'!$D$3:$D$55,'List of Molecules Used'!$E$3:$E$55,"",0,1)</f>
        <v>407.81</v>
      </c>
      <c r="H1639">
        <f>_xlfn.XLOOKUP(A1639,'List of Molecules Used'!$D$3:$D$55,'List of Molecules Used'!$F$3:$F$55,"",0,1)</f>
        <v>36.29</v>
      </c>
    </row>
    <row r="1640" spans="1:8">
      <c r="A1640" s="2" t="s">
        <v>52</v>
      </c>
      <c r="B1640" s="2"/>
      <c r="C1640">
        <v>367.03</v>
      </c>
      <c r="D1640">
        <v>2.5</v>
      </c>
      <c r="E1640">
        <v>117.59</v>
      </c>
      <c r="F1640" t="s">
        <v>238</v>
      </c>
      <c r="G1640">
        <f>_xlfn.XLOOKUP(A1640,'List of Molecules Used'!$D$3:$D$55,'List of Molecules Used'!$E$3:$E$55,"",0,1)</f>
        <v>407.81</v>
      </c>
      <c r="H1640">
        <f>_xlfn.XLOOKUP(A1640,'List of Molecules Used'!$D$3:$D$55,'List of Molecules Used'!$F$3:$F$55,"",0,1)</f>
        <v>36.29</v>
      </c>
    </row>
    <row r="1641" spans="1:8">
      <c r="A1641" s="2" t="s">
        <v>52</v>
      </c>
      <c r="B1641" s="2"/>
      <c r="C1641">
        <v>367.03</v>
      </c>
      <c r="D1641">
        <v>3</v>
      </c>
      <c r="E1641">
        <v>118.05</v>
      </c>
      <c r="F1641" t="s">
        <v>238</v>
      </c>
      <c r="G1641">
        <f>_xlfn.XLOOKUP(A1641,'List of Molecules Used'!$D$3:$D$55,'List of Molecules Used'!$E$3:$E$55,"",0,1)</f>
        <v>407.81</v>
      </c>
      <c r="H1641">
        <f>_xlfn.XLOOKUP(A1641,'List of Molecules Used'!$D$3:$D$55,'List of Molecules Used'!$F$3:$F$55,"",0,1)</f>
        <v>36.29</v>
      </c>
    </row>
    <row r="1642" spans="1:8">
      <c r="A1642" s="2" t="s">
        <v>52</v>
      </c>
      <c r="B1642" s="2"/>
      <c r="C1642">
        <v>367.03</v>
      </c>
      <c r="D1642">
        <v>3.5</v>
      </c>
      <c r="E1642">
        <v>118.53</v>
      </c>
      <c r="F1642" t="s">
        <v>238</v>
      </c>
      <c r="G1642">
        <f>_xlfn.XLOOKUP(A1642,'List of Molecules Used'!$D$3:$D$55,'List of Molecules Used'!$E$3:$E$55,"",0,1)</f>
        <v>407.81</v>
      </c>
      <c r="H1642">
        <f>_xlfn.XLOOKUP(A1642,'List of Molecules Used'!$D$3:$D$55,'List of Molecules Used'!$F$3:$F$55,"",0,1)</f>
        <v>36.29</v>
      </c>
    </row>
    <row r="1643" spans="1:8">
      <c r="A1643" s="2" t="s">
        <v>52</v>
      </c>
      <c r="B1643" s="2"/>
      <c r="C1643">
        <v>367.03</v>
      </c>
      <c r="D1643">
        <v>4</v>
      </c>
      <c r="E1643">
        <v>119.03</v>
      </c>
      <c r="F1643" t="s">
        <v>238</v>
      </c>
      <c r="G1643">
        <f>_xlfn.XLOOKUP(A1643,'List of Molecules Used'!$D$3:$D$55,'List of Molecules Used'!$E$3:$E$55,"",0,1)</f>
        <v>407.81</v>
      </c>
      <c r="H1643">
        <f>_xlfn.XLOOKUP(A1643,'List of Molecules Used'!$D$3:$D$55,'List of Molecules Used'!$F$3:$F$55,"",0,1)</f>
        <v>36.29</v>
      </c>
    </row>
    <row r="1644" spans="1:8">
      <c r="A1644" s="2" t="s">
        <v>52</v>
      </c>
      <c r="B1644" s="2"/>
      <c r="C1644">
        <v>367.03</v>
      </c>
      <c r="D1644">
        <v>4.5</v>
      </c>
      <c r="E1644">
        <v>119.55</v>
      </c>
      <c r="F1644" t="s">
        <v>238</v>
      </c>
      <c r="G1644">
        <f>_xlfn.XLOOKUP(A1644,'List of Molecules Used'!$D$3:$D$55,'List of Molecules Used'!$E$3:$E$55,"",0,1)</f>
        <v>407.81</v>
      </c>
      <c r="H1644">
        <f>_xlfn.XLOOKUP(A1644,'List of Molecules Used'!$D$3:$D$55,'List of Molecules Used'!$F$3:$F$55,"",0,1)</f>
        <v>36.29</v>
      </c>
    </row>
    <row r="1645" spans="1:8">
      <c r="A1645" s="2" t="s">
        <v>52</v>
      </c>
      <c r="B1645" s="2"/>
      <c r="C1645">
        <v>367.03</v>
      </c>
      <c r="D1645">
        <v>5</v>
      </c>
      <c r="E1645">
        <v>120.1</v>
      </c>
      <c r="F1645" t="s">
        <v>238</v>
      </c>
      <c r="G1645">
        <f>_xlfn.XLOOKUP(A1645,'List of Molecules Used'!$D$3:$D$55,'List of Molecules Used'!$E$3:$E$55,"",0,1)</f>
        <v>407.81</v>
      </c>
      <c r="H1645">
        <f>_xlfn.XLOOKUP(A1645,'List of Molecules Used'!$D$3:$D$55,'List of Molecules Used'!$F$3:$F$55,"",0,1)</f>
        <v>36.29</v>
      </c>
    </row>
    <row r="1646" spans="1:8">
      <c r="A1646" s="2" t="s">
        <v>52</v>
      </c>
      <c r="B1646" s="2"/>
      <c r="C1646">
        <v>367.03</v>
      </c>
      <c r="D1646">
        <v>5.5</v>
      </c>
      <c r="E1646">
        <v>120.67</v>
      </c>
      <c r="F1646" t="s">
        <v>238</v>
      </c>
      <c r="G1646">
        <f>_xlfn.XLOOKUP(A1646,'List of Molecules Used'!$D$3:$D$55,'List of Molecules Used'!$E$3:$E$55,"",0,1)</f>
        <v>407.81</v>
      </c>
      <c r="H1646">
        <f>_xlfn.XLOOKUP(A1646,'List of Molecules Used'!$D$3:$D$55,'List of Molecules Used'!$F$3:$F$55,"",0,1)</f>
        <v>36.29</v>
      </c>
    </row>
    <row r="1647" spans="1:8">
      <c r="A1647" s="2" t="s">
        <v>52</v>
      </c>
      <c r="B1647" s="2"/>
      <c r="C1647">
        <v>367.03</v>
      </c>
      <c r="D1647">
        <v>6</v>
      </c>
      <c r="E1647">
        <v>121.28</v>
      </c>
      <c r="F1647" t="s">
        <v>238</v>
      </c>
      <c r="G1647">
        <f>_xlfn.XLOOKUP(A1647,'List of Molecules Used'!$D$3:$D$55,'List of Molecules Used'!$E$3:$E$55,"",0,1)</f>
        <v>407.81</v>
      </c>
      <c r="H1647">
        <f>_xlfn.XLOOKUP(A1647,'List of Molecules Used'!$D$3:$D$55,'List of Molecules Used'!$F$3:$F$55,"",0,1)</f>
        <v>36.29</v>
      </c>
    </row>
    <row r="1648" spans="1:8">
      <c r="A1648" s="2" t="s">
        <v>52</v>
      </c>
      <c r="B1648" s="2"/>
      <c r="C1648">
        <v>367.03</v>
      </c>
      <c r="D1648">
        <v>6.5</v>
      </c>
      <c r="E1648">
        <v>121.91</v>
      </c>
      <c r="F1648" t="s">
        <v>238</v>
      </c>
      <c r="G1648">
        <f>_xlfn.XLOOKUP(A1648,'List of Molecules Used'!$D$3:$D$55,'List of Molecules Used'!$E$3:$E$55,"",0,1)</f>
        <v>407.81</v>
      </c>
      <c r="H1648">
        <f>_xlfn.XLOOKUP(A1648,'List of Molecules Used'!$D$3:$D$55,'List of Molecules Used'!$F$3:$F$55,"",0,1)</f>
        <v>36.29</v>
      </c>
    </row>
    <row r="1649" spans="1:8">
      <c r="A1649" s="2" t="s">
        <v>52</v>
      </c>
      <c r="B1649" s="2"/>
      <c r="C1649">
        <v>367.03</v>
      </c>
      <c r="D1649">
        <v>7</v>
      </c>
      <c r="E1649">
        <v>122.57</v>
      </c>
      <c r="F1649" t="s">
        <v>238</v>
      </c>
      <c r="G1649">
        <f>_xlfn.XLOOKUP(A1649,'List of Molecules Used'!$D$3:$D$55,'List of Molecules Used'!$E$3:$E$55,"",0,1)</f>
        <v>407.81</v>
      </c>
      <c r="H1649">
        <f>_xlfn.XLOOKUP(A1649,'List of Molecules Used'!$D$3:$D$55,'List of Molecules Used'!$F$3:$F$55,"",0,1)</f>
        <v>36.29</v>
      </c>
    </row>
    <row r="1650" spans="1:8">
      <c r="A1650" s="2" t="s">
        <v>52</v>
      </c>
      <c r="B1650" s="2"/>
      <c r="C1650">
        <v>367.03</v>
      </c>
      <c r="D1650">
        <v>7.5</v>
      </c>
      <c r="E1650">
        <v>123.27</v>
      </c>
      <c r="F1650" t="s">
        <v>238</v>
      </c>
      <c r="G1650">
        <f>_xlfn.XLOOKUP(A1650,'List of Molecules Used'!$D$3:$D$55,'List of Molecules Used'!$E$3:$E$55,"",0,1)</f>
        <v>407.81</v>
      </c>
      <c r="H1650">
        <f>_xlfn.XLOOKUP(A1650,'List of Molecules Used'!$D$3:$D$55,'List of Molecules Used'!$F$3:$F$55,"",0,1)</f>
        <v>36.29</v>
      </c>
    </row>
    <row r="1651" spans="1:8">
      <c r="A1651" s="2" t="s">
        <v>52</v>
      </c>
      <c r="B1651" s="2"/>
      <c r="C1651">
        <v>367.03</v>
      </c>
      <c r="D1651">
        <v>8</v>
      </c>
      <c r="E1651">
        <v>124.01</v>
      </c>
      <c r="F1651" t="s">
        <v>238</v>
      </c>
      <c r="G1651">
        <f>_xlfn.XLOOKUP(A1651,'List of Molecules Used'!$D$3:$D$55,'List of Molecules Used'!$E$3:$E$55,"",0,1)</f>
        <v>407.81</v>
      </c>
      <c r="H1651">
        <f>_xlfn.XLOOKUP(A1651,'List of Molecules Used'!$D$3:$D$55,'List of Molecules Used'!$F$3:$F$55,"",0,1)</f>
        <v>36.29</v>
      </c>
    </row>
    <row r="1652" spans="1:8">
      <c r="A1652" s="2" t="s">
        <v>52</v>
      </c>
      <c r="B1652" s="2"/>
      <c r="C1652">
        <v>367.03</v>
      </c>
      <c r="D1652">
        <v>8.5</v>
      </c>
      <c r="E1652">
        <v>124.79</v>
      </c>
      <c r="F1652" t="s">
        <v>238</v>
      </c>
      <c r="G1652">
        <f>_xlfn.XLOOKUP(A1652,'List of Molecules Used'!$D$3:$D$55,'List of Molecules Used'!$E$3:$E$55,"",0,1)</f>
        <v>407.81</v>
      </c>
      <c r="H1652">
        <f>_xlfn.XLOOKUP(A1652,'List of Molecules Used'!$D$3:$D$55,'List of Molecules Used'!$F$3:$F$55,"",0,1)</f>
        <v>36.29</v>
      </c>
    </row>
    <row r="1653" spans="1:8">
      <c r="A1653" s="2" t="s">
        <v>52</v>
      </c>
      <c r="B1653" s="2"/>
      <c r="C1653">
        <v>367.03</v>
      </c>
      <c r="D1653">
        <v>9</v>
      </c>
      <c r="E1653">
        <v>125.62</v>
      </c>
      <c r="F1653" t="s">
        <v>238</v>
      </c>
      <c r="G1653">
        <f>_xlfn.XLOOKUP(A1653,'List of Molecules Used'!$D$3:$D$55,'List of Molecules Used'!$E$3:$E$55,"",0,1)</f>
        <v>407.81</v>
      </c>
      <c r="H1653">
        <f>_xlfn.XLOOKUP(A1653,'List of Molecules Used'!$D$3:$D$55,'List of Molecules Used'!$F$3:$F$55,"",0,1)</f>
        <v>36.29</v>
      </c>
    </row>
    <row r="1654" spans="1:8">
      <c r="A1654" s="2" t="s">
        <v>52</v>
      </c>
      <c r="B1654" s="2"/>
      <c r="C1654">
        <v>367.03</v>
      </c>
      <c r="D1654">
        <v>9.5</v>
      </c>
      <c r="E1654">
        <v>126.5</v>
      </c>
      <c r="F1654" t="s">
        <v>238</v>
      </c>
      <c r="G1654">
        <f>_xlfn.XLOOKUP(A1654,'List of Molecules Used'!$D$3:$D$55,'List of Molecules Used'!$E$3:$E$55,"",0,1)</f>
        <v>407.81</v>
      </c>
      <c r="H1654">
        <f>_xlfn.XLOOKUP(A1654,'List of Molecules Used'!$D$3:$D$55,'List of Molecules Used'!$F$3:$F$55,"",0,1)</f>
        <v>36.29</v>
      </c>
    </row>
    <row r="1655" spans="1:8">
      <c r="A1655" s="2" t="s">
        <v>52</v>
      </c>
      <c r="B1655" s="2"/>
      <c r="C1655">
        <v>367.03</v>
      </c>
      <c r="D1655">
        <v>10</v>
      </c>
      <c r="E1655">
        <v>127.43</v>
      </c>
      <c r="F1655" t="s">
        <v>238</v>
      </c>
      <c r="G1655">
        <f>_xlfn.XLOOKUP(A1655,'List of Molecules Used'!$D$3:$D$55,'List of Molecules Used'!$E$3:$E$55,"",0,1)</f>
        <v>407.81</v>
      </c>
      <c r="H1655">
        <f>_xlfn.XLOOKUP(A1655,'List of Molecules Used'!$D$3:$D$55,'List of Molecules Used'!$F$3:$F$55,"",0,1)</f>
        <v>36.29</v>
      </c>
    </row>
    <row r="1656" spans="1:8">
      <c r="A1656" s="2" t="s">
        <v>52</v>
      </c>
      <c r="B1656" s="2"/>
      <c r="C1656">
        <v>407.81</v>
      </c>
      <c r="D1656">
        <v>1</v>
      </c>
      <c r="E1656">
        <v>127.03</v>
      </c>
      <c r="F1656" t="s">
        <v>238</v>
      </c>
      <c r="G1656">
        <f>_xlfn.XLOOKUP(A1656,'List of Molecules Used'!$D$3:$D$55,'List of Molecules Used'!$E$3:$E$55,"",0,1)</f>
        <v>407.81</v>
      </c>
      <c r="H1656">
        <f>_xlfn.XLOOKUP(A1656,'List of Molecules Used'!$D$3:$D$55,'List of Molecules Used'!$F$3:$F$55,"",0,1)</f>
        <v>36.29</v>
      </c>
    </row>
    <row r="1657" spans="1:8">
      <c r="A1657" s="2" t="s">
        <v>52</v>
      </c>
      <c r="B1657" s="2"/>
      <c r="C1657">
        <v>407.81</v>
      </c>
      <c r="D1657">
        <v>1.5</v>
      </c>
      <c r="E1657">
        <v>127.31</v>
      </c>
      <c r="F1657" t="s">
        <v>238</v>
      </c>
      <c r="G1657">
        <f>_xlfn.XLOOKUP(A1657,'List of Molecules Used'!$D$3:$D$55,'List of Molecules Used'!$E$3:$E$55,"",0,1)</f>
        <v>407.81</v>
      </c>
      <c r="H1657">
        <f>_xlfn.XLOOKUP(A1657,'List of Molecules Used'!$D$3:$D$55,'List of Molecules Used'!$F$3:$F$55,"",0,1)</f>
        <v>36.29</v>
      </c>
    </row>
    <row r="1658" spans="1:8">
      <c r="A1658" s="2" t="s">
        <v>52</v>
      </c>
      <c r="B1658" s="2"/>
      <c r="C1658">
        <v>407.81</v>
      </c>
      <c r="D1658">
        <v>2</v>
      </c>
      <c r="E1658">
        <v>127.59</v>
      </c>
      <c r="F1658" t="s">
        <v>238</v>
      </c>
      <c r="G1658">
        <f>_xlfn.XLOOKUP(A1658,'List of Molecules Used'!$D$3:$D$55,'List of Molecules Used'!$E$3:$E$55,"",0,1)</f>
        <v>407.81</v>
      </c>
      <c r="H1658">
        <f>_xlfn.XLOOKUP(A1658,'List of Molecules Used'!$D$3:$D$55,'List of Molecules Used'!$F$3:$F$55,"",0,1)</f>
        <v>36.29</v>
      </c>
    </row>
    <row r="1659" spans="1:8">
      <c r="A1659" s="2" t="s">
        <v>52</v>
      </c>
      <c r="B1659" s="2"/>
      <c r="C1659">
        <v>407.81</v>
      </c>
      <c r="D1659">
        <v>2.5</v>
      </c>
      <c r="E1659">
        <v>127.88</v>
      </c>
      <c r="F1659" t="s">
        <v>238</v>
      </c>
      <c r="G1659">
        <f>_xlfn.XLOOKUP(A1659,'List of Molecules Used'!$D$3:$D$55,'List of Molecules Used'!$E$3:$E$55,"",0,1)</f>
        <v>407.81</v>
      </c>
      <c r="H1659">
        <f>_xlfn.XLOOKUP(A1659,'List of Molecules Used'!$D$3:$D$55,'List of Molecules Used'!$F$3:$F$55,"",0,1)</f>
        <v>36.29</v>
      </c>
    </row>
    <row r="1660" spans="1:8">
      <c r="A1660" s="2" t="s">
        <v>52</v>
      </c>
      <c r="B1660" s="2"/>
      <c r="C1660">
        <v>407.81</v>
      </c>
      <c r="D1660">
        <v>3</v>
      </c>
      <c r="E1660">
        <v>128.18</v>
      </c>
      <c r="F1660" t="s">
        <v>238</v>
      </c>
      <c r="G1660">
        <f>_xlfn.XLOOKUP(A1660,'List of Molecules Used'!$D$3:$D$55,'List of Molecules Used'!$E$3:$E$55,"",0,1)</f>
        <v>407.81</v>
      </c>
      <c r="H1660">
        <f>_xlfn.XLOOKUP(A1660,'List of Molecules Used'!$D$3:$D$55,'List of Molecules Used'!$F$3:$F$55,"",0,1)</f>
        <v>36.29</v>
      </c>
    </row>
    <row r="1661" spans="1:8">
      <c r="A1661" s="2" t="s">
        <v>52</v>
      </c>
      <c r="B1661" s="2"/>
      <c r="C1661">
        <v>407.81</v>
      </c>
      <c r="D1661">
        <v>3.5</v>
      </c>
      <c r="E1661">
        <v>128.49</v>
      </c>
      <c r="F1661" t="s">
        <v>238</v>
      </c>
      <c r="G1661">
        <f>_xlfn.XLOOKUP(A1661,'List of Molecules Used'!$D$3:$D$55,'List of Molecules Used'!$E$3:$E$55,"",0,1)</f>
        <v>407.81</v>
      </c>
      <c r="H1661">
        <f>_xlfn.XLOOKUP(A1661,'List of Molecules Used'!$D$3:$D$55,'List of Molecules Used'!$F$3:$F$55,"",0,1)</f>
        <v>36.29</v>
      </c>
    </row>
    <row r="1662" spans="1:8">
      <c r="A1662" s="2" t="s">
        <v>52</v>
      </c>
      <c r="B1662" s="2"/>
      <c r="C1662">
        <v>407.81</v>
      </c>
      <c r="D1662">
        <v>4</v>
      </c>
      <c r="E1662">
        <v>128.80000000000001</v>
      </c>
      <c r="F1662" t="s">
        <v>238</v>
      </c>
      <c r="G1662">
        <f>_xlfn.XLOOKUP(A1662,'List of Molecules Used'!$D$3:$D$55,'List of Molecules Used'!$E$3:$E$55,"",0,1)</f>
        <v>407.81</v>
      </c>
      <c r="H1662">
        <f>_xlfn.XLOOKUP(A1662,'List of Molecules Used'!$D$3:$D$55,'List of Molecules Used'!$F$3:$F$55,"",0,1)</f>
        <v>36.29</v>
      </c>
    </row>
    <row r="1663" spans="1:8">
      <c r="A1663" s="2" t="s">
        <v>52</v>
      </c>
      <c r="B1663" s="2"/>
      <c r="C1663">
        <v>407.81</v>
      </c>
      <c r="D1663">
        <v>4.5</v>
      </c>
      <c r="E1663">
        <v>129.12</v>
      </c>
      <c r="F1663" t="s">
        <v>238</v>
      </c>
      <c r="G1663">
        <f>_xlfn.XLOOKUP(A1663,'List of Molecules Used'!$D$3:$D$55,'List of Molecules Used'!$E$3:$E$55,"",0,1)</f>
        <v>407.81</v>
      </c>
      <c r="H1663">
        <f>_xlfn.XLOOKUP(A1663,'List of Molecules Used'!$D$3:$D$55,'List of Molecules Used'!$F$3:$F$55,"",0,1)</f>
        <v>36.29</v>
      </c>
    </row>
    <row r="1664" spans="1:8">
      <c r="A1664" s="2" t="s">
        <v>52</v>
      </c>
      <c r="B1664" s="2"/>
      <c r="C1664">
        <v>407.81</v>
      </c>
      <c r="D1664">
        <v>5</v>
      </c>
      <c r="E1664">
        <v>129.46</v>
      </c>
      <c r="F1664" t="s">
        <v>238</v>
      </c>
      <c r="G1664">
        <f>_xlfn.XLOOKUP(A1664,'List of Molecules Used'!$D$3:$D$55,'List of Molecules Used'!$E$3:$E$55,"",0,1)</f>
        <v>407.81</v>
      </c>
      <c r="H1664">
        <f>_xlfn.XLOOKUP(A1664,'List of Molecules Used'!$D$3:$D$55,'List of Molecules Used'!$F$3:$F$55,"",0,1)</f>
        <v>36.29</v>
      </c>
    </row>
    <row r="1665" spans="1:8">
      <c r="A1665" s="2" t="s">
        <v>52</v>
      </c>
      <c r="B1665" s="2"/>
      <c r="C1665">
        <v>407.81</v>
      </c>
      <c r="D1665">
        <v>5.5</v>
      </c>
      <c r="E1665">
        <v>129.80000000000001</v>
      </c>
      <c r="F1665" t="s">
        <v>238</v>
      </c>
      <c r="G1665">
        <f>_xlfn.XLOOKUP(A1665,'List of Molecules Used'!$D$3:$D$55,'List of Molecules Used'!$E$3:$E$55,"",0,1)</f>
        <v>407.81</v>
      </c>
      <c r="H1665">
        <f>_xlfn.XLOOKUP(A1665,'List of Molecules Used'!$D$3:$D$55,'List of Molecules Used'!$F$3:$F$55,"",0,1)</f>
        <v>36.29</v>
      </c>
    </row>
    <row r="1666" spans="1:8">
      <c r="A1666" s="2" t="s">
        <v>52</v>
      </c>
      <c r="B1666" s="2"/>
      <c r="C1666">
        <v>407.81</v>
      </c>
      <c r="D1666">
        <v>6</v>
      </c>
      <c r="E1666">
        <v>130.15</v>
      </c>
      <c r="F1666" t="s">
        <v>238</v>
      </c>
      <c r="G1666">
        <f>_xlfn.XLOOKUP(A1666,'List of Molecules Used'!$D$3:$D$55,'List of Molecules Used'!$E$3:$E$55,"",0,1)</f>
        <v>407.81</v>
      </c>
      <c r="H1666">
        <f>_xlfn.XLOOKUP(A1666,'List of Molecules Used'!$D$3:$D$55,'List of Molecules Used'!$F$3:$F$55,"",0,1)</f>
        <v>36.29</v>
      </c>
    </row>
    <row r="1667" spans="1:8">
      <c r="A1667" s="2" t="s">
        <v>52</v>
      </c>
      <c r="B1667" s="2"/>
      <c r="C1667">
        <v>407.81</v>
      </c>
      <c r="D1667">
        <v>6.5</v>
      </c>
      <c r="E1667">
        <v>130.52000000000001</v>
      </c>
      <c r="F1667" t="s">
        <v>238</v>
      </c>
      <c r="G1667">
        <f>_xlfn.XLOOKUP(A1667,'List of Molecules Used'!$D$3:$D$55,'List of Molecules Used'!$E$3:$E$55,"",0,1)</f>
        <v>407.81</v>
      </c>
      <c r="H1667">
        <f>_xlfn.XLOOKUP(A1667,'List of Molecules Used'!$D$3:$D$55,'List of Molecules Used'!$F$3:$F$55,"",0,1)</f>
        <v>36.29</v>
      </c>
    </row>
    <row r="1668" spans="1:8">
      <c r="A1668" s="2" t="s">
        <v>52</v>
      </c>
      <c r="B1668" s="2"/>
      <c r="C1668">
        <v>407.81</v>
      </c>
      <c r="D1668">
        <v>7</v>
      </c>
      <c r="E1668">
        <v>130.88999999999999</v>
      </c>
      <c r="F1668" t="s">
        <v>238</v>
      </c>
      <c r="G1668">
        <f>_xlfn.XLOOKUP(A1668,'List of Molecules Used'!$D$3:$D$55,'List of Molecules Used'!$E$3:$E$55,"",0,1)</f>
        <v>407.81</v>
      </c>
      <c r="H1668">
        <f>_xlfn.XLOOKUP(A1668,'List of Molecules Used'!$D$3:$D$55,'List of Molecules Used'!$F$3:$F$55,"",0,1)</f>
        <v>36.29</v>
      </c>
    </row>
    <row r="1669" spans="1:8">
      <c r="A1669" s="2" t="s">
        <v>52</v>
      </c>
      <c r="B1669" s="2"/>
      <c r="C1669">
        <v>407.81</v>
      </c>
      <c r="D1669">
        <v>7.5</v>
      </c>
      <c r="E1669">
        <v>131.28</v>
      </c>
      <c r="F1669" t="s">
        <v>238</v>
      </c>
      <c r="G1669">
        <f>_xlfn.XLOOKUP(A1669,'List of Molecules Used'!$D$3:$D$55,'List of Molecules Used'!$E$3:$E$55,"",0,1)</f>
        <v>407.81</v>
      </c>
      <c r="H1669">
        <f>_xlfn.XLOOKUP(A1669,'List of Molecules Used'!$D$3:$D$55,'List of Molecules Used'!$F$3:$F$55,"",0,1)</f>
        <v>36.29</v>
      </c>
    </row>
    <row r="1670" spans="1:8">
      <c r="A1670" s="2" t="s">
        <v>52</v>
      </c>
      <c r="B1670" s="2"/>
      <c r="C1670">
        <v>407.81</v>
      </c>
      <c r="D1670">
        <v>8</v>
      </c>
      <c r="E1670">
        <v>131.68</v>
      </c>
      <c r="F1670" t="s">
        <v>238</v>
      </c>
      <c r="G1670">
        <f>_xlfn.XLOOKUP(A1670,'List of Molecules Used'!$D$3:$D$55,'List of Molecules Used'!$E$3:$E$55,"",0,1)</f>
        <v>407.81</v>
      </c>
      <c r="H1670">
        <f>_xlfn.XLOOKUP(A1670,'List of Molecules Used'!$D$3:$D$55,'List of Molecules Used'!$F$3:$F$55,"",0,1)</f>
        <v>36.29</v>
      </c>
    </row>
    <row r="1671" spans="1:8">
      <c r="A1671" s="2" t="s">
        <v>52</v>
      </c>
      <c r="B1671" s="2"/>
      <c r="C1671">
        <v>407.81</v>
      </c>
      <c r="D1671">
        <v>8.5</v>
      </c>
      <c r="E1671">
        <v>132.09</v>
      </c>
      <c r="F1671" t="s">
        <v>238</v>
      </c>
      <c r="G1671">
        <f>_xlfn.XLOOKUP(A1671,'List of Molecules Used'!$D$3:$D$55,'List of Molecules Used'!$E$3:$E$55,"",0,1)</f>
        <v>407.81</v>
      </c>
      <c r="H1671">
        <f>_xlfn.XLOOKUP(A1671,'List of Molecules Used'!$D$3:$D$55,'List of Molecules Used'!$F$3:$F$55,"",0,1)</f>
        <v>36.29</v>
      </c>
    </row>
    <row r="1672" spans="1:8">
      <c r="A1672" s="2" t="s">
        <v>52</v>
      </c>
      <c r="B1672" s="2"/>
      <c r="C1672">
        <v>407.81</v>
      </c>
      <c r="D1672">
        <v>9</v>
      </c>
      <c r="E1672">
        <v>132.51</v>
      </c>
      <c r="F1672" t="s">
        <v>238</v>
      </c>
      <c r="G1672">
        <f>_xlfn.XLOOKUP(A1672,'List of Molecules Used'!$D$3:$D$55,'List of Molecules Used'!$E$3:$E$55,"",0,1)</f>
        <v>407.81</v>
      </c>
      <c r="H1672">
        <f>_xlfn.XLOOKUP(A1672,'List of Molecules Used'!$D$3:$D$55,'List of Molecules Used'!$F$3:$F$55,"",0,1)</f>
        <v>36.29</v>
      </c>
    </row>
    <row r="1673" spans="1:8">
      <c r="A1673" s="2" t="s">
        <v>52</v>
      </c>
      <c r="B1673" s="2"/>
      <c r="C1673">
        <v>407.81</v>
      </c>
      <c r="D1673">
        <v>9.5</v>
      </c>
      <c r="E1673">
        <v>132.94999999999999</v>
      </c>
      <c r="F1673" t="s">
        <v>238</v>
      </c>
      <c r="G1673">
        <f>_xlfn.XLOOKUP(A1673,'List of Molecules Used'!$D$3:$D$55,'List of Molecules Used'!$E$3:$E$55,"",0,1)</f>
        <v>407.81</v>
      </c>
      <c r="H1673">
        <f>_xlfn.XLOOKUP(A1673,'List of Molecules Used'!$D$3:$D$55,'List of Molecules Used'!$F$3:$F$55,"",0,1)</f>
        <v>36.29</v>
      </c>
    </row>
    <row r="1674" spans="1:8">
      <c r="A1674" s="2" t="s">
        <v>52</v>
      </c>
      <c r="B1674" s="2"/>
      <c r="C1674">
        <v>407.81</v>
      </c>
      <c r="D1674">
        <v>10</v>
      </c>
      <c r="E1674">
        <v>133.4</v>
      </c>
      <c r="F1674" t="s">
        <v>238</v>
      </c>
      <c r="G1674">
        <f>_xlfn.XLOOKUP(A1674,'List of Molecules Used'!$D$3:$D$55,'List of Molecules Used'!$E$3:$E$55,"",0,1)</f>
        <v>407.81</v>
      </c>
      <c r="H1674">
        <f>_xlfn.XLOOKUP(A1674,'List of Molecules Used'!$D$3:$D$55,'List of Molecules Used'!$F$3:$F$55,"",0,1)</f>
        <v>36.29</v>
      </c>
    </row>
    <row r="1675" spans="1:8">
      <c r="A1675" s="2" t="s">
        <v>52</v>
      </c>
      <c r="B1675" s="2"/>
      <c r="C1675">
        <v>448.59</v>
      </c>
      <c r="D1675">
        <v>1</v>
      </c>
      <c r="E1675">
        <v>137.34</v>
      </c>
      <c r="F1675" t="s">
        <v>238</v>
      </c>
      <c r="G1675">
        <f>_xlfn.XLOOKUP(A1675,'List of Molecules Used'!$D$3:$D$55,'List of Molecules Used'!$E$3:$E$55,"",0,1)</f>
        <v>407.81</v>
      </c>
      <c r="H1675">
        <f>_xlfn.XLOOKUP(A1675,'List of Molecules Used'!$D$3:$D$55,'List of Molecules Used'!$F$3:$F$55,"",0,1)</f>
        <v>36.29</v>
      </c>
    </row>
    <row r="1676" spans="1:8">
      <c r="A1676" s="2" t="s">
        <v>52</v>
      </c>
      <c r="B1676" s="2"/>
      <c r="C1676">
        <v>448.59</v>
      </c>
      <c r="D1676">
        <v>1.5</v>
      </c>
      <c r="E1676">
        <v>137.53</v>
      </c>
      <c r="F1676" t="s">
        <v>238</v>
      </c>
      <c r="G1676">
        <f>_xlfn.XLOOKUP(A1676,'List of Molecules Used'!$D$3:$D$55,'List of Molecules Used'!$E$3:$E$55,"",0,1)</f>
        <v>407.81</v>
      </c>
      <c r="H1676">
        <f>_xlfn.XLOOKUP(A1676,'List of Molecules Used'!$D$3:$D$55,'List of Molecules Used'!$F$3:$F$55,"",0,1)</f>
        <v>36.29</v>
      </c>
    </row>
    <row r="1677" spans="1:8">
      <c r="A1677" s="2" t="s">
        <v>52</v>
      </c>
      <c r="B1677" s="2"/>
      <c r="C1677">
        <v>448.59</v>
      </c>
      <c r="D1677">
        <v>2</v>
      </c>
      <c r="E1677">
        <v>137.72999999999999</v>
      </c>
      <c r="F1677" t="s">
        <v>238</v>
      </c>
      <c r="G1677">
        <f>_xlfn.XLOOKUP(A1677,'List of Molecules Used'!$D$3:$D$55,'List of Molecules Used'!$E$3:$E$55,"",0,1)</f>
        <v>407.81</v>
      </c>
      <c r="H1677">
        <f>_xlfn.XLOOKUP(A1677,'List of Molecules Used'!$D$3:$D$55,'List of Molecules Used'!$F$3:$F$55,"",0,1)</f>
        <v>36.29</v>
      </c>
    </row>
    <row r="1678" spans="1:8">
      <c r="A1678" s="2" t="s">
        <v>52</v>
      </c>
      <c r="B1678" s="2"/>
      <c r="C1678">
        <v>448.59</v>
      </c>
      <c r="D1678">
        <v>2.5</v>
      </c>
      <c r="E1678">
        <v>137.94</v>
      </c>
      <c r="F1678" t="s">
        <v>238</v>
      </c>
      <c r="G1678">
        <f>_xlfn.XLOOKUP(A1678,'List of Molecules Used'!$D$3:$D$55,'List of Molecules Used'!$E$3:$E$55,"",0,1)</f>
        <v>407.81</v>
      </c>
      <c r="H1678">
        <f>_xlfn.XLOOKUP(A1678,'List of Molecules Used'!$D$3:$D$55,'List of Molecules Used'!$F$3:$F$55,"",0,1)</f>
        <v>36.29</v>
      </c>
    </row>
    <row r="1679" spans="1:8">
      <c r="A1679" s="2" t="s">
        <v>52</v>
      </c>
      <c r="B1679" s="2"/>
      <c r="C1679">
        <v>448.59</v>
      </c>
      <c r="D1679">
        <v>3</v>
      </c>
      <c r="E1679">
        <v>138.15</v>
      </c>
      <c r="F1679" t="s">
        <v>238</v>
      </c>
      <c r="G1679">
        <f>_xlfn.XLOOKUP(A1679,'List of Molecules Used'!$D$3:$D$55,'List of Molecules Used'!$E$3:$E$55,"",0,1)</f>
        <v>407.81</v>
      </c>
      <c r="H1679">
        <f>_xlfn.XLOOKUP(A1679,'List of Molecules Used'!$D$3:$D$55,'List of Molecules Used'!$F$3:$F$55,"",0,1)</f>
        <v>36.29</v>
      </c>
    </row>
    <row r="1680" spans="1:8">
      <c r="A1680" s="2" t="s">
        <v>52</v>
      </c>
      <c r="B1680" s="2"/>
      <c r="C1680">
        <v>448.59</v>
      </c>
      <c r="D1680">
        <v>3.5</v>
      </c>
      <c r="E1680">
        <v>138.36000000000001</v>
      </c>
      <c r="F1680" t="s">
        <v>238</v>
      </c>
      <c r="G1680">
        <f>_xlfn.XLOOKUP(A1680,'List of Molecules Used'!$D$3:$D$55,'List of Molecules Used'!$E$3:$E$55,"",0,1)</f>
        <v>407.81</v>
      </c>
      <c r="H1680">
        <f>_xlfn.XLOOKUP(A1680,'List of Molecules Used'!$D$3:$D$55,'List of Molecules Used'!$F$3:$F$55,"",0,1)</f>
        <v>36.29</v>
      </c>
    </row>
    <row r="1681" spans="1:8">
      <c r="A1681" s="2" t="s">
        <v>52</v>
      </c>
      <c r="B1681" s="2"/>
      <c r="C1681">
        <v>448.59</v>
      </c>
      <c r="D1681">
        <v>4</v>
      </c>
      <c r="E1681">
        <v>138.58000000000001</v>
      </c>
      <c r="F1681" t="s">
        <v>238</v>
      </c>
      <c r="G1681">
        <f>_xlfn.XLOOKUP(A1681,'List of Molecules Used'!$D$3:$D$55,'List of Molecules Used'!$E$3:$E$55,"",0,1)</f>
        <v>407.81</v>
      </c>
      <c r="H1681">
        <f>_xlfn.XLOOKUP(A1681,'List of Molecules Used'!$D$3:$D$55,'List of Molecules Used'!$F$3:$F$55,"",0,1)</f>
        <v>36.29</v>
      </c>
    </row>
    <row r="1682" spans="1:8">
      <c r="A1682" s="2" t="s">
        <v>52</v>
      </c>
      <c r="B1682" s="2"/>
      <c r="C1682">
        <v>448.59</v>
      </c>
      <c r="D1682">
        <v>4.5</v>
      </c>
      <c r="E1682">
        <v>138.80000000000001</v>
      </c>
      <c r="F1682" t="s">
        <v>238</v>
      </c>
      <c r="G1682">
        <f>_xlfn.XLOOKUP(A1682,'List of Molecules Used'!$D$3:$D$55,'List of Molecules Used'!$E$3:$E$55,"",0,1)</f>
        <v>407.81</v>
      </c>
      <c r="H1682">
        <f>_xlfn.XLOOKUP(A1682,'List of Molecules Used'!$D$3:$D$55,'List of Molecules Used'!$F$3:$F$55,"",0,1)</f>
        <v>36.29</v>
      </c>
    </row>
    <row r="1683" spans="1:8">
      <c r="A1683" s="2" t="s">
        <v>52</v>
      </c>
      <c r="B1683" s="2"/>
      <c r="C1683">
        <v>448.59</v>
      </c>
      <c r="D1683">
        <v>5</v>
      </c>
      <c r="E1683">
        <v>139.03</v>
      </c>
      <c r="F1683" t="s">
        <v>238</v>
      </c>
      <c r="G1683">
        <f>_xlfn.XLOOKUP(A1683,'List of Molecules Used'!$D$3:$D$55,'List of Molecules Used'!$E$3:$E$55,"",0,1)</f>
        <v>407.81</v>
      </c>
      <c r="H1683">
        <f>_xlfn.XLOOKUP(A1683,'List of Molecules Used'!$D$3:$D$55,'List of Molecules Used'!$F$3:$F$55,"",0,1)</f>
        <v>36.29</v>
      </c>
    </row>
    <row r="1684" spans="1:8">
      <c r="A1684" s="2" t="s">
        <v>52</v>
      </c>
      <c r="B1684" s="2"/>
      <c r="C1684">
        <v>448.59</v>
      </c>
      <c r="D1684">
        <v>5.5</v>
      </c>
      <c r="E1684">
        <v>139.25</v>
      </c>
      <c r="F1684" t="s">
        <v>238</v>
      </c>
      <c r="G1684">
        <f>_xlfn.XLOOKUP(A1684,'List of Molecules Used'!$D$3:$D$55,'List of Molecules Used'!$E$3:$E$55,"",0,1)</f>
        <v>407.81</v>
      </c>
      <c r="H1684">
        <f>_xlfn.XLOOKUP(A1684,'List of Molecules Used'!$D$3:$D$55,'List of Molecules Used'!$F$3:$F$55,"",0,1)</f>
        <v>36.29</v>
      </c>
    </row>
    <row r="1685" spans="1:8">
      <c r="A1685" s="2" t="s">
        <v>52</v>
      </c>
      <c r="B1685" s="2"/>
      <c r="C1685">
        <v>448.59</v>
      </c>
      <c r="D1685">
        <v>6</v>
      </c>
      <c r="E1685">
        <v>139.49</v>
      </c>
      <c r="F1685" t="s">
        <v>238</v>
      </c>
      <c r="G1685">
        <f>_xlfn.XLOOKUP(A1685,'List of Molecules Used'!$D$3:$D$55,'List of Molecules Used'!$E$3:$E$55,"",0,1)</f>
        <v>407.81</v>
      </c>
      <c r="H1685">
        <f>_xlfn.XLOOKUP(A1685,'List of Molecules Used'!$D$3:$D$55,'List of Molecules Used'!$F$3:$F$55,"",0,1)</f>
        <v>36.29</v>
      </c>
    </row>
    <row r="1686" spans="1:8">
      <c r="A1686" s="2" t="s">
        <v>52</v>
      </c>
      <c r="B1686" s="2"/>
      <c r="C1686">
        <v>448.59</v>
      </c>
      <c r="D1686">
        <v>6.5</v>
      </c>
      <c r="E1686">
        <v>139.72999999999999</v>
      </c>
      <c r="F1686" t="s">
        <v>238</v>
      </c>
      <c r="G1686">
        <f>_xlfn.XLOOKUP(A1686,'List of Molecules Used'!$D$3:$D$55,'List of Molecules Used'!$E$3:$E$55,"",0,1)</f>
        <v>407.81</v>
      </c>
      <c r="H1686">
        <f>_xlfn.XLOOKUP(A1686,'List of Molecules Used'!$D$3:$D$55,'List of Molecules Used'!$F$3:$F$55,"",0,1)</f>
        <v>36.29</v>
      </c>
    </row>
    <row r="1687" spans="1:8">
      <c r="A1687" s="2" t="s">
        <v>52</v>
      </c>
      <c r="B1687" s="2"/>
      <c r="C1687">
        <v>448.59</v>
      </c>
      <c r="D1687">
        <v>7</v>
      </c>
      <c r="E1687">
        <v>139.97</v>
      </c>
      <c r="F1687" t="s">
        <v>238</v>
      </c>
      <c r="G1687">
        <f>_xlfn.XLOOKUP(A1687,'List of Molecules Used'!$D$3:$D$55,'List of Molecules Used'!$E$3:$E$55,"",0,1)</f>
        <v>407.81</v>
      </c>
      <c r="H1687">
        <f>_xlfn.XLOOKUP(A1687,'List of Molecules Used'!$D$3:$D$55,'List of Molecules Used'!$F$3:$F$55,"",0,1)</f>
        <v>36.29</v>
      </c>
    </row>
    <row r="1688" spans="1:8">
      <c r="A1688" s="2" t="s">
        <v>52</v>
      </c>
      <c r="B1688" s="2"/>
      <c r="C1688">
        <v>448.59</v>
      </c>
      <c r="D1688">
        <v>7.5</v>
      </c>
      <c r="E1688">
        <v>140.22</v>
      </c>
      <c r="F1688" t="s">
        <v>238</v>
      </c>
      <c r="G1688">
        <f>_xlfn.XLOOKUP(A1688,'List of Molecules Used'!$D$3:$D$55,'List of Molecules Used'!$E$3:$E$55,"",0,1)</f>
        <v>407.81</v>
      </c>
      <c r="H1688">
        <f>_xlfn.XLOOKUP(A1688,'List of Molecules Used'!$D$3:$D$55,'List of Molecules Used'!$F$3:$F$55,"",0,1)</f>
        <v>36.29</v>
      </c>
    </row>
    <row r="1689" spans="1:8">
      <c r="A1689" s="2" t="s">
        <v>52</v>
      </c>
      <c r="B1689" s="2"/>
      <c r="C1689">
        <v>448.59</v>
      </c>
      <c r="D1689">
        <v>8</v>
      </c>
      <c r="E1689">
        <v>140.47</v>
      </c>
      <c r="F1689" t="s">
        <v>238</v>
      </c>
      <c r="G1689">
        <f>_xlfn.XLOOKUP(A1689,'List of Molecules Used'!$D$3:$D$55,'List of Molecules Used'!$E$3:$E$55,"",0,1)</f>
        <v>407.81</v>
      </c>
      <c r="H1689">
        <f>_xlfn.XLOOKUP(A1689,'List of Molecules Used'!$D$3:$D$55,'List of Molecules Used'!$F$3:$F$55,"",0,1)</f>
        <v>36.29</v>
      </c>
    </row>
    <row r="1690" spans="1:8">
      <c r="A1690" s="2" t="s">
        <v>52</v>
      </c>
      <c r="B1690" s="2"/>
      <c r="C1690">
        <v>448.59</v>
      </c>
      <c r="D1690">
        <v>8.5</v>
      </c>
      <c r="E1690">
        <v>140.72999999999999</v>
      </c>
      <c r="F1690" t="s">
        <v>238</v>
      </c>
      <c r="G1690">
        <f>_xlfn.XLOOKUP(A1690,'List of Molecules Used'!$D$3:$D$55,'List of Molecules Used'!$E$3:$E$55,"",0,1)</f>
        <v>407.81</v>
      </c>
      <c r="H1690">
        <f>_xlfn.XLOOKUP(A1690,'List of Molecules Used'!$D$3:$D$55,'List of Molecules Used'!$F$3:$F$55,"",0,1)</f>
        <v>36.29</v>
      </c>
    </row>
    <row r="1691" spans="1:8">
      <c r="A1691" s="2" t="s">
        <v>52</v>
      </c>
      <c r="B1691" s="2"/>
      <c r="C1691">
        <v>448.59</v>
      </c>
      <c r="D1691">
        <v>9</v>
      </c>
      <c r="E1691">
        <v>140.99</v>
      </c>
      <c r="F1691" t="s">
        <v>238</v>
      </c>
      <c r="G1691">
        <f>_xlfn.XLOOKUP(A1691,'List of Molecules Used'!$D$3:$D$55,'List of Molecules Used'!$E$3:$E$55,"",0,1)</f>
        <v>407.81</v>
      </c>
      <c r="H1691">
        <f>_xlfn.XLOOKUP(A1691,'List of Molecules Used'!$D$3:$D$55,'List of Molecules Used'!$F$3:$F$55,"",0,1)</f>
        <v>36.29</v>
      </c>
    </row>
    <row r="1692" spans="1:8">
      <c r="A1692" s="2" t="s">
        <v>52</v>
      </c>
      <c r="B1692" s="2"/>
      <c r="C1692">
        <v>448.59</v>
      </c>
      <c r="D1692">
        <v>9.5</v>
      </c>
      <c r="E1692">
        <v>141.26</v>
      </c>
      <c r="F1692" t="s">
        <v>238</v>
      </c>
      <c r="G1692">
        <f>_xlfn.XLOOKUP(A1692,'List of Molecules Used'!$D$3:$D$55,'List of Molecules Used'!$E$3:$E$55,"",0,1)</f>
        <v>407.81</v>
      </c>
      <c r="H1692">
        <f>_xlfn.XLOOKUP(A1692,'List of Molecules Used'!$D$3:$D$55,'List of Molecules Used'!$F$3:$F$55,"",0,1)</f>
        <v>36.29</v>
      </c>
    </row>
    <row r="1693" spans="1:8">
      <c r="A1693" s="2" t="s">
        <v>52</v>
      </c>
      <c r="B1693" s="2"/>
      <c r="C1693">
        <v>448.59</v>
      </c>
      <c r="D1693">
        <v>10</v>
      </c>
      <c r="E1693">
        <v>141.53</v>
      </c>
      <c r="F1693" t="s">
        <v>238</v>
      </c>
      <c r="G1693">
        <f>_xlfn.XLOOKUP(A1693,'List of Molecules Used'!$D$3:$D$55,'List of Molecules Used'!$E$3:$E$55,"",0,1)</f>
        <v>407.81</v>
      </c>
      <c r="H1693">
        <f>_xlfn.XLOOKUP(A1693,'List of Molecules Used'!$D$3:$D$55,'List of Molecules Used'!$F$3:$F$55,"",0,1)</f>
        <v>36.29</v>
      </c>
    </row>
    <row r="1694" spans="1:8">
      <c r="A1694" s="2" t="s">
        <v>52</v>
      </c>
      <c r="B1694" s="2"/>
      <c r="C1694">
        <v>489.37</v>
      </c>
      <c r="D1694">
        <v>1</v>
      </c>
      <c r="E1694">
        <v>147.08000000000001</v>
      </c>
      <c r="F1694" t="s">
        <v>238</v>
      </c>
      <c r="G1694">
        <f>_xlfn.XLOOKUP(A1694,'List of Molecules Used'!$D$3:$D$55,'List of Molecules Used'!$E$3:$E$55,"",0,1)</f>
        <v>407.81</v>
      </c>
      <c r="H1694">
        <f>_xlfn.XLOOKUP(A1694,'List of Molecules Used'!$D$3:$D$55,'List of Molecules Used'!$F$3:$F$55,"",0,1)</f>
        <v>36.29</v>
      </c>
    </row>
    <row r="1695" spans="1:8">
      <c r="A1695" s="2" t="s">
        <v>52</v>
      </c>
      <c r="B1695" s="2"/>
      <c r="C1695">
        <v>489.37</v>
      </c>
      <c r="D1695">
        <v>1.5</v>
      </c>
      <c r="E1695">
        <v>147.22999999999999</v>
      </c>
      <c r="F1695" t="s">
        <v>238</v>
      </c>
      <c r="G1695">
        <f>_xlfn.XLOOKUP(A1695,'List of Molecules Used'!$D$3:$D$55,'List of Molecules Used'!$E$3:$E$55,"",0,1)</f>
        <v>407.81</v>
      </c>
      <c r="H1695">
        <f>_xlfn.XLOOKUP(A1695,'List of Molecules Used'!$D$3:$D$55,'List of Molecules Used'!$F$3:$F$55,"",0,1)</f>
        <v>36.29</v>
      </c>
    </row>
    <row r="1696" spans="1:8">
      <c r="A1696" s="2" t="s">
        <v>52</v>
      </c>
      <c r="B1696" s="2"/>
      <c r="C1696">
        <v>489.37</v>
      </c>
      <c r="D1696">
        <v>2</v>
      </c>
      <c r="E1696">
        <v>147.38</v>
      </c>
      <c r="F1696" t="s">
        <v>238</v>
      </c>
      <c r="G1696">
        <f>_xlfn.XLOOKUP(A1696,'List of Molecules Used'!$D$3:$D$55,'List of Molecules Used'!$E$3:$E$55,"",0,1)</f>
        <v>407.81</v>
      </c>
      <c r="H1696">
        <f>_xlfn.XLOOKUP(A1696,'List of Molecules Used'!$D$3:$D$55,'List of Molecules Used'!$F$3:$F$55,"",0,1)</f>
        <v>36.29</v>
      </c>
    </row>
    <row r="1697" spans="1:8">
      <c r="A1697" s="2" t="s">
        <v>52</v>
      </c>
      <c r="B1697" s="2"/>
      <c r="C1697">
        <v>489.37</v>
      </c>
      <c r="D1697">
        <v>2.5</v>
      </c>
      <c r="E1697">
        <v>147.53</v>
      </c>
      <c r="F1697" t="s">
        <v>238</v>
      </c>
      <c r="G1697">
        <f>_xlfn.XLOOKUP(A1697,'List of Molecules Used'!$D$3:$D$55,'List of Molecules Used'!$E$3:$E$55,"",0,1)</f>
        <v>407.81</v>
      </c>
      <c r="H1697">
        <f>_xlfn.XLOOKUP(A1697,'List of Molecules Used'!$D$3:$D$55,'List of Molecules Used'!$F$3:$F$55,"",0,1)</f>
        <v>36.29</v>
      </c>
    </row>
    <row r="1698" spans="1:8">
      <c r="A1698" s="2" t="s">
        <v>52</v>
      </c>
      <c r="B1698" s="2"/>
      <c r="C1698">
        <v>489.37</v>
      </c>
      <c r="D1698">
        <v>3</v>
      </c>
      <c r="E1698">
        <v>147.69</v>
      </c>
      <c r="F1698" t="s">
        <v>238</v>
      </c>
      <c r="G1698">
        <f>_xlfn.XLOOKUP(A1698,'List of Molecules Used'!$D$3:$D$55,'List of Molecules Used'!$E$3:$E$55,"",0,1)</f>
        <v>407.81</v>
      </c>
      <c r="H1698">
        <f>_xlfn.XLOOKUP(A1698,'List of Molecules Used'!$D$3:$D$55,'List of Molecules Used'!$F$3:$F$55,"",0,1)</f>
        <v>36.29</v>
      </c>
    </row>
    <row r="1699" spans="1:8">
      <c r="A1699" s="2" t="s">
        <v>52</v>
      </c>
      <c r="B1699" s="2"/>
      <c r="C1699">
        <v>489.37</v>
      </c>
      <c r="D1699">
        <v>3.5</v>
      </c>
      <c r="E1699">
        <v>147.84</v>
      </c>
      <c r="F1699" t="s">
        <v>238</v>
      </c>
      <c r="G1699">
        <f>_xlfn.XLOOKUP(A1699,'List of Molecules Used'!$D$3:$D$55,'List of Molecules Used'!$E$3:$E$55,"",0,1)</f>
        <v>407.81</v>
      </c>
      <c r="H1699">
        <f>_xlfn.XLOOKUP(A1699,'List of Molecules Used'!$D$3:$D$55,'List of Molecules Used'!$F$3:$F$55,"",0,1)</f>
        <v>36.29</v>
      </c>
    </row>
    <row r="1700" spans="1:8">
      <c r="A1700" s="2" t="s">
        <v>52</v>
      </c>
      <c r="B1700" s="2"/>
      <c r="C1700">
        <v>489.37</v>
      </c>
      <c r="D1700">
        <v>4</v>
      </c>
      <c r="E1700">
        <v>148</v>
      </c>
      <c r="F1700" t="s">
        <v>238</v>
      </c>
      <c r="G1700">
        <f>_xlfn.XLOOKUP(A1700,'List of Molecules Used'!$D$3:$D$55,'List of Molecules Used'!$E$3:$E$55,"",0,1)</f>
        <v>407.81</v>
      </c>
      <c r="H1700">
        <f>_xlfn.XLOOKUP(A1700,'List of Molecules Used'!$D$3:$D$55,'List of Molecules Used'!$F$3:$F$55,"",0,1)</f>
        <v>36.29</v>
      </c>
    </row>
    <row r="1701" spans="1:8">
      <c r="A1701" s="2" t="s">
        <v>52</v>
      </c>
      <c r="B1701" s="2"/>
      <c r="C1701">
        <v>489.37</v>
      </c>
      <c r="D1701">
        <v>4.5</v>
      </c>
      <c r="E1701">
        <v>148.16</v>
      </c>
      <c r="F1701" t="s">
        <v>238</v>
      </c>
      <c r="G1701">
        <f>_xlfn.XLOOKUP(A1701,'List of Molecules Used'!$D$3:$D$55,'List of Molecules Used'!$E$3:$E$55,"",0,1)</f>
        <v>407.81</v>
      </c>
      <c r="H1701">
        <f>_xlfn.XLOOKUP(A1701,'List of Molecules Used'!$D$3:$D$55,'List of Molecules Used'!$F$3:$F$55,"",0,1)</f>
        <v>36.29</v>
      </c>
    </row>
    <row r="1702" spans="1:8">
      <c r="A1702" s="2" t="s">
        <v>52</v>
      </c>
      <c r="B1702" s="2"/>
      <c r="C1702">
        <v>489.37</v>
      </c>
      <c r="D1702">
        <v>5</v>
      </c>
      <c r="E1702">
        <v>148.33000000000001</v>
      </c>
      <c r="F1702" t="s">
        <v>238</v>
      </c>
      <c r="G1702">
        <f>_xlfn.XLOOKUP(A1702,'List of Molecules Used'!$D$3:$D$55,'List of Molecules Used'!$E$3:$E$55,"",0,1)</f>
        <v>407.81</v>
      </c>
      <c r="H1702">
        <f>_xlfn.XLOOKUP(A1702,'List of Molecules Used'!$D$3:$D$55,'List of Molecules Used'!$F$3:$F$55,"",0,1)</f>
        <v>36.29</v>
      </c>
    </row>
    <row r="1703" spans="1:8">
      <c r="A1703" s="2" t="s">
        <v>52</v>
      </c>
      <c r="B1703" s="2"/>
      <c r="C1703">
        <v>489.37</v>
      </c>
      <c r="D1703">
        <v>5.5</v>
      </c>
      <c r="E1703">
        <v>148.49</v>
      </c>
      <c r="F1703" t="s">
        <v>238</v>
      </c>
      <c r="G1703">
        <f>_xlfn.XLOOKUP(A1703,'List of Molecules Used'!$D$3:$D$55,'List of Molecules Used'!$E$3:$E$55,"",0,1)</f>
        <v>407.81</v>
      </c>
      <c r="H1703">
        <f>_xlfn.XLOOKUP(A1703,'List of Molecules Used'!$D$3:$D$55,'List of Molecules Used'!$F$3:$F$55,"",0,1)</f>
        <v>36.29</v>
      </c>
    </row>
    <row r="1704" spans="1:8">
      <c r="A1704" s="2" t="s">
        <v>52</v>
      </c>
      <c r="B1704" s="2"/>
      <c r="C1704">
        <v>489.37</v>
      </c>
      <c r="D1704">
        <v>6</v>
      </c>
      <c r="E1704">
        <v>148.66</v>
      </c>
      <c r="F1704" t="s">
        <v>238</v>
      </c>
      <c r="G1704">
        <f>_xlfn.XLOOKUP(A1704,'List of Molecules Used'!$D$3:$D$55,'List of Molecules Used'!$E$3:$E$55,"",0,1)</f>
        <v>407.81</v>
      </c>
      <c r="H1704">
        <f>_xlfn.XLOOKUP(A1704,'List of Molecules Used'!$D$3:$D$55,'List of Molecules Used'!$F$3:$F$55,"",0,1)</f>
        <v>36.29</v>
      </c>
    </row>
    <row r="1705" spans="1:8">
      <c r="A1705" s="2" t="s">
        <v>52</v>
      </c>
      <c r="B1705" s="2"/>
      <c r="C1705">
        <v>489.37</v>
      </c>
      <c r="D1705">
        <v>6.5</v>
      </c>
      <c r="E1705">
        <v>148.83000000000001</v>
      </c>
      <c r="F1705" t="s">
        <v>238</v>
      </c>
      <c r="G1705">
        <f>_xlfn.XLOOKUP(A1705,'List of Molecules Used'!$D$3:$D$55,'List of Molecules Used'!$E$3:$E$55,"",0,1)</f>
        <v>407.81</v>
      </c>
      <c r="H1705">
        <f>_xlfn.XLOOKUP(A1705,'List of Molecules Used'!$D$3:$D$55,'List of Molecules Used'!$F$3:$F$55,"",0,1)</f>
        <v>36.29</v>
      </c>
    </row>
    <row r="1706" spans="1:8">
      <c r="A1706" s="2" t="s">
        <v>52</v>
      </c>
      <c r="B1706" s="2"/>
      <c r="C1706">
        <v>489.37</v>
      </c>
      <c r="D1706">
        <v>7</v>
      </c>
      <c r="E1706">
        <v>149</v>
      </c>
      <c r="F1706" t="s">
        <v>238</v>
      </c>
      <c r="G1706">
        <f>_xlfn.XLOOKUP(A1706,'List of Molecules Used'!$D$3:$D$55,'List of Molecules Used'!$E$3:$E$55,"",0,1)</f>
        <v>407.81</v>
      </c>
      <c r="H1706">
        <f>_xlfn.XLOOKUP(A1706,'List of Molecules Used'!$D$3:$D$55,'List of Molecules Used'!$F$3:$F$55,"",0,1)</f>
        <v>36.29</v>
      </c>
    </row>
    <row r="1707" spans="1:8">
      <c r="A1707" s="2" t="s">
        <v>52</v>
      </c>
      <c r="B1707" s="2"/>
      <c r="C1707">
        <v>489.37</v>
      </c>
      <c r="D1707">
        <v>7.5</v>
      </c>
      <c r="E1707">
        <v>149.16999999999999</v>
      </c>
      <c r="F1707" t="s">
        <v>238</v>
      </c>
      <c r="G1707">
        <f>_xlfn.XLOOKUP(A1707,'List of Molecules Used'!$D$3:$D$55,'List of Molecules Used'!$E$3:$E$55,"",0,1)</f>
        <v>407.81</v>
      </c>
      <c r="H1707">
        <f>_xlfn.XLOOKUP(A1707,'List of Molecules Used'!$D$3:$D$55,'List of Molecules Used'!$F$3:$F$55,"",0,1)</f>
        <v>36.29</v>
      </c>
    </row>
    <row r="1708" spans="1:8">
      <c r="A1708" s="2" t="s">
        <v>52</v>
      </c>
      <c r="B1708" s="2"/>
      <c r="C1708">
        <v>489.37</v>
      </c>
      <c r="D1708">
        <v>8</v>
      </c>
      <c r="E1708">
        <v>149.35</v>
      </c>
      <c r="F1708" t="s">
        <v>238</v>
      </c>
      <c r="G1708">
        <f>_xlfn.XLOOKUP(A1708,'List of Molecules Used'!$D$3:$D$55,'List of Molecules Used'!$E$3:$E$55,"",0,1)</f>
        <v>407.81</v>
      </c>
      <c r="H1708">
        <f>_xlfn.XLOOKUP(A1708,'List of Molecules Used'!$D$3:$D$55,'List of Molecules Used'!$F$3:$F$55,"",0,1)</f>
        <v>36.29</v>
      </c>
    </row>
    <row r="1709" spans="1:8">
      <c r="A1709" s="2" t="s">
        <v>52</v>
      </c>
      <c r="B1709" s="2"/>
      <c r="C1709">
        <v>489.37</v>
      </c>
      <c r="D1709">
        <v>8.5</v>
      </c>
      <c r="E1709">
        <v>149.53</v>
      </c>
      <c r="F1709" t="s">
        <v>238</v>
      </c>
      <c r="G1709">
        <f>_xlfn.XLOOKUP(A1709,'List of Molecules Used'!$D$3:$D$55,'List of Molecules Used'!$E$3:$E$55,"",0,1)</f>
        <v>407.81</v>
      </c>
      <c r="H1709">
        <f>_xlfn.XLOOKUP(A1709,'List of Molecules Used'!$D$3:$D$55,'List of Molecules Used'!$F$3:$F$55,"",0,1)</f>
        <v>36.29</v>
      </c>
    </row>
    <row r="1710" spans="1:8">
      <c r="A1710" s="2" t="s">
        <v>52</v>
      </c>
      <c r="B1710" s="2"/>
      <c r="C1710">
        <v>489.37</v>
      </c>
      <c r="D1710">
        <v>9</v>
      </c>
      <c r="E1710">
        <v>149.71</v>
      </c>
      <c r="F1710" t="s">
        <v>238</v>
      </c>
      <c r="G1710">
        <f>_xlfn.XLOOKUP(A1710,'List of Molecules Used'!$D$3:$D$55,'List of Molecules Used'!$E$3:$E$55,"",0,1)</f>
        <v>407.81</v>
      </c>
      <c r="H1710">
        <f>_xlfn.XLOOKUP(A1710,'List of Molecules Used'!$D$3:$D$55,'List of Molecules Used'!$F$3:$F$55,"",0,1)</f>
        <v>36.29</v>
      </c>
    </row>
    <row r="1711" spans="1:8">
      <c r="A1711" s="2" t="s">
        <v>52</v>
      </c>
      <c r="B1711" s="2"/>
      <c r="C1711">
        <v>489.37</v>
      </c>
      <c r="D1711">
        <v>9.5</v>
      </c>
      <c r="E1711">
        <v>149.88999999999999</v>
      </c>
      <c r="F1711" t="s">
        <v>238</v>
      </c>
      <c r="G1711">
        <f>_xlfn.XLOOKUP(A1711,'List of Molecules Used'!$D$3:$D$55,'List of Molecules Used'!$E$3:$E$55,"",0,1)</f>
        <v>407.81</v>
      </c>
      <c r="H1711">
        <f>_xlfn.XLOOKUP(A1711,'List of Molecules Used'!$D$3:$D$55,'List of Molecules Used'!$F$3:$F$55,"",0,1)</f>
        <v>36.29</v>
      </c>
    </row>
    <row r="1712" spans="1:8">
      <c r="A1712" s="2" t="s">
        <v>52</v>
      </c>
      <c r="B1712" s="2"/>
      <c r="C1712">
        <v>489.37</v>
      </c>
      <c r="D1712">
        <v>10</v>
      </c>
      <c r="E1712">
        <v>150.08000000000001</v>
      </c>
      <c r="F1712" t="s">
        <v>238</v>
      </c>
      <c r="G1712">
        <f>_xlfn.XLOOKUP(A1712,'List of Molecules Used'!$D$3:$D$55,'List of Molecules Used'!$E$3:$E$55,"",0,1)</f>
        <v>407.81</v>
      </c>
      <c r="H1712">
        <f>_xlfn.XLOOKUP(A1712,'List of Molecules Used'!$D$3:$D$55,'List of Molecules Used'!$F$3:$F$55,"",0,1)</f>
        <v>36.29</v>
      </c>
    </row>
    <row r="1713" spans="1:8">
      <c r="A1713" s="2" t="s">
        <v>52</v>
      </c>
      <c r="B1713" s="2"/>
      <c r="C1713">
        <v>530.15</v>
      </c>
      <c r="D1713">
        <v>1</v>
      </c>
      <c r="E1713">
        <v>156.22</v>
      </c>
      <c r="F1713" t="s">
        <v>238</v>
      </c>
      <c r="G1713">
        <f>_xlfn.XLOOKUP(A1713,'List of Molecules Used'!$D$3:$D$55,'List of Molecules Used'!$E$3:$E$55,"",0,1)</f>
        <v>407.81</v>
      </c>
      <c r="H1713">
        <f>_xlfn.XLOOKUP(A1713,'List of Molecules Used'!$D$3:$D$55,'List of Molecules Used'!$F$3:$F$55,"",0,1)</f>
        <v>36.29</v>
      </c>
    </row>
    <row r="1714" spans="1:8">
      <c r="A1714" s="2" t="s">
        <v>52</v>
      </c>
      <c r="B1714" s="2"/>
      <c r="C1714">
        <v>530.15</v>
      </c>
      <c r="D1714">
        <v>1.5</v>
      </c>
      <c r="E1714">
        <v>156.34</v>
      </c>
      <c r="F1714" t="s">
        <v>238</v>
      </c>
      <c r="G1714">
        <f>_xlfn.XLOOKUP(A1714,'List of Molecules Used'!$D$3:$D$55,'List of Molecules Used'!$E$3:$E$55,"",0,1)</f>
        <v>407.81</v>
      </c>
      <c r="H1714">
        <f>_xlfn.XLOOKUP(A1714,'List of Molecules Used'!$D$3:$D$55,'List of Molecules Used'!$F$3:$F$55,"",0,1)</f>
        <v>36.29</v>
      </c>
    </row>
    <row r="1715" spans="1:8">
      <c r="A1715" s="2" t="s">
        <v>52</v>
      </c>
      <c r="B1715" s="2"/>
      <c r="C1715">
        <v>530.15</v>
      </c>
      <c r="D1715">
        <v>2</v>
      </c>
      <c r="E1715">
        <v>156.46</v>
      </c>
      <c r="F1715" t="s">
        <v>238</v>
      </c>
      <c r="G1715">
        <f>_xlfn.XLOOKUP(A1715,'List of Molecules Used'!$D$3:$D$55,'List of Molecules Used'!$E$3:$E$55,"",0,1)</f>
        <v>407.81</v>
      </c>
      <c r="H1715">
        <f>_xlfn.XLOOKUP(A1715,'List of Molecules Used'!$D$3:$D$55,'List of Molecules Used'!$F$3:$F$55,"",0,1)</f>
        <v>36.29</v>
      </c>
    </row>
    <row r="1716" spans="1:8">
      <c r="A1716" s="2" t="s">
        <v>52</v>
      </c>
      <c r="B1716" s="2"/>
      <c r="C1716">
        <v>530.15</v>
      </c>
      <c r="D1716">
        <v>2.5</v>
      </c>
      <c r="E1716">
        <v>156.57</v>
      </c>
      <c r="F1716" t="s">
        <v>238</v>
      </c>
      <c r="G1716">
        <f>_xlfn.XLOOKUP(A1716,'List of Molecules Used'!$D$3:$D$55,'List of Molecules Used'!$E$3:$E$55,"",0,1)</f>
        <v>407.81</v>
      </c>
      <c r="H1716">
        <f>_xlfn.XLOOKUP(A1716,'List of Molecules Used'!$D$3:$D$55,'List of Molecules Used'!$F$3:$F$55,"",0,1)</f>
        <v>36.29</v>
      </c>
    </row>
    <row r="1717" spans="1:8">
      <c r="A1717" s="2" t="s">
        <v>52</v>
      </c>
      <c r="B1717" s="2"/>
      <c r="C1717">
        <v>530.15</v>
      </c>
      <c r="D1717">
        <v>3</v>
      </c>
      <c r="E1717">
        <v>156.69</v>
      </c>
      <c r="F1717" t="s">
        <v>238</v>
      </c>
      <c r="G1717">
        <f>_xlfn.XLOOKUP(A1717,'List of Molecules Used'!$D$3:$D$55,'List of Molecules Used'!$E$3:$E$55,"",0,1)</f>
        <v>407.81</v>
      </c>
      <c r="H1717">
        <f>_xlfn.XLOOKUP(A1717,'List of Molecules Used'!$D$3:$D$55,'List of Molecules Used'!$F$3:$F$55,"",0,1)</f>
        <v>36.29</v>
      </c>
    </row>
    <row r="1718" spans="1:8">
      <c r="A1718" s="2" t="s">
        <v>52</v>
      </c>
      <c r="B1718" s="2"/>
      <c r="C1718">
        <v>530.15</v>
      </c>
      <c r="D1718">
        <v>3.5</v>
      </c>
      <c r="E1718">
        <v>156.81</v>
      </c>
      <c r="F1718" t="s">
        <v>238</v>
      </c>
      <c r="G1718">
        <f>_xlfn.XLOOKUP(A1718,'List of Molecules Used'!$D$3:$D$55,'List of Molecules Used'!$E$3:$E$55,"",0,1)</f>
        <v>407.81</v>
      </c>
      <c r="H1718">
        <f>_xlfn.XLOOKUP(A1718,'List of Molecules Used'!$D$3:$D$55,'List of Molecules Used'!$F$3:$F$55,"",0,1)</f>
        <v>36.29</v>
      </c>
    </row>
    <row r="1719" spans="1:8">
      <c r="A1719" s="2" t="s">
        <v>52</v>
      </c>
      <c r="B1719" s="2"/>
      <c r="C1719">
        <v>530.15</v>
      </c>
      <c r="D1719">
        <v>4</v>
      </c>
      <c r="E1719">
        <v>156.93</v>
      </c>
      <c r="F1719" t="s">
        <v>238</v>
      </c>
      <c r="G1719">
        <f>_xlfn.XLOOKUP(A1719,'List of Molecules Used'!$D$3:$D$55,'List of Molecules Used'!$E$3:$E$55,"",0,1)</f>
        <v>407.81</v>
      </c>
      <c r="H1719">
        <f>_xlfn.XLOOKUP(A1719,'List of Molecules Used'!$D$3:$D$55,'List of Molecules Used'!$F$3:$F$55,"",0,1)</f>
        <v>36.29</v>
      </c>
    </row>
    <row r="1720" spans="1:8">
      <c r="A1720" s="2" t="s">
        <v>52</v>
      </c>
      <c r="B1720" s="2"/>
      <c r="C1720">
        <v>530.15</v>
      </c>
      <c r="D1720">
        <v>4.5</v>
      </c>
      <c r="E1720">
        <v>157.05000000000001</v>
      </c>
      <c r="F1720" t="s">
        <v>238</v>
      </c>
      <c r="G1720">
        <f>_xlfn.XLOOKUP(A1720,'List of Molecules Used'!$D$3:$D$55,'List of Molecules Used'!$E$3:$E$55,"",0,1)</f>
        <v>407.81</v>
      </c>
      <c r="H1720">
        <f>_xlfn.XLOOKUP(A1720,'List of Molecules Used'!$D$3:$D$55,'List of Molecules Used'!$F$3:$F$55,"",0,1)</f>
        <v>36.29</v>
      </c>
    </row>
    <row r="1721" spans="1:8">
      <c r="A1721" s="2" t="s">
        <v>52</v>
      </c>
      <c r="B1721" s="2"/>
      <c r="C1721">
        <v>530.15</v>
      </c>
      <c r="D1721">
        <v>5</v>
      </c>
      <c r="E1721">
        <v>157.18</v>
      </c>
      <c r="F1721" t="s">
        <v>238</v>
      </c>
      <c r="G1721">
        <f>_xlfn.XLOOKUP(A1721,'List of Molecules Used'!$D$3:$D$55,'List of Molecules Used'!$E$3:$E$55,"",0,1)</f>
        <v>407.81</v>
      </c>
      <c r="H1721">
        <f>_xlfn.XLOOKUP(A1721,'List of Molecules Used'!$D$3:$D$55,'List of Molecules Used'!$F$3:$F$55,"",0,1)</f>
        <v>36.29</v>
      </c>
    </row>
    <row r="1722" spans="1:8">
      <c r="A1722" s="2" t="s">
        <v>52</v>
      </c>
      <c r="B1722" s="2"/>
      <c r="C1722">
        <v>530.15</v>
      </c>
      <c r="D1722">
        <v>5.5</v>
      </c>
      <c r="E1722">
        <v>157.30000000000001</v>
      </c>
      <c r="F1722" t="s">
        <v>238</v>
      </c>
      <c r="G1722">
        <f>_xlfn.XLOOKUP(A1722,'List of Molecules Used'!$D$3:$D$55,'List of Molecules Used'!$E$3:$E$55,"",0,1)</f>
        <v>407.81</v>
      </c>
      <c r="H1722">
        <f>_xlfn.XLOOKUP(A1722,'List of Molecules Used'!$D$3:$D$55,'List of Molecules Used'!$F$3:$F$55,"",0,1)</f>
        <v>36.29</v>
      </c>
    </row>
    <row r="1723" spans="1:8">
      <c r="A1723" s="2" t="s">
        <v>52</v>
      </c>
      <c r="B1723" s="2"/>
      <c r="C1723">
        <v>530.15</v>
      </c>
      <c r="D1723">
        <v>6</v>
      </c>
      <c r="E1723">
        <v>157.43</v>
      </c>
      <c r="F1723" t="s">
        <v>238</v>
      </c>
      <c r="G1723">
        <f>_xlfn.XLOOKUP(A1723,'List of Molecules Used'!$D$3:$D$55,'List of Molecules Used'!$E$3:$E$55,"",0,1)</f>
        <v>407.81</v>
      </c>
      <c r="H1723">
        <f>_xlfn.XLOOKUP(A1723,'List of Molecules Used'!$D$3:$D$55,'List of Molecules Used'!$F$3:$F$55,"",0,1)</f>
        <v>36.29</v>
      </c>
    </row>
    <row r="1724" spans="1:8">
      <c r="A1724" s="2" t="s">
        <v>52</v>
      </c>
      <c r="B1724" s="2"/>
      <c r="C1724">
        <v>530.15</v>
      </c>
      <c r="D1724">
        <v>6.5</v>
      </c>
      <c r="E1724">
        <v>157.55000000000001</v>
      </c>
      <c r="F1724" t="s">
        <v>238</v>
      </c>
      <c r="G1724">
        <f>_xlfn.XLOOKUP(A1724,'List of Molecules Used'!$D$3:$D$55,'List of Molecules Used'!$E$3:$E$55,"",0,1)</f>
        <v>407.81</v>
      </c>
      <c r="H1724">
        <f>_xlfn.XLOOKUP(A1724,'List of Molecules Used'!$D$3:$D$55,'List of Molecules Used'!$F$3:$F$55,"",0,1)</f>
        <v>36.29</v>
      </c>
    </row>
    <row r="1725" spans="1:8">
      <c r="A1725" s="2" t="s">
        <v>52</v>
      </c>
      <c r="B1725" s="2"/>
      <c r="C1725">
        <v>530.15</v>
      </c>
      <c r="D1725">
        <v>7</v>
      </c>
      <c r="E1725">
        <v>157.68</v>
      </c>
      <c r="F1725" t="s">
        <v>238</v>
      </c>
      <c r="G1725">
        <f>_xlfn.XLOOKUP(A1725,'List of Molecules Used'!$D$3:$D$55,'List of Molecules Used'!$E$3:$E$55,"",0,1)</f>
        <v>407.81</v>
      </c>
      <c r="H1725">
        <f>_xlfn.XLOOKUP(A1725,'List of Molecules Used'!$D$3:$D$55,'List of Molecules Used'!$F$3:$F$55,"",0,1)</f>
        <v>36.29</v>
      </c>
    </row>
    <row r="1726" spans="1:8">
      <c r="A1726" s="2" t="s">
        <v>52</v>
      </c>
      <c r="B1726" s="2"/>
      <c r="C1726">
        <v>530.15</v>
      </c>
      <c r="D1726">
        <v>7.5</v>
      </c>
      <c r="E1726">
        <v>157.81</v>
      </c>
      <c r="F1726" t="s">
        <v>238</v>
      </c>
      <c r="G1726">
        <f>_xlfn.XLOOKUP(A1726,'List of Molecules Used'!$D$3:$D$55,'List of Molecules Used'!$E$3:$E$55,"",0,1)</f>
        <v>407.81</v>
      </c>
      <c r="H1726">
        <f>_xlfn.XLOOKUP(A1726,'List of Molecules Used'!$D$3:$D$55,'List of Molecules Used'!$F$3:$F$55,"",0,1)</f>
        <v>36.29</v>
      </c>
    </row>
    <row r="1727" spans="1:8">
      <c r="A1727" s="2" t="s">
        <v>52</v>
      </c>
      <c r="B1727" s="2"/>
      <c r="C1727">
        <v>530.15</v>
      </c>
      <c r="D1727">
        <v>8</v>
      </c>
      <c r="E1727">
        <v>157.94</v>
      </c>
      <c r="F1727" t="s">
        <v>238</v>
      </c>
      <c r="G1727">
        <f>_xlfn.XLOOKUP(A1727,'List of Molecules Used'!$D$3:$D$55,'List of Molecules Used'!$E$3:$E$55,"",0,1)</f>
        <v>407.81</v>
      </c>
      <c r="H1727">
        <f>_xlfn.XLOOKUP(A1727,'List of Molecules Used'!$D$3:$D$55,'List of Molecules Used'!$F$3:$F$55,"",0,1)</f>
        <v>36.29</v>
      </c>
    </row>
    <row r="1728" spans="1:8">
      <c r="A1728" s="2" t="s">
        <v>52</v>
      </c>
      <c r="B1728" s="2"/>
      <c r="C1728">
        <v>530.15</v>
      </c>
      <c r="D1728">
        <v>8.5</v>
      </c>
      <c r="E1728">
        <v>158.07</v>
      </c>
      <c r="F1728" t="s">
        <v>238</v>
      </c>
      <c r="G1728">
        <f>_xlfn.XLOOKUP(A1728,'List of Molecules Used'!$D$3:$D$55,'List of Molecules Used'!$E$3:$E$55,"",0,1)</f>
        <v>407.81</v>
      </c>
      <c r="H1728">
        <f>_xlfn.XLOOKUP(A1728,'List of Molecules Used'!$D$3:$D$55,'List of Molecules Used'!$F$3:$F$55,"",0,1)</f>
        <v>36.29</v>
      </c>
    </row>
    <row r="1729" spans="1:8">
      <c r="A1729" s="2" t="s">
        <v>52</v>
      </c>
      <c r="B1729" s="2"/>
      <c r="C1729">
        <v>530.15</v>
      </c>
      <c r="D1729">
        <v>9</v>
      </c>
      <c r="E1729">
        <v>158.21</v>
      </c>
      <c r="F1729" t="s">
        <v>238</v>
      </c>
      <c r="G1729">
        <f>_xlfn.XLOOKUP(A1729,'List of Molecules Used'!$D$3:$D$55,'List of Molecules Used'!$E$3:$E$55,"",0,1)</f>
        <v>407.81</v>
      </c>
      <c r="H1729">
        <f>_xlfn.XLOOKUP(A1729,'List of Molecules Used'!$D$3:$D$55,'List of Molecules Used'!$F$3:$F$55,"",0,1)</f>
        <v>36.29</v>
      </c>
    </row>
    <row r="1730" spans="1:8">
      <c r="A1730" s="2" t="s">
        <v>52</v>
      </c>
      <c r="B1730" s="2"/>
      <c r="C1730">
        <v>530.15</v>
      </c>
      <c r="D1730">
        <v>9.5</v>
      </c>
      <c r="E1730">
        <v>158.34</v>
      </c>
      <c r="F1730" t="s">
        <v>238</v>
      </c>
      <c r="G1730">
        <f>_xlfn.XLOOKUP(A1730,'List of Molecules Used'!$D$3:$D$55,'List of Molecules Used'!$E$3:$E$55,"",0,1)</f>
        <v>407.81</v>
      </c>
      <c r="H1730">
        <f>_xlfn.XLOOKUP(A1730,'List of Molecules Used'!$D$3:$D$55,'List of Molecules Used'!$F$3:$F$55,"",0,1)</f>
        <v>36.29</v>
      </c>
    </row>
    <row r="1731" spans="1:8">
      <c r="A1731" s="2" t="s">
        <v>52</v>
      </c>
      <c r="B1731" s="2"/>
      <c r="C1731">
        <v>530.15</v>
      </c>
      <c r="D1731">
        <v>10</v>
      </c>
      <c r="E1731">
        <v>158.47999999999999</v>
      </c>
      <c r="F1731" t="s">
        <v>238</v>
      </c>
      <c r="G1731">
        <f>_xlfn.XLOOKUP(A1731,'List of Molecules Used'!$D$3:$D$55,'List of Molecules Used'!$E$3:$E$55,"",0,1)</f>
        <v>407.81</v>
      </c>
      <c r="H1731">
        <f>_xlfn.XLOOKUP(A1731,'List of Molecules Used'!$D$3:$D$55,'List of Molecules Used'!$F$3:$F$55,"",0,1)</f>
        <v>36.29</v>
      </c>
    </row>
    <row r="1732" spans="1:8">
      <c r="A1732" s="2" t="s">
        <v>52</v>
      </c>
      <c r="B1732" s="2"/>
      <c r="C1732">
        <v>570.92999999999995</v>
      </c>
      <c r="D1732">
        <v>1</v>
      </c>
      <c r="E1732">
        <v>164.77</v>
      </c>
      <c r="F1732" t="s">
        <v>238</v>
      </c>
      <c r="G1732">
        <f>_xlfn.XLOOKUP(A1732,'List of Molecules Used'!$D$3:$D$55,'List of Molecules Used'!$E$3:$E$55,"",0,1)</f>
        <v>407.81</v>
      </c>
      <c r="H1732">
        <f>_xlfn.XLOOKUP(A1732,'List of Molecules Used'!$D$3:$D$55,'List of Molecules Used'!$F$3:$F$55,"",0,1)</f>
        <v>36.29</v>
      </c>
    </row>
    <row r="1733" spans="1:8">
      <c r="A1733" s="2" t="s">
        <v>52</v>
      </c>
      <c r="B1733" s="2"/>
      <c r="C1733">
        <v>570.92999999999995</v>
      </c>
      <c r="D1733">
        <v>1.5</v>
      </c>
      <c r="E1733">
        <v>164.86</v>
      </c>
      <c r="F1733" t="s">
        <v>238</v>
      </c>
      <c r="G1733">
        <f>_xlfn.XLOOKUP(A1733,'List of Molecules Used'!$D$3:$D$55,'List of Molecules Used'!$E$3:$E$55,"",0,1)</f>
        <v>407.81</v>
      </c>
      <c r="H1733">
        <f>_xlfn.XLOOKUP(A1733,'List of Molecules Used'!$D$3:$D$55,'List of Molecules Used'!$F$3:$F$55,"",0,1)</f>
        <v>36.29</v>
      </c>
    </row>
    <row r="1734" spans="1:8">
      <c r="A1734" s="2" t="s">
        <v>52</v>
      </c>
      <c r="B1734" s="2"/>
      <c r="C1734">
        <v>570.92999999999995</v>
      </c>
      <c r="D1734">
        <v>2</v>
      </c>
      <c r="E1734">
        <v>164.96</v>
      </c>
      <c r="F1734" t="s">
        <v>238</v>
      </c>
      <c r="G1734">
        <f>_xlfn.XLOOKUP(A1734,'List of Molecules Used'!$D$3:$D$55,'List of Molecules Used'!$E$3:$E$55,"",0,1)</f>
        <v>407.81</v>
      </c>
      <c r="H1734">
        <f>_xlfn.XLOOKUP(A1734,'List of Molecules Used'!$D$3:$D$55,'List of Molecules Used'!$F$3:$F$55,"",0,1)</f>
        <v>36.29</v>
      </c>
    </row>
    <row r="1735" spans="1:8">
      <c r="A1735" s="2" t="s">
        <v>52</v>
      </c>
      <c r="B1735" s="2"/>
      <c r="C1735">
        <v>570.92999999999995</v>
      </c>
      <c r="D1735">
        <v>2.5</v>
      </c>
      <c r="E1735">
        <v>165.05</v>
      </c>
      <c r="F1735" t="s">
        <v>238</v>
      </c>
      <c r="G1735">
        <f>_xlfn.XLOOKUP(A1735,'List of Molecules Used'!$D$3:$D$55,'List of Molecules Used'!$E$3:$E$55,"",0,1)</f>
        <v>407.81</v>
      </c>
      <c r="H1735">
        <f>_xlfn.XLOOKUP(A1735,'List of Molecules Used'!$D$3:$D$55,'List of Molecules Used'!$F$3:$F$55,"",0,1)</f>
        <v>36.29</v>
      </c>
    </row>
    <row r="1736" spans="1:8">
      <c r="A1736" s="2" t="s">
        <v>52</v>
      </c>
      <c r="B1736" s="2"/>
      <c r="C1736">
        <v>570.92999999999995</v>
      </c>
      <c r="D1736">
        <v>3</v>
      </c>
      <c r="E1736">
        <v>165.14</v>
      </c>
      <c r="F1736" t="s">
        <v>238</v>
      </c>
      <c r="G1736">
        <f>_xlfn.XLOOKUP(A1736,'List of Molecules Used'!$D$3:$D$55,'List of Molecules Used'!$E$3:$E$55,"",0,1)</f>
        <v>407.81</v>
      </c>
      <c r="H1736">
        <f>_xlfn.XLOOKUP(A1736,'List of Molecules Used'!$D$3:$D$55,'List of Molecules Used'!$F$3:$F$55,"",0,1)</f>
        <v>36.29</v>
      </c>
    </row>
    <row r="1737" spans="1:8">
      <c r="A1737" s="2" t="s">
        <v>52</v>
      </c>
      <c r="B1737" s="2"/>
      <c r="C1737">
        <v>570.92999999999995</v>
      </c>
      <c r="D1737">
        <v>3.5</v>
      </c>
      <c r="E1737">
        <v>165.24</v>
      </c>
      <c r="F1737" t="s">
        <v>238</v>
      </c>
      <c r="G1737">
        <f>_xlfn.XLOOKUP(A1737,'List of Molecules Used'!$D$3:$D$55,'List of Molecules Used'!$E$3:$E$55,"",0,1)</f>
        <v>407.81</v>
      </c>
      <c r="H1737">
        <f>_xlfn.XLOOKUP(A1737,'List of Molecules Used'!$D$3:$D$55,'List of Molecules Used'!$F$3:$F$55,"",0,1)</f>
        <v>36.29</v>
      </c>
    </row>
    <row r="1738" spans="1:8">
      <c r="A1738" s="2" t="s">
        <v>52</v>
      </c>
      <c r="B1738" s="2"/>
      <c r="C1738">
        <v>570.92999999999995</v>
      </c>
      <c r="D1738">
        <v>4</v>
      </c>
      <c r="E1738">
        <v>165.33</v>
      </c>
      <c r="F1738" t="s">
        <v>238</v>
      </c>
      <c r="G1738">
        <f>_xlfn.XLOOKUP(A1738,'List of Molecules Used'!$D$3:$D$55,'List of Molecules Used'!$E$3:$E$55,"",0,1)</f>
        <v>407.81</v>
      </c>
      <c r="H1738">
        <f>_xlfn.XLOOKUP(A1738,'List of Molecules Used'!$D$3:$D$55,'List of Molecules Used'!$F$3:$F$55,"",0,1)</f>
        <v>36.29</v>
      </c>
    </row>
    <row r="1739" spans="1:8">
      <c r="A1739" s="2" t="s">
        <v>52</v>
      </c>
      <c r="B1739" s="2"/>
      <c r="C1739">
        <v>570.92999999999995</v>
      </c>
      <c r="D1739">
        <v>4.5</v>
      </c>
      <c r="E1739">
        <v>165.43</v>
      </c>
      <c r="F1739" t="s">
        <v>238</v>
      </c>
      <c r="G1739">
        <f>_xlfn.XLOOKUP(A1739,'List of Molecules Used'!$D$3:$D$55,'List of Molecules Used'!$E$3:$E$55,"",0,1)</f>
        <v>407.81</v>
      </c>
      <c r="H1739">
        <f>_xlfn.XLOOKUP(A1739,'List of Molecules Used'!$D$3:$D$55,'List of Molecules Used'!$F$3:$F$55,"",0,1)</f>
        <v>36.29</v>
      </c>
    </row>
    <row r="1740" spans="1:8">
      <c r="A1740" s="2" t="s">
        <v>52</v>
      </c>
      <c r="B1740" s="2"/>
      <c r="C1740">
        <v>570.92999999999995</v>
      </c>
      <c r="D1740">
        <v>5</v>
      </c>
      <c r="E1740">
        <v>165.53</v>
      </c>
      <c r="F1740" t="s">
        <v>238</v>
      </c>
      <c r="G1740">
        <f>_xlfn.XLOOKUP(A1740,'List of Molecules Used'!$D$3:$D$55,'List of Molecules Used'!$E$3:$E$55,"",0,1)</f>
        <v>407.81</v>
      </c>
      <c r="H1740">
        <f>_xlfn.XLOOKUP(A1740,'List of Molecules Used'!$D$3:$D$55,'List of Molecules Used'!$F$3:$F$55,"",0,1)</f>
        <v>36.29</v>
      </c>
    </row>
    <row r="1741" spans="1:8">
      <c r="A1741" s="2" t="s">
        <v>52</v>
      </c>
      <c r="B1741" s="2"/>
      <c r="C1741">
        <v>570.92999999999995</v>
      </c>
      <c r="D1741">
        <v>5.5</v>
      </c>
      <c r="E1741">
        <v>165.62</v>
      </c>
      <c r="F1741" t="s">
        <v>238</v>
      </c>
      <c r="G1741">
        <f>_xlfn.XLOOKUP(A1741,'List of Molecules Used'!$D$3:$D$55,'List of Molecules Used'!$E$3:$E$55,"",0,1)</f>
        <v>407.81</v>
      </c>
      <c r="H1741">
        <f>_xlfn.XLOOKUP(A1741,'List of Molecules Used'!$D$3:$D$55,'List of Molecules Used'!$F$3:$F$55,"",0,1)</f>
        <v>36.29</v>
      </c>
    </row>
    <row r="1742" spans="1:8">
      <c r="A1742" s="2" t="s">
        <v>52</v>
      </c>
      <c r="B1742" s="2"/>
      <c r="C1742">
        <v>570.92999999999995</v>
      </c>
      <c r="D1742">
        <v>6</v>
      </c>
      <c r="E1742">
        <v>165.72</v>
      </c>
      <c r="F1742" t="s">
        <v>238</v>
      </c>
      <c r="G1742">
        <f>_xlfn.XLOOKUP(A1742,'List of Molecules Used'!$D$3:$D$55,'List of Molecules Used'!$E$3:$E$55,"",0,1)</f>
        <v>407.81</v>
      </c>
      <c r="H1742">
        <f>_xlfn.XLOOKUP(A1742,'List of Molecules Used'!$D$3:$D$55,'List of Molecules Used'!$F$3:$F$55,"",0,1)</f>
        <v>36.29</v>
      </c>
    </row>
    <row r="1743" spans="1:8">
      <c r="A1743" s="2" t="s">
        <v>52</v>
      </c>
      <c r="B1743" s="2"/>
      <c r="C1743">
        <v>570.92999999999995</v>
      </c>
      <c r="D1743">
        <v>6.5</v>
      </c>
      <c r="E1743">
        <v>165.82</v>
      </c>
      <c r="F1743" t="s">
        <v>238</v>
      </c>
      <c r="G1743">
        <f>_xlfn.XLOOKUP(A1743,'List of Molecules Used'!$D$3:$D$55,'List of Molecules Used'!$E$3:$E$55,"",0,1)</f>
        <v>407.81</v>
      </c>
      <c r="H1743">
        <f>_xlfn.XLOOKUP(A1743,'List of Molecules Used'!$D$3:$D$55,'List of Molecules Used'!$F$3:$F$55,"",0,1)</f>
        <v>36.29</v>
      </c>
    </row>
    <row r="1744" spans="1:8">
      <c r="A1744" s="2" t="s">
        <v>52</v>
      </c>
      <c r="B1744" s="2"/>
      <c r="C1744">
        <v>570.92999999999995</v>
      </c>
      <c r="D1744">
        <v>7</v>
      </c>
      <c r="E1744">
        <v>165.92</v>
      </c>
      <c r="F1744" t="s">
        <v>238</v>
      </c>
      <c r="G1744">
        <f>_xlfn.XLOOKUP(A1744,'List of Molecules Used'!$D$3:$D$55,'List of Molecules Used'!$E$3:$E$55,"",0,1)</f>
        <v>407.81</v>
      </c>
      <c r="H1744">
        <f>_xlfn.XLOOKUP(A1744,'List of Molecules Used'!$D$3:$D$55,'List of Molecules Used'!$F$3:$F$55,"",0,1)</f>
        <v>36.29</v>
      </c>
    </row>
    <row r="1745" spans="1:8">
      <c r="A1745" s="2" t="s">
        <v>52</v>
      </c>
      <c r="B1745" s="2"/>
      <c r="C1745">
        <v>570.92999999999995</v>
      </c>
      <c r="D1745">
        <v>7.5</v>
      </c>
      <c r="E1745">
        <v>166.02</v>
      </c>
      <c r="F1745" t="s">
        <v>238</v>
      </c>
      <c r="G1745">
        <f>_xlfn.XLOOKUP(A1745,'List of Molecules Used'!$D$3:$D$55,'List of Molecules Used'!$E$3:$E$55,"",0,1)</f>
        <v>407.81</v>
      </c>
      <c r="H1745">
        <f>_xlfn.XLOOKUP(A1745,'List of Molecules Used'!$D$3:$D$55,'List of Molecules Used'!$F$3:$F$55,"",0,1)</f>
        <v>36.29</v>
      </c>
    </row>
    <row r="1746" spans="1:8">
      <c r="A1746" s="2" t="s">
        <v>52</v>
      </c>
      <c r="B1746" s="2"/>
      <c r="C1746">
        <v>570.92999999999995</v>
      </c>
      <c r="D1746">
        <v>8</v>
      </c>
      <c r="E1746">
        <v>166.12</v>
      </c>
      <c r="F1746" t="s">
        <v>238</v>
      </c>
      <c r="G1746">
        <f>_xlfn.XLOOKUP(A1746,'List of Molecules Used'!$D$3:$D$55,'List of Molecules Used'!$E$3:$E$55,"",0,1)</f>
        <v>407.81</v>
      </c>
      <c r="H1746">
        <f>_xlfn.XLOOKUP(A1746,'List of Molecules Used'!$D$3:$D$55,'List of Molecules Used'!$F$3:$F$55,"",0,1)</f>
        <v>36.29</v>
      </c>
    </row>
    <row r="1747" spans="1:8">
      <c r="A1747" s="2" t="s">
        <v>52</v>
      </c>
      <c r="B1747" s="2"/>
      <c r="C1747">
        <v>570.92999999999995</v>
      </c>
      <c r="D1747">
        <v>8.5</v>
      </c>
      <c r="E1747">
        <v>166.22</v>
      </c>
      <c r="F1747" t="s">
        <v>238</v>
      </c>
      <c r="G1747">
        <f>_xlfn.XLOOKUP(A1747,'List of Molecules Used'!$D$3:$D$55,'List of Molecules Used'!$E$3:$E$55,"",0,1)</f>
        <v>407.81</v>
      </c>
      <c r="H1747">
        <f>_xlfn.XLOOKUP(A1747,'List of Molecules Used'!$D$3:$D$55,'List of Molecules Used'!$F$3:$F$55,"",0,1)</f>
        <v>36.29</v>
      </c>
    </row>
    <row r="1748" spans="1:8">
      <c r="A1748" s="2" t="s">
        <v>52</v>
      </c>
      <c r="B1748" s="2"/>
      <c r="C1748">
        <v>570.92999999999995</v>
      </c>
      <c r="D1748">
        <v>9</v>
      </c>
      <c r="E1748">
        <v>166.33</v>
      </c>
      <c r="F1748" t="s">
        <v>238</v>
      </c>
      <c r="G1748">
        <f>_xlfn.XLOOKUP(A1748,'List of Molecules Used'!$D$3:$D$55,'List of Molecules Used'!$E$3:$E$55,"",0,1)</f>
        <v>407.81</v>
      </c>
      <c r="H1748">
        <f>_xlfn.XLOOKUP(A1748,'List of Molecules Used'!$D$3:$D$55,'List of Molecules Used'!$F$3:$F$55,"",0,1)</f>
        <v>36.29</v>
      </c>
    </row>
    <row r="1749" spans="1:8">
      <c r="A1749" s="2" t="s">
        <v>52</v>
      </c>
      <c r="B1749" s="2"/>
      <c r="C1749">
        <v>570.92999999999995</v>
      </c>
      <c r="D1749">
        <v>9.5</v>
      </c>
      <c r="E1749">
        <v>166.43</v>
      </c>
      <c r="F1749" t="s">
        <v>238</v>
      </c>
      <c r="G1749">
        <f>_xlfn.XLOOKUP(A1749,'List of Molecules Used'!$D$3:$D$55,'List of Molecules Used'!$E$3:$E$55,"",0,1)</f>
        <v>407.81</v>
      </c>
      <c r="H1749">
        <f>_xlfn.XLOOKUP(A1749,'List of Molecules Used'!$D$3:$D$55,'List of Molecules Used'!$F$3:$F$55,"",0,1)</f>
        <v>36.29</v>
      </c>
    </row>
    <row r="1750" spans="1:8">
      <c r="A1750" s="2" t="s">
        <v>52</v>
      </c>
      <c r="B1750" s="2"/>
      <c r="C1750">
        <v>570.92999999999995</v>
      </c>
      <c r="D1750">
        <v>10</v>
      </c>
      <c r="E1750">
        <v>166.53</v>
      </c>
      <c r="F1750" t="s">
        <v>238</v>
      </c>
      <c r="G1750">
        <f>_xlfn.XLOOKUP(A1750,'List of Molecules Used'!$D$3:$D$55,'List of Molecules Used'!$E$3:$E$55,"",0,1)</f>
        <v>407.81</v>
      </c>
      <c r="H1750">
        <f>_xlfn.XLOOKUP(A1750,'List of Molecules Used'!$D$3:$D$55,'List of Molecules Used'!$F$3:$F$55,"",0,1)</f>
        <v>36.29</v>
      </c>
    </row>
    <row r="1751" spans="1:8">
      <c r="A1751" s="2" t="s">
        <v>56</v>
      </c>
      <c r="B1751" s="2"/>
      <c r="C1751">
        <v>234.85</v>
      </c>
      <c r="D1751">
        <v>1</v>
      </c>
      <c r="E1751">
        <v>149.82</v>
      </c>
      <c r="F1751" t="s">
        <v>237</v>
      </c>
      <c r="G1751">
        <f>_xlfn.XLOOKUP(A1751,'List of Molecules Used'!$D$3:$D$55,'List of Molecules Used'!$E$3:$E$55,"",0,1)</f>
        <v>469.7</v>
      </c>
      <c r="H1751">
        <f>_xlfn.XLOOKUP(A1751,'List of Molecules Used'!$D$3:$D$55,'List of Molecules Used'!$F$3:$F$55,"",0,1)</f>
        <v>33.674999999999997</v>
      </c>
    </row>
    <row r="1752" spans="1:8">
      <c r="A1752" s="2" t="s">
        <v>56</v>
      </c>
      <c r="B1752" s="2"/>
      <c r="C1752">
        <v>234.85</v>
      </c>
      <c r="D1752">
        <v>1.5</v>
      </c>
      <c r="E1752">
        <v>149.81</v>
      </c>
      <c r="F1752" t="s">
        <v>237</v>
      </c>
      <c r="G1752">
        <f>_xlfn.XLOOKUP(A1752,'List of Molecules Used'!$D$3:$D$55,'List of Molecules Used'!$E$3:$E$55,"",0,1)</f>
        <v>469.7</v>
      </c>
      <c r="H1752">
        <f>_xlfn.XLOOKUP(A1752,'List of Molecules Used'!$D$3:$D$55,'List of Molecules Used'!$F$3:$F$55,"",0,1)</f>
        <v>33.674999999999997</v>
      </c>
    </row>
    <row r="1753" spans="1:8">
      <c r="A1753" s="2" t="s">
        <v>56</v>
      </c>
      <c r="B1753" s="2"/>
      <c r="C1753">
        <v>234.85</v>
      </c>
      <c r="D1753">
        <v>2</v>
      </c>
      <c r="E1753">
        <v>149.81</v>
      </c>
      <c r="F1753" t="s">
        <v>237</v>
      </c>
      <c r="G1753">
        <f>_xlfn.XLOOKUP(A1753,'List of Molecules Used'!$D$3:$D$55,'List of Molecules Used'!$E$3:$E$55,"",0,1)</f>
        <v>469.7</v>
      </c>
      <c r="H1753">
        <f>_xlfn.XLOOKUP(A1753,'List of Molecules Used'!$D$3:$D$55,'List of Molecules Used'!$F$3:$F$55,"",0,1)</f>
        <v>33.674999999999997</v>
      </c>
    </row>
    <row r="1754" spans="1:8">
      <c r="A1754" s="2" t="s">
        <v>56</v>
      </c>
      <c r="B1754" s="2"/>
      <c r="C1754">
        <v>234.85</v>
      </c>
      <c r="D1754">
        <v>2.5</v>
      </c>
      <c r="E1754">
        <v>149.80000000000001</v>
      </c>
      <c r="F1754" t="s">
        <v>237</v>
      </c>
      <c r="G1754">
        <f>_xlfn.XLOOKUP(A1754,'List of Molecules Used'!$D$3:$D$55,'List of Molecules Used'!$E$3:$E$55,"",0,1)</f>
        <v>469.7</v>
      </c>
      <c r="H1754">
        <f>_xlfn.XLOOKUP(A1754,'List of Molecules Used'!$D$3:$D$55,'List of Molecules Used'!$F$3:$F$55,"",0,1)</f>
        <v>33.674999999999997</v>
      </c>
    </row>
    <row r="1755" spans="1:8">
      <c r="A1755" s="2" t="s">
        <v>56</v>
      </c>
      <c r="B1755" s="2"/>
      <c r="C1755">
        <v>234.85</v>
      </c>
      <c r="D1755">
        <v>3</v>
      </c>
      <c r="E1755">
        <v>149.80000000000001</v>
      </c>
      <c r="F1755" t="s">
        <v>237</v>
      </c>
      <c r="G1755">
        <f>_xlfn.XLOOKUP(A1755,'List of Molecules Used'!$D$3:$D$55,'List of Molecules Used'!$E$3:$E$55,"",0,1)</f>
        <v>469.7</v>
      </c>
      <c r="H1755">
        <f>_xlfn.XLOOKUP(A1755,'List of Molecules Used'!$D$3:$D$55,'List of Molecules Used'!$F$3:$F$55,"",0,1)</f>
        <v>33.674999999999997</v>
      </c>
    </row>
    <row r="1756" spans="1:8">
      <c r="A1756" s="2" t="s">
        <v>56</v>
      </c>
      <c r="B1756" s="2"/>
      <c r="C1756">
        <v>234.85</v>
      </c>
      <c r="D1756">
        <v>3.5</v>
      </c>
      <c r="E1756">
        <v>149.79</v>
      </c>
      <c r="F1756" t="s">
        <v>237</v>
      </c>
      <c r="G1756">
        <f>_xlfn.XLOOKUP(A1756,'List of Molecules Used'!$D$3:$D$55,'List of Molecules Used'!$E$3:$E$55,"",0,1)</f>
        <v>469.7</v>
      </c>
      <c r="H1756">
        <f>_xlfn.XLOOKUP(A1756,'List of Molecules Used'!$D$3:$D$55,'List of Molecules Used'!$F$3:$F$55,"",0,1)</f>
        <v>33.674999999999997</v>
      </c>
    </row>
    <row r="1757" spans="1:8">
      <c r="A1757" s="2" t="s">
        <v>56</v>
      </c>
      <c r="B1757" s="2"/>
      <c r="C1757">
        <v>234.85</v>
      </c>
      <c r="D1757">
        <v>4</v>
      </c>
      <c r="E1757">
        <v>149.79</v>
      </c>
      <c r="F1757" t="s">
        <v>237</v>
      </c>
      <c r="G1757">
        <f>_xlfn.XLOOKUP(A1757,'List of Molecules Used'!$D$3:$D$55,'List of Molecules Used'!$E$3:$E$55,"",0,1)</f>
        <v>469.7</v>
      </c>
      <c r="H1757">
        <f>_xlfn.XLOOKUP(A1757,'List of Molecules Used'!$D$3:$D$55,'List of Molecules Used'!$F$3:$F$55,"",0,1)</f>
        <v>33.674999999999997</v>
      </c>
    </row>
    <row r="1758" spans="1:8">
      <c r="A1758" s="2" t="s">
        <v>56</v>
      </c>
      <c r="B1758" s="2"/>
      <c r="C1758">
        <v>234.85</v>
      </c>
      <c r="D1758">
        <v>4.5</v>
      </c>
      <c r="E1758">
        <v>149.78</v>
      </c>
      <c r="F1758" t="s">
        <v>237</v>
      </c>
      <c r="G1758">
        <f>_xlfn.XLOOKUP(A1758,'List of Molecules Used'!$D$3:$D$55,'List of Molecules Used'!$E$3:$E$55,"",0,1)</f>
        <v>469.7</v>
      </c>
      <c r="H1758">
        <f>_xlfn.XLOOKUP(A1758,'List of Molecules Used'!$D$3:$D$55,'List of Molecules Used'!$F$3:$F$55,"",0,1)</f>
        <v>33.674999999999997</v>
      </c>
    </row>
    <row r="1759" spans="1:8">
      <c r="A1759" s="2" t="s">
        <v>56</v>
      </c>
      <c r="B1759" s="2"/>
      <c r="C1759">
        <v>234.85</v>
      </c>
      <c r="D1759">
        <v>5</v>
      </c>
      <c r="E1759">
        <v>149.77000000000001</v>
      </c>
      <c r="F1759" t="s">
        <v>237</v>
      </c>
      <c r="G1759">
        <f>_xlfn.XLOOKUP(A1759,'List of Molecules Used'!$D$3:$D$55,'List of Molecules Used'!$E$3:$E$55,"",0,1)</f>
        <v>469.7</v>
      </c>
      <c r="H1759">
        <f>_xlfn.XLOOKUP(A1759,'List of Molecules Used'!$D$3:$D$55,'List of Molecules Used'!$F$3:$F$55,"",0,1)</f>
        <v>33.674999999999997</v>
      </c>
    </row>
    <row r="1760" spans="1:8">
      <c r="A1760" s="2" t="s">
        <v>56</v>
      </c>
      <c r="B1760" s="2"/>
      <c r="C1760">
        <v>234.85</v>
      </c>
      <c r="D1760">
        <v>5.5</v>
      </c>
      <c r="E1760">
        <v>149.77000000000001</v>
      </c>
      <c r="F1760" t="s">
        <v>237</v>
      </c>
      <c r="G1760">
        <f>_xlfn.XLOOKUP(A1760,'List of Molecules Used'!$D$3:$D$55,'List of Molecules Used'!$E$3:$E$55,"",0,1)</f>
        <v>469.7</v>
      </c>
      <c r="H1760">
        <f>_xlfn.XLOOKUP(A1760,'List of Molecules Used'!$D$3:$D$55,'List of Molecules Used'!$F$3:$F$55,"",0,1)</f>
        <v>33.674999999999997</v>
      </c>
    </row>
    <row r="1761" spans="1:8">
      <c r="A1761" s="2" t="s">
        <v>56</v>
      </c>
      <c r="B1761" s="2"/>
      <c r="C1761">
        <v>234.85</v>
      </c>
      <c r="D1761">
        <v>6</v>
      </c>
      <c r="E1761">
        <v>149.76</v>
      </c>
      <c r="F1761" t="s">
        <v>237</v>
      </c>
      <c r="G1761">
        <f>_xlfn.XLOOKUP(A1761,'List of Molecules Used'!$D$3:$D$55,'List of Molecules Used'!$E$3:$E$55,"",0,1)</f>
        <v>469.7</v>
      </c>
      <c r="H1761">
        <f>_xlfn.XLOOKUP(A1761,'List of Molecules Used'!$D$3:$D$55,'List of Molecules Used'!$F$3:$F$55,"",0,1)</f>
        <v>33.674999999999997</v>
      </c>
    </row>
    <row r="1762" spans="1:8">
      <c r="A1762" s="2" t="s">
        <v>56</v>
      </c>
      <c r="B1762" s="2"/>
      <c r="C1762">
        <v>234.85</v>
      </c>
      <c r="D1762">
        <v>6.5</v>
      </c>
      <c r="E1762">
        <v>149.76</v>
      </c>
      <c r="F1762" t="s">
        <v>237</v>
      </c>
      <c r="G1762">
        <f>_xlfn.XLOOKUP(A1762,'List of Molecules Used'!$D$3:$D$55,'List of Molecules Used'!$E$3:$E$55,"",0,1)</f>
        <v>469.7</v>
      </c>
      <c r="H1762">
        <f>_xlfn.XLOOKUP(A1762,'List of Molecules Used'!$D$3:$D$55,'List of Molecules Used'!$F$3:$F$55,"",0,1)</f>
        <v>33.674999999999997</v>
      </c>
    </row>
    <row r="1763" spans="1:8">
      <c r="A1763" s="2" t="s">
        <v>56</v>
      </c>
      <c r="B1763" s="2"/>
      <c r="C1763">
        <v>234.85</v>
      </c>
      <c r="D1763">
        <v>7</v>
      </c>
      <c r="E1763">
        <v>149.75</v>
      </c>
      <c r="F1763" t="s">
        <v>237</v>
      </c>
      <c r="G1763">
        <f>_xlfn.XLOOKUP(A1763,'List of Molecules Used'!$D$3:$D$55,'List of Molecules Used'!$E$3:$E$55,"",0,1)</f>
        <v>469.7</v>
      </c>
      <c r="H1763">
        <f>_xlfn.XLOOKUP(A1763,'List of Molecules Used'!$D$3:$D$55,'List of Molecules Used'!$F$3:$F$55,"",0,1)</f>
        <v>33.674999999999997</v>
      </c>
    </row>
    <row r="1764" spans="1:8">
      <c r="A1764" s="2" t="s">
        <v>56</v>
      </c>
      <c r="B1764" s="2"/>
      <c r="C1764">
        <v>234.85</v>
      </c>
      <c r="D1764">
        <v>7.5</v>
      </c>
      <c r="E1764">
        <v>149.75</v>
      </c>
      <c r="F1764" t="s">
        <v>237</v>
      </c>
      <c r="G1764">
        <f>_xlfn.XLOOKUP(A1764,'List of Molecules Used'!$D$3:$D$55,'List of Molecules Used'!$E$3:$E$55,"",0,1)</f>
        <v>469.7</v>
      </c>
      <c r="H1764">
        <f>_xlfn.XLOOKUP(A1764,'List of Molecules Used'!$D$3:$D$55,'List of Molecules Used'!$F$3:$F$55,"",0,1)</f>
        <v>33.674999999999997</v>
      </c>
    </row>
    <row r="1765" spans="1:8">
      <c r="A1765" s="2" t="s">
        <v>56</v>
      </c>
      <c r="B1765" s="2"/>
      <c r="C1765">
        <v>234.85</v>
      </c>
      <c r="D1765">
        <v>8</v>
      </c>
      <c r="E1765">
        <v>149.74</v>
      </c>
      <c r="F1765" t="s">
        <v>237</v>
      </c>
      <c r="G1765">
        <f>_xlfn.XLOOKUP(A1765,'List of Molecules Used'!$D$3:$D$55,'List of Molecules Used'!$E$3:$E$55,"",0,1)</f>
        <v>469.7</v>
      </c>
      <c r="H1765">
        <f>_xlfn.XLOOKUP(A1765,'List of Molecules Used'!$D$3:$D$55,'List of Molecules Used'!$F$3:$F$55,"",0,1)</f>
        <v>33.674999999999997</v>
      </c>
    </row>
    <row r="1766" spans="1:8">
      <c r="A1766" s="2" t="s">
        <v>56</v>
      </c>
      <c r="B1766" s="2"/>
      <c r="C1766">
        <v>234.85</v>
      </c>
      <c r="D1766">
        <v>8.5</v>
      </c>
      <c r="E1766">
        <v>149.72999999999999</v>
      </c>
      <c r="F1766" t="s">
        <v>237</v>
      </c>
      <c r="G1766">
        <f>_xlfn.XLOOKUP(A1766,'List of Molecules Used'!$D$3:$D$55,'List of Molecules Used'!$E$3:$E$55,"",0,1)</f>
        <v>469.7</v>
      </c>
      <c r="H1766">
        <f>_xlfn.XLOOKUP(A1766,'List of Molecules Used'!$D$3:$D$55,'List of Molecules Used'!$F$3:$F$55,"",0,1)</f>
        <v>33.674999999999997</v>
      </c>
    </row>
    <row r="1767" spans="1:8">
      <c r="A1767" s="2" t="s">
        <v>56</v>
      </c>
      <c r="B1767" s="2"/>
      <c r="C1767">
        <v>234.85</v>
      </c>
      <c r="D1767">
        <v>9</v>
      </c>
      <c r="E1767">
        <v>149.72999999999999</v>
      </c>
      <c r="F1767" t="s">
        <v>237</v>
      </c>
      <c r="G1767">
        <f>_xlfn.XLOOKUP(A1767,'List of Molecules Used'!$D$3:$D$55,'List of Molecules Used'!$E$3:$E$55,"",0,1)</f>
        <v>469.7</v>
      </c>
      <c r="H1767">
        <f>_xlfn.XLOOKUP(A1767,'List of Molecules Used'!$D$3:$D$55,'List of Molecules Used'!$F$3:$F$55,"",0,1)</f>
        <v>33.674999999999997</v>
      </c>
    </row>
    <row r="1768" spans="1:8">
      <c r="A1768" s="2" t="s">
        <v>56</v>
      </c>
      <c r="B1768" s="2"/>
      <c r="C1768">
        <v>234.85</v>
      </c>
      <c r="D1768">
        <v>9.5</v>
      </c>
      <c r="E1768">
        <v>149.72</v>
      </c>
      <c r="F1768" t="s">
        <v>237</v>
      </c>
      <c r="G1768">
        <f>_xlfn.XLOOKUP(A1768,'List of Molecules Used'!$D$3:$D$55,'List of Molecules Used'!$E$3:$E$55,"",0,1)</f>
        <v>469.7</v>
      </c>
      <c r="H1768">
        <f>_xlfn.XLOOKUP(A1768,'List of Molecules Used'!$D$3:$D$55,'List of Molecules Used'!$F$3:$F$55,"",0,1)</f>
        <v>33.674999999999997</v>
      </c>
    </row>
    <row r="1769" spans="1:8">
      <c r="A1769" s="2" t="s">
        <v>56</v>
      </c>
      <c r="B1769" s="2"/>
      <c r="C1769">
        <v>234.85</v>
      </c>
      <c r="D1769">
        <v>10</v>
      </c>
      <c r="E1769">
        <v>149.72</v>
      </c>
      <c r="F1769" t="s">
        <v>237</v>
      </c>
      <c r="G1769">
        <f>_xlfn.XLOOKUP(A1769,'List of Molecules Used'!$D$3:$D$55,'List of Molecules Used'!$E$3:$E$55,"",0,1)</f>
        <v>469.7</v>
      </c>
      <c r="H1769">
        <f>_xlfn.XLOOKUP(A1769,'List of Molecules Used'!$D$3:$D$55,'List of Molecules Used'!$F$3:$F$55,"",0,1)</f>
        <v>33.674999999999997</v>
      </c>
    </row>
    <row r="1770" spans="1:8">
      <c r="A1770" s="2" t="s">
        <v>56</v>
      </c>
      <c r="B1770" s="2"/>
      <c r="C1770">
        <v>281.82</v>
      </c>
      <c r="D1770">
        <v>1</v>
      </c>
      <c r="E1770">
        <v>161.96</v>
      </c>
      <c r="F1770" t="s">
        <v>237</v>
      </c>
      <c r="G1770">
        <f>_xlfn.XLOOKUP(A1770,'List of Molecules Used'!$D$3:$D$55,'List of Molecules Used'!$E$3:$E$55,"",0,1)</f>
        <v>469.7</v>
      </c>
      <c r="H1770">
        <f>_xlfn.XLOOKUP(A1770,'List of Molecules Used'!$D$3:$D$55,'List of Molecules Used'!$F$3:$F$55,"",0,1)</f>
        <v>33.674999999999997</v>
      </c>
    </row>
    <row r="1771" spans="1:8">
      <c r="A1771" s="2" t="s">
        <v>56</v>
      </c>
      <c r="B1771" s="2"/>
      <c r="C1771">
        <v>281.82</v>
      </c>
      <c r="D1771">
        <v>1.5</v>
      </c>
      <c r="E1771">
        <v>161.94</v>
      </c>
      <c r="F1771" t="s">
        <v>237</v>
      </c>
      <c r="G1771">
        <f>_xlfn.XLOOKUP(A1771,'List of Molecules Used'!$D$3:$D$55,'List of Molecules Used'!$E$3:$E$55,"",0,1)</f>
        <v>469.7</v>
      </c>
      <c r="H1771">
        <f>_xlfn.XLOOKUP(A1771,'List of Molecules Used'!$D$3:$D$55,'List of Molecules Used'!$F$3:$F$55,"",0,1)</f>
        <v>33.674999999999997</v>
      </c>
    </row>
    <row r="1772" spans="1:8">
      <c r="A1772" s="2" t="s">
        <v>56</v>
      </c>
      <c r="B1772" s="2"/>
      <c r="C1772">
        <v>281.82</v>
      </c>
      <c r="D1772">
        <v>2</v>
      </c>
      <c r="E1772">
        <v>161.93</v>
      </c>
      <c r="F1772" t="s">
        <v>237</v>
      </c>
      <c r="G1772">
        <f>_xlfn.XLOOKUP(A1772,'List of Molecules Used'!$D$3:$D$55,'List of Molecules Used'!$E$3:$E$55,"",0,1)</f>
        <v>469.7</v>
      </c>
      <c r="H1772">
        <f>_xlfn.XLOOKUP(A1772,'List of Molecules Used'!$D$3:$D$55,'List of Molecules Used'!$F$3:$F$55,"",0,1)</f>
        <v>33.674999999999997</v>
      </c>
    </row>
    <row r="1773" spans="1:8">
      <c r="A1773" s="2" t="s">
        <v>56</v>
      </c>
      <c r="B1773" s="2"/>
      <c r="C1773">
        <v>281.82</v>
      </c>
      <c r="D1773">
        <v>2.5</v>
      </c>
      <c r="E1773">
        <v>161.91999999999999</v>
      </c>
      <c r="F1773" t="s">
        <v>237</v>
      </c>
      <c r="G1773">
        <f>_xlfn.XLOOKUP(A1773,'List of Molecules Used'!$D$3:$D$55,'List of Molecules Used'!$E$3:$E$55,"",0,1)</f>
        <v>469.7</v>
      </c>
      <c r="H1773">
        <f>_xlfn.XLOOKUP(A1773,'List of Molecules Used'!$D$3:$D$55,'List of Molecules Used'!$F$3:$F$55,"",0,1)</f>
        <v>33.674999999999997</v>
      </c>
    </row>
    <row r="1774" spans="1:8">
      <c r="A1774" s="2" t="s">
        <v>56</v>
      </c>
      <c r="B1774" s="2"/>
      <c r="C1774">
        <v>281.82</v>
      </c>
      <c r="D1774">
        <v>3</v>
      </c>
      <c r="E1774">
        <v>161.91</v>
      </c>
      <c r="F1774" t="s">
        <v>237</v>
      </c>
      <c r="G1774">
        <f>_xlfn.XLOOKUP(A1774,'List of Molecules Used'!$D$3:$D$55,'List of Molecules Used'!$E$3:$E$55,"",0,1)</f>
        <v>469.7</v>
      </c>
      <c r="H1774">
        <f>_xlfn.XLOOKUP(A1774,'List of Molecules Used'!$D$3:$D$55,'List of Molecules Used'!$F$3:$F$55,"",0,1)</f>
        <v>33.674999999999997</v>
      </c>
    </row>
    <row r="1775" spans="1:8">
      <c r="A1775" s="2" t="s">
        <v>56</v>
      </c>
      <c r="B1775" s="2"/>
      <c r="C1775">
        <v>281.82</v>
      </c>
      <c r="D1775">
        <v>3.5</v>
      </c>
      <c r="E1775">
        <v>161.9</v>
      </c>
      <c r="F1775" t="s">
        <v>237</v>
      </c>
      <c r="G1775">
        <f>_xlfn.XLOOKUP(A1775,'List of Molecules Used'!$D$3:$D$55,'List of Molecules Used'!$E$3:$E$55,"",0,1)</f>
        <v>469.7</v>
      </c>
      <c r="H1775">
        <f>_xlfn.XLOOKUP(A1775,'List of Molecules Used'!$D$3:$D$55,'List of Molecules Used'!$F$3:$F$55,"",0,1)</f>
        <v>33.674999999999997</v>
      </c>
    </row>
    <row r="1776" spans="1:8">
      <c r="A1776" s="2" t="s">
        <v>56</v>
      </c>
      <c r="B1776" s="2"/>
      <c r="C1776">
        <v>281.82</v>
      </c>
      <c r="D1776">
        <v>4</v>
      </c>
      <c r="E1776">
        <v>161.88</v>
      </c>
      <c r="F1776" t="s">
        <v>237</v>
      </c>
      <c r="G1776">
        <f>_xlfn.XLOOKUP(A1776,'List of Molecules Used'!$D$3:$D$55,'List of Molecules Used'!$E$3:$E$55,"",0,1)</f>
        <v>469.7</v>
      </c>
      <c r="H1776">
        <f>_xlfn.XLOOKUP(A1776,'List of Molecules Used'!$D$3:$D$55,'List of Molecules Used'!$F$3:$F$55,"",0,1)</f>
        <v>33.674999999999997</v>
      </c>
    </row>
    <row r="1777" spans="1:8">
      <c r="A1777" s="2" t="s">
        <v>56</v>
      </c>
      <c r="B1777" s="2"/>
      <c r="C1777">
        <v>281.82</v>
      </c>
      <c r="D1777">
        <v>4.5</v>
      </c>
      <c r="E1777">
        <v>161.87</v>
      </c>
      <c r="F1777" t="s">
        <v>237</v>
      </c>
      <c r="G1777">
        <f>_xlfn.XLOOKUP(A1777,'List of Molecules Used'!$D$3:$D$55,'List of Molecules Used'!$E$3:$E$55,"",0,1)</f>
        <v>469.7</v>
      </c>
      <c r="H1777">
        <f>_xlfn.XLOOKUP(A1777,'List of Molecules Used'!$D$3:$D$55,'List of Molecules Used'!$F$3:$F$55,"",0,1)</f>
        <v>33.674999999999997</v>
      </c>
    </row>
    <row r="1778" spans="1:8">
      <c r="A1778" s="2" t="s">
        <v>56</v>
      </c>
      <c r="B1778" s="2"/>
      <c r="C1778">
        <v>281.82</v>
      </c>
      <c r="D1778">
        <v>5</v>
      </c>
      <c r="E1778">
        <v>161.86000000000001</v>
      </c>
      <c r="F1778" t="s">
        <v>237</v>
      </c>
      <c r="G1778">
        <f>_xlfn.XLOOKUP(A1778,'List of Molecules Used'!$D$3:$D$55,'List of Molecules Used'!$E$3:$E$55,"",0,1)</f>
        <v>469.7</v>
      </c>
      <c r="H1778">
        <f>_xlfn.XLOOKUP(A1778,'List of Molecules Used'!$D$3:$D$55,'List of Molecules Used'!$F$3:$F$55,"",0,1)</f>
        <v>33.674999999999997</v>
      </c>
    </row>
    <row r="1779" spans="1:8">
      <c r="A1779" s="2" t="s">
        <v>56</v>
      </c>
      <c r="B1779" s="2"/>
      <c r="C1779">
        <v>281.82</v>
      </c>
      <c r="D1779">
        <v>5.5</v>
      </c>
      <c r="E1779">
        <v>161.85</v>
      </c>
      <c r="F1779" t="s">
        <v>237</v>
      </c>
      <c r="G1779">
        <f>_xlfn.XLOOKUP(A1779,'List of Molecules Used'!$D$3:$D$55,'List of Molecules Used'!$E$3:$E$55,"",0,1)</f>
        <v>469.7</v>
      </c>
      <c r="H1779">
        <f>_xlfn.XLOOKUP(A1779,'List of Molecules Used'!$D$3:$D$55,'List of Molecules Used'!$F$3:$F$55,"",0,1)</f>
        <v>33.674999999999997</v>
      </c>
    </row>
    <row r="1780" spans="1:8">
      <c r="A1780" s="2" t="s">
        <v>56</v>
      </c>
      <c r="B1780" s="2"/>
      <c r="C1780">
        <v>281.82</v>
      </c>
      <c r="D1780">
        <v>6</v>
      </c>
      <c r="E1780">
        <v>161.84</v>
      </c>
      <c r="F1780" t="s">
        <v>237</v>
      </c>
      <c r="G1780">
        <f>_xlfn.XLOOKUP(A1780,'List of Molecules Used'!$D$3:$D$55,'List of Molecules Used'!$E$3:$E$55,"",0,1)</f>
        <v>469.7</v>
      </c>
      <c r="H1780">
        <f>_xlfn.XLOOKUP(A1780,'List of Molecules Used'!$D$3:$D$55,'List of Molecules Used'!$F$3:$F$55,"",0,1)</f>
        <v>33.674999999999997</v>
      </c>
    </row>
    <row r="1781" spans="1:8">
      <c r="A1781" s="2" t="s">
        <v>56</v>
      </c>
      <c r="B1781" s="2"/>
      <c r="C1781">
        <v>281.82</v>
      </c>
      <c r="D1781">
        <v>6.5</v>
      </c>
      <c r="E1781">
        <v>161.83000000000001</v>
      </c>
      <c r="F1781" t="s">
        <v>237</v>
      </c>
      <c r="G1781">
        <f>_xlfn.XLOOKUP(A1781,'List of Molecules Used'!$D$3:$D$55,'List of Molecules Used'!$E$3:$E$55,"",0,1)</f>
        <v>469.7</v>
      </c>
      <c r="H1781">
        <f>_xlfn.XLOOKUP(A1781,'List of Molecules Used'!$D$3:$D$55,'List of Molecules Used'!$F$3:$F$55,"",0,1)</f>
        <v>33.674999999999997</v>
      </c>
    </row>
    <row r="1782" spans="1:8">
      <c r="A1782" s="2" t="s">
        <v>56</v>
      </c>
      <c r="B1782" s="2"/>
      <c r="C1782">
        <v>281.82</v>
      </c>
      <c r="D1782">
        <v>7</v>
      </c>
      <c r="E1782">
        <v>161.81</v>
      </c>
      <c r="F1782" t="s">
        <v>237</v>
      </c>
      <c r="G1782">
        <f>_xlfn.XLOOKUP(A1782,'List of Molecules Used'!$D$3:$D$55,'List of Molecules Used'!$E$3:$E$55,"",0,1)</f>
        <v>469.7</v>
      </c>
      <c r="H1782">
        <f>_xlfn.XLOOKUP(A1782,'List of Molecules Used'!$D$3:$D$55,'List of Molecules Used'!$F$3:$F$55,"",0,1)</f>
        <v>33.674999999999997</v>
      </c>
    </row>
    <row r="1783" spans="1:8">
      <c r="A1783" s="2" t="s">
        <v>56</v>
      </c>
      <c r="B1783" s="2"/>
      <c r="C1783">
        <v>281.82</v>
      </c>
      <c r="D1783">
        <v>7.5</v>
      </c>
      <c r="E1783">
        <v>161.80000000000001</v>
      </c>
      <c r="F1783" t="s">
        <v>237</v>
      </c>
      <c r="G1783">
        <f>_xlfn.XLOOKUP(A1783,'List of Molecules Used'!$D$3:$D$55,'List of Molecules Used'!$E$3:$E$55,"",0,1)</f>
        <v>469.7</v>
      </c>
      <c r="H1783">
        <f>_xlfn.XLOOKUP(A1783,'List of Molecules Used'!$D$3:$D$55,'List of Molecules Used'!$F$3:$F$55,"",0,1)</f>
        <v>33.674999999999997</v>
      </c>
    </row>
    <row r="1784" spans="1:8">
      <c r="A1784" s="2" t="s">
        <v>56</v>
      </c>
      <c r="B1784" s="2"/>
      <c r="C1784">
        <v>281.82</v>
      </c>
      <c r="D1784">
        <v>8</v>
      </c>
      <c r="E1784">
        <v>161.79</v>
      </c>
      <c r="F1784" t="s">
        <v>237</v>
      </c>
      <c r="G1784">
        <f>_xlfn.XLOOKUP(A1784,'List of Molecules Used'!$D$3:$D$55,'List of Molecules Used'!$E$3:$E$55,"",0,1)</f>
        <v>469.7</v>
      </c>
      <c r="H1784">
        <f>_xlfn.XLOOKUP(A1784,'List of Molecules Used'!$D$3:$D$55,'List of Molecules Used'!$F$3:$F$55,"",0,1)</f>
        <v>33.674999999999997</v>
      </c>
    </row>
    <row r="1785" spans="1:8">
      <c r="A1785" s="2" t="s">
        <v>56</v>
      </c>
      <c r="B1785" s="2"/>
      <c r="C1785">
        <v>281.82</v>
      </c>
      <c r="D1785">
        <v>8.5</v>
      </c>
      <c r="E1785">
        <v>161.78</v>
      </c>
      <c r="F1785" t="s">
        <v>237</v>
      </c>
      <c r="G1785">
        <f>_xlfn.XLOOKUP(A1785,'List of Molecules Used'!$D$3:$D$55,'List of Molecules Used'!$E$3:$E$55,"",0,1)</f>
        <v>469.7</v>
      </c>
      <c r="H1785">
        <f>_xlfn.XLOOKUP(A1785,'List of Molecules Used'!$D$3:$D$55,'List of Molecules Used'!$F$3:$F$55,"",0,1)</f>
        <v>33.674999999999997</v>
      </c>
    </row>
    <row r="1786" spans="1:8">
      <c r="A1786" s="2" t="s">
        <v>56</v>
      </c>
      <c r="B1786" s="2"/>
      <c r="C1786">
        <v>281.82</v>
      </c>
      <c r="D1786">
        <v>9</v>
      </c>
      <c r="E1786">
        <v>161.77000000000001</v>
      </c>
      <c r="F1786" t="s">
        <v>237</v>
      </c>
      <c r="G1786">
        <f>_xlfn.XLOOKUP(A1786,'List of Molecules Used'!$D$3:$D$55,'List of Molecules Used'!$E$3:$E$55,"",0,1)</f>
        <v>469.7</v>
      </c>
      <c r="H1786">
        <f>_xlfn.XLOOKUP(A1786,'List of Molecules Used'!$D$3:$D$55,'List of Molecules Used'!$F$3:$F$55,"",0,1)</f>
        <v>33.674999999999997</v>
      </c>
    </row>
    <row r="1787" spans="1:8">
      <c r="A1787" s="2" t="s">
        <v>56</v>
      </c>
      <c r="B1787" s="2"/>
      <c r="C1787">
        <v>281.82</v>
      </c>
      <c r="D1787">
        <v>9.5</v>
      </c>
      <c r="E1787">
        <v>161.76</v>
      </c>
      <c r="F1787" t="s">
        <v>237</v>
      </c>
      <c r="G1787">
        <f>_xlfn.XLOOKUP(A1787,'List of Molecules Used'!$D$3:$D$55,'List of Molecules Used'!$E$3:$E$55,"",0,1)</f>
        <v>469.7</v>
      </c>
      <c r="H1787">
        <f>_xlfn.XLOOKUP(A1787,'List of Molecules Used'!$D$3:$D$55,'List of Molecules Used'!$F$3:$F$55,"",0,1)</f>
        <v>33.674999999999997</v>
      </c>
    </row>
    <row r="1788" spans="1:8">
      <c r="A1788" s="2" t="s">
        <v>56</v>
      </c>
      <c r="B1788" s="2"/>
      <c r="C1788">
        <v>281.82</v>
      </c>
      <c r="D1788">
        <v>10</v>
      </c>
      <c r="E1788">
        <v>161.75</v>
      </c>
      <c r="F1788" t="s">
        <v>237</v>
      </c>
      <c r="G1788">
        <f>_xlfn.XLOOKUP(A1788,'List of Molecules Used'!$D$3:$D$55,'List of Molecules Used'!$E$3:$E$55,"",0,1)</f>
        <v>469.7</v>
      </c>
      <c r="H1788">
        <f>_xlfn.XLOOKUP(A1788,'List of Molecules Used'!$D$3:$D$55,'List of Molecules Used'!$F$3:$F$55,"",0,1)</f>
        <v>33.674999999999997</v>
      </c>
    </row>
    <row r="1789" spans="1:8">
      <c r="A1789" s="2" t="s">
        <v>56</v>
      </c>
      <c r="B1789" s="2"/>
      <c r="C1789">
        <v>328.79</v>
      </c>
      <c r="D1789">
        <v>1</v>
      </c>
      <c r="E1789">
        <v>132.31</v>
      </c>
      <c r="F1789" t="s">
        <v>238</v>
      </c>
      <c r="G1789">
        <f>_xlfn.XLOOKUP(A1789,'List of Molecules Used'!$D$3:$D$55,'List of Molecules Used'!$E$3:$E$55,"",0,1)</f>
        <v>469.7</v>
      </c>
      <c r="H1789">
        <f>_xlfn.XLOOKUP(A1789,'List of Molecules Used'!$D$3:$D$55,'List of Molecules Used'!$F$3:$F$55,"",0,1)</f>
        <v>33.674999999999997</v>
      </c>
    </row>
    <row r="1790" spans="1:8">
      <c r="A1790" s="2" t="s">
        <v>56</v>
      </c>
      <c r="B1790" s="2"/>
      <c r="C1790">
        <v>328.79</v>
      </c>
      <c r="D1790">
        <v>1.5</v>
      </c>
      <c r="E1790">
        <v>133.77000000000001</v>
      </c>
      <c r="F1790" t="s">
        <v>238</v>
      </c>
      <c r="G1790">
        <f>_xlfn.XLOOKUP(A1790,'List of Molecules Used'!$D$3:$D$55,'List of Molecules Used'!$E$3:$E$55,"",0,1)</f>
        <v>469.7</v>
      </c>
      <c r="H1790">
        <f>_xlfn.XLOOKUP(A1790,'List of Molecules Used'!$D$3:$D$55,'List of Molecules Used'!$F$3:$F$55,"",0,1)</f>
        <v>33.674999999999997</v>
      </c>
    </row>
    <row r="1791" spans="1:8">
      <c r="A1791" s="2" t="s">
        <v>56</v>
      </c>
      <c r="B1791" s="2"/>
      <c r="C1791">
        <v>328.79</v>
      </c>
      <c r="D1791">
        <v>1.8892</v>
      </c>
      <c r="E1791">
        <v>135.02000000000001</v>
      </c>
      <c r="F1791" t="s">
        <v>238</v>
      </c>
      <c r="G1791">
        <f>_xlfn.XLOOKUP(A1791,'List of Molecules Used'!$D$3:$D$55,'List of Molecules Used'!$E$3:$E$55,"",0,1)</f>
        <v>469.7</v>
      </c>
      <c r="H1791">
        <f>_xlfn.XLOOKUP(A1791,'List of Molecules Used'!$D$3:$D$55,'List of Molecules Used'!$F$3:$F$55,"",0,1)</f>
        <v>33.674999999999997</v>
      </c>
    </row>
    <row r="1792" spans="1:8">
      <c r="A1792" s="2" t="s">
        <v>56</v>
      </c>
      <c r="B1792" s="2"/>
      <c r="C1792">
        <v>328.79</v>
      </c>
      <c r="D1792">
        <v>1.8892</v>
      </c>
      <c r="E1792">
        <v>178.03</v>
      </c>
      <c r="F1792" t="s">
        <v>237</v>
      </c>
      <c r="G1792">
        <f>_xlfn.XLOOKUP(A1792,'List of Molecules Used'!$D$3:$D$55,'List of Molecules Used'!$E$3:$E$55,"",0,1)</f>
        <v>469.7</v>
      </c>
      <c r="H1792">
        <f>_xlfn.XLOOKUP(A1792,'List of Molecules Used'!$D$3:$D$55,'List of Molecules Used'!$F$3:$F$55,"",0,1)</f>
        <v>33.674999999999997</v>
      </c>
    </row>
    <row r="1793" spans="1:8">
      <c r="A1793" s="2" t="s">
        <v>56</v>
      </c>
      <c r="B1793" s="2"/>
      <c r="C1793">
        <v>328.79</v>
      </c>
      <c r="D1793">
        <v>2</v>
      </c>
      <c r="E1793">
        <v>178.03</v>
      </c>
      <c r="F1793" t="s">
        <v>237</v>
      </c>
      <c r="G1793">
        <f>_xlfn.XLOOKUP(A1793,'List of Molecules Used'!$D$3:$D$55,'List of Molecules Used'!$E$3:$E$55,"",0,1)</f>
        <v>469.7</v>
      </c>
      <c r="H1793">
        <f>_xlfn.XLOOKUP(A1793,'List of Molecules Used'!$D$3:$D$55,'List of Molecules Used'!$F$3:$F$55,"",0,1)</f>
        <v>33.674999999999997</v>
      </c>
    </row>
    <row r="1794" spans="1:8">
      <c r="A1794" s="2" t="s">
        <v>56</v>
      </c>
      <c r="B1794" s="2"/>
      <c r="C1794">
        <v>328.79</v>
      </c>
      <c r="D1794">
        <v>2.5</v>
      </c>
      <c r="E1794">
        <v>178</v>
      </c>
      <c r="F1794" t="s">
        <v>237</v>
      </c>
      <c r="G1794">
        <f>_xlfn.XLOOKUP(A1794,'List of Molecules Used'!$D$3:$D$55,'List of Molecules Used'!$E$3:$E$55,"",0,1)</f>
        <v>469.7</v>
      </c>
      <c r="H1794">
        <f>_xlfn.XLOOKUP(A1794,'List of Molecules Used'!$D$3:$D$55,'List of Molecules Used'!$F$3:$F$55,"",0,1)</f>
        <v>33.674999999999997</v>
      </c>
    </row>
    <row r="1795" spans="1:8">
      <c r="A1795" s="2" t="s">
        <v>56</v>
      </c>
      <c r="B1795" s="2"/>
      <c r="C1795">
        <v>328.79</v>
      </c>
      <c r="D1795">
        <v>3</v>
      </c>
      <c r="E1795">
        <v>177.97</v>
      </c>
      <c r="F1795" t="s">
        <v>237</v>
      </c>
      <c r="G1795">
        <f>_xlfn.XLOOKUP(A1795,'List of Molecules Used'!$D$3:$D$55,'List of Molecules Used'!$E$3:$E$55,"",0,1)</f>
        <v>469.7</v>
      </c>
      <c r="H1795">
        <f>_xlfn.XLOOKUP(A1795,'List of Molecules Used'!$D$3:$D$55,'List of Molecules Used'!$F$3:$F$55,"",0,1)</f>
        <v>33.674999999999997</v>
      </c>
    </row>
    <row r="1796" spans="1:8">
      <c r="A1796" s="2" t="s">
        <v>56</v>
      </c>
      <c r="B1796" s="2"/>
      <c r="C1796">
        <v>328.79</v>
      </c>
      <c r="D1796">
        <v>3.5</v>
      </c>
      <c r="E1796">
        <v>177.95</v>
      </c>
      <c r="F1796" t="s">
        <v>237</v>
      </c>
      <c r="G1796">
        <f>_xlfn.XLOOKUP(A1796,'List of Molecules Used'!$D$3:$D$55,'List of Molecules Used'!$E$3:$E$55,"",0,1)</f>
        <v>469.7</v>
      </c>
      <c r="H1796">
        <f>_xlfn.XLOOKUP(A1796,'List of Molecules Used'!$D$3:$D$55,'List of Molecules Used'!$F$3:$F$55,"",0,1)</f>
        <v>33.674999999999997</v>
      </c>
    </row>
    <row r="1797" spans="1:8">
      <c r="A1797" s="2" t="s">
        <v>56</v>
      </c>
      <c r="B1797" s="2"/>
      <c r="C1797">
        <v>328.79</v>
      </c>
      <c r="D1797">
        <v>4</v>
      </c>
      <c r="E1797">
        <v>177.92</v>
      </c>
      <c r="F1797" t="s">
        <v>237</v>
      </c>
      <c r="G1797">
        <f>_xlfn.XLOOKUP(A1797,'List of Molecules Used'!$D$3:$D$55,'List of Molecules Used'!$E$3:$E$55,"",0,1)</f>
        <v>469.7</v>
      </c>
      <c r="H1797">
        <f>_xlfn.XLOOKUP(A1797,'List of Molecules Used'!$D$3:$D$55,'List of Molecules Used'!$F$3:$F$55,"",0,1)</f>
        <v>33.674999999999997</v>
      </c>
    </row>
    <row r="1798" spans="1:8">
      <c r="A1798" s="2" t="s">
        <v>56</v>
      </c>
      <c r="B1798" s="2"/>
      <c r="C1798">
        <v>328.79</v>
      </c>
      <c r="D1798">
        <v>4.5</v>
      </c>
      <c r="E1798">
        <v>177.89</v>
      </c>
      <c r="F1798" t="s">
        <v>237</v>
      </c>
      <c r="G1798">
        <f>_xlfn.XLOOKUP(A1798,'List of Molecules Used'!$D$3:$D$55,'List of Molecules Used'!$E$3:$E$55,"",0,1)</f>
        <v>469.7</v>
      </c>
      <c r="H1798">
        <f>_xlfn.XLOOKUP(A1798,'List of Molecules Used'!$D$3:$D$55,'List of Molecules Used'!$F$3:$F$55,"",0,1)</f>
        <v>33.674999999999997</v>
      </c>
    </row>
    <row r="1799" spans="1:8">
      <c r="A1799" s="2" t="s">
        <v>56</v>
      </c>
      <c r="B1799" s="2"/>
      <c r="C1799">
        <v>328.79</v>
      </c>
      <c r="D1799">
        <v>5</v>
      </c>
      <c r="E1799">
        <v>177.87</v>
      </c>
      <c r="F1799" t="s">
        <v>237</v>
      </c>
      <c r="G1799">
        <f>_xlfn.XLOOKUP(A1799,'List of Molecules Used'!$D$3:$D$55,'List of Molecules Used'!$E$3:$E$55,"",0,1)</f>
        <v>469.7</v>
      </c>
      <c r="H1799">
        <f>_xlfn.XLOOKUP(A1799,'List of Molecules Used'!$D$3:$D$55,'List of Molecules Used'!$F$3:$F$55,"",0,1)</f>
        <v>33.674999999999997</v>
      </c>
    </row>
    <row r="1800" spans="1:8">
      <c r="A1800" s="2" t="s">
        <v>56</v>
      </c>
      <c r="B1800" s="2"/>
      <c r="C1800">
        <v>328.79</v>
      </c>
      <c r="D1800">
        <v>5.5</v>
      </c>
      <c r="E1800">
        <v>177.84</v>
      </c>
      <c r="F1800" t="s">
        <v>237</v>
      </c>
      <c r="G1800">
        <f>_xlfn.XLOOKUP(A1800,'List of Molecules Used'!$D$3:$D$55,'List of Molecules Used'!$E$3:$E$55,"",0,1)</f>
        <v>469.7</v>
      </c>
      <c r="H1800">
        <f>_xlfn.XLOOKUP(A1800,'List of Molecules Used'!$D$3:$D$55,'List of Molecules Used'!$F$3:$F$55,"",0,1)</f>
        <v>33.674999999999997</v>
      </c>
    </row>
    <row r="1801" spans="1:8">
      <c r="A1801" s="2" t="s">
        <v>56</v>
      </c>
      <c r="B1801" s="2"/>
      <c r="C1801">
        <v>328.79</v>
      </c>
      <c r="D1801">
        <v>6</v>
      </c>
      <c r="E1801">
        <v>177.82</v>
      </c>
      <c r="F1801" t="s">
        <v>237</v>
      </c>
      <c r="G1801">
        <f>_xlfn.XLOOKUP(A1801,'List of Molecules Used'!$D$3:$D$55,'List of Molecules Used'!$E$3:$E$55,"",0,1)</f>
        <v>469.7</v>
      </c>
      <c r="H1801">
        <f>_xlfn.XLOOKUP(A1801,'List of Molecules Used'!$D$3:$D$55,'List of Molecules Used'!$F$3:$F$55,"",0,1)</f>
        <v>33.674999999999997</v>
      </c>
    </row>
    <row r="1802" spans="1:8">
      <c r="A1802" s="2" t="s">
        <v>56</v>
      </c>
      <c r="B1802" s="2"/>
      <c r="C1802">
        <v>328.79</v>
      </c>
      <c r="D1802">
        <v>6.5</v>
      </c>
      <c r="E1802">
        <v>177.79</v>
      </c>
      <c r="F1802" t="s">
        <v>237</v>
      </c>
      <c r="G1802">
        <f>_xlfn.XLOOKUP(A1802,'List of Molecules Used'!$D$3:$D$55,'List of Molecules Used'!$E$3:$E$55,"",0,1)</f>
        <v>469.7</v>
      </c>
      <c r="H1802">
        <f>_xlfn.XLOOKUP(A1802,'List of Molecules Used'!$D$3:$D$55,'List of Molecules Used'!$F$3:$F$55,"",0,1)</f>
        <v>33.674999999999997</v>
      </c>
    </row>
    <row r="1803" spans="1:8">
      <c r="A1803" s="2" t="s">
        <v>56</v>
      </c>
      <c r="B1803" s="2"/>
      <c r="C1803">
        <v>328.79</v>
      </c>
      <c r="D1803">
        <v>7</v>
      </c>
      <c r="E1803">
        <v>177.76</v>
      </c>
      <c r="F1803" t="s">
        <v>237</v>
      </c>
      <c r="G1803">
        <f>_xlfn.XLOOKUP(A1803,'List of Molecules Used'!$D$3:$D$55,'List of Molecules Used'!$E$3:$E$55,"",0,1)</f>
        <v>469.7</v>
      </c>
      <c r="H1803">
        <f>_xlfn.XLOOKUP(A1803,'List of Molecules Used'!$D$3:$D$55,'List of Molecules Used'!$F$3:$F$55,"",0,1)</f>
        <v>33.674999999999997</v>
      </c>
    </row>
    <row r="1804" spans="1:8">
      <c r="A1804" s="2" t="s">
        <v>56</v>
      </c>
      <c r="B1804" s="2"/>
      <c r="C1804">
        <v>328.79</v>
      </c>
      <c r="D1804">
        <v>7.5</v>
      </c>
      <c r="E1804">
        <v>177.74</v>
      </c>
      <c r="F1804" t="s">
        <v>237</v>
      </c>
      <c r="G1804">
        <f>_xlfn.XLOOKUP(A1804,'List of Molecules Used'!$D$3:$D$55,'List of Molecules Used'!$E$3:$E$55,"",0,1)</f>
        <v>469.7</v>
      </c>
      <c r="H1804">
        <f>_xlfn.XLOOKUP(A1804,'List of Molecules Used'!$D$3:$D$55,'List of Molecules Used'!$F$3:$F$55,"",0,1)</f>
        <v>33.674999999999997</v>
      </c>
    </row>
    <row r="1805" spans="1:8">
      <c r="A1805" s="2" t="s">
        <v>56</v>
      </c>
      <c r="B1805" s="2"/>
      <c r="C1805">
        <v>328.79</v>
      </c>
      <c r="D1805">
        <v>8</v>
      </c>
      <c r="E1805">
        <v>177.71</v>
      </c>
      <c r="F1805" t="s">
        <v>237</v>
      </c>
      <c r="G1805">
        <f>_xlfn.XLOOKUP(A1805,'List of Molecules Used'!$D$3:$D$55,'List of Molecules Used'!$E$3:$E$55,"",0,1)</f>
        <v>469.7</v>
      </c>
      <c r="H1805">
        <f>_xlfn.XLOOKUP(A1805,'List of Molecules Used'!$D$3:$D$55,'List of Molecules Used'!$F$3:$F$55,"",0,1)</f>
        <v>33.674999999999997</v>
      </c>
    </row>
    <row r="1806" spans="1:8">
      <c r="A1806" s="2" t="s">
        <v>56</v>
      </c>
      <c r="B1806" s="2"/>
      <c r="C1806">
        <v>328.79</v>
      </c>
      <c r="D1806">
        <v>8.5</v>
      </c>
      <c r="E1806">
        <v>177.69</v>
      </c>
      <c r="F1806" t="s">
        <v>237</v>
      </c>
      <c r="G1806">
        <f>_xlfn.XLOOKUP(A1806,'List of Molecules Used'!$D$3:$D$55,'List of Molecules Used'!$E$3:$E$55,"",0,1)</f>
        <v>469.7</v>
      </c>
      <c r="H1806">
        <f>_xlfn.XLOOKUP(A1806,'List of Molecules Used'!$D$3:$D$55,'List of Molecules Used'!$F$3:$F$55,"",0,1)</f>
        <v>33.674999999999997</v>
      </c>
    </row>
    <row r="1807" spans="1:8">
      <c r="A1807" s="2" t="s">
        <v>56</v>
      </c>
      <c r="B1807" s="2"/>
      <c r="C1807">
        <v>328.79</v>
      </c>
      <c r="D1807">
        <v>9</v>
      </c>
      <c r="E1807">
        <v>177.66</v>
      </c>
      <c r="F1807" t="s">
        <v>237</v>
      </c>
      <c r="G1807">
        <f>_xlfn.XLOOKUP(A1807,'List of Molecules Used'!$D$3:$D$55,'List of Molecules Used'!$E$3:$E$55,"",0,1)</f>
        <v>469.7</v>
      </c>
      <c r="H1807">
        <f>_xlfn.XLOOKUP(A1807,'List of Molecules Used'!$D$3:$D$55,'List of Molecules Used'!$F$3:$F$55,"",0,1)</f>
        <v>33.674999999999997</v>
      </c>
    </row>
    <row r="1808" spans="1:8">
      <c r="A1808" s="2" t="s">
        <v>56</v>
      </c>
      <c r="B1808" s="2"/>
      <c r="C1808">
        <v>328.79</v>
      </c>
      <c r="D1808">
        <v>9.5</v>
      </c>
      <c r="E1808">
        <v>177.63</v>
      </c>
      <c r="F1808" t="s">
        <v>237</v>
      </c>
      <c r="G1808">
        <f>_xlfn.XLOOKUP(A1808,'List of Molecules Used'!$D$3:$D$55,'List of Molecules Used'!$E$3:$E$55,"",0,1)</f>
        <v>469.7</v>
      </c>
      <c r="H1808">
        <f>_xlfn.XLOOKUP(A1808,'List of Molecules Used'!$D$3:$D$55,'List of Molecules Used'!$F$3:$F$55,"",0,1)</f>
        <v>33.674999999999997</v>
      </c>
    </row>
    <row r="1809" spans="1:8">
      <c r="A1809" s="2" t="s">
        <v>56</v>
      </c>
      <c r="B1809" s="2"/>
      <c r="C1809">
        <v>328.79</v>
      </c>
      <c r="D1809">
        <v>10</v>
      </c>
      <c r="E1809">
        <v>177.61</v>
      </c>
      <c r="F1809" t="s">
        <v>237</v>
      </c>
      <c r="G1809">
        <f>_xlfn.XLOOKUP(A1809,'List of Molecules Used'!$D$3:$D$55,'List of Molecules Used'!$E$3:$E$55,"",0,1)</f>
        <v>469.7</v>
      </c>
      <c r="H1809">
        <f>_xlfn.XLOOKUP(A1809,'List of Molecules Used'!$D$3:$D$55,'List of Molecules Used'!$F$3:$F$55,"",0,1)</f>
        <v>33.674999999999997</v>
      </c>
    </row>
    <row r="1810" spans="1:8">
      <c r="A1810" s="2" t="s">
        <v>56</v>
      </c>
      <c r="B1810" s="2"/>
      <c r="C1810">
        <v>375.76</v>
      </c>
      <c r="D1810">
        <v>1</v>
      </c>
      <c r="E1810">
        <v>146.33000000000001</v>
      </c>
      <c r="F1810" t="s">
        <v>238</v>
      </c>
      <c r="G1810">
        <f>_xlfn.XLOOKUP(A1810,'List of Molecules Used'!$D$3:$D$55,'List of Molecules Used'!$E$3:$E$55,"",0,1)</f>
        <v>469.7</v>
      </c>
      <c r="H1810">
        <f>_xlfn.XLOOKUP(A1810,'List of Molecules Used'!$D$3:$D$55,'List of Molecules Used'!$F$3:$F$55,"",0,1)</f>
        <v>33.674999999999997</v>
      </c>
    </row>
    <row r="1811" spans="1:8">
      <c r="A1811" s="2" t="s">
        <v>56</v>
      </c>
      <c r="B1811" s="2"/>
      <c r="C1811">
        <v>375.76</v>
      </c>
      <c r="D1811">
        <v>1.5</v>
      </c>
      <c r="E1811">
        <v>147.18</v>
      </c>
      <c r="F1811" t="s">
        <v>238</v>
      </c>
      <c r="G1811">
        <f>_xlfn.XLOOKUP(A1811,'List of Molecules Used'!$D$3:$D$55,'List of Molecules Used'!$E$3:$E$55,"",0,1)</f>
        <v>469.7</v>
      </c>
      <c r="H1811">
        <f>_xlfn.XLOOKUP(A1811,'List of Molecules Used'!$D$3:$D$55,'List of Molecules Used'!$F$3:$F$55,"",0,1)</f>
        <v>33.674999999999997</v>
      </c>
    </row>
    <row r="1812" spans="1:8">
      <c r="A1812" s="2" t="s">
        <v>56</v>
      </c>
      <c r="B1812" s="2"/>
      <c r="C1812">
        <v>375.76</v>
      </c>
      <c r="D1812">
        <v>2</v>
      </c>
      <c r="E1812">
        <v>148.08000000000001</v>
      </c>
      <c r="F1812" t="s">
        <v>238</v>
      </c>
      <c r="G1812">
        <f>_xlfn.XLOOKUP(A1812,'List of Molecules Used'!$D$3:$D$55,'List of Molecules Used'!$E$3:$E$55,"",0,1)</f>
        <v>469.7</v>
      </c>
      <c r="H1812">
        <f>_xlfn.XLOOKUP(A1812,'List of Molecules Used'!$D$3:$D$55,'List of Molecules Used'!$F$3:$F$55,"",0,1)</f>
        <v>33.674999999999997</v>
      </c>
    </row>
    <row r="1813" spans="1:8">
      <c r="A1813" s="2" t="s">
        <v>56</v>
      </c>
      <c r="B1813" s="2"/>
      <c r="C1813">
        <v>375.76</v>
      </c>
      <c r="D1813">
        <v>2.5</v>
      </c>
      <c r="E1813">
        <v>149.05000000000001</v>
      </c>
      <c r="F1813" t="s">
        <v>238</v>
      </c>
      <c r="G1813">
        <f>_xlfn.XLOOKUP(A1813,'List of Molecules Used'!$D$3:$D$55,'List of Molecules Used'!$E$3:$E$55,"",0,1)</f>
        <v>469.7</v>
      </c>
      <c r="H1813">
        <f>_xlfn.XLOOKUP(A1813,'List of Molecules Used'!$D$3:$D$55,'List of Molecules Used'!$F$3:$F$55,"",0,1)</f>
        <v>33.674999999999997</v>
      </c>
    </row>
    <row r="1814" spans="1:8">
      <c r="A1814" s="2" t="s">
        <v>56</v>
      </c>
      <c r="B1814" s="2"/>
      <c r="C1814">
        <v>375.76</v>
      </c>
      <c r="D1814">
        <v>3</v>
      </c>
      <c r="E1814">
        <v>150.08000000000001</v>
      </c>
      <c r="F1814" t="s">
        <v>238</v>
      </c>
      <c r="G1814">
        <f>_xlfn.XLOOKUP(A1814,'List of Molecules Used'!$D$3:$D$55,'List of Molecules Used'!$E$3:$E$55,"",0,1)</f>
        <v>469.7</v>
      </c>
      <c r="H1814">
        <f>_xlfn.XLOOKUP(A1814,'List of Molecules Used'!$D$3:$D$55,'List of Molecules Used'!$F$3:$F$55,"",0,1)</f>
        <v>33.674999999999997</v>
      </c>
    </row>
    <row r="1815" spans="1:8">
      <c r="A1815" s="2" t="s">
        <v>56</v>
      </c>
      <c r="B1815" s="2"/>
      <c r="C1815">
        <v>375.76</v>
      </c>
      <c r="D1815">
        <v>3.5</v>
      </c>
      <c r="E1815">
        <v>151.19999999999999</v>
      </c>
      <c r="F1815" t="s">
        <v>238</v>
      </c>
      <c r="G1815">
        <f>_xlfn.XLOOKUP(A1815,'List of Molecules Used'!$D$3:$D$55,'List of Molecules Used'!$E$3:$E$55,"",0,1)</f>
        <v>469.7</v>
      </c>
      <c r="H1815">
        <f>_xlfn.XLOOKUP(A1815,'List of Molecules Used'!$D$3:$D$55,'List of Molecules Used'!$F$3:$F$55,"",0,1)</f>
        <v>33.674999999999997</v>
      </c>
    </row>
    <row r="1816" spans="1:8">
      <c r="A1816" s="2" t="s">
        <v>56</v>
      </c>
      <c r="B1816" s="2"/>
      <c r="C1816">
        <v>375.76</v>
      </c>
      <c r="D1816">
        <v>4</v>
      </c>
      <c r="E1816">
        <v>152.41999999999999</v>
      </c>
      <c r="F1816" t="s">
        <v>238</v>
      </c>
      <c r="G1816">
        <f>_xlfn.XLOOKUP(A1816,'List of Molecules Used'!$D$3:$D$55,'List of Molecules Used'!$E$3:$E$55,"",0,1)</f>
        <v>469.7</v>
      </c>
      <c r="H1816">
        <f>_xlfn.XLOOKUP(A1816,'List of Molecules Used'!$D$3:$D$55,'List of Molecules Used'!$F$3:$F$55,"",0,1)</f>
        <v>33.674999999999997</v>
      </c>
    </row>
    <row r="1817" spans="1:8">
      <c r="A1817" s="2" t="s">
        <v>56</v>
      </c>
      <c r="B1817" s="2"/>
      <c r="C1817">
        <v>375.76</v>
      </c>
      <c r="D1817">
        <v>4.5</v>
      </c>
      <c r="E1817">
        <v>153.74</v>
      </c>
      <c r="F1817" t="s">
        <v>238</v>
      </c>
      <c r="G1817">
        <f>_xlfn.XLOOKUP(A1817,'List of Molecules Used'!$D$3:$D$55,'List of Molecules Used'!$E$3:$E$55,"",0,1)</f>
        <v>469.7</v>
      </c>
      <c r="H1817">
        <f>_xlfn.XLOOKUP(A1817,'List of Molecules Used'!$D$3:$D$55,'List of Molecules Used'!$F$3:$F$55,"",0,1)</f>
        <v>33.674999999999997</v>
      </c>
    </row>
    <row r="1818" spans="1:8">
      <c r="A1818" s="2" t="s">
        <v>56</v>
      </c>
      <c r="B1818" s="2"/>
      <c r="C1818">
        <v>375.76</v>
      </c>
      <c r="D1818">
        <v>5</v>
      </c>
      <c r="E1818">
        <v>155.18</v>
      </c>
      <c r="F1818" t="s">
        <v>238</v>
      </c>
      <c r="G1818">
        <f>_xlfn.XLOOKUP(A1818,'List of Molecules Used'!$D$3:$D$55,'List of Molecules Used'!$E$3:$E$55,"",0,1)</f>
        <v>469.7</v>
      </c>
      <c r="H1818">
        <f>_xlfn.XLOOKUP(A1818,'List of Molecules Used'!$D$3:$D$55,'List of Molecules Used'!$F$3:$F$55,"",0,1)</f>
        <v>33.674999999999997</v>
      </c>
    </row>
    <row r="1819" spans="1:8">
      <c r="A1819" s="2" t="s">
        <v>56</v>
      </c>
      <c r="B1819" s="2"/>
      <c r="C1819">
        <v>375.76</v>
      </c>
      <c r="D1819">
        <v>5.5</v>
      </c>
      <c r="E1819">
        <v>156.78</v>
      </c>
      <c r="F1819" t="s">
        <v>238</v>
      </c>
      <c r="G1819">
        <f>_xlfn.XLOOKUP(A1819,'List of Molecules Used'!$D$3:$D$55,'List of Molecules Used'!$E$3:$E$55,"",0,1)</f>
        <v>469.7</v>
      </c>
      <c r="H1819">
        <f>_xlfn.XLOOKUP(A1819,'List of Molecules Used'!$D$3:$D$55,'List of Molecules Used'!$F$3:$F$55,"",0,1)</f>
        <v>33.674999999999997</v>
      </c>
    </row>
    <row r="1820" spans="1:8">
      <c r="A1820" s="2" t="s">
        <v>56</v>
      </c>
      <c r="B1820" s="2"/>
      <c r="C1820">
        <v>375.76</v>
      </c>
      <c r="D1820">
        <v>6</v>
      </c>
      <c r="E1820">
        <v>158.55000000000001</v>
      </c>
      <c r="F1820" t="s">
        <v>238</v>
      </c>
      <c r="G1820">
        <f>_xlfn.XLOOKUP(A1820,'List of Molecules Used'!$D$3:$D$55,'List of Molecules Used'!$E$3:$E$55,"",0,1)</f>
        <v>469.7</v>
      </c>
      <c r="H1820">
        <f>_xlfn.XLOOKUP(A1820,'List of Molecules Used'!$D$3:$D$55,'List of Molecules Used'!$F$3:$F$55,"",0,1)</f>
        <v>33.674999999999997</v>
      </c>
    </row>
    <row r="1821" spans="1:8">
      <c r="A1821" s="2" t="s">
        <v>56</v>
      </c>
      <c r="B1821" s="2"/>
      <c r="C1821">
        <v>375.76</v>
      </c>
      <c r="D1821">
        <v>6.2858000000000001</v>
      </c>
      <c r="E1821">
        <v>159.66</v>
      </c>
      <c r="F1821" t="s">
        <v>238</v>
      </c>
      <c r="G1821">
        <f>_xlfn.XLOOKUP(A1821,'List of Molecules Used'!$D$3:$D$55,'List of Molecules Used'!$E$3:$E$55,"",0,1)</f>
        <v>469.7</v>
      </c>
      <c r="H1821">
        <f>_xlfn.XLOOKUP(A1821,'List of Molecules Used'!$D$3:$D$55,'List of Molecules Used'!$F$3:$F$55,"",0,1)</f>
        <v>33.674999999999997</v>
      </c>
    </row>
    <row r="1822" spans="1:8">
      <c r="A1822" s="2" t="s">
        <v>56</v>
      </c>
      <c r="B1822" s="2"/>
      <c r="C1822">
        <v>375.76</v>
      </c>
      <c r="D1822">
        <v>6.2858000000000001</v>
      </c>
      <c r="E1822">
        <v>198.93</v>
      </c>
      <c r="F1822" t="s">
        <v>237</v>
      </c>
      <c r="G1822">
        <f>_xlfn.XLOOKUP(A1822,'List of Molecules Used'!$D$3:$D$55,'List of Molecules Used'!$E$3:$E$55,"",0,1)</f>
        <v>469.7</v>
      </c>
      <c r="H1822">
        <f>_xlfn.XLOOKUP(A1822,'List of Molecules Used'!$D$3:$D$55,'List of Molecules Used'!$F$3:$F$55,"",0,1)</f>
        <v>33.674999999999997</v>
      </c>
    </row>
    <row r="1823" spans="1:8">
      <c r="A1823" s="2" t="s">
        <v>56</v>
      </c>
      <c r="B1823" s="2"/>
      <c r="C1823">
        <v>375.76</v>
      </c>
      <c r="D1823">
        <v>6.5</v>
      </c>
      <c r="E1823">
        <v>198.9</v>
      </c>
      <c r="F1823" t="s">
        <v>237</v>
      </c>
      <c r="G1823">
        <f>_xlfn.XLOOKUP(A1823,'List of Molecules Used'!$D$3:$D$55,'List of Molecules Used'!$E$3:$E$55,"",0,1)</f>
        <v>469.7</v>
      </c>
      <c r="H1823">
        <f>_xlfn.XLOOKUP(A1823,'List of Molecules Used'!$D$3:$D$55,'List of Molecules Used'!$F$3:$F$55,"",0,1)</f>
        <v>33.674999999999997</v>
      </c>
    </row>
    <row r="1824" spans="1:8">
      <c r="A1824" s="2" t="s">
        <v>56</v>
      </c>
      <c r="B1824" s="2"/>
      <c r="C1824">
        <v>375.76</v>
      </c>
      <c r="D1824">
        <v>7</v>
      </c>
      <c r="E1824">
        <v>198.82</v>
      </c>
      <c r="F1824" t="s">
        <v>237</v>
      </c>
      <c r="G1824">
        <f>_xlfn.XLOOKUP(A1824,'List of Molecules Used'!$D$3:$D$55,'List of Molecules Used'!$E$3:$E$55,"",0,1)</f>
        <v>469.7</v>
      </c>
      <c r="H1824">
        <f>_xlfn.XLOOKUP(A1824,'List of Molecules Used'!$D$3:$D$55,'List of Molecules Used'!$F$3:$F$55,"",0,1)</f>
        <v>33.674999999999997</v>
      </c>
    </row>
    <row r="1825" spans="1:8">
      <c r="A1825" s="2" t="s">
        <v>56</v>
      </c>
      <c r="B1825" s="2"/>
      <c r="C1825">
        <v>375.76</v>
      </c>
      <c r="D1825">
        <v>7.5</v>
      </c>
      <c r="E1825">
        <v>198.75</v>
      </c>
      <c r="F1825" t="s">
        <v>237</v>
      </c>
      <c r="G1825">
        <f>_xlfn.XLOOKUP(A1825,'List of Molecules Used'!$D$3:$D$55,'List of Molecules Used'!$E$3:$E$55,"",0,1)</f>
        <v>469.7</v>
      </c>
      <c r="H1825">
        <f>_xlfn.XLOOKUP(A1825,'List of Molecules Used'!$D$3:$D$55,'List of Molecules Used'!$F$3:$F$55,"",0,1)</f>
        <v>33.674999999999997</v>
      </c>
    </row>
    <row r="1826" spans="1:8">
      <c r="A1826" s="2" t="s">
        <v>56</v>
      </c>
      <c r="B1826" s="2"/>
      <c r="C1826">
        <v>375.76</v>
      </c>
      <c r="D1826">
        <v>8</v>
      </c>
      <c r="E1826">
        <v>198.67</v>
      </c>
      <c r="F1826" t="s">
        <v>237</v>
      </c>
      <c r="G1826">
        <f>_xlfn.XLOOKUP(A1826,'List of Molecules Used'!$D$3:$D$55,'List of Molecules Used'!$E$3:$E$55,"",0,1)</f>
        <v>469.7</v>
      </c>
      <c r="H1826">
        <f>_xlfn.XLOOKUP(A1826,'List of Molecules Used'!$D$3:$D$55,'List of Molecules Used'!$F$3:$F$55,"",0,1)</f>
        <v>33.674999999999997</v>
      </c>
    </row>
    <row r="1827" spans="1:8">
      <c r="A1827" s="2" t="s">
        <v>56</v>
      </c>
      <c r="B1827" s="2"/>
      <c r="C1827">
        <v>375.76</v>
      </c>
      <c r="D1827">
        <v>8.5</v>
      </c>
      <c r="E1827">
        <v>198.59</v>
      </c>
      <c r="F1827" t="s">
        <v>237</v>
      </c>
      <c r="G1827">
        <f>_xlfn.XLOOKUP(A1827,'List of Molecules Used'!$D$3:$D$55,'List of Molecules Used'!$E$3:$E$55,"",0,1)</f>
        <v>469.7</v>
      </c>
      <c r="H1827">
        <f>_xlfn.XLOOKUP(A1827,'List of Molecules Used'!$D$3:$D$55,'List of Molecules Used'!$F$3:$F$55,"",0,1)</f>
        <v>33.674999999999997</v>
      </c>
    </row>
    <row r="1828" spans="1:8">
      <c r="A1828" s="2" t="s">
        <v>56</v>
      </c>
      <c r="B1828" s="2"/>
      <c r="C1828">
        <v>375.76</v>
      </c>
      <c r="D1828">
        <v>9</v>
      </c>
      <c r="E1828">
        <v>198.52</v>
      </c>
      <c r="F1828" t="s">
        <v>237</v>
      </c>
      <c r="G1828">
        <f>_xlfn.XLOOKUP(A1828,'List of Molecules Used'!$D$3:$D$55,'List of Molecules Used'!$E$3:$E$55,"",0,1)</f>
        <v>469.7</v>
      </c>
      <c r="H1828">
        <f>_xlfn.XLOOKUP(A1828,'List of Molecules Used'!$D$3:$D$55,'List of Molecules Used'!$F$3:$F$55,"",0,1)</f>
        <v>33.674999999999997</v>
      </c>
    </row>
    <row r="1829" spans="1:8">
      <c r="A1829" s="2" t="s">
        <v>56</v>
      </c>
      <c r="B1829" s="2"/>
      <c r="C1829">
        <v>375.76</v>
      </c>
      <c r="D1829">
        <v>9.5</v>
      </c>
      <c r="E1829">
        <v>198.45</v>
      </c>
      <c r="F1829" t="s">
        <v>237</v>
      </c>
      <c r="G1829">
        <f>_xlfn.XLOOKUP(A1829,'List of Molecules Used'!$D$3:$D$55,'List of Molecules Used'!$E$3:$E$55,"",0,1)</f>
        <v>469.7</v>
      </c>
      <c r="H1829">
        <f>_xlfn.XLOOKUP(A1829,'List of Molecules Used'!$D$3:$D$55,'List of Molecules Used'!$F$3:$F$55,"",0,1)</f>
        <v>33.674999999999997</v>
      </c>
    </row>
    <row r="1830" spans="1:8">
      <c r="A1830" s="2" t="s">
        <v>56</v>
      </c>
      <c r="B1830" s="2"/>
      <c r="C1830">
        <v>375.76</v>
      </c>
      <c r="D1830">
        <v>10</v>
      </c>
      <c r="E1830">
        <v>198.37</v>
      </c>
      <c r="F1830" t="s">
        <v>237</v>
      </c>
      <c r="G1830">
        <f>_xlfn.XLOOKUP(A1830,'List of Molecules Used'!$D$3:$D$55,'List of Molecules Used'!$E$3:$E$55,"",0,1)</f>
        <v>469.7</v>
      </c>
      <c r="H1830">
        <f>_xlfn.XLOOKUP(A1830,'List of Molecules Used'!$D$3:$D$55,'List of Molecules Used'!$F$3:$F$55,"",0,1)</f>
        <v>33.674999999999997</v>
      </c>
    </row>
    <row r="1831" spans="1:8">
      <c r="A1831" s="2" t="s">
        <v>56</v>
      </c>
      <c r="B1831" s="2"/>
      <c r="C1831">
        <v>422.73</v>
      </c>
      <c r="D1831">
        <v>1</v>
      </c>
      <c r="E1831">
        <v>160.54</v>
      </c>
      <c r="F1831" t="s">
        <v>238</v>
      </c>
      <c r="G1831">
        <f>_xlfn.XLOOKUP(A1831,'List of Molecules Used'!$D$3:$D$55,'List of Molecules Used'!$E$3:$E$55,"",0,1)</f>
        <v>469.7</v>
      </c>
      <c r="H1831">
        <f>_xlfn.XLOOKUP(A1831,'List of Molecules Used'!$D$3:$D$55,'List of Molecules Used'!$F$3:$F$55,"",0,1)</f>
        <v>33.674999999999997</v>
      </c>
    </row>
    <row r="1832" spans="1:8">
      <c r="A1832" s="2" t="s">
        <v>56</v>
      </c>
      <c r="B1832" s="2"/>
      <c r="C1832">
        <v>422.73</v>
      </c>
      <c r="D1832">
        <v>1.5</v>
      </c>
      <c r="E1832">
        <v>161.05000000000001</v>
      </c>
      <c r="F1832" t="s">
        <v>238</v>
      </c>
      <c r="G1832">
        <f>_xlfn.XLOOKUP(A1832,'List of Molecules Used'!$D$3:$D$55,'List of Molecules Used'!$E$3:$E$55,"",0,1)</f>
        <v>469.7</v>
      </c>
      <c r="H1832">
        <f>_xlfn.XLOOKUP(A1832,'List of Molecules Used'!$D$3:$D$55,'List of Molecules Used'!$F$3:$F$55,"",0,1)</f>
        <v>33.674999999999997</v>
      </c>
    </row>
    <row r="1833" spans="1:8">
      <c r="A1833" s="2" t="s">
        <v>56</v>
      </c>
      <c r="B1833" s="2"/>
      <c r="C1833">
        <v>422.73</v>
      </c>
      <c r="D1833">
        <v>2</v>
      </c>
      <c r="E1833">
        <v>161.59</v>
      </c>
      <c r="F1833" t="s">
        <v>238</v>
      </c>
      <c r="G1833">
        <f>_xlfn.XLOOKUP(A1833,'List of Molecules Used'!$D$3:$D$55,'List of Molecules Used'!$E$3:$E$55,"",0,1)</f>
        <v>469.7</v>
      </c>
      <c r="H1833">
        <f>_xlfn.XLOOKUP(A1833,'List of Molecules Used'!$D$3:$D$55,'List of Molecules Used'!$F$3:$F$55,"",0,1)</f>
        <v>33.674999999999997</v>
      </c>
    </row>
    <row r="1834" spans="1:8">
      <c r="A1834" s="2" t="s">
        <v>56</v>
      </c>
      <c r="B1834" s="2"/>
      <c r="C1834">
        <v>422.73</v>
      </c>
      <c r="D1834">
        <v>2.5</v>
      </c>
      <c r="E1834">
        <v>162.16</v>
      </c>
      <c r="F1834" t="s">
        <v>238</v>
      </c>
      <c r="G1834">
        <f>_xlfn.XLOOKUP(A1834,'List of Molecules Used'!$D$3:$D$55,'List of Molecules Used'!$E$3:$E$55,"",0,1)</f>
        <v>469.7</v>
      </c>
      <c r="H1834">
        <f>_xlfn.XLOOKUP(A1834,'List of Molecules Used'!$D$3:$D$55,'List of Molecules Used'!$F$3:$F$55,"",0,1)</f>
        <v>33.674999999999997</v>
      </c>
    </row>
    <row r="1835" spans="1:8">
      <c r="A1835" s="2" t="s">
        <v>56</v>
      </c>
      <c r="B1835" s="2"/>
      <c r="C1835">
        <v>422.73</v>
      </c>
      <c r="D1835">
        <v>3</v>
      </c>
      <c r="E1835">
        <v>162.74</v>
      </c>
      <c r="F1835" t="s">
        <v>238</v>
      </c>
      <c r="G1835">
        <f>_xlfn.XLOOKUP(A1835,'List of Molecules Used'!$D$3:$D$55,'List of Molecules Used'!$E$3:$E$55,"",0,1)</f>
        <v>469.7</v>
      </c>
      <c r="H1835">
        <f>_xlfn.XLOOKUP(A1835,'List of Molecules Used'!$D$3:$D$55,'List of Molecules Used'!$F$3:$F$55,"",0,1)</f>
        <v>33.674999999999997</v>
      </c>
    </row>
    <row r="1836" spans="1:8">
      <c r="A1836" s="2" t="s">
        <v>56</v>
      </c>
      <c r="B1836" s="2"/>
      <c r="C1836">
        <v>422.73</v>
      </c>
      <c r="D1836">
        <v>3.5</v>
      </c>
      <c r="E1836">
        <v>163.36000000000001</v>
      </c>
      <c r="F1836" t="s">
        <v>238</v>
      </c>
      <c r="G1836">
        <f>_xlfn.XLOOKUP(A1836,'List of Molecules Used'!$D$3:$D$55,'List of Molecules Used'!$E$3:$E$55,"",0,1)</f>
        <v>469.7</v>
      </c>
      <c r="H1836">
        <f>_xlfn.XLOOKUP(A1836,'List of Molecules Used'!$D$3:$D$55,'List of Molecules Used'!$F$3:$F$55,"",0,1)</f>
        <v>33.674999999999997</v>
      </c>
    </row>
    <row r="1837" spans="1:8">
      <c r="A1837" s="2" t="s">
        <v>56</v>
      </c>
      <c r="B1837" s="2"/>
      <c r="C1837">
        <v>422.73</v>
      </c>
      <c r="D1837">
        <v>4</v>
      </c>
      <c r="E1837">
        <v>164</v>
      </c>
      <c r="F1837" t="s">
        <v>238</v>
      </c>
      <c r="G1837">
        <f>_xlfn.XLOOKUP(A1837,'List of Molecules Used'!$D$3:$D$55,'List of Molecules Used'!$E$3:$E$55,"",0,1)</f>
        <v>469.7</v>
      </c>
      <c r="H1837">
        <f>_xlfn.XLOOKUP(A1837,'List of Molecules Used'!$D$3:$D$55,'List of Molecules Used'!$F$3:$F$55,"",0,1)</f>
        <v>33.674999999999997</v>
      </c>
    </row>
    <row r="1838" spans="1:8">
      <c r="A1838" s="2" t="s">
        <v>56</v>
      </c>
      <c r="B1838" s="2"/>
      <c r="C1838">
        <v>422.73</v>
      </c>
      <c r="D1838">
        <v>4.5</v>
      </c>
      <c r="E1838">
        <v>164.68</v>
      </c>
      <c r="F1838" t="s">
        <v>238</v>
      </c>
      <c r="G1838">
        <f>_xlfn.XLOOKUP(A1838,'List of Molecules Used'!$D$3:$D$55,'List of Molecules Used'!$E$3:$E$55,"",0,1)</f>
        <v>469.7</v>
      </c>
      <c r="H1838">
        <f>_xlfn.XLOOKUP(A1838,'List of Molecules Used'!$D$3:$D$55,'List of Molecules Used'!$F$3:$F$55,"",0,1)</f>
        <v>33.674999999999997</v>
      </c>
    </row>
    <row r="1839" spans="1:8">
      <c r="A1839" s="2" t="s">
        <v>56</v>
      </c>
      <c r="B1839" s="2"/>
      <c r="C1839">
        <v>422.73</v>
      </c>
      <c r="D1839">
        <v>5</v>
      </c>
      <c r="E1839">
        <v>165.39</v>
      </c>
      <c r="F1839" t="s">
        <v>238</v>
      </c>
      <c r="G1839">
        <f>_xlfn.XLOOKUP(A1839,'List of Molecules Used'!$D$3:$D$55,'List of Molecules Used'!$E$3:$E$55,"",0,1)</f>
        <v>469.7</v>
      </c>
      <c r="H1839">
        <f>_xlfn.XLOOKUP(A1839,'List of Molecules Used'!$D$3:$D$55,'List of Molecules Used'!$F$3:$F$55,"",0,1)</f>
        <v>33.674999999999997</v>
      </c>
    </row>
    <row r="1840" spans="1:8">
      <c r="A1840" s="2" t="s">
        <v>56</v>
      </c>
      <c r="B1840" s="2"/>
      <c r="C1840">
        <v>422.73</v>
      </c>
      <c r="D1840">
        <v>5.5</v>
      </c>
      <c r="E1840">
        <v>166.14</v>
      </c>
      <c r="F1840" t="s">
        <v>238</v>
      </c>
      <c r="G1840">
        <f>_xlfn.XLOOKUP(A1840,'List of Molecules Used'!$D$3:$D$55,'List of Molecules Used'!$E$3:$E$55,"",0,1)</f>
        <v>469.7</v>
      </c>
      <c r="H1840">
        <f>_xlfn.XLOOKUP(A1840,'List of Molecules Used'!$D$3:$D$55,'List of Molecules Used'!$F$3:$F$55,"",0,1)</f>
        <v>33.674999999999997</v>
      </c>
    </row>
    <row r="1841" spans="1:8">
      <c r="A1841" s="2" t="s">
        <v>56</v>
      </c>
      <c r="B1841" s="2"/>
      <c r="C1841">
        <v>422.73</v>
      </c>
      <c r="D1841">
        <v>6</v>
      </c>
      <c r="E1841">
        <v>166.93</v>
      </c>
      <c r="F1841" t="s">
        <v>238</v>
      </c>
      <c r="G1841">
        <f>_xlfn.XLOOKUP(A1841,'List of Molecules Used'!$D$3:$D$55,'List of Molecules Used'!$E$3:$E$55,"",0,1)</f>
        <v>469.7</v>
      </c>
      <c r="H1841">
        <f>_xlfn.XLOOKUP(A1841,'List of Molecules Used'!$D$3:$D$55,'List of Molecules Used'!$F$3:$F$55,"",0,1)</f>
        <v>33.674999999999997</v>
      </c>
    </row>
    <row r="1842" spans="1:8">
      <c r="A1842" s="2" t="s">
        <v>56</v>
      </c>
      <c r="B1842" s="2"/>
      <c r="C1842">
        <v>422.73</v>
      </c>
      <c r="D1842">
        <v>6.5</v>
      </c>
      <c r="E1842">
        <v>167.76</v>
      </c>
      <c r="F1842" t="s">
        <v>238</v>
      </c>
      <c r="G1842">
        <f>_xlfn.XLOOKUP(A1842,'List of Molecules Used'!$D$3:$D$55,'List of Molecules Used'!$E$3:$E$55,"",0,1)</f>
        <v>469.7</v>
      </c>
      <c r="H1842">
        <f>_xlfn.XLOOKUP(A1842,'List of Molecules Used'!$D$3:$D$55,'List of Molecules Used'!$F$3:$F$55,"",0,1)</f>
        <v>33.674999999999997</v>
      </c>
    </row>
    <row r="1843" spans="1:8">
      <c r="A1843" s="2" t="s">
        <v>56</v>
      </c>
      <c r="B1843" s="2"/>
      <c r="C1843">
        <v>422.73</v>
      </c>
      <c r="D1843">
        <v>7</v>
      </c>
      <c r="E1843">
        <v>168.64</v>
      </c>
      <c r="F1843" t="s">
        <v>238</v>
      </c>
      <c r="G1843">
        <f>_xlfn.XLOOKUP(A1843,'List of Molecules Used'!$D$3:$D$55,'List of Molecules Used'!$E$3:$E$55,"",0,1)</f>
        <v>469.7</v>
      </c>
      <c r="H1843">
        <f>_xlfn.XLOOKUP(A1843,'List of Molecules Used'!$D$3:$D$55,'List of Molecules Used'!$F$3:$F$55,"",0,1)</f>
        <v>33.674999999999997</v>
      </c>
    </row>
    <row r="1844" spans="1:8">
      <c r="A1844" s="2" t="s">
        <v>56</v>
      </c>
      <c r="B1844" s="2"/>
      <c r="C1844">
        <v>422.73</v>
      </c>
      <c r="D1844">
        <v>7.5</v>
      </c>
      <c r="E1844">
        <v>169.57</v>
      </c>
      <c r="F1844" t="s">
        <v>238</v>
      </c>
      <c r="G1844">
        <f>_xlfn.XLOOKUP(A1844,'List of Molecules Used'!$D$3:$D$55,'List of Molecules Used'!$E$3:$E$55,"",0,1)</f>
        <v>469.7</v>
      </c>
      <c r="H1844">
        <f>_xlfn.XLOOKUP(A1844,'List of Molecules Used'!$D$3:$D$55,'List of Molecules Used'!$F$3:$F$55,"",0,1)</f>
        <v>33.674999999999997</v>
      </c>
    </row>
    <row r="1845" spans="1:8">
      <c r="A1845" s="2" t="s">
        <v>56</v>
      </c>
      <c r="B1845" s="2"/>
      <c r="C1845">
        <v>422.73</v>
      </c>
      <c r="D1845">
        <v>8</v>
      </c>
      <c r="E1845">
        <v>170.56</v>
      </c>
      <c r="F1845" t="s">
        <v>238</v>
      </c>
      <c r="G1845">
        <f>_xlfn.XLOOKUP(A1845,'List of Molecules Used'!$D$3:$D$55,'List of Molecules Used'!$E$3:$E$55,"",0,1)</f>
        <v>469.7</v>
      </c>
      <c r="H1845">
        <f>_xlfn.XLOOKUP(A1845,'List of Molecules Used'!$D$3:$D$55,'List of Molecules Used'!$F$3:$F$55,"",0,1)</f>
        <v>33.674999999999997</v>
      </c>
    </row>
    <row r="1846" spans="1:8">
      <c r="A1846" s="2" t="s">
        <v>56</v>
      </c>
      <c r="B1846" s="2"/>
      <c r="C1846">
        <v>422.73</v>
      </c>
      <c r="D1846">
        <v>8.5</v>
      </c>
      <c r="E1846">
        <v>171.62</v>
      </c>
      <c r="F1846" t="s">
        <v>238</v>
      </c>
      <c r="G1846">
        <f>_xlfn.XLOOKUP(A1846,'List of Molecules Used'!$D$3:$D$55,'List of Molecules Used'!$E$3:$E$55,"",0,1)</f>
        <v>469.7</v>
      </c>
      <c r="H1846">
        <f>_xlfn.XLOOKUP(A1846,'List of Molecules Used'!$D$3:$D$55,'List of Molecules Used'!$F$3:$F$55,"",0,1)</f>
        <v>33.674999999999997</v>
      </c>
    </row>
    <row r="1847" spans="1:8">
      <c r="A1847" s="2" t="s">
        <v>56</v>
      </c>
      <c r="B1847" s="2"/>
      <c r="C1847">
        <v>422.73</v>
      </c>
      <c r="D1847">
        <v>9</v>
      </c>
      <c r="E1847">
        <v>172.74</v>
      </c>
      <c r="F1847" t="s">
        <v>238</v>
      </c>
      <c r="G1847">
        <f>_xlfn.XLOOKUP(A1847,'List of Molecules Used'!$D$3:$D$55,'List of Molecules Used'!$E$3:$E$55,"",0,1)</f>
        <v>469.7</v>
      </c>
      <c r="H1847">
        <f>_xlfn.XLOOKUP(A1847,'List of Molecules Used'!$D$3:$D$55,'List of Molecules Used'!$F$3:$F$55,"",0,1)</f>
        <v>33.674999999999997</v>
      </c>
    </row>
    <row r="1848" spans="1:8">
      <c r="A1848" s="2" t="s">
        <v>56</v>
      </c>
      <c r="B1848" s="2"/>
      <c r="C1848">
        <v>422.73</v>
      </c>
      <c r="D1848">
        <v>9.5</v>
      </c>
      <c r="E1848">
        <v>173.95</v>
      </c>
      <c r="F1848" t="s">
        <v>238</v>
      </c>
      <c r="G1848">
        <f>_xlfn.XLOOKUP(A1848,'List of Molecules Used'!$D$3:$D$55,'List of Molecules Used'!$E$3:$E$55,"",0,1)</f>
        <v>469.7</v>
      </c>
      <c r="H1848">
        <f>_xlfn.XLOOKUP(A1848,'List of Molecules Used'!$D$3:$D$55,'List of Molecules Used'!$F$3:$F$55,"",0,1)</f>
        <v>33.674999999999997</v>
      </c>
    </row>
    <row r="1849" spans="1:8">
      <c r="A1849" s="2" t="s">
        <v>56</v>
      </c>
      <c r="B1849" s="2"/>
      <c r="C1849">
        <v>422.73</v>
      </c>
      <c r="D1849">
        <v>10</v>
      </c>
      <c r="E1849">
        <v>175.25</v>
      </c>
      <c r="F1849" t="s">
        <v>238</v>
      </c>
      <c r="G1849">
        <f>_xlfn.XLOOKUP(A1849,'List of Molecules Used'!$D$3:$D$55,'List of Molecules Used'!$E$3:$E$55,"",0,1)</f>
        <v>469.7</v>
      </c>
      <c r="H1849">
        <f>_xlfn.XLOOKUP(A1849,'List of Molecules Used'!$D$3:$D$55,'List of Molecules Used'!$F$3:$F$55,"",0,1)</f>
        <v>33.674999999999997</v>
      </c>
    </row>
    <row r="1850" spans="1:8">
      <c r="A1850" s="2" t="s">
        <v>56</v>
      </c>
      <c r="B1850" s="2"/>
      <c r="C1850">
        <v>469.7</v>
      </c>
      <c r="D1850">
        <v>1</v>
      </c>
      <c r="E1850">
        <v>174.42</v>
      </c>
      <c r="F1850" t="s">
        <v>238</v>
      </c>
      <c r="G1850">
        <f>_xlfn.XLOOKUP(A1850,'List of Molecules Used'!$D$3:$D$55,'List of Molecules Used'!$E$3:$E$55,"",0,1)</f>
        <v>469.7</v>
      </c>
      <c r="H1850">
        <f>_xlfn.XLOOKUP(A1850,'List of Molecules Used'!$D$3:$D$55,'List of Molecules Used'!$F$3:$F$55,"",0,1)</f>
        <v>33.674999999999997</v>
      </c>
    </row>
    <row r="1851" spans="1:8">
      <c r="A1851" s="2" t="s">
        <v>56</v>
      </c>
      <c r="B1851" s="2"/>
      <c r="C1851">
        <v>469.7</v>
      </c>
      <c r="D1851">
        <v>1.5</v>
      </c>
      <c r="E1851">
        <v>174.76</v>
      </c>
      <c r="F1851" t="s">
        <v>238</v>
      </c>
      <c r="G1851">
        <f>_xlfn.XLOOKUP(A1851,'List of Molecules Used'!$D$3:$D$55,'List of Molecules Used'!$E$3:$E$55,"",0,1)</f>
        <v>469.7</v>
      </c>
      <c r="H1851">
        <f>_xlfn.XLOOKUP(A1851,'List of Molecules Used'!$D$3:$D$55,'List of Molecules Used'!$F$3:$F$55,"",0,1)</f>
        <v>33.674999999999997</v>
      </c>
    </row>
    <row r="1852" spans="1:8">
      <c r="A1852" s="2" t="s">
        <v>56</v>
      </c>
      <c r="B1852" s="2"/>
      <c r="C1852">
        <v>469.7</v>
      </c>
      <c r="D1852">
        <v>2</v>
      </c>
      <c r="E1852">
        <v>175.11</v>
      </c>
      <c r="F1852" t="s">
        <v>238</v>
      </c>
      <c r="G1852">
        <f>_xlfn.XLOOKUP(A1852,'List of Molecules Used'!$D$3:$D$55,'List of Molecules Used'!$E$3:$E$55,"",0,1)</f>
        <v>469.7</v>
      </c>
      <c r="H1852">
        <f>_xlfn.XLOOKUP(A1852,'List of Molecules Used'!$D$3:$D$55,'List of Molecules Used'!$F$3:$F$55,"",0,1)</f>
        <v>33.674999999999997</v>
      </c>
    </row>
    <row r="1853" spans="1:8">
      <c r="A1853" s="2" t="s">
        <v>56</v>
      </c>
      <c r="B1853" s="2"/>
      <c r="C1853">
        <v>469.7</v>
      </c>
      <c r="D1853">
        <v>2.5</v>
      </c>
      <c r="E1853">
        <v>175.47</v>
      </c>
      <c r="F1853" t="s">
        <v>238</v>
      </c>
      <c r="G1853">
        <f>_xlfn.XLOOKUP(A1853,'List of Molecules Used'!$D$3:$D$55,'List of Molecules Used'!$E$3:$E$55,"",0,1)</f>
        <v>469.7</v>
      </c>
      <c r="H1853">
        <f>_xlfn.XLOOKUP(A1853,'List of Molecules Used'!$D$3:$D$55,'List of Molecules Used'!$F$3:$F$55,"",0,1)</f>
        <v>33.674999999999997</v>
      </c>
    </row>
    <row r="1854" spans="1:8">
      <c r="A1854" s="2" t="s">
        <v>56</v>
      </c>
      <c r="B1854" s="2"/>
      <c r="C1854">
        <v>469.7</v>
      </c>
      <c r="D1854">
        <v>3</v>
      </c>
      <c r="E1854">
        <v>175.83</v>
      </c>
      <c r="F1854" t="s">
        <v>238</v>
      </c>
      <c r="G1854">
        <f>_xlfn.XLOOKUP(A1854,'List of Molecules Used'!$D$3:$D$55,'List of Molecules Used'!$E$3:$E$55,"",0,1)</f>
        <v>469.7</v>
      </c>
      <c r="H1854">
        <f>_xlfn.XLOOKUP(A1854,'List of Molecules Used'!$D$3:$D$55,'List of Molecules Used'!$F$3:$F$55,"",0,1)</f>
        <v>33.674999999999997</v>
      </c>
    </row>
    <row r="1855" spans="1:8">
      <c r="A1855" s="2" t="s">
        <v>56</v>
      </c>
      <c r="B1855" s="2"/>
      <c r="C1855">
        <v>469.7</v>
      </c>
      <c r="D1855">
        <v>3.5</v>
      </c>
      <c r="E1855">
        <v>176.21</v>
      </c>
      <c r="F1855" t="s">
        <v>238</v>
      </c>
      <c r="G1855">
        <f>_xlfn.XLOOKUP(A1855,'List of Molecules Used'!$D$3:$D$55,'List of Molecules Used'!$E$3:$E$55,"",0,1)</f>
        <v>469.7</v>
      </c>
      <c r="H1855">
        <f>_xlfn.XLOOKUP(A1855,'List of Molecules Used'!$D$3:$D$55,'List of Molecules Used'!$F$3:$F$55,"",0,1)</f>
        <v>33.674999999999997</v>
      </c>
    </row>
    <row r="1856" spans="1:8">
      <c r="A1856" s="2" t="s">
        <v>56</v>
      </c>
      <c r="B1856" s="2"/>
      <c r="C1856">
        <v>469.7</v>
      </c>
      <c r="D1856">
        <v>4</v>
      </c>
      <c r="E1856">
        <v>176.6</v>
      </c>
      <c r="F1856" t="s">
        <v>238</v>
      </c>
      <c r="G1856">
        <f>_xlfn.XLOOKUP(A1856,'List of Molecules Used'!$D$3:$D$55,'List of Molecules Used'!$E$3:$E$55,"",0,1)</f>
        <v>469.7</v>
      </c>
      <c r="H1856">
        <f>_xlfn.XLOOKUP(A1856,'List of Molecules Used'!$D$3:$D$55,'List of Molecules Used'!$F$3:$F$55,"",0,1)</f>
        <v>33.674999999999997</v>
      </c>
    </row>
    <row r="1857" spans="1:8">
      <c r="A1857" s="2" t="s">
        <v>56</v>
      </c>
      <c r="B1857" s="2"/>
      <c r="C1857">
        <v>469.7</v>
      </c>
      <c r="D1857">
        <v>4.5</v>
      </c>
      <c r="E1857">
        <v>177</v>
      </c>
      <c r="F1857" t="s">
        <v>238</v>
      </c>
      <c r="G1857">
        <f>_xlfn.XLOOKUP(A1857,'List of Molecules Used'!$D$3:$D$55,'List of Molecules Used'!$E$3:$E$55,"",0,1)</f>
        <v>469.7</v>
      </c>
      <c r="H1857">
        <f>_xlfn.XLOOKUP(A1857,'List of Molecules Used'!$D$3:$D$55,'List of Molecules Used'!$F$3:$F$55,"",0,1)</f>
        <v>33.674999999999997</v>
      </c>
    </row>
    <row r="1858" spans="1:8">
      <c r="A1858" s="2" t="s">
        <v>56</v>
      </c>
      <c r="B1858" s="2"/>
      <c r="C1858">
        <v>469.7</v>
      </c>
      <c r="D1858">
        <v>5</v>
      </c>
      <c r="E1858">
        <v>177.42</v>
      </c>
      <c r="F1858" t="s">
        <v>238</v>
      </c>
      <c r="G1858">
        <f>_xlfn.XLOOKUP(A1858,'List of Molecules Used'!$D$3:$D$55,'List of Molecules Used'!$E$3:$E$55,"",0,1)</f>
        <v>469.7</v>
      </c>
      <c r="H1858">
        <f>_xlfn.XLOOKUP(A1858,'List of Molecules Used'!$D$3:$D$55,'List of Molecules Used'!$F$3:$F$55,"",0,1)</f>
        <v>33.674999999999997</v>
      </c>
    </row>
    <row r="1859" spans="1:8">
      <c r="A1859" s="2" t="s">
        <v>56</v>
      </c>
      <c r="B1859" s="2"/>
      <c r="C1859">
        <v>469.7</v>
      </c>
      <c r="D1859">
        <v>5.5</v>
      </c>
      <c r="E1859">
        <v>177.84</v>
      </c>
      <c r="F1859" t="s">
        <v>238</v>
      </c>
      <c r="G1859">
        <f>_xlfn.XLOOKUP(A1859,'List of Molecules Used'!$D$3:$D$55,'List of Molecules Used'!$E$3:$E$55,"",0,1)</f>
        <v>469.7</v>
      </c>
      <c r="H1859">
        <f>_xlfn.XLOOKUP(A1859,'List of Molecules Used'!$D$3:$D$55,'List of Molecules Used'!$F$3:$F$55,"",0,1)</f>
        <v>33.674999999999997</v>
      </c>
    </row>
    <row r="1860" spans="1:8">
      <c r="A1860" s="2" t="s">
        <v>56</v>
      </c>
      <c r="B1860" s="2"/>
      <c r="C1860">
        <v>469.7</v>
      </c>
      <c r="D1860">
        <v>6</v>
      </c>
      <c r="E1860">
        <v>178.28</v>
      </c>
      <c r="F1860" t="s">
        <v>238</v>
      </c>
      <c r="G1860">
        <f>_xlfn.XLOOKUP(A1860,'List of Molecules Used'!$D$3:$D$55,'List of Molecules Used'!$E$3:$E$55,"",0,1)</f>
        <v>469.7</v>
      </c>
      <c r="H1860">
        <f>_xlfn.XLOOKUP(A1860,'List of Molecules Used'!$D$3:$D$55,'List of Molecules Used'!$F$3:$F$55,"",0,1)</f>
        <v>33.674999999999997</v>
      </c>
    </row>
    <row r="1861" spans="1:8">
      <c r="A1861" s="2" t="s">
        <v>56</v>
      </c>
      <c r="B1861" s="2"/>
      <c r="C1861">
        <v>469.7</v>
      </c>
      <c r="D1861">
        <v>6.5</v>
      </c>
      <c r="E1861">
        <v>178.74</v>
      </c>
      <c r="F1861" t="s">
        <v>238</v>
      </c>
      <c r="G1861">
        <f>_xlfn.XLOOKUP(A1861,'List of Molecules Used'!$D$3:$D$55,'List of Molecules Used'!$E$3:$E$55,"",0,1)</f>
        <v>469.7</v>
      </c>
      <c r="H1861">
        <f>_xlfn.XLOOKUP(A1861,'List of Molecules Used'!$D$3:$D$55,'List of Molecules Used'!$F$3:$F$55,"",0,1)</f>
        <v>33.674999999999997</v>
      </c>
    </row>
    <row r="1862" spans="1:8">
      <c r="A1862" s="2" t="s">
        <v>56</v>
      </c>
      <c r="B1862" s="2"/>
      <c r="C1862">
        <v>469.7</v>
      </c>
      <c r="D1862">
        <v>7</v>
      </c>
      <c r="E1862">
        <v>179.21</v>
      </c>
      <c r="F1862" t="s">
        <v>238</v>
      </c>
      <c r="G1862">
        <f>_xlfn.XLOOKUP(A1862,'List of Molecules Used'!$D$3:$D$55,'List of Molecules Used'!$E$3:$E$55,"",0,1)</f>
        <v>469.7</v>
      </c>
      <c r="H1862">
        <f>_xlfn.XLOOKUP(A1862,'List of Molecules Used'!$D$3:$D$55,'List of Molecules Used'!$F$3:$F$55,"",0,1)</f>
        <v>33.674999999999997</v>
      </c>
    </row>
    <row r="1863" spans="1:8">
      <c r="A1863" s="2" t="s">
        <v>56</v>
      </c>
      <c r="B1863" s="2"/>
      <c r="C1863">
        <v>469.7</v>
      </c>
      <c r="D1863">
        <v>7.5</v>
      </c>
      <c r="E1863">
        <v>179.7</v>
      </c>
      <c r="F1863" t="s">
        <v>238</v>
      </c>
      <c r="G1863">
        <f>_xlfn.XLOOKUP(A1863,'List of Molecules Used'!$D$3:$D$55,'List of Molecules Used'!$E$3:$E$55,"",0,1)</f>
        <v>469.7</v>
      </c>
      <c r="H1863">
        <f>_xlfn.XLOOKUP(A1863,'List of Molecules Used'!$D$3:$D$55,'List of Molecules Used'!$F$3:$F$55,"",0,1)</f>
        <v>33.674999999999997</v>
      </c>
    </row>
    <row r="1864" spans="1:8">
      <c r="A1864" s="2" t="s">
        <v>56</v>
      </c>
      <c r="B1864" s="2"/>
      <c r="C1864">
        <v>469.7</v>
      </c>
      <c r="D1864">
        <v>8</v>
      </c>
      <c r="E1864">
        <v>180.2</v>
      </c>
      <c r="F1864" t="s">
        <v>238</v>
      </c>
      <c r="G1864">
        <f>_xlfn.XLOOKUP(A1864,'List of Molecules Used'!$D$3:$D$55,'List of Molecules Used'!$E$3:$E$55,"",0,1)</f>
        <v>469.7</v>
      </c>
      <c r="H1864">
        <f>_xlfn.XLOOKUP(A1864,'List of Molecules Used'!$D$3:$D$55,'List of Molecules Used'!$F$3:$F$55,"",0,1)</f>
        <v>33.674999999999997</v>
      </c>
    </row>
    <row r="1865" spans="1:8">
      <c r="A1865" s="2" t="s">
        <v>56</v>
      </c>
      <c r="B1865" s="2"/>
      <c r="C1865">
        <v>469.7</v>
      </c>
      <c r="D1865">
        <v>8.5</v>
      </c>
      <c r="E1865">
        <v>180.72</v>
      </c>
      <c r="F1865" t="s">
        <v>238</v>
      </c>
      <c r="G1865">
        <f>_xlfn.XLOOKUP(A1865,'List of Molecules Used'!$D$3:$D$55,'List of Molecules Used'!$E$3:$E$55,"",0,1)</f>
        <v>469.7</v>
      </c>
      <c r="H1865">
        <f>_xlfn.XLOOKUP(A1865,'List of Molecules Used'!$D$3:$D$55,'List of Molecules Used'!$F$3:$F$55,"",0,1)</f>
        <v>33.674999999999997</v>
      </c>
    </row>
    <row r="1866" spans="1:8">
      <c r="A1866" s="2" t="s">
        <v>56</v>
      </c>
      <c r="B1866" s="2"/>
      <c r="C1866">
        <v>469.7</v>
      </c>
      <c r="D1866">
        <v>9</v>
      </c>
      <c r="E1866">
        <v>181.26</v>
      </c>
      <c r="F1866" t="s">
        <v>238</v>
      </c>
      <c r="G1866">
        <f>_xlfn.XLOOKUP(A1866,'List of Molecules Used'!$D$3:$D$55,'List of Molecules Used'!$E$3:$E$55,"",0,1)</f>
        <v>469.7</v>
      </c>
      <c r="H1866">
        <f>_xlfn.XLOOKUP(A1866,'List of Molecules Used'!$D$3:$D$55,'List of Molecules Used'!$F$3:$F$55,"",0,1)</f>
        <v>33.674999999999997</v>
      </c>
    </row>
    <row r="1867" spans="1:8">
      <c r="A1867" s="2" t="s">
        <v>56</v>
      </c>
      <c r="B1867" s="2"/>
      <c r="C1867">
        <v>469.7</v>
      </c>
      <c r="D1867">
        <v>9.5</v>
      </c>
      <c r="E1867">
        <v>181.82</v>
      </c>
      <c r="F1867" t="s">
        <v>238</v>
      </c>
      <c r="G1867">
        <f>_xlfn.XLOOKUP(A1867,'List of Molecules Used'!$D$3:$D$55,'List of Molecules Used'!$E$3:$E$55,"",0,1)</f>
        <v>469.7</v>
      </c>
      <c r="H1867">
        <f>_xlfn.XLOOKUP(A1867,'List of Molecules Used'!$D$3:$D$55,'List of Molecules Used'!$F$3:$F$55,"",0,1)</f>
        <v>33.674999999999997</v>
      </c>
    </row>
    <row r="1868" spans="1:8">
      <c r="A1868" s="2" t="s">
        <v>56</v>
      </c>
      <c r="B1868" s="2"/>
      <c r="C1868">
        <v>469.7</v>
      </c>
      <c r="D1868">
        <v>10</v>
      </c>
      <c r="E1868">
        <v>182.4</v>
      </c>
      <c r="F1868" t="s">
        <v>238</v>
      </c>
      <c r="G1868">
        <f>_xlfn.XLOOKUP(A1868,'List of Molecules Used'!$D$3:$D$55,'List of Molecules Used'!$E$3:$E$55,"",0,1)</f>
        <v>469.7</v>
      </c>
      <c r="H1868">
        <f>_xlfn.XLOOKUP(A1868,'List of Molecules Used'!$D$3:$D$55,'List of Molecules Used'!$F$3:$F$55,"",0,1)</f>
        <v>33.674999999999997</v>
      </c>
    </row>
    <row r="1869" spans="1:8">
      <c r="A1869" s="2" t="s">
        <v>56</v>
      </c>
      <c r="B1869" s="2"/>
      <c r="C1869">
        <v>516.66999999999996</v>
      </c>
      <c r="D1869">
        <v>1</v>
      </c>
      <c r="E1869">
        <v>187.7</v>
      </c>
      <c r="F1869" t="s">
        <v>238</v>
      </c>
      <c r="G1869">
        <f>_xlfn.XLOOKUP(A1869,'List of Molecules Used'!$D$3:$D$55,'List of Molecules Used'!$E$3:$E$55,"",0,1)</f>
        <v>469.7</v>
      </c>
      <c r="H1869">
        <f>_xlfn.XLOOKUP(A1869,'List of Molecules Used'!$D$3:$D$55,'List of Molecules Used'!$F$3:$F$55,"",0,1)</f>
        <v>33.674999999999997</v>
      </c>
    </row>
    <row r="1870" spans="1:8">
      <c r="A1870" s="2" t="s">
        <v>56</v>
      </c>
      <c r="B1870" s="2"/>
      <c r="C1870">
        <v>516.66999999999996</v>
      </c>
      <c r="D1870">
        <v>1.5</v>
      </c>
      <c r="E1870">
        <v>187.93</v>
      </c>
      <c r="F1870" t="s">
        <v>238</v>
      </c>
      <c r="G1870">
        <f>_xlfn.XLOOKUP(A1870,'List of Molecules Used'!$D$3:$D$55,'List of Molecules Used'!$E$3:$E$55,"",0,1)</f>
        <v>469.7</v>
      </c>
      <c r="H1870">
        <f>_xlfn.XLOOKUP(A1870,'List of Molecules Used'!$D$3:$D$55,'List of Molecules Used'!$F$3:$F$55,"",0,1)</f>
        <v>33.674999999999997</v>
      </c>
    </row>
    <row r="1871" spans="1:8">
      <c r="A1871" s="2" t="s">
        <v>56</v>
      </c>
      <c r="B1871" s="2"/>
      <c r="C1871">
        <v>516.66999999999996</v>
      </c>
      <c r="D1871">
        <v>2</v>
      </c>
      <c r="E1871">
        <v>188.17</v>
      </c>
      <c r="F1871" t="s">
        <v>238</v>
      </c>
      <c r="G1871">
        <f>_xlfn.XLOOKUP(A1871,'List of Molecules Used'!$D$3:$D$55,'List of Molecules Used'!$E$3:$E$55,"",0,1)</f>
        <v>469.7</v>
      </c>
      <c r="H1871">
        <f>_xlfn.XLOOKUP(A1871,'List of Molecules Used'!$D$3:$D$55,'List of Molecules Used'!$F$3:$F$55,"",0,1)</f>
        <v>33.674999999999997</v>
      </c>
    </row>
    <row r="1872" spans="1:8">
      <c r="A1872" s="2" t="s">
        <v>56</v>
      </c>
      <c r="B1872" s="2"/>
      <c r="C1872">
        <v>516.66999999999996</v>
      </c>
      <c r="D1872">
        <v>2.5</v>
      </c>
      <c r="E1872">
        <v>188.42</v>
      </c>
      <c r="F1872" t="s">
        <v>238</v>
      </c>
      <c r="G1872">
        <f>_xlfn.XLOOKUP(A1872,'List of Molecules Used'!$D$3:$D$55,'List of Molecules Used'!$E$3:$E$55,"",0,1)</f>
        <v>469.7</v>
      </c>
      <c r="H1872">
        <f>_xlfn.XLOOKUP(A1872,'List of Molecules Used'!$D$3:$D$55,'List of Molecules Used'!$F$3:$F$55,"",0,1)</f>
        <v>33.674999999999997</v>
      </c>
    </row>
    <row r="1873" spans="1:8">
      <c r="A1873" s="2" t="s">
        <v>56</v>
      </c>
      <c r="B1873" s="2"/>
      <c r="C1873">
        <v>516.66999999999996</v>
      </c>
      <c r="D1873">
        <v>3</v>
      </c>
      <c r="E1873">
        <v>188.66</v>
      </c>
      <c r="F1873" t="s">
        <v>238</v>
      </c>
      <c r="G1873">
        <f>_xlfn.XLOOKUP(A1873,'List of Molecules Used'!$D$3:$D$55,'List of Molecules Used'!$E$3:$E$55,"",0,1)</f>
        <v>469.7</v>
      </c>
      <c r="H1873">
        <f>_xlfn.XLOOKUP(A1873,'List of Molecules Used'!$D$3:$D$55,'List of Molecules Used'!$F$3:$F$55,"",0,1)</f>
        <v>33.674999999999997</v>
      </c>
    </row>
    <row r="1874" spans="1:8">
      <c r="A1874" s="2" t="s">
        <v>56</v>
      </c>
      <c r="B1874" s="2"/>
      <c r="C1874">
        <v>516.66999999999996</v>
      </c>
      <c r="D1874">
        <v>3.5</v>
      </c>
      <c r="E1874">
        <v>188.92</v>
      </c>
      <c r="F1874" t="s">
        <v>238</v>
      </c>
      <c r="G1874">
        <f>_xlfn.XLOOKUP(A1874,'List of Molecules Used'!$D$3:$D$55,'List of Molecules Used'!$E$3:$E$55,"",0,1)</f>
        <v>469.7</v>
      </c>
      <c r="H1874">
        <f>_xlfn.XLOOKUP(A1874,'List of Molecules Used'!$D$3:$D$55,'List of Molecules Used'!$F$3:$F$55,"",0,1)</f>
        <v>33.674999999999997</v>
      </c>
    </row>
    <row r="1875" spans="1:8">
      <c r="A1875" s="2" t="s">
        <v>56</v>
      </c>
      <c r="B1875" s="2"/>
      <c r="C1875">
        <v>516.66999999999996</v>
      </c>
      <c r="D1875">
        <v>4</v>
      </c>
      <c r="E1875">
        <v>189.17</v>
      </c>
      <c r="F1875" t="s">
        <v>238</v>
      </c>
      <c r="G1875">
        <f>_xlfn.XLOOKUP(A1875,'List of Molecules Used'!$D$3:$D$55,'List of Molecules Used'!$E$3:$E$55,"",0,1)</f>
        <v>469.7</v>
      </c>
      <c r="H1875">
        <f>_xlfn.XLOOKUP(A1875,'List of Molecules Used'!$D$3:$D$55,'List of Molecules Used'!$F$3:$F$55,"",0,1)</f>
        <v>33.674999999999997</v>
      </c>
    </row>
    <row r="1876" spans="1:8">
      <c r="A1876" s="2" t="s">
        <v>56</v>
      </c>
      <c r="B1876" s="2"/>
      <c r="C1876">
        <v>516.66999999999996</v>
      </c>
      <c r="D1876">
        <v>4.5</v>
      </c>
      <c r="E1876">
        <v>189.44</v>
      </c>
      <c r="F1876" t="s">
        <v>238</v>
      </c>
      <c r="G1876">
        <f>_xlfn.XLOOKUP(A1876,'List of Molecules Used'!$D$3:$D$55,'List of Molecules Used'!$E$3:$E$55,"",0,1)</f>
        <v>469.7</v>
      </c>
      <c r="H1876">
        <f>_xlfn.XLOOKUP(A1876,'List of Molecules Used'!$D$3:$D$55,'List of Molecules Used'!$F$3:$F$55,"",0,1)</f>
        <v>33.674999999999997</v>
      </c>
    </row>
    <row r="1877" spans="1:8">
      <c r="A1877" s="2" t="s">
        <v>56</v>
      </c>
      <c r="B1877" s="2"/>
      <c r="C1877">
        <v>516.66999999999996</v>
      </c>
      <c r="D1877">
        <v>5</v>
      </c>
      <c r="E1877">
        <v>189.71</v>
      </c>
      <c r="F1877" t="s">
        <v>238</v>
      </c>
      <c r="G1877">
        <f>_xlfn.XLOOKUP(A1877,'List of Molecules Used'!$D$3:$D$55,'List of Molecules Used'!$E$3:$E$55,"",0,1)</f>
        <v>469.7</v>
      </c>
      <c r="H1877">
        <f>_xlfn.XLOOKUP(A1877,'List of Molecules Used'!$D$3:$D$55,'List of Molecules Used'!$F$3:$F$55,"",0,1)</f>
        <v>33.674999999999997</v>
      </c>
    </row>
    <row r="1878" spans="1:8">
      <c r="A1878" s="2" t="s">
        <v>56</v>
      </c>
      <c r="B1878" s="2"/>
      <c r="C1878">
        <v>516.66999999999996</v>
      </c>
      <c r="D1878">
        <v>5.5</v>
      </c>
      <c r="E1878">
        <v>189.98</v>
      </c>
      <c r="F1878" t="s">
        <v>238</v>
      </c>
      <c r="G1878">
        <f>_xlfn.XLOOKUP(A1878,'List of Molecules Used'!$D$3:$D$55,'List of Molecules Used'!$E$3:$E$55,"",0,1)</f>
        <v>469.7</v>
      </c>
      <c r="H1878">
        <f>_xlfn.XLOOKUP(A1878,'List of Molecules Used'!$D$3:$D$55,'List of Molecules Used'!$F$3:$F$55,"",0,1)</f>
        <v>33.674999999999997</v>
      </c>
    </row>
    <row r="1879" spans="1:8">
      <c r="A1879" s="2" t="s">
        <v>56</v>
      </c>
      <c r="B1879" s="2"/>
      <c r="C1879">
        <v>516.66999999999996</v>
      </c>
      <c r="D1879">
        <v>6</v>
      </c>
      <c r="E1879">
        <v>190.26</v>
      </c>
      <c r="F1879" t="s">
        <v>238</v>
      </c>
      <c r="G1879">
        <f>_xlfn.XLOOKUP(A1879,'List of Molecules Used'!$D$3:$D$55,'List of Molecules Used'!$E$3:$E$55,"",0,1)</f>
        <v>469.7</v>
      </c>
      <c r="H1879">
        <f>_xlfn.XLOOKUP(A1879,'List of Molecules Used'!$D$3:$D$55,'List of Molecules Used'!$F$3:$F$55,"",0,1)</f>
        <v>33.674999999999997</v>
      </c>
    </row>
    <row r="1880" spans="1:8">
      <c r="A1880" s="2" t="s">
        <v>56</v>
      </c>
      <c r="B1880" s="2"/>
      <c r="C1880">
        <v>516.66999999999996</v>
      </c>
      <c r="D1880">
        <v>6.5</v>
      </c>
      <c r="E1880">
        <v>190.55</v>
      </c>
      <c r="F1880" t="s">
        <v>238</v>
      </c>
      <c r="G1880">
        <f>_xlfn.XLOOKUP(A1880,'List of Molecules Used'!$D$3:$D$55,'List of Molecules Used'!$E$3:$E$55,"",0,1)</f>
        <v>469.7</v>
      </c>
      <c r="H1880">
        <f>_xlfn.XLOOKUP(A1880,'List of Molecules Used'!$D$3:$D$55,'List of Molecules Used'!$F$3:$F$55,"",0,1)</f>
        <v>33.674999999999997</v>
      </c>
    </row>
    <row r="1881" spans="1:8">
      <c r="A1881" s="2" t="s">
        <v>56</v>
      </c>
      <c r="B1881" s="2"/>
      <c r="C1881">
        <v>516.66999999999996</v>
      </c>
      <c r="D1881">
        <v>7</v>
      </c>
      <c r="E1881">
        <v>190.84</v>
      </c>
      <c r="F1881" t="s">
        <v>238</v>
      </c>
      <c r="G1881">
        <f>_xlfn.XLOOKUP(A1881,'List of Molecules Used'!$D$3:$D$55,'List of Molecules Used'!$E$3:$E$55,"",0,1)</f>
        <v>469.7</v>
      </c>
      <c r="H1881">
        <f>_xlfn.XLOOKUP(A1881,'List of Molecules Used'!$D$3:$D$55,'List of Molecules Used'!$F$3:$F$55,"",0,1)</f>
        <v>33.674999999999997</v>
      </c>
    </row>
    <row r="1882" spans="1:8">
      <c r="A1882" s="2" t="s">
        <v>56</v>
      </c>
      <c r="B1882" s="2"/>
      <c r="C1882">
        <v>516.66999999999996</v>
      </c>
      <c r="D1882">
        <v>7.5</v>
      </c>
      <c r="E1882">
        <v>191.14</v>
      </c>
      <c r="F1882" t="s">
        <v>238</v>
      </c>
      <c r="G1882">
        <f>_xlfn.XLOOKUP(A1882,'List of Molecules Used'!$D$3:$D$55,'List of Molecules Used'!$E$3:$E$55,"",0,1)</f>
        <v>469.7</v>
      </c>
      <c r="H1882">
        <f>_xlfn.XLOOKUP(A1882,'List of Molecules Used'!$D$3:$D$55,'List of Molecules Used'!$F$3:$F$55,"",0,1)</f>
        <v>33.674999999999997</v>
      </c>
    </row>
    <row r="1883" spans="1:8">
      <c r="A1883" s="2" t="s">
        <v>56</v>
      </c>
      <c r="B1883" s="2"/>
      <c r="C1883">
        <v>516.66999999999996</v>
      </c>
      <c r="D1883">
        <v>8</v>
      </c>
      <c r="E1883">
        <v>191.44</v>
      </c>
      <c r="F1883" t="s">
        <v>238</v>
      </c>
      <c r="G1883">
        <f>_xlfn.XLOOKUP(A1883,'List of Molecules Used'!$D$3:$D$55,'List of Molecules Used'!$E$3:$E$55,"",0,1)</f>
        <v>469.7</v>
      </c>
      <c r="H1883">
        <f>_xlfn.XLOOKUP(A1883,'List of Molecules Used'!$D$3:$D$55,'List of Molecules Used'!$F$3:$F$55,"",0,1)</f>
        <v>33.674999999999997</v>
      </c>
    </row>
    <row r="1884" spans="1:8">
      <c r="A1884" s="2" t="s">
        <v>56</v>
      </c>
      <c r="B1884" s="2"/>
      <c r="C1884">
        <v>516.66999999999996</v>
      </c>
      <c r="D1884">
        <v>8.5</v>
      </c>
      <c r="E1884">
        <v>191.75</v>
      </c>
      <c r="F1884" t="s">
        <v>238</v>
      </c>
      <c r="G1884">
        <f>_xlfn.XLOOKUP(A1884,'List of Molecules Used'!$D$3:$D$55,'List of Molecules Used'!$E$3:$E$55,"",0,1)</f>
        <v>469.7</v>
      </c>
      <c r="H1884">
        <f>_xlfn.XLOOKUP(A1884,'List of Molecules Used'!$D$3:$D$55,'List of Molecules Used'!$F$3:$F$55,"",0,1)</f>
        <v>33.674999999999997</v>
      </c>
    </row>
    <row r="1885" spans="1:8">
      <c r="A1885" s="2" t="s">
        <v>56</v>
      </c>
      <c r="B1885" s="2"/>
      <c r="C1885">
        <v>516.66999999999996</v>
      </c>
      <c r="D1885">
        <v>9</v>
      </c>
      <c r="E1885">
        <v>192.07</v>
      </c>
      <c r="F1885" t="s">
        <v>238</v>
      </c>
      <c r="G1885">
        <f>_xlfn.XLOOKUP(A1885,'List of Molecules Used'!$D$3:$D$55,'List of Molecules Used'!$E$3:$E$55,"",0,1)</f>
        <v>469.7</v>
      </c>
      <c r="H1885">
        <f>_xlfn.XLOOKUP(A1885,'List of Molecules Used'!$D$3:$D$55,'List of Molecules Used'!$F$3:$F$55,"",0,1)</f>
        <v>33.674999999999997</v>
      </c>
    </row>
    <row r="1886" spans="1:8">
      <c r="A1886" s="2" t="s">
        <v>56</v>
      </c>
      <c r="B1886" s="2"/>
      <c r="C1886">
        <v>516.66999999999996</v>
      </c>
      <c r="D1886">
        <v>9.5</v>
      </c>
      <c r="E1886">
        <v>192.4</v>
      </c>
      <c r="F1886" t="s">
        <v>238</v>
      </c>
      <c r="G1886">
        <f>_xlfn.XLOOKUP(A1886,'List of Molecules Used'!$D$3:$D$55,'List of Molecules Used'!$E$3:$E$55,"",0,1)</f>
        <v>469.7</v>
      </c>
      <c r="H1886">
        <f>_xlfn.XLOOKUP(A1886,'List of Molecules Used'!$D$3:$D$55,'List of Molecules Used'!$F$3:$F$55,"",0,1)</f>
        <v>33.674999999999997</v>
      </c>
    </row>
    <row r="1887" spans="1:8">
      <c r="A1887" s="2" t="s">
        <v>56</v>
      </c>
      <c r="B1887" s="2"/>
      <c r="C1887">
        <v>516.66999999999996</v>
      </c>
      <c r="D1887">
        <v>10</v>
      </c>
      <c r="E1887">
        <v>192.73</v>
      </c>
      <c r="F1887" t="s">
        <v>238</v>
      </c>
      <c r="G1887">
        <f>_xlfn.XLOOKUP(A1887,'List of Molecules Used'!$D$3:$D$55,'List of Molecules Used'!$E$3:$E$55,"",0,1)</f>
        <v>469.7</v>
      </c>
      <c r="H1887">
        <f>_xlfn.XLOOKUP(A1887,'List of Molecules Used'!$D$3:$D$55,'List of Molecules Used'!$F$3:$F$55,"",0,1)</f>
        <v>33.674999999999997</v>
      </c>
    </row>
    <row r="1888" spans="1:8">
      <c r="A1888" s="2" t="s">
        <v>56</v>
      </c>
      <c r="B1888" s="2"/>
      <c r="C1888">
        <v>563.64</v>
      </c>
      <c r="D1888">
        <v>1</v>
      </c>
      <c r="E1888">
        <v>200.19</v>
      </c>
      <c r="F1888" t="s">
        <v>238</v>
      </c>
      <c r="G1888">
        <f>_xlfn.XLOOKUP(A1888,'List of Molecules Used'!$D$3:$D$55,'List of Molecules Used'!$E$3:$E$55,"",0,1)</f>
        <v>469.7</v>
      </c>
      <c r="H1888">
        <f>_xlfn.XLOOKUP(A1888,'List of Molecules Used'!$D$3:$D$55,'List of Molecules Used'!$F$3:$F$55,"",0,1)</f>
        <v>33.674999999999997</v>
      </c>
    </row>
    <row r="1889" spans="1:8">
      <c r="A1889" s="2" t="s">
        <v>56</v>
      </c>
      <c r="B1889" s="2"/>
      <c r="C1889">
        <v>563.64</v>
      </c>
      <c r="D1889">
        <v>1.5</v>
      </c>
      <c r="E1889">
        <v>200.36</v>
      </c>
      <c r="F1889" t="s">
        <v>238</v>
      </c>
      <c r="G1889">
        <f>_xlfn.XLOOKUP(A1889,'List of Molecules Used'!$D$3:$D$55,'List of Molecules Used'!$E$3:$E$55,"",0,1)</f>
        <v>469.7</v>
      </c>
      <c r="H1889">
        <f>_xlfn.XLOOKUP(A1889,'List of Molecules Used'!$D$3:$D$55,'List of Molecules Used'!$F$3:$F$55,"",0,1)</f>
        <v>33.674999999999997</v>
      </c>
    </row>
    <row r="1890" spans="1:8">
      <c r="A1890" s="2" t="s">
        <v>56</v>
      </c>
      <c r="B1890" s="2"/>
      <c r="C1890">
        <v>563.64</v>
      </c>
      <c r="D1890">
        <v>2</v>
      </c>
      <c r="E1890">
        <v>200.53</v>
      </c>
      <c r="F1890" t="s">
        <v>238</v>
      </c>
      <c r="G1890">
        <f>_xlfn.XLOOKUP(A1890,'List of Molecules Used'!$D$3:$D$55,'List of Molecules Used'!$E$3:$E$55,"",0,1)</f>
        <v>469.7</v>
      </c>
      <c r="H1890">
        <f>_xlfn.XLOOKUP(A1890,'List of Molecules Used'!$D$3:$D$55,'List of Molecules Used'!$F$3:$F$55,"",0,1)</f>
        <v>33.674999999999997</v>
      </c>
    </row>
    <row r="1891" spans="1:8">
      <c r="A1891" s="2" t="s">
        <v>56</v>
      </c>
      <c r="B1891" s="2"/>
      <c r="C1891">
        <v>563.64</v>
      </c>
      <c r="D1891">
        <v>2.5</v>
      </c>
      <c r="E1891">
        <v>200.71</v>
      </c>
      <c r="F1891" t="s">
        <v>238</v>
      </c>
      <c r="G1891">
        <f>_xlfn.XLOOKUP(A1891,'List of Molecules Used'!$D$3:$D$55,'List of Molecules Used'!$E$3:$E$55,"",0,1)</f>
        <v>469.7</v>
      </c>
      <c r="H1891">
        <f>_xlfn.XLOOKUP(A1891,'List of Molecules Used'!$D$3:$D$55,'List of Molecules Used'!$F$3:$F$55,"",0,1)</f>
        <v>33.674999999999997</v>
      </c>
    </row>
    <row r="1892" spans="1:8">
      <c r="A1892" s="2" t="s">
        <v>56</v>
      </c>
      <c r="B1892" s="2"/>
      <c r="C1892">
        <v>563.64</v>
      </c>
      <c r="D1892">
        <v>3</v>
      </c>
      <c r="E1892">
        <v>200.88</v>
      </c>
      <c r="F1892" t="s">
        <v>238</v>
      </c>
      <c r="G1892">
        <f>_xlfn.XLOOKUP(A1892,'List of Molecules Used'!$D$3:$D$55,'List of Molecules Used'!$E$3:$E$55,"",0,1)</f>
        <v>469.7</v>
      </c>
      <c r="H1892">
        <f>_xlfn.XLOOKUP(A1892,'List of Molecules Used'!$D$3:$D$55,'List of Molecules Used'!$F$3:$F$55,"",0,1)</f>
        <v>33.674999999999997</v>
      </c>
    </row>
    <row r="1893" spans="1:8">
      <c r="A1893" s="2" t="s">
        <v>56</v>
      </c>
      <c r="B1893" s="2"/>
      <c r="C1893">
        <v>563.64</v>
      </c>
      <c r="D1893">
        <v>3.5</v>
      </c>
      <c r="E1893">
        <v>201.06</v>
      </c>
      <c r="F1893" t="s">
        <v>238</v>
      </c>
      <c r="G1893">
        <f>_xlfn.XLOOKUP(A1893,'List of Molecules Used'!$D$3:$D$55,'List of Molecules Used'!$E$3:$E$55,"",0,1)</f>
        <v>469.7</v>
      </c>
      <c r="H1893">
        <f>_xlfn.XLOOKUP(A1893,'List of Molecules Used'!$D$3:$D$55,'List of Molecules Used'!$F$3:$F$55,"",0,1)</f>
        <v>33.674999999999997</v>
      </c>
    </row>
    <row r="1894" spans="1:8">
      <c r="A1894" s="2" t="s">
        <v>56</v>
      </c>
      <c r="B1894" s="2"/>
      <c r="C1894">
        <v>563.64</v>
      </c>
      <c r="D1894">
        <v>4</v>
      </c>
      <c r="E1894">
        <v>201.25</v>
      </c>
      <c r="F1894" t="s">
        <v>238</v>
      </c>
      <c r="G1894">
        <f>_xlfn.XLOOKUP(A1894,'List of Molecules Used'!$D$3:$D$55,'List of Molecules Used'!$E$3:$E$55,"",0,1)</f>
        <v>469.7</v>
      </c>
      <c r="H1894">
        <f>_xlfn.XLOOKUP(A1894,'List of Molecules Used'!$D$3:$D$55,'List of Molecules Used'!$F$3:$F$55,"",0,1)</f>
        <v>33.674999999999997</v>
      </c>
    </row>
    <row r="1895" spans="1:8">
      <c r="A1895" s="2" t="s">
        <v>56</v>
      </c>
      <c r="B1895" s="2"/>
      <c r="C1895">
        <v>563.64</v>
      </c>
      <c r="D1895">
        <v>4.5</v>
      </c>
      <c r="E1895">
        <v>201.43</v>
      </c>
      <c r="F1895" t="s">
        <v>238</v>
      </c>
      <c r="G1895">
        <f>_xlfn.XLOOKUP(A1895,'List of Molecules Used'!$D$3:$D$55,'List of Molecules Used'!$E$3:$E$55,"",0,1)</f>
        <v>469.7</v>
      </c>
      <c r="H1895">
        <f>_xlfn.XLOOKUP(A1895,'List of Molecules Used'!$D$3:$D$55,'List of Molecules Used'!$F$3:$F$55,"",0,1)</f>
        <v>33.674999999999997</v>
      </c>
    </row>
    <row r="1896" spans="1:8">
      <c r="A1896" s="2" t="s">
        <v>56</v>
      </c>
      <c r="B1896" s="2"/>
      <c r="C1896">
        <v>563.64</v>
      </c>
      <c r="D1896">
        <v>5</v>
      </c>
      <c r="E1896">
        <v>201.62</v>
      </c>
      <c r="F1896" t="s">
        <v>238</v>
      </c>
      <c r="G1896">
        <f>_xlfn.XLOOKUP(A1896,'List of Molecules Used'!$D$3:$D$55,'List of Molecules Used'!$E$3:$E$55,"",0,1)</f>
        <v>469.7</v>
      </c>
      <c r="H1896">
        <f>_xlfn.XLOOKUP(A1896,'List of Molecules Used'!$D$3:$D$55,'List of Molecules Used'!$F$3:$F$55,"",0,1)</f>
        <v>33.674999999999997</v>
      </c>
    </row>
    <row r="1897" spans="1:8">
      <c r="A1897" s="2" t="s">
        <v>56</v>
      </c>
      <c r="B1897" s="2"/>
      <c r="C1897">
        <v>563.64</v>
      </c>
      <c r="D1897">
        <v>5.5</v>
      </c>
      <c r="E1897">
        <v>201.81</v>
      </c>
      <c r="F1897" t="s">
        <v>238</v>
      </c>
      <c r="G1897">
        <f>_xlfn.XLOOKUP(A1897,'List of Molecules Used'!$D$3:$D$55,'List of Molecules Used'!$E$3:$E$55,"",0,1)</f>
        <v>469.7</v>
      </c>
      <c r="H1897">
        <f>_xlfn.XLOOKUP(A1897,'List of Molecules Used'!$D$3:$D$55,'List of Molecules Used'!$F$3:$F$55,"",0,1)</f>
        <v>33.674999999999997</v>
      </c>
    </row>
    <row r="1898" spans="1:8">
      <c r="A1898" s="2" t="s">
        <v>56</v>
      </c>
      <c r="B1898" s="2"/>
      <c r="C1898">
        <v>563.64</v>
      </c>
      <c r="D1898">
        <v>6</v>
      </c>
      <c r="E1898">
        <v>202</v>
      </c>
      <c r="F1898" t="s">
        <v>238</v>
      </c>
      <c r="G1898">
        <f>_xlfn.XLOOKUP(A1898,'List of Molecules Used'!$D$3:$D$55,'List of Molecules Used'!$E$3:$E$55,"",0,1)</f>
        <v>469.7</v>
      </c>
      <c r="H1898">
        <f>_xlfn.XLOOKUP(A1898,'List of Molecules Used'!$D$3:$D$55,'List of Molecules Used'!$F$3:$F$55,"",0,1)</f>
        <v>33.674999999999997</v>
      </c>
    </row>
    <row r="1899" spans="1:8">
      <c r="A1899" s="2" t="s">
        <v>56</v>
      </c>
      <c r="B1899" s="2"/>
      <c r="C1899">
        <v>563.64</v>
      </c>
      <c r="D1899">
        <v>6.5</v>
      </c>
      <c r="E1899">
        <v>202.2</v>
      </c>
      <c r="F1899" t="s">
        <v>238</v>
      </c>
      <c r="G1899">
        <f>_xlfn.XLOOKUP(A1899,'List of Molecules Used'!$D$3:$D$55,'List of Molecules Used'!$E$3:$E$55,"",0,1)</f>
        <v>469.7</v>
      </c>
      <c r="H1899">
        <f>_xlfn.XLOOKUP(A1899,'List of Molecules Used'!$D$3:$D$55,'List of Molecules Used'!$F$3:$F$55,"",0,1)</f>
        <v>33.674999999999997</v>
      </c>
    </row>
    <row r="1900" spans="1:8">
      <c r="A1900" s="2" t="s">
        <v>56</v>
      </c>
      <c r="B1900" s="2"/>
      <c r="C1900">
        <v>563.64</v>
      </c>
      <c r="D1900">
        <v>7</v>
      </c>
      <c r="E1900">
        <v>202.4</v>
      </c>
      <c r="F1900" t="s">
        <v>238</v>
      </c>
      <c r="G1900">
        <f>_xlfn.XLOOKUP(A1900,'List of Molecules Used'!$D$3:$D$55,'List of Molecules Used'!$E$3:$E$55,"",0,1)</f>
        <v>469.7</v>
      </c>
      <c r="H1900">
        <f>_xlfn.XLOOKUP(A1900,'List of Molecules Used'!$D$3:$D$55,'List of Molecules Used'!$F$3:$F$55,"",0,1)</f>
        <v>33.674999999999997</v>
      </c>
    </row>
    <row r="1901" spans="1:8">
      <c r="A1901" s="2" t="s">
        <v>56</v>
      </c>
      <c r="B1901" s="2"/>
      <c r="C1901">
        <v>563.64</v>
      </c>
      <c r="D1901">
        <v>7.5</v>
      </c>
      <c r="E1901">
        <v>202.6</v>
      </c>
      <c r="F1901" t="s">
        <v>238</v>
      </c>
      <c r="G1901">
        <f>_xlfn.XLOOKUP(A1901,'List of Molecules Used'!$D$3:$D$55,'List of Molecules Used'!$E$3:$E$55,"",0,1)</f>
        <v>469.7</v>
      </c>
      <c r="H1901">
        <f>_xlfn.XLOOKUP(A1901,'List of Molecules Used'!$D$3:$D$55,'List of Molecules Used'!$F$3:$F$55,"",0,1)</f>
        <v>33.674999999999997</v>
      </c>
    </row>
    <row r="1902" spans="1:8">
      <c r="A1902" s="2" t="s">
        <v>56</v>
      </c>
      <c r="B1902" s="2"/>
      <c r="C1902">
        <v>563.64</v>
      </c>
      <c r="D1902">
        <v>8</v>
      </c>
      <c r="E1902">
        <v>202.8</v>
      </c>
      <c r="F1902" t="s">
        <v>238</v>
      </c>
      <c r="G1902">
        <f>_xlfn.XLOOKUP(A1902,'List of Molecules Used'!$D$3:$D$55,'List of Molecules Used'!$E$3:$E$55,"",0,1)</f>
        <v>469.7</v>
      </c>
      <c r="H1902">
        <f>_xlfn.XLOOKUP(A1902,'List of Molecules Used'!$D$3:$D$55,'List of Molecules Used'!$F$3:$F$55,"",0,1)</f>
        <v>33.674999999999997</v>
      </c>
    </row>
    <row r="1903" spans="1:8">
      <c r="A1903" s="2" t="s">
        <v>56</v>
      </c>
      <c r="B1903" s="2"/>
      <c r="C1903">
        <v>563.64</v>
      </c>
      <c r="D1903">
        <v>8.5</v>
      </c>
      <c r="E1903">
        <v>203.01</v>
      </c>
      <c r="F1903" t="s">
        <v>238</v>
      </c>
      <c r="G1903">
        <f>_xlfn.XLOOKUP(A1903,'List of Molecules Used'!$D$3:$D$55,'List of Molecules Used'!$E$3:$E$55,"",0,1)</f>
        <v>469.7</v>
      </c>
      <c r="H1903">
        <f>_xlfn.XLOOKUP(A1903,'List of Molecules Used'!$D$3:$D$55,'List of Molecules Used'!$F$3:$F$55,"",0,1)</f>
        <v>33.674999999999997</v>
      </c>
    </row>
    <row r="1904" spans="1:8">
      <c r="A1904" s="2" t="s">
        <v>56</v>
      </c>
      <c r="B1904" s="2"/>
      <c r="C1904">
        <v>563.64</v>
      </c>
      <c r="D1904">
        <v>9</v>
      </c>
      <c r="E1904">
        <v>203.22</v>
      </c>
      <c r="F1904" t="s">
        <v>238</v>
      </c>
      <c r="G1904">
        <f>_xlfn.XLOOKUP(A1904,'List of Molecules Used'!$D$3:$D$55,'List of Molecules Used'!$E$3:$E$55,"",0,1)</f>
        <v>469.7</v>
      </c>
      <c r="H1904">
        <f>_xlfn.XLOOKUP(A1904,'List of Molecules Used'!$D$3:$D$55,'List of Molecules Used'!$F$3:$F$55,"",0,1)</f>
        <v>33.674999999999997</v>
      </c>
    </row>
    <row r="1905" spans="1:8">
      <c r="A1905" s="2" t="s">
        <v>56</v>
      </c>
      <c r="B1905" s="2"/>
      <c r="C1905">
        <v>563.64</v>
      </c>
      <c r="D1905">
        <v>9.5</v>
      </c>
      <c r="E1905">
        <v>203.43</v>
      </c>
      <c r="F1905" t="s">
        <v>238</v>
      </c>
      <c r="G1905">
        <f>_xlfn.XLOOKUP(A1905,'List of Molecules Used'!$D$3:$D$55,'List of Molecules Used'!$E$3:$E$55,"",0,1)</f>
        <v>469.7</v>
      </c>
      <c r="H1905">
        <f>_xlfn.XLOOKUP(A1905,'List of Molecules Used'!$D$3:$D$55,'List of Molecules Used'!$F$3:$F$55,"",0,1)</f>
        <v>33.674999999999997</v>
      </c>
    </row>
    <row r="1906" spans="1:8">
      <c r="A1906" s="2" t="s">
        <v>56</v>
      </c>
      <c r="B1906" s="2"/>
      <c r="C1906">
        <v>563.64</v>
      </c>
      <c r="D1906">
        <v>10</v>
      </c>
      <c r="E1906">
        <v>203.65</v>
      </c>
      <c r="F1906" t="s">
        <v>238</v>
      </c>
      <c r="G1906">
        <f>_xlfn.XLOOKUP(A1906,'List of Molecules Used'!$D$3:$D$55,'List of Molecules Used'!$E$3:$E$55,"",0,1)</f>
        <v>469.7</v>
      </c>
      <c r="H1906">
        <f>_xlfn.XLOOKUP(A1906,'List of Molecules Used'!$D$3:$D$55,'List of Molecules Used'!$F$3:$F$55,"",0,1)</f>
        <v>33.674999999999997</v>
      </c>
    </row>
    <row r="1907" spans="1:8">
      <c r="A1907" s="2" t="s">
        <v>56</v>
      </c>
      <c r="B1907" s="2"/>
      <c r="C1907">
        <v>610.61</v>
      </c>
      <c r="D1907">
        <v>1</v>
      </c>
      <c r="E1907">
        <v>211.8</v>
      </c>
      <c r="F1907" t="s">
        <v>238</v>
      </c>
      <c r="G1907">
        <f>_xlfn.XLOOKUP(A1907,'List of Molecules Used'!$D$3:$D$55,'List of Molecules Used'!$E$3:$E$55,"",0,1)</f>
        <v>469.7</v>
      </c>
      <c r="H1907">
        <f>_xlfn.XLOOKUP(A1907,'List of Molecules Used'!$D$3:$D$55,'List of Molecules Used'!$F$3:$F$55,"",0,1)</f>
        <v>33.674999999999997</v>
      </c>
    </row>
    <row r="1908" spans="1:8">
      <c r="A1908" s="2" t="s">
        <v>56</v>
      </c>
      <c r="B1908" s="2"/>
      <c r="C1908">
        <v>610.61</v>
      </c>
      <c r="D1908">
        <v>1.5</v>
      </c>
      <c r="E1908">
        <v>211.93</v>
      </c>
      <c r="F1908" t="s">
        <v>238</v>
      </c>
      <c r="G1908">
        <f>_xlfn.XLOOKUP(A1908,'List of Molecules Used'!$D$3:$D$55,'List of Molecules Used'!$E$3:$E$55,"",0,1)</f>
        <v>469.7</v>
      </c>
      <c r="H1908">
        <f>_xlfn.XLOOKUP(A1908,'List of Molecules Used'!$D$3:$D$55,'List of Molecules Used'!$F$3:$F$55,"",0,1)</f>
        <v>33.674999999999997</v>
      </c>
    </row>
    <row r="1909" spans="1:8">
      <c r="A1909" s="2" t="s">
        <v>56</v>
      </c>
      <c r="B1909" s="2"/>
      <c r="C1909">
        <v>610.61</v>
      </c>
      <c r="D1909">
        <v>2</v>
      </c>
      <c r="E1909">
        <v>212.06</v>
      </c>
      <c r="F1909" t="s">
        <v>238</v>
      </c>
      <c r="G1909">
        <f>_xlfn.XLOOKUP(A1909,'List of Molecules Used'!$D$3:$D$55,'List of Molecules Used'!$E$3:$E$55,"",0,1)</f>
        <v>469.7</v>
      </c>
      <c r="H1909">
        <f>_xlfn.XLOOKUP(A1909,'List of Molecules Used'!$D$3:$D$55,'List of Molecules Used'!$F$3:$F$55,"",0,1)</f>
        <v>33.674999999999997</v>
      </c>
    </row>
    <row r="1910" spans="1:8">
      <c r="A1910" s="2" t="s">
        <v>56</v>
      </c>
      <c r="B1910" s="2"/>
      <c r="C1910">
        <v>610.61</v>
      </c>
      <c r="D1910">
        <v>2.5</v>
      </c>
      <c r="E1910">
        <v>212.19</v>
      </c>
      <c r="F1910" t="s">
        <v>238</v>
      </c>
      <c r="G1910">
        <f>_xlfn.XLOOKUP(A1910,'List of Molecules Used'!$D$3:$D$55,'List of Molecules Used'!$E$3:$E$55,"",0,1)</f>
        <v>469.7</v>
      </c>
      <c r="H1910">
        <f>_xlfn.XLOOKUP(A1910,'List of Molecules Used'!$D$3:$D$55,'List of Molecules Used'!$F$3:$F$55,"",0,1)</f>
        <v>33.674999999999997</v>
      </c>
    </row>
    <row r="1911" spans="1:8">
      <c r="A1911" s="2" t="s">
        <v>56</v>
      </c>
      <c r="B1911" s="2"/>
      <c r="C1911">
        <v>610.61</v>
      </c>
      <c r="D1911">
        <v>3</v>
      </c>
      <c r="E1911">
        <v>212.33</v>
      </c>
      <c r="F1911" t="s">
        <v>238</v>
      </c>
      <c r="G1911">
        <f>_xlfn.XLOOKUP(A1911,'List of Molecules Used'!$D$3:$D$55,'List of Molecules Used'!$E$3:$E$55,"",0,1)</f>
        <v>469.7</v>
      </c>
      <c r="H1911">
        <f>_xlfn.XLOOKUP(A1911,'List of Molecules Used'!$D$3:$D$55,'List of Molecules Used'!$F$3:$F$55,"",0,1)</f>
        <v>33.674999999999997</v>
      </c>
    </row>
    <row r="1912" spans="1:8">
      <c r="A1912" s="2" t="s">
        <v>56</v>
      </c>
      <c r="B1912" s="2"/>
      <c r="C1912">
        <v>610.61</v>
      </c>
      <c r="D1912">
        <v>3.5</v>
      </c>
      <c r="E1912">
        <v>212.46</v>
      </c>
      <c r="F1912" t="s">
        <v>238</v>
      </c>
      <c r="G1912">
        <f>_xlfn.XLOOKUP(A1912,'List of Molecules Used'!$D$3:$D$55,'List of Molecules Used'!$E$3:$E$55,"",0,1)</f>
        <v>469.7</v>
      </c>
      <c r="H1912">
        <f>_xlfn.XLOOKUP(A1912,'List of Molecules Used'!$D$3:$D$55,'List of Molecules Used'!$F$3:$F$55,"",0,1)</f>
        <v>33.674999999999997</v>
      </c>
    </row>
    <row r="1913" spans="1:8">
      <c r="A1913" s="2" t="s">
        <v>56</v>
      </c>
      <c r="B1913" s="2"/>
      <c r="C1913">
        <v>610.61</v>
      </c>
      <c r="D1913">
        <v>4</v>
      </c>
      <c r="E1913">
        <v>212.6</v>
      </c>
      <c r="F1913" t="s">
        <v>238</v>
      </c>
      <c r="G1913">
        <f>_xlfn.XLOOKUP(A1913,'List of Molecules Used'!$D$3:$D$55,'List of Molecules Used'!$E$3:$E$55,"",0,1)</f>
        <v>469.7</v>
      </c>
      <c r="H1913">
        <f>_xlfn.XLOOKUP(A1913,'List of Molecules Used'!$D$3:$D$55,'List of Molecules Used'!$F$3:$F$55,"",0,1)</f>
        <v>33.674999999999997</v>
      </c>
    </row>
    <row r="1914" spans="1:8">
      <c r="A1914" s="2" t="s">
        <v>56</v>
      </c>
      <c r="B1914" s="2"/>
      <c r="C1914">
        <v>610.61</v>
      </c>
      <c r="D1914">
        <v>4.5</v>
      </c>
      <c r="E1914">
        <v>212.73</v>
      </c>
      <c r="F1914" t="s">
        <v>238</v>
      </c>
      <c r="G1914">
        <f>_xlfn.XLOOKUP(A1914,'List of Molecules Used'!$D$3:$D$55,'List of Molecules Used'!$E$3:$E$55,"",0,1)</f>
        <v>469.7</v>
      </c>
      <c r="H1914">
        <f>_xlfn.XLOOKUP(A1914,'List of Molecules Used'!$D$3:$D$55,'List of Molecules Used'!$F$3:$F$55,"",0,1)</f>
        <v>33.674999999999997</v>
      </c>
    </row>
    <row r="1915" spans="1:8">
      <c r="A1915" s="2" t="s">
        <v>56</v>
      </c>
      <c r="B1915" s="2"/>
      <c r="C1915">
        <v>610.61</v>
      </c>
      <c r="D1915">
        <v>5</v>
      </c>
      <c r="E1915">
        <v>212.87</v>
      </c>
      <c r="F1915" t="s">
        <v>238</v>
      </c>
      <c r="G1915">
        <f>_xlfn.XLOOKUP(A1915,'List of Molecules Used'!$D$3:$D$55,'List of Molecules Used'!$E$3:$E$55,"",0,1)</f>
        <v>469.7</v>
      </c>
      <c r="H1915">
        <f>_xlfn.XLOOKUP(A1915,'List of Molecules Used'!$D$3:$D$55,'List of Molecules Used'!$F$3:$F$55,"",0,1)</f>
        <v>33.674999999999997</v>
      </c>
    </row>
    <row r="1916" spans="1:8">
      <c r="A1916" s="2" t="s">
        <v>56</v>
      </c>
      <c r="B1916" s="2"/>
      <c r="C1916">
        <v>610.61</v>
      </c>
      <c r="D1916">
        <v>5.5</v>
      </c>
      <c r="E1916">
        <v>213.01</v>
      </c>
      <c r="F1916" t="s">
        <v>238</v>
      </c>
      <c r="G1916">
        <f>_xlfn.XLOOKUP(A1916,'List of Molecules Used'!$D$3:$D$55,'List of Molecules Used'!$E$3:$E$55,"",0,1)</f>
        <v>469.7</v>
      </c>
      <c r="H1916">
        <f>_xlfn.XLOOKUP(A1916,'List of Molecules Used'!$D$3:$D$55,'List of Molecules Used'!$F$3:$F$55,"",0,1)</f>
        <v>33.674999999999997</v>
      </c>
    </row>
    <row r="1917" spans="1:8">
      <c r="A1917" s="2" t="s">
        <v>56</v>
      </c>
      <c r="B1917" s="2"/>
      <c r="C1917">
        <v>610.61</v>
      </c>
      <c r="D1917">
        <v>6</v>
      </c>
      <c r="E1917">
        <v>213.15</v>
      </c>
      <c r="F1917" t="s">
        <v>238</v>
      </c>
      <c r="G1917">
        <f>_xlfn.XLOOKUP(A1917,'List of Molecules Used'!$D$3:$D$55,'List of Molecules Used'!$E$3:$E$55,"",0,1)</f>
        <v>469.7</v>
      </c>
      <c r="H1917">
        <f>_xlfn.XLOOKUP(A1917,'List of Molecules Used'!$D$3:$D$55,'List of Molecules Used'!$F$3:$F$55,"",0,1)</f>
        <v>33.674999999999997</v>
      </c>
    </row>
    <row r="1918" spans="1:8">
      <c r="A1918" s="2" t="s">
        <v>56</v>
      </c>
      <c r="B1918" s="2"/>
      <c r="C1918">
        <v>610.61</v>
      </c>
      <c r="D1918">
        <v>6.5</v>
      </c>
      <c r="E1918">
        <v>213.3</v>
      </c>
      <c r="F1918" t="s">
        <v>238</v>
      </c>
      <c r="G1918">
        <f>_xlfn.XLOOKUP(A1918,'List of Molecules Used'!$D$3:$D$55,'List of Molecules Used'!$E$3:$E$55,"",0,1)</f>
        <v>469.7</v>
      </c>
      <c r="H1918">
        <f>_xlfn.XLOOKUP(A1918,'List of Molecules Used'!$D$3:$D$55,'List of Molecules Used'!$F$3:$F$55,"",0,1)</f>
        <v>33.674999999999997</v>
      </c>
    </row>
    <row r="1919" spans="1:8">
      <c r="A1919" s="2" t="s">
        <v>56</v>
      </c>
      <c r="B1919" s="2"/>
      <c r="C1919">
        <v>610.61</v>
      </c>
      <c r="D1919">
        <v>7</v>
      </c>
      <c r="E1919">
        <v>213.44</v>
      </c>
      <c r="F1919" t="s">
        <v>238</v>
      </c>
      <c r="G1919">
        <f>_xlfn.XLOOKUP(A1919,'List of Molecules Used'!$D$3:$D$55,'List of Molecules Used'!$E$3:$E$55,"",0,1)</f>
        <v>469.7</v>
      </c>
      <c r="H1919">
        <f>_xlfn.XLOOKUP(A1919,'List of Molecules Used'!$D$3:$D$55,'List of Molecules Used'!$F$3:$F$55,"",0,1)</f>
        <v>33.674999999999997</v>
      </c>
    </row>
    <row r="1920" spans="1:8">
      <c r="A1920" s="2" t="s">
        <v>56</v>
      </c>
      <c r="B1920" s="2"/>
      <c r="C1920">
        <v>610.61</v>
      </c>
      <c r="D1920">
        <v>7.5</v>
      </c>
      <c r="E1920">
        <v>213.59</v>
      </c>
      <c r="F1920" t="s">
        <v>238</v>
      </c>
      <c r="G1920">
        <f>_xlfn.XLOOKUP(A1920,'List of Molecules Used'!$D$3:$D$55,'List of Molecules Used'!$E$3:$E$55,"",0,1)</f>
        <v>469.7</v>
      </c>
      <c r="H1920">
        <f>_xlfn.XLOOKUP(A1920,'List of Molecules Used'!$D$3:$D$55,'List of Molecules Used'!$F$3:$F$55,"",0,1)</f>
        <v>33.674999999999997</v>
      </c>
    </row>
    <row r="1921" spans="1:8">
      <c r="A1921" s="2" t="s">
        <v>56</v>
      </c>
      <c r="B1921" s="2"/>
      <c r="C1921">
        <v>610.61</v>
      </c>
      <c r="D1921">
        <v>8</v>
      </c>
      <c r="E1921">
        <v>213.73</v>
      </c>
      <c r="F1921" t="s">
        <v>238</v>
      </c>
      <c r="G1921">
        <f>_xlfn.XLOOKUP(A1921,'List of Molecules Used'!$D$3:$D$55,'List of Molecules Used'!$E$3:$E$55,"",0,1)</f>
        <v>469.7</v>
      </c>
      <c r="H1921">
        <f>_xlfn.XLOOKUP(A1921,'List of Molecules Used'!$D$3:$D$55,'List of Molecules Used'!$F$3:$F$55,"",0,1)</f>
        <v>33.674999999999997</v>
      </c>
    </row>
    <row r="1922" spans="1:8">
      <c r="A1922" s="2" t="s">
        <v>56</v>
      </c>
      <c r="B1922" s="2"/>
      <c r="C1922">
        <v>610.61</v>
      </c>
      <c r="D1922">
        <v>8.5</v>
      </c>
      <c r="E1922">
        <v>213.88</v>
      </c>
      <c r="F1922" t="s">
        <v>238</v>
      </c>
      <c r="G1922">
        <f>_xlfn.XLOOKUP(A1922,'List of Molecules Used'!$D$3:$D$55,'List of Molecules Used'!$E$3:$E$55,"",0,1)</f>
        <v>469.7</v>
      </c>
      <c r="H1922">
        <f>_xlfn.XLOOKUP(A1922,'List of Molecules Used'!$D$3:$D$55,'List of Molecules Used'!$F$3:$F$55,"",0,1)</f>
        <v>33.674999999999997</v>
      </c>
    </row>
    <row r="1923" spans="1:8">
      <c r="A1923" s="2" t="s">
        <v>56</v>
      </c>
      <c r="B1923" s="2"/>
      <c r="C1923">
        <v>610.61</v>
      </c>
      <c r="D1923">
        <v>9</v>
      </c>
      <c r="E1923">
        <v>214.03</v>
      </c>
      <c r="F1923" t="s">
        <v>238</v>
      </c>
      <c r="G1923">
        <f>_xlfn.XLOOKUP(A1923,'List of Molecules Used'!$D$3:$D$55,'List of Molecules Used'!$E$3:$E$55,"",0,1)</f>
        <v>469.7</v>
      </c>
      <c r="H1923">
        <f>_xlfn.XLOOKUP(A1923,'List of Molecules Used'!$D$3:$D$55,'List of Molecules Used'!$F$3:$F$55,"",0,1)</f>
        <v>33.674999999999997</v>
      </c>
    </row>
    <row r="1924" spans="1:8">
      <c r="A1924" s="2" t="s">
        <v>56</v>
      </c>
      <c r="B1924" s="2"/>
      <c r="C1924">
        <v>610.61</v>
      </c>
      <c r="D1924">
        <v>9.5</v>
      </c>
      <c r="E1924">
        <v>214.18</v>
      </c>
      <c r="F1924" t="s">
        <v>238</v>
      </c>
      <c r="G1924">
        <f>_xlfn.XLOOKUP(A1924,'List of Molecules Used'!$D$3:$D$55,'List of Molecules Used'!$E$3:$E$55,"",0,1)</f>
        <v>469.7</v>
      </c>
      <c r="H1924">
        <f>_xlfn.XLOOKUP(A1924,'List of Molecules Used'!$D$3:$D$55,'List of Molecules Used'!$F$3:$F$55,"",0,1)</f>
        <v>33.674999999999997</v>
      </c>
    </row>
    <row r="1925" spans="1:8">
      <c r="A1925" s="2" t="s">
        <v>56</v>
      </c>
      <c r="B1925" s="2"/>
      <c r="C1925">
        <v>610.61</v>
      </c>
      <c r="D1925">
        <v>10</v>
      </c>
      <c r="E1925">
        <v>214.34</v>
      </c>
      <c r="F1925" t="s">
        <v>238</v>
      </c>
      <c r="G1925">
        <f>_xlfn.XLOOKUP(A1925,'List of Molecules Used'!$D$3:$D$55,'List of Molecules Used'!$E$3:$E$55,"",0,1)</f>
        <v>469.7</v>
      </c>
      <c r="H1925">
        <f>_xlfn.XLOOKUP(A1925,'List of Molecules Used'!$D$3:$D$55,'List of Molecules Used'!$F$3:$F$55,"",0,1)</f>
        <v>33.674999999999997</v>
      </c>
    </row>
    <row r="1926" spans="1:8">
      <c r="A1926" s="2" t="s">
        <v>59</v>
      </c>
      <c r="B1926" s="2"/>
      <c r="C1926">
        <v>230.18</v>
      </c>
      <c r="D1926">
        <v>1</v>
      </c>
      <c r="E1926">
        <v>141.47999999999999</v>
      </c>
      <c r="F1926" t="s">
        <v>237</v>
      </c>
      <c r="G1926">
        <f>_xlfn.XLOOKUP(A1926,'List of Molecules Used'!$D$3:$D$55,'List of Molecules Used'!$E$3:$E$55,"",0,1)</f>
        <v>460.35</v>
      </c>
      <c r="H1926">
        <f>_xlfn.XLOOKUP(A1926,'List of Molecules Used'!$D$3:$D$55,'List of Molecules Used'!$F$3:$F$55,"",0,1)</f>
        <v>33.78</v>
      </c>
    </row>
    <row r="1927" spans="1:8">
      <c r="A1927" s="2" t="s">
        <v>59</v>
      </c>
      <c r="B1927" s="2"/>
      <c r="C1927">
        <v>230.18</v>
      </c>
      <c r="D1927">
        <v>1.5</v>
      </c>
      <c r="E1927">
        <v>141.47</v>
      </c>
      <c r="F1927" t="s">
        <v>237</v>
      </c>
      <c r="G1927">
        <f>_xlfn.XLOOKUP(A1927,'List of Molecules Used'!$D$3:$D$55,'List of Molecules Used'!$E$3:$E$55,"",0,1)</f>
        <v>460.35</v>
      </c>
      <c r="H1927">
        <f>_xlfn.XLOOKUP(A1927,'List of Molecules Used'!$D$3:$D$55,'List of Molecules Used'!$F$3:$F$55,"",0,1)</f>
        <v>33.78</v>
      </c>
    </row>
    <row r="1928" spans="1:8">
      <c r="A1928" s="2" t="s">
        <v>59</v>
      </c>
      <c r="B1928" s="2"/>
      <c r="C1928">
        <v>230.18</v>
      </c>
      <c r="D1928">
        <v>2</v>
      </c>
      <c r="E1928">
        <v>141.46</v>
      </c>
      <c r="F1928" t="s">
        <v>237</v>
      </c>
      <c r="G1928">
        <f>_xlfn.XLOOKUP(A1928,'List of Molecules Used'!$D$3:$D$55,'List of Molecules Used'!$E$3:$E$55,"",0,1)</f>
        <v>460.35</v>
      </c>
      <c r="H1928">
        <f>_xlfn.XLOOKUP(A1928,'List of Molecules Used'!$D$3:$D$55,'List of Molecules Used'!$F$3:$F$55,"",0,1)</f>
        <v>33.78</v>
      </c>
    </row>
    <row r="1929" spans="1:8">
      <c r="A1929" s="2" t="s">
        <v>59</v>
      </c>
      <c r="B1929" s="2"/>
      <c r="C1929">
        <v>230.18</v>
      </c>
      <c r="D1929">
        <v>2.5</v>
      </c>
      <c r="E1929">
        <v>141.46</v>
      </c>
      <c r="F1929" t="s">
        <v>237</v>
      </c>
      <c r="G1929">
        <f>_xlfn.XLOOKUP(A1929,'List of Molecules Used'!$D$3:$D$55,'List of Molecules Used'!$E$3:$E$55,"",0,1)</f>
        <v>460.35</v>
      </c>
      <c r="H1929">
        <f>_xlfn.XLOOKUP(A1929,'List of Molecules Used'!$D$3:$D$55,'List of Molecules Used'!$F$3:$F$55,"",0,1)</f>
        <v>33.78</v>
      </c>
    </row>
    <row r="1930" spans="1:8">
      <c r="A1930" s="2" t="s">
        <v>59</v>
      </c>
      <c r="B1930" s="2"/>
      <c r="C1930">
        <v>230.18</v>
      </c>
      <c r="D1930">
        <v>3</v>
      </c>
      <c r="E1930">
        <v>141.44999999999999</v>
      </c>
      <c r="F1930" t="s">
        <v>237</v>
      </c>
      <c r="G1930">
        <f>_xlfn.XLOOKUP(A1930,'List of Molecules Used'!$D$3:$D$55,'List of Molecules Used'!$E$3:$E$55,"",0,1)</f>
        <v>460.35</v>
      </c>
      <c r="H1930">
        <f>_xlfn.XLOOKUP(A1930,'List of Molecules Used'!$D$3:$D$55,'List of Molecules Used'!$F$3:$F$55,"",0,1)</f>
        <v>33.78</v>
      </c>
    </row>
    <row r="1931" spans="1:8">
      <c r="A1931" s="2" t="s">
        <v>59</v>
      </c>
      <c r="B1931" s="2"/>
      <c r="C1931">
        <v>230.18</v>
      </c>
      <c r="D1931">
        <v>3.5</v>
      </c>
      <c r="E1931">
        <v>141.44999999999999</v>
      </c>
      <c r="F1931" t="s">
        <v>237</v>
      </c>
      <c r="G1931">
        <f>_xlfn.XLOOKUP(A1931,'List of Molecules Used'!$D$3:$D$55,'List of Molecules Used'!$E$3:$E$55,"",0,1)</f>
        <v>460.35</v>
      </c>
      <c r="H1931">
        <f>_xlfn.XLOOKUP(A1931,'List of Molecules Used'!$D$3:$D$55,'List of Molecules Used'!$F$3:$F$55,"",0,1)</f>
        <v>33.78</v>
      </c>
    </row>
    <row r="1932" spans="1:8">
      <c r="A1932" s="2" t="s">
        <v>59</v>
      </c>
      <c r="B1932" s="2"/>
      <c r="C1932">
        <v>230.18</v>
      </c>
      <c r="D1932">
        <v>4</v>
      </c>
      <c r="E1932">
        <v>141.44</v>
      </c>
      <c r="F1932" t="s">
        <v>237</v>
      </c>
      <c r="G1932">
        <f>_xlfn.XLOOKUP(A1932,'List of Molecules Used'!$D$3:$D$55,'List of Molecules Used'!$E$3:$E$55,"",0,1)</f>
        <v>460.35</v>
      </c>
      <c r="H1932">
        <f>_xlfn.XLOOKUP(A1932,'List of Molecules Used'!$D$3:$D$55,'List of Molecules Used'!$F$3:$F$55,"",0,1)</f>
        <v>33.78</v>
      </c>
    </row>
    <row r="1933" spans="1:8">
      <c r="A1933" s="2" t="s">
        <v>59</v>
      </c>
      <c r="B1933" s="2"/>
      <c r="C1933">
        <v>230.18</v>
      </c>
      <c r="D1933">
        <v>4.5</v>
      </c>
      <c r="E1933">
        <v>141.44</v>
      </c>
      <c r="F1933" t="s">
        <v>237</v>
      </c>
      <c r="G1933">
        <f>_xlfn.XLOOKUP(A1933,'List of Molecules Used'!$D$3:$D$55,'List of Molecules Used'!$E$3:$E$55,"",0,1)</f>
        <v>460.35</v>
      </c>
      <c r="H1933">
        <f>_xlfn.XLOOKUP(A1933,'List of Molecules Used'!$D$3:$D$55,'List of Molecules Used'!$F$3:$F$55,"",0,1)</f>
        <v>33.78</v>
      </c>
    </row>
    <row r="1934" spans="1:8">
      <c r="A1934" s="2" t="s">
        <v>59</v>
      </c>
      <c r="B1934" s="2"/>
      <c r="C1934">
        <v>230.18</v>
      </c>
      <c r="D1934">
        <v>5</v>
      </c>
      <c r="E1934">
        <v>141.43</v>
      </c>
      <c r="F1934" t="s">
        <v>237</v>
      </c>
      <c r="G1934">
        <f>_xlfn.XLOOKUP(A1934,'List of Molecules Used'!$D$3:$D$55,'List of Molecules Used'!$E$3:$E$55,"",0,1)</f>
        <v>460.35</v>
      </c>
      <c r="H1934">
        <f>_xlfn.XLOOKUP(A1934,'List of Molecules Used'!$D$3:$D$55,'List of Molecules Used'!$F$3:$F$55,"",0,1)</f>
        <v>33.78</v>
      </c>
    </row>
    <row r="1935" spans="1:8">
      <c r="A1935" s="2" t="s">
        <v>59</v>
      </c>
      <c r="B1935" s="2"/>
      <c r="C1935">
        <v>230.18</v>
      </c>
      <c r="D1935">
        <v>5.5</v>
      </c>
      <c r="E1935">
        <v>141.43</v>
      </c>
      <c r="F1935" t="s">
        <v>237</v>
      </c>
      <c r="G1935">
        <f>_xlfn.XLOOKUP(A1935,'List of Molecules Used'!$D$3:$D$55,'List of Molecules Used'!$E$3:$E$55,"",0,1)</f>
        <v>460.35</v>
      </c>
      <c r="H1935">
        <f>_xlfn.XLOOKUP(A1935,'List of Molecules Used'!$D$3:$D$55,'List of Molecules Used'!$F$3:$F$55,"",0,1)</f>
        <v>33.78</v>
      </c>
    </row>
    <row r="1936" spans="1:8">
      <c r="A1936" s="2" t="s">
        <v>59</v>
      </c>
      <c r="B1936" s="2"/>
      <c r="C1936">
        <v>230.18</v>
      </c>
      <c r="D1936">
        <v>6</v>
      </c>
      <c r="E1936">
        <v>141.41999999999999</v>
      </c>
      <c r="F1936" t="s">
        <v>237</v>
      </c>
      <c r="G1936">
        <f>_xlfn.XLOOKUP(A1936,'List of Molecules Used'!$D$3:$D$55,'List of Molecules Used'!$E$3:$E$55,"",0,1)</f>
        <v>460.35</v>
      </c>
      <c r="H1936">
        <f>_xlfn.XLOOKUP(A1936,'List of Molecules Used'!$D$3:$D$55,'List of Molecules Used'!$F$3:$F$55,"",0,1)</f>
        <v>33.78</v>
      </c>
    </row>
    <row r="1937" spans="1:8">
      <c r="A1937" s="2" t="s">
        <v>59</v>
      </c>
      <c r="B1937" s="2"/>
      <c r="C1937">
        <v>230.18</v>
      </c>
      <c r="D1937">
        <v>6.5</v>
      </c>
      <c r="E1937">
        <v>141.41</v>
      </c>
      <c r="F1937" t="s">
        <v>237</v>
      </c>
      <c r="G1937">
        <f>_xlfn.XLOOKUP(A1937,'List of Molecules Used'!$D$3:$D$55,'List of Molecules Used'!$E$3:$E$55,"",0,1)</f>
        <v>460.35</v>
      </c>
      <c r="H1937">
        <f>_xlfn.XLOOKUP(A1937,'List of Molecules Used'!$D$3:$D$55,'List of Molecules Used'!$F$3:$F$55,"",0,1)</f>
        <v>33.78</v>
      </c>
    </row>
    <row r="1938" spans="1:8">
      <c r="A1938" s="2" t="s">
        <v>59</v>
      </c>
      <c r="B1938" s="2"/>
      <c r="C1938">
        <v>230.18</v>
      </c>
      <c r="D1938">
        <v>7</v>
      </c>
      <c r="E1938">
        <v>141.41</v>
      </c>
      <c r="F1938" t="s">
        <v>237</v>
      </c>
      <c r="G1938">
        <f>_xlfn.XLOOKUP(A1938,'List of Molecules Used'!$D$3:$D$55,'List of Molecules Used'!$E$3:$E$55,"",0,1)</f>
        <v>460.35</v>
      </c>
      <c r="H1938">
        <f>_xlfn.XLOOKUP(A1938,'List of Molecules Used'!$D$3:$D$55,'List of Molecules Used'!$F$3:$F$55,"",0,1)</f>
        <v>33.78</v>
      </c>
    </row>
    <row r="1939" spans="1:8">
      <c r="A1939" s="2" t="s">
        <v>59</v>
      </c>
      <c r="B1939" s="2"/>
      <c r="C1939">
        <v>230.18</v>
      </c>
      <c r="D1939">
        <v>7.5</v>
      </c>
      <c r="E1939">
        <v>141.4</v>
      </c>
      <c r="F1939" t="s">
        <v>237</v>
      </c>
      <c r="G1939">
        <f>_xlfn.XLOOKUP(A1939,'List of Molecules Used'!$D$3:$D$55,'List of Molecules Used'!$E$3:$E$55,"",0,1)</f>
        <v>460.35</v>
      </c>
      <c r="H1939">
        <f>_xlfn.XLOOKUP(A1939,'List of Molecules Used'!$D$3:$D$55,'List of Molecules Used'!$F$3:$F$55,"",0,1)</f>
        <v>33.78</v>
      </c>
    </row>
    <row r="1940" spans="1:8">
      <c r="A1940" s="2" t="s">
        <v>59</v>
      </c>
      <c r="B1940" s="2"/>
      <c r="C1940">
        <v>230.18</v>
      </c>
      <c r="D1940">
        <v>8</v>
      </c>
      <c r="E1940">
        <v>141.4</v>
      </c>
      <c r="F1940" t="s">
        <v>237</v>
      </c>
      <c r="G1940">
        <f>_xlfn.XLOOKUP(A1940,'List of Molecules Used'!$D$3:$D$55,'List of Molecules Used'!$E$3:$E$55,"",0,1)</f>
        <v>460.35</v>
      </c>
      <c r="H1940">
        <f>_xlfn.XLOOKUP(A1940,'List of Molecules Used'!$D$3:$D$55,'List of Molecules Used'!$F$3:$F$55,"",0,1)</f>
        <v>33.78</v>
      </c>
    </row>
    <row r="1941" spans="1:8">
      <c r="A1941" s="2" t="s">
        <v>59</v>
      </c>
      <c r="B1941" s="2"/>
      <c r="C1941">
        <v>230.18</v>
      </c>
      <c r="D1941">
        <v>8.5</v>
      </c>
      <c r="E1941">
        <v>141.38999999999999</v>
      </c>
      <c r="F1941" t="s">
        <v>237</v>
      </c>
      <c r="G1941">
        <f>_xlfn.XLOOKUP(A1941,'List of Molecules Used'!$D$3:$D$55,'List of Molecules Used'!$E$3:$E$55,"",0,1)</f>
        <v>460.35</v>
      </c>
      <c r="H1941">
        <f>_xlfn.XLOOKUP(A1941,'List of Molecules Used'!$D$3:$D$55,'List of Molecules Used'!$F$3:$F$55,"",0,1)</f>
        <v>33.78</v>
      </c>
    </row>
    <row r="1942" spans="1:8">
      <c r="A1942" s="2" t="s">
        <v>59</v>
      </c>
      <c r="B1942" s="2"/>
      <c r="C1942">
        <v>230.18</v>
      </c>
      <c r="D1942">
        <v>9</v>
      </c>
      <c r="E1942">
        <v>141.38999999999999</v>
      </c>
      <c r="F1942" t="s">
        <v>237</v>
      </c>
      <c r="G1942">
        <f>_xlfn.XLOOKUP(A1942,'List of Molecules Used'!$D$3:$D$55,'List of Molecules Used'!$E$3:$E$55,"",0,1)</f>
        <v>460.35</v>
      </c>
      <c r="H1942">
        <f>_xlfn.XLOOKUP(A1942,'List of Molecules Used'!$D$3:$D$55,'List of Molecules Used'!$F$3:$F$55,"",0,1)</f>
        <v>33.78</v>
      </c>
    </row>
    <row r="1943" spans="1:8">
      <c r="A1943" s="2" t="s">
        <v>59</v>
      </c>
      <c r="B1943" s="2"/>
      <c r="C1943">
        <v>230.18</v>
      </c>
      <c r="D1943">
        <v>9.5</v>
      </c>
      <c r="E1943">
        <v>141.38</v>
      </c>
      <c r="F1943" t="s">
        <v>237</v>
      </c>
      <c r="G1943">
        <f>_xlfn.XLOOKUP(A1943,'List of Molecules Used'!$D$3:$D$55,'List of Molecules Used'!$E$3:$E$55,"",0,1)</f>
        <v>460.35</v>
      </c>
      <c r="H1943">
        <f>_xlfn.XLOOKUP(A1943,'List of Molecules Used'!$D$3:$D$55,'List of Molecules Used'!$F$3:$F$55,"",0,1)</f>
        <v>33.78</v>
      </c>
    </row>
    <row r="1944" spans="1:8">
      <c r="A1944" s="2" t="s">
        <v>59</v>
      </c>
      <c r="B1944" s="2"/>
      <c r="C1944">
        <v>230.18</v>
      </c>
      <c r="D1944">
        <v>10</v>
      </c>
      <c r="E1944">
        <v>141.38</v>
      </c>
      <c r="F1944" t="s">
        <v>237</v>
      </c>
      <c r="G1944">
        <f>_xlfn.XLOOKUP(A1944,'List of Molecules Used'!$D$3:$D$55,'List of Molecules Used'!$E$3:$E$55,"",0,1)</f>
        <v>460.35</v>
      </c>
      <c r="H1944">
        <f>_xlfn.XLOOKUP(A1944,'List of Molecules Used'!$D$3:$D$55,'List of Molecules Used'!$F$3:$F$55,"",0,1)</f>
        <v>33.78</v>
      </c>
    </row>
    <row r="1945" spans="1:8">
      <c r="A1945" s="2" t="s">
        <v>59</v>
      </c>
      <c r="B1945" s="2"/>
      <c r="C1945">
        <v>276.20999999999998</v>
      </c>
      <c r="D1945">
        <v>1</v>
      </c>
      <c r="E1945">
        <v>156.1</v>
      </c>
      <c r="F1945" t="s">
        <v>237</v>
      </c>
      <c r="G1945">
        <f>_xlfn.XLOOKUP(A1945,'List of Molecules Used'!$D$3:$D$55,'List of Molecules Used'!$E$3:$E$55,"",0,1)</f>
        <v>460.35</v>
      </c>
      <c r="H1945">
        <f>_xlfn.XLOOKUP(A1945,'List of Molecules Used'!$D$3:$D$55,'List of Molecules Used'!$F$3:$F$55,"",0,1)</f>
        <v>33.78</v>
      </c>
    </row>
    <row r="1946" spans="1:8">
      <c r="A1946" s="2" t="s">
        <v>59</v>
      </c>
      <c r="B1946" s="2"/>
      <c r="C1946">
        <v>276.20999999999998</v>
      </c>
      <c r="D1946">
        <v>1.5</v>
      </c>
      <c r="E1946">
        <v>156.09</v>
      </c>
      <c r="F1946" t="s">
        <v>237</v>
      </c>
      <c r="G1946">
        <f>_xlfn.XLOOKUP(A1946,'List of Molecules Used'!$D$3:$D$55,'List of Molecules Used'!$E$3:$E$55,"",0,1)</f>
        <v>460.35</v>
      </c>
      <c r="H1946">
        <f>_xlfn.XLOOKUP(A1946,'List of Molecules Used'!$D$3:$D$55,'List of Molecules Used'!$F$3:$F$55,"",0,1)</f>
        <v>33.78</v>
      </c>
    </row>
    <row r="1947" spans="1:8">
      <c r="A1947" s="2" t="s">
        <v>59</v>
      </c>
      <c r="B1947" s="2"/>
      <c r="C1947">
        <v>276.20999999999998</v>
      </c>
      <c r="D1947">
        <v>2</v>
      </c>
      <c r="E1947">
        <v>156.08000000000001</v>
      </c>
      <c r="F1947" t="s">
        <v>237</v>
      </c>
      <c r="G1947">
        <f>_xlfn.XLOOKUP(A1947,'List of Molecules Used'!$D$3:$D$55,'List of Molecules Used'!$E$3:$E$55,"",0,1)</f>
        <v>460.35</v>
      </c>
      <c r="H1947">
        <f>_xlfn.XLOOKUP(A1947,'List of Molecules Used'!$D$3:$D$55,'List of Molecules Used'!$F$3:$F$55,"",0,1)</f>
        <v>33.78</v>
      </c>
    </row>
    <row r="1948" spans="1:8">
      <c r="A1948" s="2" t="s">
        <v>59</v>
      </c>
      <c r="B1948" s="2"/>
      <c r="C1948">
        <v>276.20999999999998</v>
      </c>
      <c r="D1948">
        <v>2.5</v>
      </c>
      <c r="E1948">
        <v>156.06</v>
      </c>
      <c r="F1948" t="s">
        <v>237</v>
      </c>
      <c r="G1948">
        <f>_xlfn.XLOOKUP(A1948,'List of Molecules Used'!$D$3:$D$55,'List of Molecules Used'!$E$3:$E$55,"",0,1)</f>
        <v>460.35</v>
      </c>
      <c r="H1948">
        <f>_xlfn.XLOOKUP(A1948,'List of Molecules Used'!$D$3:$D$55,'List of Molecules Used'!$F$3:$F$55,"",0,1)</f>
        <v>33.78</v>
      </c>
    </row>
    <row r="1949" spans="1:8">
      <c r="A1949" s="2" t="s">
        <v>59</v>
      </c>
      <c r="B1949" s="2"/>
      <c r="C1949">
        <v>276.20999999999998</v>
      </c>
      <c r="D1949">
        <v>3</v>
      </c>
      <c r="E1949">
        <v>156.05000000000001</v>
      </c>
      <c r="F1949" t="s">
        <v>237</v>
      </c>
      <c r="G1949">
        <f>_xlfn.XLOOKUP(A1949,'List of Molecules Used'!$D$3:$D$55,'List of Molecules Used'!$E$3:$E$55,"",0,1)</f>
        <v>460.35</v>
      </c>
      <c r="H1949">
        <f>_xlfn.XLOOKUP(A1949,'List of Molecules Used'!$D$3:$D$55,'List of Molecules Used'!$F$3:$F$55,"",0,1)</f>
        <v>33.78</v>
      </c>
    </row>
    <row r="1950" spans="1:8">
      <c r="A1950" s="2" t="s">
        <v>59</v>
      </c>
      <c r="B1950" s="2"/>
      <c r="C1950">
        <v>276.20999999999998</v>
      </c>
      <c r="D1950">
        <v>3.5</v>
      </c>
      <c r="E1950">
        <v>156.04</v>
      </c>
      <c r="F1950" t="s">
        <v>237</v>
      </c>
      <c r="G1950">
        <f>_xlfn.XLOOKUP(A1950,'List of Molecules Used'!$D$3:$D$55,'List of Molecules Used'!$E$3:$E$55,"",0,1)</f>
        <v>460.35</v>
      </c>
      <c r="H1950">
        <f>_xlfn.XLOOKUP(A1950,'List of Molecules Used'!$D$3:$D$55,'List of Molecules Used'!$F$3:$F$55,"",0,1)</f>
        <v>33.78</v>
      </c>
    </row>
    <row r="1951" spans="1:8">
      <c r="A1951" s="2" t="s">
        <v>59</v>
      </c>
      <c r="B1951" s="2"/>
      <c r="C1951">
        <v>276.20999999999998</v>
      </c>
      <c r="D1951">
        <v>4</v>
      </c>
      <c r="E1951">
        <v>156.03</v>
      </c>
      <c r="F1951" t="s">
        <v>237</v>
      </c>
      <c r="G1951">
        <f>_xlfn.XLOOKUP(A1951,'List of Molecules Used'!$D$3:$D$55,'List of Molecules Used'!$E$3:$E$55,"",0,1)</f>
        <v>460.35</v>
      </c>
      <c r="H1951">
        <f>_xlfn.XLOOKUP(A1951,'List of Molecules Used'!$D$3:$D$55,'List of Molecules Used'!$F$3:$F$55,"",0,1)</f>
        <v>33.78</v>
      </c>
    </row>
    <row r="1952" spans="1:8">
      <c r="A1952" s="2" t="s">
        <v>59</v>
      </c>
      <c r="B1952" s="2"/>
      <c r="C1952">
        <v>276.20999999999998</v>
      </c>
      <c r="D1952">
        <v>4.5</v>
      </c>
      <c r="E1952">
        <v>156.02000000000001</v>
      </c>
      <c r="F1952" t="s">
        <v>237</v>
      </c>
      <c r="G1952">
        <f>_xlfn.XLOOKUP(A1952,'List of Molecules Used'!$D$3:$D$55,'List of Molecules Used'!$E$3:$E$55,"",0,1)</f>
        <v>460.35</v>
      </c>
      <c r="H1952">
        <f>_xlfn.XLOOKUP(A1952,'List of Molecules Used'!$D$3:$D$55,'List of Molecules Used'!$F$3:$F$55,"",0,1)</f>
        <v>33.78</v>
      </c>
    </row>
    <row r="1953" spans="1:8">
      <c r="A1953" s="2" t="s">
        <v>59</v>
      </c>
      <c r="B1953" s="2"/>
      <c r="C1953">
        <v>276.20999999999998</v>
      </c>
      <c r="D1953">
        <v>5</v>
      </c>
      <c r="E1953">
        <v>156.01</v>
      </c>
      <c r="F1953" t="s">
        <v>237</v>
      </c>
      <c r="G1953">
        <f>_xlfn.XLOOKUP(A1953,'List of Molecules Used'!$D$3:$D$55,'List of Molecules Used'!$E$3:$E$55,"",0,1)</f>
        <v>460.35</v>
      </c>
      <c r="H1953">
        <f>_xlfn.XLOOKUP(A1953,'List of Molecules Used'!$D$3:$D$55,'List of Molecules Used'!$F$3:$F$55,"",0,1)</f>
        <v>33.78</v>
      </c>
    </row>
    <row r="1954" spans="1:8">
      <c r="A1954" s="2" t="s">
        <v>59</v>
      </c>
      <c r="B1954" s="2"/>
      <c r="C1954">
        <v>276.20999999999998</v>
      </c>
      <c r="D1954">
        <v>5.5</v>
      </c>
      <c r="E1954">
        <v>155.99</v>
      </c>
      <c r="F1954" t="s">
        <v>237</v>
      </c>
      <c r="G1954">
        <f>_xlfn.XLOOKUP(A1954,'List of Molecules Used'!$D$3:$D$55,'List of Molecules Used'!$E$3:$E$55,"",0,1)</f>
        <v>460.35</v>
      </c>
      <c r="H1954">
        <f>_xlfn.XLOOKUP(A1954,'List of Molecules Used'!$D$3:$D$55,'List of Molecules Used'!$F$3:$F$55,"",0,1)</f>
        <v>33.78</v>
      </c>
    </row>
    <row r="1955" spans="1:8">
      <c r="A1955" s="2" t="s">
        <v>59</v>
      </c>
      <c r="B1955" s="2"/>
      <c r="C1955">
        <v>276.20999999999998</v>
      </c>
      <c r="D1955">
        <v>6</v>
      </c>
      <c r="E1955">
        <v>155.97999999999999</v>
      </c>
      <c r="F1955" t="s">
        <v>237</v>
      </c>
      <c r="G1955">
        <f>_xlfn.XLOOKUP(A1955,'List of Molecules Used'!$D$3:$D$55,'List of Molecules Used'!$E$3:$E$55,"",0,1)</f>
        <v>460.35</v>
      </c>
      <c r="H1955">
        <f>_xlfn.XLOOKUP(A1955,'List of Molecules Used'!$D$3:$D$55,'List of Molecules Used'!$F$3:$F$55,"",0,1)</f>
        <v>33.78</v>
      </c>
    </row>
    <row r="1956" spans="1:8">
      <c r="A1956" s="2" t="s">
        <v>59</v>
      </c>
      <c r="B1956" s="2"/>
      <c r="C1956">
        <v>276.20999999999998</v>
      </c>
      <c r="D1956">
        <v>6.5</v>
      </c>
      <c r="E1956">
        <v>155.97</v>
      </c>
      <c r="F1956" t="s">
        <v>237</v>
      </c>
      <c r="G1956">
        <f>_xlfn.XLOOKUP(A1956,'List of Molecules Used'!$D$3:$D$55,'List of Molecules Used'!$E$3:$E$55,"",0,1)</f>
        <v>460.35</v>
      </c>
      <c r="H1956">
        <f>_xlfn.XLOOKUP(A1956,'List of Molecules Used'!$D$3:$D$55,'List of Molecules Used'!$F$3:$F$55,"",0,1)</f>
        <v>33.78</v>
      </c>
    </row>
    <row r="1957" spans="1:8">
      <c r="A1957" s="2" t="s">
        <v>59</v>
      </c>
      <c r="B1957" s="2"/>
      <c r="C1957">
        <v>276.20999999999998</v>
      </c>
      <c r="D1957">
        <v>7</v>
      </c>
      <c r="E1957">
        <v>155.96</v>
      </c>
      <c r="F1957" t="s">
        <v>237</v>
      </c>
      <c r="G1957">
        <f>_xlfn.XLOOKUP(A1957,'List of Molecules Used'!$D$3:$D$55,'List of Molecules Used'!$E$3:$E$55,"",0,1)</f>
        <v>460.35</v>
      </c>
      <c r="H1957">
        <f>_xlfn.XLOOKUP(A1957,'List of Molecules Used'!$D$3:$D$55,'List of Molecules Used'!$F$3:$F$55,"",0,1)</f>
        <v>33.78</v>
      </c>
    </row>
    <row r="1958" spans="1:8">
      <c r="A1958" s="2" t="s">
        <v>59</v>
      </c>
      <c r="B1958" s="2"/>
      <c r="C1958">
        <v>276.20999999999998</v>
      </c>
      <c r="D1958">
        <v>7.5</v>
      </c>
      <c r="E1958">
        <v>155.94999999999999</v>
      </c>
      <c r="F1958" t="s">
        <v>237</v>
      </c>
      <c r="G1958">
        <f>_xlfn.XLOOKUP(A1958,'List of Molecules Used'!$D$3:$D$55,'List of Molecules Used'!$E$3:$E$55,"",0,1)</f>
        <v>460.35</v>
      </c>
      <c r="H1958">
        <f>_xlfn.XLOOKUP(A1958,'List of Molecules Used'!$D$3:$D$55,'List of Molecules Used'!$F$3:$F$55,"",0,1)</f>
        <v>33.78</v>
      </c>
    </row>
    <row r="1959" spans="1:8">
      <c r="A1959" s="2" t="s">
        <v>59</v>
      </c>
      <c r="B1959" s="2"/>
      <c r="C1959">
        <v>276.20999999999998</v>
      </c>
      <c r="D1959">
        <v>8</v>
      </c>
      <c r="E1959">
        <v>155.94</v>
      </c>
      <c r="F1959" t="s">
        <v>237</v>
      </c>
      <c r="G1959">
        <f>_xlfn.XLOOKUP(A1959,'List of Molecules Used'!$D$3:$D$55,'List of Molecules Used'!$E$3:$E$55,"",0,1)</f>
        <v>460.35</v>
      </c>
      <c r="H1959">
        <f>_xlfn.XLOOKUP(A1959,'List of Molecules Used'!$D$3:$D$55,'List of Molecules Used'!$F$3:$F$55,"",0,1)</f>
        <v>33.78</v>
      </c>
    </row>
    <row r="1960" spans="1:8">
      <c r="A1960" s="2" t="s">
        <v>59</v>
      </c>
      <c r="B1960" s="2"/>
      <c r="C1960">
        <v>276.20999999999998</v>
      </c>
      <c r="D1960">
        <v>8.5</v>
      </c>
      <c r="E1960">
        <v>155.91999999999999</v>
      </c>
      <c r="F1960" t="s">
        <v>237</v>
      </c>
      <c r="G1960">
        <f>_xlfn.XLOOKUP(A1960,'List of Molecules Used'!$D$3:$D$55,'List of Molecules Used'!$E$3:$E$55,"",0,1)</f>
        <v>460.35</v>
      </c>
      <c r="H1960">
        <f>_xlfn.XLOOKUP(A1960,'List of Molecules Used'!$D$3:$D$55,'List of Molecules Used'!$F$3:$F$55,"",0,1)</f>
        <v>33.78</v>
      </c>
    </row>
    <row r="1961" spans="1:8">
      <c r="A1961" s="2" t="s">
        <v>59</v>
      </c>
      <c r="B1961" s="2"/>
      <c r="C1961">
        <v>276.20999999999998</v>
      </c>
      <c r="D1961">
        <v>9</v>
      </c>
      <c r="E1961">
        <v>155.91</v>
      </c>
      <c r="F1961" t="s">
        <v>237</v>
      </c>
      <c r="G1961">
        <f>_xlfn.XLOOKUP(A1961,'List of Molecules Used'!$D$3:$D$55,'List of Molecules Used'!$E$3:$E$55,"",0,1)</f>
        <v>460.35</v>
      </c>
      <c r="H1961">
        <f>_xlfn.XLOOKUP(A1961,'List of Molecules Used'!$D$3:$D$55,'List of Molecules Used'!$F$3:$F$55,"",0,1)</f>
        <v>33.78</v>
      </c>
    </row>
    <row r="1962" spans="1:8">
      <c r="A1962" s="2" t="s">
        <v>59</v>
      </c>
      <c r="B1962" s="2"/>
      <c r="C1962">
        <v>276.20999999999998</v>
      </c>
      <c r="D1962">
        <v>9.5</v>
      </c>
      <c r="E1962">
        <v>155.9</v>
      </c>
      <c r="F1962" t="s">
        <v>237</v>
      </c>
      <c r="G1962">
        <f>_xlfn.XLOOKUP(A1962,'List of Molecules Used'!$D$3:$D$55,'List of Molecules Used'!$E$3:$E$55,"",0,1)</f>
        <v>460.35</v>
      </c>
      <c r="H1962">
        <f>_xlfn.XLOOKUP(A1962,'List of Molecules Used'!$D$3:$D$55,'List of Molecules Used'!$F$3:$F$55,"",0,1)</f>
        <v>33.78</v>
      </c>
    </row>
    <row r="1963" spans="1:8">
      <c r="A1963" s="2" t="s">
        <v>59</v>
      </c>
      <c r="B1963" s="2"/>
      <c r="C1963">
        <v>276.20999999999998</v>
      </c>
      <c r="D1963">
        <v>10</v>
      </c>
      <c r="E1963">
        <v>155.88999999999999</v>
      </c>
      <c r="F1963" t="s">
        <v>237</v>
      </c>
      <c r="G1963">
        <f>_xlfn.XLOOKUP(A1963,'List of Molecules Used'!$D$3:$D$55,'List of Molecules Used'!$E$3:$E$55,"",0,1)</f>
        <v>460.35</v>
      </c>
      <c r="H1963">
        <f>_xlfn.XLOOKUP(A1963,'List of Molecules Used'!$D$3:$D$55,'List of Molecules Used'!$F$3:$F$55,"",0,1)</f>
        <v>33.78</v>
      </c>
    </row>
    <row r="1964" spans="1:8">
      <c r="A1964" s="2" t="s">
        <v>59</v>
      </c>
      <c r="B1964" s="2"/>
      <c r="C1964">
        <v>322.25</v>
      </c>
      <c r="D1964">
        <v>1</v>
      </c>
      <c r="E1964">
        <v>129.78</v>
      </c>
      <c r="F1964" t="s">
        <v>238</v>
      </c>
      <c r="G1964">
        <f>_xlfn.XLOOKUP(A1964,'List of Molecules Used'!$D$3:$D$55,'List of Molecules Used'!$E$3:$E$55,"",0,1)</f>
        <v>460.35</v>
      </c>
      <c r="H1964">
        <f>_xlfn.XLOOKUP(A1964,'List of Molecules Used'!$D$3:$D$55,'List of Molecules Used'!$F$3:$F$55,"",0,1)</f>
        <v>33.78</v>
      </c>
    </row>
    <row r="1965" spans="1:8">
      <c r="A1965" s="2" t="s">
        <v>59</v>
      </c>
      <c r="B1965" s="2"/>
      <c r="C1965">
        <v>322.25</v>
      </c>
      <c r="D1965">
        <v>1.5</v>
      </c>
      <c r="E1965">
        <v>131.36000000000001</v>
      </c>
      <c r="F1965" t="s">
        <v>238</v>
      </c>
      <c r="G1965">
        <f>_xlfn.XLOOKUP(A1965,'List of Molecules Used'!$D$3:$D$55,'List of Molecules Used'!$E$3:$E$55,"",0,1)</f>
        <v>460.35</v>
      </c>
      <c r="H1965">
        <f>_xlfn.XLOOKUP(A1965,'List of Molecules Used'!$D$3:$D$55,'List of Molecules Used'!$F$3:$F$55,"",0,1)</f>
        <v>33.78</v>
      </c>
    </row>
    <row r="1966" spans="1:8">
      <c r="A1966" s="2" t="s">
        <v>59</v>
      </c>
      <c r="B1966" s="2"/>
      <c r="C1966">
        <v>322.25</v>
      </c>
      <c r="D1966">
        <v>2</v>
      </c>
      <c r="E1966">
        <v>133.16</v>
      </c>
      <c r="F1966" t="s">
        <v>238</v>
      </c>
      <c r="G1966">
        <f>_xlfn.XLOOKUP(A1966,'List of Molecules Used'!$D$3:$D$55,'List of Molecules Used'!$E$3:$E$55,"",0,1)</f>
        <v>460.35</v>
      </c>
      <c r="H1966">
        <f>_xlfn.XLOOKUP(A1966,'List of Molecules Used'!$D$3:$D$55,'List of Molecules Used'!$F$3:$F$55,"",0,1)</f>
        <v>33.78</v>
      </c>
    </row>
    <row r="1967" spans="1:8">
      <c r="A1967" s="2" t="s">
        <v>59</v>
      </c>
      <c r="B1967" s="2"/>
      <c r="C1967">
        <v>322.25</v>
      </c>
      <c r="D1967">
        <v>2.0009000000000001</v>
      </c>
      <c r="E1967">
        <v>133.16999999999999</v>
      </c>
      <c r="F1967" t="s">
        <v>238</v>
      </c>
      <c r="G1967">
        <f>_xlfn.XLOOKUP(A1967,'List of Molecules Used'!$D$3:$D$55,'List of Molecules Used'!$E$3:$E$55,"",0,1)</f>
        <v>460.35</v>
      </c>
      <c r="H1967">
        <f>_xlfn.XLOOKUP(A1967,'List of Molecules Used'!$D$3:$D$55,'List of Molecules Used'!$F$3:$F$55,"",0,1)</f>
        <v>33.78</v>
      </c>
    </row>
    <row r="1968" spans="1:8">
      <c r="A1968" s="2" t="s">
        <v>59</v>
      </c>
      <c r="B1968" s="2"/>
      <c r="C1968">
        <v>322.25</v>
      </c>
      <c r="D1968">
        <v>2.0009000000000001</v>
      </c>
      <c r="E1968">
        <v>173.6</v>
      </c>
      <c r="F1968" t="s">
        <v>237</v>
      </c>
      <c r="G1968">
        <f>_xlfn.XLOOKUP(A1968,'List of Molecules Used'!$D$3:$D$55,'List of Molecules Used'!$E$3:$E$55,"",0,1)</f>
        <v>460.35</v>
      </c>
      <c r="H1968">
        <f>_xlfn.XLOOKUP(A1968,'List of Molecules Used'!$D$3:$D$55,'List of Molecules Used'!$F$3:$F$55,"",0,1)</f>
        <v>33.78</v>
      </c>
    </row>
    <row r="1969" spans="1:8">
      <c r="A1969" s="2" t="s">
        <v>59</v>
      </c>
      <c r="B1969" s="2"/>
      <c r="C1969">
        <v>322.25</v>
      </c>
      <c r="D1969">
        <v>2.5</v>
      </c>
      <c r="E1969">
        <v>173.58</v>
      </c>
      <c r="F1969" t="s">
        <v>237</v>
      </c>
      <c r="G1969">
        <f>_xlfn.XLOOKUP(A1969,'List of Molecules Used'!$D$3:$D$55,'List of Molecules Used'!$E$3:$E$55,"",0,1)</f>
        <v>460.35</v>
      </c>
      <c r="H1969">
        <f>_xlfn.XLOOKUP(A1969,'List of Molecules Used'!$D$3:$D$55,'List of Molecules Used'!$F$3:$F$55,"",0,1)</f>
        <v>33.78</v>
      </c>
    </row>
    <row r="1970" spans="1:8">
      <c r="A1970" s="2" t="s">
        <v>59</v>
      </c>
      <c r="B1970" s="2"/>
      <c r="C1970">
        <v>322.25</v>
      </c>
      <c r="D1970">
        <v>3</v>
      </c>
      <c r="E1970">
        <v>173.55</v>
      </c>
      <c r="F1970" t="s">
        <v>237</v>
      </c>
      <c r="G1970">
        <f>_xlfn.XLOOKUP(A1970,'List of Molecules Used'!$D$3:$D$55,'List of Molecules Used'!$E$3:$E$55,"",0,1)</f>
        <v>460.35</v>
      </c>
      <c r="H1970">
        <f>_xlfn.XLOOKUP(A1970,'List of Molecules Used'!$D$3:$D$55,'List of Molecules Used'!$F$3:$F$55,"",0,1)</f>
        <v>33.78</v>
      </c>
    </row>
    <row r="1971" spans="1:8">
      <c r="A1971" s="2" t="s">
        <v>59</v>
      </c>
      <c r="B1971" s="2"/>
      <c r="C1971">
        <v>322.25</v>
      </c>
      <c r="D1971">
        <v>3.5</v>
      </c>
      <c r="E1971">
        <v>173.52</v>
      </c>
      <c r="F1971" t="s">
        <v>237</v>
      </c>
      <c r="G1971">
        <f>_xlfn.XLOOKUP(A1971,'List of Molecules Used'!$D$3:$D$55,'List of Molecules Used'!$E$3:$E$55,"",0,1)</f>
        <v>460.35</v>
      </c>
      <c r="H1971">
        <f>_xlfn.XLOOKUP(A1971,'List of Molecules Used'!$D$3:$D$55,'List of Molecules Used'!$F$3:$F$55,"",0,1)</f>
        <v>33.78</v>
      </c>
    </row>
    <row r="1972" spans="1:8">
      <c r="A1972" s="2" t="s">
        <v>59</v>
      </c>
      <c r="B1972" s="2"/>
      <c r="C1972">
        <v>322.25</v>
      </c>
      <c r="D1972">
        <v>4</v>
      </c>
      <c r="E1972">
        <v>173.49</v>
      </c>
      <c r="F1972" t="s">
        <v>237</v>
      </c>
      <c r="G1972">
        <f>_xlfn.XLOOKUP(A1972,'List of Molecules Used'!$D$3:$D$55,'List of Molecules Used'!$E$3:$E$55,"",0,1)</f>
        <v>460.35</v>
      </c>
      <c r="H1972">
        <f>_xlfn.XLOOKUP(A1972,'List of Molecules Used'!$D$3:$D$55,'List of Molecules Used'!$F$3:$F$55,"",0,1)</f>
        <v>33.78</v>
      </c>
    </row>
    <row r="1973" spans="1:8">
      <c r="A1973" s="2" t="s">
        <v>59</v>
      </c>
      <c r="B1973" s="2"/>
      <c r="C1973">
        <v>322.25</v>
      </c>
      <c r="D1973">
        <v>4.5</v>
      </c>
      <c r="E1973">
        <v>173.47</v>
      </c>
      <c r="F1973" t="s">
        <v>237</v>
      </c>
      <c r="G1973">
        <f>_xlfn.XLOOKUP(A1973,'List of Molecules Used'!$D$3:$D$55,'List of Molecules Used'!$E$3:$E$55,"",0,1)</f>
        <v>460.35</v>
      </c>
      <c r="H1973">
        <f>_xlfn.XLOOKUP(A1973,'List of Molecules Used'!$D$3:$D$55,'List of Molecules Used'!$F$3:$F$55,"",0,1)</f>
        <v>33.78</v>
      </c>
    </row>
    <row r="1974" spans="1:8">
      <c r="A1974" s="2" t="s">
        <v>59</v>
      </c>
      <c r="B1974" s="2"/>
      <c r="C1974">
        <v>322.25</v>
      </c>
      <c r="D1974">
        <v>5</v>
      </c>
      <c r="E1974">
        <v>173.44</v>
      </c>
      <c r="F1974" t="s">
        <v>237</v>
      </c>
      <c r="G1974">
        <f>_xlfn.XLOOKUP(A1974,'List of Molecules Used'!$D$3:$D$55,'List of Molecules Used'!$E$3:$E$55,"",0,1)</f>
        <v>460.35</v>
      </c>
      <c r="H1974">
        <f>_xlfn.XLOOKUP(A1974,'List of Molecules Used'!$D$3:$D$55,'List of Molecules Used'!$F$3:$F$55,"",0,1)</f>
        <v>33.78</v>
      </c>
    </row>
    <row r="1975" spans="1:8">
      <c r="A1975" s="2" t="s">
        <v>59</v>
      </c>
      <c r="B1975" s="2"/>
      <c r="C1975">
        <v>322.25</v>
      </c>
      <c r="D1975">
        <v>5.5</v>
      </c>
      <c r="E1975">
        <v>173.41</v>
      </c>
      <c r="F1975" t="s">
        <v>237</v>
      </c>
      <c r="G1975">
        <f>_xlfn.XLOOKUP(A1975,'List of Molecules Used'!$D$3:$D$55,'List of Molecules Used'!$E$3:$E$55,"",0,1)</f>
        <v>460.35</v>
      </c>
      <c r="H1975">
        <f>_xlfn.XLOOKUP(A1975,'List of Molecules Used'!$D$3:$D$55,'List of Molecules Used'!$F$3:$F$55,"",0,1)</f>
        <v>33.78</v>
      </c>
    </row>
    <row r="1976" spans="1:8">
      <c r="A1976" s="2" t="s">
        <v>59</v>
      </c>
      <c r="B1976" s="2"/>
      <c r="C1976">
        <v>322.25</v>
      </c>
      <c r="D1976">
        <v>6</v>
      </c>
      <c r="E1976">
        <v>173.39</v>
      </c>
      <c r="F1976" t="s">
        <v>237</v>
      </c>
      <c r="G1976">
        <f>_xlfn.XLOOKUP(A1976,'List of Molecules Used'!$D$3:$D$55,'List of Molecules Used'!$E$3:$E$55,"",0,1)</f>
        <v>460.35</v>
      </c>
      <c r="H1976">
        <f>_xlfn.XLOOKUP(A1976,'List of Molecules Used'!$D$3:$D$55,'List of Molecules Used'!$F$3:$F$55,"",0,1)</f>
        <v>33.78</v>
      </c>
    </row>
    <row r="1977" spans="1:8">
      <c r="A1977" s="2" t="s">
        <v>59</v>
      </c>
      <c r="B1977" s="2"/>
      <c r="C1977">
        <v>322.25</v>
      </c>
      <c r="D1977">
        <v>6.5</v>
      </c>
      <c r="E1977">
        <v>173.36</v>
      </c>
      <c r="F1977" t="s">
        <v>237</v>
      </c>
      <c r="G1977">
        <f>_xlfn.XLOOKUP(A1977,'List of Molecules Used'!$D$3:$D$55,'List of Molecules Used'!$E$3:$E$55,"",0,1)</f>
        <v>460.35</v>
      </c>
      <c r="H1977">
        <f>_xlfn.XLOOKUP(A1977,'List of Molecules Used'!$D$3:$D$55,'List of Molecules Used'!$F$3:$F$55,"",0,1)</f>
        <v>33.78</v>
      </c>
    </row>
    <row r="1978" spans="1:8">
      <c r="A1978" s="2" t="s">
        <v>59</v>
      </c>
      <c r="B1978" s="2"/>
      <c r="C1978">
        <v>322.25</v>
      </c>
      <c r="D1978">
        <v>7</v>
      </c>
      <c r="E1978">
        <v>173.33</v>
      </c>
      <c r="F1978" t="s">
        <v>237</v>
      </c>
      <c r="G1978">
        <f>_xlfn.XLOOKUP(A1978,'List of Molecules Used'!$D$3:$D$55,'List of Molecules Used'!$E$3:$E$55,"",0,1)</f>
        <v>460.35</v>
      </c>
      <c r="H1978">
        <f>_xlfn.XLOOKUP(A1978,'List of Molecules Used'!$D$3:$D$55,'List of Molecules Used'!$F$3:$F$55,"",0,1)</f>
        <v>33.78</v>
      </c>
    </row>
    <row r="1979" spans="1:8">
      <c r="A1979" s="2" t="s">
        <v>59</v>
      </c>
      <c r="B1979" s="2"/>
      <c r="C1979">
        <v>322.25</v>
      </c>
      <c r="D1979">
        <v>7.5</v>
      </c>
      <c r="E1979">
        <v>173.31</v>
      </c>
      <c r="F1979" t="s">
        <v>237</v>
      </c>
      <c r="G1979">
        <f>_xlfn.XLOOKUP(A1979,'List of Molecules Used'!$D$3:$D$55,'List of Molecules Used'!$E$3:$E$55,"",0,1)</f>
        <v>460.35</v>
      </c>
      <c r="H1979">
        <f>_xlfn.XLOOKUP(A1979,'List of Molecules Used'!$D$3:$D$55,'List of Molecules Used'!$F$3:$F$55,"",0,1)</f>
        <v>33.78</v>
      </c>
    </row>
    <row r="1980" spans="1:8">
      <c r="A1980" s="2" t="s">
        <v>59</v>
      </c>
      <c r="B1980" s="2"/>
      <c r="C1980">
        <v>322.25</v>
      </c>
      <c r="D1980">
        <v>8</v>
      </c>
      <c r="E1980">
        <v>173.28</v>
      </c>
      <c r="F1980" t="s">
        <v>237</v>
      </c>
      <c r="G1980">
        <f>_xlfn.XLOOKUP(A1980,'List of Molecules Used'!$D$3:$D$55,'List of Molecules Used'!$E$3:$E$55,"",0,1)</f>
        <v>460.35</v>
      </c>
      <c r="H1980">
        <f>_xlfn.XLOOKUP(A1980,'List of Molecules Used'!$D$3:$D$55,'List of Molecules Used'!$F$3:$F$55,"",0,1)</f>
        <v>33.78</v>
      </c>
    </row>
    <row r="1981" spans="1:8">
      <c r="A1981" s="2" t="s">
        <v>59</v>
      </c>
      <c r="B1981" s="2"/>
      <c r="C1981">
        <v>322.25</v>
      </c>
      <c r="D1981">
        <v>8.5</v>
      </c>
      <c r="E1981">
        <v>173.25</v>
      </c>
      <c r="F1981" t="s">
        <v>237</v>
      </c>
      <c r="G1981">
        <f>_xlfn.XLOOKUP(A1981,'List of Molecules Used'!$D$3:$D$55,'List of Molecules Used'!$E$3:$E$55,"",0,1)</f>
        <v>460.35</v>
      </c>
      <c r="H1981">
        <f>_xlfn.XLOOKUP(A1981,'List of Molecules Used'!$D$3:$D$55,'List of Molecules Used'!$F$3:$F$55,"",0,1)</f>
        <v>33.78</v>
      </c>
    </row>
    <row r="1982" spans="1:8">
      <c r="A1982" s="2" t="s">
        <v>59</v>
      </c>
      <c r="B1982" s="2"/>
      <c r="C1982">
        <v>322.25</v>
      </c>
      <c r="D1982">
        <v>9</v>
      </c>
      <c r="E1982">
        <v>173.23</v>
      </c>
      <c r="F1982" t="s">
        <v>237</v>
      </c>
      <c r="G1982">
        <f>_xlfn.XLOOKUP(A1982,'List of Molecules Used'!$D$3:$D$55,'List of Molecules Used'!$E$3:$E$55,"",0,1)</f>
        <v>460.35</v>
      </c>
      <c r="H1982">
        <f>_xlfn.XLOOKUP(A1982,'List of Molecules Used'!$D$3:$D$55,'List of Molecules Used'!$F$3:$F$55,"",0,1)</f>
        <v>33.78</v>
      </c>
    </row>
    <row r="1983" spans="1:8">
      <c r="A1983" s="2" t="s">
        <v>59</v>
      </c>
      <c r="B1983" s="2"/>
      <c r="C1983">
        <v>322.25</v>
      </c>
      <c r="D1983">
        <v>9.5</v>
      </c>
      <c r="E1983">
        <v>173.2</v>
      </c>
      <c r="F1983" t="s">
        <v>237</v>
      </c>
      <c r="G1983">
        <f>_xlfn.XLOOKUP(A1983,'List of Molecules Used'!$D$3:$D$55,'List of Molecules Used'!$E$3:$E$55,"",0,1)</f>
        <v>460.35</v>
      </c>
      <c r="H1983">
        <f>_xlfn.XLOOKUP(A1983,'List of Molecules Used'!$D$3:$D$55,'List of Molecules Used'!$F$3:$F$55,"",0,1)</f>
        <v>33.78</v>
      </c>
    </row>
    <row r="1984" spans="1:8">
      <c r="A1984" s="2" t="s">
        <v>59</v>
      </c>
      <c r="B1984" s="2"/>
      <c r="C1984">
        <v>322.25</v>
      </c>
      <c r="D1984">
        <v>10</v>
      </c>
      <c r="E1984">
        <v>173.18</v>
      </c>
      <c r="F1984" t="s">
        <v>237</v>
      </c>
      <c r="G1984">
        <f>_xlfn.XLOOKUP(A1984,'List of Molecules Used'!$D$3:$D$55,'List of Molecules Used'!$E$3:$E$55,"",0,1)</f>
        <v>460.35</v>
      </c>
      <c r="H1984">
        <f>_xlfn.XLOOKUP(A1984,'List of Molecules Used'!$D$3:$D$55,'List of Molecules Used'!$F$3:$F$55,"",0,1)</f>
        <v>33.78</v>
      </c>
    </row>
    <row r="1985" spans="1:8">
      <c r="A1985" s="2" t="s">
        <v>59</v>
      </c>
      <c r="B1985" s="2"/>
      <c r="C1985">
        <v>368.28</v>
      </c>
      <c r="D1985">
        <v>1</v>
      </c>
      <c r="E1985">
        <v>144.04</v>
      </c>
      <c r="F1985" t="s">
        <v>238</v>
      </c>
      <c r="G1985">
        <f>_xlfn.XLOOKUP(A1985,'List of Molecules Used'!$D$3:$D$55,'List of Molecules Used'!$E$3:$E$55,"",0,1)</f>
        <v>460.35</v>
      </c>
      <c r="H1985">
        <f>_xlfn.XLOOKUP(A1985,'List of Molecules Used'!$D$3:$D$55,'List of Molecules Used'!$F$3:$F$55,"",0,1)</f>
        <v>33.78</v>
      </c>
    </row>
    <row r="1986" spans="1:8">
      <c r="A1986" s="2" t="s">
        <v>59</v>
      </c>
      <c r="B1986" s="2"/>
      <c r="C1986">
        <v>368.28</v>
      </c>
      <c r="D1986">
        <v>1.5</v>
      </c>
      <c r="E1986">
        <v>144.85</v>
      </c>
      <c r="F1986" t="s">
        <v>238</v>
      </c>
      <c r="G1986">
        <f>_xlfn.XLOOKUP(A1986,'List of Molecules Used'!$D$3:$D$55,'List of Molecules Used'!$E$3:$E$55,"",0,1)</f>
        <v>460.35</v>
      </c>
      <c r="H1986">
        <f>_xlfn.XLOOKUP(A1986,'List of Molecules Used'!$D$3:$D$55,'List of Molecules Used'!$F$3:$F$55,"",0,1)</f>
        <v>33.78</v>
      </c>
    </row>
    <row r="1987" spans="1:8">
      <c r="A1987" s="2" t="s">
        <v>59</v>
      </c>
      <c r="B1987" s="2"/>
      <c r="C1987">
        <v>368.28</v>
      </c>
      <c r="D1987">
        <v>2</v>
      </c>
      <c r="E1987">
        <v>145.72</v>
      </c>
      <c r="F1987" t="s">
        <v>238</v>
      </c>
      <c r="G1987">
        <f>_xlfn.XLOOKUP(A1987,'List of Molecules Used'!$D$3:$D$55,'List of Molecules Used'!$E$3:$E$55,"",0,1)</f>
        <v>460.35</v>
      </c>
      <c r="H1987">
        <f>_xlfn.XLOOKUP(A1987,'List of Molecules Used'!$D$3:$D$55,'List of Molecules Used'!$F$3:$F$55,"",0,1)</f>
        <v>33.78</v>
      </c>
    </row>
    <row r="1988" spans="1:8">
      <c r="A1988" s="2" t="s">
        <v>59</v>
      </c>
      <c r="B1988" s="2"/>
      <c r="C1988">
        <v>368.28</v>
      </c>
      <c r="D1988">
        <v>2.5</v>
      </c>
      <c r="E1988">
        <v>146.65</v>
      </c>
      <c r="F1988" t="s">
        <v>238</v>
      </c>
      <c r="G1988">
        <f>_xlfn.XLOOKUP(A1988,'List of Molecules Used'!$D$3:$D$55,'List of Molecules Used'!$E$3:$E$55,"",0,1)</f>
        <v>460.35</v>
      </c>
      <c r="H1988">
        <f>_xlfn.XLOOKUP(A1988,'List of Molecules Used'!$D$3:$D$55,'List of Molecules Used'!$F$3:$F$55,"",0,1)</f>
        <v>33.78</v>
      </c>
    </row>
    <row r="1989" spans="1:8">
      <c r="A1989" s="2" t="s">
        <v>59</v>
      </c>
      <c r="B1989" s="2"/>
      <c r="C1989">
        <v>368.28</v>
      </c>
      <c r="D1989">
        <v>3</v>
      </c>
      <c r="E1989">
        <v>147.65</v>
      </c>
      <c r="F1989" t="s">
        <v>238</v>
      </c>
      <c r="G1989">
        <f>_xlfn.XLOOKUP(A1989,'List of Molecules Used'!$D$3:$D$55,'List of Molecules Used'!$E$3:$E$55,"",0,1)</f>
        <v>460.35</v>
      </c>
      <c r="H1989">
        <f>_xlfn.XLOOKUP(A1989,'List of Molecules Used'!$D$3:$D$55,'List of Molecules Used'!$F$3:$F$55,"",0,1)</f>
        <v>33.78</v>
      </c>
    </row>
    <row r="1990" spans="1:8">
      <c r="A1990" s="2" t="s">
        <v>59</v>
      </c>
      <c r="B1990" s="2"/>
      <c r="C1990">
        <v>368.28</v>
      </c>
      <c r="D1990">
        <v>3.5</v>
      </c>
      <c r="E1990">
        <v>148.72999999999999</v>
      </c>
      <c r="F1990" t="s">
        <v>238</v>
      </c>
      <c r="G1990">
        <f>_xlfn.XLOOKUP(A1990,'List of Molecules Used'!$D$3:$D$55,'List of Molecules Used'!$E$3:$E$55,"",0,1)</f>
        <v>460.35</v>
      </c>
      <c r="H1990">
        <f>_xlfn.XLOOKUP(A1990,'List of Molecules Used'!$D$3:$D$55,'List of Molecules Used'!$F$3:$F$55,"",0,1)</f>
        <v>33.78</v>
      </c>
    </row>
    <row r="1991" spans="1:8">
      <c r="A1991" s="2" t="s">
        <v>59</v>
      </c>
      <c r="B1991" s="2"/>
      <c r="C1991">
        <v>368.28</v>
      </c>
      <c r="D1991">
        <v>4</v>
      </c>
      <c r="E1991">
        <v>149.91</v>
      </c>
      <c r="F1991" t="s">
        <v>238</v>
      </c>
      <c r="G1991">
        <f>_xlfn.XLOOKUP(A1991,'List of Molecules Used'!$D$3:$D$55,'List of Molecules Used'!$E$3:$E$55,"",0,1)</f>
        <v>460.35</v>
      </c>
      <c r="H1991">
        <f>_xlfn.XLOOKUP(A1991,'List of Molecules Used'!$D$3:$D$55,'List of Molecules Used'!$F$3:$F$55,"",0,1)</f>
        <v>33.78</v>
      </c>
    </row>
    <row r="1992" spans="1:8">
      <c r="A1992" s="2" t="s">
        <v>59</v>
      </c>
      <c r="B1992" s="2"/>
      <c r="C1992">
        <v>368.28</v>
      </c>
      <c r="D1992">
        <v>4.5</v>
      </c>
      <c r="E1992">
        <v>151.19999999999999</v>
      </c>
      <c r="F1992" t="s">
        <v>238</v>
      </c>
      <c r="G1992">
        <f>_xlfn.XLOOKUP(A1992,'List of Molecules Used'!$D$3:$D$55,'List of Molecules Used'!$E$3:$E$55,"",0,1)</f>
        <v>460.35</v>
      </c>
      <c r="H1992">
        <f>_xlfn.XLOOKUP(A1992,'List of Molecules Used'!$D$3:$D$55,'List of Molecules Used'!$F$3:$F$55,"",0,1)</f>
        <v>33.78</v>
      </c>
    </row>
    <row r="1993" spans="1:8">
      <c r="A1993" s="2" t="s">
        <v>59</v>
      </c>
      <c r="B1993" s="2"/>
      <c r="C1993">
        <v>368.28</v>
      </c>
      <c r="D1993">
        <v>5</v>
      </c>
      <c r="E1993">
        <v>152.63</v>
      </c>
      <c r="F1993" t="s">
        <v>238</v>
      </c>
      <c r="G1993">
        <f>_xlfn.XLOOKUP(A1993,'List of Molecules Used'!$D$3:$D$55,'List of Molecules Used'!$E$3:$E$55,"",0,1)</f>
        <v>460.35</v>
      </c>
      <c r="H1993">
        <f>_xlfn.XLOOKUP(A1993,'List of Molecules Used'!$D$3:$D$55,'List of Molecules Used'!$F$3:$F$55,"",0,1)</f>
        <v>33.78</v>
      </c>
    </row>
    <row r="1994" spans="1:8">
      <c r="A1994" s="2" t="s">
        <v>59</v>
      </c>
      <c r="B1994" s="2"/>
      <c r="C1994">
        <v>368.28</v>
      </c>
      <c r="D1994">
        <v>5.5</v>
      </c>
      <c r="E1994">
        <v>154.22999999999999</v>
      </c>
      <c r="F1994" t="s">
        <v>238</v>
      </c>
      <c r="G1994">
        <f>_xlfn.XLOOKUP(A1994,'List of Molecules Used'!$D$3:$D$55,'List of Molecules Used'!$E$3:$E$55,"",0,1)</f>
        <v>460.35</v>
      </c>
      <c r="H1994">
        <f>_xlfn.XLOOKUP(A1994,'List of Molecules Used'!$D$3:$D$55,'List of Molecules Used'!$F$3:$F$55,"",0,1)</f>
        <v>33.78</v>
      </c>
    </row>
    <row r="1995" spans="1:8">
      <c r="A1995" s="2" t="s">
        <v>59</v>
      </c>
      <c r="B1995" s="2"/>
      <c r="C1995">
        <v>368.28</v>
      </c>
      <c r="D1995">
        <v>6</v>
      </c>
      <c r="E1995">
        <v>156.03</v>
      </c>
      <c r="F1995" t="s">
        <v>238</v>
      </c>
      <c r="G1995">
        <f>_xlfn.XLOOKUP(A1995,'List of Molecules Used'!$D$3:$D$55,'List of Molecules Used'!$E$3:$E$55,"",0,1)</f>
        <v>460.35</v>
      </c>
      <c r="H1995">
        <f>_xlfn.XLOOKUP(A1995,'List of Molecules Used'!$D$3:$D$55,'List of Molecules Used'!$F$3:$F$55,"",0,1)</f>
        <v>33.78</v>
      </c>
    </row>
    <row r="1996" spans="1:8">
      <c r="A1996" s="2" t="s">
        <v>59</v>
      </c>
      <c r="B1996" s="2"/>
      <c r="C1996">
        <v>368.28</v>
      </c>
      <c r="D1996">
        <v>6.4928999999999997</v>
      </c>
      <c r="E1996">
        <v>158.04</v>
      </c>
      <c r="F1996" t="s">
        <v>238</v>
      </c>
      <c r="G1996">
        <f>_xlfn.XLOOKUP(A1996,'List of Molecules Used'!$D$3:$D$55,'List of Molecules Used'!$E$3:$E$55,"",0,1)</f>
        <v>460.35</v>
      </c>
      <c r="H1996">
        <f>_xlfn.XLOOKUP(A1996,'List of Molecules Used'!$D$3:$D$55,'List of Molecules Used'!$F$3:$F$55,"",0,1)</f>
        <v>33.78</v>
      </c>
    </row>
    <row r="1997" spans="1:8">
      <c r="A1997" s="2" t="s">
        <v>59</v>
      </c>
      <c r="B1997" s="2"/>
      <c r="C1997">
        <v>368.28</v>
      </c>
      <c r="D1997">
        <v>6.4928999999999997</v>
      </c>
      <c r="E1997">
        <v>195.52</v>
      </c>
      <c r="F1997" t="s">
        <v>237</v>
      </c>
      <c r="G1997">
        <f>_xlfn.XLOOKUP(A1997,'List of Molecules Used'!$D$3:$D$55,'List of Molecules Used'!$E$3:$E$55,"",0,1)</f>
        <v>460.35</v>
      </c>
      <c r="H1997">
        <f>_xlfn.XLOOKUP(A1997,'List of Molecules Used'!$D$3:$D$55,'List of Molecules Used'!$F$3:$F$55,"",0,1)</f>
        <v>33.78</v>
      </c>
    </row>
    <row r="1998" spans="1:8">
      <c r="A1998" s="2" t="s">
        <v>59</v>
      </c>
      <c r="B1998" s="2"/>
      <c r="C1998">
        <v>368.28</v>
      </c>
      <c r="D1998">
        <v>6.5</v>
      </c>
      <c r="E1998">
        <v>195.52</v>
      </c>
      <c r="F1998" t="s">
        <v>237</v>
      </c>
      <c r="G1998">
        <f>_xlfn.XLOOKUP(A1998,'List of Molecules Used'!$D$3:$D$55,'List of Molecules Used'!$E$3:$E$55,"",0,1)</f>
        <v>460.35</v>
      </c>
      <c r="H1998">
        <f>_xlfn.XLOOKUP(A1998,'List of Molecules Used'!$D$3:$D$55,'List of Molecules Used'!$F$3:$F$55,"",0,1)</f>
        <v>33.78</v>
      </c>
    </row>
    <row r="1999" spans="1:8">
      <c r="A1999" s="2" t="s">
        <v>59</v>
      </c>
      <c r="B1999" s="2"/>
      <c r="C1999">
        <v>368.28</v>
      </c>
      <c r="D1999">
        <v>7</v>
      </c>
      <c r="E1999">
        <v>195.44</v>
      </c>
      <c r="F1999" t="s">
        <v>237</v>
      </c>
      <c r="G1999">
        <f>_xlfn.XLOOKUP(A1999,'List of Molecules Used'!$D$3:$D$55,'List of Molecules Used'!$E$3:$E$55,"",0,1)</f>
        <v>460.35</v>
      </c>
      <c r="H1999">
        <f>_xlfn.XLOOKUP(A1999,'List of Molecules Used'!$D$3:$D$55,'List of Molecules Used'!$F$3:$F$55,"",0,1)</f>
        <v>33.78</v>
      </c>
    </row>
    <row r="2000" spans="1:8">
      <c r="A2000" s="2" t="s">
        <v>59</v>
      </c>
      <c r="B2000" s="2"/>
      <c r="C2000">
        <v>368.28</v>
      </c>
      <c r="D2000">
        <v>7.5</v>
      </c>
      <c r="E2000">
        <v>195.36</v>
      </c>
      <c r="F2000" t="s">
        <v>237</v>
      </c>
      <c r="G2000">
        <f>_xlfn.XLOOKUP(A2000,'List of Molecules Used'!$D$3:$D$55,'List of Molecules Used'!$E$3:$E$55,"",0,1)</f>
        <v>460.35</v>
      </c>
      <c r="H2000">
        <f>_xlfn.XLOOKUP(A2000,'List of Molecules Used'!$D$3:$D$55,'List of Molecules Used'!$F$3:$F$55,"",0,1)</f>
        <v>33.78</v>
      </c>
    </row>
    <row r="2001" spans="1:8">
      <c r="A2001" s="2" t="s">
        <v>59</v>
      </c>
      <c r="B2001" s="2"/>
      <c r="C2001">
        <v>368.28</v>
      </c>
      <c r="D2001">
        <v>8</v>
      </c>
      <c r="E2001">
        <v>195.28</v>
      </c>
      <c r="F2001" t="s">
        <v>237</v>
      </c>
      <c r="G2001">
        <f>_xlfn.XLOOKUP(A2001,'List of Molecules Used'!$D$3:$D$55,'List of Molecules Used'!$E$3:$E$55,"",0,1)</f>
        <v>460.35</v>
      </c>
      <c r="H2001">
        <f>_xlfn.XLOOKUP(A2001,'List of Molecules Used'!$D$3:$D$55,'List of Molecules Used'!$F$3:$F$55,"",0,1)</f>
        <v>33.78</v>
      </c>
    </row>
    <row r="2002" spans="1:8">
      <c r="A2002" s="2" t="s">
        <v>59</v>
      </c>
      <c r="B2002" s="2"/>
      <c r="C2002">
        <v>368.28</v>
      </c>
      <c r="D2002">
        <v>8.5</v>
      </c>
      <c r="E2002">
        <v>195.2</v>
      </c>
      <c r="F2002" t="s">
        <v>237</v>
      </c>
      <c r="G2002">
        <f>_xlfn.XLOOKUP(A2002,'List of Molecules Used'!$D$3:$D$55,'List of Molecules Used'!$E$3:$E$55,"",0,1)</f>
        <v>460.35</v>
      </c>
      <c r="H2002">
        <f>_xlfn.XLOOKUP(A2002,'List of Molecules Used'!$D$3:$D$55,'List of Molecules Used'!$F$3:$F$55,"",0,1)</f>
        <v>33.78</v>
      </c>
    </row>
    <row r="2003" spans="1:8">
      <c r="A2003" s="2" t="s">
        <v>59</v>
      </c>
      <c r="B2003" s="2"/>
      <c r="C2003">
        <v>368.28</v>
      </c>
      <c r="D2003">
        <v>9</v>
      </c>
      <c r="E2003">
        <v>195.13</v>
      </c>
      <c r="F2003" t="s">
        <v>237</v>
      </c>
      <c r="G2003">
        <f>_xlfn.XLOOKUP(A2003,'List of Molecules Used'!$D$3:$D$55,'List of Molecules Used'!$E$3:$E$55,"",0,1)</f>
        <v>460.35</v>
      </c>
      <c r="H2003">
        <f>_xlfn.XLOOKUP(A2003,'List of Molecules Used'!$D$3:$D$55,'List of Molecules Used'!$F$3:$F$55,"",0,1)</f>
        <v>33.78</v>
      </c>
    </row>
    <row r="2004" spans="1:8">
      <c r="A2004" s="2" t="s">
        <v>59</v>
      </c>
      <c r="B2004" s="2"/>
      <c r="C2004">
        <v>368.28</v>
      </c>
      <c r="D2004">
        <v>9.5</v>
      </c>
      <c r="E2004">
        <v>195.05</v>
      </c>
      <c r="F2004" t="s">
        <v>237</v>
      </c>
      <c r="G2004">
        <f>_xlfn.XLOOKUP(A2004,'List of Molecules Used'!$D$3:$D$55,'List of Molecules Used'!$E$3:$E$55,"",0,1)</f>
        <v>460.35</v>
      </c>
      <c r="H2004">
        <f>_xlfn.XLOOKUP(A2004,'List of Molecules Used'!$D$3:$D$55,'List of Molecules Used'!$F$3:$F$55,"",0,1)</f>
        <v>33.78</v>
      </c>
    </row>
    <row r="2005" spans="1:8">
      <c r="A2005" s="2" t="s">
        <v>59</v>
      </c>
      <c r="B2005" s="2"/>
      <c r="C2005">
        <v>368.28</v>
      </c>
      <c r="D2005">
        <v>10</v>
      </c>
      <c r="E2005">
        <v>194.98</v>
      </c>
      <c r="F2005" t="s">
        <v>237</v>
      </c>
      <c r="G2005">
        <f>_xlfn.XLOOKUP(A2005,'List of Molecules Used'!$D$3:$D$55,'List of Molecules Used'!$E$3:$E$55,"",0,1)</f>
        <v>460.35</v>
      </c>
      <c r="H2005">
        <f>_xlfn.XLOOKUP(A2005,'List of Molecules Used'!$D$3:$D$55,'List of Molecules Used'!$F$3:$F$55,"",0,1)</f>
        <v>33.78</v>
      </c>
    </row>
    <row r="2006" spans="1:8">
      <c r="A2006" s="2" t="s">
        <v>59</v>
      </c>
      <c r="B2006" s="2"/>
      <c r="C2006">
        <v>414.31</v>
      </c>
      <c r="D2006">
        <v>1</v>
      </c>
      <c r="E2006">
        <v>158.37</v>
      </c>
      <c r="F2006" t="s">
        <v>238</v>
      </c>
      <c r="G2006">
        <f>_xlfn.XLOOKUP(A2006,'List of Molecules Used'!$D$3:$D$55,'List of Molecules Used'!$E$3:$E$55,"",0,1)</f>
        <v>460.35</v>
      </c>
      <c r="H2006">
        <f>_xlfn.XLOOKUP(A2006,'List of Molecules Used'!$D$3:$D$55,'List of Molecules Used'!$F$3:$F$55,"",0,1)</f>
        <v>33.78</v>
      </c>
    </row>
    <row r="2007" spans="1:8">
      <c r="A2007" s="2" t="s">
        <v>59</v>
      </c>
      <c r="B2007" s="2"/>
      <c r="C2007">
        <v>414.31</v>
      </c>
      <c r="D2007">
        <v>1.5</v>
      </c>
      <c r="E2007">
        <v>158.86000000000001</v>
      </c>
      <c r="F2007" t="s">
        <v>238</v>
      </c>
      <c r="G2007">
        <f>_xlfn.XLOOKUP(A2007,'List of Molecules Used'!$D$3:$D$55,'List of Molecules Used'!$E$3:$E$55,"",0,1)</f>
        <v>460.35</v>
      </c>
      <c r="H2007">
        <f>_xlfn.XLOOKUP(A2007,'List of Molecules Used'!$D$3:$D$55,'List of Molecules Used'!$F$3:$F$55,"",0,1)</f>
        <v>33.78</v>
      </c>
    </row>
    <row r="2008" spans="1:8">
      <c r="A2008" s="2" t="s">
        <v>59</v>
      </c>
      <c r="B2008" s="2"/>
      <c r="C2008">
        <v>414.31</v>
      </c>
      <c r="D2008">
        <v>2</v>
      </c>
      <c r="E2008">
        <v>159.37</v>
      </c>
      <c r="F2008" t="s">
        <v>238</v>
      </c>
      <c r="G2008">
        <f>_xlfn.XLOOKUP(A2008,'List of Molecules Used'!$D$3:$D$55,'List of Molecules Used'!$E$3:$E$55,"",0,1)</f>
        <v>460.35</v>
      </c>
      <c r="H2008">
        <f>_xlfn.XLOOKUP(A2008,'List of Molecules Used'!$D$3:$D$55,'List of Molecules Used'!$F$3:$F$55,"",0,1)</f>
        <v>33.78</v>
      </c>
    </row>
    <row r="2009" spans="1:8">
      <c r="A2009" s="2" t="s">
        <v>59</v>
      </c>
      <c r="B2009" s="2"/>
      <c r="C2009">
        <v>414.31</v>
      </c>
      <c r="D2009">
        <v>2.5</v>
      </c>
      <c r="E2009">
        <v>159.9</v>
      </c>
      <c r="F2009" t="s">
        <v>238</v>
      </c>
      <c r="G2009">
        <f>_xlfn.XLOOKUP(A2009,'List of Molecules Used'!$D$3:$D$55,'List of Molecules Used'!$E$3:$E$55,"",0,1)</f>
        <v>460.35</v>
      </c>
      <c r="H2009">
        <f>_xlfn.XLOOKUP(A2009,'List of Molecules Used'!$D$3:$D$55,'List of Molecules Used'!$F$3:$F$55,"",0,1)</f>
        <v>33.78</v>
      </c>
    </row>
    <row r="2010" spans="1:8">
      <c r="A2010" s="2" t="s">
        <v>59</v>
      </c>
      <c r="B2010" s="2"/>
      <c r="C2010">
        <v>414.31</v>
      </c>
      <c r="D2010">
        <v>3</v>
      </c>
      <c r="E2010">
        <v>160.44999999999999</v>
      </c>
      <c r="F2010" t="s">
        <v>238</v>
      </c>
      <c r="G2010">
        <f>_xlfn.XLOOKUP(A2010,'List of Molecules Used'!$D$3:$D$55,'List of Molecules Used'!$E$3:$E$55,"",0,1)</f>
        <v>460.35</v>
      </c>
      <c r="H2010">
        <f>_xlfn.XLOOKUP(A2010,'List of Molecules Used'!$D$3:$D$55,'List of Molecules Used'!$F$3:$F$55,"",0,1)</f>
        <v>33.78</v>
      </c>
    </row>
    <row r="2011" spans="1:8">
      <c r="A2011" s="2" t="s">
        <v>59</v>
      </c>
      <c r="B2011" s="2"/>
      <c r="C2011">
        <v>414.31</v>
      </c>
      <c r="D2011">
        <v>3.5</v>
      </c>
      <c r="E2011">
        <v>161.02000000000001</v>
      </c>
      <c r="F2011" t="s">
        <v>238</v>
      </c>
      <c r="G2011">
        <f>_xlfn.XLOOKUP(A2011,'List of Molecules Used'!$D$3:$D$55,'List of Molecules Used'!$E$3:$E$55,"",0,1)</f>
        <v>460.35</v>
      </c>
      <c r="H2011">
        <f>_xlfn.XLOOKUP(A2011,'List of Molecules Used'!$D$3:$D$55,'List of Molecules Used'!$F$3:$F$55,"",0,1)</f>
        <v>33.78</v>
      </c>
    </row>
    <row r="2012" spans="1:8">
      <c r="A2012" s="2" t="s">
        <v>59</v>
      </c>
      <c r="B2012" s="2"/>
      <c r="C2012">
        <v>414.31</v>
      </c>
      <c r="D2012">
        <v>4</v>
      </c>
      <c r="E2012">
        <v>161.63</v>
      </c>
      <c r="F2012" t="s">
        <v>238</v>
      </c>
      <c r="G2012">
        <f>_xlfn.XLOOKUP(A2012,'List of Molecules Used'!$D$3:$D$55,'List of Molecules Used'!$E$3:$E$55,"",0,1)</f>
        <v>460.35</v>
      </c>
      <c r="H2012">
        <f>_xlfn.XLOOKUP(A2012,'List of Molecules Used'!$D$3:$D$55,'List of Molecules Used'!$F$3:$F$55,"",0,1)</f>
        <v>33.78</v>
      </c>
    </row>
    <row r="2013" spans="1:8">
      <c r="A2013" s="2" t="s">
        <v>59</v>
      </c>
      <c r="B2013" s="2"/>
      <c r="C2013">
        <v>414.31</v>
      </c>
      <c r="D2013">
        <v>4.5</v>
      </c>
      <c r="E2013">
        <v>162.26</v>
      </c>
      <c r="F2013" t="s">
        <v>238</v>
      </c>
      <c r="G2013">
        <f>_xlfn.XLOOKUP(A2013,'List of Molecules Used'!$D$3:$D$55,'List of Molecules Used'!$E$3:$E$55,"",0,1)</f>
        <v>460.35</v>
      </c>
      <c r="H2013">
        <f>_xlfn.XLOOKUP(A2013,'List of Molecules Used'!$D$3:$D$55,'List of Molecules Used'!$F$3:$F$55,"",0,1)</f>
        <v>33.78</v>
      </c>
    </row>
    <row r="2014" spans="1:8">
      <c r="A2014" s="2" t="s">
        <v>59</v>
      </c>
      <c r="B2014" s="2"/>
      <c r="C2014">
        <v>414.31</v>
      </c>
      <c r="D2014">
        <v>5</v>
      </c>
      <c r="E2014">
        <v>162.91999999999999</v>
      </c>
      <c r="F2014" t="s">
        <v>238</v>
      </c>
      <c r="G2014">
        <f>_xlfn.XLOOKUP(A2014,'List of Molecules Used'!$D$3:$D$55,'List of Molecules Used'!$E$3:$E$55,"",0,1)</f>
        <v>460.35</v>
      </c>
      <c r="H2014">
        <f>_xlfn.XLOOKUP(A2014,'List of Molecules Used'!$D$3:$D$55,'List of Molecules Used'!$F$3:$F$55,"",0,1)</f>
        <v>33.78</v>
      </c>
    </row>
    <row r="2015" spans="1:8">
      <c r="A2015" s="2" t="s">
        <v>59</v>
      </c>
      <c r="B2015" s="2"/>
      <c r="C2015">
        <v>414.31</v>
      </c>
      <c r="D2015">
        <v>5.5</v>
      </c>
      <c r="E2015">
        <v>163.62</v>
      </c>
      <c r="F2015" t="s">
        <v>238</v>
      </c>
      <c r="G2015">
        <f>_xlfn.XLOOKUP(A2015,'List of Molecules Used'!$D$3:$D$55,'List of Molecules Used'!$E$3:$E$55,"",0,1)</f>
        <v>460.35</v>
      </c>
      <c r="H2015">
        <f>_xlfn.XLOOKUP(A2015,'List of Molecules Used'!$D$3:$D$55,'List of Molecules Used'!$F$3:$F$55,"",0,1)</f>
        <v>33.78</v>
      </c>
    </row>
    <row r="2016" spans="1:8">
      <c r="A2016" s="2" t="s">
        <v>59</v>
      </c>
      <c r="B2016" s="2"/>
      <c r="C2016">
        <v>414.31</v>
      </c>
      <c r="D2016">
        <v>6</v>
      </c>
      <c r="E2016">
        <v>164.35</v>
      </c>
      <c r="F2016" t="s">
        <v>238</v>
      </c>
      <c r="G2016">
        <f>_xlfn.XLOOKUP(A2016,'List of Molecules Used'!$D$3:$D$55,'List of Molecules Used'!$E$3:$E$55,"",0,1)</f>
        <v>460.35</v>
      </c>
      <c r="H2016">
        <f>_xlfn.XLOOKUP(A2016,'List of Molecules Used'!$D$3:$D$55,'List of Molecules Used'!$F$3:$F$55,"",0,1)</f>
        <v>33.78</v>
      </c>
    </row>
    <row r="2017" spans="1:8">
      <c r="A2017" s="2" t="s">
        <v>59</v>
      </c>
      <c r="B2017" s="2"/>
      <c r="C2017">
        <v>414.31</v>
      </c>
      <c r="D2017">
        <v>6.5</v>
      </c>
      <c r="E2017">
        <v>165.12</v>
      </c>
      <c r="F2017" t="s">
        <v>238</v>
      </c>
      <c r="G2017">
        <f>_xlfn.XLOOKUP(A2017,'List of Molecules Used'!$D$3:$D$55,'List of Molecules Used'!$E$3:$E$55,"",0,1)</f>
        <v>460.35</v>
      </c>
      <c r="H2017">
        <f>_xlfn.XLOOKUP(A2017,'List of Molecules Used'!$D$3:$D$55,'List of Molecules Used'!$F$3:$F$55,"",0,1)</f>
        <v>33.78</v>
      </c>
    </row>
    <row r="2018" spans="1:8">
      <c r="A2018" s="2" t="s">
        <v>59</v>
      </c>
      <c r="B2018" s="2"/>
      <c r="C2018">
        <v>414.31</v>
      </c>
      <c r="D2018">
        <v>7</v>
      </c>
      <c r="E2018">
        <v>165.95</v>
      </c>
      <c r="F2018" t="s">
        <v>238</v>
      </c>
      <c r="G2018">
        <f>_xlfn.XLOOKUP(A2018,'List of Molecules Used'!$D$3:$D$55,'List of Molecules Used'!$E$3:$E$55,"",0,1)</f>
        <v>460.35</v>
      </c>
      <c r="H2018">
        <f>_xlfn.XLOOKUP(A2018,'List of Molecules Used'!$D$3:$D$55,'List of Molecules Used'!$F$3:$F$55,"",0,1)</f>
        <v>33.78</v>
      </c>
    </row>
    <row r="2019" spans="1:8">
      <c r="A2019" s="2" t="s">
        <v>59</v>
      </c>
      <c r="B2019" s="2"/>
      <c r="C2019">
        <v>414.31</v>
      </c>
      <c r="D2019">
        <v>7.5</v>
      </c>
      <c r="E2019">
        <v>166.82</v>
      </c>
      <c r="F2019" t="s">
        <v>238</v>
      </c>
      <c r="G2019">
        <f>_xlfn.XLOOKUP(A2019,'List of Molecules Used'!$D$3:$D$55,'List of Molecules Used'!$E$3:$E$55,"",0,1)</f>
        <v>460.35</v>
      </c>
      <c r="H2019">
        <f>_xlfn.XLOOKUP(A2019,'List of Molecules Used'!$D$3:$D$55,'List of Molecules Used'!$F$3:$F$55,"",0,1)</f>
        <v>33.78</v>
      </c>
    </row>
    <row r="2020" spans="1:8">
      <c r="A2020" s="2" t="s">
        <v>59</v>
      </c>
      <c r="B2020" s="2"/>
      <c r="C2020">
        <v>414.31</v>
      </c>
      <c r="D2020">
        <v>8</v>
      </c>
      <c r="E2020">
        <v>167.74</v>
      </c>
      <c r="F2020" t="s">
        <v>238</v>
      </c>
      <c r="G2020">
        <f>_xlfn.XLOOKUP(A2020,'List of Molecules Used'!$D$3:$D$55,'List of Molecules Used'!$E$3:$E$55,"",0,1)</f>
        <v>460.35</v>
      </c>
      <c r="H2020">
        <f>_xlfn.XLOOKUP(A2020,'List of Molecules Used'!$D$3:$D$55,'List of Molecules Used'!$F$3:$F$55,"",0,1)</f>
        <v>33.78</v>
      </c>
    </row>
    <row r="2021" spans="1:8">
      <c r="A2021" s="2" t="s">
        <v>59</v>
      </c>
      <c r="B2021" s="2"/>
      <c r="C2021">
        <v>414.31</v>
      </c>
      <c r="D2021">
        <v>8.5</v>
      </c>
      <c r="E2021">
        <v>168.73</v>
      </c>
      <c r="F2021" t="s">
        <v>238</v>
      </c>
      <c r="G2021">
        <f>_xlfn.XLOOKUP(A2021,'List of Molecules Used'!$D$3:$D$55,'List of Molecules Used'!$E$3:$E$55,"",0,1)</f>
        <v>460.35</v>
      </c>
      <c r="H2021">
        <f>_xlfn.XLOOKUP(A2021,'List of Molecules Used'!$D$3:$D$55,'List of Molecules Used'!$F$3:$F$55,"",0,1)</f>
        <v>33.78</v>
      </c>
    </row>
    <row r="2022" spans="1:8">
      <c r="A2022" s="2" t="s">
        <v>59</v>
      </c>
      <c r="B2022" s="2"/>
      <c r="C2022">
        <v>414.31</v>
      </c>
      <c r="D2022">
        <v>9</v>
      </c>
      <c r="E2022">
        <v>169.79</v>
      </c>
      <c r="F2022" t="s">
        <v>238</v>
      </c>
      <c r="G2022">
        <f>_xlfn.XLOOKUP(A2022,'List of Molecules Used'!$D$3:$D$55,'List of Molecules Used'!$E$3:$E$55,"",0,1)</f>
        <v>460.35</v>
      </c>
      <c r="H2022">
        <f>_xlfn.XLOOKUP(A2022,'List of Molecules Used'!$D$3:$D$55,'List of Molecules Used'!$F$3:$F$55,"",0,1)</f>
        <v>33.78</v>
      </c>
    </row>
    <row r="2023" spans="1:8">
      <c r="A2023" s="2" t="s">
        <v>59</v>
      </c>
      <c r="B2023" s="2"/>
      <c r="C2023">
        <v>414.31</v>
      </c>
      <c r="D2023">
        <v>9.5</v>
      </c>
      <c r="E2023">
        <v>170.93</v>
      </c>
      <c r="F2023" t="s">
        <v>238</v>
      </c>
      <c r="G2023">
        <f>_xlfn.XLOOKUP(A2023,'List of Molecules Used'!$D$3:$D$55,'List of Molecules Used'!$E$3:$E$55,"",0,1)</f>
        <v>460.35</v>
      </c>
      <c r="H2023">
        <f>_xlfn.XLOOKUP(A2023,'List of Molecules Used'!$D$3:$D$55,'List of Molecules Used'!$F$3:$F$55,"",0,1)</f>
        <v>33.78</v>
      </c>
    </row>
    <row r="2024" spans="1:8">
      <c r="A2024" s="2" t="s">
        <v>59</v>
      </c>
      <c r="B2024" s="2"/>
      <c r="C2024">
        <v>414.31</v>
      </c>
      <c r="D2024">
        <v>10</v>
      </c>
      <c r="E2024">
        <v>172.15</v>
      </c>
      <c r="F2024" t="s">
        <v>238</v>
      </c>
      <c r="G2024">
        <f>_xlfn.XLOOKUP(A2024,'List of Molecules Used'!$D$3:$D$55,'List of Molecules Used'!$E$3:$E$55,"",0,1)</f>
        <v>460.35</v>
      </c>
      <c r="H2024">
        <f>_xlfn.XLOOKUP(A2024,'List of Molecules Used'!$D$3:$D$55,'List of Molecules Used'!$F$3:$F$55,"",0,1)</f>
        <v>33.78</v>
      </c>
    </row>
    <row r="2025" spans="1:8">
      <c r="A2025" s="2" t="s">
        <v>59</v>
      </c>
      <c r="B2025" s="2"/>
      <c r="C2025">
        <v>460.35</v>
      </c>
      <c r="D2025">
        <v>1</v>
      </c>
      <c r="E2025">
        <v>172.26</v>
      </c>
      <c r="F2025" t="s">
        <v>238</v>
      </c>
      <c r="G2025">
        <f>_xlfn.XLOOKUP(A2025,'List of Molecules Used'!$D$3:$D$55,'List of Molecules Used'!$E$3:$E$55,"",0,1)</f>
        <v>460.35</v>
      </c>
      <c r="H2025">
        <f>_xlfn.XLOOKUP(A2025,'List of Molecules Used'!$D$3:$D$55,'List of Molecules Used'!$F$3:$F$55,"",0,1)</f>
        <v>33.78</v>
      </c>
    </row>
    <row r="2026" spans="1:8">
      <c r="A2026" s="2" t="s">
        <v>59</v>
      </c>
      <c r="B2026" s="2"/>
      <c r="C2026">
        <v>460.35</v>
      </c>
      <c r="D2026">
        <v>1.5</v>
      </c>
      <c r="E2026">
        <v>172.59</v>
      </c>
      <c r="F2026" t="s">
        <v>238</v>
      </c>
      <c r="G2026">
        <f>_xlfn.XLOOKUP(A2026,'List of Molecules Used'!$D$3:$D$55,'List of Molecules Used'!$E$3:$E$55,"",0,1)</f>
        <v>460.35</v>
      </c>
      <c r="H2026">
        <f>_xlfn.XLOOKUP(A2026,'List of Molecules Used'!$D$3:$D$55,'List of Molecules Used'!$F$3:$F$55,"",0,1)</f>
        <v>33.78</v>
      </c>
    </row>
    <row r="2027" spans="1:8">
      <c r="A2027" s="2" t="s">
        <v>59</v>
      </c>
      <c r="B2027" s="2"/>
      <c r="C2027">
        <v>460.35</v>
      </c>
      <c r="D2027">
        <v>2</v>
      </c>
      <c r="E2027">
        <v>172.91</v>
      </c>
      <c r="F2027" t="s">
        <v>238</v>
      </c>
      <c r="G2027">
        <f>_xlfn.XLOOKUP(A2027,'List of Molecules Used'!$D$3:$D$55,'List of Molecules Used'!$E$3:$E$55,"",0,1)</f>
        <v>460.35</v>
      </c>
      <c r="H2027">
        <f>_xlfn.XLOOKUP(A2027,'List of Molecules Used'!$D$3:$D$55,'List of Molecules Used'!$F$3:$F$55,"",0,1)</f>
        <v>33.78</v>
      </c>
    </row>
    <row r="2028" spans="1:8">
      <c r="A2028" s="2" t="s">
        <v>59</v>
      </c>
      <c r="B2028" s="2"/>
      <c r="C2028">
        <v>460.35</v>
      </c>
      <c r="D2028">
        <v>2.5</v>
      </c>
      <c r="E2028">
        <v>173.25</v>
      </c>
      <c r="F2028" t="s">
        <v>238</v>
      </c>
      <c r="G2028">
        <f>_xlfn.XLOOKUP(A2028,'List of Molecules Used'!$D$3:$D$55,'List of Molecules Used'!$E$3:$E$55,"",0,1)</f>
        <v>460.35</v>
      </c>
      <c r="H2028">
        <f>_xlfn.XLOOKUP(A2028,'List of Molecules Used'!$D$3:$D$55,'List of Molecules Used'!$F$3:$F$55,"",0,1)</f>
        <v>33.78</v>
      </c>
    </row>
    <row r="2029" spans="1:8">
      <c r="A2029" s="2" t="s">
        <v>59</v>
      </c>
      <c r="B2029" s="2"/>
      <c r="C2029">
        <v>460.35</v>
      </c>
      <c r="D2029">
        <v>3</v>
      </c>
      <c r="E2029">
        <v>173.6</v>
      </c>
      <c r="F2029" t="s">
        <v>238</v>
      </c>
      <c r="G2029">
        <f>_xlfn.XLOOKUP(A2029,'List of Molecules Used'!$D$3:$D$55,'List of Molecules Used'!$E$3:$E$55,"",0,1)</f>
        <v>460.35</v>
      </c>
      <c r="H2029">
        <f>_xlfn.XLOOKUP(A2029,'List of Molecules Used'!$D$3:$D$55,'List of Molecules Used'!$F$3:$F$55,"",0,1)</f>
        <v>33.78</v>
      </c>
    </row>
    <row r="2030" spans="1:8">
      <c r="A2030" s="2" t="s">
        <v>59</v>
      </c>
      <c r="B2030" s="2"/>
      <c r="C2030">
        <v>460.35</v>
      </c>
      <c r="D2030">
        <v>3.5</v>
      </c>
      <c r="E2030">
        <v>173.96</v>
      </c>
      <c r="F2030" t="s">
        <v>238</v>
      </c>
      <c r="G2030">
        <f>_xlfn.XLOOKUP(A2030,'List of Molecules Used'!$D$3:$D$55,'List of Molecules Used'!$E$3:$E$55,"",0,1)</f>
        <v>460.35</v>
      </c>
      <c r="H2030">
        <f>_xlfn.XLOOKUP(A2030,'List of Molecules Used'!$D$3:$D$55,'List of Molecules Used'!$F$3:$F$55,"",0,1)</f>
        <v>33.78</v>
      </c>
    </row>
    <row r="2031" spans="1:8">
      <c r="A2031" s="2" t="s">
        <v>59</v>
      </c>
      <c r="B2031" s="2"/>
      <c r="C2031">
        <v>460.35</v>
      </c>
      <c r="D2031">
        <v>4</v>
      </c>
      <c r="E2031">
        <v>174.33</v>
      </c>
      <c r="F2031" t="s">
        <v>238</v>
      </c>
      <c r="G2031">
        <f>_xlfn.XLOOKUP(A2031,'List of Molecules Used'!$D$3:$D$55,'List of Molecules Used'!$E$3:$E$55,"",0,1)</f>
        <v>460.35</v>
      </c>
      <c r="H2031">
        <f>_xlfn.XLOOKUP(A2031,'List of Molecules Used'!$D$3:$D$55,'List of Molecules Used'!$F$3:$F$55,"",0,1)</f>
        <v>33.78</v>
      </c>
    </row>
    <row r="2032" spans="1:8">
      <c r="A2032" s="2" t="s">
        <v>59</v>
      </c>
      <c r="B2032" s="2"/>
      <c r="C2032">
        <v>460.35</v>
      </c>
      <c r="D2032">
        <v>4.5</v>
      </c>
      <c r="E2032">
        <v>174.71</v>
      </c>
      <c r="F2032" t="s">
        <v>238</v>
      </c>
      <c r="G2032">
        <f>_xlfn.XLOOKUP(A2032,'List of Molecules Used'!$D$3:$D$55,'List of Molecules Used'!$E$3:$E$55,"",0,1)</f>
        <v>460.35</v>
      </c>
      <c r="H2032">
        <f>_xlfn.XLOOKUP(A2032,'List of Molecules Used'!$D$3:$D$55,'List of Molecules Used'!$F$3:$F$55,"",0,1)</f>
        <v>33.78</v>
      </c>
    </row>
    <row r="2033" spans="1:8">
      <c r="A2033" s="2" t="s">
        <v>59</v>
      </c>
      <c r="B2033" s="2"/>
      <c r="C2033">
        <v>460.35</v>
      </c>
      <c r="D2033">
        <v>5</v>
      </c>
      <c r="E2033">
        <v>175.1</v>
      </c>
      <c r="F2033" t="s">
        <v>238</v>
      </c>
      <c r="G2033">
        <f>_xlfn.XLOOKUP(A2033,'List of Molecules Used'!$D$3:$D$55,'List of Molecules Used'!$E$3:$E$55,"",0,1)</f>
        <v>460.35</v>
      </c>
      <c r="H2033">
        <f>_xlfn.XLOOKUP(A2033,'List of Molecules Used'!$D$3:$D$55,'List of Molecules Used'!$F$3:$F$55,"",0,1)</f>
        <v>33.78</v>
      </c>
    </row>
    <row r="2034" spans="1:8">
      <c r="A2034" s="2" t="s">
        <v>59</v>
      </c>
      <c r="B2034" s="2"/>
      <c r="C2034">
        <v>460.35</v>
      </c>
      <c r="D2034">
        <v>5.5</v>
      </c>
      <c r="E2034">
        <v>175.5</v>
      </c>
      <c r="F2034" t="s">
        <v>238</v>
      </c>
      <c r="G2034">
        <f>_xlfn.XLOOKUP(A2034,'List of Molecules Used'!$D$3:$D$55,'List of Molecules Used'!$E$3:$E$55,"",0,1)</f>
        <v>460.35</v>
      </c>
      <c r="H2034">
        <f>_xlfn.XLOOKUP(A2034,'List of Molecules Used'!$D$3:$D$55,'List of Molecules Used'!$F$3:$F$55,"",0,1)</f>
        <v>33.78</v>
      </c>
    </row>
    <row r="2035" spans="1:8">
      <c r="A2035" s="2" t="s">
        <v>59</v>
      </c>
      <c r="B2035" s="2"/>
      <c r="C2035">
        <v>460.35</v>
      </c>
      <c r="D2035">
        <v>6</v>
      </c>
      <c r="E2035">
        <v>175.91</v>
      </c>
      <c r="F2035" t="s">
        <v>238</v>
      </c>
      <c r="G2035">
        <f>_xlfn.XLOOKUP(A2035,'List of Molecules Used'!$D$3:$D$55,'List of Molecules Used'!$E$3:$E$55,"",0,1)</f>
        <v>460.35</v>
      </c>
      <c r="H2035">
        <f>_xlfn.XLOOKUP(A2035,'List of Molecules Used'!$D$3:$D$55,'List of Molecules Used'!$F$3:$F$55,"",0,1)</f>
        <v>33.78</v>
      </c>
    </row>
    <row r="2036" spans="1:8">
      <c r="A2036" s="2" t="s">
        <v>59</v>
      </c>
      <c r="B2036" s="2"/>
      <c r="C2036">
        <v>460.35</v>
      </c>
      <c r="D2036">
        <v>6.5</v>
      </c>
      <c r="E2036">
        <v>176.34</v>
      </c>
      <c r="F2036" t="s">
        <v>238</v>
      </c>
      <c r="G2036">
        <f>_xlfn.XLOOKUP(A2036,'List of Molecules Used'!$D$3:$D$55,'List of Molecules Used'!$E$3:$E$55,"",0,1)</f>
        <v>460.35</v>
      </c>
      <c r="H2036">
        <f>_xlfn.XLOOKUP(A2036,'List of Molecules Used'!$D$3:$D$55,'List of Molecules Used'!$F$3:$F$55,"",0,1)</f>
        <v>33.78</v>
      </c>
    </row>
    <row r="2037" spans="1:8">
      <c r="A2037" s="2" t="s">
        <v>59</v>
      </c>
      <c r="B2037" s="2"/>
      <c r="C2037">
        <v>460.35</v>
      </c>
      <c r="D2037">
        <v>7</v>
      </c>
      <c r="E2037">
        <v>176.78</v>
      </c>
      <c r="F2037" t="s">
        <v>238</v>
      </c>
      <c r="G2037">
        <f>_xlfn.XLOOKUP(A2037,'List of Molecules Used'!$D$3:$D$55,'List of Molecules Used'!$E$3:$E$55,"",0,1)</f>
        <v>460.35</v>
      </c>
      <c r="H2037">
        <f>_xlfn.XLOOKUP(A2037,'List of Molecules Used'!$D$3:$D$55,'List of Molecules Used'!$F$3:$F$55,"",0,1)</f>
        <v>33.78</v>
      </c>
    </row>
    <row r="2038" spans="1:8">
      <c r="A2038" s="2" t="s">
        <v>59</v>
      </c>
      <c r="B2038" s="2"/>
      <c r="C2038">
        <v>460.35</v>
      </c>
      <c r="D2038">
        <v>7.5</v>
      </c>
      <c r="E2038">
        <v>177.24</v>
      </c>
      <c r="F2038" t="s">
        <v>238</v>
      </c>
      <c r="G2038">
        <f>_xlfn.XLOOKUP(A2038,'List of Molecules Used'!$D$3:$D$55,'List of Molecules Used'!$E$3:$E$55,"",0,1)</f>
        <v>460.35</v>
      </c>
      <c r="H2038">
        <f>_xlfn.XLOOKUP(A2038,'List of Molecules Used'!$D$3:$D$55,'List of Molecules Used'!$F$3:$F$55,"",0,1)</f>
        <v>33.78</v>
      </c>
    </row>
    <row r="2039" spans="1:8">
      <c r="A2039" s="2" t="s">
        <v>59</v>
      </c>
      <c r="B2039" s="2"/>
      <c r="C2039">
        <v>460.35</v>
      </c>
      <c r="D2039">
        <v>8</v>
      </c>
      <c r="E2039">
        <v>177.71</v>
      </c>
      <c r="F2039" t="s">
        <v>238</v>
      </c>
      <c r="G2039">
        <f>_xlfn.XLOOKUP(A2039,'List of Molecules Used'!$D$3:$D$55,'List of Molecules Used'!$E$3:$E$55,"",0,1)</f>
        <v>460.35</v>
      </c>
      <c r="H2039">
        <f>_xlfn.XLOOKUP(A2039,'List of Molecules Used'!$D$3:$D$55,'List of Molecules Used'!$F$3:$F$55,"",0,1)</f>
        <v>33.78</v>
      </c>
    </row>
    <row r="2040" spans="1:8">
      <c r="A2040" s="2" t="s">
        <v>59</v>
      </c>
      <c r="B2040" s="2"/>
      <c r="C2040">
        <v>460.35</v>
      </c>
      <c r="D2040">
        <v>8.5</v>
      </c>
      <c r="E2040">
        <v>178.2</v>
      </c>
      <c r="F2040" t="s">
        <v>238</v>
      </c>
      <c r="G2040">
        <f>_xlfn.XLOOKUP(A2040,'List of Molecules Used'!$D$3:$D$55,'List of Molecules Used'!$E$3:$E$55,"",0,1)</f>
        <v>460.35</v>
      </c>
      <c r="H2040">
        <f>_xlfn.XLOOKUP(A2040,'List of Molecules Used'!$D$3:$D$55,'List of Molecules Used'!$F$3:$F$55,"",0,1)</f>
        <v>33.78</v>
      </c>
    </row>
    <row r="2041" spans="1:8">
      <c r="A2041" s="2" t="s">
        <v>59</v>
      </c>
      <c r="B2041" s="2"/>
      <c r="C2041">
        <v>460.35</v>
      </c>
      <c r="D2041">
        <v>9</v>
      </c>
      <c r="E2041">
        <v>178.71</v>
      </c>
      <c r="F2041" t="s">
        <v>238</v>
      </c>
      <c r="G2041">
        <f>_xlfn.XLOOKUP(A2041,'List of Molecules Used'!$D$3:$D$55,'List of Molecules Used'!$E$3:$E$55,"",0,1)</f>
        <v>460.35</v>
      </c>
      <c r="H2041">
        <f>_xlfn.XLOOKUP(A2041,'List of Molecules Used'!$D$3:$D$55,'List of Molecules Used'!$F$3:$F$55,"",0,1)</f>
        <v>33.78</v>
      </c>
    </row>
    <row r="2042" spans="1:8">
      <c r="A2042" s="2" t="s">
        <v>59</v>
      </c>
      <c r="B2042" s="2"/>
      <c r="C2042">
        <v>460.35</v>
      </c>
      <c r="D2042">
        <v>9.5</v>
      </c>
      <c r="E2042">
        <v>179.24</v>
      </c>
      <c r="F2042" t="s">
        <v>238</v>
      </c>
      <c r="G2042">
        <f>_xlfn.XLOOKUP(A2042,'List of Molecules Used'!$D$3:$D$55,'List of Molecules Used'!$E$3:$E$55,"",0,1)</f>
        <v>460.35</v>
      </c>
      <c r="H2042">
        <f>_xlfn.XLOOKUP(A2042,'List of Molecules Used'!$D$3:$D$55,'List of Molecules Used'!$F$3:$F$55,"",0,1)</f>
        <v>33.78</v>
      </c>
    </row>
    <row r="2043" spans="1:8">
      <c r="A2043" s="2" t="s">
        <v>59</v>
      </c>
      <c r="B2043" s="2"/>
      <c r="C2043">
        <v>460.35</v>
      </c>
      <c r="D2043">
        <v>10</v>
      </c>
      <c r="E2043">
        <v>179.78</v>
      </c>
      <c r="F2043" t="s">
        <v>238</v>
      </c>
      <c r="G2043">
        <f>_xlfn.XLOOKUP(A2043,'List of Molecules Used'!$D$3:$D$55,'List of Molecules Used'!$E$3:$E$55,"",0,1)</f>
        <v>460.35</v>
      </c>
      <c r="H2043">
        <f>_xlfn.XLOOKUP(A2043,'List of Molecules Used'!$D$3:$D$55,'List of Molecules Used'!$F$3:$F$55,"",0,1)</f>
        <v>33.78</v>
      </c>
    </row>
    <row r="2044" spans="1:8">
      <c r="A2044" s="2" t="s">
        <v>62</v>
      </c>
      <c r="B2044" s="2"/>
      <c r="C2044">
        <v>260.24</v>
      </c>
      <c r="D2044">
        <v>1</v>
      </c>
      <c r="E2044">
        <v>151.24</v>
      </c>
      <c r="F2044" t="s">
        <v>237</v>
      </c>
      <c r="G2044">
        <f>_xlfn.XLOOKUP(A2044,'List of Molecules Used'!$D$3:$D$55,'List of Molecules Used'!$E$3:$E$55,"",0,1)</f>
        <v>433.74</v>
      </c>
      <c r="H2044">
        <f>_xlfn.XLOOKUP(A2044,'List of Molecules Used'!$D$3:$D$55,'List of Molecules Used'!$F$3:$F$55,"",0,1)</f>
        <v>31.96</v>
      </c>
    </row>
    <row r="2045" spans="1:8">
      <c r="A2045" s="2" t="s">
        <v>62</v>
      </c>
      <c r="B2045" s="2"/>
      <c r="C2045">
        <v>260.24</v>
      </c>
      <c r="D2045">
        <v>1.5</v>
      </c>
      <c r="E2045">
        <v>151.22999999999999</v>
      </c>
      <c r="F2045" t="s">
        <v>237</v>
      </c>
      <c r="G2045">
        <f>_xlfn.XLOOKUP(A2045,'List of Molecules Used'!$D$3:$D$55,'List of Molecules Used'!$E$3:$E$55,"",0,1)</f>
        <v>433.74</v>
      </c>
      <c r="H2045">
        <f>_xlfn.XLOOKUP(A2045,'List of Molecules Used'!$D$3:$D$55,'List of Molecules Used'!$F$3:$F$55,"",0,1)</f>
        <v>31.96</v>
      </c>
    </row>
    <row r="2046" spans="1:8">
      <c r="A2046" s="2" t="s">
        <v>62</v>
      </c>
      <c r="B2046" s="2"/>
      <c r="C2046">
        <v>260.24</v>
      </c>
      <c r="D2046">
        <v>2</v>
      </c>
      <c r="E2046">
        <v>151.21</v>
      </c>
      <c r="F2046" t="s">
        <v>237</v>
      </c>
      <c r="G2046">
        <f>_xlfn.XLOOKUP(A2046,'List of Molecules Used'!$D$3:$D$55,'List of Molecules Used'!$E$3:$E$55,"",0,1)</f>
        <v>433.74</v>
      </c>
      <c r="H2046">
        <f>_xlfn.XLOOKUP(A2046,'List of Molecules Used'!$D$3:$D$55,'List of Molecules Used'!$F$3:$F$55,"",0,1)</f>
        <v>31.96</v>
      </c>
    </row>
    <row r="2047" spans="1:8">
      <c r="A2047" s="2" t="s">
        <v>62</v>
      </c>
      <c r="B2047" s="2"/>
      <c r="C2047">
        <v>260.24</v>
      </c>
      <c r="D2047">
        <v>2.5</v>
      </c>
      <c r="E2047">
        <v>151.19999999999999</v>
      </c>
      <c r="F2047" t="s">
        <v>237</v>
      </c>
      <c r="G2047">
        <f>_xlfn.XLOOKUP(A2047,'List of Molecules Used'!$D$3:$D$55,'List of Molecules Used'!$E$3:$E$55,"",0,1)</f>
        <v>433.74</v>
      </c>
      <c r="H2047">
        <f>_xlfn.XLOOKUP(A2047,'List of Molecules Used'!$D$3:$D$55,'List of Molecules Used'!$F$3:$F$55,"",0,1)</f>
        <v>31.96</v>
      </c>
    </row>
    <row r="2048" spans="1:8">
      <c r="A2048" s="2" t="s">
        <v>62</v>
      </c>
      <c r="B2048" s="2"/>
      <c r="C2048">
        <v>260.24</v>
      </c>
      <c r="D2048">
        <v>3</v>
      </c>
      <c r="E2048">
        <v>151.19</v>
      </c>
      <c r="F2048" t="s">
        <v>237</v>
      </c>
      <c r="G2048">
        <f>_xlfn.XLOOKUP(A2048,'List of Molecules Used'!$D$3:$D$55,'List of Molecules Used'!$E$3:$E$55,"",0,1)</f>
        <v>433.74</v>
      </c>
      <c r="H2048">
        <f>_xlfn.XLOOKUP(A2048,'List of Molecules Used'!$D$3:$D$55,'List of Molecules Used'!$F$3:$F$55,"",0,1)</f>
        <v>31.96</v>
      </c>
    </row>
    <row r="2049" spans="1:8">
      <c r="A2049" s="2" t="s">
        <v>62</v>
      </c>
      <c r="B2049" s="2"/>
      <c r="C2049">
        <v>260.24</v>
      </c>
      <c r="D2049">
        <v>3.5</v>
      </c>
      <c r="E2049">
        <v>151.16999999999999</v>
      </c>
      <c r="F2049" t="s">
        <v>237</v>
      </c>
      <c r="G2049">
        <f>_xlfn.XLOOKUP(A2049,'List of Molecules Used'!$D$3:$D$55,'List of Molecules Used'!$E$3:$E$55,"",0,1)</f>
        <v>433.74</v>
      </c>
      <c r="H2049">
        <f>_xlfn.XLOOKUP(A2049,'List of Molecules Used'!$D$3:$D$55,'List of Molecules Used'!$F$3:$F$55,"",0,1)</f>
        <v>31.96</v>
      </c>
    </row>
    <row r="2050" spans="1:8">
      <c r="A2050" s="2" t="s">
        <v>62</v>
      </c>
      <c r="B2050" s="2"/>
      <c r="C2050">
        <v>260.24</v>
      </c>
      <c r="D2050">
        <v>4</v>
      </c>
      <c r="E2050">
        <v>151.16</v>
      </c>
      <c r="F2050" t="s">
        <v>237</v>
      </c>
      <c r="G2050">
        <f>_xlfn.XLOOKUP(A2050,'List of Molecules Used'!$D$3:$D$55,'List of Molecules Used'!$E$3:$E$55,"",0,1)</f>
        <v>433.74</v>
      </c>
      <c r="H2050">
        <f>_xlfn.XLOOKUP(A2050,'List of Molecules Used'!$D$3:$D$55,'List of Molecules Used'!$F$3:$F$55,"",0,1)</f>
        <v>31.96</v>
      </c>
    </row>
    <row r="2051" spans="1:8">
      <c r="A2051" s="2" t="s">
        <v>62</v>
      </c>
      <c r="B2051" s="2"/>
      <c r="C2051">
        <v>260.24</v>
      </c>
      <c r="D2051">
        <v>4.5</v>
      </c>
      <c r="E2051">
        <v>151.15</v>
      </c>
      <c r="F2051" t="s">
        <v>237</v>
      </c>
      <c r="G2051">
        <f>_xlfn.XLOOKUP(A2051,'List of Molecules Used'!$D$3:$D$55,'List of Molecules Used'!$E$3:$E$55,"",0,1)</f>
        <v>433.74</v>
      </c>
      <c r="H2051">
        <f>_xlfn.XLOOKUP(A2051,'List of Molecules Used'!$D$3:$D$55,'List of Molecules Used'!$F$3:$F$55,"",0,1)</f>
        <v>31.96</v>
      </c>
    </row>
    <row r="2052" spans="1:8">
      <c r="A2052" s="2" t="s">
        <v>62</v>
      </c>
      <c r="B2052" s="2"/>
      <c r="C2052">
        <v>260.24</v>
      </c>
      <c r="D2052">
        <v>5</v>
      </c>
      <c r="E2052">
        <v>151.13999999999999</v>
      </c>
      <c r="F2052" t="s">
        <v>237</v>
      </c>
      <c r="G2052">
        <f>_xlfn.XLOOKUP(A2052,'List of Molecules Used'!$D$3:$D$55,'List of Molecules Used'!$E$3:$E$55,"",0,1)</f>
        <v>433.74</v>
      </c>
      <c r="H2052">
        <f>_xlfn.XLOOKUP(A2052,'List of Molecules Used'!$D$3:$D$55,'List of Molecules Used'!$F$3:$F$55,"",0,1)</f>
        <v>31.96</v>
      </c>
    </row>
    <row r="2053" spans="1:8">
      <c r="A2053" s="2" t="s">
        <v>62</v>
      </c>
      <c r="B2053" s="2"/>
      <c r="C2053">
        <v>260.24</v>
      </c>
      <c r="D2053">
        <v>5.5</v>
      </c>
      <c r="E2053">
        <v>151.12</v>
      </c>
      <c r="F2053" t="s">
        <v>237</v>
      </c>
      <c r="G2053">
        <f>_xlfn.XLOOKUP(A2053,'List of Molecules Used'!$D$3:$D$55,'List of Molecules Used'!$E$3:$E$55,"",0,1)</f>
        <v>433.74</v>
      </c>
      <c r="H2053">
        <f>_xlfn.XLOOKUP(A2053,'List of Molecules Used'!$D$3:$D$55,'List of Molecules Used'!$F$3:$F$55,"",0,1)</f>
        <v>31.96</v>
      </c>
    </row>
    <row r="2054" spans="1:8">
      <c r="A2054" s="2" t="s">
        <v>62</v>
      </c>
      <c r="B2054" s="2"/>
      <c r="C2054">
        <v>260.24</v>
      </c>
      <c r="D2054">
        <v>6</v>
      </c>
      <c r="E2054">
        <v>151.11000000000001</v>
      </c>
      <c r="F2054" t="s">
        <v>237</v>
      </c>
      <c r="G2054">
        <f>_xlfn.XLOOKUP(A2054,'List of Molecules Used'!$D$3:$D$55,'List of Molecules Used'!$E$3:$E$55,"",0,1)</f>
        <v>433.74</v>
      </c>
      <c r="H2054">
        <f>_xlfn.XLOOKUP(A2054,'List of Molecules Used'!$D$3:$D$55,'List of Molecules Used'!$F$3:$F$55,"",0,1)</f>
        <v>31.96</v>
      </c>
    </row>
    <row r="2055" spans="1:8">
      <c r="A2055" s="2" t="s">
        <v>62</v>
      </c>
      <c r="B2055" s="2"/>
      <c r="C2055">
        <v>260.24</v>
      </c>
      <c r="D2055">
        <v>6.5</v>
      </c>
      <c r="E2055">
        <v>151.1</v>
      </c>
      <c r="F2055" t="s">
        <v>237</v>
      </c>
      <c r="G2055">
        <f>_xlfn.XLOOKUP(A2055,'List of Molecules Used'!$D$3:$D$55,'List of Molecules Used'!$E$3:$E$55,"",0,1)</f>
        <v>433.74</v>
      </c>
      <c r="H2055">
        <f>_xlfn.XLOOKUP(A2055,'List of Molecules Used'!$D$3:$D$55,'List of Molecules Used'!$F$3:$F$55,"",0,1)</f>
        <v>31.96</v>
      </c>
    </row>
    <row r="2056" spans="1:8">
      <c r="A2056" s="2" t="s">
        <v>62</v>
      </c>
      <c r="B2056" s="2"/>
      <c r="C2056">
        <v>260.24</v>
      </c>
      <c r="D2056">
        <v>7</v>
      </c>
      <c r="E2056">
        <v>151.09</v>
      </c>
      <c r="F2056" t="s">
        <v>237</v>
      </c>
      <c r="G2056">
        <f>_xlfn.XLOOKUP(A2056,'List of Molecules Used'!$D$3:$D$55,'List of Molecules Used'!$E$3:$E$55,"",0,1)</f>
        <v>433.74</v>
      </c>
      <c r="H2056">
        <f>_xlfn.XLOOKUP(A2056,'List of Molecules Used'!$D$3:$D$55,'List of Molecules Used'!$F$3:$F$55,"",0,1)</f>
        <v>31.96</v>
      </c>
    </row>
    <row r="2057" spans="1:8">
      <c r="A2057" s="2" t="s">
        <v>62</v>
      </c>
      <c r="B2057" s="2"/>
      <c r="C2057">
        <v>260.24</v>
      </c>
      <c r="D2057">
        <v>7.5</v>
      </c>
      <c r="E2057">
        <v>151.07</v>
      </c>
      <c r="F2057" t="s">
        <v>237</v>
      </c>
      <c r="G2057">
        <f>_xlfn.XLOOKUP(A2057,'List of Molecules Used'!$D$3:$D$55,'List of Molecules Used'!$E$3:$E$55,"",0,1)</f>
        <v>433.74</v>
      </c>
      <c r="H2057">
        <f>_xlfn.XLOOKUP(A2057,'List of Molecules Used'!$D$3:$D$55,'List of Molecules Used'!$F$3:$F$55,"",0,1)</f>
        <v>31.96</v>
      </c>
    </row>
    <row r="2058" spans="1:8">
      <c r="A2058" s="2" t="s">
        <v>62</v>
      </c>
      <c r="B2058" s="2"/>
      <c r="C2058">
        <v>260.24</v>
      </c>
      <c r="D2058">
        <v>8</v>
      </c>
      <c r="E2058">
        <v>151.06</v>
      </c>
      <c r="F2058" t="s">
        <v>237</v>
      </c>
      <c r="G2058">
        <f>_xlfn.XLOOKUP(A2058,'List of Molecules Used'!$D$3:$D$55,'List of Molecules Used'!$E$3:$E$55,"",0,1)</f>
        <v>433.74</v>
      </c>
      <c r="H2058">
        <f>_xlfn.XLOOKUP(A2058,'List of Molecules Used'!$D$3:$D$55,'List of Molecules Used'!$F$3:$F$55,"",0,1)</f>
        <v>31.96</v>
      </c>
    </row>
    <row r="2059" spans="1:8">
      <c r="A2059" s="2" t="s">
        <v>62</v>
      </c>
      <c r="B2059" s="2"/>
      <c r="C2059">
        <v>260.24</v>
      </c>
      <c r="D2059">
        <v>8.5</v>
      </c>
      <c r="E2059">
        <v>151.05000000000001</v>
      </c>
      <c r="F2059" t="s">
        <v>237</v>
      </c>
      <c r="G2059">
        <f>_xlfn.XLOOKUP(A2059,'List of Molecules Used'!$D$3:$D$55,'List of Molecules Used'!$E$3:$E$55,"",0,1)</f>
        <v>433.74</v>
      </c>
      <c r="H2059">
        <f>_xlfn.XLOOKUP(A2059,'List of Molecules Used'!$D$3:$D$55,'List of Molecules Used'!$F$3:$F$55,"",0,1)</f>
        <v>31.96</v>
      </c>
    </row>
    <row r="2060" spans="1:8">
      <c r="A2060" s="2" t="s">
        <v>62</v>
      </c>
      <c r="B2060" s="2"/>
      <c r="C2060">
        <v>260.24</v>
      </c>
      <c r="D2060">
        <v>9</v>
      </c>
      <c r="E2060">
        <v>151.04</v>
      </c>
      <c r="F2060" t="s">
        <v>237</v>
      </c>
      <c r="G2060">
        <f>_xlfn.XLOOKUP(A2060,'List of Molecules Used'!$D$3:$D$55,'List of Molecules Used'!$E$3:$E$55,"",0,1)</f>
        <v>433.74</v>
      </c>
      <c r="H2060">
        <f>_xlfn.XLOOKUP(A2060,'List of Molecules Used'!$D$3:$D$55,'List of Molecules Used'!$F$3:$F$55,"",0,1)</f>
        <v>31.96</v>
      </c>
    </row>
    <row r="2061" spans="1:8">
      <c r="A2061" s="2" t="s">
        <v>62</v>
      </c>
      <c r="B2061" s="2"/>
      <c r="C2061">
        <v>260.24</v>
      </c>
      <c r="D2061">
        <v>9.5</v>
      </c>
      <c r="E2061">
        <v>151.02000000000001</v>
      </c>
      <c r="F2061" t="s">
        <v>237</v>
      </c>
      <c r="G2061">
        <f>_xlfn.XLOOKUP(A2061,'List of Molecules Used'!$D$3:$D$55,'List of Molecules Used'!$E$3:$E$55,"",0,1)</f>
        <v>433.74</v>
      </c>
      <c r="H2061">
        <f>_xlfn.XLOOKUP(A2061,'List of Molecules Used'!$D$3:$D$55,'List of Molecules Used'!$F$3:$F$55,"",0,1)</f>
        <v>31.96</v>
      </c>
    </row>
    <row r="2062" spans="1:8">
      <c r="A2062" s="2" t="s">
        <v>62</v>
      </c>
      <c r="B2062" s="2"/>
      <c r="C2062">
        <v>260.24</v>
      </c>
      <c r="D2062">
        <v>10</v>
      </c>
      <c r="E2062">
        <v>151.01</v>
      </c>
      <c r="F2062" t="s">
        <v>237</v>
      </c>
      <c r="G2062">
        <f>_xlfn.XLOOKUP(A2062,'List of Molecules Used'!$D$3:$D$55,'List of Molecules Used'!$E$3:$E$55,"",0,1)</f>
        <v>433.74</v>
      </c>
      <c r="H2062">
        <f>_xlfn.XLOOKUP(A2062,'List of Molecules Used'!$D$3:$D$55,'List of Molecules Used'!$F$3:$F$55,"",0,1)</f>
        <v>31.96</v>
      </c>
    </row>
    <row r="2063" spans="1:8">
      <c r="A2063" s="2" t="s">
        <v>62</v>
      </c>
      <c r="B2063" s="2"/>
      <c r="C2063">
        <v>303.62</v>
      </c>
      <c r="D2063">
        <v>1</v>
      </c>
      <c r="E2063">
        <v>125.48</v>
      </c>
      <c r="F2063" t="s">
        <v>238</v>
      </c>
      <c r="G2063">
        <f>_xlfn.XLOOKUP(A2063,'List of Molecules Used'!$D$3:$D$55,'List of Molecules Used'!$E$3:$E$55,"",0,1)</f>
        <v>433.74</v>
      </c>
      <c r="H2063">
        <f>_xlfn.XLOOKUP(A2063,'List of Molecules Used'!$D$3:$D$55,'List of Molecules Used'!$F$3:$F$55,"",0,1)</f>
        <v>31.96</v>
      </c>
    </row>
    <row r="2064" spans="1:8">
      <c r="A2064" s="2" t="s">
        <v>62</v>
      </c>
      <c r="B2064" s="2"/>
      <c r="C2064">
        <v>303.62</v>
      </c>
      <c r="D2064">
        <v>1.5</v>
      </c>
      <c r="E2064">
        <v>126.99</v>
      </c>
      <c r="F2064" t="s">
        <v>238</v>
      </c>
      <c r="G2064">
        <f>_xlfn.XLOOKUP(A2064,'List of Molecules Used'!$D$3:$D$55,'List of Molecules Used'!$E$3:$E$55,"",0,1)</f>
        <v>433.74</v>
      </c>
      <c r="H2064">
        <f>_xlfn.XLOOKUP(A2064,'List of Molecules Used'!$D$3:$D$55,'List of Molecules Used'!$F$3:$F$55,"",0,1)</f>
        <v>31.96</v>
      </c>
    </row>
    <row r="2065" spans="1:8">
      <c r="A2065" s="2" t="s">
        <v>62</v>
      </c>
      <c r="B2065" s="2"/>
      <c r="C2065">
        <v>303.62</v>
      </c>
      <c r="D2065">
        <v>2</v>
      </c>
      <c r="E2065">
        <v>128.76</v>
      </c>
      <c r="F2065" t="s">
        <v>238</v>
      </c>
      <c r="G2065">
        <f>_xlfn.XLOOKUP(A2065,'List of Molecules Used'!$D$3:$D$55,'List of Molecules Used'!$E$3:$E$55,"",0,1)</f>
        <v>433.74</v>
      </c>
      <c r="H2065">
        <f>_xlfn.XLOOKUP(A2065,'List of Molecules Used'!$D$3:$D$55,'List of Molecules Used'!$F$3:$F$55,"",0,1)</f>
        <v>31.96</v>
      </c>
    </row>
    <row r="2066" spans="1:8">
      <c r="A2066" s="2" t="s">
        <v>62</v>
      </c>
      <c r="B2066" s="2"/>
      <c r="C2066">
        <v>303.62</v>
      </c>
      <c r="D2066">
        <v>2.0348000000000002</v>
      </c>
      <c r="E2066">
        <v>128.88999999999999</v>
      </c>
      <c r="F2066" t="s">
        <v>238</v>
      </c>
      <c r="G2066">
        <f>_xlfn.XLOOKUP(A2066,'List of Molecules Used'!$D$3:$D$55,'List of Molecules Used'!$E$3:$E$55,"",0,1)</f>
        <v>433.74</v>
      </c>
      <c r="H2066">
        <f>_xlfn.XLOOKUP(A2066,'List of Molecules Used'!$D$3:$D$55,'List of Molecules Used'!$F$3:$F$55,"",0,1)</f>
        <v>31.96</v>
      </c>
    </row>
    <row r="2067" spans="1:8">
      <c r="A2067" s="2" t="s">
        <v>62</v>
      </c>
      <c r="B2067" s="2"/>
      <c r="C2067">
        <v>303.62</v>
      </c>
      <c r="D2067">
        <v>2.0348000000000002</v>
      </c>
      <c r="E2067">
        <v>169.01</v>
      </c>
      <c r="F2067" t="s">
        <v>237</v>
      </c>
      <c r="G2067">
        <f>_xlfn.XLOOKUP(A2067,'List of Molecules Used'!$D$3:$D$55,'List of Molecules Used'!$E$3:$E$55,"",0,1)</f>
        <v>433.74</v>
      </c>
      <c r="H2067">
        <f>_xlfn.XLOOKUP(A2067,'List of Molecules Used'!$D$3:$D$55,'List of Molecules Used'!$F$3:$F$55,"",0,1)</f>
        <v>31.96</v>
      </c>
    </row>
    <row r="2068" spans="1:8">
      <c r="A2068" s="2" t="s">
        <v>62</v>
      </c>
      <c r="B2068" s="2"/>
      <c r="C2068">
        <v>303.62</v>
      </c>
      <c r="D2068">
        <v>2.5</v>
      </c>
      <c r="E2068">
        <v>168.98</v>
      </c>
      <c r="F2068" t="s">
        <v>237</v>
      </c>
      <c r="G2068">
        <f>_xlfn.XLOOKUP(A2068,'List of Molecules Used'!$D$3:$D$55,'List of Molecules Used'!$E$3:$E$55,"",0,1)</f>
        <v>433.74</v>
      </c>
      <c r="H2068">
        <f>_xlfn.XLOOKUP(A2068,'List of Molecules Used'!$D$3:$D$55,'List of Molecules Used'!$F$3:$F$55,"",0,1)</f>
        <v>31.96</v>
      </c>
    </row>
    <row r="2069" spans="1:8">
      <c r="A2069" s="2" t="s">
        <v>62</v>
      </c>
      <c r="B2069" s="2"/>
      <c r="C2069">
        <v>303.62</v>
      </c>
      <c r="D2069">
        <v>3</v>
      </c>
      <c r="E2069">
        <v>168.95</v>
      </c>
      <c r="F2069" t="s">
        <v>237</v>
      </c>
      <c r="G2069">
        <f>_xlfn.XLOOKUP(A2069,'List of Molecules Used'!$D$3:$D$55,'List of Molecules Used'!$E$3:$E$55,"",0,1)</f>
        <v>433.74</v>
      </c>
      <c r="H2069">
        <f>_xlfn.XLOOKUP(A2069,'List of Molecules Used'!$D$3:$D$55,'List of Molecules Used'!$F$3:$F$55,"",0,1)</f>
        <v>31.96</v>
      </c>
    </row>
    <row r="2070" spans="1:8">
      <c r="A2070" s="2" t="s">
        <v>62</v>
      </c>
      <c r="B2070" s="2"/>
      <c r="C2070">
        <v>303.62</v>
      </c>
      <c r="D2070">
        <v>3.5</v>
      </c>
      <c r="E2070">
        <v>168.92</v>
      </c>
      <c r="F2070" t="s">
        <v>237</v>
      </c>
      <c r="G2070">
        <f>_xlfn.XLOOKUP(A2070,'List of Molecules Used'!$D$3:$D$55,'List of Molecules Used'!$E$3:$E$55,"",0,1)</f>
        <v>433.74</v>
      </c>
      <c r="H2070">
        <f>_xlfn.XLOOKUP(A2070,'List of Molecules Used'!$D$3:$D$55,'List of Molecules Used'!$F$3:$F$55,"",0,1)</f>
        <v>31.96</v>
      </c>
    </row>
    <row r="2071" spans="1:8">
      <c r="A2071" s="2" t="s">
        <v>62</v>
      </c>
      <c r="B2071" s="2"/>
      <c r="C2071">
        <v>303.62</v>
      </c>
      <c r="D2071">
        <v>4</v>
      </c>
      <c r="E2071">
        <v>168.89</v>
      </c>
      <c r="F2071" t="s">
        <v>237</v>
      </c>
      <c r="G2071">
        <f>_xlfn.XLOOKUP(A2071,'List of Molecules Used'!$D$3:$D$55,'List of Molecules Used'!$E$3:$E$55,"",0,1)</f>
        <v>433.74</v>
      </c>
      <c r="H2071">
        <f>_xlfn.XLOOKUP(A2071,'List of Molecules Used'!$D$3:$D$55,'List of Molecules Used'!$F$3:$F$55,"",0,1)</f>
        <v>31.96</v>
      </c>
    </row>
    <row r="2072" spans="1:8">
      <c r="A2072" s="2" t="s">
        <v>62</v>
      </c>
      <c r="B2072" s="2"/>
      <c r="C2072">
        <v>303.62</v>
      </c>
      <c r="D2072">
        <v>4.5</v>
      </c>
      <c r="E2072">
        <v>168.86</v>
      </c>
      <c r="F2072" t="s">
        <v>237</v>
      </c>
      <c r="G2072">
        <f>_xlfn.XLOOKUP(A2072,'List of Molecules Used'!$D$3:$D$55,'List of Molecules Used'!$E$3:$E$55,"",0,1)</f>
        <v>433.74</v>
      </c>
      <c r="H2072">
        <f>_xlfn.XLOOKUP(A2072,'List of Molecules Used'!$D$3:$D$55,'List of Molecules Used'!$F$3:$F$55,"",0,1)</f>
        <v>31.96</v>
      </c>
    </row>
    <row r="2073" spans="1:8">
      <c r="A2073" s="2" t="s">
        <v>62</v>
      </c>
      <c r="B2073" s="2"/>
      <c r="C2073">
        <v>303.62</v>
      </c>
      <c r="D2073">
        <v>5</v>
      </c>
      <c r="E2073">
        <v>168.84</v>
      </c>
      <c r="F2073" t="s">
        <v>237</v>
      </c>
      <c r="G2073">
        <f>_xlfn.XLOOKUP(A2073,'List of Molecules Used'!$D$3:$D$55,'List of Molecules Used'!$E$3:$E$55,"",0,1)</f>
        <v>433.74</v>
      </c>
      <c r="H2073">
        <f>_xlfn.XLOOKUP(A2073,'List of Molecules Used'!$D$3:$D$55,'List of Molecules Used'!$F$3:$F$55,"",0,1)</f>
        <v>31.96</v>
      </c>
    </row>
    <row r="2074" spans="1:8">
      <c r="A2074" s="2" t="s">
        <v>62</v>
      </c>
      <c r="B2074" s="2"/>
      <c r="C2074">
        <v>303.62</v>
      </c>
      <c r="D2074">
        <v>5.5</v>
      </c>
      <c r="E2074">
        <v>168.81</v>
      </c>
      <c r="F2074" t="s">
        <v>237</v>
      </c>
      <c r="G2074">
        <f>_xlfn.XLOOKUP(A2074,'List of Molecules Used'!$D$3:$D$55,'List of Molecules Used'!$E$3:$E$55,"",0,1)</f>
        <v>433.74</v>
      </c>
      <c r="H2074">
        <f>_xlfn.XLOOKUP(A2074,'List of Molecules Used'!$D$3:$D$55,'List of Molecules Used'!$F$3:$F$55,"",0,1)</f>
        <v>31.96</v>
      </c>
    </row>
    <row r="2075" spans="1:8">
      <c r="A2075" s="2" t="s">
        <v>62</v>
      </c>
      <c r="B2075" s="2"/>
      <c r="C2075">
        <v>303.62</v>
      </c>
      <c r="D2075">
        <v>6</v>
      </c>
      <c r="E2075">
        <v>168.78</v>
      </c>
      <c r="F2075" t="s">
        <v>237</v>
      </c>
      <c r="G2075">
        <f>_xlfn.XLOOKUP(A2075,'List of Molecules Used'!$D$3:$D$55,'List of Molecules Used'!$E$3:$E$55,"",0,1)</f>
        <v>433.74</v>
      </c>
      <c r="H2075">
        <f>_xlfn.XLOOKUP(A2075,'List of Molecules Used'!$D$3:$D$55,'List of Molecules Used'!$F$3:$F$55,"",0,1)</f>
        <v>31.96</v>
      </c>
    </row>
    <row r="2076" spans="1:8">
      <c r="A2076" s="2" t="s">
        <v>62</v>
      </c>
      <c r="B2076" s="2"/>
      <c r="C2076">
        <v>303.62</v>
      </c>
      <c r="D2076">
        <v>6.5</v>
      </c>
      <c r="E2076">
        <v>168.75</v>
      </c>
      <c r="F2076" t="s">
        <v>237</v>
      </c>
      <c r="G2076">
        <f>_xlfn.XLOOKUP(A2076,'List of Molecules Used'!$D$3:$D$55,'List of Molecules Used'!$E$3:$E$55,"",0,1)</f>
        <v>433.74</v>
      </c>
      <c r="H2076">
        <f>_xlfn.XLOOKUP(A2076,'List of Molecules Used'!$D$3:$D$55,'List of Molecules Used'!$F$3:$F$55,"",0,1)</f>
        <v>31.96</v>
      </c>
    </row>
    <row r="2077" spans="1:8">
      <c r="A2077" s="2" t="s">
        <v>62</v>
      </c>
      <c r="B2077" s="2"/>
      <c r="C2077">
        <v>303.62</v>
      </c>
      <c r="D2077">
        <v>7</v>
      </c>
      <c r="E2077">
        <v>168.72</v>
      </c>
      <c r="F2077" t="s">
        <v>237</v>
      </c>
      <c r="G2077">
        <f>_xlfn.XLOOKUP(A2077,'List of Molecules Used'!$D$3:$D$55,'List of Molecules Used'!$E$3:$E$55,"",0,1)</f>
        <v>433.74</v>
      </c>
      <c r="H2077">
        <f>_xlfn.XLOOKUP(A2077,'List of Molecules Used'!$D$3:$D$55,'List of Molecules Used'!$F$3:$F$55,"",0,1)</f>
        <v>31.96</v>
      </c>
    </row>
    <row r="2078" spans="1:8">
      <c r="A2078" s="2" t="s">
        <v>62</v>
      </c>
      <c r="B2078" s="2"/>
      <c r="C2078">
        <v>303.62</v>
      </c>
      <c r="D2078">
        <v>7.5</v>
      </c>
      <c r="E2078">
        <v>168.69</v>
      </c>
      <c r="F2078" t="s">
        <v>237</v>
      </c>
      <c r="G2078">
        <f>_xlfn.XLOOKUP(A2078,'List of Molecules Used'!$D$3:$D$55,'List of Molecules Used'!$E$3:$E$55,"",0,1)</f>
        <v>433.74</v>
      </c>
      <c r="H2078">
        <f>_xlfn.XLOOKUP(A2078,'List of Molecules Used'!$D$3:$D$55,'List of Molecules Used'!$F$3:$F$55,"",0,1)</f>
        <v>31.96</v>
      </c>
    </row>
    <row r="2079" spans="1:8">
      <c r="A2079" s="2" t="s">
        <v>62</v>
      </c>
      <c r="B2079" s="2"/>
      <c r="C2079">
        <v>303.62</v>
      </c>
      <c r="D2079">
        <v>8</v>
      </c>
      <c r="E2079">
        <v>168.66</v>
      </c>
      <c r="F2079" t="s">
        <v>237</v>
      </c>
      <c r="G2079">
        <f>_xlfn.XLOOKUP(A2079,'List of Molecules Used'!$D$3:$D$55,'List of Molecules Used'!$E$3:$E$55,"",0,1)</f>
        <v>433.74</v>
      </c>
      <c r="H2079">
        <f>_xlfn.XLOOKUP(A2079,'List of Molecules Used'!$D$3:$D$55,'List of Molecules Used'!$F$3:$F$55,"",0,1)</f>
        <v>31.96</v>
      </c>
    </row>
    <row r="2080" spans="1:8">
      <c r="A2080" s="2" t="s">
        <v>62</v>
      </c>
      <c r="B2080" s="2"/>
      <c r="C2080">
        <v>303.62</v>
      </c>
      <c r="D2080">
        <v>8.5</v>
      </c>
      <c r="E2080">
        <v>168.63</v>
      </c>
      <c r="F2080" t="s">
        <v>237</v>
      </c>
      <c r="G2080">
        <f>_xlfn.XLOOKUP(A2080,'List of Molecules Used'!$D$3:$D$55,'List of Molecules Used'!$E$3:$E$55,"",0,1)</f>
        <v>433.74</v>
      </c>
      <c r="H2080">
        <f>_xlfn.XLOOKUP(A2080,'List of Molecules Used'!$D$3:$D$55,'List of Molecules Used'!$F$3:$F$55,"",0,1)</f>
        <v>31.96</v>
      </c>
    </row>
    <row r="2081" spans="1:8">
      <c r="A2081" s="2" t="s">
        <v>62</v>
      </c>
      <c r="B2081" s="2"/>
      <c r="C2081">
        <v>303.62</v>
      </c>
      <c r="D2081">
        <v>9</v>
      </c>
      <c r="E2081">
        <v>168.6</v>
      </c>
      <c r="F2081" t="s">
        <v>237</v>
      </c>
      <c r="G2081">
        <f>_xlfn.XLOOKUP(A2081,'List of Molecules Used'!$D$3:$D$55,'List of Molecules Used'!$E$3:$E$55,"",0,1)</f>
        <v>433.74</v>
      </c>
      <c r="H2081">
        <f>_xlfn.XLOOKUP(A2081,'List of Molecules Used'!$D$3:$D$55,'List of Molecules Used'!$F$3:$F$55,"",0,1)</f>
        <v>31.96</v>
      </c>
    </row>
    <row r="2082" spans="1:8">
      <c r="A2082" s="2" t="s">
        <v>62</v>
      </c>
      <c r="B2082" s="2"/>
      <c r="C2082">
        <v>303.62</v>
      </c>
      <c r="D2082">
        <v>9.5</v>
      </c>
      <c r="E2082">
        <v>168.58</v>
      </c>
      <c r="F2082" t="s">
        <v>237</v>
      </c>
      <c r="G2082">
        <f>_xlfn.XLOOKUP(A2082,'List of Molecules Used'!$D$3:$D$55,'List of Molecules Used'!$E$3:$E$55,"",0,1)</f>
        <v>433.74</v>
      </c>
      <c r="H2082">
        <f>_xlfn.XLOOKUP(A2082,'List of Molecules Used'!$D$3:$D$55,'List of Molecules Used'!$F$3:$F$55,"",0,1)</f>
        <v>31.96</v>
      </c>
    </row>
    <row r="2083" spans="1:8">
      <c r="A2083" s="2" t="s">
        <v>62</v>
      </c>
      <c r="B2083" s="2"/>
      <c r="C2083">
        <v>303.62</v>
      </c>
      <c r="D2083">
        <v>10</v>
      </c>
      <c r="E2083">
        <v>168.55</v>
      </c>
      <c r="F2083" t="s">
        <v>237</v>
      </c>
      <c r="G2083">
        <f>_xlfn.XLOOKUP(A2083,'List of Molecules Used'!$D$3:$D$55,'List of Molecules Used'!$E$3:$E$55,"",0,1)</f>
        <v>433.74</v>
      </c>
      <c r="H2083">
        <f>_xlfn.XLOOKUP(A2083,'List of Molecules Used'!$D$3:$D$55,'List of Molecules Used'!$F$3:$F$55,"",0,1)</f>
        <v>31.96</v>
      </c>
    </row>
    <row r="2084" spans="1:8">
      <c r="A2084" s="2" t="s">
        <v>62</v>
      </c>
      <c r="B2084" s="2"/>
      <c r="C2084">
        <v>346.99</v>
      </c>
      <c r="D2084">
        <v>1</v>
      </c>
      <c r="E2084">
        <v>139.84</v>
      </c>
      <c r="F2084" t="s">
        <v>238</v>
      </c>
      <c r="G2084">
        <f>_xlfn.XLOOKUP(A2084,'List of Molecules Used'!$D$3:$D$55,'List of Molecules Used'!$E$3:$E$55,"",0,1)</f>
        <v>433.74</v>
      </c>
      <c r="H2084">
        <f>_xlfn.XLOOKUP(A2084,'List of Molecules Used'!$D$3:$D$55,'List of Molecules Used'!$F$3:$F$55,"",0,1)</f>
        <v>31.96</v>
      </c>
    </row>
    <row r="2085" spans="1:8">
      <c r="A2085" s="2" t="s">
        <v>62</v>
      </c>
      <c r="B2085" s="2"/>
      <c r="C2085">
        <v>346.99</v>
      </c>
      <c r="D2085">
        <v>1.5</v>
      </c>
      <c r="E2085">
        <v>140.62</v>
      </c>
      <c r="F2085" t="s">
        <v>238</v>
      </c>
      <c r="G2085">
        <f>_xlfn.XLOOKUP(A2085,'List of Molecules Used'!$D$3:$D$55,'List of Molecules Used'!$E$3:$E$55,"",0,1)</f>
        <v>433.74</v>
      </c>
      <c r="H2085">
        <f>_xlfn.XLOOKUP(A2085,'List of Molecules Used'!$D$3:$D$55,'List of Molecules Used'!$F$3:$F$55,"",0,1)</f>
        <v>31.96</v>
      </c>
    </row>
    <row r="2086" spans="1:8">
      <c r="A2086" s="2" t="s">
        <v>62</v>
      </c>
      <c r="B2086" s="2"/>
      <c r="C2086">
        <v>346.99</v>
      </c>
      <c r="D2086">
        <v>2</v>
      </c>
      <c r="E2086">
        <v>141.44999999999999</v>
      </c>
      <c r="F2086" t="s">
        <v>238</v>
      </c>
      <c r="G2086">
        <f>_xlfn.XLOOKUP(A2086,'List of Molecules Used'!$D$3:$D$55,'List of Molecules Used'!$E$3:$E$55,"",0,1)</f>
        <v>433.74</v>
      </c>
      <c r="H2086">
        <f>_xlfn.XLOOKUP(A2086,'List of Molecules Used'!$D$3:$D$55,'List of Molecules Used'!$F$3:$F$55,"",0,1)</f>
        <v>31.96</v>
      </c>
    </row>
    <row r="2087" spans="1:8">
      <c r="A2087" s="2" t="s">
        <v>62</v>
      </c>
      <c r="B2087" s="2"/>
      <c r="C2087">
        <v>346.99</v>
      </c>
      <c r="D2087">
        <v>2.5</v>
      </c>
      <c r="E2087">
        <v>142.35</v>
      </c>
      <c r="F2087" t="s">
        <v>238</v>
      </c>
      <c r="G2087">
        <f>_xlfn.XLOOKUP(A2087,'List of Molecules Used'!$D$3:$D$55,'List of Molecules Used'!$E$3:$E$55,"",0,1)</f>
        <v>433.74</v>
      </c>
      <c r="H2087">
        <f>_xlfn.XLOOKUP(A2087,'List of Molecules Used'!$D$3:$D$55,'List of Molecules Used'!$F$3:$F$55,"",0,1)</f>
        <v>31.96</v>
      </c>
    </row>
    <row r="2088" spans="1:8">
      <c r="A2088" s="2" t="s">
        <v>62</v>
      </c>
      <c r="B2088" s="2"/>
      <c r="C2088">
        <v>346.99</v>
      </c>
      <c r="D2088">
        <v>3</v>
      </c>
      <c r="E2088">
        <v>143.32</v>
      </c>
      <c r="F2088" t="s">
        <v>238</v>
      </c>
      <c r="G2088">
        <f>_xlfn.XLOOKUP(A2088,'List of Molecules Used'!$D$3:$D$55,'List of Molecules Used'!$E$3:$E$55,"",0,1)</f>
        <v>433.74</v>
      </c>
      <c r="H2088">
        <f>_xlfn.XLOOKUP(A2088,'List of Molecules Used'!$D$3:$D$55,'List of Molecules Used'!$F$3:$F$55,"",0,1)</f>
        <v>31.96</v>
      </c>
    </row>
    <row r="2089" spans="1:8">
      <c r="A2089" s="2" t="s">
        <v>62</v>
      </c>
      <c r="B2089" s="2"/>
      <c r="C2089">
        <v>346.99</v>
      </c>
      <c r="D2089">
        <v>3.5</v>
      </c>
      <c r="E2089">
        <v>144.37</v>
      </c>
      <c r="F2089" t="s">
        <v>238</v>
      </c>
      <c r="G2089">
        <f>_xlfn.XLOOKUP(A2089,'List of Molecules Used'!$D$3:$D$55,'List of Molecules Used'!$E$3:$E$55,"",0,1)</f>
        <v>433.74</v>
      </c>
      <c r="H2089">
        <f>_xlfn.XLOOKUP(A2089,'List of Molecules Used'!$D$3:$D$55,'List of Molecules Used'!$F$3:$F$55,"",0,1)</f>
        <v>31.96</v>
      </c>
    </row>
    <row r="2090" spans="1:8">
      <c r="A2090" s="2" t="s">
        <v>62</v>
      </c>
      <c r="B2090" s="2"/>
      <c r="C2090">
        <v>346.99</v>
      </c>
      <c r="D2090">
        <v>4</v>
      </c>
      <c r="E2090">
        <v>145.54</v>
      </c>
      <c r="F2090" t="s">
        <v>238</v>
      </c>
      <c r="G2090">
        <f>_xlfn.XLOOKUP(A2090,'List of Molecules Used'!$D$3:$D$55,'List of Molecules Used'!$E$3:$E$55,"",0,1)</f>
        <v>433.74</v>
      </c>
      <c r="H2090">
        <f>_xlfn.XLOOKUP(A2090,'List of Molecules Used'!$D$3:$D$55,'List of Molecules Used'!$F$3:$F$55,"",0,1)</f>
        <v>31.96</v>
      </c>
    </row>
    <row r="2091" spans="1:8">
      <c r="A2091" s="2" t="s">
        <v>62</v>
      </c>
      <c r="B2091" s="2"/>
      <c r="C2091">
        <v>346.99</v>
      </c>
      <c r="D2091">
        <v>4.5</v>
      </c>
      <c r="E2091">
        <v>146.83000000000001</v>
      </c>
      <c r="F2091" t="s">
        <v>238</v>
      </c>
      <c r="G2091">
        <f>_xlfn.XLOOKUP(A2091,'List of Molecules Used'!$D$3:$D$55,'List of Molecules Used'!$E$3:$E$55,"",0,1)</f>
        <v>433.74</v>
      </c>
      <c r="H2091">
        <f>_xlfn.XLOOKUP(A2091,'List of Molecules Used'!$D$3:$D$55,'List of Molecules Used'!$F$3:$F$55,"",0,1)</f>
        <v>31.96</v>
      </c>
    </row>
    <row r="2092" spans="1:8">
      <c r="A2092" s="2" t="s">
        <v>62</v>
      </c>
      <c r="B2092" s="2"/>
      <c r="C2092">
        <v>346.99</v>
      </c>
      <c r="D2092">
        <v>5</v>
      </c>
      <c r="E2092">
        <v>148.27000000000001</v>
      </c>
      <c r="F2092" t="s">
        <v>238</v>
      </c>
      <c r="G2092">
        <f>_xlfn.XLOOKUP(A2092,'List of Molecules Used'!$D$3:$D$55,'List of Molecules Used'!$E$3:$E$55,"",0,1)</f>
        <v>433.74</v>
      </c>
      <c r="H2092">
        <f>_xlfn.XLOOKUP(A2092,'List of Molecules Used'!$D$3:$D$55,'List of Molecules Used'!$F$3:$F$55,"",0,1)</f>
        <v>31.96</v>
      </c>
    </row>
    <row r="2093" spans="1:8">
      <c r="A2093" s="2" t="s">
        <v>62</v>
      </c>
      <c r="B2093" s="2"/>
      <c r="C2093">
        <v>346.99</v>
      </c>
      <c r="D2093">
        <v>5.5</v>
      </c>
      <c r="E2093">
        <v>149.88999999999999</v>
      </c>
      <c r="F2093" t="s">
        <v>238</v>
      </c>
      <c r="G2093">
        <f>_xlfn.XLOOKUP(A2093,'List of Molecules Used'!$D$3:$D$55,'List of Molecules Used'!$E$3:$E$55,"",0,1)</f>
        <v>433.74</v>
      </c>
      <c r="H2093">
        <f>_xlfn.XLOOKUP(A2093,'List of Molecules Used'!$D$3:$D$55,'List of Molecules Used'!$F$3:$F$55,"",0,1)</f>
        <v>31.96</v>
      </c>
    </row>
    <row r="2094" spans="1:8">
      <c r="A2094" s="2" t="s">
        <v>62</v>
      </c>
      <c r="B2094" s="2"/>
      <c r="C2094">
        <v>346.99</v>
      </c>
      <c r="D2094">
        <v>6</v>
      </c>
      <c r="E2094">
        <v>151.74</v>
      </c>
      <c r="F2094" t="s">
        <v>238</v>
      </c>
      <c r="G2094">
        <f>_xlfn.XLOOKUP(A2094,'List of Molecules Used'!$D$3:$D$55,'List of Molecules Used'!$E$3:$E$55,"",0,1)</f>
        <v>433.74</v>
      </c>
      <c r="H2094">
        <f>_xlfn.XLOOKUP(A2094,'List of Molecules Used'!$D$3:$D$55,'List of Molecules Used'!$F$3:$F$55,"",0,1)</f>
        <v>31.96</v>
      </c>
    </row>
    <row r="2095" spans="1:8">
      <c r="A2095" s="2" t="s">
        <v>62</v>
      </c>
      <c r="B2095" s="2"/>
      <c r="C2095">
        <v>346.99</v>
      </c>
      <c r="D2095">
        <v>6.4153000000000002</v>
      </c>
      <c r="E2095">
        <v>153.49</v>
      </c>
      <c r="F2095" t="s">
        <v>238</v>
      </c>
      <c r="G2095">
        <f>_xlfn.XLOOKUP(A2095,'List of Molecules Used'!$D$3:$D$55,'List of Molecules Used'!$E$3:$E$55,"",0,1)</f>
        <v>433.74</v>
      </c>
      <c r="H2095">
        <f>_xlfn.XLOOKUP(A2095,'List of Molecules Used'!$D$3:$D$55,'List of Molecules Used'!$F$3:$F$55,"",0,1)</f>
        <v>31.96</v>
      </c>
    </row>
    <row r="2096" spans="1:8">
      <c r="A2096" s="2" t="s">
        <v>62</v>
      </c>
      <c r="B2096" s="2"/>
      <c r="C2096">
        <v>346.99</v>
      </c>
      <c r="D2096">
        <v>6.4153000000000002</v>
      </c>
      <c r="E2096">
        <v>190.82</v>
      </c>
      <c r="F2096" t="s">
        <v>237</v>
      </c>
      <c r="G2096">
        <f>_xlfn.XLOOKUP(A2096,'List of Molecules Used'!$D$3:$D$55,'List of Molecules Used'!$E$3:$E$55,"",0,1)</f>
        <v>433.74</v>
      </c>
      <c r="H2096">
        <f>_xlfn.XLOOKUP(A2096,'List of Molecules Used'!$D$3:$D$55,'List of Molecules Used'!$F$3:$F$55,"",0,1)</f>
        <v>31.96</v>
      </c>
    </row>
    <row r="2097" spans="1:8">
      <c r="A2097" s="2" t="s">
        <v>62</v>
      </c>
      <c r="B2097" s="2"/>
      <c r="C2097">
        <v>346.99</v>
      </c>
      <c r="D2097">
        <v>6.5</v>
      </c>
      <c r="E2097">
        <v>190.81</v>
      </c>
      <c r="F2097" t="s">
        <v>237</v>
      </c>
      <c r="G2097">
        <f>_xlfn.XLOOKUP(A2097,'List of Molecules Used'!$D$3:$D$55,'List of Molecules Used'!$E$3:$E$55,"",0,1)</f>
        <v>433.74</v>
      </c>
      <c r="H2097">
        <f>_xlfn.XLOOKUP(A2097,'List of Molecules Used'!$D$3:$D$55,'List of Molecules Used'!$F$3:$F$55,"",0,1)</f>
        <v>31.96</v>
      </c>
    </row>
    <row r="2098" spans="1:8">
      <c r="A2098" s="2" t="s">
        <v>62</v>
      </c>
      <c r="B2098" s="2"/>
      <c r="C2098">
        <v>346.99</v>
      </c>
      <c r="D2098">
        <v>7</v>
      </c>
      <c r="E2098">
        <v>190.72</v>
      </c>
      <c r="F2098" t="s">
        <v>237</v>
      </c>
      <c r="G2098">
        <f>_xlfn.XLOOKUP(A2098,'List of Molecules Used'!$D$3:$D$55,'List of Molecules Used'!$E$3:$E$55,"",0,1)</f>
        <v>433.74</v>
      </c>
      <c r="H2098">
        <f>_xlfn.XLOOKUP(A2098,'List of Molecules Used'!$D$3:$D$55,'List of Molecules Used'!$F$3:$F$55,"",0,1)</f>
        <v>31.96</v>
      </c>
    </row>
    <row r="2099" spans="1:8">
      <c r="A2099" s="2" t="s">
        <v>62</v>
      </c>
      <c r="B2099" s="2"/>
      <c r="C2099">
        <v>346.99</v>
      </c>
      <c r="D2099">
        <v>7.5</v>
      </c>
      <c r="E2099">
        <v>190.64</v>
      </c>
      <c r="F2099" t="s">
        <v>237</v>
      </c>
      <c r="G2099">
        <f>_xlfn.XLOOKUP(A2099,'List of Molecules Used'!$D$3:$D$55,'List of Molecules Used'!$E$3:$E$55,"",0,1)</f>
        <v>433.74</v>
      </c>
      <c r="H2099">
        <f>_xlfn.XLOOKUP(A2099,'List of Molecules Used'!$D$3:$D$55,'List of Molecules Used'!$F$3:$F$55,"",0,1)</f>
        <v>31.96</v>
      </c>
    </row>
    <row r="2100" spans="1:8">
      <c r="A2100" s="2" t="s">
        <v>62</v>
      </c>
      <c r="B2100" s="2"/>
      <c r="C2100">
        <v>346.99</v>
      </c>
      <c r="D2100">
        <v>8</v>
      </c>
      <c r="E2100">
        <v>190.55</v>
      </c>
      <c r="F2100" t="s">
        <v>237</v>
      </c>
      <c r="G2100">
        <f>_xlfn.XLOOKUP(A2100,'List of Molecules Used'!$D$3:$D$55,'List of Molecules Used'!$E$3:$E$55,"",0,1)</f>
        <v>433.74</v>
      </c>
      <c r="H2100">
        <f>_xlfn.XLOOKUP(A2100,'List of Molecules Used'!$D$3:$D$55,'List of Molecules Used'!$F$3:$F$55,"",0,1)</f>
        <v>31.96</v>
      </c>
    </row>
    <row r="2101" spans="1:8">
      <c r="A2101" s="2" t="s">
        <v>62</v>
      </c>
      <c r="B2101" s="2"/>
      <c r="C2101">
        <v>346.99</v>
      </c>
      <c r="D2101">
        <v>8.5</v>
      </c>
      <c r="E2101">
        <v>190.46</v>
      </c>
      <c r="F2101" t="s">
        <v>237</v>
      </c>
      <c r="G2101">
        <f>_xlfn.XLOOKUP(A2101,'List of Molecules Used'!$D$3:$D$55,'List of Molecules Used'!$E$3:$E$55,"",0,1)</f>
        <v>433.74</v>
      </c>
      <c r="H2101">
        <f>_xlfn.XLOOKUP(A2101,'List of Molecules Used'!$D$3:$D$55,'List of Molecules Used'!$F$3:$F$55,"",0,1)</f>
        <v>31.96</v>
      </c>
    </row>
    <row r="2102" spans="1:8">
      <c r="A2102" s="2" t="s">
        <v>62</v>
      </c>
      <c r="B2102" s="2"/>
      <c r="C2102">
        <v>346.99</v>
      </c>
      <c r="D2102">
        <v>9</v>
      </c>
      <c r="E2102">
        <v>190.38</v>
      </c>
      <c r="F2102" t="s">
        <v>237</v>
      </c>
      <c r="G2102">
        <f>_xlfn.XLOOKUP(A2102,'List of Molecules Used'!$D$3:$D$55,'List of Molecules Used'!$E$3:$E$55,"",0,1)</f>
        <v>433.74</v>
      </c>
      <c r="H2102">
        <f>_xlfn.XLOOKUP(A2102,'List of Molecules Used'!$D$3:$D$55,'List of Molecules Used'!$F$3:$F$55,"",0,1)</f>
        <v>31.96</v>
      </c>
    </row>
    <row r="2103" spans="1:8">
      <c r="A2103" s="2" t="s">
        <v>62</v>
      </c>
      <c r="B2103" s="2"/>
      <c r="C2103">
        <v>346.99</v>
      </c>
      <c r="D2103">
        <v>9.5</v>
      </c>
      <c r="E2103">
        <v>190.29</v>
      </c>
      <c r="F2103" t="s">
        <v>237</v>
      </c>
      <c r="G2103">
        <f>_xlfn.XLOOKUP(A2103,'List of Molecules Used'!$D$3:$D$55,'List of Molecules Used'!$E$3:$E$55,"",0,1)</f>
        <v>433.74</v>
      </c>
      <c r="H2103">
        <f>_xlfn.XLOOKUP(A2103,'List of Molecules Used'!$D$3:$D$55,'List of Molecules Used'!$F$3:$F$55,"",0,1)</f>
        <v>31.96</v>
      </c>
    </row>
    <row r="2104" spans="1:8">
      <c r="A2104" s="2" t="s">
        <v>62</v>
      </c>
      <c r="B2104" s="2"/>
      <c r="C2104">
        <v>346.99</v>
      </c>
      <c r="D2104">
        <v>10</v>
      </c>
      <c r="E2104">
        <v>190.21</v>
      </c>
      <c r="F2104" t="s">
        <v>237</v>
      </c>
      <c r="G2104">
        <f>_xlfn.XLOOKUP(A2104,'List of Molecules Used'!$D$3:$D$55,'List of Molecules Used'!$E$3:$E$55,"",0,1)</f>
        <v>433.74</v>
      </c>
      <c r="H2104">
        <f>_xlfn.XLOOKUP(A2104,'List of Molecules Used'!$D$3:$D$55,'List of Molecules Used'!$F$3:$F$55,"",0,1)</f>
        <v>31.96</v>
      </c>
    </row>
    <row r="2105" spans="1:8">
      <c r="A2105" s="2" t="s">
        <v>62</v>
      </c>
      <c r="B2105" s="2"/>
      <c r="C2105">
        <v>390.37</v>
      </c>
      <c r="D2105">
        <v>1</v>
      </c>
      <c r="E2105">
        <v>153.88</v>
      </c>
      <c r="F2105" t="s">
        <v>238</v>
      </c>
      <c r="G2105">
        <f>_xlfn.XLOOKUP(A2105,'List of Molecules Used'!$D$3:$D$55,'List of Molecules Used'!$E$3:$E$55,"",0,1)</f>
        <v>433.74</v>
      </c>
      <c r="H2105">
        <f>_xlfn.XLOOKUP(A2105,'List of Molecules Used'!$D$3:$D$55,'List of Molecules Used'!$F$3:$F$55,"",0,1)</f>
        <v>31.96</v>
      </c>
    </row>
    <row r="2106" spans="1:8">
      <c r="A2106" s="2" t="s">
        <v>62</v>
      </c>
      <c r="B2106" s="2"/>
      <c r="C2106">
        <v>390.37</v>
      </c>
      <c r="D2106">
        <v>1.5</v>
      </c>
      <c r="E2106">
        <v>154.35</v>
      </c>
      <c r="F2106" t="s">
        <v>238</v>
      </c>
      <c r="G2106">
        <f>_xlfn.XLOOKUP(A2106,'List of Molecules Used'!$D$3:$D$55,'List of Molecules Used'!$E$3:$E$55,"",0,1)</f>
        <v>433.74</v>
      </c>
      <c r="H2106">
        <f>_xlfn.XLOOKUP(A2106,'List of Molecules Used'!$D$3:$D$55,'List of Molecules Used'!$F$3:$F$55,"",0,1)</f>
        <v>31.96</v>
      </c>
    </row>
    <row r="2107" spans="1:8">
      <c r="A2107" s="2" t="s">
        <v>62</v>
      </c>
      <c r="B2107" s="2"/>
      <c r="C2107">
        <v>390.37</v>
      </c>
      <c r="D2107">
        <v>2</v>
      </c>
      <c r="E2107">
        <v>154.84</v>
      </c>
      <c r="F2107" t="s">
        <v>238</v>
      </c>
      <c r="G2107">
        <f>_xlfn.XLOOKUP(A2107,'List of Molecules Used'!$D$3:$D$55,'List of Molecules Used'!$E$3:$E$55,"",0,1)</f>
        <v>433.74</v>
      </c>
      <c r="H2107">
        <f>_xlfn.XLOOKUP(A2107,'List of Molecules Used'!$D$3:$D$55,'List of Molecules Used'!$F$3:$F$55,"",0,1)</f>
        <v>31.96</v>
      </c>
    </row>
    <row r="2108" spans="1:8">
      <c r="A2108" s="2" t="s">
        <v>62</v>
      </c>
      <c r="B2108" s="2"/>
      <c r="C2108">
        <v>390.37</v>
      </c>
      <c r="D2108">
        <v>2.5</v>
      </c>
      <c r="E2108">
        <v>155.35</v>
      </c>
      <c r="F2108" t="s">
        <v>238</v>
      </c>
      <c r="G2108">
        <f>_xlfn.XLOOKUP(A2108,'List of Molecules Used'!$D$3:$D$55,'List of Molecules Used'!$E$3:$E$55,"",0,1)</f>
        <v>433.74</v>
      </c>
      <c r="H2108">
        <f>_xlfn.XLOOKUP(A2108,'List of Molecules Used'!$D$3:$D$55,'List of Molecules Used'!$F$3:$F$55,"",0,1)</f>
        <v>31.96</v>
      </c>
    </row>
    <row r="2109" spans="1:8">
      <c r="A2109" s="2" t="s">
        <v>62</v>
      </c>
      <c r="B2109" s="2"/>
      <c r="C2109">
        <v>390.37</v>
      </c>
      <c r="D2109">
        <v>3</v>
      </c>
      <c r="E2109">
        <v>155.88999999999999</v>
      </c>
      <c r="F2109" t="s">
        <v>238</v>
      </c>
      <c r="G2109">
        <f>_xlfn.XLOOKUP(A2109,'List of Molecules Used'!$D$3:$D$55,'List of Molecules Used'!$E$3:$E$55,"",0,1)</f>
        <v>433.74</v>
      </c>
      <c r="H2109">
        <f>_xlfn.XLOOKUP(A2109,'List of Molecules Used'!$D$3:$D$55,'List of Molecules Used'!$F$3:$F$55,"",0,1)</f>
        <v>31.96</v>
      </c>
    </row>
    <row r="2110" spans="1:8">
      <c r="A2110" s="2" t="s">
        <v>62</v>
      </c>
      <c r="B2110" s="2"/>
      <c r="C2110">
        <v>390.37</v>
      </c>
      <c r="D2110">
        <v>3.5</v>
      </c>
      <c r="E2110">
        <v>156.44999999999999</v>
      </c>
      <c r="F2110" t="s">
        <v>238</v>
      </c>
      <c r="G2110">
        <f>_xlfn.XLOOKUP(A2110,'List of Molecules Used'!$D$3:$D$55,'List of Molecules Used'!$E$3:$E$55,"",0,1)</f>
        <v>433.74</v>
      </c>
      <c r="H2110">
        <f>_xlfn.XLOOKUP(A2110,'List of Molecules Used'!$D$3:$D$55,'List of Molecules Used'!$F$3:$F$55,"",0,1)</f>
        <v>31.96</v>
      </c>
    </row>
    <row r="2111" spans="1:8">
      <c r="A2111" s="2" t="s">
        <v>62</v>
      </c>
      <c r="B2111" s="2"/>
      <c r="C2111">
        <v>390.37</v>
      </c>
      <c r="D2111">
        <v>4</v>
      </c>
      <c r="E2111">
        <v>157.03</v>
      </c>
      <c r="F2111" t="s">
        <v>238</v>
      </c>
      <c r="G2111">
        <f>_xlfn.XLOOKUP(A2111,'List of Molecules Used'!$D$3:$D$55,'List of Molecules Used'!$E$3:$E$55,"",0,1)</f>
        <v>433.74</v>
      </c>
      <c r="H2111">
        <f>_xlfn.XLOOKUP(A2111,'List of Molecules Used'!$D$3:$D$55,'List of Molecules Used'!$F$3:$F$55,"",0,1)</f>
        <v>31.96</v>
      </c>
    </row>
    <row r="2112" spans="1:8">
      <c r="A2112" s="2" t="s">
        <v>62</v>
      </c>
      <c r="B2112" s="2"/>
      <c r="C2112">
        <v>390.37</v>
      </c>
      <c r="D2112">
        <v>4.5</v>
      </c>
      <c r="E2112">
        <v>157.65</v>
      </c>
      <c r="F2112" t="s">
        <v>238</v>
      </c>
      <c r="G2112">
        <f>_xlfn.XLOOKUP(A2112,'List of Molecules Used'!$D$3:$D$55,'List of Molecules Used'!$E$3:$E$55,"",0,1)</f>
        <v>433.74</v>
      </c>
      <c r="H2112">
        <f>_xlfn.XLOOKUP(A2112,'List of Molecules Used'!$D$3:$D$55,'List of Molecules Used'!$F$3:$F$55,"",0,1)</f>
        <v>31.96</v>
      </c>
    </row>
    <row r="2113" spans="1:8">
      <c r="A2113" s="2" t="s">
        <v>62</v>
      </c>
      <c r="B2113" s="2"/>
      <c r="C2113">
        <v>390.37</v>
      </c>
      <c r="D2113">
        <v>5</v>
      </c>
      <c r="E2113">
        <v>158.30000000000001</v>
      </c>
      <c r="F2113" t="s">
        <v>238</v>
      </c>
      <c r="G2113">
        <f>_xlfn.XLOOKUP(A2113,'List of Molecules Used'!$D$3:$D$55,'List of Molecules Used'!$E$3:$E$55,"",0,1)</f>
        <v>433.74</v>
      </c>
      <c r="H2113">
        <f>_xlfn.XLOOKUP(A2113,'List of Molecules Used'!$D$3:$D$55,'List of Molecules Used'!$F$3:$F$55,"",0,1)</f>
        <v>31.96</v>
      </c>
    </row>
    <row r="2114" spans="1:8">
      <c r="A2114" s="2" t="s">
        <v>62</v>
      </c>
      <c r="B2114" s="2"/>
      <c r="C2114">
        <v>390.37</v>
      </c>
      <c r="D2114">
        <v>5.5</v>
      </c>
      <c r="E2114">
        <v>158.97999999999999</v>
      </c>
      <c r="F2114" t="s">
        <v>238</v>
      </c>
      <c r="G2114">
        <f>_xlfn.XLOOKUP(A2114,'List of Molecules Used'!$D$3:$D$55,'List of Molecules Used'!$E$3:$E$55,"",0,1)</f>
        <v>433.74</v>
      </c>
      <c r="H2114">
        <f>_xlfn.XLOOKUP(A2114,'List of Molecules Used'!$D$3:$D$55,'List of Molecules Used'!$F$3:$F$55,"",0,1)</f>
        <v>31.96</v>
      </c>
    </row>
    <row r="2115" spans="1:8">
      <c r="A2115" s="2" t="s">
        <v>62</v>
      </c>
      <c r="B2115" s="2"/>
      <c r="C2115">
        <v>390.37</v>
      </c>
      <c r="D2115">
        <v>6</v>
      </c>
      <c r="E2115">
        <v>159.71</v>
      </c>
      <c r="F2115" t="s">
        <v>238</v>
      </c>
      <c r="G2115">
        <f>_xlfn.XLOOKUP(A2115,'List of Molecules Used'!$D$3:$D$55,'List of Molecules Used'!$E$3:$E$55,"",0,1)</f>
        <v>433.74</v>
      </c>
      <c r="H2115">
        <f>_xlfn.XLOOKUP(A2115,'List of Molecules Used'!$D$3:$D$55,'List of Molecules Used'!$F$3:$F$55,"",0,1)</f>
        <v>31.96</v>
      </c>
    </row>
    <row r="2116" spans="1:8">
      <c r="A2116" s="2" t="s">
        <v>62</v>
      </c>
      <c r="B2116" s="2"/>
      <c r="C2116">
        <v>390.37</v>
      </c>
      <c r="D2116">
        <v>6.5</v>
      </c>
      <c r="E2116">
        <v>160.47999999999999</v>
      </c>
      <c r="F2116" t="s">
        <v>238</v>
      </c>
      <c r="G2116">
        <f>_xlfn.XLOOKUP(A2116,'List of Molecules Used'!$D$3:$D$55,'List of Molecules Used'!$E$3:$E$55,"",0,1)</f>
        <v>433.74</v>
      </c>
      <c r="H2116">
        <f>_xlfn.XLOOKUP(A2116,'List of Molecules Used'!$D$3:$D$55,'List of Molecules Used'!$F$3:$F$55,"",0,1)</f>
        <v>31.96</v>
      </c>
    </row>
    <row r="2117" spans="1:8">
      <c r="A2117" s="2" t="s">
        <v>62</v>
      </c>
      <c r="B2117" s="2"/>
      <c r="C2117">
        <v>390.37</v>
      </c>
      <c r="D2117">
        <v>7</v>
      </c>
      <c r="E2117">
        <v>161.30000000000001</v>
      </c>
      <c r="F2117" t="s">
        <v>238</v>
      </c>
      <c r="G2117">
        <f>_xlfn.XLOOKUP(A2117,'List of Molecules Used'!$D$3:$D$55,'List of Molecules Used'!$E$3:$E$55,"",0,1)</f>
        <v>433.74</v>
      </c>
      <c r="H2117">
        <f>_xlfn.XLOOKUP(A2117,'List of Molecules Used'!$D$3:$D$55,'List of Molecules Used'!$F$3:$F$55,"",0,1)</f>
        <v>31.96</v>
      </c>
    </row>
    <row r="2118" spans="1:8">
      <c r="A2118" s="2" t="s">
        <v>62</v>
      </c>
      <c r="B2118" s="2"/>
      <c r="C2118">
        <v>390.37</v>
      </c>
      <c r="D2118">
        <v>7.5</v>
      </c>
      <c r="E2118">
        <v>162.18</v>
      </c>
      <c r="F2118" t="s">
        <v>238</v>
      </c>
      <c r="G2118">
        <f>_xlfn.XLOOKUP(A2118,'List of Molecules Used'!$D$3:$D$55,'List of Molecules Used'!$E$3:$E$55,"",0,1)</f>
        <v>433.74</v>
      </c>
      <c r="H2118">
        <f>_xlfn.XLOOKUP(A2118,'List of Molecules Used'!$D$3:$D$55,'List of Molecules Used'!$F$3:$F$55,"",0,1)</f>
        <v>31.96</v>
      </c>
    </row>
    <row r="2119" spans="1:8">
      <c r="A2119" s="2" t="s">
        <v>62</v>
      </c>
      <c r="B2119" s="2"/>
      <c r="C2119">
        <v>390.37</v>
      </c>
      <c r="D2119">
        <v>8</v>
      </c>
      <c r="E2119">
        <v>163.11000000000001</v>
      </c>
      <c r="F2119" t="s">
        <v>238</v>
      </c>
      <c r="G2119">
        <f>_xlfn.XLOOKUP(A2119,'List of Molecules Used'!$D$3:$D$55,'List of Molecules Used'!$E$3:$E$55,"",0,1)</f>
        <v>433.74</v>
      </c>
      <c r="H2119">
        <f>_xlfn.XLOOKUP(A2119,'List of Molecules Used'!$D$3:$D$55,'List of Molecules Used'!$F$3:$F$55,"",0,1)</f>
        <v>31.96</v>
      </c>
    </row>
    <row r="2120" spans="1:8">
      <c r="A2120" s="2" t="s">
        <v>62</v>
      </c>
      <c r="B2120" s="2"/>
      <c r="C2120">
        <v>390.37</v>
      </c>
      <c r="D2120">
        <v>8.5</v>
      </c>
      <c r="E2120">
        <v>164.12</v>
      </c>
      <c r="F2120" t="s">
        <v>238</v>
      </c>
      <c r="G2120">
        <f>_xlfn.XLOOKUP(A2120,'List of Molecules Used'!$D$3:$D$55,'List of Molecules Used'!$E$3:$E$55,"",0,1)</f>
        <v>433.74</v>
      </c>
      <c r="H2120">
        <f>_xlfn.XLOOKUP(A2120,'List of Molecules Used'!$D$3:$D$55,'List of Molecules Used'!$F$3:$F$55,"",0,1)</f>
        <v>31.96</v>
      </c>
    </row>
    <row r="2121" spans="1:8">
      <c r="A2121" s="2" t="s">
        <v>62</v>
      </c>
      <c r="B2121" s="2"/>
      <c r="C2121">
        <v>390.37</v>
      </c>
      <c r="D2121">
        <v>9</v>
      </c>
      <c r="E2121">
        <v>165.2</v>
      </c>
      <c r="F2121" t="s">
        <v>238</v>
      </c>
      <c r="G2121">
        <f>_xlfn.XLOOKUP(A2121,'List of Molecules Used'!$D$3:$D$55,'List of Molecules Used'!$E$3:$E$55,"",0,1)</f>
        <v>433.74</v>
      </c>
      <c r="H2121">
        <f>_xlfn.XLOOKUP(A2121,'List of Molecules Used'!$D$3:$D$55,'List of Molecules Used'!$F$3:$F$55,"",0,1)</f>
        <v>31.96</v>
      </c>
    </row>
    <row r="2122" spans="1:8">
      <c r="A2122" s="2" t="s">
        <v>62</v>
      </c>
      <c r="B2122" s="2"/>
      <c r="C2122">
        <v>390.37</v>
      </c>
      <c r="D2122">
        <v>9.5</v>
      </c>
      <c r="E2122">
        <v>166.37</v>
      </c>
      <c r="F2122" t="s">
        <v>238</v>
      </c>
      <c r="G2122">
        <f>_xlfn.XLOOKUP(A2122,'List of Molecules Used'!$D$3:$D$55,'List of Molecules Used'!$E$3:$E$55,"",0,1)</f>
        <v>433.74</v>
      </c>
      <c r="H2122">
        <f>_xlfn.XLOOKUP(A2122,'List of Molecules Used'!$D$3:$D$55,'List of Molecules Used'!$F$3:$F$55,"",0,1)</f>
        <v>31.96</v>
      </c>
    </row>
    <row r="2123" spans="1:8">
      <c r="A2123" s="2" t="s">
        <v>62</v>
      </c>
      <c r="B2123" s="2"/>
      <c r="C2123">
        <v>390.37</v>
      </c>
      <c r="D2123">
        <v>10</v>
      </c>
      <c r="E2123">
        <v>167.64</v>
      </c>
      <c r="F2123" t="s">
        <v>238</v>
      </c>
      <c r="G2123">
        <f>_xlfn.XLOOKUP(A2123,'List of Molecules Used'!$D$3:$D$55,'List of Molecules Used'!$E$3:$E$55,"",0,1)</f>
        <v>433.74</v>
      </c>
      <c r="H2123">
        <f>_xlfn.XLOOKUP(A2123,'List of Molecules Used'!$D$3:$D$55,'List of Molecules Used'!$F$3:$F$55,"",0,1)</f>
        <v>31.96</v>
      </c>
    </row>
    <row r="2124" spans="1:8">
      <c r="A2124" s="2" t="s">
        <v>62</v>
      </c>
      <c r="B2124" s="2"/>
      <c r="C2124">
        <v>433.74</v>
      </c>
      <c r="D2124">
        <v>1</v>
      </c>
      <c r="E2124">
        <v>167.43</v>
      </c>
      <c r="F2124" t="s">
        <v>238</v>
      </c>
      <c r="G2124">
        <f>_xlfn.XLOOKUP(A2124,'List of Molecules Used'!$D$3:$D$55,'List of Molecules Used'!$E$3:$E$55,"",0,1)</f>
        <v>433.74</v>
      </c>
      <c r="H2124">
        <f>_xlfn.XLOOKUP(A2124,'List of Molecules Used'!$D$3:$D$55,'List of Molecules Used'!$F$3:$F$55,"",0,1)</f>
        <v>31.96</v>
      </c>
    </row>
    <row r="2125" spans="1:8">
      <c r="A2125" s="2" t="s">
        <v>62</v>
      </c>
      <c r="B2125" s="2"/>
      <c r="C2125">
        <v>433.74</v>
      </c>
      <c r="D2125">
        <v>1.5</v>
      </c>
      <c r="E2125">
        <v>167.75</v>
      </c>
      <c r="F2125" t="s">
        <v>238</v>
      </c>
      <c r="G2125">
        <f>_xlfn.XLOOKUP(A2125,'List of Molecules Used'!$D$3:$D$55,'List of Molecules Used'!$E$3:$E$55,"",0,1)</f>
        <v>433.74</v>
      </c>
      <c r="H2125">
        <f>_xlfn.XLOOKUP(A2125,'List of Molecules Used'!$D$3:$D$55,'List of Molecules Used'!$F$3:$F$55,"",0,1)</f>
        <v>31.96</v>
      </c>
    </row>
    <row r="2126" spans="1:8">
      <c r="A2126" s="2" t="s">
        <v>62</v>
      </c>
      <c r="B2126" s="2"/>
      <c r="C2126">
        <v>433.74</v>
      </c>
      <c r="D2126">
        <v>2</v>
      </c>
      <c r="E2126">
        <v>168.07</v>
      </c>
      <c r="F2126" t="s">
        <v>238</v>
      </c>
      <c r="G2126">
        <f>_xlfn.XLOOKUP(A2126,'List of Molecules Used'!$D$3:$D$55,'List of Molecules Used'!$E$3:$E$55,"",0,1)</f>
        <v>433.74</v>
      </c>
      <c r="H2126">
        <f>_xlfn.XLOOKUP(A2126,'List of Molecules Used'!$D$3:$D$55,'List of Molecules Used'!$F$3:$F$55,"",0,1)</f>
        <v>31.96</v>
      </c>
    </row>
    <row r="2127" spans="1:8">
      <c r="A2127" s="2" t="s">
        <v>62</v>
      </c>
      <c r="B2127" s="2"/>
      <c r="C2127">
        <v>433.74</v>
      </c>
      <c r="D2127">
        <v>2.5</v>
      </c>
      <c r="E2127">
        <v>168.39</v>
      </c>
      <c r="F2127" t="s">
        <v>238</v>
      </c>
      <c r="G2127">
        <f>_xlfn.XLOOKUP(A2127,'List of Molecules Used'!$D$3:$D$55,'List of Molecules Used'!$E$3:$E$55,"",0,1)</f>
        <v>433.74</v>
      </c>
      <c r="H2127">
        <f>_xlfn.XLOOKUP(A2127,'List of Molecules Used'!$D$3:$D$55,'List of Molecules Used'!$F$3:$F$55,"",0,1)</f>
        <v>31.96</v>
      </c>
    </row>
    <row r="2128" spans="1:8">
      <c r="A2128" s="2" t="s">
        <v>62</v>
      </c>
      <c r="B2128" s="2"/>
      <c r="C2128">
        <v>433.74</v>
      </c>
      <c r="D2128">
        <v>3</v>
      </c>
      <c r="E2128">
        <v>168.73</v>
      </c>
      <c r="F2128" t="s">
        <v>238</v>
      </c>
      <c r="G2128">
        <f>_xlfn.XLOOKUP(A2128,'List of Molecules Used'!$D$3:$D$55,'List of Molecules Used'!$E$3:$E$55,"",0,1)</f>
        <v>433.74</v>
      </c>
      <c r="H2128">
        <f>_xlfn.XLOOKUP(A2128,'List of Molecules Used'!$D$3:$D$55,'List of Molecules Used'!$F$3:$F$55,"",0,1)</f>
        <v>31.96</v>
      </c>
    </row>
    <row r="2129" spans="1:8">
      <c r="A2129" s="2" t="s">
        <v>62</v>
      </c>
      <c r="B2129" s="2"/>
      <c r="C2129">
        <v>433.74</v>
      </c>
      <c r="D2129">
        <v>3.5</v>
      </c>
      <c r="E2129">
        <v>169.08</v>
      </c>
      <c r="F2129" t="s">
        <v>238</v>
      </c>
      <c r="G2129">
        <f>_xlfn.XLOOKUP(A2129,'List of Molecules Used'!$D$3:$D$55,'List of Molecules Used'!$E$3:$E$55,"",0,1)</f>
        <v>433.74</v>
      </c>
      <c r="H2129">
        <f>_xlfn.XLOOKUP(A2129,'List of Molecules Used'!$D$3:$D$55,'List of Molecules Used'!$F$3:$F$55,"",0,1)</f>
        <v>31.96</v>
      </c>
    </row>
    <row r="2130" spans="1:8">
      <c r="A2130" s="2" t="s">
        <v>62</v>
      </c>
      <c r="B2130" s="2"/>
      <c r="C2130">
        <v>433.74</v>
      </c>
      <c r="D2130">
        <v>4</v>
      </c>
      <c r="E2130">
        <v>169.44</v>
      </c>
      <c r="F2130" t="s">
        <v>238</v>
      </c>
      <c r="G2130">
        <f>_xlfn.XLOOKUP(A2130,'List of Molecules Used'!$D$3:$D$55,'List of Molecules Used'!$E$3:$E$55,"",0,1)</f>
        <v>433.74</v>
      </c>
      <c r="H2130">
        <f>_xlfn.XLOOKUP(A2130,'List of Molecules Used'!$D$3:$D$55,'List of Molecules Used'!$F$3:$F$55,"",0,1)</f>
        <v>31.96</v>
      </c>
    </row>
    <row r="2131" spans="1:8">
      <c r="A2131" s="2" t="s">
        <v>62</v>
      </c>
      <c r="B2131" s="2"/>
      <c r="C2131">
        <v>433.74</v>
      </c>
      <c r="D2131">
        <v>4.5</v>
      </c>
      <c r="E2131">
        <v>169.81</v>
      </c>
      <c r="F2131" t="s">
        <v>238</v>
      </c>
      <c r="G2131">
        <f>_xlfn.XLOOKUP(A2131,'List of Molecules Used'!$D$3:$D$55,'List of Molecules Used'!$E$3:$E$55,"",0,1)</f>
        <v>433.74</v>
      </c>
      <c r="H2131">
        <f>_xlfn.XLOOKUP(A2131,'List of Molecules Used'!$D$3:$D$55,'List of Molecules Used'!$F$3:$F$55,"",0,1)</f>
        <v>31.96</v>
      </c>
    </row>
    <row r="2132" spans="1:8">
      <c r="A2132" s="2" t="s">
        <v>62</v>
      </c>
      <c r="B2132" s="2"/>
      <c r="C2132">
        <v>433.74</v>
      </c>
      <c r="D2132">
        <v>5</v>
      </c>
      <c r="E2132">
        <v>170.2</v>
      </c>
      <c r="F2132" t="s">
        <v>238</v>
      </c>
      <c r="G2132">
        <f>_xlfn.XLOOKUP(A2132,'List of Molecules Used'!$D$3:$D$55,'List of Molecules Used'!$E$3:$E$55,"",0,1)</f>
        <v>433.74</v>
      </c>
      <c r="H2132">
        <f>_xlfn.XLOOKUP(A2132,'List of Molecules Used'!$D$3:$D$55,'List of Molecules Used'!$F$3:$F$55,"",0,1)</f>
        <v>31.96</v>
      </c>
    </row>
    <row r="2133" spans="1:8">
      <c r="A2133" s="2" t="s">
        <v>62</v>
      </c>
      <c r="B2133" s="2"/>
      <c r="C2133">
        <v>433.74</v>
      </c>
      <c r="D2133">
        <v>5.5</v>
      </c>
      <c r="E2133">
        <v>170.59</v>
      </c>
      <c r="F2133" t="s">
        <v>238</v>
      </c>
      <c r="G2133">
        <f>_xlfn.XLOOKUP(A2133,'List of Molecules Used'!$D$3:$D$55,'List of Molecules Used'!$E$3:$E$55,"",0,1)</f>
        <v>433.74</v>
      </c>
      <c r="H2133">
        <f>_xlfn.XLOOKUP(A2133,'List of Molecules Used'!$D$3:$D$55,'List of Molecules Used'!$F$3:$F$55,"",0,1)</f>
        <v>31.96</v>
      </c>
    </row>
    <row r="2134" spans="1:8">
      <c r="A2134" s="2" t="s">
        <v>62</v>
      </c>
      <c r="B2134" s="2"/>
      <c r="C2134">
        <v>433.74</v>
      </c>
      <c r="D2134">
        <v>6</v>
      </c>
      <c r="E2134">
        <v>171</v>
      </c>
      <c r="F2134" t="s">
        <v>238</v>
      </c>
      <c r="G2134">
        <f>_xlfn.XLOOKUP(A2134,'List of Molecules Used'!$D$3:$D$55,'List of Molecules Used'!$E$3:$E$55,"",0,1)</f>
        <v>433.74</v>
      </c>
      <c r="H2134">
        <f>_xlfn.XLOOKUP(A2134,'List of Molecules Used'!$D$3:$D$55,'List of Molecules Used'!$F$3:$F$55,"",0,1)</f>
        <v>31.96</v>
      </c>
    </row>
    <row r="2135" spans="1:8">
      <c r="A2135" s="2" t="s">
        <v>62</v>
      </c>
      <c r="B2135" s="2"/>
      <c r="C2135">
        <v>433.74</v>
      </c>
      <c r="D2135">
        <v>6.5</v>
      </c>
      <c r="E2135">
        <v>171.43</v>
      </c>
      <c r="F2135" t="s">
        <v>238</v>
      </c>
      <c r="G2135">
        <f>_xlfn.XLOOKUP(A2135,'List of Molecules Used'!$D$3:$D$55,'List of Molecules Used'!$E$3:$E$55,"",0,1)</f>
        <v>433.74</v>
      </c>
      <c r="H2135">
        <f>_xlfn.XLOOKUP(A2135,'List of Molecules Used'!$D$3:$D$55,'List of Molecules Used'!$F$3:$F$55,"",0,1)</f>
        <v>31.96</v>
      </c>
    </row>
    <row r="2136" spans="1:8">
      <c r="A2136" s="2" t="s">
        <v>62</v>
      </c>
      <c r="B2136" s="2"/>
      <c r="C2136">
        <v>433.74</v>
      </c>
      <c r="D2136">
        <v>7</v>
      </c>
      <c r="E2136">
        <v>171.86</v>
      </c>
      <c r="F2136" t="s">
        <v>238</v>
      </c>
      <c r="G2136">
        <f>_xlfn.XLOOKUP(A2136,'List of Molecules Used'!$D$3:$D$55,'List of Molecules Used'!$E$3:$E$55,"",0,1)</f>
        <v>433.74</v>
      </c>
      <c r="H2136">
        <f>_xlfn.XLOOKUP(A2136,'List of Molecules Used'!$D$3:$D$55,'List of Molecules Used'!$F$3:$F$55,"",0,1)</f>
        <v>31.96</v>
      </c>
    </row>
    <row r="2137" spans="1:8">
      <c r="A2137" s="2" t="s">
        <v>62</v>
      </c>
      <c r="B2137" s="2"/>
      <c r="C2137">
        <v>433.74</v>
      </c>
      <c r="D2137">
        <v>7.5</v>
      </c>
      <c r="E2137">
        <v>172.32</v>
      </c>
      <c r="F2137" t="s">
        <v>238</v>
      </c>
      <c r="G2137">
        <f>_xlfn.XLOOKUP(A2137,'List of Molecules Used'!$D$3:$D$55,'List of Molecules Used'!$E$3:$E$55,"",0,1)</f>
        <v>433.74</v>
      </c>
      <c r="H2137">
        <f>_xlfn.XLOOKUP(A2137,'List of Molecules Used'!$D$3:$D$55,'List of Molecules Used'!$F$3:$F$55,"",0,1)</f>
        <v>31.96</v>
      </c>
    </row>
    <row r="2138" spans="1:8">
      <c r="A2138" s="2" t="s">
        <v>62</v>
      </c>
      <c r="B2138" s="2"/>
      <c r="C2138">
        <v>433.74</v>
      </c>
      <c r="D2138">
        <v>8</v>
      </c>
      <c r="E2138">
        <v>172.79</v>
      </c>
      <c r="F2138" t="s">
        <v>238</v>
      </c>
      <c r="G2138">
        <f>_xlfn.XLOOKUP(A2138,'List of Molecules Used'!$D$3:$D$55,'List of Molecules Used'!$E$3:$E$55,"",0,1)</f>
        <v>433.74</v>
      </c>
      <c r="H2138">
        <f>_xlfn.XLOOKUP(A2138,'List of Molecules Used'!$D$3:$D$55,'List of Molecules Used'!$F$3:$F$55,"",0,1)</f>
        <v>31.96</v>
      </c>
    </row>
    <row r="2139" spans="1:8">
      <c r="A2139" s="2" t="s">
        <v>62</v>
      </c>
      <c r="B2139" s="2"/>
      <c r="C2139">
        <v>433.74</v>
      </c>
      <c r="D2139">
        <v>8.5</v>
      </c>
      <c r="E2139">
        <v>173.28</v>
      </c>
      <c r="F2139" t="s">
        <v>238</v>
      </c>
      <c r="G2139">
        <f>_xlfn.XLOOKUP(A2139,'List of Molecules Used'!$D$3:$D$55,'List of Molecules Used'!$E$3:$E$55,"",0,1)</f>
        <v>433.74</v>
      </c>
      <c r="H2139">
        <f>_xlfn.XLOOKUP(A2139,'List of Molecules Used'!$D$3:$D$55,'List of Molecules Used'!$F$3:$F$55,"",0,1)</f>
        <v>31.96</v>
      </c>
    </row>
    <row r="2140" spans="1:8">
      <c r="A2140" s="2" t="s">
        <v>62</v>
      </c>
      <c r="B2140" s="2"/>
      <c r="C2140">
        <v>433.74</v>
      </c>
      <c r="D2140">
        <v>9</v>
      </c>
      <c r="E2140">
        <v>173.78</v>
      </c>
      <c r="F2140" t="s">
        <v>238</v>
      </c>
      <c r="G2140">
        <f>_xlfn.XLOOKUP(A2140,'List of Molecules Used'!$D$3:$D$55,'List of Molecules Used'!$E$3:$E$55,"",0,1)</f>
        <v>433.74</v>
      </c>
      <c r="H2140">
        <f>_xlfn.XLOOKUP(A2140,'List of Molecules Used'!$D$3:$D$55,'List of Molecules Used'!$F$3:$F$55,"",0,1)</f>
        <v>31.96</v>
      </c>
    </row>
    <row r="2141" spans="1:8">
      <c r="A2141" s="2" t="s">
        <v>62</v>
      </c>
      <c r="B2141" s="2"/>
      <c r="C2141">
        <v>433.74</v>
      </c>
      <c r="D2141">
        <v>9.5</v>
      </c>
      <c r="E2141">
        <v>174.31</v>
      </c>
      <c r="F2141" t="s">
        <v>238</v>
      </c>
      <c r="G2141">
        <f>_xlfn.XLOOKUP(A2141,'List of Molecules Used'!$D$3:$D$55,'List of Molecules Used'!$E$3:$E$55,"",0,1)</f>
        <v>433.74</v>
      </c>
      <c r="H2141">
        <f>_xlfn.XLOOKUP(A2141,'List of Molecules Used'!$D$3:$D$55,'List of Molecules Used'!$F$3:$F$55,"",0,1)</f>
        <v>31.96</v>
      </c>
    </row>
    <row r="2142" spans="1:8">
      <c r="A2142" s="2" t="s">
        <v>62</v>
      </c>
      <c r="B2142" s="2"/>
      <c r="C2142">
        <v>433.74</v>
      </c>
      <c r="D2142">
        <v>10</v>
      </c>
      <c r="E2142">
        <v>174.86</v>
      </c>
      <c r="F2142" t="s">
        <v>238</v>
      </c>
      <c r="G2142">
        <f>_xlfn.XLOOKUP(A2142,'List of Molecules Used'!$D$3:$D$55,'List of Molecules Used'!$E$3:$E$55,"",0,1)</f>
        <v>433.74</v>
      </c>
      <c r="H2142">
        <f>_xlfn.XLOOKUP(A2142,'List of Molecules Used'!$D$3:$D$55,'List of Molecules Used'!$F$3:$F$55,"",0,1)</f>
        <v>31.96</v>
      </c>
    </row>
    <row r="2143" spans="1:8">
      <c r="A2143" s="2" t="s">
        <v>62</v>
      </c>
      <c r="B2143" s="2"/>
      <c r="C2143">
        <v>477.11</v>
      </c>
      <c r="D2143">
        <v>1</v>
      </c>
      <c r="E2143">
        <v>180.47</v>
      </c>
      <c r="F2143" t="s">
        <v>238</v>
      </c>
      <c r="G2143">
        <f>_xlfn.XLOOKUP(A2143,'List of Molecules Used'!$D$3:$D$55,'List of Molecules Used'!$E$3:$E$55,"",0,1)</f>
        <v>433.74</v>
      </c>
      <c r="H2143">
        <f>_xlfn.XLOOKUP(A2143,'List of Molecules Used'!$D$3:$D$55,'List of Molecules Used'!$F$3:$F$55,"",0,1)</f>
        <v>31.96</v>
      </c>
    </row>
    <row r="2144" spans="1:8">
      <c r="A2144" s="2" t="s">
        <v>62</v>
      </c>
      <c r="B2144" s="2"/>
      <c r="C2144">
        <v>477.11</v>
      </c>
      <c r="D2144">
        <v>1.5</v>
      </c>
      <c r="E2144">
        <v>180.69</v>
      </c>
      <c r="F2144" t="s">
        <v>238</v>
      </c>
      <c r="G2144">
        <f>_xlfn.XLOOKUP(A2144,'List of Molecules Used'!$D$3:$D$55,'List of Molecules Used'!$E$3:$E$55,"",0,1)</f>
        <v>433.74</v>
      </c>
      <c r="H2144">
        <f>_xlfn.XLOOKUP(A2144,'List of Molecules Used'!$D$3:$D$55,'List of Molecules Used'!$F$3:$F$55,"",0,1)</f>
        <v>31.96</v>
      </c>
    </row>
    <row r="2145" spans="1:8">
      <c r="A2145" s="2" t="s">
        <v>62</v>
      </c>
      <c r="B2145" s="2"/>
      <c r="C2145">
        <v>477.11</v>
      </c>
      <c r="D2145">
        <v>2</v>
      </c>
      <c r="E2145">
        <v>180.92</v>
      </c>
      <c r="F2145" t="s">
        <v>238</v>
      </c>
      <c r="G2145">
        <f>_xlfn.XLOOKUP(A2145,'List of Molecules Used'!$D$3:$D$55,'List of Molecules Used'!$E$3:$E$55,"",0,1)</f>
        <v>433.74</v>
      </c>
      <c r="H2145">
        <f>_xlfn.XLOOKUP(A2145,'List of Molecules Used'!$D$3:$D$55,'List of Molecules Used'!$F$3:$F$55,"",0,1)</f>
        <v>31.96</v>
      </c>
    </row>
    <row r="2146" spans="1:8">
      <c r="A2146" s="2" t="s">
        <v>62</v>
      </c>
      <c r="B2146" s="2"/>
      <c r="C2146">
        <v>477.11</v>
      </c>
      <c r="D2146">
        <v>2.5</v>
      </c>
      <c r="E2146">
        <v>181.15</v>
      </c>
      <c r="F2146" t="s">
        <v>238</v>
      </c>
      <c r="G2146">
        <f>_xlfn.XLOOKUP(A2146,'List of Molecules Used'!$D$3:$D$55,'List of Molecules Used'!$E$3:$E$55,"",0,1)</f>
        <v>433.74</v>
      </c>
      <c r="H2146">
        <f>_xlfn.XLOOKUP(A2146,'List of Molecules Used'!$D$3:$D$55,'List of Molecules Used'!$F$3:$F$55,"",0,1)</f>
        <v>31.96</v>
      </c>
    </row>
    <row r="2147" spans="1:8">
      <c r="A2147" s="2" t="s">
        <v>62</v>
      </c>
      <c r="B2147" s="2"/>
      <c r="C2147">
        <v>477.11</v>
      </c>
      <c r="D2147">
        <v>3</v>
      </c>
      <c r="E2147">
        <v>181.38</v>
      </c>
      <c r="F2147" t="s">
        <v>238</v>
      </c>
      <c r="G2147">
        <f>_xlfn.XLOOKUP(A2147,'List of Molecules Used'!$D$3:$D$55,'List of Molecules Used'!$E$3:$E$55,"",0,1)</f>
        <v>433.74</v>
      </c>
      <c r="H2147">
        <f>_xlfn.XLOOKUP(A2147,'List of Molecules Used'!$D$3:$D$55,'List of Molecules Used'!$F$3:$F$55,"",0,1)</f>
        <v>31.96</v>
      </c>
    </row>
    <row r="2148" spans="1:8">
      <c r="A2148" s="2" t="s">
        <v>62</v>
      </c>
      <c r="B2148" s="2"/>
      <c r="C2148">
        <v>477.11</v>
      </c>
      <c r="D2148">
        <v>3.5</v>
      </c>
      <c r="E2148">
        <v>181.62</v>
      </c>
      <c r="F2148" t="s">
        <v>238</v>
      </c>
      <c r="G2148">
        <f>_xlfn.XLOOKUP(A2148,'List of Molecules Used'!$D$3:$D$55,'List of Molecules Used'!$E$3:$E$55,"",0,1)</f>
        <v>433.74</v>
      </c>
      <c r="H2148">
        <f>_xlfn.XLOOKUP(A2148,'List of Molecules Used'!$D$3:$D$55,'List of Molecules Used'!$F$3:$F$55,"",0,1)</f>
        <v>31.96</v>
      </c>
    </row>
    <row r="2149" spans="1:8">
      <c r="A2149" s="2" t="s">
        <v>62</v>
      </c>
      <c r="B2149" s="2"/>
      <c r="C2149">
        <v>477.11</v>
      </c>
      <c r="D2149">
        <v>4</v>
      </c>
      <c r="E2149">
        <v>181.86</v>
      </c>
      <c r="F2149" t="s">
        <v>238</v>
      </c>
      <c r="G2149">
        <f>_xlfn.XLOOKUP(A2149,'List of Molecules Used'!$D$3:$D$55,'List of Molecules Used'!$E$3:$E$55,"",0,1)</f>
        <v>433.74</v>
      </c>
      <c r="H2149">
        <f>_xlfn.XLOOKUP(A2149,'List of Molecules Used'!$D$3:$D$55,'List of Molecules Used'!$F$3:$F$55,"",0,1)</f>
        <v>31.96</v>
      </c>
    </row>
    <row r="2150" spans="1:8">
      <c r="A2150" s="2" t="s">
        <v>62</v>
      </c>
      <c r="B2150" s="2"/>
      <c r="C2150">
        <v>477.11</v>
      </c>
      <c r="D2150">
        <v>4.5</v>
      </c>
      <c r="E2150">
        <v>182.11</v>
      </c>
      <c r="F2150" t="s">
        <v>238</v>
      </c>
      <c r="G2150">
        <f>_xlfn.XLOOKUP(A2150,'List of Molecules Used'!$D$3:$D$55,'List of Molecules Used'!$E$3:$E$55,"",0,1)</f>
        <v>433.74</v>
      </c>
      <c r="H2150">
        <f>_xlfn.XLOOKUP(A2150,'List of Molecules Used'!$D$3:$D$55,'List of Molecules Used'!$F$3:$F$55,"",0,1)</f>
        <v>31.96</v>
      </c>
    </row>
    <row r="2151" spans="1:8">
      <c r="A2151" s="2" t="s">
        <v>62</v>
      </c>
      <c r="B2151" s="2"/>
      <c r="C2151">
        <v>477.11</v>
      </c>
      <c r="D2151">
        <v>5</v>
      </c>
      <c r="E2151">
        <v>182.37</v>
      </c>
      <c r="F2151" t="s">
        <v>238</v>
      </c>
      <c r="G2151">
        <f>_xlfn.XLOOKUP(A2151,'List of Molecules Used'!$D$3:$D$55,'List of Molecules Used'!$E$3:$E$55,"",0,1)</f>
        <v>433.74</v>
      </c>
      <c r="H2151">
        <f>_xlfn.XLOOKUP(A2151,'List of Molecules Used'!$D$3:$D$55,'List of Molecules Used'!$F$3:$F$55,"",0,1)</f>
        <v>31.96</v>
      </c>
    </row>
    <row r="2152" spans="1:8">
      <c r="A2152" s="2" t="s">
        <v>62</v>
      </c>
      <c r="B2152" s="2"/>
      <c r="C2152">
        <v>477.11</v>
      </c>
      <c r="D2152">
        <v>5.5</v>
      </c>
      <c r="E2152">
        <v>182.63</v>
      </c>
      <c r="F2152" t="s">
        <v>238</v>
      </c>
      <c r="G2152">
        <f>_xlfn.XLOOKUP(A2152,'List of Molecules Used'!$D$3:$D$55,'List of Molecules Used'!$E$3:$E$55,"",0,1)</f>
        <v>433.74</v>
      </c>
      <c r="H2152">
        <f>_xlfn.XLOOKUP(A2152,'List of Molecules Used'!$D$3:$D$55,'List of Molecules Used'!$F$3:$F$55,"",0,1)</f>
        <v>31.96</v>
      </c>
    </row>
    <row r="2153" spans="1:8">
      <c r="A2153" s="2" t="s">
        <v>62</v>
      </c>
      <c r="B2153" s="2"/>
      <c r="C2153">
        <v>477.11</v>
      </c>
      <c r="D2153">
        <v>6</v>
      </c>
      <c r="E2153">
        <v>182.89</v>
      </c>
      <c r="F2153" t="s">
        <v>238</v>
      </c>
      <c r="G2153">
        <f>_xlfn.XLOOKUP(A2153,'List of Molecules Used'!$D$3:$D$55,'List of Molecules Used'!$E$3:$E$55,"",0,1)</f>
        <v>433.74</v>
      </c>
      <c r="H2153">
        <f>_xlfn.XLOOKUP(A2153,'List of Molecules Used'!$D$3:$D$55,'List of Molecules Used'!$F$3:$F$55,"",0,1)</f>
        <v>31.96</v>
      </c>
    </row>
    <row r="2154" spans="1:8">
      <c r="A2154" s="2" t="s">
        <v>62</v>
      </c>
      <c r="B2154" s="2"/>
      <c r="C2154">
        <v>477.11</v>
      </c>
      <c r="D2154">
        <v>6.5</v>
      </c>
      <c r="E2154">
        <v>183.16</v>
      </c>
      <c r="F2154" t="s">
        <v>238</v>
      </c>
      <c r="G2154">
        <f>_xlfn.XLOOKUP(A2154,'List of Molecules Used'!$D$3:$D$55,'List of Molecules Used'!$E$3:$E$55,"",0,1)</f>
        <v>433.74</v>
      </c>
      <c r="H2154">
        <f>_xlfn.XLOOKUP(A2154,'List of Molecules Used'!$D$3:$D$55,'List of Molecules Used'!$F$3:$F$55,"",0,1)</f>
        <v>31.96</v>
      </c>
    </row>
    <row r="2155" spans="1:8">
      <c r="A2155" s="2" t="s">
        <v>62</v>
      </c>
      <c r="B2155" s="2"/>
      <c r="C2155">
        <v>477.11</v>
      </c>
      <c r="D2155">
        <v>7</v>
      </c>
      <c r="E2155">
        <v>183.44</v>
      </c>
      <c r="F2155" t="s">
        <v>238</v>
      </c>
      <c r="G2155">
        <f>_xlfn.XLOOKUP(A2155,'List of Molecules Used'!$D$3:$D$55,'List of Molecules Used'!$E$3:$E$55,"",0,1)</f>
        <v>433.74</v>
      </c>
      <c r="H2155">
        <f>_xlfn.XLOOKUP(A2155,'List of Molecules Used'!$D$3:$D$55,'List of Molecules Used'!$F$3:$F$55,"",0,1)</f>
        <v>31.96</v>
      </c>
    </row>
    <row r="2156" spans="1:8">
      <c r="A2156" s="2" t="s">
        <v>62</v>
      </c>
      <c r="B2156" s="2"/>
      <c r="C2156">
        <v>477.11</v>
      </c>
      <c r="D2156">
        <v>7.5</v>
      </c>
      <c r="E2156">
        <v>183.73</v>
      </c>
      <c r="F2156" t="s">
        <v>238</v>
      </c>
      <c r="G2156">
        <f>_xlfn.XLOOKUP(A2156,'List of Molecules Used'!$D$3:$D$55,'List of Molecules Used'!$E$3:$E$55,"",0,1)</f>
        <v>433.74</v>
      </c>
      <c r="H2156">
        <f>_xlfn.XLOOKUP(A2156,'List of Molecules Used'!$D$3:$D$55,'List of Molecules Used'!$F$3:$F$55,"",0,1)</f>
        <v>31.96</v>
      </c>
    </row>
    <row r="2157" spans="1:8">
      <c r="A2157" s="2" t="s">
        <v>62</v>
      </c>
      <c r="B2157" s="2"/>
      <c r="C2157">
        <v>477.11</v>
      </c>
      <c r="D2157">
        <v>8</v>
      </c>
      <c r="E2157">
        <v>184.02</v>
      </c>
      <c r="F2157" t="s">
        <v>238</v>
      </c>
      <c r="G2157">
        <f>_xlfn.XLOOKUP(A2157,'List of Molecules Used'!$D$3:$D$55,'List of Molecules Used'!$E$3:$E$55,"",0,1)</f>
        <v>433.74</v>
      </c>
      <c r="H2157">
        <f>_xlfn.XLOOKUP(A2157,'List of Molecules Used'!$D$3:$D$55,'List of Molecules Used'!$F$3:$F$55,"",0,1)</f>
        <v>31.96</v>
      </c>
    </row>
    <row r="2158" spans="1:8">
      <c r="A2158" s="2" t="s">
        <v>62</v>
      </c>
      <c r="B2158" s="2"/>
      <c r="C2158">
        <v>477.11</v>
      </c>
      <c r="D2158">
        <v>8.5</v>
      </c>
      <c r="E2158">
        <v>184.32</v>
      </c>
      <c r="F2158" t="s">
        <v>238</v>
      </c>
      <c r="G2158">
        <f>_xlfn.XLOOKUP(A2158,'List of Molecules Used'!$D$3:$D$55,'List of Molecules Used'!$E$3:$E$55,"",0,1)</f>
        <v>433.74</v>
      </c>
      <c r="H2158">
        <f>_xlfn.XLOOKUP(A2158,'List of Molecules Used'!$D$3:$D$55,'List of Molecules Used'!$F$3:$F$55,"",0,1)</f>
        <v>31.96</v>
      </c>
    </row>
    <row r="2159" spans="1:8">
      <c r="A2159" s="2" t="s">
        <v>62</v>
      </c>
      <c r="B2159" s="2"/>
      <c r="C2159">
        <v>477.11</v>
      </c>
      <c r="D2159">
        <v>9</v>
      </c>
      <c r="E2159">
        <v>184.62</v>
      </c>
      <c r="F2159" t="s">
        <v>238</v>
      </c>
      <c r="G2159">
        <f>_xlfn.XLOOKUP(A2159,'List of Molecules Used'!$D$3:$D$55,'List of Molecules Used'!$E$3:$E$55,"",0,1)</f>
        <v>433.74</v>
      </c>
      <c r="H2159">
        <f>_xlfn.XLOOKUP(A2159,'List of Molecules Used'!$D$3:$D$55,'List of Molecules Used'!$F$3:$F$55,"",0,1)</f>
        <v>31.96</v>
      </c>
    </row>
    <row r="2160" spans="1:8">
      <c r="A2160" s="2" t="s">
        <v>62</v>
      </c>
      <c r="B2160" s="2"/>
      <c r="C2160">
        <v>477.11</v>
      </c>
      <c r="D2160">
        <v>9.5</v>
      </c>
      <c r="E2160">
        <v>184.93</v>
      </c>
      <c r="F2160" t="s">
        <v>238</v>
      </c>
      <c r="G2160">
        <f>_xlfn.XLOOKUP(A2160,'List of Molecules Used'!$D$3:$D$55,'List of Molecules Used'!$E$3:$E$55,"",0,1)</f>
        <v>433.74</v>
      </c>
      <c r="H2160">
        <f>_xlfn.XLOOKUP(A2160,'List of Molecules Used'!$D$3:$D$55,'List of Molecules Used'!$F$3:$F$55,"",0,1)</f>
        <v>31.96</v>
      </c>
    </row>
    <row r="2161" spans="1:8">
      <c r="A2161" s="2" t="s">
        <v>62</v>
      </c>
      <c r="B2161" s="2"/>
      <c r="C2161">
        <v>477.11</v>
      </c>
      <c r="D2161">
        <v>10</v>
      </c>
      <c r="E2161">
        <v>185.26</v>
      </c>
      <c r="F2161" t="s">
        <v>238</v>
      </c>
      <c r="G2161">
        <f>_xlfn.XLOOKUP(A2161,'List of Molecules Used'!$D$3:$D$55,'List of Molecules Used'!$E$3:$E$55,"",0,1)</f>
        <v>433.74</v>
      </c>
      <c r="H2161">
        <f>_xlfn.XLOOKUP(A2161,'List of Molecules Used'!$D$3:$D$55,'List of Molecules Used'!$F$3:$F$55,"",0,1)</f>
        <v>31.96</v>
      </c>
    </row>
    <row r="2162" spans="1:8">
      <c r="A2162" s="2" t="s">
        <v>62</v>
      </c>
      <c r="B2162" s="2"/>
      <c r="C2162">
        <v>520.49</v>
      </c>
      <c r="D2162">
        <v>1</v>
      </c>
      <c r="E2162">
        <v>193.01</v>
      </c>
      <c r="F2162" t="s">
        <v>238</v>
      </c>
      <c r="G2162">
        <f>_xlfn.XLOOKUP(A2162,'List of Molecules Used'!$D$3:$D$55,'List of Molecules Used'!$E$3:$E$55,"",0,1)</f>
        <v>433.74</v>
      </c>
      <c r="H2162">
        <f>_xlfn.XLOOKUP(A2162,'List of Molecules Used'!$D$3:$D$55,'List of Molecules Used'!$F$3:$F$55,"",0,1)</f>
        <v>31.96</v>
      </c>
    </row>
    <row r="2163" spans="1:8">
      <c r="A2163" s="2" t="s">
        <v>62</v>
      </c>
      <c r="B2163" s="2"/>
      <c r="C2163">
        <v>520.49</v>
      </c>
      <c r="D2163">
        <v>1.5</v>
      </c>
      <c r="E2163">
        <v>193.17</v>
      </c>
      <c r="F2163" t="s">
        <v>238</v>
      </c>
      <c r="G2163">
        <f>_xlfn.XLOOKUP(A2163,'List of Molecules Used'!$D$3:$D$55,'List of Molecules Used'!$E$3:$E$55,"",0,1)</f>
        <v>433.74</v>
      </c>
      <c r="H2163">
        <f>_xlfn.XLOOKUP(A2163,'List of Molecules Used'!$D$3:$D$55,'List of Molecules Used'!$F$3:$F$55,"",0,1)</f>
        <v>31.96</v>
      </c>
    </row>
    <row r="2164" spans="1:8">
      <c r="A2164" s="2" t="s">
        <v>62</v>
      </c>
      <c r="B2164" s="2"/>
      <c r="C2164">
        <v>520.49</v>
      </c>
      <c r="D2164">
        <v>2</v>
      </c>
      <c r="E2164">
        <v>193.33</v>
      </c>
      <c r="F2164" t="s">
        <v>238</v>
      </c>
      <c r="G2164">
        <f>_xlfn.XLOOKUP(A2164,'List of Molecules Used'!$D$3:$D$55,'List of Molecules Used'!$E$3:$E$55,"",0,1)</f>
        <v>433.74</v>
      </c>
      <c r="H2164">
        <f>_xlfn.XLOOKUP(A2164,'List of Molecules Used'!$D$3:$D$55,'List of Molecules Used'!$F$3:$F$55,"",0,1)</f>
        <v>31.96</v>
      </c>
    </row>
    <row r="2165" spans="1:8">
      <c r="A2165" s="2" t="s">
        <v>62</v>
      </c>
      <c r="B2165" s="2"/>
      <c r="C2165">
        <v>520.49</v>
      </c>
      <c r="D2165">
        <v>2.5</v>
      </c>
      <c r="E2165">
        <v>193.5</v>
      </c>
      <c r="F2165" t="s">
        <v>238</v>
      </c>
      <c r="G2165">
        <f>_xlfn.XLOOKUP(A2165,'List of Molecules Used'!$D$3:$D$55,'List of Molecules Used'!$E$3:$E$55,"",0,1)</f>
        <v>433.74</v>
      </c>
      <c r="H2165">
        <f>_xlfn.XLOOKUP(A2165,'List of Molecules Used'!$D$3:$D$55,'List of Molecules Used'!$F$3:$F$55,"",0,1)</f>
        <v>31.96</v>
      </c>
    </row>
    <row r="2166" spans="1:8">
      <c r="A2166" s="2" t="s">
        <v>62</v>
      </c>
      <c r="B2166" s="2"/>
      <c r="C2166">
        <v>520.49</v>
      </c>
      <c r="D2166">
        <v>3</v>
      </c>
      <c r="E2166">
        <v>193.67</v>
      </c>
      <c r="F2166" t="s">
        <v>238</v>
      </c>
      <c r="G2166">
        <f>_xlfn.XLOOKUP(A2166,'List of Molecules Used'!$D$3:$D$55,'List of Molecules Used'!$E$3:$E$55,"",0,1)</f>
        <v>433.74</v>
      </c>
      <c r="H2166">
        <f>_xlfn.XLOOKUP(A2166,'List of Molecules Used'!$D$3:$D$55,'List of Molecules Used'!$F$3:$F$55,"",0,1)</f>
        <v>31.96</v>
      </c>
    </row>
    <row r="2167" spans="1:8">
      <c r="A2167" s="2" t="s">
        <v>62</v>
      </c>
      <c r="B2167" s="2"/>
      <c r="C2167">
        <v>520.49</v>
      </c>
      <c r="D2167">
        <v>3.5</v>
      </c>
      <c r="E2167">
        <v>193.85</v>
      </c>
      <c r="F2167" t="s">
        <v>238</v>
      </c>
      <c r="G2167">
        <f>_xlfn.XLOOKUP(A2167,'List of Molecules Used'!$D$3:$D$55,'List of Molecules Used'!$E$3:$E$55,"",0,1)</f>
        <v>433.74</v>
      </c>
      <c r="H2167">
        <f>_xlfn.XLOOKUP(A2167,'List of Molecules Used'!$D$3:$D$55,'List of Molecules Used'!$F$3:$F$55,"",0,1)</f>
        <v>31.96</v>
      </c>
    </row>
    <row r="2168" spans="1:8">
      <c r="A2168" s="2" t="s">
        <v>62</v>
      </c>
      <c r="B2168" s="2"/>
      <c r="C2168">
        <v>520.49</v>
      </c>
      <c r="D2168">
        <v>4</v>
      </c>
      <c r="E2168">
        <v>194.02</v>
      </c>
      <c r="F2168" t="s">
        <v>238</v>
      </c>
      <c r="G2168">
        <f>_xlfn.XLOOKUP(A2168,'List of Molecules Used'!$D$3:$D$55,'List of Molecules Used'!$E$3:$E$55,"",0,1)</f>
        <v>433.74</v>
      </c>
      <c r="H2168">
        <f>_xlfn.XLOOKUP(A2168,'List of Molecules Used'!$D$3:$D$55,'List of Molecules Used'!$F$3:$F$55,"",0,1)</f>
        <v>31.96</v>
      </c>
    </row>
    <row r="2169" spans="1:8">
      <c r="A2169" s="2" t="s">
        <v>62</v>
      </c>
      <c r="B2169" s="2"/>
      <c r="C2169">
        <v>520.49</v>
      </c>
      <c r="D2169">
        <v>4.5</v>
      </c>
      <c r="E2169">
        <v>194.2</v>
      </c>
      <c r="F2169" t="s">
        <v>238</v>
      </c>
      <c r="G2169">
        <f>_xlfn.XLOOKUP(A2169,'List of Molecules Used'!$D$3:$D$55,'List of Molecules Used'!$E$3:$E$55,"",0,1)</f>
        <v>433.74</v>
      </c>
      <c r="H2169">
        <f>_xlfn.XLOOKUP(A2169,'List of Molecules Used'!$D$3:$D$55,'List of Molecules Used'!$F$3:$F$55,"",0,1)</f>
        <v>31.96</v>
      </c>
    </row>
    <row r="2170" spans="1:8">
      <c r="A2170" s="2" t="s">
        <v>62</v>
      </c>
      <c r="B2170" s="2"/>
      <c r="C2170">
        <v>520.49</v>
      </c>
      <c r="D2170">
        <v>5</v>
      </c>
      <c r="E2170">
        <v>194.38</v>
      </c>
      <c r="F2170" t="s">
        <v>238</v>
      </c>
      <c r="G2170">
        <f>_xlfn.XLOOKUP(A2170,'List of Molecules Used'!$D$3:$D$55,'List of Molecules Used'!$E$3:$E$55,"",0,1)</f>
        <v>433.74</v>
      </c>
      <c r="H2170">
        <f>_xlfn.XLOOKUP(A2170,'List of Molecules Used'!$D$3:$D$55,'List of Molecules Used'!$F$3:$F$55,"",0,1)</f>
        <v>31.96</v>
      </c>
    </row>
    <row r="2171" spans="1:8">
      <c r="A2171" s="2" t="s">
        <v>62</v>
      </c>
      <c r="B2171" s="2"/>
      <c r="C2171">
        <v>520.49</v>
      </c>
      <c r="D2171">
        <v>5.5</v>
      </c>
      <c r="E2171">
        <v>194.57</v>
      </c>
      <c r="F2171" t="s">
        <v>238</v>
      </c>
      <c r="G2171">
        <f>_xlfn.XLOOKUP(A2171,'List of Molecules Used'!$D$3:$D$55,'List of Molecules Used'!$E$3:$E$55,"",0,1)</f>
        <v>433.74</v>
      </c>
      <c r="H2171">
        <f>_xlfn.XLOOKUP(A2171,'List of Molecules Used'!$D$3:$D$55,'List of Molecules Used'!$F$3:$F$55,"",0,1)</f>
        <v>31.96</v>
      </c>
    </row>
    <row r="2172" spans="1:8">
      <c r="A2172" s="2" t="s">
        <v>62</v>
      </c>
      <c r="B2172" s="2"/>
      <c r="C2172">
        <v>520.49</v>
      </c>
      <c r="D2172">
        <v>6</v>
      </c>
      <c r="E2172">
        <v>194.75</v>
      </c>
      <c r="F2172" t="s">
        <v>238</v>
      </c>
      <c r="G2172">
        <f>_xlfn.XLOOKUP(A2172,'List of Molecules Used'!$D$3:$D$55,'List of Molecules Used'!$E$3:$E$55,"",0,1)</f>
        <v>433.74</v>
      </c>
      <c r="H2172">
        <f>_xlfn.XLOOKUP(A2172,'List of Molecules Used'!$D$3:$D$55,'List of Molecules Used'!$F$3:$F$55,"",0,1)</f>
        <v>31.96</v>
      </c>
    </row>
    <row r="2173" spans="1:8">
      <c r="A2173" s="2" t="s">
        <v>62</v>
      </c>
      <c r="B2173" s="2"/>
      <c r="C2173">
        <v>520.49</v>
      </c>
      <c r="D2173">
        <v>6.5</v>
      </c>
      <c r="E2173">
        <v>194.94</v>
      </c>
      <c r="F2173" t="s">
        <v>238</v>
      </c>
      <c r="G2173">
        <f>_xlfn.XLOOKUP(A2173,'List of Molecules Used'!$D$3:$D$55,'List of Molecules Used'!$E$3:$E$55,"",0,1)</f>
        <v>433.74</v>
      </c>
      <c r="H2173">
        <f>_xlfn.XLOOKUP(A2173,'List of Molecules Used'!$D$3:$D$55,'List of Molecules Used'!$F$3:$F$55,"",0,1)</f>
        <v>31.96</v>
      </c>
    </row>
    <row r="2174" spans="1:8">
      <c r="A2174" s="2" t="s">
        <v>62</v>
      </c>
      <c r="B2174" s="2"/>
      <c r="C2174">
        <v>520.49</v>
      </c>
      <c r="D2174">
        <v>7</v>
      </c>
      <c r="E2174">
        <v>195.14</v>
      </c>
      <c r="F2174" t="s">
        <v>238</v>
      </c>
      <c r="G2174">
        <f>_xlfn.XLOOKUP(A2174,'List of Molecules Used'!$D$3:$D$55,'List of Molecules Used'!$E$3:$E$55,"",0,1)</f>
        <v>433.74</v>
      </c>
      <c r="H2174">
        <f>_xlfn.XLOOKUP(A2174,'List of Molecules Used'!$D$3:$D$55,'List of Molecules Used'!$F$3:$F$55,"",0,1)</f>
        <v>31.96</v>
      </c>
    </row>
    <row r="2175" spans="1:8">
      <c r="A2175" s="2" t="s">
        <v>62</v>
      </c>
      <c r="B2175" s="2"/>
      <c r="C2175">
        <v>520.49</v>
      </c>
      <c r="D2175">
        <v>7.5</v>
      </c>
      <c r="E2175">
        <v>195.33</v>
      </c>
      <c r="F2175" t="s">
        <v>238</v>
      </c>
      <c r="G2175">
        <f>_xlfn.XLOOKUP(A2175,'List of Molecules Used'!$D$3:$D$55,'List of Molecules Used'!$E$3:$E$55,"",0,1)</f>
        <v>433.74</v>
      </c>
      <c r="H2175">
        <f>_xlfn.XLOOKUP(A2175,'List of Molecules Used'!$D$3:$D$55,'List of Molecules Used'!$F$3:$F$55,"",0,1)</f>
        <v>31.96</v>
      </c>
    </row>
    <row r="2176" spans="1:8">
      <c r="A2176" s="2" t="s">
        <v>62</v>
      </c>
      <c r="B2176" s="2"/>
      <c r="C2176">
        <v>520.49</v>
      </c>
      <c r="D2176">
        <v>8</v>
      </c>
      <c r="E2176">
        <v>195.53</v>
      </c>
      <c r="F2176" t="s">
        <v>238</v>
      </c>
      <c r="G2176">
        <f>_xlfn.XLOOKUP(A2176,'List of Molecules Used'!$D$3:$D$55,'List of Molecules Used'!$E$3:$E$55,"",0,1)</f>
        <v>433.74</v>
      </c>
      <c r="H2176">
        <f>_xlfn.XLOOKUP(A2176,'List of Molecules Used'!$D$3:$D$55,'List of Molecules Used'!$F$3:$F$55,"",0,1)</f>
        <v>31.96</v>
      </c>
    </row>
    <row r="2177" spans="1:8">
      <c r="A2177" s="2" t="s">
        <v>62</v>
      </c>
      <c r="B2177" s="2"/>
      <c r="C2177">
        <v>520.49</v>
      </c>
      <c r="D2177">
        <v>8.5</v>
      </c>
      <c r="E2177">
        <v>195.74</v>
      </c>
      <c r="F2177" t="s">
        <v>238</v>
      </c>
      <c r="G2177">
        <f>_xlfn.XLOOKUP(A2177,'List of Molecules Used'!$D$3:$D$55,'List of Molecules Used'!$E$3:$E$55,"",0,1)</f>
        <v>433.74</v>
      </c>
      <c r="H2177">
        <f>_xlfn.XLOOKUP(A2177,'List of Molecules Used'!$D$3:$D$55,'List of Molecules Used'!$F$3:$F$55,"",0,1)</f>
        <v>31.96</v>
      </c>
    </row>
    <row r="2178" spans="1:8">
      <c r="A2178" s="2" t="s">
        <v>62</v>
      </c>
      <c r="B2178" s="2"/>
      <c r="C2178">
        <v>520.49</v>
      </c>
      <c r="D2178">
        <v>9</v>
      </c>
      <c r="E2178">
        <v>195.94</v>
      </c>
      <c r="F2178" t="s">
        <v>238</v>
      </c>
      <c r="G2178">
        <f>_xlfn.XLOOKUP(A2178,'List of Molecules Used'!$D$3:$D$55,'List of Molecules Used'!$E$3:$E$55,"",0,1)</f>
        <v>433.74</v>
      </c>
      <c r="H2178">
        <f>_xlfn.XLOOKUP(A2178,'List of Molecules Used'!$D$3:$D$55,'List of Molecules Used'!$F$3:$F$55,"",0,1)</f>
        <v>31.96</v>
      </c>
    </row>
    <row r="2179" spans="1:8">
      <c r="A2179" s="2" t="s">
        <v>62</v>
      </c>
      <c r="B2179" s="2"/>
      <c r="C2179">
        <v>520.49</v>
      </c>
      <c r="D2179">
        <v>9.5</v>
      </c>
      <c r="E2179">
        <v>196.15</v>
      </c>
      <c r="F2179" t="s">
        <v>238</v>
      </c>
      <c r="G2179">
        <f>_xlfn.XLOOKUP(A2179,'List of Molecules Used'!$D$3:$D$55,'List of Molecules Used'!$E$3:$E$55,"",0,1)</f>
        <v>433.74</v>
      </c>
      <c r="H2179">
        <f>_xlfn.XLOOKUP(A2179,'List of Molecules Used'!$D$3:$D$55,'List of Molecules Used'!$F$3:$F$55,"",0,1)</f>
        <v>31.96</v>
      </c>
    </row>
    <row r="2180" spans="1:8">
      <c r="A2180" s="2" t="s">
        <v>62</v>
      </c>
      <c r="B2180" s="2"/>
      <c r="C2180">
        <v>520.49</v>
      </c>
      <c r="D2180">
        <v>10</v>
      </c>
      <c r="E2180">
        <v>196.37</v>
      </c>
      <c r="F2180" t="s">
        <v>238</v>
      </c>
      <c r="G2180">
        <f>_xlfn.XLOOKUP(A2180,'List of Molecules Used'!$D$3:$D$55,'List of Molecules Used'!$E$3:$E$55,"",0,1)</f>
        <v>433.74</v>
      </c>
      <c r="H2180">
        <f>_xlfn.XLOOKUP(A2180,'List of Molecules Used'!$D$3:$D$55,'List of Molecules Used'!$F$3:$F$55,"",0,1)</f>
        <v>31.96</v>
      </c>
    </row>
    <row r="2181" spans="1:8">
      <c r="A2181" s="2" t="s">
        <v>66</v>
      </c>
      <c r="B2181" s="2"/>
      <c r="C2181">
        <v>253.91</v>
      </c>
      <c r="D2181">
        <v>1</v>
      </c>
      <c r="E2181">
        <v>181.86</v>
      </c>
      <c r="F2181" t="s">
        <v>237</v>
      </c>
      <c r="G2181">
        <f>_xlfn.XLOOKUP(A2181,'List of Molecules Used'!$D$3:$D$55,'List of Molecules Used'!$E$3:$E$55,"",0,1)</f>
        <v>507.82</v>
      </c>
      <c r="H2181">
        <f>_xlfn.XLOOKUP(A2181,'List of Molecules Used'!$D$3:$D$55,'List of Molecules Used'!$F$3:$F$55,"",0,1)</f>
        <v>30.440999999999999</v>
      </c>
    </row>
    <row r="2182" spans="1:8">
      <c r="A2182" s="2" t="s">
        <v>66</v>
      </c>
      <c r="B2182" s="2"/>
      <c r="C2182">
        <v>253.91</v>
      </c>
      <c r="D2182">
        <v>1.5</v>
      </c>
      <c r="E2182">
        <v>181.85</v>
      </c>
      <c r="F2182" t="s">
        <v>237</v>
      </c>
      <c r="G2182">
        <f>_xlfn.XLOOKUP(A2182,'List of Molecules Used'!$D$3:$D$55,'List of Molecules Used'!$E$3:$E$55,"",0,1)</f>
        <v>507.82</v>
      </c>
      <c r="H2182">
        <f>_xlfn.XLOOKUP(A2182,'List of Molecules Used'!$D$3:$D$55,'List of Molecules Used'!$F$3:$F$55,"",0,1)</f>
        <v>30.440999999999999</v>
      </c>
    </row>
    <row r="2183" spans="1:8">
      <c r="A2183" s="2" t="s">
        <v>66</v>
      </c>
      <c r="B2183" s="2"/>
      <c r="C2183">
        <v>253.91</v>
      </c>
      <c r="D2183">
        <v>2</v>
      </c>
      <c r="E2183">
        <v>181.85</v>
      </c>
      <c r="F2183" t="s">
        <v>237</v>
      </c>
      <c r="G2183">
        <f>_xlfn.XLOOKUP(A2183,'List of Molecules Used'!$D$3:$D$55,'List of Molecules Used'!$E$3:$E$55,"",0,1)</f>
        <v>507.82</v>
      </c>
      <c r="H2183">
        <f>_xlfn.XLOOKUP(A2183,'List of Molecules Used'!$D$3:$D$55,'List of Molecules Used'!$F$3:$F$55,"",0,1)</f>
        <v>30.440999999999999</v>
      </c>
    </row>
    <row r="2184" spans="1:8">
      <c r="A2184" s="2" t="s">
        <v>66</v>
      </c>
      <c r="B2184" s="2"/>
      <c r="C2184">
        <v>253.91</v>
      </c>
      <c r="D2184">
        <v>2.5</v>
      </c>
      <c r="E2184">
        <v>181.84</v>
      </c>
      <c r="F2184" t="s">
        <v>237</v>
      </c>
      <c r="G2184">
        <f>_xlfn.XLOOKUP(A2184,'List of Molecules Used'!$D$3:$D$55,'List of Molecules Used'!$E$3:$E$55,"",0,1)</f>
        <v>507.82</v>
      </c>
      <c r="H2184">
        <f>_xlfn.XLOOKUP(A2184,'List of Molecules Used'!$D$3:$D$55,'List of Molecules Used'!$F$3:$F$55,"",0,1)</f>
        <v>30.440999999999999</v>
      </c>
    </row>
    <row r="2185" spans="1:8">
      <c r="A2185" s="2" t="s">
        <v>66</v>
      </c>
      <c r="B2185" s="2"/>
      <c r="C2185">
        <v>253.91</v>
      </c>
      <c r="D2185">
        <v>3</v>
      </c>
      <c r="E2185">
        <v>181.83</v>
      </c>
      <c r="F2185" t="s">
        <v>237</v>
      </c>
      <c r="G2185">
        <f>_xlfn.XLOOKUP(A2185,'List of Molecules Used'!$D$3:$D$55,'List of Molecules Used'!$E$3:$E$55,"",0,1)</f>
        <v>507.82</v>
      </c>
      <c r="H2185">
        <f>_xlfn.XLOOKUP(A2185,'List of Molecules Used'!$D$3:$D$55,'List of Molecules Used'!$F$3:$F$55,"",0,1)</f>
        <v>30.440999999999999</v>
      </c>
    </row>
    <row r="2186" spans="1:8">
      <c r="A2186" s="2" t="s">
        <v>66</v>
      </c>
      <c r="B2186" s="2"/>
      <c r="C2186">
        <v>253.91</v>
      </c>
      <c r="D2186">
        <v>3.5</v>
      </c>
      <c r="E2186">
        <v>181.83</v>
      </c>
      <c r="F2186" t="s">
        <v>237</v>
      </c>
      <c r="G2186">
        <f>_xlfn.XLOOKUP(A2186,'List of Molecules Used'!$D$3:$D$55,'List of Molecules Used'!$E$3:$E$55,"",0,1)</f>
        <v>507.82</v>
      </c>
      <c r="H2186">
        <f>_xlfn.XLOOKUP(A2186,'List of Molecules Used'!$D$3:$D$55,'List of Molecules Used'!$F$3:$F$55,"",0,1)</f>
        <v>30.440999999999999</v>
      </c>
    </row>
    <row r="2187" spans="1:8">
      <c r="A2187" s="2" t="s">
        <v>66</v>
      </c>
      <c r="B2187" s="2"/>
      <c r="C2187">
        <v>253.91</v>
      </c>
      <c r="D2187">
        <v>4</v>
      </c>
      <c r="E2187">
        <v>181.82</v>
      </c>
      <c r="F2187" t="s">
        <v>237</v>
      </c>
      <c r="G2187">
        <f>_xlfn.XLOOKUP(A2187,'List of Molecules Used'!$D$3:$D$55,'List of Molecules Used'!$E$3:$E$55,"",0,1)</f>
        <v>507.82</v>
      </c>
      <c r="H2187">
        <f>_xlfn.XLOOKUP(A2187,'List of Molecules Used'!$D$3:$D$55,'List of Molecules Used'!$F$3:$F$55,"",0,1)</f>
        <v>30.440999999999999</v>
      </c>
    </row>
    <row r="2188" spans="1:8">
      <c r="A2188" s="2" t="s">
        <v>66</v>
      </c>
      <c r="B2188" s="2"/>
      <c r="C2188">
        <v>253.91</v>
      </c>
      <c r="D2188">
        <v>4.5</v>
      </c>
      <c r="E2188">
        <v>181.81</v>
      </c>
      <c r="F2188" t="s">
        <v>237</v>
      </c>
      <c r="G2188">
        <f>_xlfn.XLOOKUP(A2188,'List of Molecules Used'!$D$3:$D$55,'List of Molecules Used'!$E$3:$E$55,"",0,1)</f>
        <v>507.82</v>
      </c>
      <c r="H2188">
        <f>_xlfn.XLOOKUP(A2188,'List of Molecules Used'!$D$3:$D$55,'List of Molecules Used'!$F$3:$F$55,"",0,1)</f>
        <v>30.440999999999999</v>
      </c>
    </row>
    <row r="2189" spans="1:8">
      <c r="A2189" s="2" t="s">
        <v>66</v>
      </c>
      <c r="B2189" s="2"/>
      <c r="C2189">
        <v>253.91</v>
      </c>
      <c r="D2189">
        <v>5</v>
      </c>
      <c r="E2189">
        <v>181.81</v>
      </c>
      <c r="F2189" t="s">
        <v>237</v>
      </c>
      <c r="G2189">
        <f>_xlfn.XLOOKUP(A2189,'List of Molecules Used'!$D$3:$D$55,'List of Molecules Used'!$E$3:$E$55,"",0,1)</f>
        <v>507.82</v>
      </c>
      <c r="H2189">
        <f>_xlfn.XLOOKUP(A2189,'List of Molecules Used'!$D$3:$D$55,'List of Molecules Used'!$F$3:$F$55,"",0,1)</f>
        <v>30.440999999999999</v>
      </c>
    </row>
    <row r="2190" spans="1:8">
      <c r="A2190" s="2" t="s">
        <v>66</v>
      </c>
      <c r="B2190" s="2"/>
      <c r="C2190">
        <v>253.91</v>
      </c>
      <c r="D2190">
        <v>5.5</v>
      </c>
      <c r="E2190">
        <v>181.8</v>
      </c>
      <c r="F2190" t="s">
        <v>237</v>
      </c>
      <c r="G2190">
        <f>_xlfn.XLOOKUP(A2190,'List of Molecules Used'!$D$3:$D$55,'List of Molecules Used'!$E$3:$E$55,"",0,1)</f>
        <v>507.82</v>
      </c>
      <c r="H2190">
        <f>_xlfn.XLOOKUP(A2190,'List of Molecules Used'!$D$3:$D$55,'List of Molecules Used'!$F$3:$F$55,"",0,1)</f>
        <v>30.440999999999999</v>
      </c>
    </row>
    <row r="2191" spans="1:8">
      <c r="A2191" s="2" t="s">
        <v>66</v>
      </c>
      <c r="B2191" s="2"/>
      <c r="C2191">
        <v>253.91</v>
      </c>
      <c r="D2191">
        <v>6</v>
      </c>
      <c r="E2191">
        <v>181.8</v>
      </c>
      <c r="F2191" t="s">
        <v>237</v>
      </c>
      <c r="G2191">
        <f>_xlfn.XLOOKUP(A2191,'List of Molecules Used'!$D$3:$D$55,'List of Molecules Used'!$E$3:$E$55,"",0,1)</f>
        <v>507.82</v>
      </c>
      <c r="H2191">
        <f>_xlfn.XLOOKUP(A2191,'List of Molecules Used'!$D$3:$D$55,'List of Molecules Used'!$F$3:$F$55,"",0,1)</f>
        <v>30.440999999999999</v>
      </c>
    </row>
    <row r="2192" spans="1:8">
      <c r="A2192" s="2" t="s">
        <v>66</v>
      </c>
      <c r="B2192" s="2"/>
      <c r="C2192">
        <v>253.91</v>
      </c>
      <c r="D2192">
        <v>6.5</v>
      </c>
      <c r="E2192">
        <v>181.79</v>
      </c>
      <c r="F2192" t="s">
        <v>237</v>
      </c>
      <c r="G2192">
        <f>_xlfn.XLOOKUP(A2192,'List of Molecules Used'!$D$3:$D$55,'List of Molecules Used'!$E$3:$E$55,"",0,1)</f>
        <v>507.82</v>
      </c>
      <c r="H2192">
        <f>_xlfn.XLOOKUP(A2192,'List of Molecules Used'!$D$3:$D$55,'List of Molecules Used'!$F$3:$F$55,"",0,1)</f>
        <v>30.440999999999999</v>
      </c>
    </row>
    <row r="2193" spans="1:8">
      <c r="A2193" s="2" t="s">
        <v>66</v>
      </c>
      <c r="B2193" s="2"/>
      <c r="C2193">
        <v>253.91</v>
      </c>
      <c r="D2193">
        <v>7</v>
      </c>
      <c r="E2193">
        <v>181.78</v>
      </c>
      <c r="F2193" t="s">
        <v>237</v>
      </c>
      <c r="G2193">
        <f>_xlfn.XLOOKUP(A2193,'List of Molecules Used'!$D$3:$D$55,'List of Molecules Used'!$E$3:$E$55,"",0,1)</f>
        <v>507.82</v>
      </c>
      <c r="H2193">
        <f>_xlfn.XLOOKUP(A2193,'List of Molecules Used'!$D$3:$D$55,'List of Molecules Used'!$F$3:$F$55,"",0,1)</f>
        <v>30.440999999999999</v>
      </c>
    </row>
    <row r="2194" spans="1:8">
      <c r="A2194" s="2" t="s">
        <v>66</v>
      </c>
      <c r="B2194" s="2"/>
      <c r="C2194">
        <v>253.91</v>
      </c>
      <c r="D2194">
        <v>7.5</v>
      </c>
      <c r="E2194">
        <v>181.78</v>
      </c>
      <c r="F2194" t="s">
        <v>237</v>
      </c>
      <c r="G2194">
        <f>_xlfn.XLOOKUP(A2194,'List of Molecules Used'!$D$3:$D$55,'List of Molecules Used'!$E$3:$E$55,"",0,1)</f>
        <v>507.82</v>
      </c>
      <c r="H2194">
        <f>_xlfn.XLOOKUP(A2194,'List of Molecules Used'!$D$3:$D$55,'List of Molecules Used'!$F$3:$F$55,"",0,1)</f>
        <v>30.440999999999999</v>
      </c>
    </row>
    <row r="2195" spans="1:8">
      <c r="A2195" s="2" t="s">
        <v>66</v>
      </c>
      <c r="B2195" s="2"/>
      <c r="C2195">
        <v>253.91</v>
      </c>
      <c r="D2195">
        <v>8</v>
      </c>
      <c r="E2195">
        <v>181.77</v>
      </c>
      <c r="F2195" t="s">
        <v>237</v>
      </c>
      <c r="G2195">
        <f>_xlfn.XLOOKUP(A2195,'List of Molecules Used'!$D$3:$D$55,'List of Molecules Used'!$E$3:$E$55,"",0,1)</f>
        <v>507.82</v>
      </c>
      <c r="H2195">
        <f>_xlfn.XLOOKUP(A2195,'List of Molecules Used'!$D$3:$D$55,'List of Molecules Used'!$F$3:$F$55,"",0,1)</f>
        <v>30.440999999999999</v>
      </c>
    </row>
    <row r="2196" spans="1:8">
      <c r="A2196" s="2" t="s">
        <v>66</v>
      </c>
      <c r="B2196" s="2"/>
      <c r="C2196">
        <v>253.91</v>
      </c>
      <c r="D2196">
        <v>8.5</v>
      </c>
      <c r="E2196">
        <v>181.76</v>
      </c>
      <c r="F2196" t="s">
        <v>237</v>
      </c>
      <c r="G2196">
        <f>_xlfn.XLOOKUP(A2196,'List of Molecules Used'!$D$3:$D$55,'List of Molecules Used'!$E$3:$E$55,"",0,1)</f>
        <v>507.82</v>
      </c>
      <c r="H2196">
        <f>_xlfn.XLOOKUP(A2196,'List of Molecules Used'!$D$3:$D$55,'List of Molecules Used'!$F$3:$F$55,"",0,1)</f>
        <v>30.440999999999999</v>
      </c>
    </row>
    <row r="2197" spans="1:8">
      <c r="A2197" s="2" t="s">
        <v>66</v>
      </c>
      <c r="B2197" s="2"/>
      <c r="C2197">
        <v>253.91</v>
      </c>
      <c r="D2197">
        <v>9</v>
      </c>
      <c r="E2197">
        <v>181.76</v>
      </c>
      <c r="F2197" t="s">
        <v>237</v>
      </c>
      <c r="G2197">
        <f>_xlfn.XLOOKUP(A2197,'List of Molecules Used'!$D$3:$D$55,'List of Molecules Used'!$E$3:$E$55,"",0,1)</f>
        <v>507.82</v>
      </c>
      <c r="H2197">
        <f>_xlfn.XLOOKUP(A2197,'List of Molecules Used'!$D$3:$D$55,'List of Molecules Used'!$F$3:$F$55,"",0,1)</f>
        <v>30.440999999999999</v>
      </c>
    </row>
    <row r="2198" spans="1:8">
      <c r="A2198" s="2" t="s">
        <v>66</v>
      </c>
      <c r="B2198" s="2"/>
      <c r="C2198">
        <v>253.91</v>
      </c>
      <c r="D2198">
        <v>9.5</v>
      </c>
      <c r="E2198">
        <v>181.75</v>
      </c>
      <c r="F2198" t="s">
        <v>237</v>
      </c>
      <c r="G2198">
        <f>_xlfn.XLOOKUP(A2198,'List of Molecules Used'!$D$3:$D$55,'List of Molecules Used'!$E$3:$E$55,"",0,1)</f>
        <v>507.82</v>
      </c>
      <c r="H2198">
        <f>_xlfn.XLOOKUP(A2198,'List of Molecules Used'!$D$3:$D$55,'List of Molecules Used'!$F$3:$F$55,"",0,1)</f>
        <v>30.440999999999999</v>
      </c>
    </row>
    <row r="2199" spans="1:8">
      <c r="A2199" s="2" t="s">
        <v>66</v>
      </c>
      <c r="B2199" s="2"/>
      <c r="C2199">
        <v>253.91</v>
      </c>
      <c r="D2199">
        <v>10</v>
      </c>
      <c r="E2199">
        <v>181.74</v>
      </c>
      <c r="F2199" t="s">
        <v>237</v>
      </c>
      <c r="G2199">
        <f>_xlfn.XLOOKUP(A2199,'List of Molecules Used'!$D$3:$D$55,'List of Molecules Used'!$E$3:$E$55,"",0,1)</f>
        <v>507.82</v>
      </c>
      <c r="H2199">
        <f>_xlfn.XLOOKUP(A2199,'List of Molecules Used'!$D$3:$D$55,'List of Molecules Used'!$F$3:$F$55,"",0,1)</f>
        <v>30.440999999999999</v>
      </c>
    </row>
    <row r="2200" spans="1:8">
      <c r="A2200" s="2" t="s">
        <v>66</v>
      </c>
      <c r="B2200" s="2"/>
      <c r="C2200">
        <v>304.69</v>
      </c>
      <c r="D2200">
        <v>1</v>
      </c>
      <c r="E2200">
        <v>198.22</v>
      </c>
      <c r="F2200" t="s">
        <v>237</v>
      </c>
      <c r="G2200">
        <f>_xlfn.XLOOKUP(A2200,'List of Molecules Used'!$D$3:$D$55,'List of Molecules Used'!$E$3:$E$55,"",0,1)</f>
        <v>507.82</v>
      </c>
      <c r="H2200">
        <f>_xlfn.XLOOKUP(A2200,'List of Molecules Used'!$D$3:$D$55,'List of Molecules Used'!$F$3:$F$55,"",0,1)</f>
        <v>30.440999999999999</v>
      </c>
    </row>
    <row r="2201" spans="1:8">
      <c r="A2201" s="2" t="s">
        <v>66</v>
      </c>
      <c r="B2201" s="2"/>
      <c r="C2201">
        <v>304.69</v>
      </c>
      <c r="D2201">
        <v>1.5</v>
      </c>
      <c r="E2201">
        <v>198.2</v>
      </c>
      <c r="F2201" t="s">
        <v>237</v>
      </c>
      <c r="G2201">
        <f>_xlfn.XLOOKUP(A2201,'List of Molecules Used'!$D$3:$D$55,'List of Molecules Used'!$E$3:$E$55,"",0,1)</f>
        <v>507.82</v>
      </c>
      <c r="H2201">
        <f>_xlfn.XLOOKUP(A2201,'List of Molecules Used'!$D$3:$D$55,'List of Molecules Used'!$F$3:$F$55,"",0,1)</f>
        <v>30.440999999999999</v>
      </c>
    </row>
    <row r="2202" spans="1:8">
      <c r="A2202" s="2" t="s">
        <v>66</v>
      </c>
      <c r="B2202" s="2"/>
      <c r="C2202">
        <v>304.69</v>
      </c>
      <c r="D2202">
        <v>2</v>
      </c>
      <c r="E2202">
        <v>198.19</v>
      </c>
      <c r="F2202" t="s">
        <v>237</v>
      </c>
      <c r="G2202">
        <f>_xlfn.XLOOKUP(A2202,'List of Molecules Used'!$D$3:$D$55,'List of Molecules Used'!$E$3:$E$55,"",0,1)</f>
        <v>507.82</v>
      </c>
      <c r="H2202">
        <f>_xlfn.XLOOKUP(A2202,'List of Molecules Used'!$D$3:$D$55,'List of Molecules Used'!$F$3:$F$55,"",0,1)</f>
        <v>30.440999999999999</v>
      </c>
    </row>
    <row r="2203" spans="1:8">
      <c r="A2203" s="2" t="s">
        <v>66</v>
      </c>
      <c r="B2203" s="2"/>
      <c r="C2203">
        <v>304.69</v>
      </c>
      <c r="D2203">
        <v>2.5</v>
      </c>
      <c r="E2203">
        <v>198.18</v>
      </c>
      <c r="F2203" t="s">
        <v>237</v>
      </c>
      <c r="G2203">
        <f>_xlfn.XLOOKUP(A2203,'List of Molecules Used'!$D$3:$D$55,'List of Molecules Used'!$E$3:$E$55,"",0,1)</f>
        <v>507.82</v>
      </c>
      <c r="H2203">
        <f>_xlfn.XLOOKUP(A2203,'List of Molecules Used'!$D$3:$D$55,'List of Molecules Used'!$F$3:$F$55,"",0,1)</f>
        <v>30.440999999999999</v>
      </c>
    </row>
    <row r="2204" spans="1:8">
      <c r="A2204" s="2" t="s">
        <v>66</v>
      </c>
      <c r="B2204" s="2"/>
      <c r="C2204">
        <v>304.69</v>
      </c>
      <c r="D2204">
        <v>3</v>
      </c>
      <c r="E2204">
        <v>198.17</v>
      </c>
      <c r="F2204" t="s">
        <v>237</v>
      </c>
      <c r="G2204">
        <f>_xlfn.XLOOKUP(A2204,'List of Molecules Used'!$D$3:$D$55,'List of Molecules Used'!$E$3:$E$55,"",0,1)</f>
        <v>507.82</v>
      </c>
      <c r="H2204">
        <f>_xlfn.XLOOKUP(A2204,'List of Molecules Used'!$D$3:$D$55,'List of Molecules Used'!$F$3:$F$55,"",0,1)</f>
        <v>30.440999999999999</v>
      </c>
    </row>
    <row r="2205" spans="1:8">
      <c r="A2205" s="2" t="s">
        <v>66</v>
      </c>
      <c r="B2205" s="2"/>
      <c r="C2205">
        <v>304.69</v>
      </c>
      <c r="D2205">
        <v>3.5</v>
      </c>
      <c r="E2205">
        <v>198.15</v>
      </c>
      <c r="F2205" t="s">
        <v>237</v>
      </c>
      <c r="G2205">
        <f>_xlfn.XLOOKUP(A2205,'List of Molecules Used'!$D$3:$D$55,'List of Molecules Used'!$E$3:$E$55,"",0,1)</f>
        <v>507.82</v>
      </c>
      <c r="H2205">
        <f>_xlfn.XLOOKUP(A2205,'List of Molecules Used'!$D$3:$D$55,'List of Molecules Used'!$F$3:$F$55,"",0,1)</f>
        <v>30.440999999999999</v>
      </c>
    </row>
    <row r="2206" spans="1:8">
      <c r="A2206" s="2" t="s">
        <v>66</v>
      </c>
      <c r="B2206" s="2"/>
      <c r="C2206">
        <v>304.69</v>
      </c>
      <c r="D2206">
        <v>4</v>
      </c>
      <c r="E2206">
        <v>198.14</v>
      </c>
      <c r="F2206" t="s">
        <v>237</v>
      </c>
      <c r="G2206">
        <f>_xlfn.XLOOKUP(A2206,'List of Molecules Used'!$D$3:$D$55,'List of Molecules Used'!$E$3:$E$55,"",0,1)</f>
        <v>507.82</v>
      </c>
      <c r="H2206">
        <f>_xlfn.XLOOKUP(A2206,'List of Molecules Used'!$D$3:$D$55,'List of Molecules Used'!$F$3:$F$55,"",0,1)</f>
        <v>30.440999999999999</v>
      </c>
    </row>
    <row r="2207" spans="1:8">
      <c r="A2207" s="2" t="s">
        <v>66</v>
      </c>
      <c r="B2207" s="2"/>
      <c r="C2207">
        <v>304.69</v>
      </c>
      <c r="D2207">
        <v>4.5</v>
      </c>
      <c r="E2207">
        <v>198.13</v>
      </c>
      <c r="F2207" t="s">
        <v>237</v>
      </c>
      <c r="G2207">
        <f>_xlfn.XLOOKUP(A2207,'List of Molecules Used'!$D$3:$D$55,'List of Molecules Used'!$E$3:$E$55,"",0,1)</f>
        <v>507.82</v>
      </c>
      <c r="H2207">
        <f>_xlfn.XLOOKUP(A2207,'List of Molecules Used'!$D$3:$D$55,'List of Molecules Used'!$F$3:$F$55,"",0,1)</f>
        <v>30.440999999999999</v>
      </c>
    </row>
    <row r="2208" spans="1:8">
      <c r="A2208" s="2" t="s">
        <v>66</v>
      </c>
      <c r="B2208" s="2"/>
      <c r="C2208">
        <v>304.69</v>
      </c>
      <c r="D2208">
        <v>5</v>
      </c>
      <c r="E2208">
        <v>198.11</v>
      </c>
      <c r="F2208" t="s">
        <v>237</v>
      </c>
      <c r="G2208">
        <f>_xlfn.XLOOKUP(A2208,'List of Molecules Used'!$D$3:$D$55,'List of Molecules Used'!$E$3:$E$55,"",0,1)</f>
        <v>507.82</v>
      </c>
      <c r="H2208">
        <f>_xlfn.XLOOKUP(A2208,'List of Molecules Used'!$D$3:$D$55,'List of Molecules Used'!$F$3:$F$55,"",0,1)</f>
        <v>30.440999999999999</v>
      </c>
    </row>
    <row r="2209" spans="1:8">
      <c r="A2209" s="2" t="s">
        <v>66</v>
      </c>
      <c r="B2209" s="2"/>
      <c r="C2209">
        <v>304.69</v>
      </c>
      <c r="D2209">
        <v>5.5</v>
      </c>
      <c r="E2209">
        <v>198.1</v>
      </c>
      <c r="F2209" t="s">
        <v>237</v>
      </c>
      <c r="G2209">
        <f>_xlfn.XLOOKUP(A2209,'List of Molecules Used'!$D$3:$D$55,'List of Molecules Used'!$E$3:$E$55,"",0,1)</f>
        <v>507.82</v>
      </c>
      <c r="H2209">
        <f>_xlfn.XLOOKUP(A2209,'List of Molecules Used'!$D$3:$D$55,'List of Molecules Used'!$F$3:$F$55,"",0,1)</f>
        <v>30.440999999999999</v>
      </c>
    </row>
    <row r="2210" spans="1:8">
      <c r="A2210" s="2" t="s">
        <v>66</v>
      </c>
      <c r="B2210" s="2"/>
      <c r="C2210">
        <v>304.69</v>
      </c>
      <c r="D2210">
        <v>6</v>
      </c>
      <c r="E2210">
        <v>198.09</v>
      </c>
      <c r="F2210" t="s">
        <v>237</v>
      </c>
      <c r="G2210">
        <f>_xlfn.XLOOKUP(A2210,'List of Molecules Used'!$D$3:$D$55,'List of Molecules Used'!$E$3:$E$55,"",0,1)</f>
        <v>507.82</v>
      </c>
      <c r="H2210">
        <f>_xlfn.XLOOKUP(A2210,'List of Molecules Used'!$D$3:$D$55,'List of Molecules Used'!$F$3:$F$55,"",0,1)</f>
        <v>30.440999999999999</v>
      </c>
    </row>
    <row r="2211" spans="1:8">
      <c r="A2211" s="2" t="s">
        <v>66</v>
      </c>
      <c r="B2211" s="2"/>
      <c r="C2211">
        <v>304.69</v>
      </c>
      <c r="D2211">
        <v>6.5</v>
      </c>
      <c r="E2211">
        <v>198.08</v>
      </c>
      <c r="F2211" t="s">
        <v>237</v>
      </c>
      <c r="G2211">
        <f>_xlfn.XLOOKUP(A2211,'List of Molecules Used'!$D$3:$D$55,'List of Molecules Used'!$E$3:$E$55,"",0,1)</f>
        <v>507.82</v>
      </c>
      <c r="H2211">
        <f>_xlfn.XLOOKUP(A2211,'List of Molecules Used'!$D$3:$D$55,'List of Molecules Used'!$F$3:$F$55,"",0,1)</f>
        <v>30.440999999999999</v>
      </c>
    </row>
    <row r="2212" spans="1:8">
      <c r="A2212" s="2" t="s">
        <v>66</v>
      </c>
      <c r="B2212" s="2"/>
      <c r="C2212">
        <v>304.69</v>
      </c>
      <c r="D2212">
        <v>7</v>
      </c>
      <c r="E2212">
        <v>198.06</v>
      </c>
      <c r="F2212" t="s">
        <v>237</v>
      </c>
      <c r="G2212">
        <f>_xlfn.XLOOKUP(A2212,'List of Molecules Used'!$D$3:$D$55,'List of Molecules Used'!$E$3:$E$55,"",0,1)</f>
        <v>507.82</v>
      </c>
      <c r="H2212">
        <f>_xlfn.XLOOKUP(A2212,'List of Molecules Used'!$D$3:$D$55,'List of Molecules Used'!$F$3:$F$55,"",0,1)</f>
        <v>30.440999999999999</v>
      </c>
    </row>
    <row r="2213" spans="1:8">
      <c r="A2213" s="2" t="s">
        <v>66</v>
      </c>
      <c r="B2213" s="2"/>
      <c r="C2213">
        <v>304.69</v>
      </c>
      <c r="D2213">
        <v>7.5</v>
      </c>
      <c r="E2213">
        <v>198.05</v>
      </c>
      <c r="F2213" t="s">
        <v>237</v>
      </c>
      <c r="G2213">
        <f>_xlfn.XLOOKUP(A2213,'List of Molecules Used'!$D$3:$D$55,'List of Molecules Used'!$E$3:$E$55,"",0,1)</f>
        <v>507.82</v>
      </c>
      <c r="H2213">
        <f>_xlfn.XLOOKUP(A2213,'List of Molecules Used'!$D$3:$D$55,'List of Molecules Used'!$F$3:$F$55,"",0,1)</f>
        <v>30.440999999999999</v>
      </c>
    </row>
    <row r="2214" spans="1:8">
      <c r="A2214" s="2" t="s">
        <v>66</v>
      </c>
      <c r="B2214" s="2"/>
      <c r="C2214">
        <v>304.69</v>
      </c>
      <c r="D2214">
        <v>8</v>
      </c>
      <c r="E2214">
        <v>198.04</v>
      </c>
      <c r="F2214" t="s">
        <v>237</v>
      </c>
      <c r="G2214">
        <f>_xlfn.XLOOKUP(A2214,'List of Molecules Used'!$D$3:$D$55,'List of Molecules Used'!$E$3:$E$55,"",0,1)</f>
        <v>507.82</v>
      </c>
      <c r="H2214">
        <f>_xlfn.XLOOKUP(A2214,'List of Molecules Used'!$D$3:$D$55,'List of Molecules Used'!$F$3:$F$55,"",0,1)</f>
        <v>30.440999999999999</v>
      </c>
    </row>
    <row r="2215" spans="1:8">
      <c r="A2215" s="2" t="s">
        <v>66</v>
      </c>
      <c r="B2215" s="2"/>
      <c r="C2215">
        <v>304.69</v>
      </c>
      <c r="D2215">
        <v>8.5</v>
      </c>
      <c r="E2215">
        <v>198.02</v>
      </c>
      <c r="F2215" t="s">
        <v>237</v>
      </c>
      <c r="G2215">
        <f>_xlfn.XLOOKUP(A2215,'List of Molecules Used'!$D$3:$D$55,'List of Molecules Used'!$E$3:$E$55,"",0,1)</f>
        <v>507.82</v>
      </c>
      <c r="H2215">
        <f>_xlfn.XLOOKUP(A2215,'List of Molecules Used'!$D$3:$D$55,'List of Molecules Used'!$F$3:$F$55,"",0,1)</f>
        <v>30.440999999999999</v>
      </c>
    </row>
    <row r="2216" spans="1:8">
      <c r="A2216" s="2" t="s">
        <v>66</v>
      </c>
      <c r="B2216" s="2"/>
      <c r="C2216">
        <v>304.69</v>
      </c>
      <c r="D2216">
        <v>9</v>
      </c>
      <c r="E2216">
        <v>198.01</v>
      </c>
      <c r="F2216" t="s">
        <v>237</v>
      </c>
      <c r="G2216">
        <f>_xlfn.XLOOKUP(A2216,'List of Molecules Used'!$D$3:$D$55,'List of Molecules Used'!$E$3:$E$55,"",0,1)</f>
        <v>507.82</v>
      </c>
      <c r="H2216">
        <f>_xlfn.XLOOKUP(A2216,'List of Molecules Used'!$D$3:$D$55,'List of Molecules Used'!$F$3:$F$55,"",0,1)</f>
        <v>30.440999999999999</v>
      </c>
    </row>
    <row r="2217" spans="1:8">
      <c r="A2217" s="2" t="s">
        <v>66</v>
      </c>
      <c r="B2217" s="2"/>
      <c r="C2217">
        <v>304.69</v>
      </c>
      <c r="D2217">
        <v>9.5</v>
      </c>
      <c r="E2217">
        <v>198</v>
      </c>
      <c r="F2217" t="s">
        <v>237</v>
      </c>
      <c r="G2217">
        <f>_xlfn.XLOOKUP(A2217,'List of Molecules Used'!$D$3:$D$55,'List of Molecules Used'!$E$3:$E$55,"",0,1)</f>
        <v>507.82</v>
      </c>
      <c r="H2217">
        <f>_xlfn.XLOOKUP(A2217,'List of Molecules Used'!$D$3:$D$55,'List of Molecules Used'!$F$3:$F$55,"",0,1)</f>
        <v>30.440999999999999</v>
      </c>
    </row>
    <row r="2218" spans="1:8">
      <c r="A2218" s="2" t="s">
        <v>66</v>
      </c>
      <c r="B2218" s="2"/>
      <c r="C2218">
        <v>304.69</v>
      </c>
      <c r="D2218">
        <v>10</v>
      </c>
      <c r="E2218">
        <v>197.99</v>
      </c>
      <c r="F2218" t="s">
        <v>237</v>
      </c>
      <c r="G2218">
        <f>_xlfn.XLOOKUP(A2218,'List of Molecules Used'!$D$3:$D$55,'List of Molecules Used'!$E$3:$E$55,"",0,1)</f>
        <v>507.82</v>
      </c>
      <c r="H2218">
        <f>_xlfn.XLOOKUP(A2218,'List of Molecules Used'!$D$3:$D$55,'List of Molecules Used'!$F$3:$F$55,"",0,1)</f>
        <v>30.440999999999999</v>
      </c>
    </row>
    <row r="2219" spans="1:8">
      <c r="A2219" s="2" t="s">
        <v>66</v>
      </c>
      <c r="B2219" s="2"/>
      <c r="C2219">
        <v>355.47</v>
      </c>
      <c r="D2219">
        <v>1</v>
      </c>
      <c r="E2219">
        <v>169.19</v>
      </c>
      <c r="F2219" t="s">
        <v>238</v>
      </c>
      <c r="G2219">
        <f>_xlfn.XLOOKUP(A2219,'List of Molecules Used'!$D$3:$D$55,'List of Molecules Used'!$E$3:$E$55,"",0,1)</f>
        <v>507.82</v>
      </c>
      <c r="H2219">
        <f>_xlfn.XLOOKUP(A2219,'List of Molecules Used'!$D$3:$D$55,'List of Molecules Used'!$F$3:$F$55,"",0,1)</f>
        <v>30.440999999999999</v>
      </c>
    </row>
    <row r="2220" spans="1:8">
      <c r="A2220" s="2" t="s">
        <v>66</v>
      </c>
      <c r="B2220" s="2"/>
      <c r="C2220">
        <v>355.47</v>
      </c>
      <c r="D2220">
        <v>1.5</v>
      </c>
      <c r="E2220">
        <v>171.33</v>
      </c>
      <c r="F2220" t="s">
        <v>238</v>
      </c>
      <c r="G2220">
        <f>_xlfn.XLOOKUP(A2220,'List of Molecules Used'!$D$3:$D$55,'List of Molecules Used'!$E$3:$E$55,"",0,1)</f>
        <v>507.82</v>
      </c>
      <c r="H2220">
        <f>_xlfn.XLOOKUP(A2220,'List of Molecules Used'!$D$3:$D$55,'List of Molecules Used'!$F$3:$F$55,"",0,1)</f>
        <v>30.440999999999999</v>
      </c>
    </row>
    <row r="2221" spans="1:8">
      <c r="A2221" s="2" t="s">
        <v>66</v>
      </c>
      <c r="B2221" s="2"/>
      <c r="C2221">
        <v>355.47</v>
      </c>
      <c r="D2221">
        <v>1.5246</v>
      </c>
      <c r="E2221">
        <v>171.44</v>
      </c>
      <c r="F2221" t="s">
        <v>238</v>
      </c>
      <c r="G2221">
        <f>_xlfn.XLOOKUP(A2221,'List of Molecules Used'!$D$3:$D$55,'List of Molecules Used'!$E$3:$E$55,"",0,1)</f>
        <v>507.82</v>
      </c>
      <c r="H2221">
        <f>_xlfn.XLOOKUP(A2221,'List of Molecules Used'!$D$3:$D$55,'List of Molecules Used'!$F$3:$F$55,"",0,1)</f>
        <v>30.440999999999999</v>
      </c>
    </row>
    <row r="2222" spans="1:8">
      <c r="A2222" s="2" t="s">
        <v>66</v>
      </c>
      <c r="B2222" s="2"/>
      <c r="C2222">
        <v>355.47</v>
      </c>
      <c r="D2222">
        <v>1.5246</v>
      </c>
      <c r="E2222">
        <v>218.9</v>
      </c>
      <c r="F2222" t="s">
        <v>237</v>
      </c>
      <c r="G2222">
        <f>_xlfn.XLOOKUP(A2222,'List of Molecules Used'!$D$3:$D$55,'List of Molecules Used'!$E$3:$E$55,"",0,1)</f>
        <v>507.82</v>
      </c>
      <c r="H2222">
        <f>_xlfn.XLOOKUP(A2222,'List of Molecules Used'!$D$3:$D$55,'List of Molecules Used'!$F$3:$F$55,"",0,1)</f>
        <v>30.440999999999999</v>
      </c>
    </row>
    <row r="2223" spans="1:8">
      <c r="A2223" s="2" t="s">
        <v>66</v>
      </c>
      <c r="B2223" s="2"/>
      <c r="C2223">
        <v>355.47</v>
      </c>
      <c r="D2223">
        <v>2</v>
      </c>
      <c r="E2223">
        <v>218.87</v>
      </c>
      <c r="F2223" t="s">
        <v>237</v>
      </c>
      <c r="G2223">
        <f>_xlfn.XLOOKUP(A2223,'List of Molecules Used'!$D$3:$D$55,'List of Molecules Used'!$E$3:$E$55,"",0,1)</f>
        <v>507.82</v>
      </c>
      <c r="H2223">
        <f>_xlfn.XLOOKUP(A2223,'List of Molecules Used'!$D$3:$D$55,'List of Molecules Used'!$F$3:$F$55,"",0,1)</f>
        <v>30.440999999999999</v>
      </c>
    </row>
    <row r="2224" spans="1:8">
      <c r="A2224" s="2" t="s">
        <v>66</v>
      </c>
      <c r="B2224" s="2"/>
      <c r="C2224">
        <v>355.47</v>
      </c>
      <c r="D2224">
        <v>2.5</v>
      </c>
      <c r="E2224">
        <v>218.84</v>
      </c>
      <c r="F2224" t="s">
        <v>237</v>
      </c>
      <c r="G2224">
        <f>_xlfn.XLOOKUP(A2224,'List of Molecules Used'!$D$3:$D$55,'List of Molecules Used'!$E$3:$E$55,"",0,1)</f>
        <v>507.82</v>
      </c>
      <c r="H2224">
        <f>_xlfn.XLOOKUP(A2224,'List of Molecules Used'!$D$3:$D$55,'List of Molecules Used'!$F$3:$F$55,"",0,1)</f>
        <v>30.440999999999999</v>
      </c>
    </row>
    <row r="2225" spans="1:8">
      <c r="A2225" s="2" t="s">
        <v>66</v>
      </c>
      <c r="B2225" s="2"/>
      <c r="C2225">
        <v>355.47</v>
      </c>
      <c r="D2225">
        <v>3</v>
      </c>
      <c r="E2225">
        <v>218.82</v>
      </c>
      <c r="F2225" t="s">
        <v>237</v>
      </c>
      <c r="G2225">
        <f>_xlfn.XLOOKUP(A2225,'List of Molecules Used'!$D$3:$D$55,'List of Molecules Used'!$E$3:$E$55,"",0,1)</f>
        <v>507.82</v>
      </c>
      <c r="H2225">
        <f>_xlfn.XLOOKUP(A2225,'List of Molecules Used'!$D$3:$D$55,'List of Molecules Used'!$F$3:$F$55,"",0,1)</f>
        <v>30.440999999999999</v>
      </c>
    </row>
    <row r="2226" spans="1:8">
      <c r="A2226" s="2" t="s">
        <v>66</v>
      </c>
      <c r="B2226" s="2"/>
      <c r="C2226">
        <v>355.47</v>
      </c>
      <c r="D2226">
        <v>3.5</v>
      </c>
      <c r="E2226">
        <v>218.79</v>
      </c>
      <c r="F2226" t="s">
        <v>237</v>
      </c>
      <c r="G2226">
        <f>_xlfn.XLOOKUP(A2226,'List of Molecules Used'!$D$3:$D$55,'List of Molecules Used'!$E$3:$E$55,"",0,1)</f>
        <v>507.82</v>
      </c>
      <c r="H2226">
        <f>_xlfn.XLOOKUP(A2226,'List of Molecules Used'!$D$3:$D$55,'List of Molecules Used'!$F$3:$F$55,"",0,1)</f>
        <v>30.440999999999999</v>
      </c>
    </row>
    <row r="2227" spans="1:8">
      <c r="A2227" s="2" t="s">
        <v>66</v>
      </c>
      <c r="B2227" s="2"/>
      <c r="C2227">
        <v>355.47</v>
      </c>
      <c r="D2227">
        <v>4</v>
      </c>
      <c r="E2227">
        <v>218.76</v>
      </c>
      <c r="F2227" t="s">
        <v>237</v>
      </c>
      <c r="G2227">
        <f>_xlfn.XLOOKUP(A2227,'List of Molecules Used'!$D$3:$D$55,'List of Molecules Used'!$E$3:$E$55,"",0,1)</f>
        <v>507.82</v>
      </c>
      <c r="H2227">
        <f>_xlfn.XLOOKUP(A2227,'List of Molecules Used'!$D$3:$D$55,'List of Molecules Used'!$F$3:$F$55,"",0,1)</f>
        <v>30.440999999999999</v>
      </c>
    </row>
    <row r="2228" spans="1:8">
      <c r="A2228" s="2" t="s">
        <v>66</v>
      </c>
      <c r="B2228" s="2"/>
      <c r="C2228">
        <v>355.47</v>
      </c>
      <c r="D2228">
        <v>4.5</v>
      </c>
      <c r="E2228">
        <v>218.73</v>
      </c>
      <c r="F2228" t="s">
        <v>237</v>
      </c>
      <c r="G2228">
        <f>_xlfn.XLOOKUP(A2228,'List of Molecules Used'!$D$3:$D$55,'List of Molecules Used'!$E$3:$E$55,"",0,1)</f>
        <v>507.82</v>
      </c>
      <c r="H2228">
        <f>_xlfn.XLOOKUP(A2228,'List of Molecules Used'!$D$3:$D$55,'List of Molecules Used'!$F$3:$F$55,"",0,1)</f>
        <v>30.440999999999999</v>
      </c>
    </row>
    <row r="2229" spans="1:8">
      <c r="A2229" s="2" t="s">
        <v>66</v>
      </c>
      <c r="B2229" s="2"/>
      <c r="C2229">
        <v>355.47</v>
      </c>
      <c r="D2229">
        <v>5</v>
      </c>
      <c r="E2229">
        <v>218.7</v>
      </c>
      <c r="F2229" t="s">
        <v>237</v>
      </c>
      <c r="G2229">
        <f>_xlfn.XLOOKUP(A2229,'List of Molecules Used'!$D$3:$D$55,'List of Molecules Used'!$E$3:$E$55,"",0,1)</f>
        <v>507.82</v>
      </c>
      <c r="H2229">
        <f>_xlfn.XLOOKUP(A2229,'List of Molecules Used'!$D$3:$D$55,'List of Molecules Used'!$F$3:$F$55,"",0,1)</f>
        <v>30.440999999999999</v>
      </c>
    </row>
    <row r="2230" spans="1:8">
      <c r="A2230" s="2" t="s">
        <v>66</v>
      </c>
      <c r="B2230" s="2"/>
      <c r="C2230">
        <v>355.47</v>
      </c>
      <c r="D2230">
        <v>5.5</v>
      </c>
      <c r="E2230">
        <v>218.67</v>
      </c>
      <c r="F2230" t="s">
        <v>237</v>
      </c>
      <c r="G2230">
        <f>_xlfn.XLOOKUP(A2230,'List of Molecules Used'!$D$3:$D$55,'List of Molecules Used'!$E$3:$E$55,"",0,1)</f>
        <v>507.82</v>
      </c>
      <c r="H2230">
        <f>_xlfn.XLOOKUP(A2230,'List of Molecules Used'!$D$3:$D$55,'List of Molecules Used'!$F$3:$F$55,"",0,1)</f>
        <v>30.440999999999999</v>
      </c>
    </row>
    <row r="2231" spans="1:8">
      <c r="A2231" s="2" t="s">
        <v>66</v>
      </c>
      <c r="B2231" s="2"/>
      <c r="C2231">
        <v>355.47</v>
      </c>
      <c r="D2231">
        <v>6</v>
      </c>
      <c r="E2231">
        <v>218.64</v>
      </c>
      <c r="F2231" t="s">
        <v>237</v>
      </c>
      <c r="G2231">
        <f>_xlfn.XLOOKUP(A2231,'List of Molecules Used'!$D$3:$D$55,'List of Molecules Used'!$E$3:$E$55,"",0,1)</f>
        <v>507.82</v>
      </c>
      <c r="H2231">
        <f>_xlfn.XLOOKUP(A2231,'List of Molecules Used'!$D$3:$D$55,'List of Molecules Used'!$F$3:$F$55,"",0,1)</f>
        <v>30.440999999999999</v>
      </c>
    </row>
    <row r="2232" spans="1:8">
      <c r="A2232" s="2" t="s">
        <v>66</v>
      </c>
      <c r="B2232" s="2"/>
      <c r="C2232">
        <v>355.47</v>
      </c>
      <c r="D2232">
        <v>6.5</v>
      </c>
      <c r="E2232">
        <v>218.62</v>
      </c>
      <c r="F2232" t="s">
        <v>237</v>
      </c>
      <c r="G2232">
        <f>_xlfn.XLOOKUP(A2232,'List of Molecules Used'!$D$3:$D$55,'List of Molecules Used'!$E$3:$E$55,"",0,1)</f>
        <v>507.82</v>
      </c>
      <c r="H2232">
        <f>_xlfn.XLOOKUP(A2232,'List of Molecules Used'!$D$3:$D$55,'List of Molecules Used'!$F$3:$F$55,"",0,1)</f>
        <v>30.440999999999999</v>
      </c>
    </row>
    <row r="2233" spans="1:8">
      <c r="A2233" s="2" t="s">
        <v>66</v>
      </c>
      <c r="B2233" s="2"/>
      <c r="C2233">
        <v>355.47</v>
      </c>
      <c r="D2233">
        <v>7</v>
      </c>
      <c r="E2233">
        <v>218.59</v>
      </c>
      <c r="F2233" t="s">
        <v>237</v>
      </c>
      <c r="G2233">
        <f>_xlfn.XLOOKUP(A2233,'List of Molecules Used'!$D$3:$D$55,'List of Molecules Used'!$E$3:$E$55,"",0,1)</f>
        <v>507.82</v>
      </c>
      <c r="H2233">
        <f>_xlfn.XLOOKUP(A2233,'List of Molecules Used'!$D$3:$D$55,'List of Molecules Used'!$F$3:$F$55,"",0,1)</f>
        <v>30.440999999999999</v>
      </c>
    </row>
    <row r="2234" spans="1:8">
      <c r="A2234" s="2" t="s">
        <v>66</v>
      </c>
      <c r="B2234" s="2"/>
      <c r="C2234">
        <v>355.47</v>
      </c>
      <c r="D2234">
        <v>7.5</v>
      </c>
      <c r="E2234">
        <v>218.56</v>
      </c>
      <c r="F2234" t="s">
        <v>237</v>
      </c>
      <c r="G2234">
        <f>_xlfn.XLOOKUP(A2234,'List of Molecules Used'!$D$3:$D$55,'List of Molecules Used'!$E$3:$E$55,"",0,1)</f>
        <v>507.82</v>
      </c>
      <c r="H2234">
        <f>_xlfn.XLOOKUP(A2234,'List of Molecules Used'!$D$3:$D$55,'List of Molecules Used'!$F$3:$F$55,"",0,1)</f>
        <v>30.440999999999999</v>
      </c>
    </row>
    <row r="2235" spans="1:8">
      <c r="A2235" s="2" t="s">
        <v>66</v>
      </c>
      <c r="B2235" s="2"/>
      <c r="C2235">
        <v>355.47</v>
      </c>
      <c r="D2235">
        <v>8</v>
      </c>
      <c r="E2235">
        <v>218.53</v>
      </c>
      <c r="F2235" t="s">
        <v>237</v>
      </c>
      <c r="G2235">
        <f>_xlfn.XLOOKUP(A2235,'List of Molecules Used'!$D$3:$D$55,'List of Molecules Used'!$E$3:$E$55,"",0,1)</f>
        <v>507.82</v>
      </c>
      <c r="H2235">
        <f>_xlfn.XLOOKUP(A2235,'List of Molecules Used'!$D$3:$D$55,'List of Molecules Used'!$F$3:$F$55,"",0,1)</f>
        <v>30.440999999999999</v>
      </c>
    </row>
    <row r="2236" spans="1:8">
      <c r="A2236" s="2" t="s">
        <v>66</v>
      </c>
      <c r="B2236" s="2"/>
      <c r="C2236">
        <v>355.47</v>
      </c>
      <c r="D2236">
        <v>8.5</v>
      </c>
      <c r="E2236">
        <v>218.5</v>
      </c>
      <c r="F2236" t="s">
        <v>237</v>
      </c>
      <c r="G2236">
        <f>_xlfn.XLOOKUP(A2236,'List of Molecules Used'!$D$3:$D$55,'List of Molecules Used'!$E$3:$E$55,"",0,1)</f>
        <v>507.82</v>
      </c>
      <c r="H2236">
        <f>_xlfn.XLOOKUP(A2236,'List of Molecules Used'!$D$3:$D$55,'List of Molecules Used'!$F$3:$F$55,"",0,1)</f>
        <v>30.440999999999999</v>
      </c>
    </row>
    <row r="2237" spans="1:8">
      <c r="A2237" s="2" t="s">
        <v>66</v>
      </c>
      <c r="B2237" s="2"/>
      <c r="C2237">
        <v>355.47</v>
      </c>
      <c r="D2237">
        <v>9</v>
      </c>
      <c r="E2237">
        <v>218.48</v>
      </c>
      <c r="F2237" t="s">
        <v>237</v>
      </c>
      <c r="G2237">
        <f>_xlfn.XLOOKUP(A2237,'List of Molecules Used'!$D$3:$D$55,'List of Molecules Used'!$E$3:$E$55,"",0,1)</f>
        <v>507.82</v>
      </c>
      <c r="H2237">
        <f>_xlfn.XLOOKUP(A2237,'List of Molecules Used'!$D$3:$D$55,'List of Molecules Used'!$F$3:$F$55,"",0,1)</f>
        <v>30.440999999999999</v>
      </c>
    </row>
    <row r="2238" spans="1:8">
      <c r="A2238" s="2" t="s">
        <v>66</v>
      </c>
      <c r="B2238" s="2"/>
      <c r="C2238">
        <v>355.47</v>
      </c>
      <c r="D2238">
        <v>9.5</v>
      </c>
      <c r="E2238">
        <v>218.45</v>
      </c>
      <c r="F2238" t="s">
        <v>237</v>
      </c>
      <c r="G2238">
        <f>_xlfn.XLOOKUP(A2238,'List of Molecules Used'!$D$3:$D$55,'List of Molecules Used'!$E$3:$E$55,"",0,1)</f>
        <v>507.82</v>
      </c>
      <c r="H2238">
        <f>_xlfn.XLOOKUP(A2238,'List of Molecules Used'!$D$3:$D$55,'List of Molecules Used'!$F$3:$F$55,"",0,1)</f>
        <v>30.440999999999999</v>
      </c>
    </row>
    <row r="2239" spans="1:8">
      <c r="A2239" s="2" t="s">
        <v>66</v>
      </c>
      <c r="B2239" s="2"/>
      <c r="C2239">
        <v>355.47</v>
      </c>
      <c r="D2239">
        <v>10</v>
      </c>
      <c r="E2239">
        <v>218.42</v>
      </c>
      <c r="F2239" t="s">
        <v>237</v>
      </c>
      <c r="G2239">
        <f>_xlfn.XLOOKUP(A2239,'List of Molecules Used'!$D$3:$D$55,'List of Molecules Used'!$E$3:$E$55,"",0,1)</f>
        <v>507.82</v>
      </c>
      <c r="H2239">
        <f>_xlfn.XLOOKUP(A2239,'List of Molecules Used'!$D$3:$D$55,'List of Molecules Used'!$F$3:$F$55,"",0,1)</f>
        <v>30.440999999999999</v>
      </c>
    </row>
    <row r="2240" spans="1:8">
      <c r="A2240" s="2" t="s">
        <v>66</v>
      </c>
      <c r="B2240" s="2"/>
      <c r="C2240">
        <v>406.26</v>
      </c>
      <c r="D2240">
        <v>1</v>
      </c>
      <c r="E2240">
        <v>187.53</v>
      </c>
      <c r="F2240" t="s">
        <v>238</v>
      </c>
      <c r="G2240">
        <f>_xlfn.XLOOKUP(A2240,'List of Molecules Used'!$D$3:$D$55,'List of Molecules Used'!$E$3:$E$55,"",0,1)</f>
        <v>507.82</v>
      </c>
      <c r="H2240">
        <f>_xlfn.XLOOKUP(A2240,'List of Molecules Used'!$D$3:$D$55,'List of Molecules Used'!$F$3:$F$55,"",0,1)</f>
        <v>30.440999999999999</v>
      </c>
    </row>
    <row r="2241" spans="1:8">
      <c r="A2241" s="2" t="s">
        <v>66</v>
      </c>
      <c r="B2241" s="2"/>
      <c r="C2241">
        <v>406.26</v>
      </c>
      <c r="D2241">
        <v>1.5</v>
      </c>
      <c r="E2241">
        <v>188.67</v>
      </c>
      <c r="F2241" t="s">
        <v>238</v>
      </c>
      <c r="G2241">
        <f>_xlfn.XLOOKUP(A2241,'List of Molecules Used'!$D$3:$D$55,'List of Molecules Used'!$E$3:$E$55,"",0,1)</f>
        <v>507.82</v>
      </c>
      <c r="H2241">
        <f>_xlfn.XLOOKUP(A2241,'List of Molecules Used'!$D$3:$D$55,'List of Molecules Used'!$F$3:$F$55,"",0,1)</f>
        <v>30.440999999999999</v>
      </c>
    </row>
    <row r="2242" spans="1:8">
      <c r="A2242" s="2" t="s">
        <v>66</v>
      </c>
      <c r="B2242" s="2"/>
      <c r="C2242">
        <v>406.26</v>
      </c>
      <c r="D2242">
        <v>2</v>
      </c>
      <c r="E2242">
        <v>189.89</v>
      </c>
      <c r="F2242" t="s">
        <v>238</v>
      </c>
      <c r="G2242">
        <f>_xlfn.XLOOKUP(A2242,'List of Molecules Used'!$D$3:$D$55,'List of Molecules Used'!$E$3:$E$55,"",0,1)</f>
        <v>507.82</v>
      </c>
      <c r="H2242">
        <f>_xlfn.XLOOKUP(A2242,'List of Molecules Used'!$D$3:$D$55,'List of Molecules Used'!$F$3:$F$55,"",0,1)</f>
        <v>30.440999999999999</v>
      </c>
    </row>
    <row r="2243" spans="1:8">
      <c r="A2243" s="2" t="s">
        <v>66</v>
      </c>
      <c r="B2243" s="2"/>
      <c r="C2243">
        <v>406.26</v>
      </c>
      <c r="D2243">
        <v>2.5</v>
      </c>
      <c r="E2243">
        <v>191.2</v>
      </c>
      <c r="F2243" t="s">
        <v>238</v>
      </c>
      <c r="G2243">
        <f>_xlfn.XLOOKUP(A2243,'List of Molecules Used'!$D$3:$D$55,'List of Molecules Used'!$E$3:$E$55,"",0,1)</f>
        <v>507.82</v>
      </c>
      <c r="H2243">
        <f>_xlfn.XLOOKUP(A2243,'List of Molecules Used'!$D$3:$D$55,'List of Molecules Used'!$F$3:$F$55,"",0,1)</f>
        <v>30.440999999999999</v>
      </c>
    </row>
    <row r="2244" spans="1:8">
      <c r="A2244" s="2" t="s">
        <v>66</v>
      </c>
      <c r="B2244" s="2"/>
      <c r="C2244">
        <v>406.26</v>
      </c>
      <c r="D2244">
        <v>3</v>
      </c>
      <c r="E2244">
        <v>192.63</v>
      </c>
      <c r="F2244" t="s">
        <v>238</v>
      </c>
      <c r="G2244">
        <f>_xlfn.XLOOKUP(A2244,'List of Molecules Used'!$D$3:$D$55,'List of Molecules Used'!$E$3:$E$55,"",0,1)</f>
        <v>507.82</v>
      </c>
      <c r="H2244">
        <f>_xlfn.XLOOKUP(A2244,'List of Molecules Used'!$D$3:$D$55,'List of Molecules Used'!$F$3:$F$55,"",0,1)</f>
        <v>30.440999999999999</v>
      </c>
    </row>
    <row r="2245" spans="1:8">
      <c r="A2245" s="2" t="s">
        <v>66</v>
      </c>
      <c r="B2245" s="2"/>
      <c r="C2245">
        <v>406.26</v>
      </c>
      <c r="D2245">
        <v>3.5</v>
      </c>
      <c r="E2245">
        <v>194.19</v>
      </c>
      <c r="F2245" t="s">
        <v>238</v>
      </c>
      <c r="G2245">
        <f>_xlfn.XLOOKUP(A2245,'List of Molecules Used'!$D$3:$D$55,'List of Molecules Used'!$E$3:$E$55,"",0,1)</f>
        <v>507.82</v>
      </c>
      <c r="H2245">
        <f>_xlfn.XLOOKUP(A2245,'List of Molecules Used'!$D$3:$D$55,'List of Molecules Used'!$F$3:$F$55,"",0,1)</f>
        <v>30.440999999999999</v>
      </c>
    </row>
    <row r="2246" spans="1:8">
      <c r="A2246" s="2" t="s">
        <v>66</v>
      </c>
      <c r="B2246" s="2"/>
      <c r="C2246">
        <v>406.26</v>
      </c>
      <c r="D2246">
        <v>4</v>
      </c>
      <c r="E2246">
        <v>195.89</v>
      </c>
      <c r="F2246" t="s">
        <v>238</v>
      </c>
      <c r="G2246">
        <f>_xlfn.XLOOKUP(A2246,'List of Molecules Used'!$D$3:$D$55,'List of Molecules Used'!$E$3:$E$55,"",0,1)</f>
        <v>507.82</v>
      </c>
      <c r="H2246">
        <f>_xlfn.XLOOKUP(A2246,'List of Molecules Used'!$D$3:$D$55,'List of Molecules Used'!$F$3:$F$55,"",0,1)</f>
        <v>30.440999999999999</v>
      </c>
    </row>
    <row r="2247" spans="1:8">
      <c r="A2247" s="2" t="s">
        <v>66</v>
      </c>
      <c r="B2247" s="2"/>
      <c r="C2247">
        <v>406.26</v>
      </c>
      <c r="D2247">
        <v>4.5</v>
      </c>
      <c r="E2247">
        <v>197.78</v>
      </c>
      <c r="F2247" t="s">
        <v>238</v>
      </c>
      <c r="G2247">
        <f>_xlfn.XLOOKUP(A2247,'List of Molecules Used'!$D$3:$D$55,'List of Molecules Used'!$E$3:$E$55,"",0,1)</f>
        <v>507.82</v>
      </c>
      <c r="H2247">
        <f>_xlfn.XLOOKUP(A2247,'List of Molecules Used'!$D$3:$D$55,'List of Molecules Used'!$F$3:$F$55,"",0,1)</f>
        <v>30.440999999999999</v>
      </c>
    </row>
    <row r="2248" spans="1:8">
      <c r="A2248" s="2" t="s">
        <v>66</v>
      </c>
      <c r="B2248" s="2"/>
      <c r="C2248">
        <v>406.26</v>
      </c>
      <c r="D2248">
        <v>5</v>
      </c>
      <c r="E2248">
        <v>199.87</v>
      </c>
      <c r="F2248" t="s">
        <v>238</v>
      </c>
      <c r="G2248">
        <f>_xlfn.XLOOKUP(A2248,'List of Molecules Used'!$D$3:$D$55,'List of Molecules Used'!$E$3:$E$55,"",0,1)</f>
        <v>507.82</v>
      </c>
      <c r="H2248">
        <f>_xlfn.XLOOKUP(A2248,'List of Molecules Used'!$D$3:$D$55,'List of Molecules Used'!$F$3:$F$55,"",0,1)</f>
        <v>30.440999999999999</v>
      </c>
    </row>
    <row r="2249" spans="1:8">
      <c r="A2249" s="2" t="s">
        <v>66</v>
      </c>
      <c r="B2249" s="2"/>
      <c r="C2249">
        <v>406.26</v>
      </c>
      <c r="D2249">
        <v>5.3388</v>
      </c>
      <c r="E2249">
        <v>201.44</v>
      </c>
      <c r="F2249" t="s">
        <v>238</v>
      </c>
      <c r="G2249">
        <f>_xlfn.XLOOKUP(A2249,'List of Molecules Used'!$D$3:$D$55,'List of Molecules Used'!$E$3:$E$55,"",0,1)</f>
        <v>507.82</v>
      </c>
      <c r="H2249">
        <f>_xlfn.XLOOKUP(A2249,'List of Molecules Used'!$D$3:$D$55,'List of Molecules Used'!$F$3:$F$55,"",0,1)</f>
        <v>30.440999999999999</v>
      </c>
    </row>
    <row r="2250" spans="1:8">
      <c r="A2250" s="2" t="s">
        <v>66</v>
      </c>
      <c r="B2250" s="2"/>
      <c r="C2250">
        <v>406.26</v>
      </c>
      <c r="D2250">
        <v>5.3388</v>
      </c>
      <c r="E2250">
        <v>244.13</v>
      </c>
      <c r="F2250" t="s">
        <v>237</v>
      </c>
      <c r="G2250">
        <f>_xlfn.XLOOKUP(A2250,'List of Molecules Used'!$D$3:$D$55,'List of Molecules Used'!$E$3:$E$55,"",0,1)</f>
        <v>507.82</v>
      </c>
      <c r="H2250">
        <f>_xlfn.XLOOKUP(A2250,'List of Molecules Used'!$D$3:$D$55,'List of Molecules Used'!$F$3:$F$55,"",0,1)</f>
        <v>30.440999999999999</v>
      </c>
    </row>
    <row r="2251" spans="1:8">
      <c r="A2251" s="2" t="s">
        <v>66</v>
      </c>
      <c r="B2251" s="2"/>
      <c r="C2251">
        <v>406.26</v>
      </c>
      <c r="D2251">
        <v>5.5</v>
      </c>
      <c r="E2251">
        <v>244.1</v>
      </c>
      <c r="F2251" t="s">
        <v>237</v>
      </c>
      <c r="G2251">
        <f>_xlfn.XLOOKUP(A2251,'List of Molecules Used'!$D$3:$D$55,'List of Molecules Used'!$E$3:$E$55,"",0,1)</f>
        <v>507.82</v>
      </c>
      <c r="H2251">
        <f>_xlfn.XLOOKUP(A2251,'List of Molecules Used'!$D$3:$D$55,'List of Molecules Used'!$F$3:$F$55,"",0,1)</f>
        <v>30.440999999999999</v>
      </c>
    </row>
    <row r="2252" spans="1:8">
      <c r="A2252" s="2" t="s">
        <v>66</v>
      </c>
      <c r="B2252" s="2"/>
      <c r="C2252">
        <v>406.26</v>
      </c>
      <c r="D2252">
        <v>6</v>
      </c>
      <c r="E2252">
        <v>244.02</v>
      </c>
      <c r="F2252" t="s">
        <v>237</v>
      </c>
      <c r="G2252">
        <f>_xlfn.XLOOKUP(A2252,'List of Molecules Used'!$D$3:$D$55,'List of Molecules Used'!$E$3:$E$55,"",0,1)</f>
        <v>507.82</v>
      </c>
      <c r="H2252">
        <f>_xlfn.XLOOKUP(A2252,'List of Molecules Used'!$D$3:$D$55,'List of Molecules Used'!$F$3:$F$55,"",0,1)</f>
        <v>30.440999999999999</v>
      </c>
    </row>
    <row r="2253" spans="1:8">
      <c r="A2253" s="2" t="s">
        <v>66</v>
      </c>
      <c r="B2253" s="2"/>
      <c r="C2253">
        <v>406.26</v>
      </c>
      <c r="D2253">
        <v>6.5</v>
      </c>
      <c r="E2253">
        <v>243.94</v>
      </c>
      <c r="F2253" t="s">
        <v>237</v>
      </c>
      <c r="G2253">
        <f>_xlfn.XLOOKUP(A2253,'List of Molecules Used'!$D$3:$D$55,'List of Molecules Used'!$E$3:$E$55,"",0,1)</f>
        <v>507.82</v>
      </c>
      <c r="H2253">
        <f>_xlfn.XLOOKUP(A2253,'List of Molecules Used'!$D$3:$D$55,'List of Molecules Used'!$F$3:$F$55,"",0,1)</f>
        <v>30.440999999999999</v>
      </c>
    </row>
    <row r="2254" spans="1:8">
      <c r="A2254" s="2" t="s">
        <v>66</v>
      </c>
      <c r="B2254" s="2"/>
      <c r="C2254">
        <v>406.26</v>
      </c>
      <c r="D2254">
        <v>7</v>
      </c>
      <c r="E2254">
        <v>243.85</v>
      </c>
      <c r="F2254" t="s">
        <v>237</v>
      </c>
      <c r="G2254">
        <f>_xlfn.XLOOKUP(A2254,'List of Molecules Used'!$D$3:$D$55,'List of Molecules Used'!$E$3:$E$55,"",0,1)</f>
        <v>507.82</v>
      </c>
      <c r="H2254">
        <f>_xlfn.XLOOKUP(A2254,'List of Molecules Used'!$D$3:$D$55,'List of Molecules Used'!$F$3:$F$55,"",0,1)</f>
        <v>30.440999999999999</v>
      </c>
    </row>
    <row r="2255" spans="1:8">
      <c r="A2255" s="2" t="s">
        <v>66</v>
      </c>
      <c r="B2255" s="2"/>
      <c r="C2255">
        <v>406.26</v>
      </c>
      <c r="D2255">
        <v>7.5</v>
      </c>
      <c r="E2255">
        <v>243.77</v>
      </c>
      <c r="F2255" t="s">
        <v>237</v>
      </c>
      <c r="G2255">
        <f>_xlfn.XLOOKUP(A2255,'List of Molecules Used'!$D$3:$D$55,'List of Molecules Used'!$E$3:$E$55,"",0,1)</f>
        <v>507.82</v>
      </c>
      <c r="H2255">
        <f>_xlfn.XLOOKUP(A2255,'List of Molecules Used'!$D$3:$D$55,'List of Molecules Used'!$F$3:$F$55,"",0,1)</f>
        <v>30.440999999999999</v>
      </c>
    </row>
    <row r="2256" spans="1:8">
      <c r="A2256" s="2" t="s">
        <v>66</v>
      </c>
      <c r="B2256" s="2"/>
      <c r="C2256">
        <v>406.26</v>
      </c>
      <c r="D2256">
        <v>8</v>
      </c>
      <c r="E2256">
        <v>243.69</v>
      </c>
      <c r="F2256" t="s">
        <v>237</v>
      </c>
      <c r="G2256">
        <f>_xlfn.XLOOKUP(A2256,'List of Molecules Used'!$D$3:$D$55,'List of Molecules Used'!$E$3:$E$55,"",0,1)</f>
        <v>507.82</v>
      </c>
      <c r="H2256">
        <f>_xlfn.XLOOKUP(A2256,'List of Molecules Used'!$D$3:$D$55,'List of Molecules Used'!$F$3:$F$55,"",0,1)</f>
        <v>30.440999999999999</v>
      </c>
    </row>
    <row r="2257" spans="1:8">
      <c r="A2257" s="2" t="s">
        <v>66</v>
      </c>
      <c r="B2257" s="2"/>
      <c r="C2257">
        <v>406.26</v>
      </c>
      <c r="D2257">
        <v>8.5</v>
      </c>
      <c r="E2257">
        <v>243.61</v>
      </c>
      <c r="F2257" t="s">
        <v>237</v>
      </c>
      <c r="G2257">
        <f>_xlfn.XLOOKUP(A2257,'List of Molecules Used'!$D$3:$D$55,'List of Molecules Used'!$E$3:$E$55,"",0,1)</f>
        <v>507.82</v>
      </c>
      <c r="H2257">
        <f>_xlfn.XLOOKUP(A2257,'List of Molecules Used'!$D$3:$D$55,'List of Molecules Used'!$F$3:$F$55,"",0,1)</f>
        <v>30.440999999999999</v>
      </c>
    </row>
    <row r="2258" spans="1:8">
      <c r="A2258" s="2" t="s">
        <v>66</v>
      </c>
      <c r="B2258" s="2"/>
      <c r="C2258">
        <v>406.26</v>
      </c>
      <c r="D2258">
        <v>9</v>
      </c>
      <c r="E2258">
        <v>243.53</v>
      </c>
      <c r="F2258" t="s">
        <v>237</v>
      </c>
      <c r="G2258">
        <f>_xlfn.XLOOKUP(A2258,'List of Molecules Used'!$D$3:$D$55,'List of Molecules Used'!$E$3:$E$55,"",0,1)</f>
        <v>507.82</v>
      </c>
      <c r="H2258">
        <f>_xlfn.XLOOKUP(A2258,'List of Molecules Used'!$D$3:$D$55,'List of Molecules Used'!$F$3:$F$55,"",0,1)</f>
        <v>30.440999999999999</v>
      </c>
    </row>
    <row r="2259" spans="1:8">
      <c r="A2259" s="2" t="s">
        <v>66</v>
      </c>
      <c r="B2259" s="2"/>
      <c r="C2259">
        <v>406.26</v>
      </c>
      <c r="D2259">
        <v>9.5</v>
      </c>
      <c r="E2259">
        <v>243.45</v>
      </c>
      <c r="F2259" t="s">
        <v>237</v>
      </c>
      <c r="G2259">
        <f>_xlfn.XLOOKUP(A2259,'List of Molecules Used'!$D$3:$D$55,'List of Molecules Used'!$E$3:$E$55,"",0,1)</f>
        <v>507.82</v>
      </c>
      <c r="H2259">
        <f>_xlfn.XLOOKUP(A2259,'List of Molecules Used'!$D$3:$D$55,'List of Molecules Used'!$F$3:$F$55,"",0,1)</f>
        <v>30.440999999999999</v>
      </c>
    </row>
    <row r="2260" spans="1:8">
      <c r="A2260" s="2" t="s">
        <v>66</v>
      </c>
      <c r="B2260" s="2"/>
      <c r="C2260">
        <v>406.26</v>
      </c>
      <c r="D2260">
        <v>10</v>
      </c>
      <c r="E2260">
        <v>243.37</v>
      </c>
      <c r="F2260" t="s">
        <v>237</v>
      </c>
      <c r="G2260">
        <f>_xlfn.XLOOKUP(A2260,'List of Molecules Used'!$D$3:$D$55,'List of Molecules Used'!$E$3:$E$55,"",0,1)</f>
        <v>507.82</v>
      </c>
      <c r="H2260">
        <f>_xlfn.XLOOKUP(A2260,'List of Molecules Used'!$D$3:$D$55,'List of Molecules Used'!$F$3:$F$55,"",0,1)</f>
        <v>30.440999999999999</v>
      </c>
    </row>
    <row r="2261" spans="1:8">
      <c r="A2261" s="2" t="s">
        <v>66</v>
      </c>
      <c r="B2261" s="2"/>
      <c r="C2261">
        <v>457.04</v>
      </c>
      <c r="D2261">
        <v>1</v>
      </c>
      <c r="E2261">
        <v>205.36</v>
      </c>
      <c r="F2261" t="s">
        <v>238</v>
      </c>
      <c r="G2261">
        <f>_xlfn.XLOOKUP(A2261,'List of Molecules Used'!$D$3:$D$55,'List of Molecules Used'!$E$3:$E$55,"",0,1)</f>
        <v>507.82</v>
      </c>
      <c r="H2261">
        <f>_xlfn.XLOOKUP(A2261,'List of Molecules Used'!$D$3:$D$55,'List of Molecules Used'!$F$3:$F$55,"",0,1)</f>
        <v>30.440999999999999</v>
      </c>
    </row>
    <row r="2262" spans="1:8">
      <c r="A2262" s="2" t="s">
        <v>66</v>
      </c>
      <c r="B2262" s="2"/>
      <c r="C2262">
        <v>457.04</v>
      </c>
      <c r="D2262">
        <v>1.5</v>
      </c>
      <c r="E2262">
        <v>206.02</v>
      </c>
      <c r="F2262" t="s">
        <v>238</v>
      </c>
      <c r="G2262">
        <f>_xlfn.XLOOKUP(A2262,'List of Molecules Used'!$D$3:$D$55,'List of Molecules Used'!$E$3:$E$55,"",0,1)</f>
        <v>507.82</v>
      </c>
      <c r="H2262">
        <f>_xlfn.XLOOKUP(A2262,'List of Molecules Used'!$D$3:$D$55,'List of Molecules Used'!$F$3:$F$55,"",0,1)</f>
        <v>30.440999999999999</v>
      </c>
    </row>
    <row r="2263" spans="1:8">
      <c r="A2263" s="2" t="s">
        <v>66</v>
      </c>
      <c r="B2263" s="2"/>
      <c r="C2263">
        <v>457.04</v>
      </c>
      <c r="D2263">
        <v>2</v>
      </c>
      <c r="E2263">
        <v>206.71</v>
      </c>
      <c r="F2263" t="s">
        <v>238</v>
      </c>
      <c r="G2263">
        <f>_xlfn.XLOOKUP(A2263,'List of Molecules Used'!$D$3:$D$55,'List of Molecules Used'!$E$3:$E$55,"",0,1)</f>
        <v>507.82</v>
      </c>
      <c r="H2263">
        <f>_xlfn.XLOOKUP(A2263,'List of Molecules Used'!$D$3:$D$55,'List of Molecules Used'!$F$3:$F$55,"",0,1)</f>
        <v>30.440999999999999</v>
      </c>
    </row>
    <row r="2264" spans="1:8">
      <c r="A2264" s="2" t="s">
        <v>66</v>
      </c>
      <c r="B2264" s="2"/>
      <c r="C2264">
        <v>457.04</v>
      </c>
      <c r="D2264">
        <v>2.5</v>
      </c>
      <c r="E2264">
        <v>207.43</v>
      </c>
      <c r="F2264" t="s">
        <v>238</v>
      </c>
      <c r="G2264">
        <f>_xlfn.XLOOKUP(A2264,'List of Molecules Used'!$D$3:$D$55,'List of Molecules Used'!$E$3:$E$55,"",0,1)</f>
        <v>507.82</v>
      </c>
      <c r="H2264">
        <f>_xlfn.XLOOKUP(A2264,'List of Molecules Used'!$D$3:$D$55,'List of Molecules Used'!$F$3:$F$55,"",0,1)</f>
        <v>30.440999999999999</v>
      </c>
    </row>
    <row r="2265" spans="1:8">
      <c r="A2265" s="2" t="s">
        <v>66</v>
      </c>
      <c r="B2265" s="2"/>
      <c r="C2265">
        <v>457.04</v>
      </c>
      <c r="D2265">
        <v>3</v>
      </c>
      <c r="E2265">
        <v>208.19</v>
      </c>
      <c r="F2265" t="s">
        <v>238</v>
      </c>
      <c r="G2265">
        <f>_xlfn.XLOOKUP(A2265,'List of Molecules Used'!$D$3:$D$55,'List of Molecules Used'!$E$3:$E$55,"",0,1)</f>
        <v>507.82</v>
      </c>
      <c r="H2265">
        <f>_xlfn.XLOOKUP(A2265,'List of Molecules Used'!$D$3:$D$55,'List of Molecules Used'!$F$3:$F$55,"",0,1)</f>
        <v>30.440999999999999</v>
      </c>
    </row>
    <row r="2266" spans="1:8">
      <c r="A2266" s="2" t="s">
        <v>66</v>
      </c>
      <c r="B2266" s="2"/>
      <c r="C2266">
        <v>457.04</v>
      </c>
      <c r="D2266">
        <v>3.5</v>
      </c>
      <c r="E2266">
        <v>208.98</v>
      </c>
      <c r="F2266" t="s">
        <v>238</v>
      </c>
      <c r="G2266">
        <f>_xlfn.XLOOKUP(A2266,'List of Molecules Used'!$D$3:$D$55,'List of Molecules Used'!$E$3:$E$55,"",0,1)</f>
        <v>507.82</v>
      </c>
      <c r="H2266">
        <f>_xlfn.XLOOKUP(A2266,'List of Molecules Used'!$D$3:$D$55,'List of Molecules Used'!$F$3:$F$55,"",0,1)</f>
        <v>30.440999999999999</v>
      </c>
    </row>
    <row r="2267" spans="1:8">
      <c r="A2267" s="2" t="s">
        <v>66</v>
      </c>
      <c r="B2267" s="2"/>
      <c r="C2267">
        <v>457.04</v>
      </c>
      <c r="D2267">
        <v>4</v>
      </c>
      <c r="E2267">
        <v>209.81</v>
      </c>
      <c r="F2267" t="s">
        <v>238</v>
      </c>
      <c r="G2267">
        <f>_xlfn.XLOOKUP(A2267,'List of Molecules Used'!$D$3:$D$55,'List of Molecules Used'!$E$3:$E$55,"",0,1)</f>
        <v>507.82</v>
      </c>
      <c r="H2267">
        <f>_xlfn.XLOOKUP(A2267,'List of Molecules Used'!$D$3:$D$55,'List of Molecules Used'!$F$3:$F$55,"",0,1)</f>
        <v>30.440999999999999</v>
      </c>
    </row>
    <row r="2268" spans="1:8">
      <c r="A2268" s="2" t="s">
        <v>66</v>
      </c>
      <c r="B2268" s="2"/>
      <c r="C2268">
        <v>457.04</v>
      </c>
      <c r="D2268">
        <v>4.5</v>
      </c>
      <c r="E2268">
        <v>210.69</v>
      </c>
      <c r="F2268" t="s">
        <v>238</v>
      </c>
      <c r="G2268">
        <f>_xlfn.XLOOKUP(A2268,'List of Molecules Used'!$D$3:$D$55,'List of Molecules Used'!$E$3:$E$55,"",0,1)</f>
        <v>507.82</v>
      </c>
      <c r="H2268">
        <f>_xlfn.XLOOKUP(A2268,'List of Molecules Used'!$D$3:$D$55,'List of Molecules Used'!$F$3:$F$55,"",0,1)</f>
        <v>30.440999999999999</v>
      </c>
    </row>
    <row r="2269" spans="1:8">
      <c r="A2269" s="2" t="s">
        <v>66</v>
      </c>
      <c r="B2269" s="2"/>
      <c r="C2269">
        <v>457.04</v>
      </c>
      <c r="D2269">
        <v>5</v>
      </c>
      <c r="E2269">
        <v>211.62</v>
      </c>
      <c r="F2269" t="s">
        <v>238</v>
      </c>
      <c r="G2269">
        <f>_xlfn.XLOOKUP(A2269,'List of Molecules Used'!$D$3:$D$55,'List of Molecules Used'!$E$3:$E$55,"",0,1)</f>
        <v>507.82</v>
      </c>
      <c r="H2269">
        <f>_xlfn.XLOOKUP(A2269,'List of Molecules Used'!$D$3:$D$55,'List of Molecules Used'!$F$3:$F$55,"",0,1)</f>
        <v>30.440999999999999</v>
      </c>
    </row>
    <row r="2270" spans="1:8">
      <c r="A2270" s="2" t="s">
        <v>66</v>
      </c>
      <c r="B2270" s="2"/>
      <c r="C2270">
        <v>457.04</v>
      </c>
      <c r="D2270">
        <v>5.5</v>
      </c>
      <c r="E2270">
        <v>212.6</v>
      </c>
      <c r="F2270" t="s">
        <v>238</v>
      </c>
      <c r="G2270">
        <f>_xlfn.XLOOKUP(A2270,'List of Molecules Used'!$D$3:$D$55,'List of Molecules Used'!$E$3:$E$55,"",0,1)</f>
        <v>507.82</v>
      </c>
      <c r="H2270">
        <f>_xlfn.XLOOKUP(A2270,'List of Molecules Used'!$D$3:$D$55,'List of Molecules Used'!$F$3:$F$55,"",0,1)</f>
        <v>30.440999999999999</v>
      </c>
    </row>
    <row r="2271" spans="1:8">
      <c r="A2271" s="2" t="s">
        <v>66</v>
      </c>
      <c r="B2271" s="2"/>
      <c r="C2271">
        <v>457.04</v>
      </c>
      <c r="D2271">
        <v>6</v>
      </c>
      <c r="E2271">
        <v>213.64</v>
      </c>
      <c r="F2271" t="s">
        <v>238</v>
      </c>
      <c r="G2271">
        <f>_xlfn.XLOOKUP(A2271,'List of Molecules Used'!$D$3:$D$55,'List of Molecules Used'!$E$3:$E$55,"",0,1)</f>
        <v>507.82</v>
      </c>
      <c r="H2271">
        <f>_xlfn.XLOOKUP(A2271,'List of Molecules Used'!$D$3:$D$55,'List of Molecules Used'!$F$3:$F$55,"",0,1)</f>
        <v>30.440999999999999</v>
      </c>
    </row>
    <row r="2272" spans="1:8">
      <c r="A2272" s="2" t="s">
        <v>66</v>
      </c>
      <c r="B2272" s="2"/>
      <c r="C2272">
        <v>457.04</v>
      </c>
      <c r="D2272">
        <v>6.5</v>
      </c>
      <c r="E2272">
        <v>214.74</v>
      </c>
      <c r="F2272" t="s">
        <v>238</v>
      </c>
      <c r="G2272">
        <f>_xlfn.XLOOKUP(A2272,'List of Molecules Used'!$D$3:$D$55,'List of Molecules Used'!$E$3:$E$55,"",0,1)</f>
        <v>507.82</v>
      </c>
      <c r="H2272">
        <f>_xlfn.XLOOKUP(A2272,'List of Molecules Used'!$D$3:$D$55,'List of Molecules Used'!$F$3:$F$55,"",0,1)</f>
        <v>30.440999999999999</v>
      </c>
    </row>
    <row r="2273" spans="1:8">
      <c r="A2273" s="2" t="s">
        <v>66</v>
      </c>
      <c r="B2273" s="2"/>
      <c r="C2273">
        <v>457.04</v>
      </c>
      <c r="D2273">
        <v>7</v>
      </c>
      <c r="E2273">
        <v>215.92</v>
      </c>
      <c r="F2273" t="s">
        <v>238</v>
      </c>
      <c r="G2273">
        <f>_xlfn.XLOOKUP(A2273,'List of Molecules Used'!$D$3:$D$55,'List of Molecules Used'!$E$3:$E$55,"",0,1)</f>
        <v>507.82</v>
      </c>
      <c r="H2273">
        <f>_xlfn.XLOOKUP(A2273,'List of Molecules Used'!$D$3:$D$55,'List of Molecules Used'!$F$3:$F$55,"",0,1)</f>
        <v>30.440999999999999</v>
      </c>
    </row>
    <row r="2274" spans="1:8">
      <c r="A2274" s="2" t="s">
        <v>66</v>
      </c>
      <c r="B2274" s="2"/>
      <c r="C2274">
        <v>457.04</v>
      </c>
      <c r="D2274">
        <v>7.5</v>
      </c>
      <c r="E2274">
        <v>217.18</v>
      </c>
      <c r="F2274" t="s">
        <v>238</v>
      </c>
      <c r="G2274">
        <f>_xlfn.XLOOKUP(A2274,'List of Molecules Used'!$D$3:$D$55,'List of Molecules Used'!$E$3:$E$55,"",0,1)</f>
        <v>507.82</v>
      </c>
      <c r="H2274">
        <f>_xlfn.XLOOKUP(A2274,'List of Molecules Used'!$D$3:$D$55,'List of Molecules Used'!$F$3:$F$55,"",0,1)</f>
        <v>30.440999999999999</v>
      </c>
    </row>
    <row r="2275" spans="1:8">
      <c r="A2275" s="2" t="s">
        <v>66</v>
      </c>
      <c r="B2275" s="2"/>
      <c r="C2275">
        <v>457.04</v>
      </c>
      <c r="D2275">
        <v>8</v>
      </c>
      <c r="E2275">
        <v>218.54</v>
      </c>
      <c r="F2275" t="s">
        <v>238</v>
      </c>
      <c r="G2275">
        <f>_xlfn.XLOOKUP(A2275,'List of Molecules Used'!$D$3:$D$55,'List of Molecules Used'!$E$3:$E$55,"",0,1)</f>
        <v>507.82</v>
      </c>
      <c r="H2275">
        <f>_xlfn.XLOOKUP(A2275,'List of Molecules Used'!$D$3:$D$55,'List of Molecules Used'!$F$3:$F$55,"",0,1)</f>
        <v>30.440999999999999</v>
      </c>
    </row>
    <row r="2276" spans="1:8">
      <c r="A2276" s="2" t="s">
        <v>66</v>
      </c>
      <c r="B2276" s="2"/>
      <c r="C2276">
        <v>457.04</v>
      </c>
      <c r="D2276">
        <v>8.5</v>
      </c>
      <c r="E2276">
        <v>220</v>
      </c>
      <c r="F2276" t="s">
        <v>238</v>
      </c>
      <c r="G2276">
        <f>_xlfn.XLOOKUP(A2276,'List of Molecules Used'!$D$3:$D$55,'List of Molecules Used'!$E$3:$E$55,"",0,1)</f>
        <v>507.82</v>
      </c>
      <c r="H2276">
        <f>_xlfn.XLOOKUP(A2276,'List of Molecules Used'!$D$3:$D$55,'List of Molecules Used'!$F$3:$F$55,"",0,1)</f>
        <v>30.440999999999999</v>
      </c>
    </row>
    <row r="2277" spans="1:8">
      <c r="A2277" s="2" t="s">
        <v>66</v>
      </c>
      <c r="B2277" s="2"/>
      <c r="C2277">
        <v>457.04</v>
      </c>
      <c r="D2277">
        <v>9</v>
      </c>
      <c r="E2277">
        <v>221.57</v>
      </c>
      <c r="F2277" t="s">
        <v>238</v>
      </c>
      <c r="G2277">
        <f>_xlfn.XLOOKUP(A2277,'List of Molecules Used'!$D$3:$D$55,'List of Molecules Used'!$E$3:$E$55,"",0,1)</f>
        <v>507.82</v>
      </c>
      <c r="H2277">
        <f>_xlfn.XLOOKUP(A2277,'List of Molecules Used'!$D$3:$D$55,'List of Molecules Used'!$F$3:$F$55,"",0,1)</f>
        <v>30.440999999999999</v>
      </c>
    </row>
    <row r="2278" spans="1:8">
      <c r="A2278" s="2" t="s">
        <v>66</v>
      </c>
      <c r="B2278" s="2"/>
      <c r="C2278">
        <v>457.04</v>
      </c>
      <c r="D2278">
        <v>9.5</v>
      </c>
      <c r="E2278">
        <v>223.29</v>
      </c>
      <c r="F2278" t="s">
        <v>238</v>
      </c>
      <c r="G2278">
        <f>_xlfn.XLOOKUP(A2278,'List of Molecules Used'!$D$3:$D$55,'List of Molecules Used'!$E$3:$E$55,"",0,1)</f>
        <v>507.82</v>
      </c>
      <c r="H2278">
        <f>_xlfn.XLOOKUP(A2278,'List of Molecules Used'!$D$3:$D$55,'List of Molecules Used'!$F$3:$F$55,"",0,1)</f>
        <v>30.440999999999999</v>
      </c>
    </row>
    <row r="2279" spans="1:8">
      <c r="A2279" s="2" t="s">
        <v>66</v>
      </c>
      <c r="B2279" s="2"/>
      <c r="C2279">
        <v>457.04</v>
      </c>
      <c r="D2279">
        <v>10</v>
      </c>
      <c r="E2279">
        <v>225.16</v>
      </c>
      <c r="F2279" t="s">
        <v>238</v>
      </c>
      <c r="G2279">
        <f>_xlfn.XLOOKUP(A2279,'List of Molecules Used'!$D$3:$D$55,'List of Molecules Used'!$E$3:$E$55,"",0,1)</f>
        <v>507.82</v>
      </c>
      <c r="H2279">
        <f>_xlfn.XLOOKUP(A2279,'List of Molecules Used'!$D$3:$D$55,'List of Molecules Used'!$F$3:$F$55,"",0,1)</f>
        <v>30.440999999999999</v>
      </c>
    </row>
    <row r="2280" spans="1:8">
      <c r="A2280" s="2" t="s">
        <v>66</v>
      </c>
      <c r="B2280" s="2"/>
      <c r="C2280">
        <v>507.82</v>
      </c>
      <c r="D2280">
        <v>1</v>
      </c>
      <c r="E2280">
        <v>222.06</v>
      </c>
      <c r="F2280" t="s">
        <v>238</v>
      </c>
      <c r="G2280">
        <f>_xlfn.XLOOKUP(A2280,'List of Molecules Used'!$D$3:$D$55,'List of Molecules Used'!$E$3:$E$55,"",0,1)</f>
        <v>507.82</v>
      </c>
      <c r="H2280">
        <f>_xlfn.XLOOKUP(A2280,'List of Molecules Used'!$D$3:$D$55,'List of Molecules Used'!$F$3:$F$55,"",0,1)</f>
        <v>30.440999999999999</v>
      </c>
    </row>
    <row r="2281" spans="1:8">
      <c r="A2281" s="2" t="s">
        <v>66</v>
      </c>
      <c r="B2281" s="2"/>
      <c r="C2281">
        <v>507.82</v>
      </c>
      <c r="D2281">
        <v>1.5</v>
      </c>
      <c r="E2281">
        <v>222.48</v>
      </c>
      <c r="F2281" t="s">
        <v>238</v>
      </c>
      <c r="G2281">
        <f>_xlfn.XLOOKUP(A2281,'List of Molecules Used'!$D$3:$D$55,'List of Molecules Used'!$E$3:$E$55,"",0,1)</f>
        <v>507.82</v>
      </c>
      <c r="H2281">
        <f>_xlfn.XLOOKUP(A2281,'List of Molecules Used'!$D$3:$D$55,'List of Molecules Used'!$F$3:$F$55,"",0,1)</f>
        <v>30.440999999999999</v>
      </c>
    </row>
    <row r="2282" spans="1:8">
      <c r="A2282" s="2" t="s">
        <v>66</v>
      </c>
      <c r="B2282" s="2"/>
      <c r="C2282">
        <v>507.82</v>
      </c>
      <c r="D2282">
        <v>2</v>
      </c>
      <c r="E2282">
        <v>222.9</v>
      </c>
      <c r="F2282" t="s">
        <v>238</v>
      </c>
      <c r="G2282">
        <f>_xlfn.XLOOKUP(A2282,'List of Molecules Used'!$D$3:$D$55,'List of Molecules Used'!$E$3:$E$55,"",0,1)</f>
        <v>507.82</v>
      </c>
      <c r="H2282">
        <f>_xlfn.XLOOKUP(A2282,'List of Molecules Used'!$D$3:$D$55,'List of Molecules Used'!$F$3:$F$55,"",0,1)</f>
        <v>30.440999999999999</v>
      </c>
    </row>
    <row r="2283" spans="1:8">
      <c r="A2283" s="2" t="s">
        <v>66</v>
      </c>
      <c r="B2283" s="2"/>
      <c r="C2283">
        <v>507.82</v>
      </c>
      <c r="D2283">
        <v>2.5</v>
      </c>
      <c r="E2283">
        <v>223.34</v>
      </c>
      <c r="F2283" t="s">
        <v>238</v>
      </c>
      <c r="G2283">
        <f>_xlfn.XLOOKUP(A2283,'List of Molecules Used'!$D$3:$D$55,'List of Molecules Used'!$E$3:$E$55,"",0,1)</f>
        <v>507.82</v>
      </c>
      <c r="H2283">
        <f>_xlfn.XLOOKUP(A2283,'List of Molecules Used'!$D$3:$D$55,'List of Molecules Used'!$F$3:$F$55,"",0,1)</f>
        <v>30.440999999999999</v>
      </c>
    </row>
    <row r="2284" spans="1:8">
      <c r="A2284" s="2" t="s">
        <v>66</v>
      </c>
      <c r="B2284" s="2"/>
      <c r="C2284">
        <v>507.82</v>
      </c>
      <c r="D2284">
        <v>3</v>
      </c>
      <c r="E2284">
        <v>223.8</v>
      </c>
      <c r="F2284" t="s">
        <v>238</v>
      </c>
      <c r="G2284">
        <f>_xlfn.XLOOKUP(A2284,'List of Molecules Used'!$D$3:$D$55,'List of Molecules Used'!$E$3:$E$55,"",0,1)</f>
        <v>507.82</v>
      </c>
      <c r="H2284">
        <f>_xlfn.XLOOKUP(A2284,'List of Molecules Used'!$D$3:$D$55,'List of Molecules Used'!$F$3:$F$55,"",0,1)</f>
        <v>30.440999999999999</v>
      </c>
    </row>
    <row r="2285" spans="1:8">
      <c r="A2285" s="2" t="s">
        <v>66</v>
      </c>
      <c r="B2285" s="2"/>
      <c r="C2285">
        <v>507.82</v>
      </c>
      <c r="D2285">
        <v>3.5</v>
      </c>
      <c r="E2285">
        <v>224.27</v>
      </c>
      <c r="F2285" t="s">
        <v>238</v>
      </c>
      <c r="G2285">
        <f>_xlfn.XLOOKUP(A2285,'List of Molecules Used'!$D$3:$D$55,'List of Molecules Used'!$E$3:$E$55,"",0,1)</f>
        <v>507.82</v>
      </c>
      <c r="H2285">
        <f>_xlfn.XLOOKUP(A2285,'List of Molecules Used'!$D$3:$D$55,'List of Molecules Used'!$F$3:$F$55,"",0,1)</f>
        <v>30.440999999999999</v>
      </c>
    </row>
    <row r="2286" spans="1:8">
      <c r="A2286" s="2" t="s">
        <v>66</v>
      </c>
      <c r="B2286" s="2"/>
      <c r="C2286">
        <v>507.82</v>
      </c>
      <c r="D2286">
        <v>4</v>
      </c>
      <c r="E2286">
        <v>224.75</v>
      </c>
      <c r="F2286" t="s">
        <v>238</v>
      </c>
      <c r="G2286">
        <f>_xlfn.XLOOKUP(A2286,'List of Molecules Used'!$D$3:$D$55,'List of Molecules Used'!$E$3:$E$55,"",0,1)</f>
        <v>507.82</v>
      </c>
      <c r="H2286">
        <f>_xlfn.XLOOKUP(A2286,'List of Molecules Used'!$D$3:$D$55,'List of Molecules Used'!$F$3:$F$55,"",0,1)</f>
        <v>30.440999999999999</v>
      </c>
    </row>
    <row r="2287" spans="1:8">
      <c r="A2287" s="2" t="s">
        <v>66</v>
      </c>
      <c r="B2287" s="2"/>
      <c r="C2287">
        <v>507.82</v>
      </c>
      <c r="D2287">
        <v>4.5</v>
      </c>
      <c r="E2287">
        <v>225.25</v>
      </c>
      <c r="F2287" t="s">
        <v>238</v>
      </c>
      <c r="G2287">
        <f>_xlfn.XLOOKUP(A2287,'List of Molecules Used'!$D$3:$D$55,'List of Molecules Used'!$E$3:$E$55,"",0,1)</f>
        <v>507.82</v>
      </c>
      <c r="H2287">
        <f>_xlfn.XLOOKUP(A2287,'List of Molecules Used'!$D$3:$D$55,'List of Molecules Used'!$F$3:$F$55,"",0,1)</f>
        <v>30.440999999999999</v>
      </c>
    </row>
    <row r="2288" spans="1:8">
      <c r="A2288" s="2" t="s">
        <v>66</v>
      </c>
      <c r="B2288" s="2"/>
      <c r="C2288">
        <v>507.82</v>
      </c>
      <c r="D2288">
        <v>5</v>
      </c>
      <c r="E2288">
        <v>225.77</v>
      </c>
      <c r="F2288" t="s">
        <v>238</v>
      </c>
      <c r="G2288">
        <f>_xlfn.XLOOKUP(A2288,'List of Molecules Used'!$D$3:$D$55,'List of Molecules Used'!$E$3:$E$55,"",0,1)</f>
        <v>507.82</v>
      </c>
      <c r="H2288">
        <f>_xlfn.XLOOKUP(A2288,'List of Molecules Used'!$D$3:$D$55,'List of Molecules Used'!$F$3:$F$55,"",0,1)</f>
        <v>30.440999999999999</v>
      </c>
    </row>
    <row r="2289" spans="1:8">
      <c r="A2289" s="2" t="s">
        <v>66</v>
      </c>
      <c r="B2289" s="2"/>
      <c r="C2289">
        <v>507.82</v>
      </c>
      <c r="D2289">
        <v>5.5</v>
      </c>
      <c r="E2289">
        <v>226.3</v>
      </c>
      <c r="F2289" t="s">
        <v>238</v>
      </c>
      <c r="G2289">
        <f>_xlfn.XLOOKUP(A2289,'List of Molecules Used'!$D$3:$D$55,'List of Molecules Used'!$E$3:$E$55,"",0,1)</f>
        <v>507.82</v>
      </c>
      <c r="H2289">
        <f>_xlfn.XLOOKUP(A2289,'List of Molecules Used'!$D$3:$D$55,'List of Molecules Used'!$F$3:$F$55,"",0,1)</f>
        <v>30.440999999999999</v>
      </c>
    </row>
    <row r="2290" spans="1:8">
      <c r="A2290" s="2" t="s">
        <v>66</v>
      </c>
      <c r="B2290" s="2"/>
      <c r="C2290">
        <v>507.82</v>
      </c>
      <c r="D2290">
        <v>6</v>
      </c>
      <c r="E2290">
        <v>226.85</v>
      </c>
      <c r="F2290" t="s">
        <v>238</v>
      </c>
      <c r="G2290">
        <f>_xlfn.XLOOKUP(A2290,'List of Molecules Used'!$D$3:$D$55,'List of Molecules Used'!$E$3:$E$55,"",0,1)</f>
        <v>507.82</v>
      </c>
      <c r="H2290">
        <f>_xlfn.XLOOKUP(A2290,'List of Molecules Used'!$D$3:$D$55,'List of Molecules Used'!$F$3:$F$55,"",0,1)</f>
        <v>30.440999999999999</v>
      </c>
    </row>
    <row r="2291" spans="1:8">
      <c r="A2291" s="2" t="s">
        <v>66</v>
      </c>
      <c r="B2291" s="2"/>
      <c r="C2291">
        <v>507.82</v>
      </c>
      <c r="D2291">
        <v>6.5</v>
      </c>
      <c r="E2291">
        <v>227.43</v>
      </c>
      <c r="F2291" t="s">
        <v>238</v>
      </c>
      <c r="G2291">
        <f>_xlfn.XLOOKUP(A2291,'List of Molecules Used'!$D$3:$D$55,'List of Molecules Used'!$E$3:$E$55,"",0,1)</f>
        <v>507.82</v>
      </c>
      <c r="H2291">
        <f>_xlfn.XLOOKUP(A2291,'List of Molecules Used'!$D$3:$D$55,'List of Molecules Used'!$F$3:$F$55,"",0,1)</f>
        <v>30.440999999999999</v>
      </c>
    </row>
    <row r="2292" spans="1:8">
      <c r="A2292" s="2" t="s">
        <v>66</v>
      </c>
      <c r="B2292" s="2"/>
      <c r="C2292">
        <v>507.82</v>
      </c>
      <c r="D2292">
        <v>7</v>
      </c>
      <c r="E2292">
        <v>228.02</v>
      </c>
      <c r="F2292" t="s">
        <v>238</v>
      </c>
      <c r="G2292">
        <f>_xlfn.XLOOKUP(A2292,'List of Molecules Used'!$D$3:$D$55,'List of Molecules Used'!$E$3:$E$55,"",0,1)</f>
        <v>507.82</v>
      </c>
      <c r="H2292">
        <f>_xlfn.XLOOKUP(A2292,'List of Molecules Used'!$D$3:$D$55,'List of Molecules Used'!$F$3:$F$55,"",0,1)</f>
        <v>30.440999999999999</v>
      </c>
    </row>
    <row r="2293" spans="1:8">
      <c r="A2293" s="2" t="s">
        <v>66</v>
      </c>
      <c r="B2293" s="2"/>
      <c r="C2293">
        <v>507.82</v>
      </c>
      <c r="D2293">
        <v>7.5</v>
      </c>
      <c r="E2293">
        <v>228.64</v>
      </c>
      <c r="F2293" t="s">
        <v>238</v>
      </c>
      <c r="G2293">
        <f>_xlfn.XLOOKUP(A2293,'List of Molecules Used'!$D$3:$D$55,'List of Molecules Used'!$E$3:$E$55,"",0,1)</f>
        <v>507.82</v>
      </c>
      <c r="H2293">
        <f>_xlfn.XLOOKUP(A2293,'List of Molecules Used'!$D$3:$D$55,'List of Molecules Used'!$F$3:$F$55,"",0,1)</f>
        <v>30.440999999999999</v>
      </c>
    </row>
    <row r="2294" spans="1:8">
      <c r="A2294" s="2" t="s">
        <v>66</v>
      </c>
      <c r="B2294" s="2"/>
      <c r="C2294">
        <v>507.82</v>
      </c>
      <c r="D2294">
        <v>8</v>
      </c>
      <c r="E2294">
        <v>229.28</v>
      </c>
      <c r="F2294" t="s">
        <v>238</v>
      </c>
      <c r="G2294">
        <f>_xlfn.XLOOKUP(A2294,'List of Molecules Used'!$D$3:$D$55,'List of Molecules Used'!$E$3:$E$55,"",0,1)</f>
        <v>507.82</v>
      </c>
      <c r="H2294">
        <f>_xlfn.XLOOKUP(A2294,'List of Molecules Used'!$D$3:$D$55,'List of Molecules Used'!$F$3:$F$55,"",0,1)</f>
        <v>30.440999999999999</v>
      </c>
    </row>
    <row r="2295" spans="1:8">
      <c r="A2295" s="2" t="s">
        <v>66</v>
      </c>
      <c r="B2295" s="2"/>
      <c r="C2295">
        <v>507.82</v>
      </c>
      <c r="D2295">
        <v>8.5</v>
      </c>
      <c r="E2295">
        <v>229.94</v>
      </c>
      <c r="F2295" t="s">
        <v>238</v>
      </c>
      <c r="G2295">
        <f>_xlfn.XLOOKUP(A2295,'List of Molecules Used'!$D$3:$D$55,'List of Molecules Used'!$E$3:$E$55,"",0,1)</f>
        <v>507.82</v>
      </c>
      <c r="H2295">
        <f>_xlfn.XLOOKUP(A2295,'List of Molecules Used'!$D$3:$D$55,'List of Molecules Used'!$F$3:$F$55,"",0,1)</f>
        <v>30.440999999999999</v>
      </c>
    </row>
    <row r="2296" spans="1:8">
      <c r="A2296" s="2" t="s">
        <v>66</v>
      </c>
      <c r="B2296" s="2"/>
      <c r="C2296">
        <v>507.82</v>
      </c>
      <c r="D2296">
        <v>9</v>
      </c>
      <c r="E2296">
        <v>230.63</v>
      </c>
      <c r="F2296" t="s">
        <v>238</v>
      </c>
      <c r="G2296">
        <f>_xlfn.XLOOKUP(A2296,'List of Molecules Used'!$D$3:$D$55,'List of Molecules Used'!$E$3:$E$55,"",0,1)</f>
        <v>507.82</v>
      </c>
      <c r="H2296">
        <f>_xlfn.XLOOKUP(A2296,'List of Molecules Used'!$D$3:$D$55,'List of Molecules Used'!$F$3:$F$55,"",0,1)</f>
        <v>30.440999999999999</v>
      </c>
    </row>
    <row r="2297" spans="1:8">
      <c r="A2297" s="2" t="s">
        <v>66</v>
      </c>
      <c r="B2297" s="2"/>
      <c r="C2297">
        <v>507.82</v>
      </c>
      <c r="D2297">
        <v>9.5</v>
      </c>
      <c r="E2297">
        <v>231.35</v>
      </c>
      <c r="F2297" t="s">
        <v>238</v>
      </c>
      <c r="G2297">
        <f>_xlfn.XLOOKUP(A2297,'List of Molecules Used'!$D$3:$D$55,'List of Molecules Used'!$E$3:$E$55,"",0,1)</f>
        <v>507.82</v>
      </c>
      <c r="H2297">
        <f>_xlfn.XLOOKUP(A2297,'List of Molecules Used'!$D$3:$D$55,'List of Molecules Used'!$F$3:$F$55,"",0,1)</f>
        <v>30.440999999999999</v>
      </c>
    </row>
    <row r="2298" spans="1:8">
      <c r="A2298" s="2" t="s">
        <v>66</v>
      </c>
      <c r="B2298" s="2"/>
      <c r="C2298">
        <v>507.82</v>
      </c>
      <c r="D2298">
        <v>10</v>
      </c>
      <c r="E2298">
        <v>232.1</v>
      </c>
      <c r="F2298" t="s">
        <v>238</v>
      </c>
      <c r="G2298">
        <f>_xlfn.XLOOKUP(A2298,'List of Molecules Used'!$D$3:$D$55,'List of Molecules Used'!$E$3:$E$55,"",0,1)</f>
        <v>507.82</v>
      </c>
      <c r="H2298">
        <f>_xlfn.XLOOKUP(A2298,'List of Molecules Used'!$D$3:$D$55,'List of Molecules Used'!$F$3:$F$55,"",0,1)</f>
        <v>30.440999999999999</v>
      </c>
    </row>
    <row r="2299" spans="1:8">
      <c r="A2299" s="2" t="s">
        <v>66</v>
      </c>
      <c r="B2299" s="2"/>
      <c r="C2299">
        <v>558.6</v>
      </c>
      <c r="D2299">
        <v>1</v>
      </c>
      <c r="E2299">
        <v>237.47</v>
      </c>
      <c r="F2299" t="s">
        <v>238</v>
      </c>
      <c r="G2299">
        <f>_xlfn.XLOOKUP(A2299,'List of Molecules Used'!$D$3:$D$55,'List of Molecules Used'!$E$3:$E$55,"",0,1)</f>
        <v>507.82</v>
      </c>
      <c r="H2299">
        <f>_xlfn.XLOOKUP(A2299,'List of Molecules Used'!$D$3:$D$55,'List of Molecules Used'!$F$3:$F$55,"",0,1)</f>
        <v>30.440999999999999</v>
      </c>
    </row>
    <row r="2300" spans="1:8">
      <c r="A2300" s="2" t="s">
        <v>66</v>
      </c>
      <c r="B2300" s="2"/>
      <c r="C2300">
        <v>558.6</v>
      </c>
      <c r="D2300">
        <v>1.5</v>
      </c>
      <c r="E2300">
        <v>237.74</v>
      </c>
      <c r="F2300" t="s">
        <v>238</v>
      </c>
      <c r="G2300">
        <f>_xlfn.XLOOKUP(A2300,'List of Molecules Used'!$D$3:$D$55,'List of Molecules Used'!$E$3:$E$55,"",0,1)</f>
        <v>507.82</v>
      </c>
      <c r="H2300">
        <f>_xlfn.XLOOKUP(A2300,'List of Molecules Used'!$D$3:$D$55,'List of Molecules Used'!$F$3:$F$55,"",0,1)</f>
        <v>30.440999999999999</v>
      </c>
    </row>
    <row r="2301" spans="1:8">
      <c r="A2301" s="2" t="s">
        <v>66</v>
      </c>
      <c r="B2301" s="2"/>
      <c r="C2301">
        <v>558.6</v>
      </c>
      <c r="D2301">
        <v>2</v>
      </c>
      <c r="E2301">
        <v>238.03</v>
      </c>
      <c r="F2301" t="s">
        <v>238</v>
      </c>
      <c r="G2301">
        <f>_xlfn.XLOOKUP(A2301,'List of Molecules Used'!$D$3:$D$55,'List of Molecules Used'!$E$3:$E$55,"",0,1)</f>
        <v>507.82</v>
      </c>
      <c r="H2301">
        <f>_xlfn.XLOOKUP(A2301,'List of Molecules Used'!$D$3:$D$55,'List of Molecules Used'!$F$3:$F$55,"",0,1)</f>
        <v>30.440999999999999</v>
      </c>
    </row>
    <row r="2302" spans="1:8">
      <c r="A2302" s="2" t="s">
        <v>66</v>
      </c>
      <c r="B2302" s="2"/>
      <c r="C2302">
        <v>558.6</v>
      </c>
      <c r="D2302">
        <v>2.5</v>
      </c>
      <c r="E2302">
        <v>238.32</v>
      </c>
      <c r="F2302" t="s">
        <v>238</v>
      </c>
      <c r="G2302">
        <f>_xlfn.XLOOKUP(A2302,'List of Molecules Used'!$D$3:$D$55,'List of Molecules Used'!$E$3:$E$55,"",0,1)</f>
        <v>507.82</v>
      </c>
      <c r="H2302">
        <f>_xlfn.XLOOKUP(A2302,'List of Molecules Used'!$D$3:$D$55,'List of Molecules Used'!$F$3:$F$55,"",0,1)</f>
        <v>30.440999999999999</v>
      </c>
    </row>
    <row r="2303" spans="1:8">
      <c r="A2303" s="2" t="s">
        <v>66</v>
      </c>
      <c r="B2303" s="2"/>
      <c r="C2303">
        <v>558.6</v>
      </c>
      <c r="D2303">
        <v>3</v>
      </c>
      <c r="E2303">
        <v>238.61</v>
      </c>
      <c r="F2303" t="s">
        <v>238</v>
      </c>
      <c r="G2303">
        <f>_xlfn.XLOOKUP(A2303,'List of Molecules Used'!$D$3:$D$55,'List of Molecules Used'!$E$3:$E$55,"",0,1)</f>
        <v>507.82</v>
      </c>
      <c r="H2303">
        <f>_xlfn.XLOOKUP(A2303,'List of Molecules Used'!$D$3:$D$55,'List of Molecules Used'!$F$3:$F$55,"",0,1)</f>
        <v>30.440999999999999</v>
      </c>
    </row>
    <row r="2304" spans="1:8">
      <c r="A2304" s="2" t="s">
        <v>66</v>
      </c>
      <c r="B2304" s="2"/>
      <c r="C2304">
        <v>558.6</v>
      </c>
      <c r="D2304">
        <v>3.5</v>
      </c>
      <c r="E2304">
        <v>238.92</v>
      </c>
      <c r="F2304" t="s">
        <v>238</v>
      </c>
      <c r="G2304">
        <f>_xlfn.XLOOKUP(A2304,'List of Molecules Used'!$D$3:$D$55,'List of Molecules Used'!$E$3:$E$55,"",0,1)</f>
        <v>507.82</v>
      </c>
      <c r="H2304">
        <f>_xlfn.XLOOKUP(A2304,'List of Molecules Used'!$D$3:$D$55,'List of Molecules Used'!$F$3:$F$55,"",0,1)</f>
        <v>30.440999999999999</v>
      </c>
    </row>
    <row r="2305" spans="1:8">
      <c r="A2305" s="2" t="s">
        <v>66</v>
      </c>
      <c r="B2305" s="2"/>
      <c r="C2305">
        <v>558.6</v>
      </c>
      <c r="D2305">
        <v>4</v>
      </c>
      <c r="E2305">
        <v>239.23</v>
      </c>
      <c r="F2305" t="s">
        <v>238</v>
      </c>
      <c r="G2305">
        <f>_xlfn.XLOOKUP(A2305,'List of Molecules Used'!$D$3:$D$55,'List of Molecules Used'!$E$3:$E$55,"",0,1)</f>
        <v>507.82</v>
      </c>
      <c r="H2305">
        <f>_xlfn.XLOOKUP(A2305,'List of Molecules Used'!$D$3:$D$55,'List of Molecules Used'!$F$3:$F$55,"",0,1)</f>
        <v>30.440999999999999</v>
      </c>
    </row>
    <row r="2306" spans="1:8">
      <c r="A2306" s="2" t="s">
        <v>66</v>
      </c>
      <c r="B2306" s="2"/>
      <c r="C2306">
        <v>558.6</v>
      </c>
      <c r="D2306">
        <v>4.5</v>
      </c>
      <c r="E2306">
        <v>239.54</v>
      </c>
      <c r="F2306" t="s">
        <v>238</v>
      </c>
      <c r="G2306">
        <f>_xlfn.XLOOKUP(A2306,'List of Molecules Used'!$D$3:$D$55,'List of Molecules Used'!$E$3:$E$55,"",0,1)</f>
        <v>507.82</v>
      </c>
      <c r="H2306">
        <f>_xlfn.XLOOKUP(A2306,'List of Molecules Used'!$D$3:$D$55,'List of Molecules Used'!$F$3:$F$55,"",0,1)</f>
        <v>30.440999999999999</v>
      </c>
    </row>
    <row r="2307" spans="1:8">
      <c r="A2307" s="2" t="s">
        <v>66</v>
      </c>
      <c r="B2307" s="2"/>
      <c r="C2307">
        <v>558.6</v>
      </c>
      <c r="D2307">
        <v>5</v>
      </c>
      <c r="E2307">
        <v>239.86</v>
      </c>
      <c r="F2307" t="s">
        <v>238</v>
      </c>
      <c r="G2307">
        <f>_xlfn.XLOOKUP(A2307,'List of Molecules Used'!$D$3:$D$55,'List of Molecules Used'!$E$3:$E$55,"",0,1)</f>
        <v>507.82</v>
      </c>
      <c r="H2307">
        <f>_xlfn.XLOOKUP(A2307,'List of Molecules Used'!$D$3:$D$55,'List of Molecules Used'!$F$3:$F$55,"",0,1)</f>
        <v>30.440999999999999</v>
      </c>
    </row>
    <row r="2308" spans="1:8">
      <c r="A2308" s="2" t="s">
        <v>66</v>
      </c>
      <c r="B2308" s="2"/>
      <c r="C2308">
        <v>558.6</v>
      </c>
      <c r="D2308">
        <v>5.5</v>
      </c>
      <c r="E2308">
        <v>240.19</v>
      </c>
      <c r="F2308" t="s">
        <v>238</v>
      </c>
      <c r="G2308">
        <f>_xlfn.XLOOKUP(A2308,'List of Molecules Used'!$D$3:$D$55,'List of Molecules Used'!$E$3:$E$55,"",0,1)</f>
        <v>507.82</v>
      </c>
      <c r="H2308">
        <f>_xlfn.XLOOKUP(A2308,'List of Molecules Used'!$D$3:$D$55,'List of Molecules Used'!$F$3:$F$55,"",0,1)</f>
        <v>30.440999999999999</v>
      </c>
    </row>
    <row r="2309" spans="1:8">
      <c r="A2309" s="2" t="s">
        <v>66</v>
      </c>
      <c r="B2309" s="2"/>
      <c r="C2309">
        <v>558.6</v>
      </c>
      <c r="D2309">
        <v>6</v>
      </c>
      <c r="E2309">
        <v>240.53</v>
      </c>
      <c r="F2309" t="s">
        <v>238</v>
      </c>
      <c r="G2309">
        <f>_xlfn.XLOOKUP(A2309,'List of Molecules Used'!$D$3:$D$55,'List of Molecules Used'!$E$3:$E$55,"",0,1)</f>
        <v>507.82</v>
      </c>
      <c r="H2309">
        <f>_xlfn.XLOOKUP(A2309,'List of Molecules Used'!$D$3:$D$55,'List of Molecules Used'!$F$3:$F$55,"",0,1)</f>
        <v>30.440999999999999</v>
      </c>
    </row>
    <row r="2310" spans="1:8">
      <c r="A2310" s="2" t="s">
        <v>66</v>
      </c>
      <c r="B2310" s="2"/>
      <c r="C2310">
        <v>558.6</v>
      </c>
      <c r="D2310">
        <v>6.5</v>
      </c>
      <c r="E2310">
        <v>240.88</v>
      </c>
      <c r="F2310" t="s">
        <v>238</v>
      </c>
      <c r="G2310">
        <f>_xlfn.XLOOKUP(A2310,'List of Molecules Used'!$D$3:$D$55,'List of Molecules Used'!$E$3:$E$55,"",0,1)</f>
        <v>507.82</v>
      </c>
      <c r="H2310">
        <f>_xlfn.XLOOKUP(A2310,'List of Molecules Used'!$D$3:$D$55,'List of Molecules Used'!$F$3:$F$55,"",0,1)</f>
        <v>30.440999999999999</v>
      </c>
    </row>
    <row r="2311" spans="1:8">
      <c r="A2311" s="2" t="s">
        <v>66</v>
      </c>
      <c r="B2311" s="2"/>
      <c r="C2311">
        <v>558.6</v>
      </c>
      <c r="D2311">
        <v>7</v>
      </c>
      <c r="E2311">
        <v>241.23</v>
      </c>
      <c r="F2311" t="s">
        <v>238</v>
      </c>
      <c r="G2311">
        <f>_xlfn.XLOOKUP(A2311,'List of Molecules Used'!$D$3:$D$55,'List of Molecules Used'!$E$3:$E$55,"",0,1)</f>
        <v>507.82</v>
      </c>
      <c r="H2311">
        <f>_xlfn.XLOOKUP(A2311,'List of Molecules Used'!$D$3:$D$55,'List of Molecules Used'!$F$3:$F$55,"",0,1)</f>
        <v>30.440999999999999</v>
      </c>
    </row>
    <row r="2312" spans="1:8">
      <c r="A2312" s="2" t="s">
        <v>66</v>
      </c>
      <c r="B2312" s="2"/>
      <c r="C2312">
        <v>558.6</v>
      </c>
      <c r="D2312">
        <v>7.5</v>
      </c>
      <c r="E2312">
        <v>241.59</v>
      </c>
      <c r="F2312" t="s">
        <v>238</v>
      </c>
      <c r="G2312">
        <f>_xlfn.XLOOKUP(A2312,'List of Molecules Used'!$D$3:$D$55,'List of Molecules Used'!$E$3:$E$55,"",0,1)</f>
        <v>507.82</v>
      </c>
      <c r="H2312">
        <f>_xlfn.XLOOKUP(A2312,'List of Molecules Used'!$D$3:$D$55,'List of Molecules Used'!$F$3:$F$55,"",0,1)</f>
        <v>30.440999999999999</v>
      </c>
    </row>
    <row r="2313" spans="1:8">
      <c r="A2313" s="2" t="s">
        <v>66</v>
      </c>
      <c r="B2313" s="2"/>
      <c r="C2313">
        <v>558.6</v>
      </c>
      <c r="D2313">
        <v>8</v>
      </c>
      <c r="E2313">
        <v>241.96</v>
      </c>
      <c r="F2313" t="s">
        <v>238</v>
      </c>
      <c r="G2313">
        <f>_xlfn.XLOOKUP(A2313,'List of Molecules Used'!$D$3:$D$55,'List of Molecules Used'!$E$3:$E$55,"",0,1)</f>
        <v>507.82</v>
      </c>
      <c r="H2313">
        <f>_xlfn.XLOOKUP(A2313,'List of Molecules Used'!$D$3:$D$55,'List of Molecules Used'!$F$3:$F$55,"",0,1)</f>
        <v>30.440999999999999</v>
      </c>
    </row>
    <row r="2314" spans="1:8">
      <c r="A2314" s="2" t="s">
        <v>66</v>
      </c>
      <c r="B2314" s="2"/>
      <c r="C2314">
        <v>558.6</v>
      </c>
      <c r="D2314">
        <v>8.5</v>
      </c>
      <c r="E2314">
        <v>242.34</v>
      </c>
      <c r="F2314" t="s">
        <v>238</v>
      </c>
      <c r="G2314">
        <f>_xlfn.XLOOKUP(A2314,'List of Molecules Used'!$D$3:$D$55,'List of Molecules Used'!$E$3:$E$55,"",0,1)</f>
        <v>507.82</v>
      </c>
      <c r="H2314">
        <f>_xlfn.XLOOKUP(A2314,'List of Molecules Used'!$D$3:$D$55,'List of Molecules Used'!$F$3:$F$55,"",0,1)</f>
        <v>30.440999999999999</v>
      </c>
    </row>
    <row r="2315" spans="1:8">
      <c r="A2315" s="2" t="s">
        <v>66</v>
      </c>
      <c r="B2315" s="2"/>
      <c r="C2315">
        <v>558.6</v>
      </c>
      <c r="D2315">
        <v>9</v>
      </c>
      <c r="E2315">
        <v>242.72</v>
      </c>
      <c r="F2315" t="s">
        <v>238</v>
      </c>
      <c r="G2315">
        <f>_xlfn.XLOOKUP(A2315,'List of Molecules Used'!$D$3:$D$55,'List of Molecules Used'!$E$3:$E$55,"",0,1)</f>
        <v>507.82</v>
      </c>
      <c r="H2315">
        <f>_xlfn.XLOOKUP(A2315,'List of Molecules Used'!$D$3:$D$55,'List of Molecules Used'!$F$3:$F$55,"",0,1)</f>
        <v>30.440999999999999</v>
      </c>
    </row>
    <row r="2316" spans="1:8">
      <c r="A2316" s="2" t="s">
        <v>66</v>
      </c>
      <c r="B2316" s="2"/>
      <c r="C2316">
        <v>558.6</v>
      </c>
      <c r="D2316">
        <v>9.5</v>
      </c>
      <c r="E2316">
        <v>243.12</v>
      </c>
      <c r="F2316" t="s">
        <v>238</v>
      </c>
      <c r="G2316">
        <f>_xlfn.XLOOKUP(A2316,'List of Molecules Used'!$D$3:$D$55,'List of Molecules Used'!$E$3:$E$55,"",0,1)</f>
        <v>507.82</v>
      </c>
      <c r="H2316">
        <f>_xlfn.XLOOKUP(A2316,'List of Molecules Used'!$D$3:$D$55,'List of Molecules Used'!$F$3:$F$55,"",0,1)</f>
        <v>30.440999999999999</v>
      </c>
    </row>
    <row r="2317" spans="1:8">
      <c r="A2317" s="2" t="s">
        <v>66</v>
      </c>
      <c r="B2317" s="2"/>
      <c r="C2317">
        <v>558.6</v>
      </c>
      <c r="D2317">
        <v>10</v>
      </c>
      <c r="E2317">
        <v>243.53</v>
      </c>
      <c r="F2317" t="s">
        <v>238</v>
      </c>
      <c r="G2317">
        <f>_xlfn.XLOOKUP(A2317,'List of Molecules Used'!$D$3:$D$55,'List of Molecules Used'!$E$3:$E$55,"",0,1)</f>
        <v>507.82</v>
      </c>
      <c r="H2317">
        <f>_xlfn.XLOOKUP(A2317,'List of Molecules Used'!$D$3:$D$55,'List of Molecules Used'!$F$3:$F$55,"",0,1)</f>
        <v>30.440999999999999</v>
      </c>
    </row>
    <row r="2318" spans="1:8">
      <c r="A2318" s="2" t="s">
        <v>69</v>
      </c>
      <c r="B2318" s="2"/>
      <c r="C2318">
        <v>248.85</v>
      </c>
      <c r="D2318">
        <v>1</v>
      </c>
      <c r="E2318">
        <v>173.67</v>
      </c>
      <c r="F2318" t="s">
        <v>237</v>
      </c>
      <c r="G2318">
        <f>_xlfn.XLOOKUP(A2318,'List of Molecules Used'!$D$3:$D$55,'List of Molecules Used'!$E$3:$E$55,"",0,1)</f>
        <v>497.7</v>
      </c>
      <c r="H2318">
        <f>_xlfn.XLOOKUP(A2318,'List of Molecules Used'!$D$3:$D$55,'List of Molecules Used'!$F$3:$F$55,"",0,1)</f>
        <v>30.4</v>
      </c>
    </row>
    <row r="2319" spans="1:8">
      <c r="A2319" s="2" t="s">
        <v>69</v>
      </c>
      <c r="B2319" s="2"/>
      <c r="C2319">
        <v>248.85</v>
      </c>
      <c r="D2319">
        <v>1.5</v>
      </c>
      <c r="E2319">
        <v>173.67</v>
      </c>
      <c r="F2319" t="s">
        <v>237</v>
      </c>
      <c r="G2319">
        <f>_xlfn.XLOOKUP(A2319,'List of Molecules Used'!$D$3:$D$55,'List of Molecules Used'!$E$3:$E$55,"",0,1)</f>
        <v>497.7</v>
      </c>
      <c r="H2319">
        <f>_xlfn.XLOOKUP(A2319,'List of Molecules Used'!$D$3:$D$55,'List of Molecules Used'!$F$3:$F$55,"",0,1)</f>
        <v>30.4</v>
      </c>
    </row>
    <row r="2320" spans="1:8">
      <c r="A2320" s="2" t="s">
        <v>69</v>
      </c>
      <c r="B2320" s="2"/>
      <c r="C2320">
        <v>248.85</v>
      </c>
      <c r="D2320">
        <v>2</v>
      </c>
      <c r="E2320">
        <v>173.66</v>
      </c>
      <c r="F2320" t="s">
        <v>237</v>
      </c>
      <c r="G2320">
        <f>_xlfn.XLOOKUP(A2320,'List of Molecules Used'!$D$3:$D$55,'List of Molecules Used'!$E$3:$E$55,"",0,1)</f>
        <v>497.7</v>
      </c>
      <c r="H2320">
        <f>_xlfn.XLOOKUP(A2320,'List of Molecules Used'!$D$3:$D$55,'List of Molecules Used'!$F$3:$F$55,"",0,1)</f>
        <v>30.4</v>
      </c>
    </row>
    <row r="2321" spans="1:8">
      <c r="A2321" s="2" t="s">
        <v>69</v>
      </c>
      <c r="B2321" s="2"/>
      <c r="C2321">
        <v>248.85</v>
      </c>
      <c r="D2321">
        <v>2.5</v>
      </c>
      <c r="E2321">
        <v>173.65</v>
      </c>
      <c r="F2321" t="s">
        <v>237</v>
      </c>
      <c r="G2321">
        <f>_xlfn.XLOOKUP(A2321,'List of Molecules Used'!$D$3:$D$55,'List of Molecules Used'!$E$3:$E$55,"",0,1)</f>
        <v>497.7</v>
      </c>
      <c r="H2321">
        <f>_xlfn.XLOOKUP(A2321,'List of Molecules Used'!$D$3:$D$55,'List of Molecules Used'!$F$3:$F$55,"",0,1)</f>
        <v>30.4</v>
      </c>
    </row>
    <row r="2322" spans="1:8">
      <c r="A2322" s="2" t="s">
        <v>69</v>
      </c>
      <c r="B2322" s="2"/>
      <c r="C2322">
        <v>248.85</v>
      </c>
      <c r="D2322">
        <v>3</v>
      </c>
      <c r="E2322">
        <v>173.65</v>
      </c>
      <c r="F2322" t="s">
        <v>237</v>
      </c>
      <c r="G2322">
        <f>_xlfn.XLOOKUP(A2322,'List of Molecules Used'!$D$3:$D$55,'List of Molecules Used'!$E$3:$E$55,"",0,1)</f>
        <v>497.7</v>
      </c>
      <c r="H2322">
        <f>_xlfn.XLOOKUP(A2322,'List of Molecules Used'!$D$3:$D$55,'List of Molecules Used'!$F$3:$F$55,"",0,1)</f>
        <v>30.4</v>
      </c>
    </row>
    <row r="2323" spans="1:8">
      <c r="A2323" s="2" t="s">
        <v>69</v>
      </c>
      <c r="B2323" s="2"/>
      <c r="C2323">
        <v>248.85</v>
      </c>
      <c r="D2323">
        <v>3.5</v>
      </c>
      <c r="E2323">
        <v>173.64</v>
      </c>
      <c r="F2323" t="s">
        <v>237</v>
      </c>
      <c r="G2323">
        <f>_xlfn.XLOOKUP(A2323,'List of Molecules Used'!$D$3:$D$55,'List of Molecules Used'!$E$3:$E$55,"",0,1)</f>
        <v>497.7</v>
      </c>
      <c r="H2323">
        <f>_xlfn.XLOOKUP(A2323,'List of Molecules Used'!$D$3:$D$55,'List of Molecules Used'!$F$3:$F$55,"",0,1)</f>
        <v>30.4</v>
      </c>
    </row>
    <row r="2324" spans="1:8">
      <c r="A2324" s="2" t="s">
        <v>69</v>
      </c>
      <c r="B2324" s="2"/>
      <c r="C2324">
        <v>248.85</v>
      </c>
      <c r="D2324">
        <v>4</v>
      </c>
      <c r="E2324">
        <v>173.64</v>
      </c>
      <c r="F2324" t="s">
        <v>237</v>
      </c>
      <c r="G2324">
        <f>_xlfn.XLOOKUP(A2324,'List of Molecules Used'!$D$3:$D$55,'List of Molecules Used'!$E$3:$E$55,"",0,1)</f>
        <v>497.7</v>
      </c>
      <c r="H2324">
        <f>_xlfn.XLOOKUP(A2324,'List of Molecules Used'!$D$3:$D$55,'List of Molecules Used'!$F$3:$F$55,"",0,1)</f>
        <v>30.4</v>
      </c>
    </row>
    <row r="2325" spans="1:8">
      <c r="A2325" s="2" t="s">
        <v>69</v>
      </c>
      <c r="B2325" s="2"/>
      <c r="C2325">
        <v>248.85</v>
      </c>
      <c r="D2325">
        <v>4.5</v>
      </c>
      <c r="E2325">
        <v>173.63</v>
      </c>
      <c r="F2325" t="s">
        <v>237</v>
      </c>
      <c r="G2325">
        <f>_xlfn.XLOOKUP(A2325,'List of Molecules Used'!$D$3:$D$55,'List of Molecules Used'!$E$3:$E$55,"",0,1)</f>
        <v>497.7</v>
      </c>
      <c r="H2325">
        <f>_xlfn.XLOOKUP(A2325,'List of Molecules Used'!$D$3:$D$55,'List of Molecules Used'!$F$3:$F$55,"",0,1)</f>
        <v>30.4</v>
      </c>
    </row>
    <row r="2326" spans="1:8">
      <c r="A2326" s="2" t="s">
        <v>69</v>
      </c>
      <c r="B2326" s="2"/>
      <c r="C2326">
        <v>248.85</v>
      </c>
      <c r="D2326">
        <v>5</v>
      </c>
      <c r="E2326">
        <v>173.62</v>
      </c>
      <c r="F2326" t="s">
        <v>237</v>
      </c>
      <c r="G2326">
        <f>_xlfn.XLOOKUP(A2326,'List of Molecules Used'!$D$3:$D$55,'List of Molecules Used'!$E$3:$E$55,"",0,1)</f>
        <v>497.7</v>
      </c>
      <c r="H2326">
        <f>_xlfn.XLOOKUP(A2326,'List of Molecules Used'!$D$3:$D$55,'List of Molecules Used'!$F$3:$F$55,"",0,1)</f>
        <v>30.4</v>
      </c>
    </row>
    <row r="2327" spans="1:8">
      <c r="A2327" s="2" t="s">
        <v>69</v>
      </c>
      <c r="B2327" s="2"/>
      <c r="C2327">
        <v>248.85</v>
      </c>
      <c r="D2327">
        <v>5.5</v>
      </c>
      <c r="E2327">
        <v>173.62</v>
      </c>
      <c r="F2327" t="s">
        <v>237</v>
      </c>
      <c r="G2327">
        <f>_xlfn.XLOOKUP(A2327,'List of Molecules Used'!$D$3:$D$55,'List of Molecules Used'!$E$3:$E$55,"",0,1)</f>
        <v>497.7</v>
      </c>
      <c r="H2327">
        <f>_xlfn.XLOOKUP(A2327,'List of Molecules Used'!$D$3:$D$55,'List of Molecules Used'!$F$3:$F$55,"",0,1)</f>
        <v>30.4</v>
      </c>
    </row>
    <row r="2328" spans="1:8">
      <c r="A2328" s="2" t="s">
        <v>69</v>
      </c>
      <c r="B2328" s="2"/>
      <c r="C2328">
        <v>248.85</v>
      </c>
      <c r="D2328">
        <v>6</v>
      </c>
      <c r="E2328">
        <v>173.61</v>
      </c>
      <c r="F2328" t="s">
        <v>237</v>
      </c>
      <c r="G2328">
        <f>_xlfn.XLOOKUP(A2328,'List of Molecules Used'!$D$3:$D$55,'List of Molecules Used'!$E$3:$E$55,"",0,1)</f>
        <v>497.7</v>
      </c>
      <c r="H2328">
        <f>_xlfn.XLOOKUP(A2328,'List of Molecules Used'!$D$3:$D$55,'List of Molecules Used'!$F$3:$F$55,"",0,1)</f>
        <v>30.4</v>
      </c>
    </row>
    <row r="2329" spans="1:8">
      <c r="A2329" s="2" t="s">
        <v>69</v>
      </c>
      <c r="B2329" s="2"/>
      <c r="C2329">
        <v>248.85</v>
      </c>
      <c r="D2329">
        <v>6.5</v>
      </c>
      <c r="E2329">
        <v>173.61</v>
      </c>
      <c r="F2329" t="s">
        <v>237</v>
      </c>
      <c r="G2329">
        <f>_xlfn.XLOOKUP(A2329,'List of Molecules Used'!$D$3:$D$55,'List of Molecules Used'!$E$3:$E$55,"",0,1)</f>
        <v>497.7</v>
      </c>
      <c r="H2329">
        <f>_xlfn.XLOOKUP(A2329,'List of Molecules Used'!$D$3:$D$55,'List of Molecules Used'!$F$3:$F$55,"",0,1)</f>
        <v>30.4</v>
      </c>
    </row>
    <row r="2330" spans="1:8">
      <c r="A2330" s="2" t="s">
        <v>69</v>
      </c>
      <c r="B2330" s="2"/>
      <c r="C2330">
        <v>248.85</v>
      </c>
      <c r="D2330">
        <v>7</v>
      </c>
      <c r="E2330">
        <v>173.6</v>
      </c>
      <c r="F2330" t="s">
        <v>237</v>
      </c>
      <c r="G2330">
        <f>_xlfn.XLOOKUP(A2330,'List of Molecules Used'!$D$3:$D$55,'List of Molecules Used'!$E$3:$E$55,"",0,1)</f>
        <v>497.7</v>
      </c>
      <c r="H2330">
        <f>_xlfn.XLOOKUP(A2330,'List of Molecules Used'!$D$3:$D$55,'List of Molecules Used'!$F$3:$F$55,"",0,1)</f>
        <v>30.4</v>
      </c>
    </row>
    <row r="2331" spans="1:8">
      <c r="A2331" s="2" t="s">
        <v>69</v>
      </c>
      <c r="B2331" s="2"/>
      <c r="C2331">
        <v>248.85</v>
      </c>
      <c r="D2331">
        <v>7.5</v>
      </c>
      <c r="E2331">
        <v>173.59</v>
      </c>
      <c r="F2331" t="s">
        <v>237</v>
      </c>
      <c r="G2331">
        <f>_xlfn.XLOOKUP(A2331,'List of Molecules Used'!$D$3:$D$55,'List of Molecules Used'!$E$3:$E$55,"",0,1)</f>
        <v>497.7</v>
      </c>
      <c r="H2331">
        <f>_xlfn.XLOOKUP(A2331,'List of Molecules Used'!$D$3:$D$55,'List of Molecules Used'!$F$3:$F$55,"",0,1)</f>
        <v>30.4</v>
      </c>
    </row>
    <row r="2332" spans="1:8">
      <c r="A2332" s="2" t="s">
        <v>69</v>
      </c>
      <c r="B2332" s="2"/>
      <c r="C2332">
        <v>248.85</v>
      </c>
      <c r="D2332">
        <v>8</v>
      </c>
      <c r="E2332">
        <v>173.59</v>
      </c>
      <c r="F2332" t="s">
        <v>237</v>
      </c>
      <c r="G2332">
        <f>_xlfn.XLOOKUP(A2332,'List of Molecules Used'!$D$3:$D$55,'List of Molecules Used'!$E$3:$E$55,"",0,1)</f>
        <v>497.7</v>
      </c>
      <c r="H2332">
        <f>_xlfn.XLOOKUP(A2332,'List of Molecules Used'!$D$3:$D$55,'List of Molecules Used'!$F$3:$F$55,"",0,1)</f>
        <v>30.4</v>
      </c>
    </row>
    <row r="2333" spans="1:8">
      <c r="A2333" s="2" t="s">
        <v>69</v>
      </c>
      <c r="B2333" s="2"/>
      <c r="C2333">
        <v>248.85</v>
      </c>
      <c r="D2333">
        <v>8.5</v>
      </c>
      <c r="E2333">
        <v>173.58</v>
      </c>
      <c r="F2333" t="s">
        <v>237</v>
      </c>
      <c r="G2333">
        <f>_xlfn.XLOOKUP(A2333,'List of Molecules Used'!$D$3:$D$55,'List of Molecules Used'!$E$3:$E$55,"",0,1)</f>
        <v>497.7</v>
      </c>
      <c r="H2333">
        <f>_xlfn.XLOOKUP(A2333,'List of Molecules Used'!$D$3:$D$55,'List of Molecules Used'!$F$3:$F$55,"",0,1)</f>
        <v>30.4</v>
      </c>
    </row>
    <row r="2334" spans="1:8">
      <c r="A2334" s="2" t="s">
        <v>69</v>
      </c>
      <c r="B2334" s="2"/>
      <c r="C2334">
        <v>248.85</v>
      </c>
      <c r="D2334">
        <v>9</v>
      </c>
      <c r="E2334">
        <v>173.58</v>
      </c>
      <c r="F2334" t="s">
        <v>237</v>
      </c>
      <c r="G2334">
        <f>_xlfn.XLOOKUP(A2334,'List of Molecules Used'!$D$3:$D$55,'List of Molecules Used'!$E$3:$E$55,"",0,1)</f>
        <v>497.7</v>
      </c>
      <c r="H2334">
        <f>_xlfn.XLOOKUP(A2334,'List of Molecules Used'!$D$3:$D$55,'List of Molecules Used'!$F$3:$F$55,"",0,1)</f>
        <v>30.4</v>
      </c>
    </row>
    <row r="2335" spans="1:8">
      <c r="A2335" s="2" t="s">
        <v>69</v>
      </c>
      <c r="B2335" s="2"/>
      <c r="C2335">
        <v>248.85</v>
      </c>
      <c r="D2335">
        <v>9.5</v>
      </c>
      <c r="E2335">
        <v>173.57</v>
      </c>
      <c r="F2335" t="s">
        <v>237</v>
      </c>
      <c r="G2335">
        <f>_xlfn.XLOOKUP(A2335,'List of Molecules Used'!$D$3:$D$55,'List of Molecules Used'!$E$3:$E$55,"",0,1)</f>
        <v>497.7</v>
      </c>
      <c r="H2335">
        <f>_xlfn.XLOOKUP(A2335,'List of Molecules Used'!$D$3:$D$55,'List of Molecules Used'!$F$3:$F$55,"",0,1)</f>
        <v>30.4</v>
      </c>
    </row>
    <row r="2336" spans="1:8">
      <c r="A2336" s="2" t="s">
        <v>69</v>
      </c>
      <c r="B2336" s="2"/>
      <c r="C2336">
        <v>248.85</v>
      </c>
      <c r="D2336">
        <v>10</v>
      </c>
      <c r="E2336">
        <v>173.56</v>
      </c>
      <c r="F2336" t="s">
        <v>237</v>
      </c>
      <c r="G2336">
        <f>_xlfn.XLOOKUP(A2336,'List of Molecules Used'!$D$3:$D$55,'List of Molecules Used'!$E$3:$E$55,"",0,1)</f>
        <v>497.7</v>
      </c>
      <c r="H2336">
        <f>_xlfn.XLOOKUP(A2336,'List of Molecules Used'!$D$3:$D$55,'List of Molecules Used'!$F$3:$F$55,"",0,1)</f>
        <v>30.4</v>
      </c>
    </row>
    <row r="2337" spans="1:8">
      <c r="A2337" s="2" t="s">
        <v>69</v>
      </c>
      <c r="B2337" s="2"/>
      <c r="C2337">
        <v>298.62</v>
      </c>
      <c r="D2337">
        <v>1</v>
      </c>
      <c r="E2337">
        <v>192.83</v>
      </c>
      <c r="F2337" t="s">
        <v>237</v>
      </c>
      <c r="G2337">
        <f>_xlfn.XLOOKUP(A2337,'List of Molecules Used'!$D$3:$D$55,'List of Molecules Used'!$E$3:$E$55,"",0,1)</f>
        <v>497.7</v>
      </c>
      <c r="H2337">
        <f>_xlfn.XLOOKUP(A2337,'List of Molecules Used'!$D$3:$D$55,'List of Molecules Used'!$F$3:$F$55,"",0,1)</f>
        <v>30.4</v>
      </c>
    </row>
    <row r="2338" spans="1:8">
      <c r="A2338" s="2" t="s">
        <v>69</v>
      </c>
      <c r="B2338" s="2"/>
      <c r="C2338">
        <v>298.62</v>
      </c>
      <c r="D2338">
        <v>1.5</v>
      </c>
      <c r="E2338">
        <v>192.82</v>
      </c>
      <c r="F2338" t="s">
        <v>237</v>
      </c>
      <c r="G2338">
        <f>_xlfn.XLOOKUP(A2338,'List of Molecules Used'!$D$3:$D$55,'List of Molecules Used'!$E$3:$E$55,"",0,1)</f>
        <v>497.7</v>
      </c>
      <c r="H2338">
        <f>_xlfn.XLOOKUP(A2338,'List of Molecules Used'!$D$3:$D$55,'List of Molecules Used'!$F$3:$F$55,"",0,1)</f>
        <v>30.4</v>
      </c>
    </row>
    <row r="2339" spans="1:8">
      <c r="A2339" s="2" t="s">
        <v>69</v>
      </c>
      <c r="B2339" s="2"/>
      <c r="C2339">
        <v>298.62</v>
      </c>
      <c r="D2339">
        <v>2</v>
      </c>
      <c r="E2339">
        <v>192.8</v>
      </c>
      <c r="F2339" t="s">
        <v>237</v>
      </c>
      <c r="G2339">
        <f>_xlfn.XLOOKUP(A2339,'List of Molecules Used'!$D$3:$D$55,'List of Molecules Used'!$E$3:$E$55,"",0,1)</f>
        <v>497.7</v>
      </c>
      <c r="H2339">
        <f>_xlfn.XLOOKUP(A2339,'List of Molecules Used'!$D$3:$D$55,'List of Molecules Used'!$F$3:$F$55,"",0,1)</f>
        <v>30.4</v>
      </c>
    </row>
    <row r="2340" spans="1:8">
      <c r="A2340" s="2" t="s">
        <v>69</v>
      </c>
      <c r="B2340" s="2"/>
      <c r="C2340">
        <v>298.62</v>
      </c>
      <c r="D2340">
        <v>2.5</v>
      </c>
      <c r="E2340">
        <v>192.79</v>
      </c>
      <c r="F2340" t="s">
        <v>237</v>
      </c>
      <c r="G2340">
        <f>_xlfn.XLOOKUP(A2340,'List of Molecules Used'!$D$3:$D$55,'List of Molecules Used'!$E$3:$E$55,"",0,1)</f>
        <v>497.7</v>
      </c>
      <c r="H2340">
        <f>_xlfn.XLOOKUP(A2340,'List of Molecules Used'!$D$3:$D$55,'List of Molecules Used'!$F$3:$F$55,"",0,1)</f>
        <v>30.4</v>
      </c>
    </row>
    <row r="2341" spans="1:8">
      <c r="A2341" s="2" t="s">
        <v>69</v>
      </c>
      <c r="B2341" s="2"/>
      <c r="C2341">
        <v>298.62</v>
      </c>
      <c r="D2341">
        <v>3</v>
      </c>
      <c r="E2341">
        <v>192.78</v>
      </c>
      <c r="F2341" t="s">
        <v>237</v>
      </c>
      <c r="G2341">
        <f>_xlfn.XLOOKUP(A2341,'List of Molecules Used'!$D$3:$D$55,'List of Molecules Used'!$E$3:$E$55,"",0,1)</f>
        <v>497.7</v>
      </c>
      <c r="H2341">
        <f>_xlfn.XLOOKUP(A2341,'List of Molecules Used'!$D$3:$D$55,'List of Molecules Used'!$F$3:$F$55,"",0,1)</f>
        <v>30.4</v>
      </c>
    </row>
    <row r="2342" spans="1:8">
      <c r="A2342" s="2" t="s">
        <v>69</v>
      </c>
      <c r="B2342" s="2"/>
      <c r="C2342">
        <v>298.62</v>
      </c>
      <c r="D2342">
        <v>3.5</v>
      </c>
      <c r="E2342">
        <v>192.76</v>
      </c>
      <c r="F2342" t="s">
        <v>237</v>
      </c>
      <c r="G2342">
        <f>_xlfn.XLOOKUP(A2342,'List of Molecules Used'!$D$3:$D$55,'List of Molecules Used'!$E$3:$E$55,"",0,1)</f>
        <v>497.7</v>
      </c>
      <c r="H2342">
        <f>_xlfn.XLOOKUP(A2342,'List of Molecules Used'!$D$3:$D$55,'List of Molecules Used'!$F$3:$F$55,"",0,1)</f>
        <v>30.4</v>
      </c>
    </row>
    <row r="2343" spans="1:8">
      <c r="A2343" s="2" t="s">
        <v>69</v>
      </c>
      <c r="B2343" s="2"/>
      <c r="C2343">
        <v>298.62</v>
      </c>
      <c r="D2343">
        <v>4</v>
      </c>
      <c r="E2343">
        <v>192.75</v>
      </c>
      <c r="F2343" t="s">
        <v>237</v>
      </c>
      <c r="G2343">
        <f>_xlfn.XLOOKUP(A2343,'List of Molecules Used'!$D$3:$D$55,'List of Molecules Used'!$E$3:$E$55,"",0,1)</f>
        <v>497.7</v>
      </c>
      <c r="H2343">
        <f>_xlfn.XLOOKUP(A2343,'List of Molecules Used'!$D$3:$D$55,'List of Molecules Used'!$F$3:$F$55,"",0,1)</f>
        <v>30.4</v>
      </c>
    </row>
    <row r="2344" spans="1:8">
      <c r="A2344" s="2" t="s">
        <v>69</v>
      </c>
      <c r="B2344" s="2"/>
      <c r="C2344">
        <v>298.62</v>
      </c>
      <c r="D2344">
        <v>4.5</v>
      </c>
      <c r="E2344">
        <v>192.74</v>
      </c>
      <c r="F2344" t="s">
        <v>237</v>
      </c>
      <c r="G2344">
        <f>_xlfn.XLOOKUP(A2344,'List of Molecules Used'!$D$3:$D$55,'List of Molecules Used'!$E$3:$E$55,"",0,1)</f>
        <v>497.7</v>
      </c>
      <c r="H2344">
        <f>_xlfn.XLOOKUP(A2344,'List of Molecules Used'!$D$3:$D$55,'List of Molecules Used'!$F$3:$F$55,"",0,1)</f>
        <v>30.4</v>
      </c>
    </row>
    <row r="2345" spans="1:8">
      <c r="A2345" s="2" t="s">
        <v>69</v>
      </c>
      <c r="B2345" s="2"/>
      <c r="C2345">
        <v>298.62</v>
      </c>
      <c r="D2345">
        <v>5</v>
      </c>
      <c r="E2345">
        <v>192.73</v>
      </c>
      <c r="F2345" t="s">
        <v>237</v>
      </c>
      <c r="G2345">
        <f>_xlfn.XLOOKUP(A2345,'List of Molecules Used'!$D$3:$D$55,'List of Molecules Used'!$E$3:$E$55,"",0,1)</f>
        <v>497.7</v>
      </c>
      <c r="H2345">
        <f>_xlfn.XLOOKUP(A2345,'List of Molecules Used'!$D$3:$D$55,'List of Molecules Used'!$F$3:$F$55,"",0,1)</f>
        <v>30.4</v>
      </c>
    </row>
    <row r="2346" spans="1:8">
      <c r="A2346" s="2" t="s">
        <v>69</v>
      </c>
      <c r="B2346" s="2"/>
      <c r="C2346">
        <v>298.62</v>
      </c>
      <c r="D2346">
        <v>5.5</v>
      </c>
      <c r="E2346">
        <v>192.71</v>
      </c>
      <c r="F2346" t="s">
        <v>237</v>
      </c>
      <c r="G2346">
        <f>_xlfn.XLOOKUP(A2346,'List of Molecules Used'!$D$3:$D$55,'List of Molecules Used'!$E$3:$E$55,"",0,1)</f>
        <v>497.7</v>
      </c>
      <c r="H2346">
        <f>_xlfn.XLOOKUP(A2346,'List of Molecules Used'!$D$3:$D$55,'List of Molecules Used'!$F$3:$F$55,"",0,1)</f>
        <v>30.4</v>
      </c>
    </row>
    <row r="2347" spans="1:8">
      <c r="A2347" s="2" t="s">
        <v>69</v>
      </c>
      <c r="B2347" s="2"/>
      <c r="C2347">
        <v>298.62</v>
      </c>
      <c r="D2347">
        <v>6</v>
      </c>
      <c r="E2347">
        <v>192.7</v>
      </c>
      <c r="F2347" t="s">
        <v>237</v>
      </c>
      <c r="G2347">
        <f>_xlfn.XLOOKUP(A2347,'List of Molecules Used'!$D$3:$D$55,'List of Molecules Used'!$E$3:$E$55,"",0,1)</f>
        <v>497.7</v>
      </c>
      <c r="H2347">
        <f>_xlfn.XLOOKUP(A2347,'List of Molecules Used'!$D$3:$D$55,'List of Molecules Used'!$F$3:$F$55,"",0,1)</f>
        <v>30.4</v>
      </c>
    </row>
    <row r="2348" spans="1:8">
      <c r="A2348" s="2" t="s">
        <v>69</v>
      </c>
      <c r="B2348" s="2"/>
      <c r="C2348">
        <v>298.62</v>
      </c>
      <c r="D2348">
        <v>6.5</v>
      </c>
      <c r="E2348">
        <v>192.69</v>
      </c>
      <c r="F2348" t="s">
        <v>237</v>
      </c>
      <c r="G2348">
        <f>_xlfn.XLOOKUP(A2348,'List of Molecules Used'!$D$3:$D$55,'List of Molecules Used'!$E$3:$E$55,"",0,1)</f>
        <v>497.7</v>
      </c>
      <c r="H2348">
        <f>_xlfn.XLOOKUP(A2348,'List of Molecules Used'!$D$3:$D$55,'List of Molecules Used'!$F$3:$F$55,"",0,1)</f>
        <v>30.4</v>
      </c>
    </row>
    <row r="2349" spans="1:8">
      <c r="A2349" s="2" t="s">
        <v>69</v>
      </c>
      <c r="B2349" s="2"/>
      <c r="C2349">
        <v>298.62</v>
      </c>
      <c r="D2349">
        <v>7</v>
      </c>
      <c r="E2349">
        <v>192.68</v>
      </c>
      <c r="F2349" t="s">
        <v>237</v>
      </c>
      <c r="G2349">
        <f>_xlfn.XLOOKUP(A2349,'List of Molecules Used'!$D$3:$D$55,'List of Molecules Used'!$E$3:$E$55,"",0,1)</f>
        <v>497.7</v>
      </c>
      <c r="H2349">
        <f>_xlfn.XLOOKUP(A2349,'List of Molecules Used'!$D$3:$D$55,'List of Molecules Used'!$F$3:$F$55,"",0,1)</f>
        <v>30.4</v>
      </c>
    </row>
    <row r="2350" spans="1:8">
      <c r="A2350" s="2" t="s">
        <v>69</v>
      </c>
      <c r="B2350" s="2"/>
      <c r="C2350">
        <v>298.62</v>
      </c>
      <c r="D2350">
        <v>7.5</v>
      </c>
      <c r="E2350">
        <v>192.66</v>
      </c>
      <c r="F2350" t="s">
        <v>237</v>
      </c>
      <c r="G2350">
        <f>_xlfn.XLOOKUP(A2350,'List of Molecules Used'!$D$3:$D$55,'List of Molecules Used'!$E$3:$E$55,"",0,1)</f>
        <v>497.7</v>
      </c>
      <c r="H2350">
        <f>_xlfn.XLOOKUP(A2350,'List of Molecules Used'!$D$3:$D$55,'List of Molecules Used'!$F$3:$F$55,"",0,1)</f>
        <v>30.4</v>
      </c>
    </row>
    <row r="2351" spans="1:8">
      <c r="A2351" s="2" t="s">
        <v>69</v>
      </c>
      <c r="B2351" s="2"/>
      <c r="C2351">
        <v>298.62</v>
      </c>
      <c r="D2351">
        <v>8</v>
      </c>
      <c r="E2351">
        <v>192.65</v>
      </c>
      <c r="F2351" t="s">
        <v>237</v>
      </c>
      <c r="G2351">
        <f>_xlfn.XLOOKUP(A2351,'List of Molecules Used'!$D$3:$D$55,'List of Molecules Used'!$E$3:$E$55,"",0,1)</f>
        <v>497.7</v>
      </c>
      <c r="H2351">
        <f>_xlfn.XLOOKUP(A2351,'List of Molecules Used'!$D$3:$D$55,'List of Molecules Used'!$F$3:$F$55,"",0,1)</f>
        <v>30.4</v>
      </c>
    </row>
    <row r="2352" spans="1:8">
      <c r="A2352" s="2" t="s">
        <v>69</v>
      </c>
      <c r="B2352" s="2"/>
      <c r="C2352">
        <v>298.62</v>
      </c>
      <c r="D2352">
        <v>8.5</v>
      </c>
      <c r="E2352">
        <v>192.64</v>
      </c>
      <c r="F2352" t="s">
        <v>237</v>
      </c>
      <c r="G2352">
        <f>_xlfn.XLOOKUP(A2352,'List of Molecules Used'!$D$3:$D$55,'List of Molecules Used'!$E$3:$E$55,"",0,1)</f>
        <v>497.7</v>
      </c>
      <c r="H2352">
        <f>_xlfn.XLOOKUP(A2352,'List of Molecules Used'!$D$3:$D$55,'List of Molecules Used'!$F$3:$F$55,"",0,1)</f>
        <v>30.4</v>
      </c>
    </row>
    <row r="2353" spans="1:8">
      <c r="A2353" s="2" t="s">
        <v>69</v>
      </c>
      <c r="B2353" s="2"/>
      <c r="C2353">
        <v>298.62</v>
      </c>
      <c r="D2353">
        <v>9</v>
      </c>
      <c r="E2353">
        <v>192.63</v>
      </c>
      <c r="F2353" t="s">
        <v>237</v>
      </c>
      <c r="G2353">
        <f>_xlfn.XLOOKUP(A2353,'List of Molecules Used'!$D$3:$D$55,'List of Molecules Used'!$E$3:$E$55,"",0,1)</f>
        <v>497.7</v>
      </c>
      <c r="H2353">
        <f>_xlfn.XLOOKUP(A2353,'List of Molecules Used'!$D$3:$D$55,'List of Molecules Used'!$F$3:$F$55,"",0,1)</f>
        <v>30.4</v>
      </c>
    </row>
    <row r="2354" spans="1:8">
      <c r="A2354" s="2" t="s">
        <v>69</v>
      </c>
      <c r="B2354" s="2"/>
      <c r="C2354">
        <v>298.62</v>
      </c>
      <c r="D2354">
        <v>9.5</v>
      </c>
      <c r="E2354">
        <v>192.61</v>
      </c>
      <c r="F2354" t="s">
        <v>237</v>
      </c>
      <c r="G2354">
        <f>_xlfn.XLOOKUP(A2354,'List of Molecules Used'!$D$3:$D$55,'List of Molecules Used'!$E$3:$E$55,"",0,1)</f>
        <v>497.7</v>
      </c>
      <c r="H2354">
        <f>_xlfn.XLOOKUP(A2354,'List of Molecules Used'!$D$3:$D$55,'List of Molecules Used'!$F$3:$F$55,"",0,1)</f>
        <v>30.4</v>
      </c>
    </row>
    <row r="2355" spans="1:8">
      <c r="A2355" s="2" t="s">
        <v>69</v>
      </c>
      <c r="B2355" s="2"/>
      <c r="C2355">
        <v>298.62</v>
      </c>
      <c r="D2355">
        <v>10</v>
      </c>
      <c r="E2355">
        <v>192.6</v>
      </c>
      <c r="F2355" t="s">
        <v>237</v>
      </c>
      <c r="G2355">
        <f>_xlfn.XLOOKUP(A2355,'List of Molecules Used'!$D$3:$D$55,'List of Molecules Used'!$E$3:$E$55,"",0,1)</f>
        <v>497.7</v>
      </c>
      <c r="H2355">
        <f>_xlfn.XLOOKUP(A2355,'List of Molecules Used'!$D$3:$D$55,'List of Molecules Used'!$F$3:$F$55,"",0,1)</f>
        <v>30.4</v>
      </c>
    </row>
    <row r="2356" spans="1:8">
      <c r="A2356" s="2" t="s">
        <v>69</v>
      </c>
      <c r="B2356" s="2"/>
      <c r="C2356">
        <v>348.39</v>
      </c>
      <c r="D2356">
        <v>1</v>
      </c>
      <c r="E2356">
        <v>166.54</v>
      </c>
      <c r="F2356" t="s">
        <v>238</v>
      </c>
      <c r="G2356">
        <f>_xlfn.XLOOKUP(A2356,'List of Molecules Used'!$D$3:$D$55,'List of Molecules Used'!$E$3:$E$55,"",0,1)</f>
        <v>497.7</v>
      </c>
      <c r="H2356">
        <f>_xlfn.XLOOKUP(A2356,'List of Molecules Used'!$D$3:$D$55,'List of Molecules Used'!$F$3:$F$55,"",0,1)</f>
        <v>30.4</v>
      </c>
    </row>
    <row r="2357" spans="1:8">
      <c r="A2357" s="2" t="s">
        <v>69</v>
      </c>
      <c r="B2357" s="2"/>
      <c r="C2357">
        <v>348.39</v>
      </c>
      <c r="D2357">
        <v>1.5</v>
      </c>
      <c r="E2357">
        <v>168.65</v>
      </c>
      <c r="F2357" t="s">
        <v>238</v>
      </c>
      <c r="G2357">
        <f>_xlfn.XLOOKUP(A2357,'List of Molecules Used'!$D$3:$D$55,'List of Molecules Used'!$E$3:$E$55,"",0,1)</f>
        <v>497.7</v>
      </c>
      <c r="H2357">
        <f>_xlfn.XLOOKUP(A2357,'List of Molecules Used'!$D$3:$D$55,'List of Molecules Used'!$F$3:$F$55,"",0,1)</f>
        <v>30.4</v>
      </c>
    </row>
    <row r="2358" spans="1:8">
      <c r="A2358" s="2" t="s">
        <v>69</v>
      </c>
      <c r="B2358" s="2"/>
      <c r="C2358">
        <v>348.39</v>
      </c>
      <c r="D2358">
        <v>1.5966</v>
      </c>
      <c r="E2358">
        <v>169.09</v>
      </c>
      <c r="F2358" t="s">
        <v>238</v>
      </c>
      <c r="G2358">
        <f>_xlfn.XLOOKUP(A2358,'List of Molecules Used'!$D$3:$D$55,'List of Molecules Used'!$E$3:$E$55,"",0,1)</f>
        <v>497.7</v>
      </c>
      <c r="H2358">
        <f>_xlfn.XLOOKUP(A2358,'List of Molecules Used'!$D$3:$D$55,'List of Molecules Used'!$F$3:$F$55,"",0,1)</f>
        <v>30.4</v>
      </c>
    </row>
    <row r="2359" spans="1:8">
      <c r="A2359" s="2" t="s">
        <v>69</v>
      </c>
      <c r="B2359" s="2"/>
      <c r="C2359">
        <v>348.39</v>
      </c>
      <c r="D2359">
        <v>1.5966</v>
      </c>
      <c r="E2359">
        <v>214.7</v>
      </c>
      <c r="F2359" t="s">
        <v>237</v>
      </c>
      <c r="G2359">
        <f>_xlfn.XLOOKUP(A2359,'List of Molecules Used'!$D$3:$D$55,'List of Molecules Used'!$E$3:$E$55,"",0,1)</f>
        <v>497.7</v>
      </c>
      <c r="H2359">
        <f>_xlfn.XLOOKUP(A2359,'List of Molecules Used'!$D$3:$D$55,'List of Molecules Used'!$F$3:$F$55,"",0,1)</f>
        <v>30.4</v>
      </c>
    </row>
    <row r="2360" spans="1:8">
      <c r="A2360" s="2" t="s">
        <v>69</v>
      </c>
      <c r="B2360" s="2"/>
      <c r="C2360">
        <v>348.39</v>
      </c>
      <c r="D2360">
        <v>2</v>
      </c>
      <c r="E2360">
        <v>214.68</v>
      </c>
      <c r="F2360" t="s">
        <v>237</v>
      </c>
      <c r="G2360">
        <f>_xlfn.XLOOKUP(A2360,'List of Molecules Used'!$D$3:$D$55,'List of Molecules Used'!$E$3:$E$55,"",0,1)</f>
        <v>497.7</v>
      </c>
      <c r="H2360">
        <f>_xlfn.XLOOKUP(A2360,'List of Molecules Used'!$D$3:$D$55,'List of Molecules Used'!$F$3:$F$55,"",0,1)</f>
        <v>30.4</v>
      </c>
    </row>
    <row r="2361" spans="1:8">
      <c r="A2361" s="2" t="s">
        <v>69</v>
      </c>
      <c r="B2361" s="2"/>
      <c r="C2361">
        <v>348.39</v>
      </c>
      <c r="D2361">
        <v>2.5</v>
      </c>
      <c r="E2361">
        <v>214.65</v>
      </c>
      <c r="F2361" t="s">
        <v>237</v>
      </c>
      <c r="G2361">
        <f>_xlfn.XLOOKUP(A2361,'List of Molecules Used'!$D$3:$D$55,'List of Molecules Used'!$E$3:$E$55,"",0,1)</f>
        <v>497.7</v>
      </c>
      <c r="H2361">
        <f>_xlfn.XLOOKUP(A2361,'List of Molecules Used'!$D$3:$D$55,'List of Molecules Used'!$F$3:$F$55,"",0,1)</f>
        <v>30.4</v>
      </c>
    </row>
    <row r="2362" spans="1:8">
      <c r="A2362" s="2" t="s">
        <v>69</v>
      </c>
      <c r="B2362" s="2"/>
      <c r="C2362">
        <v>348.39</v>
      </c>
      <c r="D2362">
        <v>3</v>
      </c>
      <c r="E2362">
        <v>214.62</v>
      </c>
      <c r="F2362" t="s">
        <v>237</v>
      </c>
      <c r="G2362">
        <f>_xlfn.XLOOKUP(A2362,'List of Molecules Used'!$D$3:$D$55,'List of Molecules Used'!$E$3:$E$55,"",0,1)</f>
        <v>497.7</v>
      </c>
      <c r="H2362">
        <f>_xlfn.XLOOKUP(A2362,'List of Molecules Used'!$D$3:$D$55,'List of Molecules Used'!$F$3:$F$55,"",0,1)</f>
        <v>30.4</v>
      </c>
    </row>
    <row r="2363" spans="1:8">
      <c r="A2363" s="2" t="s">
        <v>69</v>
      </c>
      <c r="B2363" s="2"/>
      <c r="C2363">
        <v>348.39</v>
      </c>
      <c r="D2363">
        <v>3.5</v>
      </c>
      <c r="E2363">
        <v>214.59</v>
      </c>
      <c r="F2363" t="s">
        <v>237</v>
      </c>
      <c r="G2363">
        <f>_xlfn.XLOOKUP(A2363,'List of Molecules Used'!$D$3:$D$55,'List of Molecules Used'!$E$3:$E$55,"",0,1)</f>
        <v>497.7</v>
      </c>
      <c r="H2363">
        <f>_xlfn.XLOOKUP(A2363,'List of Molecules Used'!$D$3:$D$55,'List of Molecules Used'!$F$3:$F$55,"",0,1)</f>
        <v>30.4</v>
      </c>
    </row>
    <row r="2364" spans="1:8">
      <c r="A2364" s="2" t="s">
        <v>69</v>
      </c>
      <c r="B2364" s="2"/>
      <c r="C2364">
        <v>348.39</v>
      </c>
      <c r="D2364">
        <v>4</v>
      </c>
      <c r="E2364">
        <v>214.56</v>
      </c>
      <c r="F2364" t="s">
        <v>237</v>
      </c>
      <c r="G2364">
        <f>_xlfn.XLOOKUP(A2364,'List of Molecules Used'!$D$3:$D$55,'List of Molecules Used'!$E$3:$E$55,"",0,1)</f>
        <v>497.7</v>
      </c>
      <c r="H2364">
        <f>_xlfn.XLOOKUP(A2364,'List of Molecules Used'!$D$3:$D$55,'List of Molecules Used'!$F$3:$F$55,"",0,1)</f>
        <v>30.4</v>
      </c>
    </row>
    <row r="2365" spans="1:8">
      <c r="A2365" s="2" t="s">
        <v>69</v>
      </c>
      <c r="B2365" s="2"/>
      <c r="C2365">
        <v>348.39</v>
      </c>
      <c r="D2365">
        <v>4.5</v>
      </c>
      <c r="E2365">
        <v>214.54</v>
      </c>
      <c r="F2365" t="s">
        <v>237</v>
      </c>
      <c r="G2365">
        <f>_xlfn.XLOOKUP(A2365,'List of Molecules Used'!$D$3:$D$55,'List of Molecules Used'!$E$3:$E$55,"",0,1)</f>
        <v>497.7</v>
      </c>
      <c r="H2365">
        <f>_xlfn.XLOOKUP(A2365,'List of Molecules Used'!$D$3:$D$55,'List of Molecules Used'!$F$3:$F$55,"",0,1)</f>
        <v>30.4</v>
      </c>
    </row>
    <row r="2366" spans="1:8">
      <c r="A2366" s="2" t="s">
        <v>69</v>
      </c>
      <c r="B2366" s="2"/>
      <c r="C2366">
        <v>348.39</v>
      </c>
      <c r="D2366">
        <v>5</v>
      </c>
      <c r="E2366">
        <v>214.51</v>
      </c>
      <c r="F2366" t="s">
        <v>237</v>
      </c>
      <c r="G2366">
        <f>_xlfn.XLOOKUP(A2366,'List of Molecules Used'!$D$3:$D$55,'List of Molecules Used'!$E$3:$E$55,"",0,1)</f>
        <v>497.7</v>
      </c>
      <c r="H2366">
        <f>_xlfn.XLOOKUP(A2366,'List of Molecules Used'!$D$3:$D$55,'List of Molecules Used'!$F$3:$F$55,"",0,1)</f>
        <v>30.4</v>
      </c>
    </row>
    <row r="2367" spans="1:8">
      <c r="A2367" s="2" t="s">
        <v>69</v>
      </c>
      <c r="B2367" s="2"/>
      <c r="C2367">
        <v>348.39</v>
      </c>
      <c r="D2367">
        <v>5.5</v>
      </c>
      <c r="E2367">
        <v>214.48</v>
      </c>
      <c r="F2367" t="s">
        <v>237</v>
      </c>
      <c r="G2367">
        <f>_xlfn.XLOOKUP(A2367,'List of Molecules Used'!$D$3:$D$55,'List of Molecules Used'!$E$3:$E$55,"",0,1)</f>
        <v>497.7</v>
      </c>
      <c r="H2367">
        <f>_xlfn.XLOOKUP(A2367,'List of Molecules Used'!$D$3:$D$55,'List of Molecules Used'!$F$3:$F$55,"",0,1)</f>
        <v>30.4</v>
      </c>
    </row>
    <row r="2368" spans="1:8">
      <c r="A2368" s="2" t="s">
        <v>69</v>
      </c>
      <c r="B2368" s="2"/>
      <c r="C2368">
        <v>348.39</v>
      </c>
      <c r="D2368">
        <v>6</v>
      </c>
      <c r="E2368">
        <v>214.45</v>
      </c>
      <c r="F2368" t="s">
        <v>237</v>
      </c>
      <c r="G2368">
        <f>_xlfn.XLOOKUP(A2368,'List of Molecules Used'!$D$3:$D$55,'List of Molecules Used'!$E$3:$E$55,"",0,1)</f>
        <v>497.7</v>
      </c>
      <c r="H2368">
        <f>_xlfn.XLOOKUP(A2368,'List of Molecules Used'!$D$3:$D$55,'List of Molecules Used'!$F$3:$F$55,"",0,1)</f>
        <v>30.4</v>
      </c>
    </row>
    <row r="2369" spans="1:8">
      <c r="A2369" s="2" t="s">
        <v>69</v>
      </c>
      <c r="B2369" s="2"/>
      <c r="C2369">
        <v>348.39</v>
      </c>
      <c r="D2369">
        <v>6.5</v>
      </c>
      <c r="E2369">
        <v>214.42</v>
      </c>
      <c r="F2369" t="s">
        <v>237</v>
      </c>
      <c r="G2369">
        <f>_xlfn.XLOOKUP(A2369,'List of Molecules Used'!$D$3:$D$55,'List of Molecules Used'!$E$3:$E$55,"",0,1)</f>
        <v>497.7</v>
      </c>
      <c r="H2369">
        <f>_xlfn.XLOOKUP(A2369,'List of Molecules Used'!$D$3:$D$55,'List of Molecules Used'!$F$3:$F$55,"",0,1)</f>
        <v>30.4</v>
      </c>
    </row>
    <row r="2370" spans="1:8">
      <c r="A2370" s="2" t="s">
        <v>69</v>
      </c>
      <c r="B2370" s="2"/>
      <c r="C2370">
        <v>348.39</v>
      </c>
      <c r="D2370">
        <v>7</v>
      </c>
      <c r="E2370">
        <v>214.4</v>
      </c>
      <c r="F2370" t="s">
        <v>237</v>
      </c>
      <c r="G2370">
        <f>_xlfn.XLOOKUP(A2370,'List of Molecules Used'!$D$3:$D$55,'List of Molecules Used'!$E$3:$E$55,"",0,1)</f>
        <v>497.7</v>
      </c>
      <c r="H2370">
        <f>_xlfn.XLOOKUP(A2370,'List of Molecules Used'!$D$3:$D$55,'List of Molecules Used'!$F$3:$F$55,"",0,1)</f>
        <v>30.4</v>
      </c>
    </row>
    <row r="2371" spans="1:8">
      <c r="A2371" s="2" t="s">
        <v>69</v>
      </c>
      <c r="B2371" s="2"/>
      <c r="C2371">
        <v>348.39</v>
      </c>
      <c r="D2371">
        <v>7.5</v>
      </c>
      <c r="E2371">
        <v>214.37</v>
      </c>
      <c r="F2371" t="s">
        <v>237</v>
      </c>
      <c r="G2371">
        <f>_xlfn.XLOOKUP(A2371,'List of Molecules Used'!$D$3:$D$55,'List of Molecules Used'!$E$3:$E$55,"",0,1)</f>
        <v>497.7</v>
      </c>
      <c r="H2371">
        <f>_xlfn.XLOOKUP(A2371,'List of Molecules Used'!$D$3:$D$55,'List of Molecules Used'!$F$3:$F$55,"",0,1)</f>
        <v>30.4</v>
      </c>
    </row>
    <row r="2372" spans="1:8">
      <c r="A2372" s="2" t="s">
        <v>69</v>
      </c>
      <c r="B2372" s="2"/>
      <c r="C2372">
        <v>348.39</v>
      </c>
      <c r="D2372">
        <v>8</v>
      </c>
      <c r="E2372">
        <v>214.34</v>
      </c>
      <c r="F2372" t="s">
        <v>237</v>
      </c>
      <c r="G2372">
        <f>_xlfn.XLOOKUP(A2372,'List of Molecules Used'!$D$3:$D$55,'List of Molecules Used'!$E$3:$E$55,"",0,1)</f>
        <v>497.7</v>
      </c>
      <c r="H2372">
        <f>_xlfn.XLOOKUP(A2372,'List of Molecules Used'!$D$3:$D$55,'List of Molecules Used'!$F$3:$F$55,"",0,1)</f>
        <v>30.4</v>
      </c>
    </row>
    <row r="2373" spans="1:8">
      <c r="A2373" s="2" t="s">
        <v>69</v>
      </c>
      <c r="B2373" s="2"/>
      <c r="C2373">
        <v>348.39</v>
      </c>
      <c r="D2373">
        <v>8.5</v>
      </c>
      <c r="E2373">
        <v>214.31</v>
      </c>
      <c r="F2373" t="s">
        <v>237</v>
      </c>
      <c r="G2373">
        <f>_xlfn.XLOOKUP(A2373,'List of Molecules Used'!$D$3:$D$55,'List of Molecules Used'!$E$3:$E$55,"",0,1)</f>
        <v>497.7</v>
      </c>
      <c r="H2373">
        <f>_xlfn.XLOOKUP(A2373,'List of Molecules Used'!$D$3:$D$55,'List of Molecules Used'!$F$3:$F$55,"",0,1)</f>
        <v>30.4</v>
      </c>
    </row>
    <row r="2374" spans="1:8">
      <c r="A2374" s="2" t="s">
        <v>69</v>
      </c>
      <c r="B2374" s="2"/>
      <c r="C2374">
        <v>348.39</v>
      </c>
      <c r="D2374">
        <v>9</v>
      </c>
      <c r="E2374">
        <v>214.28</v>
      </c>
      <c r="F2374" t="s">
        <v>237</v>
      </c>
      <c r="G2374">
        <f>_xlfn.XLOOKUP(A2374,'List of Molecules Used'!$D$3:$D$55,'List of Molecules Used'!$E$3:$E$55,"",0,1)</f>
        <v>497.7</v>
      </c>
      <c r="H2374">
        <f>_xlfn.XLOOKUP(A2374,'List of Molecules Used'!$D$3:$D$55,'List of Molecules Used'!$F$3:$F$55,"",0,1)</f>
        <v>30.4</v>
      </c>
    </row>
    <row r="2375" spans="1:8">
      <c r="A2375" s="2" t="s">
        <v>69</v>
      </c>
      <c r="B2375" s="2"/>
      <c r="C2375">
        <v>348.39</v>
      </c>
      <c r="D2375">
        <v>9.5</v>
      </c>
      <c r="E2375">
        <v>214.26</v>
      </c>
      <c r="F2375" t="s">
        <v>237</v>
      </c>
      <c r="G2375">
        <f>_xlfn.XLOOKUP(A2375,'List of Molecules Used'!$D$3:$D$55,'List of Molecules Used'!$E$3:$E$55,"",0,1)</f>
        <v>497.7</v>
      </c>
      <c r="H2375">
        <f>_xlfn.XLOOKUP(A2375,'List of Molecules Used'!$D$3:$D$55,'List of Molecules Used'!$F$3:$F$55,"",0,1)</f>
        <v>30.4</v>
      </c>
    </row>
    <row r="2376" spans="1:8">
      <c r="A2376" s="2" t="s">
        <v>69</v>
      </c>
      <c r="B2376" s="2"/>
      <c r="C2376">
        <v>348.39</v>
      </c>
      <c r="D2376">
        <v>10</v>
      </c>
      <c r="E2376">
        <v>214.23</v>
      </c>
      <c r="F2376" t="s">
        <v>237</v>
      </c>
      <c r="G2376">
        <f>_xlfn.XLOOKUP(A2376,'List of Molecules Used'!$D$3:$D$55,'List of Molecules Used'!$E$3:$E$55,"",0,1)</f>
        <v>497.7</v>
      </c>
      <c r="H2376">
        <f>_xlfn.XLOOKUP(A2376,'List of Molecules Used'!$D$3:$D$55,'List of Molecules Used'!$F$3:$F$55,"",0,1)</f>
        <v>30.4</v>
      </c>
    </row>
    <row r="2377" spans="1:8">
      <c r="A2377" s="2" t="s">
        <v>69</v>
      </c>
      <c r="B2377" s="2"/>
      <c r="C2377">
        <v>398.16</v>
      </c>
      <c r="D2377">
        <v>1</v>
      </c>
      <c r="E2377">
        <v>184.68</v>
      </c>
      <c r="F2377" t="s">
        <v>238</v>
      </c>
      <c r="G2377">
        <f>_xlfn.XLOOKUP(A2377,'List of Molecules Used'!$D$3:$D$55,'List of Molecules Used'!$E$3:$E$55,"",0,1)</f>
        <v>497.7</v>
      </c>
      <c r="H2377">
        <f>_xlfn.XLOOKUP(A2377,'List of Molecules Used'!$D$3:$D$55,'List of Molecules Used'!$F$3:$F$55,"",0,1)</f>
        <v>30.4</v>
      </c>
    </row>
    <row r="2378" spans="1:8">
      <c r="A2378" s="2" t="s">
        <v>69</v>
      </c>
      <c r="B2378" s="2"/>
      <c r="C2378">
        <v>398.16</v>
      </c>
      <c r="D2378">
        <v>1.5</v>
      </c>
      <c r="E2378">
        <v>185.75</v>
      </c>
      <c r="F2378" t="s">
        <v>238</v>
      </c>
      <c r="G2378">
        <f>_xlfn.XLOOKUP(A2378,'List of Molecules Used'!$D$3:$D$55,'List of Molecules Used'!$E$3:$E$55,"",0,1)</f>
        <v>497.7</v>
      </c>
      <c r="H2378">
        <f>_xlfn.XLOOKUP(A2378,'List of Molecules Used'!$D$3:$D$55,'List of Molecules Used'!$F$3:$F$55,"",0,1)</f>
        <v>30.4</v>
      </c>
    </row>
    <row r="2379" spans="1:8">
      <c r="A2379" s="2" t="s">
        <v>69</v>
      </c>
      <c r="B2379" s="2"/>
      <c r="C2379">
        <v>398.16</v>
      </c>
      <c r="D2379">
        <v>2</v>
      </c>
      <c r="E2379">
        <v>186.9</v>
      </c>
      <c r="F2379" t="s">
        <v>238</v>
      </c>
      <c r="G2379">
        <f>_xlfn.XLOOKUP(A2379,'List of Molecules Used'!$D$3:$D$55,'List of Molecules Used'!$E$3:$E$55,"",0,1)</f>
        <v>497.7</v>
      </c>
      <c r="H2379">
        <f>_xlfn.XLOOKUP(A2379,'List of Molecules Used'!$D$3:$D$55,'List of Molecules Used'!$F$3:$F$55,"",0,1)</f>
        <v>30.4</v>
      </c>
    </row>
    <row r="2380" spans="1:8">
      <c r="A2380" s="2" t="s">
        <v>69</v>
      </c>
      <c r="B2380" s="2"/>
      <c r="C2380">
        <v>398.16</v>
      </c>
      <c r="D2380">
        <v>2.5</v>
      </c>
      <c r="E2380">
        <v>188.14</v>
      </c>
      <c r="F2380" t="s">
        <v>238</v>
      </c>
      <c r="G2380">
        <f>_xlfn.XLOOKUP(A2380,'List of Molecules Used'!$D$3:$D$55,'List of Molecules Used'!$E$3:$E$55,"",0,1)</f>
        <v>497.7</v>
      </c>
      <c r="H2380">
        <f>_xlfn.XLOOKUP(A2380,'List of Molecules Used'!$D$3:$D$55,'List of Molecules Used'!$F$3:$F$55,"",0,1)</f>
        <v>30.4</v>
      </c>
    </row>
    <row r="2381" spans="1:8">
      <c r="A2381" s="2" t="s">
        <v>69</v>
      </c>
      <c r="B2381" s="2"/>
      <c r="C2381">
        <v>398.16</v>
      </c>
      <c r="D2381">
        <v>3</v>
      </c>
      <c r="E2381">
        <v>189.49</v>
      </c>
      <c r="F2381" t="s">
        <v>238</v>
      </c>
      <c r="G2381">
        <f>_xlfn.XLOOKUP(A2381,'List of Molecules Used'!$D$3:$D$55,'List of Molecules Used'!$E$3:$E$55,"",0,1)</f>
        <v>497.7</v>
      </c>
      <c r="H2381">
        <f>_xlfn.XLOOKUP(A2381,'List of Molecules Used'!$D$3:$D$55,'List of Molecules Used'!$F$3:$F$55,"",0,1)</f>
        <v>30.4</v>
      </c>
    </row>
    <row r="2382" spans="1:8">
      <c r="A2382" s="2" t="s">
        <v>69</v>
      </c>
      <c r="B2382" s="2"/>
      <c r="C2382">
        <v>398.16</v>
      </c>
      <c r="D2382">
        <v>3.5</v>
      </c>
      <c r="E2382">
        <v>190.96</v>
      </c>
      <c r="F2382" t="s">
        <v>238</v>
      </c>
      <c r="G2382">
        <f>_xlfn.XLOOKUP(A2382,'List of Molecules Used'!$D$3:$D$55,'List of Molecules Used'!$E$3:$E$55,"",0,1)</f>
        <v>497.7</v>
      </c>
      <c r="H2382">
        <f>_xlfn.XLOOKUP(A2382,'List of Molecules Used'!$D$3:$D$55,'List of Molecules Used'!$F$3:$F$55,"",0,1)</f>
        <v>30.4</v>
      </c>
    </row>
    <row r="2383" spans="1:8">
      <c r="A2383" s="2" t="s">
        <v>69</v>
      </c>
      <c r="B2383" s="2"/>
      <c r="C2383">
        <v>398.16</v>
      </c>
      <c r="D2383">
        <v>4</v>
      </c>
      <c r="E2383">
        <v>192.59</v>
      </c>
      <c r="F2383" t="s">
        <v>238</v>
      </c>
      <c r="G2383">
        <f>_xlfn.XLOOKUP(A2383,'List of Molecules Used'!$D$3:$D$55,'List of Molecules Used'!$E$3:$E$55,"",0,1)</f>
        <v>497.7</v>
      </c>
      <c r="H2383">
        <f>_xlfn.XLOOKUP(A2383,'List of Molecules Used'!$D$3:$D$55,'List of Molecules Used'!$F$3:$F$55,"",0,1)</f>
        <v>30.4</v>
      </c>
    </row>
    <row r="2384" spans="1:8">
      <c r="A2384" s="2" t="s">
        <v>69</v>
      </c>
      <c r="B2384" s="2"/>
      <c r="C2384">
        <v>398.16</v>
      </c>
      <c r="D2384">
        <v>4.5</v>
      </c>
      <c r="E2384">
        <v>194.39</v>
      </c>
      <c r="F2384" t="s">
        <v>238</v>
      </c>
      <c r="G2384">
        <f>_xlfn.XLOOKUP(A2384,'List of Molecules Used'!$D$3:$D$55,'List of Molecules Used'!$E$3:$E$55,"",0,1)</f>
        <v>497.7</v>
      </c>
      <c r="H2384">
        <f>_xlfn.XLOOKUP(A2384,'List of Molecules Used'!$D$3:$D$55,'List of Molecules Used'!$F$3:$F$55,"",0,1)</f>
        <v>30.4</v>
      </c>
    </row>
    <row r="2385" spans="1:8">
      <c r="A2385" s="2" t="s">
        <v>69</v>
      </c>
      <c r="B2385" s="2"/>
      <c r="C2385">
        <v>398.16</v>
      </c>
      <c r="D2385">
        <v>5</v>
      </c>
      <c r="E2385">
        <v>196.42</v>
      </c>
      <c r="F2385" t="s">
        <v>238</v>
      </c>
      <c r="G2385">
        <f>_xlfn.XLOOKUP(A2385,'List of Molecules Used'!$D$3:$D$55,'List of Molecules Used'!$E$3:$E$55,"",0,1)</f>
        <v>497.7</v>
      </c>
      <c r="H2385">
        <f>_xlfn.XLOOKUP(A2385,'List of Molecules Used'!$D$3:$D$55,'List of Molecules Used'!$F$3:$F$55,"",0,1)</f>
        <v>30.4</v>
      </c>
    </row>
    <row r="2386" spans="1:8">
      <c r="A2386" s="2" t="s">
        <v>69</v>
      </c>
      <c r="B2386" s="2"/>
      <c r="C2386">
        <v>398.16</v>
      </c>
      <c r="D2386">
        <v>5.4737999999999998</v>
      </c>
      <c r="E2386">
        <v>198.59</v>
      </c>
      <c r="F2386" t="s">
        <v>238</v>
      </c>
      <c r="G2386">
        <f>_xlfn.XLOOKUP(A2386,'List of Molecules Used'!$D$3:$D$55,'List of Molecules Used'!$E$3:$E$55,"",0,1)</f>
        <v>497.7</v>
      </c>
      <c r="H2386">
        <f>_xlfn.XLOOKUP(A2386,'List of Molecules Used'!$D$3:$D$55,'List of Molecules Used'!$F$3:$F$55,"",0,1)</f>
        <v>30.4</v>
      </c>
    </row>
    <row r="2387" spans="1:8">
      <c r="A2387" s="2" t="s">
        <v>69</v>
      </c>
      <c r="B2387" s="2"/>
      <c r="C2387">
        <v>398.16</v>
      </c>
      <c r="D2387">
        <v>5.4737999999999998</v>
      </c>
      <c r="E2387">
        <v>240.72</v>
      </c>
      <c r="F2387" t="s">
        <v>237</v>
      </c>
      <c r="G2387">
        <f>_xlfn.XLOOKUP(A2387,'List of Molecules Used'!$D$3:$D$55,'List of Molecules Used'!$E$3:$E$55,"",0,1)</f>
        <v>497.7</v>
      </c>
      <c r="H2387">
        <f>_xlfn.XLOOKUP(A2387,'List of Molecules Used'!$D$3:$D$55,'List of Molecules Used'!$F$3:$F$55,"",0,1)</f>
        <v>30.4</v>
      </c>
    </row>
    <row r="2388" spans="1:8">
      <c r="A2388" s="2" t="s">
        <v>69</v>
      </c>
      <c r="B2388" s="2"/>
      <c r="C2388">
        <v>398.16</v>
      </c>
      <c r="D2388">
        <v>5.5</v>
      </c>
      <c r="E2388">
        <v>240.71</v>
      </c>
      <c r="F2388" t="s">
        <v>237</v>
      </c>
      <c r="G2388">
        <f>_xlfn.XLOOKUP(A2388,'List of Molecules Used'!$D$3:$D$55,'List of Molecules Used'!$E$3:$E$55,"",0,1)</f>
        <v>497.7</v>
      </c>
      <c r="H2388">
        <f>_xlfn.XLOOKUP(A2388,'List of Molecules Used'!$D$3:$D$55,'List of Molecules Used'!$F$3:$F$55,"",0,1)</f>
        <v>30.4</v>
      </c>
    </row>
    <row r="2389" spans="1:8">
      <c r="A2389" s="2" t="s">
        <v>69</v>
      </c>
      <c r="B2389" s="2"/>
      <c r="C2389">
        <v>398.16</v>
      </c>
      <c r="D2389">
        <v>6</v>
      </c>
      <c r="E2389">
        <v>240.63</v>
      </c>
      <c r="F2389" t="s">
        <v>237</v>
      </c>
      <c r="G2389">
        <f>_xlfn.XLOOKUP(A2389,'List of Molecules Used'!$D$3:$D$55,'List of Molecules Used'!$E$3:$E$55,"",0,1)</f>
        <v>497.7</v>
      </c>
      <c r="H2389">
        <f>_xlfn.XLOOKUP(A2389,'List of Molecules Used'!$D$3:$D$55,'List of Molecules Used'!$F$3:$F$55,"",0,1)</f>
        <v>30.4</v>
      </c>
    </row>
    <row r="2390" spans="1:8">
      <c r="A2390" s="2" t="s">
        <v>69</v>
      </c>
      <c r="B2390" s="2"/>
      <c r="C2390">
        <v>398.16</v>
      </c>
      <c r="D2390">
        <v>6.5</v>
      </c>
      <c r="E2390">
        <v>240.54</v>
      </c>
      <c r="F2390" t="s">
        <v>237</v>
      </c>
      <c r="G2390">
        <f>_xlfn.XLOOKUP(A2390,'List of Molecules Used'!$D$3:$D$55,'List of Molecules Used'!$E$3:$E$55,"",0,1)</f>
        <v>497.7</v>
      </c>
      <c r="H2390">
        <f>_xlfn.XLOOKUP(A2390,'List of Molecules Used'!$D$3:$D$55,'List of Molecules Used'!$F$3:$F$55,"",0,1)</f>
        <v>30.4</v>
      </c>
    </row>
    <row r="2391" spans="1:8">
      <c r="A2391" s="2" t="s">
        <v>69</v>
      </c>
      <c r="B2391" s="2"/>
      <c r="C2391">
        <v>398.16</v>
      </c>
      <c r="D2391">
        <v>7</v>
      </c>
      <c r="E2391">
        <v>240.46</v>
      </c>
      <c r="F2391" t="s">
        <v>237</v>
      </c>
      <c r="G2391">
        <f>_xlfn.XLOOKUP(A2391,'List of Molecules Used'!$D$3:$D$55,'List of Molecules Used'!$E$3:$E$55,"",0,1)</f>
        <v>497.7</v>
      </c>
      <c r="H2391">
        <f>_xlfn.XLOOKUP(A2391,'List of Molecules Used'!$D$3:$D$55,'List of Molecules Used'!$F$3:$F$55,"",0,1)</f>
        <v>30.4</v>
      </c>
    </row>
    <row r="2392" spans="1:8">
      <c r="A2392" s="2" t="s">
        <v>69</v>
      </c>
      <c r="B2392" s="2"/>
      <c r="C2392">
        <v>398.16</v>
      </c>
      <c r="D2392">
        <v>7.5</v>
      </c>
      <c r="E2392">
        <v>240.38</v>
      </c>
      <c r="F2392" t="s">
        <v>237</v>
      </c>
      <c r="G2392">
        <f>_xlfn.XLOOKUP(A2392,'List of Molecules Used'!$D$3:$D$55,'List of Molecules Used'!$E$3:$E$55,"",0,1)</f>
        <v>497.7</v>
      </c>
      <c r="H2392">
        <f>_xlfn.XLOOKUP(A2392,'List of Molecules Used'!$D$3:$D$55,'List of Molecules Used'!$F$3:$F$55,"",0,1)</f>
        <v>30.4</v>
      </c>
    </row>
    <row r="2393" spans="1:8">
      <c r="A2393" s="2" t="s">
        <v>69</v>
      </c>
      <c r="B2393" s="2"/>
      <c r="C2393">
        <v>398.16</v>
      </c>
      <c r="D2393">
        <v>8</v>
      </c>
      <c r="E2393">
        <v>240.3</v>
      </c>
      <c r="F2393" t="s">
        <v>237</v>
      </c>
      <c r="G2393">
        <f>_xlfn.XLOOKUP(A2393,'List of Molecules Used'!$D$3:$D$55,'List of Molecules Used'!$E$3:$E$55,"",0,1)</f>
        <v>497.7</v>
      </c>
      <c r="H2393">
        <f>_xlfn.XLOOKUP(A2393,'List of Molecules Used'!$D$3:$D$55,'List of Molecules Used'!$F$3:$F$55,"",0,1)</f>
        <v>30.4</v>
      </c>
    </row>
    <row r="2394" spans="1:8">
      <c r="A2394" s="2" t="s">
        <v>69</v>
      </c>
      <c r="B2394" s="2"/>
      <c r="C2394">
        <v>398.16</v>
      </c>
      <c r="D2394">
        <v>8.5</v>
      </c>
      <c r="E2394">
        <v>240.22</v>
      </c>
      <c r="F2394" t="s">
        <v>237</v>
      </c>
      <c r="G2394">
        <f>_xlfn.XLOOKUP(A2394,'List of Molecules Used'!$D$3:$D$55,'List of Molecules Used'!$E$3:$E$55,"",0,1)</f>
        <v>497.7</v>
      </c>
      <c r="H2394">
        <f>_xlfn.XLOOKUP(A2394,'List of Molecules Used'!$D$3:$D$55,'List of Molecules Used'!$F$3:$F$55,"",0,1)</f>
        <v>30.4</v>
      </c>
    </row>
    <row r="2395" spans="1:8">
      <c r="A2395" s="2" t="s">
        <v>69</v>
      </c>
      <c r="B2395" s="2"/>
      <c r="C2395">
        <v>398.16</v>
      </c>
      <c r="D2395">
        <v>9</v>
      </c>
      <c r="E2395">
        <v>240.13</v>
      </c>
      <c r="F2395" t="s">
        <v>237</v>
      </c>
      <c r="G2395">
        <f>_xlfn.XLOOKUP(A2395,'List of Molecules Used'!$D$3:$D$55,'List of Molecules Used'!$E$3:$E$55,"",0,1)</f>
        <v>497.7</v>
      </c>
      <c r="H2395">
        <f>_xlfn.XLOOKUP(A2395,'List of Molecules Used'!$D$3:$D$55,'List of Molecules Used'!$F$3:$F$55,"",0,1)</f>
        <v>30.4</v>
      </c>
    </row>
    <row r="2396" spans="1:8">
      <c r="A2396" s="2" t="s">
        <v>69</v>
      </c>
      <c r="B2396" s="2"/>
      <c r="C2396">
        <v>398.16</v>
      </c>
      <c r="D2396">
        <v>9.5</v>
      </c>
      <c r="E2396">
        <v>240.05</v>
      </c>
      <c r="F2396" t="s">
        <v>237</v>
      </c>
      <c r="G2396">
        <f>_xlfn.XLOOKUP(A2396,'List of Molecules Used'!$D$3:$D$55,'List of Molecules Used'!$E$3:$E$55,"",0,1)</f>
        <v>497.7</v>
      </c>
      <c r="H2396">
        <f>_xlfn.XLOOKUP(A2396,'List of Molecules Used'!$D$3:$D$55,'List of Molecules Used'!$F$3:$F$55,"",0,1)</f>
        <v>30.4</v>
      </c>
    </row>
    <row r="2397" spans="1:8">
      <c r="A2397" s="2" t="s">
        <v>69</v>
      </c>
      <c r="B2397" s="2"/>
      <c r="C2397">
        <v>398.16</v>
      </c>
      <c r="D2397">
        <v>10</v>
      </c>
      <c r="E2397">
        <v>239.98</v>
      </c>
      <c r="F2397" t="s">
        <v>237</v>
      </c>
      <c r="G2397">
        <f>_xlfn.XLOOKUP(A2397,'List of Molecules Used'!$D$3:$D$55,'List of Molecules Used'!$E$3:$E$55,"",0,1)</f>
        <v>497.7</v>
      </c>
      <c r="H2397">
        <f>_xlfn.XLOOKUP(A2397,'List of Molecules Used'!$D$3:$D$55,'List of Molecules Used'!$F$3:$F$55,"",0,1)</f>
        <v>30.4</v>
      </c>
    </row>
    <row r="2398" spans="1:8">
      <c r="A2398" s="2" t="s">
        <v>73</v>
      </c>
      <c r="B2398" s="2"/>
      <c r="C2398">
        <v>332.16</v>
      </c>
      <c r="D2398">
        <v>1</v>
      </c>
      <c r="E2398">
        <v>170.09</v>
      </c>
      <c r="F2398" t="s">
        <v>237</v>
      </c>
      <c r="G2398">
        <f>_xlfn.XLOOKUP(A2398,'List of Molecules Used'!$D$3:$D$55,'List of Molecules Used'!$E$3:$E$55,"",0,1)</f>
        <v>553.6</v>
      </c>
      <c r="H2398">
        <f>_xlfn.XLOOKUP(A2398,'List of Molecules Used'!$D$3:$D$55,'List of Molecules Used'!$F$3:$F$55,"",0,1)</f>
        <v>40.805</v>
      </c>
    </row>
    <row r="2399" spans="1:8">
      <c r="A2399" s="2" t="s">
        <v>73</v>
      </c>
      <c r="B2399" s="2"/>
      <c r="C2399">
        <v>332.16</v>
      </c>
      <c r="D2399">
        <v>1.5</v>
      </c>
      <c r="E2399">
        <v>170.08</v>
      </c>
      <c r="F2399" t="s">
        <v>237</v>
      </c>
      <c r="G2399">
        <f>_xlfn.XLOOKUP(A2399,'List of Molecules Used'!$D$3:$D$55,'List of Molecules Used'!$E$3:$E$55,"",0,1)</f>
        <v>553.6</v>
      </c>
      <c r="H2399">
        <f>_xlfn.XLOOKUP(A2399,'List of Molecules Used'!$D$3:$D$55,'List of Molecules Used'!$F$3:$F$55,"",0,1)</f>
        <v>40.805</v>
      </c>
    </row>
    <row r="2400" spans="1:8">
      <c r="A2400" s="2" t="s">
        <v>73</v>
      </c>
      <c r="B2400" s="2"/>
      <c r="C2400">
        <v>332.16</v>
      </c>
      <c r="D2400">
        <v>2</v>
      </c>
      <c r="E2400">
        <v>170.07</v>
      </c>
      <c r="F2400" t="s">
        <v>237</v>
      </c>
      <c r="G2400">
        <f>_xlfn.XLOOKUP(A2400,'List of Molecules Used'!$D$3:$D$55,'List of Molecules Used'!$E$3:$E$55,"",0,1)</f>
        <v>553.6</v>
      </c>
      <c r="H2400">
        <f>_xlfn.XLOOKUP(A2400,'List of Molecules Used'!$D$3:$D$55,'List of Molecules Used'!$F$3:$F$55,"",0,1)</f>
        <v>40.805</v>
      </c>
    </row>
    <row r="2401" spans="1:8">
      <c r="A2401" s="2" t="s">
        <v>73</v>
      </c>
      <c r="B2401" s="2"/>
      <c r="C2401">
        <v>332.16</v>
      </c>
      <c r="D2401">
        <v>2.5</v>
      </c>
      <c r="E2401">
        <v>170.06</v>
      </c>
      <c r="F2401" t="s">
        <v>237</v>
      </c>
      <c r="G2401">
        <f>_xlfn.XLOOKUP(A2401,'List of Molecules Used'!$D$3:$D$55,'List of Molecules Used'!$E$3:$E$55,"",0,1)</f>
        <v>553.6</v>
      </c>
      <c r="H2401">
        <f>_xlfn.XLOOKUP(A2401,'List of Molecules Used'!$D$3:$D$55,'List of Molecules Used'!$F$3:$F$55,"",0,1)</f>
        <v>40.805</v>
      </c>
    </row>
    <row r="2402" spans="1:8">
      <c r="A2402" s="2" t="s">
        <v>73</v>
      </c>
      <c r="B2402" s="2"/>
      <c r="C2402">
        <v>332.16</v>
      </c>
      <c r="D2402">
        <v>3</v>
      </c>
      <c r="E2402">
        <v>170.05</v>
      </c>
      <c r="F2402" t="s">
        <v>237</v>
      </c>
      <c r="G2402">
        <f>_xlfn.XLOOKUP(A2402,'List of Molecules Used'!$D$3:$D$55,'List of Molecules Used'!$E$3:$E$55,"",0,1)</f>
        <v>553.6</v>
      </c>
      <c r="H2402">
        <f>_xlfn.XLOOKUP(A2402,'List of Molecules Used'!$D$3:$D$55,'List of Molecules Used'!$F$3:$F$55,"",0,1)</f>
        <v>40.805</v>
      </c>
    </row>
    <row r="2403" spans="1:8">
      <c r="A2403" s="2" t="s">
        <v>73</v>
      </c>
      <c r="B2403" s="2"/>
      <c r="C2403">
        <v>332.16</v>
      </c>
      <c r="D2403">
        <v>3.5</v>
      </c>
      <c r="E2403">
        <v>170.04</v>
      </c>
      <c r="F2403" t="s">
        <v>237</v>
      </c>
      <c r="G2403">
        <f>_xlfn.XLOOKUP(A2403,'List of Molecules Used'!$D$3:$D$55,'List of Molecules Used'!$E$3:$E$55,"",0,1)</f>
        <v>553.6</v>
      </c>
      <c r="H2403">
        <f>_xlfn.XLOOKUP(A2403,'List of Molecules Used'!$D$3:$D$55,'List of Molecules Used'!$F$3:$F$55,"",0,1)</f>
        <v>40.805</v>
      </c>
    </row>
    <row r="2404" spans="1:8">
      <c r="A2404" s="2" t="s">
        <v>73</v>
      </c>
      <c r="B2404" s="2"/>
      <c r="C2404">
        <v>332.16</v>
      </c>
      <c r="D2404">
        <v>4</v>
      </c>
      <c r="E2404">
        <v>170.03</v>
      </c>
      <c r="F2404" t="s">
        <v>237</v>
      </c>
      <c r="G2404">
        <f>_xlfn.XLOOKUP(A2404,'List of Molecules Used'!$D$3:$D$55,'List of Molecules Used'!$E$3:$E$55,"",0,1)</f>
        <v>553.6</v>
      </c>
      <c r="H2404">
        <f>_xlfn.XLOOKUP(A2404,'List of Molecules Used'!$D$3:$D$55,'List of Molecules Used'!$F$3:$F$55,"",0,1)</f>
        <v>40.805</v>
      </c>
    </row>
    <row r="2405" spans="1:8">
      <c r="A2405" s="2" t="s">
        <v>73</v>
      </c>
      <c r="B2405" s="2"/>
      <c r="C2405">
        <v>332.16</v>
      </c>
      <c r="D2405">
        <v>4.5</v>
      </c>
      <c r="E2405">
        <v>170.02</v>
      </c>
      <c r="F2405" t="s">
        <v>237</v>
      </c>
      <c r="G2405">
        <f>_xlfn.XLOOKUP(A2405,'List of Molecules Used'!$D$3:$D$55,'List of Molecules Used'!$E$3:$E$55,"",0,1)</f>
        <v>553.6</v>
      </c>
      <c r="H2405">
        <f>_xlfn.XLOOKUP(A2405,'List of Molecules Used'!$D$3:$D$55,'List of Molecules Used'!$F$3:$F$55,"",0,1)</f>
        <v>40.805</v>
      </c>
    </row>
    <row r="2406" spans="1:8">
      <c r="A2406" s="2" t="s">
        <v>73</v>
      </c>
      <c r="B2406" s="2"/>
      <c r="C2406">
        <v>332.16</v>
      </c>
      <c r="D2406">
        <v>5</v>
      </c>
      <c r="E2406">
        <v>170.01</v>
      </c>
      <c r="F2406" t="s">
        <v>237</v>
      </c>
      <c r="G2406">
        <f>_xlfn.XLOOKUP(A2406,'List of Molecules Used'!$D$3:$D$55,'List of Molecules Used'!$E$3:$E$55,"",0,1)</f>
        <v>553.6</v>
      </c>
      <c r="H2406">
        <f>_xlfn.XLOOKUP(A2406,'List of Molecules Used'!$D$3:$D$55,'List of Molecules Used'!$F$3:$F$55,"",0,1)</f>
        <v>40.805</v>
      </c>
    </row>
    <row r="2407" spans="1:8">
      <c r="A2407" s="2" t="s">
        <v>73</v>
      </c>
      <c r="B2407" s="2"/>
      <c r="C2407">
        <v>332.16</v>
      </c>
      <c r="D2407">
        <v>5.5</v>
      </c>
      <c r="E2407">
        <v>170</v>
      </c>
      <c r="F2407" t="s">
        <v>237</v>
      </c>
      <c r="G2407">
        <f>_xlfn.XLOOKUP(A2407,'List of Molecules Used'!$D$3:$D$55,'List of Molecules Used'!$E$3:$E$55,"",0,1)</f>
        <v>553.6</v>
      </c>
      <c r="H2407">
        <f>_xlfn.XLOOKUP(A2407,'List of Molecules Used'!$D$3:$D$55,'List of Molecules Used'!$F$3:$F$55,"",0,1)</f>
        <v>40.805</v>
      </c>
    </row>
    <row r="2408" spans="1:8">
      <c r="A2408" s="2" t="s">
        <v>73</v>
      </c>
      <c r="B2408" s="2"/>
      <c r="C2408">
        <v>332.16</v>
      </c>
      <c r="D2408">
        <v>6</v>
      </c>
      <c r="E2408">
        <v>169.99</v>
      </c>
      <c r="F2408" t="s">
        <v>237</v>
      </c>
      <c r="G2408">
        <f>_xlfn.XLOOKUP(A2408,'List of Molecules Used'!$D$3:$D$55,'List of Molecules Used'!$E$3:$E$55,"",0,1)</f>
        <v>553.6</v>
      </c>
      <c r="H2408">
        <f>_xlfn.XLOOKUP(A2408,'List of Molecules Used'!$D$3:$D$55,'List of Molecules Used'!$F$3:$F$55,"",0,1)</f>
        <v>40.805</v>
      </c>
    </row>
    <row r="2409" spans="1:8">
      <c r="A2409" s="2" t="s">
        <v>73</v>
      </c>
      <c r="B2409" s="2"/>
      <c r="C2409">
        <v>332.16</v>
      </c>
      <c r="D2409">
        <v>6.5</v>
      </c>
      <c r="E2409">
        <v>169.98</v>
      </c>
      <c r="F2409" t="s">
        <v>237</v>
      </c>
      <c r="G2409">
        <f>_xlfn.XLOOKUP(A2409,'List of Molecules Used'!$D$3:$D$55,'List of Molecules Used'!$E$3:$E$55,"",0,1)</f>
        <v>553.6</v>
      </c>
      <c r="H2409">
        <f>_xlfn.XLOOKUP(A2409,'List of Molecules Used'!$D$3:$D$55,'List of Molecules Used'!$F$3:$F$55,"",0,1)</f>
        <v>40.805</v>
      </c>
    </row>
    <row r="2410" spans="1:8">
      <c r="A2410" s="2" t="s">
        <v>73</v>
      </c>
      <c r="B2410" s="2"/>
      <c r="C2410">
        <v>332.16</v>
      </c>
      <c r="D2410">
        <v>7</v>
      </c>
      <c r="E2410">
        <v>169.97</v>
      </c>
      <c r="F2410" t="s">
        <v>237</v>
      </c>
      <c r="G2410">
        <f>_xlfn.XLOOKUP(A2410,'List of Molecules Used'!$D$3:$D$55,'List of Molecules Used'!$E$3:$E$55,"",0,1)</f>
        <v>553.6</v>
      </c>
      <c r="H2410">
        <f>_xlfn.XLOOKUP(A2410,'List of Molecules Used'!$D$3:$D$55,'List of Molecules Used'!$F$3:$F$55,"",0,1)</f>
        <v>40.805</v>
      </c>
    </row>
    <row r="2411" spans="1:8">
      <c r="A2411" s="2" t="s">
        <v>73</v>
      </c>
      <c r="B2411" s="2"/>
      <c r="C2411">
        <v>332.16</v>
      </c>
      <c r="D2411">
        <v>7.5</v>
      </c>
      <c r="E2411">
        <v>169.96</v>
      </c>
      <c r="F2411" t="s">
        <v>237</v>
      </c>
      <c r="G2411">
        <f>_xlfn.XLOOKUP(A2411,'List of Molecules Used'!$D$3:$D$55,'List of Molecules Used'!$E$3:$E$55,"",0,1)</f>
        <v>553.6</v>
      </c>
      <c r="H2411">
        <f>_xlfn.XLOOKUP(A2411,'List of Molecules Used'!$D$3:$D$55,'List of Molecules Used'!$F$3:$F$55,"",0,1)</f>
        <v>40.805</v>
      </c>
    </row>
    <row r="2412" spans="1:8">
      <c r="A2412" s="2" t="s">
        <v>73</v>
      </c>
      <c r="B2412" s="2"/>
      <c r="C2412">
        <v>332.16</v>
      </c>
      <c r="D2412">
        <v>8</v>
      </c>
      <c r="E2412">
        <v>169.95</v>
      </c>
      <c r="F2412" t="s">
        <v>237</v>
      </c>
      <c r="G2412">
        <f>_xlfn.XLOOKUP(A2412,'List of Molecules Used'!$D$3:$D$55,'List of Molecules Used'!$E$3:$E$55,"",0,1)</f>
        <v>553.6</v>
      </c>
      <c r="H2412">
        <f>_xlfn.XLOOKUP(A2412,'List of Molecules Used'!$D$3:$D$55,'List of Molecules Used'!$F$3:$F$55,"",0,1)</f>
        <v>40.805</v>
      </c>
    </row>
    <row r="2413" spans="1:8">
      <c r="A2413" s="2" t="s">
        <v>73</v>
      </c>
      <c r="B2413" s="2"/>
      <c r="C2413">
        <v>332.16</v>
      </c>
      <c r="D2413">
        <v>8.5</v>
      </c>
      <c r="E2413">
        <v>169.94</v>
      </c>
      <c r="F2413" t="s">
        <v>237</v>
      </c>
      <c r="G2413">
        <f>_xlfn.XLOOKUP(A2413,'List of Molecules Used'!$D$3:$D$55,'List of Molecules Used'!$E$3:$E$55,"",0,1)</f>
        <v>553.6</v>
      </c>
      <c r="H2413">
        <f>_xlfn.XLOOKUP(A2413,'List of Molecules Used'!$D$3:$D$55,'List of Molecules Used'!$F$3:$F$55,"",0,1)</f>
        <v>40.805</v>
      </c>
    </row>
    <row r="2414" spans="1:8">
      <c r="A2414" s="2" t="s">
        <v>73</v>
      </c>
      <c r="B2414" s="2"/>
      <c r="C2414">
        <v>332.16</v>
      </c>
      <c r="D2414">
        <v>9</v>
      </c>
      <c r="E2414">
        <v>169.93</v>
      </c>
      <c r="F2414" t="s">
        <v>237</v>
      </c>
      <c r="G2414">
        <f>_xlfn.XLOOKUP(A2414,'List of Molecules Used'!$D$3:$D$55,'List of Molecules Used'!$E$3:$E$55,"",0,1)</f>
        <v>553.6</v>
      </c>
      <c r="H2414">
        <f>_xlfn.XLOOKUP(A2414,'List of Molecules Used'!$D$3:$D$55,'List of Molecules Used'!$F$3:$F$55,"",0,1)</f>
        <v>40.805</v>
      </c>
    </row>
    <row r="2415" spans="1:8">
      <c r="A2415" s="2" t="s">
        <v>73</v>
      </c>
      <c r="B2415" s="2"/>
      <c r="C2415">
        <v>332.16</v>
      </c>
      <c r="D2415">
        <v>9.5</v>
      </c>
      <c r="E2415">
        <v>169.92</v>
      </c>
      <c r="F2415" t="s">
        <v>237</v>
      </c>
      <c r="G2415">
        <f>_xlfn.XLOOKUP(A2415,'List of Molecules Used'!$D$3:$D$55,'List of Molecules Used'!$E$3:$E$55,"",0,1)</f>
        <v>553.6</v>
      </c>
      <c r="H2415">
        <f>_xlfn.XLOOKUP(A2415,'List of Molecules Used'!$D$3:$D$55,'List of Molecules Used'!$F$3:$F$55,"",0,1)</f>
        <v>40.805</v>
      </c>
    </row>
    <row r="2416" spans="1:8">
      <c r="A2416" s="2" t="s">
        <v>73</v>
      </c>
      <c r="B2416" s="2"/>
      <c r="C2416">
        <v>332.16</v>
      </c>
      <c r="D2416">
        <v>10</v>
      </c>
      <c r="E2416">
        <v>169.91</v>
      </c>
      <c r="F2416" t="s">
        <v>237</v>
      </c>
      <c r="G2416">
        <f>_xlfn.XLOOKUP(A2416,'List of Molecules Used'!$D$3:$D$55,'List of Molecules Used'!$E$3:$E$55,"",0,1)</f>
        <v>553.6</v>
      </c>
      <c r="H2416">
        <f>_xlfn.XLOOKUP(A2416,'List of Molecules Used'!$D$3:$D$55,'List of Molecules Used'!$F$3:$F$55,"",0,1)</f>
        <v>40.805</v>
      </c>
    </row>
    <row r="2417" spans="1:8">
      <c r="A2417" s="2" t="s">
        <v>73</v>
      </c>
      <c r="B2417" s="2"/>
      <c r="C2417">
        <v>387.52</v>
      </c>
      <c r="D2417">
        <v>1</v>
      </c>
      <c r="E2417">
        <v>147.01</v>
      </c>
      <c r="F2417" t="s">
        <v>238</v>
      </c>
      <c r="G2417">
        <f>_xlfn.XLOOKUP(A2417,'List of Molecules Used'!$D$3:$D$55,'List of Molecules Used'!$E$3:$E$55,"",0,1)</f>
        <v>553.6</v>
      </c>
      <c r="H2417">
        <f>_xlfn.XLOOKUP(A2417,'List of Molecules Used'!$D$3:$D$55,'List of Molecules Used'!$F$3:$F$55,"",0,1)</f>
        <v>40.805</v>
      </c>
    </row>
    <row r="2418" spans="1:8">
      <c r="A2418" s="2" t="s">
        <v>73</v>
      </c>
      <c r="B2418" s="2"/>
      <c r="C2418">
        <v>387.52</v>
      </c>
      <c r="D2418">
        <v>1.5</v>
      </c>
      <c r="E2418">
        <v>148.07</v>
      </c>
      <c r="F2418" t="s">
        <v>238</v>
      </c>
      <c r="G2418">
        <f>_xlfn.XLOOKUP(A2418,'List of Molecules Used'!$D$3:$D$55,'List of Molecules Used'!$E$3:$E$55,"",0,1)</f>
        <v>553.6</v>
      </c>
      <c r="H2418">
        <f>_xlfn.XLOOKUP(A2418,'List of Molecules Used'!$D$3:$D$55,'List of Molecules Used'!$F$3:$F$55,"",0,1)</f>
        <v>40.805</v>
      </c>
    </row>
    <row r="2419" spans="1:8">
      <c r="A2419" s="2" t="s">
        <v>73</v>
      </c>
      <c r="B2419" s="2"/>
      <c r="C2419">
        <v>387.52</v>
      </c>
      <c r="D2419">
        <v>2</v>
      </c>
      <c r="E2419">
        <v>149.22999999999999</v>
      </c>
      <c r="F2419" t="s">
        <v>238</v>
      </c>
      <c r="G2419">
        <f>_xlfn.XLOOKUP(A2419,'List of Molecules Used'!$D$3:$D$55,'List of Molecules Used'!$E$3:$E$55,"",0,1)</f>
        <v>553.6</v>
      </c>
      <c r="H2419">
        <f>_xlfn.XLOOKUP(A2419,'List of Molecules Used'!$D$3:$D$55,'List of Molecules Used'!$F$3:$F$55,"",0,1)</f>
        <v>40.805</v>
      </c>
    </row>
    <row r="2420" spans="1:8">
      <c r="A2420" s="2" t="s">
        <v>73</v>
      </c>
      <c r="B2420" s="2"/>
      <c r="C2420">
        <v>387.52</v>
      </c>
      <c r="D2420">
        <v>2.5</v>
      </c>
      <c r="E2420">
        <v>150.5</v>
      </c>
      <c r="F2420" t="s">
        <v>238</v>
      </c>
      <c r="G2420">
        <f>_xlfn.XLOOKUP(A2420,'List of Molecules Used'!$D$3:$D$55,'List of Molecules Used'!$E$3:$E$55,"",0,1)</f>
        <v>553.6</v>
      </c>
      <c r="H2420">
        <f>_xlfn.XLOOKUP(A2420,'List of Molecules Used'!$D$3:$D$55,'List of Molecules Used'!$F$3:$F$55,"",0,1)</f>
        <v>40.805</v>
      </c>
    </row>
    <row r="2421" spans="1:8">
      <c r="A2421" s="2" t="s">
        <v>73</v>
      </c>
      <c r="B2421" s="2"/>
      <c r="C2421">
        <v>387.52</v>
      </c>
      <c r="D2421">
        <v>2.5185</v>
      </c>
      <c r="E2421">
        <v>150.55000000000001</v>
      </c>
      <c r="F2421" t="s">
        <v>238</v>
      </c>
      <c r="G2421">
        <f>_xlfn.XLOOKUP(A2421,'List of Molecules Used'!$D$3:$D$55,'List of Molecules Used'!$E$3:$E$55,"",0,1)</f>
        <v>553.6</v>
      </c>
      <c r="H2421">
        <f>_xlfn.XLOOKUP(A2421,'List of Molecules Used'!$D$3:$D$55,'List of Molecules Used'!$F$3:$F$55,"",0,1)</f>
        <v>40.805</v>
      </c>
    </row>
    <row r="2422" spans="1:8">
      <c r="A2422" s="2" t="s">
        <v>73</v>
      </c>
      <c r="B2422" s="2"/>
      <c r="C2422">
        <v>387.52</v>
      </c>
      <c r="D2422">
        <v>2.5185</v>
      </c>
      <c r="E2422">
        <v>193.71</v>
      </c>
      <c r="F2422" t="s">
        <v>237</v>
      </c>
      <c r="G2422">
        <f>_xlfn.XLOOKUP(A2422,'List of Molecules Used'!$D$3:$D$55,'List of Molecules Used'!$E$3:$E$55,"",0,1)</f>
        <v>553.6</v>
      </c>
      <c r="H2422">
        <f>_xlfn.XLOOKUP(A2422,'List of Molecules Used'!$D$3:$D$55,'List of Molecules Used'!$F$3:$F$55,"",0,1)</f>
        <v>40.805</v>
      </c>
    </row>
    <row r="2423" spans="1:8">
      <c r="A2423" s="2" t="s">
        <v>73</v>
      </c>
      <c r="B2423" s="2"/>
      <c r="C2423">
        <v>387.52</v>
      </c>
      <c r="D2423">
        <v>3</v>
      </c>
      <c r="E2423">
        <v>193.68</v>
      </c>
      <c r="F2423" t="s">
        <v>237</v>
      </c>
      <c r="G2423">
        <f>_xlfn.XLOOKUP(A2423,'List of Molecules Used'!$D$3:$D$55,'List of Molecules Used'!$E$3:$E$55,"",0,1)</f>
        <v>553.6</v>
      </c>
      <c r="H2423">
        <f>_xlfn.XLOOKUP(A2423,'List of Molecules Used'!$D$3:$D$55,'List of Molecules Used'!$F$3:$F$55,"",0,1)</f>
        <v>40.805</v>
      </c>
    </row>
    <row r="2424" spans="1:8">
      <c r="A2424" s="2" t="s">
        <v>73</v>
      </c>
      <c r="B2424" s="2"/>
      <c r="C2424">
        <v>387.52</v>
      </c>
      <c r="D2424">
        <v>3.5</v>
      </c>
      <c r="E2424">
        <v>193.66</v>
      </c>
      <c r="F2424" t="s">
        <v>237</v>
      </c>
      <c r="G2424">
        <f>_xlfn.XLOOKUP(A2424,'List of Molecules Used'!$D$3:$D$55,'List of Molecules Used'!$E$3:$E$55,"",0,1)</f>
        <v>553.6</v>
      </c>
      <c r="H2424">
        <f>_xlfn.XLOOKUP(A2424,'List of Molecules Used'!$D$3:$D$55,'List of Molecules Used'!$F$3:$F$55,"",0,1)</f>
        <v>40.805</v>
      </c>
    </row>
    <row r="2425" spans="1:8">
      <c r="A2425" s="2" t="s">
        <v>73</v>
      </c>
      <c r="B2425" s="2"/>
      <c r="C2425">
        <v>387.52</v>
      </c>
      <c r="D2425">
        <v>4</v>
      </c>
      <c r="E2425">
        <v>193.64</v>
      </c>
      <c r="F2425" t="s">
        <v>237</v>
      </c>
      <c r="G2425">
        <f>_xlfn.XLOOKUP(A2425,'List of Molecules Used'!$D$3:$D$55,'List of Molecules Used'!$E$3:$E$55,"",0,1)</f>
        <v>553.6</v>
      </c>
      <c r="H2425">
        <f>_xlfn.XLOOKUP(A2425,'List of Molecules Used'!$D$3:$D$55,'List of Molecules Used'!$F$3:$F$55,"",0,1)</f>
        <v>40.805</v>
      </c>
    </row>
    <row r="2426" spans="1:8">
      <c r="A2426" s="2" t="s">
        <v>73</v>
      </c>
      <c r="B2426" s="2"/>
      <c r="C2426">
        <v>387.52</v>
      </c>
      <c r="D2426">
        <v>4.5</v>
      </c>
      <c r="E2426">
        <v>193.62</v>
      </c>
      <c r="F2426" t="s">
        <v>237</v>
      </c>
      <c r="G2426">
        <f>_xlfn.XLOOKUP(A2426,'List of Molecules Used'!$D$3:$D$55,'List of Molecules Used'!$E$3:$E$55,"",0,1)</f>
        <v>553.6</v>
      </c>
      <c r="H2426">
        <f>_xlfn.XLOOKUP(A2426,'List of Molecules Used'!$D$3:$D$55,'List of Molecules Used'!$F$3:$F$55,"",0,1)</f>
        <v>40.805</v>
      </c>
    </row>
    <row r="2427" spans="1:8">
      <c r="A2427" s="2" t="s">
        <v>73</v>
      </c>
      <c r="B2427" s="2"/>
      <c r="C2427">
        <v>387.52</v>
      </c>
      <c r="D2427">
        <v>5</v>
      </c>
      <c r="E2427">
        <v>193.6</v>
      </c>
      <c r="F2427" t="s">
        <v>237</v>
      </c>
      <c r="G2427">
        <f>_xlfn.XLOOKUP(A2427,'List of Molecules Used'!$D$3:$D$55,'List of Molecules Used'!$E$3:$E$55,"",0,1)</f>
        <v>553.6</v>
      </c>
      <c r="H2427">
        <f>_xlfn.XLOOKUP(A2427,'List of Molecules Used'!$D$3:$D$55,'List of Molecules Used'!$F$3:$F$55,"",0,1)</f>
        <v>40.805</v>
      </c>
    </row>
    <row r="2428" spans="1:8">
      <c r="A2428" s="2" t="s">
        <v>73</v>
      </c>
      <c r="B2428" s="2"/>
      <c r="C2428">
        <v>387.52</v>
      </c>
      <c r="D2428">
        <v>5.5</v>
      </c>
      <c r="E2428">
        <v>193.57</v>
      </c>
      <c r="F2428" t="s">
        <v>237</v>
      </c>
      <c r="G2428">
        <f>_xlfn.XLOOKUP(A2428,'List of Molecules Used'!$D$3:$D$55,'List of Molecules Used'!$E$3:$E$55,"",0,1)</f>
        <v>553.6</v>
      </c>
      <c r="H2428">
        <f>_xlfn.XLOOKUP(A2428,'List of Molecules Used'!$D$3:$D$55,'List of Molecules Used'!$F$3:$F$55,"",0,1)</f>
        <v>40.805</v>
      </c>
    </row>
    <row r="2429" spans="1:8">
      <c r="A2429" s="2" t="s">
        <v>73</v>
      </c>
      <c r="B2429" s="2"/>
      <c r="C2429">
        <v>387.52</v>
      </c>
      <c r="D2429">
        <v>6</v>
      </c>
      <c r="E2429">
        <v>193.55</v>
      </c>
      <c r="F2429" t="s">
        <v>237</v>
      </c>
      <c r="G2429">
        <f>_xlfn.XLOOKUP(A2429,'List of Molecules Used'!$D$3:$D$55,'List of Molecules Used'!$E$3:$E$55,"",0,1)</f>
        <v>553.6</v>
      </c>
      <c r="H2429">
        <f>_xlfn.XLOOKUP(A2429,'List of Molecules Used'!$D$3:$D$55,'List of Molecules Used'!$F$3:$F$55,"",0,1)</f>
        <v>40.805</v>
      </c>
    </row>
    <row r="2430" spans="1:8">
      <c r="A2430" s="2" t="s">
        <v>73</v>
      </c>
      <c r="B2430" s="2"/>
      <c r="C2430">
        <v>387.52</v>
      </c>
      <c r="D2430">
        <v>6.5</v>
      </c>
      <c r="E2430">
        <v>193.53</v>
      </c>
      <c r="F2430" t="s">
        <v>237</v>
      </c>
      <c r="G2430">
        <f>_xlfn.XLOOKUP(A2430,'List of Molecules Used'!$D$3:$D$55,'List of Molecules Used'!$E$3:$E$55,"",0,1)</f>
        <v>553.6</v>
      </c>
      <c r="H2430">
        <f>_xlfn.XLOOKUP(A2430,'List of Molecules Used'!$D$3:$D$55,'List of Molecules Used'!$F$3:$F$55,"",0,1)</f>
        <v>40.805</v>
      </c>
    </row>
    <row r="2431" spans="1:8">
      <c r="A2431" s="2" t="s">
        <v>73</v>
      </c>
      <c r="B2431" s="2"/>
      <c r="C2431">
        <v>387.52</v>
      </c>
      <c r="D2431">
        <v>7</v>
      </c>
      <c r="E2431">
        <v>193.51</v>
      </c>
      <c r="F2431" t="s">
        <v>237</v>
      </c>
      <c r="G2431">
        <f>_xlfn.XLOOKUP(A2431,'List of Molecules Used'!$D$3:$D$55,'List of Molecules Used'!$E$3:$E$55,"",0,1)</f>
        <v>553.6</v>
      </c>
      <c r="H2431">
        <f>_xlfn.XLOOKUP(A2431,'List of Molecules Used'!$D$3:$D$55,'List of Molecules Used'!$F$3:$F$55,"",0,1)</f>
        <v>40.805</v>
      </c>
    </row>
    <row r="2432" spans="1:8">
      <c r="A2432" s="2" t="s">
        <v>73</v>
      </c>
      <c r="B2432" s="2"/>
      <c r="C2432">
        <v>387.52</v>
      </c>
      <c r="D2432">
        <v>7.5</v>
      </c>
      <c r="E2432">
        <v>193.49</v>
      </c>
      <c r="F2432" t="s">
        <v>237</v>
      </c>
      <c r="G2432">
        <f>_xlfn.XLOOKUP(A2432,'List of Molecules Used'!$D$3:$D$55,'List of Molecules Used'!$E$3:$E$55,"",0,1)</f>
        <v>553.6</v>
      </c>
      <c r="H2432">
        <f>_xlfn.XLOOKUP(A2432,'List of Molecules Used'!$D$3:$D$55,'List of Molecules Used'!$F$3:$F$55,"",0,1)</f>
        <v>40.805</v>
      </c>
    </row>
    <row r="2433" spans="1:8">
      <c r="A2433" s="2" t="s">
        <v>73</v>
      </c>
      <c r="B2433" s="2"/>
      <c r="C2433">
        <v>387.52</v>
      </c>
      <c r="D2433">
        <v>8</v>
      </c>
      <c r="E2433">
        <v>193.47</v>
      </c>
      <c r="F2433" t="s">
        <v>237</v>
      </c>
      <c r="G2433">
        <f>_xlfn.XLOOKUP(A2433,'List of Molecules Used'!$D$3:$D$55,'List of Molecules Used'!$E$3:$E$55,"",0,1)</f>
        <v>553.6</v>
      </c>
      <c r="H2433">
        <f>_xlfn.XLOOKUP(A2433,'List of Molecules Used'!$D$3:$D$55,'List of Molecules Used'!$F$3:$F$55,"",0,1)</f>
        <v>40.805</v>
      </c>
    </row>
    <row r="2434" spans="1:8">
      <c r="A2434" s="2" t="s">
        <v>73</v>
      </c>
      <c r="B2434" s="2"/>
      <c r="C2434">
        <v>387.52</v>
      </c>
      <c r="D2434">
        <v>8.5</v>
      </c>
      <c r="E2434">
        <v>193.45</v>
      </c>
      <c r="F2434" t="s">
        <v>237</v>
      </c>
      <c r="G2434">
        <f>_xlfn.XLOOKUP(A2434,'List of Molecules Used'!$D$3:$D$55,'List of Molecules Used'!$E$3:$E$55,"",0,1)</f>
        <v>553.6</v>
      </c>
      <c r="H2434">
        <f>_xlfn.XLOOKUP(A2434,'List of Molecules Used'!$D$3:$D$55,'List of Molecules Used'!$F$3:$F$55,"",0,1)</f>
        <v>40.805</v>
      </c>
    </row>
    <row r="2435" spans="1:8">
      <c r="A2435" s="2" t="s">
        <v>73</v>
      </c>
      <c r="B2435" s="2"/>
      <c r="C2435">
        <v>387.52</v>
      </c>
      <c r="D2435">
        <v>9</v>
      </c>
      <c r="E2435">
        <v>193.42</v>
      </c>
      <c r="F2435" t="s">
        <v>237</v>
      </c>
      <c r="G2435">
        <f>_xlfn.XLOOKUP(A2435,'List of Molecules Used'!$D$3:$D$55,'List of Molecules Used'!$E$3:$E$55,"",0,1)</f>
        <v>553.6</v>
      </c>
      <c r="H2435">
        <f>_xlfn.XLOOKUP(A2435,'List of Molecules Used'!$D$3:$D$55,'List of Molecules Used'!$F$3:$F$55,"",0,1)</f>
        <v>40.805</v>
      </c>
    </row>
    <row r="2436" spans="1:8">
      <c r="A2436" s="2" t="s">
        <v>73</v>
      </c>
      <c r="B2436" s="2"/>
      <c r="C2436">
        <v>387.52</v>
      </c>
      <c r="D2436">
        <v>9.5</v>
      </c>
      <c r="E2436">
        <v>193.4</v>
      </c>
      <c r="F2436" t="s">
        <v>237</v>
      </c>
      <c r="G2436">
        <f>_xlfn.XLOOKUP(A2436,'List of Molecules Used'!$D$3:$D$55,'List of Molecules Used'!$E$3:$E$55,"",0,1)</f>
        <v>553.6</v>
      </c>
      <c r="H2436">
        <f>_xlfn.XLOOKUP(A2436,'List of Molecules Used'!$D$3:$D$55,'List of Molecules Used'!$F$3:$F$55,"",0,1)</f>
        <v>40.805</v>
      </c>
    </row>
    <row r="2437" spans="1:8">
      <c r="A2437" s="2" t="s">
        <v>73</v>
      </c>
      <c r="B2437" s="2"/>
      <c r="C2437">
        <v>387.52</v>
      </c>
      <c r="D2437">
        <v>10</v>
      </c>
      <c r="E2437">
        <v>193.38</v>
      </c>
      <c r="F2437" t="s">
        <v>237</v>
      </c>
      <c r="G2437">
        <f>_xlfn.XLOOKUP(A2437,'List of Molecules Used'!$D$3:$D$55,'List of Molecules Used'!$E$3:$E$55,"",0,1)</f>
        <v>553.6</v>
      </c>
      <c r="H2437">
        <f>_xlfn.XLOOKUP(A2437,'List of Molecules Used'!$D$3:$D$55,'List of Molecules Used'!$F$3:$F$55,"",0,1)</f>
        <v>40.805</v>
      </c>
    </row>
    <row r="2438" spans="1:8">
      <c r="A2438" s="2" t="s">
        <v>73</v>
      </c>
      <c r="B2438" s="2"/>
      <c r="C2438">
        <v>442.88</v>
      </c>
      <c r="D2438">
        <v>1</v>
      </c>
      <c r="E2438">
        <v>169.25</v>
      </c>
      <c r="F2438" t="s">
        <v>238</v>
      </c>
      <c r="G2438">
        <f>_xlfn.XLOOKUP(A2438,'List of Molecules Used'!$D$3:$D$55,'List of Molecules Used'!$E$3:$E$55,"",0,1)</f>
        <v>553.6</v>
      </c>
      <c r="H2438">
        <f>_xlfn.XLOOKUP(A2438,'List of Molecules Used'!$D$3:$D$55,'List of Molecules Used'!$F$3:$F$55,"",0,1)</f>
        <v>40.805</v>
      </c>
    </row>
    <row r="2439" spans="1:8">
      <c r="A2439" s="2" t="s">
        <v>73</v>
      </c>
      <c r="B2439" s="2"/>
      <c r="C2439">
        <v>442.88</v>
      </c>
      <c r="D2439">
        <v>1.5</v>
      </c>
      <c r="E2439">
        <v>169.87</v>
      </c>
      <c r="F2439" t="s">
        <v>238</v>
      </c>
      <c r="G2439">
        <f>_xlfn.XLOOKUP(A2439,'List of Molecules Used'!$D$3:$D$55,'List of Molecules Used'!$E$3:$E$55,"",0,1)</f>
        <v>553.6</v>
      </c>
      <c r="H2439">
        <f>_xlfn.XLOOKUP(A2439,'List of Molecules Used'!$D$3:$D$55,'List of Molecules Used'!$F$3:$F$55,"",0,1)</f>
        <v>40.805</v>
      </c>
    </row>
    <row r="2440" spans="1:8">
      <c r="A2440" s="2" t="s">
        <v>73</v>
      </c>
      <c r="B2440" s="2"/>
      <c r="C2440">
        <v>442.88</v>
      </c>
      <c r="D2440">
        <v>2</v>
      </c>
      <c r="E2440">
        <v>170.53</v>
      </c>
      <c r="F2440" t="s">
        <v>238</v>
      </c>
      <c r="G2440">
        <f>_xlfn.XLOOKUP(A2440,'List of Molecules Used'!$D$3:$D$55,'List of Molecules Used'!$E$3:$E$55,"",0,1)</f>
        <v>553.6</v>
      </c>
      <c r="H2440">
        <f>_xlfn.XLOOKUP(A2440,'List of Molecules Used'!$D$3:$D$55,'List of Molecules Used'!$F$3:$F$55,"",0,1)</f>
        <v>40.805</v>
      </c>
    </row>
    <row r="2441" spans="1:8">
      <c r="A2441" s="2" t="s">
        <v>73</v>
      </c>
      <c r="B2441" s="2"/>
      <c r="C2441">
        <v>442.88</v>
      </c>
      <c r="D2441">
        <v>2.5</v>
      </c>
      <c r="E2441">
        <v>171.22</v>
      </c>
      <c r="F2441" t="s">
        <v>238</v>
      </c>
      <c r="G2441">
        <f>_xlfn.XLOOKUP(A2441,'List of Molecules Used'!$D$3:$D$55,'List of Molecules Used'!$E$3:$E$55,"",0,1)</f>
        <v>553.6</v>
      </c>
      <c r="H2441">
        <f>_xlfn.XLOOKUP(A2441,'List of Molecules Used'!$D$3:$D$55,'List of Molecules Used'!$F$3:$F$55,"",0,1)</f>
        <v>40.805</v>
      </c>
    </row>
    <row r="2442" spans="1:8">
      <c r="A2442" s="2" t="s">
        <v>73</v>
      </c>
      <c r="B2442" s="2"/>
      <c r="C2442">
        <v>442.88</v>
      </c>
      <c r="D2442">
        <v>3</v>
      </c>
      <c r="E2442">
        <v>171.95</v>
      </c>
      <c r="F2442" t="s">
        <v>238</v>
      </c>
      <c r="G2442">
        <f>_xlfn.XLOOKUP(A2442,'List of Molecules Used'!$D$3:$D$55,'List of Molecules Used'!$E$3:$E$55,"",0,1)</f>
        <v>553.6</v>
      </c>
      <c r="H2442">
        <f>_xlfn.XLOOKUP(A2442,'List of Molecules Used'!$D$3:$D$55,'List of Molecules Used'!$F$3:$F$55,"",0,1)</f>
        <v>40.805</v>
      </c>
    </row>
    <row r="2443" spans="1:8">
      <c r="A2443" s="2" t="s">
        <v>73</v>
      </c>
      <c r="B2443" s="2"/>
      <c r="C2443">
        <v>442.88</v>
      </c>
      <c r="D2443">
        <v>3.5</v>
      </c>
      <c r="E2443">
        <v>172.72</v>
      </c>
      <c r="F2443" t="s">
        <v>238</v>
      </c>
      <c r="G2443">
        <f>_xlfn.XLOOKUP(A2443,'List of Molecules Used'!$D$3:$D$55,'List of Molecules Used'!$E$3:$E$55,"",0,1)</f>
        <v>553.6</v>
      </c>
      <c r="H2443">
        <f>_xlfn.XLOOKUP(A2443,'List of Molecules Used'!$D$3:$D$55,'List of Molecules Used'!$F$3:$F$55,"",0,1)</f>
        <v>40.805</v>
      </c>
    </row>
    <row r="2444" spans="1:8">
      <c r="A2444" s="2" t="s">
        <v>73</v>
      </c>
      <c r="B2444" s="2"/>
      <c r="C2444">
        <v>442.88</v>
      </c>
      <c r="D2444">
        <v>4</v>
      </c>
      <c r="E2444">
        <v>173.54</v>
      </c>
      <c r="F2444" t="s">
        <v>238</v>
      </c>
      <c r="G2444">
        <f>_xlfn.XLOOKUP(A2444,'List of Molecules Used'!$D$3:$D$55,'List of Molecules Used'!$E$3:$E$55,"",0,1)</f>
        <v>553.6</v>
      </c>
      <c r="H2444">
        <f>_xlfn.XLOOKUP(A2444,'List of Molecules Used'!$D$3:$D$55,'List of Molecules Used'!$F$3:$F$55,"",0,1)</f>
        <v>40.805</v>
      </c>
    </row>
    <row r="2445" spans="1:8">
      <c r="A2445" s="2" t="s">
        <v>73</v>
      </c>
      <c r="B2445" s="2"/>
      <c r="C2445">
        <v>442.88</v>
      </c>
      <c r="D2445">
        <v>4.5</v>
      </c>
      <c r="E2445">
        <v>174.41</v>
      </c>
      <c r="F2445" t="s">
        <v>238</v>
      </c>
      <c r="G2445">
        <f>_xlfn.XLOOKUP(A2445,'List of Molecules Used'!$D$3:$D$55,'List of Molecules Used'!$E$3:$E$55,"",0,1)</f>
        <v>553.6</v>
      </c>
      <c r="H2445">
        <f>_xlfn.XLOOKUP(A2445,'List of Molecules Used'!$D$3:$D$55,'List of Molecules Used'!$F$3:$F$55,"",0,1)</f>
        <v>40.805</v>
      </c>
    </row>
    <row r="2446" spans="1:8">
      <c r="A2446" s="2" t="s">
        <v>73</v>
      </c>
      <c r="B2446" s="2"/>
      <c r="C2446">
        <v>442.88</v>
      </c>
      <c r="D2446">
        <v>5</v>
      </c>
      <c r="E2446">
        <v>175.34</v>
      </c>
      <c r="F2446" t="s">
        <v>238</v>
      </c>
      <c r="G2446">
        <f>_xlfn.XLOOKUP(A2446,'List of Molecules Used'!$D$3:$D$55,'List of Molecules Used'!$E$3:$E$55,"",0,1)</f>
        <v>553.6</v>
      </c>
      <c r="H2446">
        <f>_xlfn.XLOOKUP(A2446,'List of Molecules Used'!$D$3:$D$55,'List of Molecules Used'!$F$3:$F$55,"",0,1)</f>
        <v>40.805</v>
      </c>
    </row>
    <row r="2447" spans="1:8">
      <c r="A2447" s="2" t="s">
        <v>73</v>
      </c>
      <c r="B2447" s="2"/>
      <c r="C2447">
        <v>442.88</v>
      </c>
      <c r="D2447">
        <v>5.5</v>
      </c>
      <c r="E2447">
        <v>176.34</v>
      </c>
      <c r="F2447" t="s">
        <v>238</v>
      </c>
      <c r="G2447">
        <f>_xlfn.XLOOKUP(A2447,'List of Molecules Used'!$D$3:$D$55,'List of Molecules Used'!$E$3:$E$55,"",0,1)</f>
        <v>553.6</v>
      </c>
      <c r="H2447">
        <f>_xlfn.XLOOKUP(A2447,'List of Molecules Used'!$D$3:$D$55,'List of Molecules Used'!$F$3:$F$55,"",0,1)</f>
        <v>40.805</v>
      </c>
    </row>
    <row r="2448" spans="1:8">
      <c r="A2448" s="2" t="s">
        <v>73</v>
      </c>
      <c r="B2448" s="2"/>
      <c r="C2448">
        <v>442.88</v>
      </c>
      <c r="D2448">
        <v>6</v>
      </c>
      <c r="E2448">
        <v>177.42</v>
      </c>
      <c r="F2448" t="s">
        <v>238</v>
      </c>
      <c r="G2448">
        <f>_xlfn.XLOOKUP(A2448,'List of Molecules Used'!$D$3:$D$55,'List of Molecules Used'!$E$3:$E$55,"",0,1)</f>
        <v>553.6</v>
      </c>
      <c r="H2448">
        <f>_xlfn.XLOOKUP(A2448,'List of Molecules Used'!$D$3:$D$55,'List of Molecules Used'!$F$3:$F$55,"",0,1)</f>
        <v>40.805</v>
      </c>
    </row>
    <row r="2449" spans="1:8">
      <c r="A2449" s="2" t="s">
        <v>73</v>
      </c>
      <c r="B2449" s="2"/>
      <c r="C2449">
        <v>442.88</v>
      </c>
      <c r="D2449">
        <v>6.5</v>
      </c>
      <c r="E2449">
        <v>178.58</v>
      </c>
      <c r="F2449" t="s">
        <v>238</v>
      </c>
      <c r="G2449">
        <f>_xlfn.XLOOKUP(A2449,'List of Molecules Used'!$D$3:$D$55,'List of Molecules Used'!$E$3:$E$55,"",0,1)</f>
        <v>553.6</v>
      </c>
      <c r="H2449">
        <f>_xlfn.XLOOKUP(A2449,'List of Molecules Used'!$D$3:$D$55,'List of Molecules Used'!$F$3:$F$55,"",0,1)</f>
        <v>40.805</v>
      </c>
    </row>
    <row r="2450" spans="1:8">
      <c r="A2450" s="2" t="s">
        <v>73</v>
      </c>
      <c r="B2450" s="2"/>
      <c r="C2450">
        <v>442.88</v>
      </c>
      <c r="D2450">
        <v>7</v>
      </c>
      <c r="E2450">
        <v>179.83</v>
      </c>
      <c r="F2450" t="s">
        <v>238</v>
      </c>
      <c r="G2450">
        <f>_xlfn.XLOOKUP(A2450,'List of Molecules Used'!$D$3:$D$55,'List of Molecules Used'!$E$3:$E$55,"",0,1)</f>
        <v>553.6</v>
      </c>
      <c r="H2450">
        <f>_xlfn.XLOOKUP(A2450,'List of Molecules Used'!$D$3:$D$55,'List of Molecules Used'!$F$3:$F$55,"",0,1)</f>
        <v>40.805</v>
      </c>
    </row>
    <row r="2451" spans="1:8">
      <c r="A2451" s="2" t="s">
        <v>73</v>
      </c>
      <c r="B2451" s="2"/>
      <c r="C2451">
        <v>442.88</v>
      </c>
      <c r="D2451">
        <v>7.5</v>
      </c>
      <c r="E2451">
        <v>181.21</v>
      </c>
      <c r="F2451" t="s">
        <v>238</v>
      </c>
      <c r="G2451">
        <f>_xlfn.XLOOKUP(A2451,'List of Molecules Used'!$D$3:$D$55,'List of Molecules Used'!$E$3:$E$55,"",0,1)</f>
        <v>553.6</v>
      </c>
      <c r="H2451">
        <f>_xlfn.XLOOKUP(A2451,'List of Molecules Used'!$D$3:$D$55,'List of Molecules Used'!$F$3:$F$55,"",0,1)</f>
        <v>40.805</v>
      </c>
    </row>
    <row r="2452" spans="1:8">
      <c r="A2452" s="2" t="s">
        <v>73</v>
      </c>
      <c r="B2452" s="2"/>
      <c r="C2452">
        <v>442.88</v>
      </c>
      <c r="D2452">
        <v>8</v>
      </c>
      <c r="E2452">
        <v>182.71</v>
      </c>
      <c r="F2452" t="s">
        <v>238</v>
      </c>
      <c r="G2452">
        <f>_xlfn.XLOOKUP(A2452,'List of Molecules Used'!$D$3:$D$55,'List of Molecules Used'!$E$3:$E$55,"",0,1)</f>
        <v>553.6</v>
      </c>
      <c r="H2452">
        <f>_xlfn.XLOOKUP(A2452,'List of Molecules Used'!$D$3:$D$55,'List of Molecules Used'!$F$3:$F$55,"",0,1)</f>
        <v>40.805</v>
      </c>
    </row>
    <row r="2453" spans="1:8">
      <c r="A2453" s="2" t="s">
        <v>73</v>
      </c>
      <c r="B2453" s="2"/>
      <c r="C2453">
        <v>442.88</v>
      </c>
      <c r="D2453">
        <v>8.0561000000000007</v>
      </c>
      <c r="E2453">
        <v>182.89</v>
      </c>
      <c r="F2453" t="s">
        <v>238</v>
      </c>
      <c r="G2453">
        <f>_xlfn.XLOOKUP(A2453,'List of Molecules Used'!$D$3:$D$55,'List of Molecules Used'!$E$3:$E$55,"",0,1)</f>
        <v>553.6</v>
      </c>
      <c r="H2453">
        <f>_xlfn.XLOOKUP(A2453,'List of Molecules Used'!$D$3:$D$55,'List of Molecules Used'!$F$3:$F$55,"",0,1)</f>
        <v>40.805</v>
      </c>
    </row>
    <row r="2454" spans="1:8">
      <c r="A2454" s="2" t="s">
        <v>73</v>
      </c>
      <c r="B2454" s="2"/>
      <c r="C2454">
        <v>442.88</v>
      </c>
      <c r="D2454">
        <v>8.0561000000000007</v>
      </c>
      <c r="E2454">
        <v>221.83</v>
      </c>
      <c r="F2454" t="s">
        <v>237</v>
      </c>
      <c r="G2454">
        <f>_xlfn.XLOOKUP(A2454,'List of Molecules Used'!$D$3:$D$55,'List of Molecules Used'!$E$3:$E$55,"",0,1)</f>
        <v>553.6</v>
      </c>
      <c r="H2454">
        <f>_xlfn.XLOOKUP(A2454,'List of Molecules Used'!$D$3:$D$55,'List of Molecules Used'!$F$3:$F$55,"",0,1)</f>
        <v>40.805</v>
      </c>
    </row>
    <row r="2455" spans="1:8">
      <c r="A2455" s="2" t="s">
        <v>73</v>
      </c>
      <c r="B2455" s="2"/>
      <c r="C2455">
        <v>442.88</v>
      </c>
      <c r="D2455">
        <v>8.5</v>
      </c>
      <c r="E2455">
        <v>221.77</v>
      </c>
      <c r="F2455" t="s">
        <v>237</v>
      </c>
      <c r="G2455">
        <f>_xlfn.XLOOKUP(A2455,'List of Molecules Used'!$D$3:$D$55,'List of Molecules Used'!$E$3:$E$55,"",0,1)</f>
        <v>553.6</v>
      </c>
      <c r="H2455">
        <f>_xlfn.XLOOKUP(A2455,'List of Molecules Used'!$D$3:$D$55,'List of Molecules Used'!$F$3:$F$55,"",0,1)</f>
        <v>40.805</v>
      </c>
    </row>
    <row r="2456" spans="1:8">
      <c r="A2456" s="2" t="s">
        <v>73</v>
      </c>
      <c r="B2456" s="2"/>
      <c r="C2456">
        <v>442.88</v>
      </c>
      <c r="D2456">
        <v>9</v>
      </c>
      <c r="E2456">
        <v>221.71</v>
      </c>
      <c r="F2456" t="s">
        <v>237</v>
      </c>
      <c r="G2456">
        <f>_xlfn.XLOOKUP(A2456,'List of Molecules Used'!$D$3:$D$55,'List of Molecules Used'!$E$3:$E$55,"",0,1)</f>
        <v>553.6</v>
      </c>
      <c r="H2456">
        <f>_xlfn.XLOOKUP(A2456,'List of Molecules Used'!$D$3:$D$55,'List of Molecules Used'!$F$3:$F$55,"",0,1)</f>
        <v>40.805</v>
      </c>
    </row>
    <row r="2457" spans="1:8">
      <c r="A2457" s="2" t="s">
        <v>73</v>
      </c>
      <c r="B2457" s="2"/>
      <c r="C2457">
        <v>442.88</v>
      </c>
      <c r="D2457">
        <v>9.5</v>
      </c>
      <c r="E2457">
        <v>221.64</v>
      </c>
      <c r="F2457" t="s">
        <v>237</v>
      </c>
      <c r="G2457">
        <f>_xlfn.XLOOKUP(A2457,'List of Molecules Used'!$D$3:$D$55,'List of Molecules Used'!$E$3:$E$55,"",0,1)</f>
        <v>553.6</v>
      </c>
      <c r="H2457">
        <f>_xlfn.XLOOKUP(A2457,'List of Molecules Used'!$D$3:$D$55,'List of Molecules Used'!$F$3:$F$55,"",0,1)</f>
        <v>40.805</v>
      </c>
    </row>
    <row r="2458" spans="1:8">
      <c r="A2458" s="2" t="s">
        <v>73</v>
      </c>
      <c r="B2458" s="2"/>
      <c r="C2458">
        <v>442.88</v>
      </c>
      <c r="D2458">
        <v>10</v>
      </c>
      <c r="E2458">
        <v>221.58</v>
      </c>
      <c r="F2458" t="s">
        <v>237</v>
      </c>
      <c r="G2458">
        <f>_xlfn.XLOOKUP(A2458,'List of Molecules Used'!$D$3:$D$55,'List of Molecules Used'!$E$3:$E$55,"",0,1)</f>
        <v>553.6</v>
      </c>
      <c r="H2458">
        <f>_xlfn.XLOOKUP(A2458,'List of Molecules Used'!$D$3:$D$55,'List of Molecules Used'!$F$3:$F$55,"",0,1)</f>
        <v>40.805</v>
      </c>
    </row>
    <row r="2459" spans="1:8">
      <c r="A2459" s="2" t="s">
        <v>73</v>
      </c>
      <c r="B2459" s="2"/>
      <c r="C2459">
        <v>498.24</v>
      </c>
      <c r="D2459">
        <v>1</v>
      </c>
      <c r="E2459">
        <v>190.5</v>
      </c>
      <c r="F2459" t="s">
        <v>238</v>
      </c>
      <c r="G2459">
        <f>_xlfn.XLOOKUP(A2459,'List of Molecules Used'!$D$3:$D$55,'List of Molecules Used'!$E$3:$E$55,"",0,1)</f>
        <v>553.6</v>
      </c>
      <c r="H2459">
        <f>_xlfn.XLOOKUP(A2459,'List of Molecules Used'!$D$3:$D$55,'List of Molecules Used'!$F$3:$F$55,"",0,1)</f>
        <v>40.805</v>
      </c>
    </row>
    <row r="2460" spans="1:8">
      <c r="A2460" s="2" t="s">
        <v>73</v>
      </c>
      <c r="B2460" s="2"/>
      <c r="C2460">
        <v>498.24</v>
      </c>
      <c r="D2460">
        <v>1.5</v>
      </c>
      <c r="E2460">
        <v>190.89</v>
      </c>
      <c r="F2460" t="s">
        <v>238</v>
      </c>
      <c r="G2460">
        <f>_xlfn.XLOOKUP(A2460,'List of Molecules Used'!$D$3:$D$55,'List of Molecules Used'!$E$3:$E$55,"",0,1)</f>
        <v>553.6</v>
      </c>
      <c r="H2460">
        <f>_xlfn.XLOOKUP(A2460,'List of Molecules Used'!$D$3:$D$55,'List of Molecules Used'!$F$3:$F$55,"",0,1)</f>
        <v>40.805</v>
      </c>
    </row>
    <row r="2461" spans="1:8">
      <c r="A2461" s="2" t="s">
        <v>73</v>
      </c>
      <c r="B2461" s="2"/>
      <c r="C2461">
        <v>498.24</v>
      </c>
      <c r="D2461">
        <v>2</v>
      </c>
      <c r="E2461">
        <v>191.29</v>
      </c>
      <c r="F2461" t="s">
        <v>238</v>
      </c>
      <c r="G2461">
        <f>_xlfn.XLOOKUP(A2461,'List of Molecules Used'!$D$3:$D$55,'List of Molecules Used'!$E$3:$E$55,"",0,1)</f>
        <v>553.6</v>
      </c>
      <c r="H2461">
        <f>_xlfn.XLOOKUP(A2461,'List of Molecules Used'!$D$3:$D$55,'List of Molecules Used'!$F$3:$F$55,"",0,1)</f>
        <v>40.805</v>
      </c>
    </row>
    <row r="2462" spans="1:8">
      <c r="A2462" s="2" t="s">
        <v>73</v>
      </c>
      <c r="B2462" s="2"/>
      <c r="C2462">
        <v>498.24</v>
      </c>
      <c r="D2462">
        <v>2.5</v>
      </c>
      <c r="E2462">
        <v>191.7</v>
      </c>
      <c r="F2462" t="s">
        <v>238</v>
      </c>
      <c r="G2462">
        <f>_xlfn.XLOOKUP(A2462,'List of Molecules Used'!$D$3:$D$55,'List of Molecules Used'!$E$3:$E$55,"",0,1)</f>
        <v>553.6</v>
      </c>
      <c r="H2462">
        <f>_xlfn.XLOOKUP(A2462,'List of Molecules Used'!$D$3:$D$55,'List of Molecules Used'!$F$3:$F$55,"",0,1)</f>
        <v>40.805</v>
      </c>
    </row>
    <row r="2463" spans="1:8">
      <c r="A2463" s="2" t="s">
        <v>73</v>
      </c>
      <c r="B2463" s="2"/>
      <c r="C2463">
        <v>498.24</v>
      </c>
      <c r="D2463">
        <v>3</v>
      </c>
      <c r="E2463">
        <v>192.13</v>
      </c>
      <c r="F2463" t="s">
        <v>238</v>
      </c>
      <c r="G2463">
        <f>_xlfn.XLOOKUP(A2463,'List of Molecules Used'!$D$3:$D$55,'List of Molecules Used'!$E$3:$E$55,"",0,1)</f>
        <v>553.6</v>
      </c>
      <c r="H2463">
        <f>_xlfn.XLOOKUP(A2463,'List of Molecules Used'!$D$3:$D$55,'List of Molecules Used'!$F$3:$F$55,"",0,1)</f>
        <v>40.805</v>
      </c>
    </row>
    <row r="2464" spans="1:8">
      <c r="A2464" s="2" t="s">
        <v>73</v>
      </c>
      <c r="B2464" s="2"/>
      <c r="C2464">
        <v>498.24</v>
      </c>
      <c r="D2464">
        <v>3.5</v>
      </c>
      <c r="E2464">
        <v>192.57</v>
      </c>
      <c r="F2464" t="s">
        <v>238</v>
      </c>
      <c r="G2464">
        <f>_xlfn.XLOOKUP(A2464,'List of Molecules Used'!$D$3:$D$55,'List of Molecules Used'!$E$3:$E$55,"",0,1)</f>
        <v>553.6</v>
      </c>
      <c r="H2464">
        <f>_xlfn.XLOOKUP(A2464,'List of Molecules Used'!$D$3:$D$55,'List of Molecules Used'!$F$3:$F$55,"",0,1)</f>
        <v>40.805</v>
      </c>
    </row>
    <row r="2465" spans="1:8">
      <c r="A2465" s="2" t="s">
        <v>73</v>
      </c>
      <c r="B2465" s="2"/>
      <c r="C2465">
        <v>498.24</v>
      </c>
      <c r="D2465">
        <v>4</v>
      </c>
      <c r="E2465">
        <v>193.04</v>
      </c>
      <c r="F2465" t="s">
        <v>238</v>
      </c>
      <c r="G2465">
        <f>_xlfn.XLOOKUP(A2465,'List of Molecules Used'!$D$3:$D$55,'List of Molecules Used'!$E$3:$E$55,"",0,1)</f>
        <v>553.6</v>
      </c>
      <c r="H2465">
        <f>_xlfn.XLOOKUP(A2465,'List of Molecules Used'!$D$3:$D$55,'List of Molecules Used'!$F$3:$F$55,"",0,1)</f>
        <v>40.805</v>
      </c>
    </row>
    <row r="2466" spans="1:8">
      <c r="A2466" s="2" t="s">
        <v>73</v>
      </c>
      <c r="B2466" s="2"/>
      <c r="C2466">
        <v>498.24</v>
      </c>
      <c r="D2466">
        <v>4.5</v>
      </c>
      <c r="E2466">
        <v>193.52</v>
      </c>
      <c r="F2466" t="s">
        <v>238</v>
      </c>
      <c r="G2466">
        <f>_xlfn.XLOOKUP(A2466,'List of Molecules Used'!$D$3:$D$55,'List of Molecules Used'!$E$3:$E$55,"",0,1)</f>
        <v>553.6</v>
      </c>
      <c r="H2466">
        <f>_xlfn.XLOOKUP(A2466,'List of Molecules Used'!$D$3:$D$55,'List of Molecules Used'!$F$3:$F$55,"",0,1)</f>
        <v>40.805</v>
      </c>
    </row>
    <row r="2467" spans="1:8">
      <c r="A2467" s="2" t="s">
        <v>73</v>
      </c>
      <c r="B2467" s="2"/>
      <c r="C2467">
        <v>498.24</v>
      </c>
      <c r="D2467">
        <v>5</v>
      </c>
      <c r="E2467">
        <v>194.01</v>
      </c>
      <c r="F2467" t="s">
        <v>238</v>
      </c>
      <c r="G2467">
        <f>_xlfn.XLOOKUP(A2467,'List of Molecules Used'!$D$3:$D$55,'List of Molecules Used'!$E$3:$E$55,"",0,1)</f>
        <v>553.6</v>
      </c>
      <c r="H2467">
        <f>_xlfn.XLOOKUP(A2467,'List of Molecules Used'!$D$3:$D$55,'List of Molecules Used'!$F$3:$F$55,"",0,1)</f>
        <v>40.805</v>
      </c>
    </row>
    <row r="2468" spans="1:8">
      <c r="A2468" s="2" t="s">
        <v>73</v>
      </c>
      <c r="B2468" s="2"/>
      <c r="C2468">
        <v>498.24</v>
      </c>
      <c r="D2468">
        <v>5.5</v>
      </c>
      <c r="E2468">
        <v>194.53</v>
      </c>
      <c r="F2468" t="s">
        <v>238</v>
      </c>
      <c r="G2468">
        <f>_xlfn.XLOOKUP(A2468,'List of Molecules Used'!$D$3:$D$55,'List of Molecules Used'!$E$3:$E$55,"",0,1)</f>
        <v>553.6</v>
      </c>
      <c r="H2468">
        <f>_xlfn.XLOOKUP(A2468,'List of Molecules Used'!$D$3:$D$55,'List of Molecules Used'!$F$3:$F$55,"",0,1)</f>
        <v>40.805</v>
      </c>
    </row>
    <row r="2469" spans="1:8">
      <c r="A2469" s="2" t="s">
        <v>73</v>
      </c>
      <c r="B2469" s="2"/>
      <c r="C2469">
        <v>498.24</v>
      </c>
      <c r="D2469">
        <v>6</v>
      </c>
      <c r="E2469">
        <v>195.07</v>
      </c>
      <c r="F2469" t="s">
        <v>238</v>
      </c>
      <c r="G2469">
        <f>_xlfn.XLOOKUP(A2469,'List of Molecules Used'!$D$3:$D$55,'List of Molecules Used'!$E$3:$E$55,"",0,1)</f>
        <v>553.6</v>
      </c>
      <c r="H2469">
        <f>_xlfn.XLOOKUP(A2469,'List of Molecules Used'!$D$3:$D$55,'List of Molecules Used'!$F$3:$F$55,"",0,1)</f>
        <v>40.805</v>
      </c>
    </row>
    <row r="2470" spans="1:8">
      <c r="A2470" s="2" t="s">
        <v>73</v>
      </c>
      <c r="B2470" s="2"/>
      <c r="C2470">
        <v>498.24</v>
      </c>
      <c r="D2470">
        <v>6.5</v>
      </c>
      <c r="E2470">
        <v>195.63</v>
      </c>
      <c r="F2470" t="s">
        <v>238</v>
      </c>
      <c r="G2470">
        <f>_xlfn.XLOOKUP(A2470,'List of Molecules Used'!$D$3:$D$55,'List of Molecules Used'!$E$3:$E$55,"",0,1)</f>
        <v>553.6</v>
      </c>
      <c r="H2470">
        <f>_xlfn.XLOOKUP(A2470,'List of Molecules Used'!$D$3:$D$55,'List of Molecules Used'!$F$3:$F$55,"",0,1)</f>
        <v>40.805</v>
      </c>
    </row>
    <row r="2471" spans="1:8">
      <c r="A2471" s="2" t="s">
        <v>73</v>
      </c>
      <c r="B2471" s="2"/>
      <c r="C2471">
        <v>498.24</v>
      </c>
      <c r="D2471">
        <v>7</v>
      </c>
      <c r="E2471">
        <v>196.22</v>
      </c>
      <c r="F2471" t="s">
        <v>238</v>
      </c>
      <c r="G2471">
        <f>_xlfn.XLOOKUP(A2471,'List of Molecules Used'!$D$3:$D$55,'List of Molecules Used'!$E$3:$E$55,"",0,1)</f>
        <v>553.6</v>
      </c>
      <c r="H2471">
        <f>_xlfn.XLOOKUP(A2471,'List of Molecules Used'!$D$3:$D$55,'List of Molecules Used'!$F$3:$F$55,"",0,1)</f>
        <v>40.805</v>
      </c>
    </row>
    <row r="2472" spans="1:8">
      <c r="A2472" s="2" t="s">
        <v>73</v>
      </c>
      <c r="B2472" s="2"/>
      <c r="C2472">
        <v>498.24</v>
      </c>
      <c r="D2472">
        <v>7.5</v>
      </c>
      <c r="E2472">
        <v>196.83</v>
      </c>
      <c r="F2472" t="s">
        <v>238</v>
      </c>
      <c r="G2472">
        <f>_xlfn.XLOOKUP(A2472,'List of Molecules Used'!$D$3:$D$55,'List of Molecules Used'!$E$3:$E$55,"",0,1)</f>
        <v>553.6</v>
      </c>
      <c r="H2472">
        <f>_xlfn.XLOOKUP(A2472,'List of Molecules Used'!$D$3:$D$55,'List of Molecules Used'!$F$3:$F$55,"",0,1)</f>
        <v>40.805</v>
      </c>
    </row>
    <row r="2473" spans="1:8">
      <c r="A2473" s="2" t="s">
        <v>73</v>
      </c>
      <c r="B2473" s="2"/>
      <c r="C2473">
        <v>498.24</v>
      </c>
      <c r="D2473">
        <v>8</v>
      </c>
      <c r="E2473">
        <v>197.48</v>
      </c>
      <c r="F2473" t="s">
        <v>238</v>
      </c>
      <c r="G2473">
        <f>_xlfn.XLOOKUP(A2473,'List of Molecules Used'!$D$3:$D$55,'List of Molecules Used'!$E$3:$E$55,"",0,1)</f>
        <v>553.6</v>
      </c>
      <c r="H2473">
        <f>_xlfn.XLOOKUP(A2473,'List of Molecules Used'!$D$3:$D$55,'List of Molecules Used'!$F$3:$F$55,"",0,1)</f>
        <v>40.805</v>
      </c>
    </row>
    <row r="2474" spans="1:8">
      <c r="A2474" s="2" t="s">
        <v>73</v>
      </c>
      <c r="B2474" s="2"/>
      <c r="C2474">
        <v>498.24</v>
      </c>
      <c r="D2474">
        <v>8.5</v>
      </c>
      <c r="E2474">
        <v>198.15</v>
      </c>
      <c r="F2474" t="s">
        <v>238</v>
      </c>
      <c r="G2474">
        <f>_xlfn.XLOOKUP(A2474,'List of Molecules Used'!$D$3:$D$55,'List of Molecules Used'!$E$3:$E$55,"",0,1)</f>
        <v>553.6</v>
      </c>
      <c r="H2474">
        <f>_xlfn.XLOOKUP(A2474,'List of Molecules Used'!$D$3:$D$55,'List of Molecules Used'!$F$3:$F$55,"",0,1)</f>
        <v>40.805</v>
      </c>
    </row>
    <row r="2475" spans="1:8">
      <c r="A2475" s="2" t="s">
        <v>73</v>
      </c>
      <c r="B2475" s="2"/>
      <c r="C2475">
        <v>498.24</v>
      </c>
      <c r="D2475">
        <v>9</v>
      </c>
      <c r="E2475">
        <v>198.85</v>
      </c>
      <c r="F2475" t="s">
        <v>238</v>
      </c>
      <c r="G2475">
        <f>_xlfn.XLOOKUP(A2475,'List of Molecules Used'!$D$3:$D$55,'List of Molecules Used'!$E$3:$E$55,"",0,1)</f>
        <v>553.6</v>
      </c>
      <c r="H2475">
        <f>_xlfn.XLOOKUP(A2475,'List of Molecules Used'!$D$3:$D$55,'List of Molecules Used'!$F$3:$F$55,"",0,1)</f>
        <v>40.805</v>
      </c>
    </row>
    <row r="2476" spans="1:8">
      <c r="A2476" s="2" t="s">
        <v>73</v>
      </c>
      <c r="B2476" s="2"/>
      <c r="C2476">
        <v>498.24</v>
      </c>
      <c r="D2476">
        <v>9.5</v>
      </c>
      <c r="E2476">
        <v>199.6</v>
      </c>
      <c r="F2476" t="s">
        <v>238</v>
      </c>
      <c r="G2476">
        <f>_xlfn.XLOOKUP(A2476,'List of Molecules Used'!$D$3:$D$55,'List of Molecules Used'!$E$3:$E$55,"",0,1)</f>
        <v>553.6</v>
      </c>
      <c r="H2476">
        <f>_xlfn.XLOOKUP(A2476,'List of Molecules Used'!$D$3:$D$55,'List of Molecules Used'!$F$3:$F$55,"",0,1)</f>
        <v>40.805</v>
      </c>
    </row>
    <row r="2477" spans="1:8">
      <c r="A2477" s="2" t="s">
        <v>73</v>
      </c>
      <c r="B2477" s="2"/>
      <c r="C2477">
        <v>498.24</v>
      </c>
      <c r="D2477">
        <v>10</v>
      </c>
      <c r="E2477">
        <v>200.37</v>
      </c>
      <c r="F2477" t="s">
        <v>238</v>
      </c>
      <c r="G2477">
        <f>_xlfn.XLOOKUP(A2477,'List of Molecules Used'!$D$3:$D$55,'List of Molecules Used'!$E$3:$E$55,"",0,1)</f>
        <v>553.6</v>
      </c>
      <c r="H2477">
        <f>_xlfn.XLOOKUP(A2477,'List of Molecules Used'!$D$3:$D$55,'List of Molecules Used'!$F$3:$F$55,"",0,1)</f>
        <v>40.805</v>
      </c>
    </row>
    <row r="2478" spans="1:8">
      <c r="A2478" s="2" t="s">
        <v>73</v>
      </c>
      <c r="B2478" s="2"/>
      <c r="C2478">
        <v>553.6</v>
      </c>
      <c r="D2478">
        <v>1</v>
      </c>
      <c r="E2478">
        <v>210.32</v>
      </c>
      <c r="F2478" t="s">
        <v>238</v>
      </c>
      <c r="G2478">
        <f>_xlfn.XLOOKUP(A2478,'List of Molecules Used'!$D$3:$D$55,'List of Molecules Used'!$E$3:$E$55,"",0,1)</f>
        <v>553.6</v>
      </c>
      <c r="H2478">
        <f>_xlfn.XLOOKUP(A2478,'List of Molecules Used'!$D$3:$D$55,'List of Molecules Used'!$F$3:$F$55,"",0,1)</f>
        <v>40.805</v>
      </c>
    </row>
    <row r="2479" spans="1:8">
      <c r="A2479" s="2" t="s">
        <v>73</v>
      </c>
      <c r="B2479" s="2"/>
      <c r="C2479">
        <v>553.6</v>
      </c>
      <c r="D2479">
        <v>1.5</v>
      </c>
      <c r="E2479">
        <v>210.57</v>
      </c>
      <c r="F2479" t="s">
        <v>238</v>
      </c>
      <c r="G2479">
        <f>_xlfn.XLOOKUP(A2479,'List of Molecules Used'!$D$3:$D$55,'List of Molecules Used'!$E$3:$E$55,"",0,1)</f>
        <v>553.6</v>
      </c>
      <c r="H2479">
        <f>_xlfn.XLOOKUP(A2479,'List of Molecules Used'!$D$3:$D$55,'List of Molecules Used'!$F$3:$F$55,"",0,1)</f>
        <v>40.805</v>
      </c>
    </row>
    <row r="2480" spans="1:8">
      <c r="A2480" s="2" t="s">
        <v>73</v>
      </c>
      <c r="B2480" s="2"/>
      <c r="C2480">
        <v>553.6</v>
      </c>
      <c r="D2480">
        <v>2</v>
      </c>
      <c r="E2480">
        <v>210.83</v>
      </c>
      <c r="F2480" t="s">
        <v>238</v>
      </c>
      <c r="G2480">
        <f>_xlfn.XLOOKUP(A2480,'List of Molecules Used'!$D$3:$D$55,'List of Molecules Used'!$E$3:$E$55,"",0,1)</f>
        <v>553.6</v>
      </c>
      <c r="H2480">
        <f>_xlfn.XLOOKUP(A2480,'List of Molecules Used'!$D$3:$D$55,'List of Molecules Used'!$F$3:$F$55,"",0,1)</f>
        <v>40.805</v>
      </c>
    </row>
    <row r="2481" spans="1:8">
      <c r="A2481" s="2" t="s">
        <v>73</v>
      </c>
      <c r="B2481" s="2"/>
      <c r="C2481">
        <v>553.6</v>
      </c>
      <c r="D2481">
        <v>2.5</v>
      </c>
      <c r="E2481">
        <v>211.1</v>
      </c>
      <c r="F2481" t="s">
        <v>238</v>
      </c>
      <c r="G2481">
        <f>_xlfn.XLOOKUP(A2481,'List of Molecules Used'!$D$3:$D$55,'List of Molecules Used'!$E$3:$E$55,"",0,1)</f>
        <v>553.6</v>
      </c>
      <c r="H2481">
        <f>_xlfn.XLOOKUP(A2481,'List of Molecules Used'!$D$3:$D$55,'List of Molecules Used'!$F$3:$F$55,"",0,1)</f>
        <v>40.805</v>
      </c>
    </row>
    <row r="2482" spans="1:8">
      <c r="A2482" s="2" t="s">
        <v>73</v>
      </c>
      <c r="B2482" s="2"/>
      <c r="C2482">
        <v>553.6</v>
      </c>
      <c r="D2482">
        <v>3</v>
      </c>
      <c r="E2482">
        <v>211.37</v>
      </c>
      <c r="F2482" t="s">
        <v>238</v>
      </c>
      <c r="G2482">
        <f>_xlfn.XLOOKUP(A2482,'List of Molecules Used'!$D$3:$D$55,'List of Molecules Used'!$E$3:$E$55,"",0,1)</f>
        <v>553.6</v>
      </c>
      <c r="H2482">
        <f>_xlfn.XLOOKUP(A2482,'List of Molecules Used'!$D$3:$D$55,'List of Molecules Used'!$F$3:$F$55,"",0,1)</f>
        <v>40.805</v>
      </c>
    </row>
    <row r="2483" spans="1:8">
      <c r="A2483" s="2" t="s">
        <v>73</v>
      </c>
      <c r="B2483" s="2"/>
      <c r="C2483">
        <v>553.6</v>
      </c>
      <c r="D2483">
        <v>3.5</v>
      </c>
      <c r="E2483">
        <v>211.65</v>
      </c>
      <c r="F2483" t="s">
        <v>238</v>
      </c>
      <c r="G2483">
        <f>_xlfn.XLOOKUP(A2483,'List of Molecules Used'!$D$3:$D$55,'List of Molecules Used'!$E$3:$E$55,"",0,1)</f>
        <v>553.6</v>
      </c>
      <c r="H2483">
        <f>_xlfn.XLOOKUP(A2483,'List of Molecules Used'!$D$3:$D$55,'List of Molecules Used'!$F$3:$F$55,"",0,1)</f>
        <v>40.805</v>
      </c>
    </row>
    <row r="2484" spans="1:8">
      <c r="A2484" s="2" t="s">
        <v>73</v>
      </c>
      <c r="B2484" s="2"/>
      <c r="C2484">
        <v>553.6</v>
      </c>
      <c r="D2484">
        <v>4</v>
      </c>
      <c r="E2484">
        <v>211.94</v>
      </c>
      <c r="F2484" t="s">
        <v>238</v>
      </c>
      <c r="G2484">
        <f>_xlfn.XLOOKUP(A2484,'List of Molecules Used'!$D$3:$D$55,'List of Molecules Used'!$E$3:$E$55,"",0,1)</f>
        <v>553.6</v>
      </c>
      <c r="H2484">
        <f>_xlfn.XLOOKUP(A2484,'List of Molecules Used'!$D$3:$D$55,'List of Molecules Used'!$F$3:$F$55,"",0,1)</f>
        <v>40.805</v>
      </c>
    </row>
    <row r="2485" spans="1:8">
      <c r="A2485" s="2" t="s">
        <v>73</v>
      </c>
      <c r="B2485" s="2"/>
      <c r="C2485">
        <v>553.6</v>
      </c>
      <c r="D2485">
        <v>4.5</v>
      </c>
      <c r="E2485">
        <v>212.23</v>
      </c>
      <c r="F2485" t="s">
        <v>238</v>
      </c>
      <c r="G2485">
        <f>_xlfn.XLOOKUP(A2485,'List of Molecules Used'!$D$3:$D$55,'List of Molecules Used'!$E$3:$E$55,"",0,1)</f>
        <v>553.6</v>
      </c>
      <c r="H2485">
        <f>_xlfn.XLOOKUP(A2485,'List of Molecules Used'!$D$3:$D$55,'List of Molecules Used'!$F$3:$F$55,"",0,1)</f>
        <v>40.805</v>
      </c>
    </row>
    <row r="2486" spans="1:8">
      <c r="A2486" s="2" t="s">
        <v>73</v>
      </c>
      <c r="B2486" s="2"/>
      <c r="C2486">
        <v>553.6</v>
      </c>
      <c r="D2486">
        <v>5</v>
      </c>
      <c r="E2486">
        <v>212.53</v>
      </c>
      <c r="F2486" t="s">
        <v>238</v>
      </c>
      <c r="G2486">
        <f>_xlfn.XLOOKUP(A2486,'List of Molecules Used'!$D$3:$D$55,'List of Molecules Used'!$E$3:$E$55,"",0,1)</f>
        <v>553.6</v>
      </c>
      <c r="H2486">
        <f>_xlfn.XLOOKUP(A2486,'List of Molecules Used'!$D$3:$D$55,'List of Molecules Used'!$F$3:$F$55,"",0,1)</f>
        <v>40.805</v>
      </c>
    </row>
    <row r="2487" spans="1:8">
      <c r="A2487" s="2" t="s">
        <v>73</v>
      </c>
      <c r="B2487" s="2"/>
      <c r="C2487">
        <v>553.6</v>
      </c>
      <c r="D2487">
        <v>5.5</v>
      </c>
      <c r="E2487">
        <v>212.84</v>
      </c>
      <c r="F2487" t="s">
        <v>238</v>
      </c>
      <c r="G2487">
        <f>_xlfn.XLOOKUP(A2487,'List of Molecules Used'!$D$3:$D$55,'List of Molecules Used'!$E$3:$E$55,"",0,1)</f>
        <v>553.6</v>
      </c>
      <c r="H2487">
        <f>_xlfn.XLOOKUP(A2487,'List of Molecules Used'!$D$3:$D$55,'List of Molecules Used'!$F$3:$F$55,"",0,1)</f>
        <v>40.805</v>
      </c>
    </row>
    <row r="2488" spans="1:8">
      <c r="A2488" s="2" t="s">
        <v>73</v>
      </c>
      <c r="B2488" s="2"/>
      <c r="C2488">
        <v>553.6</v>
      </c>
      <c r="D2488">
        <v>6</v>
      </c>
      <c r="E2488">
        <v>213.16</v>
      </c>
      <c r="F2488" t="s">
        <v>238</v>
      </c>
      <c r="G2488">
        <f>_xlfn.XLOOKUP(A2488,'List of Molecules Used'!$D$3:$D$55,'List of Molecules Used'!$E$3:$E$55,"",0,1)</f>
        <v>553.6</v>
      </c>
      <c r="H2488">
        <f>_xlfn.XLOOKUP(A2488,'List of Molecules Used'!$D$3:$D$55,'List of Molecules Used'!$F$3:$F$55,"",0,1)</f>
        <v>40.805</v>
      </c>
    </row>
    <row r="2489" spans="1:8">
      <c r="A2489" s="2" t="s">
        <v>73</v>
      </c>
      <c r="B2489" s="2"/>
      <c r="C2489">
        <v>553.6</v>
      </c>
      <c r="D2489">
        <v>6.5</v>
      </c>
      <c r="E2489">
        <v>213.48</v>
      </c>
      <c r="F2489" t="s">
        <v>238</v>
      </c>
      <c r="G2489">
        <f>_xlfn.XLOOKUP(A2489,'List of Molecules Used'!$D$3:$D$55,'List of Molecules Used'!$E$3:$E$55,"",0,1)</f>
        <v>553.6</v>
      </c>
      <c r="H2489">
        <f>_xlfn.XLOOKUP(A2489,'List of Molecules Used'!$D$3:$D$55,'List of Molecules Used'!$F$3:$F$55,"",0,1)</f>
        <v>40.805</v>
      </c>
    </row>
    <row r="2490" spans="1:8">
      <c r="A2490" s="2" t="s">
        <v>73</v>
      </c>
      <c r="B2490" s="2"/>
      <c r="C2490">
        <v>553.6</v>
      </c>
      <c r="D2490">
        <v>7</v>
      </c>
      <c r="E2490">
        <v>213.81</v>
      </c>
      <c r="F2490" t="s">
        <v>238</v>
      </c>
      <c r="G2490">
        <f>_xlfn.XLOOKUP(A2490,'List of Molecules Used'!$D$3:$D$55,'List of Molecules Used'!$E$3:$E$55,"",0,1)</f>
        <v>553.6</v>
      </c>
      <c r="H2490">
        <f>_xlfn.XLOOKUP(A2490,'List of Molecules Used'!$D$3:$D$55,'List of Molecules Used'!$F$3:$F$55,"",0,1)</f>
        <v>40.805</v>
      </c>
    </row>
    <row r="2491" spans="1:8">
      <c r="A2491" s="2" t="s">
        <v>73</v>
      </c>
      <c r="B2491" s="2"/>
      <c r="C2491">
        <v>553.6</v>
      </c>
      <c r="D2491">
        <v>7.5</v>
      </c>
      <c r="E2491">
        <v>214.16</v>
      </c>
      <c r="F2491" t="s">
        <v>238</v>
      </c>
      <c r="G2491">
        <f>_xlfn.XLOOKUP(A2491,'List of Molecules Used'!$D$3:$D$55,'List of Molecules Used'!$E$3:$E$55,"",0,1)</f>
        <v>553.6</v>
      </c>
      <c r="H2491">
        <f>_xlfn.XLOOKUP(A2491,'List of Molecules Used'!$D$3:$D$55,'List of Molecules Used'!$F$3:$F$55,"",0,1)</f>
        <v>40.805</v>
      </c>
    </row>
    <row r="2492" spans="1:8">
      <c r="A2492" s="2" t="s">
        <v>73</v>
      </c>
      <c r="B2492" s="2"/>
      <c r="C2492">
        <v>553.6</v>
      </c>
      <c r="D2492">
        <v>8</v>
      </c>
      <c r="E2492">
        <v>214.51</v>
      </c>
      <c r="F2492" t="s">
        <v>238</v>
      </c>
      <c r="G2492">
        <f>_xlfn.XLOOKUP(A2492,'List of Molecules Used'!$D$3:$D$55,'List of Molecules Used'!$E$3:$E$55,"",0,1)</f>
        <v>553.6</v>
      </c>
      <c r="H2492">
        <f>_xlfn.XLOOKUP(A2492,'List of Molecules Used'!$D$3:$D$55,'List of Molecules Used'!$F$3:$F$55,"",0,1)</f>
        <v>40.805</v>
      </c>
    </row>
    <row r="2493" spans="1:8">
      <c r="A2493" s="2" t="s">
        <v>73</v>
      </c>
      <c r="B2493" s="2"/>
      <c r="C2493">
        <v>553.6</v>
      </c>
      <c r="D2493">
        <v>8.5</v>
      </c>
      <c r="E2493">
        <v>214.87</v>
      </c>
      <c r="F2493" t="s">
        <v>238</v>
      </c>
      <c r="G2493">
        <f>_xlfn.XLOOKUP(A2493,'List of Molecules Used'!$D$3:$D$55,'List of Molecules Used'!$E$3:$E$55,"",0,1)</f>
        <v>553.6</v>
      </c>
      <c r="H2493">
        <f>_xlfn.XLOOKUP(A2493,'List of Molecules Used'!$D$3:$D$55,'List of Molecules Used'!$F$3:$F$55,"",0,1)</f>
        <v>40.805</v>
      </c>
    </row>
    <row r="2494" spans="1:8">
      <c r="A2494" s="2" t="s">
        <v>73</v>
      </c>
      <c r="B2494" s="2"/>
      <c r="C2494">
        <v>553.6</v>
      </c>
      <c r="D2494">
        <v>9</v>
      </c>
      <c r="E2494">
        <v>215.25</v>
      </c>
      <c r="F2494" t="s">
        <v>238</v>
      </c>
      <c r="G2494">
        <f>_xlfn.XLOOKUP(A2494,'List of Molecules Used'!$D$3:$D$55,'List of Molecules Used'!$E$3:$E$55,"",0,1)</f>
        <v>553.6</v>
      </c>
      <c r="H2494">
        <f>_xlfn.XLOOKUP(A2494,'List of Molecules Used'!$D$3:$D$55,'List of Molecules Used'!$F$3:$F$55,"",0,1)</f>
        <v>40.805</v>
      </c>
    </row>
    <row r="2495" spans="1:8">
      <c r="A2495" s="2" t="s">
        <v>73</v>
      </c>
      <c r="B2495" s="2"/>
      <c r="C2495">
        <v>553.6</v>
      </c>
      <c r="D2495">
        <v>9.5</v>
      </c>
      <c r="E2495">
        <v>215.63</v>
      </c>
      <c r="F2495" t="s">
        <v>238</v>
      </c>
      <c r="G2495">
        <f>_xlfn.XLOOKUP(A2495,'List of Molecules Used'!$D$3:$D$55,'List of Molecules Used'!$E$3:$E$55,"",0,1)</f>
        <v>553.6</v>
      </c>
      <c r="H2495">
        <f>_xlfn.XLOOKUP(A2495,'List of Molecules Used'!$D$3:$D$55,'List of Molecules Used'!$F$3:$F$55,"",0,1)</f>
        <v>40.805</v>
      </c>
    </row>
    <row r="2496" spans="1:8">
      <c r="A2496" s="2" t="s">
        <v>73</v>
      </c>
      <c r="B2496" s="2"/>
      <c r="C2496">
        <v>553.6</v>
      </c>
      <c r="D2496">
        <v>10</v>
      </c>
      <c r="E2496">
        <v>216.02</v>
      </c>
      <c r="F2496" t="s">
        <v>238</v>
      </c>
      <c r="G2496">
        <f>_xlfn.XLOOKUP(A2496,'List of Molecules Used'!$D$3:$D$55,'List of Molecules Used'!$E$3:$E$55,"",0,1)</f>
        <v>553.6</v>
      </c>
      <c r="H2496">
        <f>_xlfn.XLOOKUP(A2496,'List of Molecules Used'!$D$3:$D$55,'List of Molecules Used'!$F$3:$F$55,"",0,1)</f>
        <v>40.805</v>
      </c>
    </row>
    <row r="2497" spans="1:8">
      <c r="A2497" s="2" t="s">
        <v>73</v>
      </c>
      <c r="B2497" s="2"/>
      <c r="C2497">
        <v>608.96</v>
      </c>
      <c r="D2497">
        <v>1</v>
      </c>
      <c r="E2497">
        <v>228.54</v>
      </c>
      <c r="F2497" t="s">
        <v>238</v>
      </c>
      <c r="G2497">
        <f>_xlfn.XLOOKUP(A2497,'List of Molecules Used'!$D$3:$D$55,'List of Molecules Used'!$E$3:$E$55,"",0,1)</f>
        <v>553.6</v>
      </c>
      <c r="H2497">
        <f>_xlfn.XLOOKUP(A2497,'List of Molecules Used'!$D$3:$D$55,'List of Molecules Used'!$F$3:$F$55,"",0,1)</f>
        <v>40.805</v>
      </c>
    </row>
    <row r="2498" spans="1:8">
      <c r="A2498" s="2" t="s">
        <v>73</v>
      </c>
      <c r="B2498" s="2"/>
      <c r="C2498">
        <v>608.96</v>
      </c>
      <c r="D2498">
        <v>1.5</v>
      </c>
      <c r="E2498">
        <v>228.72</v>
      </c>
      <c r="F2498" t="s">
        <v>238</v>
      </c>
      <c r="G2498">
        <f>_xlfn.XLOOKUP(A2498,'List of Molecules Used'!$D$3:$D$55,'List of Molecules Used'!$E$3:$E$55,"",0,1)</f>
        <v>553.6</v>
      </c>
      <c r="H2498">
        <f>_xlfn.XLOOKUP(A2498,'List of Molecules Used'!$D$3:$D$55,'List of Molecules Used'!$F$3:$F$55,"",0,1)</f>
        <v>40.805</v>
      </c>
    </row>
    <row r="2499" spans="1:8">
      <c r="A2499" s="2" t="s">
        <v>73</v>
      </c>
      <c r="B2499" s="2"/>
      <c r="C2499">
        <v>608.96</v>
      </c>
      <c r="D2499">
        <v>2</v>
      </c>
      <c r="E2499">
        <v>228.89</v>
      </c>
      <c r="F2499" t="s">
        <v>238</v>
      </c>
      <c r="G2499">
        <f>_xlfn.XLOOKUP(A2499,'List of Molecules Used'!$D$3:$D$55,'List of Molecules Used'!$E$3:$E$55,"",0,1)</f>
        <v>553.6</v>
      </c>
      <c r="H2499">
        <f>_xlfn.XLOOKUP(A2499,'List of Molecules Used'!$D$3:$D$55,'List of Molecules Used'!$F$3:$F$55,"",0,1)</f>
        <v>40.805</v>
      </c>
    </row>
    <row r="2500" spans="1:8">
      <c r="A2500" s="2" t="s">
        <v>73</v>
      </c>
      <c r="B2500" s="2"/>
      <c r="C2500">
        <v>608.96</v>
      </c>
      <c r="D2500">
        <v>2.5</v>
      </c>
      <c r="E2500">
        <v>229.07</v>
      </c>
      <c r="F2500" t="s">
        <v>238</v>
      </c>
      <c r="G2500">
        <f>_xlfn.XLOOKUP(A2500,'List of Molecules Used'!$D$3:$D$55,'List of Molecules Used'!$E$3:$E$55,"",0,1)</f>
        <v>553.6</v>
      </c>
      <c r="H2500">
        <f>_xlfn.XLOOKUP(A2500,'List of Molecules Used'!$D$3:$D$55,'List of Molecules Used'!$F$3:$F$55,"",0,1)</f>
        <v>40.805</v>
      </c>
    </row>
    <row r="2501" spans="1:8">
      <c r="A2501" s="2" t="s">
        <v>73</v>
      </c>
      <c r="B2501" s="2"/>
      <c r="C2501">
        <v>608.96</v>
      </c>
      <c r="D2501">
        <v>3</v>
      </c>
      <c r="E2501">
        <v>229.26</v>
      </c>
      <c r="F2501" t="s">
        <v>238</v>
      </c>
      <c r="G2501">
        <f>_xlfn.XLOOKUP(A2501,'List of Molecules Used'!$D$3:$D$55,'List of Molecules Used'!$E$3:$E$55,"",0,1)</f>
        <v>553.6</v>
      </c>
      <c r="H2501">
        <f>_xlfn.XLOOKUP(A2501,'List of Molecules Used'!$D$3:$D$55,'List of Molecules Used'!$F$3:$F$55,"",0,1)</f>
        <v>40.805</v>
      </c>
    </row>
    <row r="2502" spans="1:8">
      <c r="A2502" s="2" t="s">
        <v>73</v>
      </c>
      <c r="B2502" s="2"/>
      <c r="C2502">
        <v>608.96</v>
      </c>
      <c r="D2502">
        <v>3.5</v>
      </c>
      <c r="E2502">
        <v>229.44</v>
      </c>
      <c r="F2502" t="s">
        <v>238</v>
      </c>
      <c r="G2502">
        <f>_xlfn.XLOOKUP(A2502,'List of Molecules Used'!$D$3:$D$55,'List of Molecules Used'!$E$3:$E$55,"",0,1)</f>
        <v>553.6</v>
      </c>
      <c r="H2502">
        <f>_xlfn.XLOOKUP(A2502,'List of Molecules Used'!$D$3:$D$55,'List of Molecules Used'!$F$3:$F$55,"",0,1)</f>
        <v>40.805</v>
      </c>
    </row>
    <row r="2503" spans="1:8">
      <c r="A2503" s="2" t="s">
        <v>73</v>
      </c>
      <c r="B2503" s="2"/>
      <c r="C2503">
        <v>608.96</v>
      </c>
      <c r="D2503">
        <v>4</v>
      </c>
      <c r="E2503">
        <v>229.64</v>
      </c>
      <c r="F2503" t="s">
        <v>238</v>
      </c>
      <c r="G2503">
        <f>_xlfn.XLOOKUP(A2503,'List of Molecules Used'!$D$3:$D$55,'List of Molecules Used'!$E$3:$E$55,"",0,1)</f>
        <v>553.6</v>
      </c>
      <c r="H2503">
        <f>_xlfn.XLOOKUP(A2503,'List of Molecules Used'!$D$3:$D$55,'List of Molecules Used'!$F$3:$F$55,"",0,1)</f>
        <v>40.805</v>
      </c>
    </row>
    <row r="2504" spans="1:8">
      <c r="A2504" s="2" t="s">
        <v>73</v>
      </c>
      <c r="B2504" s="2"/>
      <c r="C2504">
        <v>608.96</v>
      </c>
      <c r="D2504">
        <v>4.5</v>
      </c>
      <c r="E2504">
        <v>229.83</v>
      </c>
      <c r="F2504" t="s">
        <v>238</v>
      </c>
      <c r="G2504">
        <f>_xlfn.XLOOKUP(A2504,'List of Molecules Used'!$D$3:$D$55,'List of Molecules Used'!$E$3:$E$55,"",0,1)</f>
        <v>553.6</v>
      </c>
      <c r="H2504">
        <f>_xlfn.XLOOKUP(A2504,'List of Molecules Used'!$D$3:$D$55,'List of Molecules Used'!$F$3:$F$55,"",0,1)</f>
        <v>40.805</v>
      </c>
    </row>
    <row r="2505" spans="1:8">
      <c r="A2505" s="2" t="s">
        <v>73</v>
      </c>
      <c r="B2505" s="2"/>
      <c r="C2505">
        <v>608.96</v>
      </c>
      <c r="D2505">
        <v>5</v>
      </c>
      <c r="E2505">
        <v>230.03</v>
      </c>
      <c r="F2505" t="s">
        <v>238</v>
      </c>
      <c r="G2505">
        <f>_xlfn.XLOOKUP(A2505,'List of Molecules Used'!$D$3:$D$55,'List of Molecules Used'!$E$3:$E$55,"",0,1)</f>
        <v>553.6</v>
      </c>
      <c r="H2505">
        <f>_xlfn.XLOOKUP(A2505,'List of Molecules Used'!$D$3:$D$55,'List of Molecules Used'!$F$3:$F$55,"",0,1)</f>
        <v>40.805</v>
      </c>
    </row>
    <row r="2506" spans="1:8">
      <c r="A2506" s="2" t="s">
        <v>73</v>
      </c>
      <c r="B2506" s="2"/>
      <c r="C2506">
        <v>608.96</v>
      </c>
      <c r="D2506">
        <v>5.5</v>
      </c>
      <c r="E2506">
        <v>230.23</v>
      </c>
      <c r="F2506" t="s">
        <v>238</v>
      </c>
      <c r="G2506">
        <f>_xlfn.XLOOKUP(A2506,'List of Molecules Used'!$D$3:$D$55,'List of Molecules Used'!$E$3:$E$55,"",0,1)</f>
        <v>553.6</v>
      </c>
      <c r="H2506">
        <f>_xlfn.XLOOKUP(A2506,'List of Molecules Used'!$D$3:$D$55,'List of Molecules Used'!$F$3:$F$55,"",0,1)</f>
        <v>40.805</v>
      </c>
    </row>
    <row r="2507" spans="1:8">
      <c r="A2507" s="2" t="s">
        <v>73</v>
      </c>
      <c r="B2507" s="2"/>
      <c r="C2507">
        <v>608.96</v>
      </c>
      <c r="D2507">
        <v>6</v>
      </c>
      <c r="E2507">
        <v>230.43</v>
      </c>
      <c r="F2507" t="s">
        <v>238</v>
      </c>
      <c r="G2507">
        <f>_xlfn.XLOOKUP(A2507,'List of Molecules Used'!$D$3:$D$55,'List of Molecules Used'!$E$3:$E$55,"",0,1)</f>
        <v>553.6</v>
      </c>
      <c r="H2507">
        <f>_xlfn.XLOOKUP(A2507,'List of Molecules Used'!$D$3:$D$55,'List of Molecules Used'!$F$3:$F$55,"",0,1)</f>
        <v>40.805</v>
      </c>
    </row>
    <row r="2508" spans="1:8">
      <c r="A2508" s="2" t="s">
        <v>73</v>
      </c>
      <c r="B2508" s="2"/>
      <c r="C2508">
        <v>608.96</v>
      </c>
      <c r="D2508">
        <v>6.5</v>
      </c>
      <c r="E2508">
        <v>230.64</v>
      </c>
      <c r="F2508" t="s">
        <v>238</v>
      </c>
      <c r="G2508">
        <f>_xlfn.XLOOKUP(A2508,'List of Molecules Used'!$D$3:$D$55,'List of Molecules Used'!$E$3:$E$55,"",0,1)</f>
        <v>553.6</v>
      </c>
      <c r="H2508">
        <f>_xlfn.XLOOKUP(A2508,'List of Molecules Used'!$D$3:$D$55,'List of Molecules Used'!$F$3:$F$55,"",0,1)</f>
        <v>40.805</v>
      </c>
    </row>
    <row r="2509" spans="1:8">
      <c r="A2509" s="2" t="s">
        <v>73</v>
      </c>
      <c r="B2509" s="2"/>
      <c r="C2509">
        <v>608.96</v>
      </c>
      <c r="D2509">
        <v>7</v>
      </c>
      <c r="E2509">
        <v>230.85</v>
      </c>
      <c r="F2509" t="s">
        <v>238</v>
      </c>
      <c r="G2509">
        <f>_xlfn.XLOOKUP(A2509,'List of Molecules Used'!$D$3:$D$55,'List of Molecules Used'!$E$3:$E$55,"",0,1)</f>
        <v>553.6</v>
      </c>
      <c r="H2509">
        <f>_xlfn.XLOOKUP(A2509,'List of Molecules Used'!$D$3:$D$55,'List of Molecules Used'!$F$3:$F$55,"",0,1)</f>
        <v>40.805</v>
      </c>
    </row>
    <row r="2510" spans="1:8">
      <c r="A2510" s="2" t="s">
        <v>73</v>
      </c>
      <c r="B2510" s="2"/>
      <c r="C2510">
        <v>608.96</v>
      </c>
      <c r="D2510">
        <v>7.5</v>
      </c>
      <c r="E2510">
        <v>231.06</v>
      </c>
      <c r="F2510" t="s">
        <v>238</v>
      </c>
      <c r="G2510">
        <f>_xlfn.XLOOKUP(A2510,'List of Molecules Used'!$D$3:$D$55,'List of Molecules Used'!$E$3:$E$55,"",0,1)</f>
        <v>553.6</v>
      </c>
      <c r="H2510">
        <f>_xlfn.XLOOKUP(A2510,'List of Molecules Used'!$D$3:$D$55,'List of Molecules Used'!$F$3:$F$55,"",0,1)</f>
        <v>40.805</v>
      </c>
    </row>
    <row r="2511" spans="1:8">
      <c r="A2511" s="2" t="s">
        <v>73</v>
      </c>
      <c r="B2511" s="2"/>
      <c r="C2511">
        <v>608.96</v>
      </c>
      <c r="D2511">
        <v>8</v>
      </c>
      <c r="E2511">
        <v>231.28</v>
      </c>
      <c r="F2511" t="s">
        <v>238</v>
      </c>
      <c r="G2511">
        <f>_xlfn.XLOOKUP(A2511,'List of Molecules Used'!$D$3:$D$55,'List of Molecules Used'!$E$3:$E$55,"",0,1)</f>
        <v>553.6</v>
      </c>
      <c r="H2511">
        <f>_xlfn.XLOOKUP(A2511,'List of Molecules Used'!$D$3:$D$55,'List of Molecules Used'!$F$3:$F$55,"",0,1)</f>
        <v>40.805</v>
      </c>
    </row>
    <row r="2512" spans="1:8">
      <c r="A2512" s="2" t="s">
        <v>73</v>
      </c>
      <c r="B2512" s="2"/>
      <c r="C2512">
        <v>608.96</v>
      </c>
      <c r="D2512">
        <v>8.5</v>
      </c>
      <c r="E2512">
        <v>231.51</v>
      </c>
      <c r="F2512" t="s">
        <v>238</v>
      </c>
      <c r="G2512">
        <f>_xlfn.XLOOKUP(A2512,'List of Molecules Used'!$D$3:$D$55,'List of Molecules Used'!$E$3:$E$55,"",0,1)</f>
        <v>553.6</v>
      </c>
      <c r="H2512">
        <f>_xlfn.XLOOKUP(A2512,'List of Molecules Used'!$D$3:$D$55,'List of Molecules Used'!$F$3:$F$55,"",0,1)</f>
        <v>40.805</v>
      </c>
    </row>
    <row r="2513" spans="1:8">
      <c r="A2513" s="2" t="s">
        <v>73</v>
      </c>
      <c r="B2513" s="2"/>
      <c r="C2513">
        <v>608.96</v>
      </c>
      <c r="D2513">
        <v>9</v>
      </c>
      <c r="E2513">
        <v>231.74</v>
      </c>
      <c r="F2513" t="s">
        <v>238</v>
      </c>
      <c r="G2513">
        <f>_xlfn.XLOOKUP(A2513,'List of Molecules Used'!$D$3:$D$55,'List of Molecules Used'!$E$3:$E$55,"",0,1)</f>
        <v>553.6</v>
      </c>
      <c r="H2513">
        <f>_xlfn.XLOOKUP(A2513,'List of Molecules Used'!$D$3:$D$55,'List of Molecules Used'!$F$3:$F$55,"",0,1)</f>
        <v>40.805</v>
      </c>
    </row>
    <row r="2514" spans="1:8">
      <c r="A2514" s="2" t="s">
        <v>73</v>
      </c>
      <c r="B2514" s="2"/>
      <c r="C2514">
        <v>608.96</v>
      </c>
      <c r="D2514">
        <v>9.5</v>
      </c>
      <c r="E2514">
        <v>231.97</v>
      </c>
      <c r="F2514" t="s">
        <v>238</v>
      </c>
      <c r="G2514">
        <f>_xlfn.XLOOKUP(A2514,'List of Molecules Used'!$D$3:$D$55,'List of Molecules Used'!$E$3:$E$55,"",0,1)</f>
        <v>553.6</v>
      </c>
      <c r="H2514">
        <f>_xlfn.XLOOKUP(A2514,'List of Molecules Used'!$D$3:$D$55,'List of Molecules Used'!$F$3:$F$55,"",0,1)</f>
        <v>40.805</v>
      </c>
    </row>
    <row r="2515" spans="1:8">
      <c r="A2515" s="2" t="s">
        <v>73</v>
      </c>
      <c r="B2515" s="2"/>
      <c r="C2515">
        <v>608.96</v>
      </c>
      <c r="D2515">
        <v>10</v>
      </c>
      <c r="E2515">
        <v>232.2</v>
      </c>
      <c r="F2515" t="s">
        <v>238</v>
      </c>
      <c r="G2515">
        <f>_xlfn.XLOOKUP(A2515,'List of Molecules Used'!$D$3:$D$55,'List of Molecules Used'!$E$3:$E$55,"",0,1)</f>
        <v>553.6</v>
      </c>
      <c r="H2515">
        <f>_xlfn.XLOOKUP(A2515,'List of Molecules Used'!$D$3:$D$55,'List of Molecules Used'!$F$3:$F$55,"",0,1)</f>
        <v>40.805</v>
      </c>
    </row>
    <row r="2516" spans="1:8">
      <c r="A2516" s="2" t="s">
        <v>73</v>
      </c>
      <c r="B2516" s="2"/>
      <c r="C2516">
        <v>664.32</v>
      </c>
      <c r="D2516">
        <v>1</v>
      </c>
      <c r="E2516">
        <v>245.15</v>
      </c>
      <c r="F2516" t="s">
        <v>238</v>
      </c>
      <c r="G2516">
        <f>_xlfn.XLOOKUP(A2516,'List of Molecules Used'!$D$3:$D$55,'List of Molecules Used'!$E$3:$E$55,"",0,1)</f>
        <v>553.6</v>
      </c>
      <c r="H2516">
        <f>_xlfn.XLOOKUP(A2516,'List of Molecules Used'!$D$3:$D$55,'List of Molecules Used'!$F$3:$F$55,"",0,1)</f>
        <v>40.805</v>
      </c>
    </row>
    <row r="2517" spans="1:8">
      <c r="A2517" s="2" t="s">
        <v>73</v>
      </c>
      <c r="B2517" s="2"/>
      <c r="C2517">
        <v>664.32</v>
      </c>
      <c r="D2517">
        <v>1.5</v>
      </c>
      <c r="E2517">
        <v>245.27</v>
      </c>
      <c r="F2517" t="s">
        <v>238</v>
      </c>
      <c r="G2517">
        <f>_xlfn.XLOOKUP(A2517,'List of Molecules Used'!$D$3:$D$55,'List of Molecules Used'!$E$3:$E$55,"",0,1)</f>
        <v>553.6</v>
      </c>
      <c r="H2517">
        <f>_xlfn.XLOOKUP(A2517,'List of Molecules Used'!$D$3:$D$55,'List of Molecules Used'!$F$3:$F$55,"",0,1)</f>
        <v>40.805</v>
      </c>
    </row>
    <row r="2518" spans="1:8">
      <c r="A2518" s="2" t="s">
        <v>73</v>
      </c>
      <c r="B2518" s="2"/>
      <c r="C2518">
        <v>664.32</v>
      </c>
      <c r="D2518">
        <v>2</v>
      </c>
      <c r="E2518">
        <v>245.4</v>
      </c>
      <c r="F2518" t="s">
        <v>238</v>
      </c>
      <c r="G2518">
        <f>_xlfn.XLOOKUP(A2518,'List of Molecules Used'!$D$3:$D$55,'List of Molecules Used'!$E$3:$E$55,"",0,1)</f>
        <v>553.6</v>
      </c>
      <c r="H2518">
        <f>_xlfn.XLOOKUP(A2518,'List of Molecules Used'!$D$3:$D$55,'List of Molecules Used'!$F$3:$F$55,"",0,1)</f>
        <v>40.805</v>
      </c>
    </row>
    <row r="2519" spans="1:8">
      <c r="A2519" s="2" t="s">
        <v>73</v>
      </c>
      <c r="B2519" s="2"/>
      <c r="C2519">
        <v>664.32</v>
      </c>
      <c r="D2519">
        <v>2.5</v>
      </c>
      <c r="E2519">
        <v>245.53</v>
      </c>
      <c r="F2519" t="s">
        <v>238</v>
      </c>
      <c r="G2519">
        <f>_xlfn.XLOOKUP(A2519,'List of Molecules Used'!$D$3:$D$55,'List of Molecules Used'!$E$3:$E$55,"",0,1)</f>
        <v>553.6</v>
      </c>
      <c r="H2519">
        <f>_xlfn.XLOOKUP(A2519,'List of Molecules Used'!$D$3:$D$55,'List of Molecules Used'!$F$3:$F$55,"",0,1)</f>
        <v>40.805</v>
      </c>
    </row>
    <row r="2520" spans="1:8">
      <c r="A2520" s="2" t="s">
        <v>73</v>
      </c>
      <c r="B2520" s="2"/>
      <c r="C2520">
        <v>664.32</v>
      </c>
      <c r="D2520">
        <v>3</v>
      </c>
      <c r="E2520">
        <v>245.66</v>
      </c>
      <c r="F2520" t="s">
        <v>238</v>
      </c>
      <c r="G2520">
        <f>_xlfn.XLOOKUP(A2520,'List of Molecules Used'!$D$3:$D$55,'List of Molecules Used'!$E$3:$E$55,"",0,1)</f>
        <v>553.6</v>
      </c>
      <c r="H2520">
        <f>_xlfn.XLOOKUP(A2520,'List of Molecules Used'!$D$3:$D$55,'List of Molecules Used'!$F$3:$F$55,"",0,1)</f>
        <v>40.805</v>
      </c>
    </row>
    <row r="2521" spans="1:8">
      <c r="A2521" s="2" t="s">
        <v>73</v>
      </c>
      <c r="B2521" s="2"/>
      <c r="C2521">
        <v>664.32</v>
      </c>
      <c r="D2521">
        <v>3.5</v>
      </c>
      <c r="E2521">
        <v>245.8</v>
      </c>
      <c r="F2521" t="s">
        <v>238</v>
      </c>
      <c r="G2521">
        <f>_xlfn.XLOOKUP(A2521,'List of Molecules Used'!$D$3:$D$55,'List of Molecules Used'!$E$3:$E$55,"",0,1)</f>
        <v>553.6</v>
      </c>
      <c r="H2521">
        <f>_xlfn.XLOOKUP(A2521,'List of Molecules Used'!$D$3:$D$55,'List of Molecules Used'!$F$3:$F$55,"",0,1)</f>
        <v>40.805</v>
      </c>
    </row>
    <row r="2522" spans="1:8">
      <c r="A2522" s="2" t="s">
        <v>73</v>
      </c>
      <c r="B2522" s="2"/>
      <c r="C2522">
        <v>664.32</v>
      </c>
      <c r="D2522">
        <v>4</v>
      </c>
      <c r="E2522">
        <v>245.93</v>
      </c>
      <c r="F2522" t="s">
        <v>238</v>
      </c>
      <c r="G2522">
        <f>_xlfn.XLOOKUP(A2522,'List of Molecules Used'!$D$3:$D$55,'List of Molecules Used'!$E$3:$E$55,"",0,1)</f>
        <v>553.6</v>
      </c>
      <c r="H2522">
        <f>_xlfn.XLOOKUP(A2522,'List of Molecules Used'!$D$3:$D$55,'List of Molecules Used'!$F$3:$F$55,"",0,1)</f>
        <v>40.805</v>
      </c>
    </row>
    <row r="2523" spans="1:8">
      <c r="A2523" s="2" t="s">
        <v>73</v>
      </c>
      <c r="B2523" s="2"/>
      <c r="C2523">
        <v>664.32</v>
      </c>
      <c r="D2523">
        <v>4.5</v>
      </c>
      <c r="E2523">
        <v>246.07</v>
      </c>
      <c r="F2523" t="s">
        <v>238</v>
      </c>
      <c r="G2523">
        <f>_xlfn.XLOOKUP(A2523,'List of Molecules Used'!$D$3:$D$55,'List of Molecules Used'!$E$3:$E$55,"",0,1)</f>
        <v>553.6</v>
      </c>
      <c r="H2523">
        <f>_xlfn.XLOOKUP(A2523,'List of Molecules Used'!$D$3:$D$55,'List of Molecules Used'!$F$3:$F$55,"",0,1)</f>
        <v>40.805</v>
      </c>
    </row>
    <row r="2524" spans="1:8">
      <c r="A2524" s="2" t="s">
        <v>73</v>
      </c>
      <c r="B2524" s="2"/>
      <c r="C2524">
        <v>664.32</v>
      </c>
      <c r="D2524">
        <v>5</v>
      </c>
      <c r="E2524">
        <v>246.2</v>
      </c>
      <c r="F2524" t="s">
        <v>238</v>
      </c>
      <c r="G2524">
        <f>_xlfn.XLOOKUP(A2524,'List of Molecules Used'!$D$3:$D$55,'List of Molecules Used'!$E$3:$E$55,"",0,1)</f>
        <v>553.6</v>
      </c>
      <c r="H2524">
        <f>_xlfn.XLOOKUP(A2524,'List of Molecules Used'!$D$3:$D$55,'List of Molecules Used'!$F$3:$F$55,"",0,1)</f>
        <v>40.805</v>
      </c>
    </row>
    <row r="2525" spans="1:8">
      <c r="A2525" s="2" t="s">
        <v>73</v>
      </c>
      <c r="B2525" s="2"/>
      <c r="C2525">
        <v>664.32</v>
      </c>
      <c r="D2525">
        <v>5.5</v>
      </c>
      <c r="E2525">
        <v>246.34</v>
      </c>
      <c r="F2525" t="s">
        <v>238</v>
      </c>
      <c r="G2525">
        <f>_xlfn.XLOOKUP(A2525,'List of Molecules Used'!$D$3:$D$55,'List of Molecules Used'!$E$3:$E$55,"",0,1)</f>
        <v>553.6</v>
      </c>
      <c r="H2525">
        <f>_xlfn.XLOOKUP(A2525,'List of Molecules Used'!$D$3:$D$55,'List of Molecules Used'!$F$3:$F$55,"",0,1)</f>
        <v>40.805</v>
      </c>
    </row>
    <row r="2526" spans="1:8">
      <c r="A2526" s="2" t="s">
        <v>73</v>
      </c>
      <c r="B2526" s="2"/>
      <c r="C2526">
        <v>664.32</v>
      </c>
      <c r="D2526">
        <v>6</v>
      </c>
      <c r="E2526">
        <v>246.48</v>
      </c>
      <c r="F2526" t="s">
        <v>238</v>
      </c>
      <c r="G2526">
        <f>_xlfn.XLOOKUP(A2526,'List of Molecules Used'!$D$3:$D$55,'List of Molecules Used'!$E$3:$E$55,"",0,1)</f>
        <v>553.6</v>
      </c>
      <c r="H2526">
        <f>_xlfn.XLOOKUP(A2526,'List of Molecules Used'!$D$3:$D$55,'List of Molecules Used'!$F$3:$F$55,"",0,1)</f>
        <v>40.805</v>
      </c>
    </row>
    <row r="2527" spans="1:8">
      <c r="A2527" s="2" t="s">
        <v>73</v>
      </c>
      <c r="B2527" s="2"/>
      <c r="C2527">
        <v>664.32</v>
      </c>
      <c r="D2527">
        <v>6.5</v>
      </c>
      <c r="E2527">
        <v>246.63</v>
      </c>
      <c r="F2527" t="s">
        <v>238</v>
      </c>
      <c r="G2527">
        <f>_xlfn.XLOOKUP(A2527,'List of Molecules Used'!$D$3:$D$55,'List of Molecules Used'!$E$3:$E$55,"",0,1)</f>
        <v>553.6</v>
      </c>
      <c r="H2527">
        <f>_xlfn.XLOOKUP(A2527,'List of Molecules Used'!$D$3:$D$55,'List of Molecules Used'!$F$3:$F$55,"",0,1)</f>
        <v>40.805</v>
      </c>
    </row>
    <row r="2528" spans="1:8">
      <c r="A2528" s="2" t="s">
        <v>73</v>
      </c>
      <c r="B2528" s="2"/>
      <c r="C2528">
        <v>664.32</v>
      </c>
      <c r="D2528">
        <v>7</v>
      </c>
      <c r="E2528">
        <v>246.77</v>
      </c>
      <c r="F2528" t="s">
        <v>238</v>
      </c>
      <c r="G2528">
        <f>_xlfn.XLOOKUP(A2528,'List of Molecules Used'!$D$3:$D$55,'List of Molecules Used'!$E$3:$E$55,"",0,1)</f>
        <v>553.6</v>
      </c>
      <c r="H2528">
        <f>_xlfn.XLOOKUP(A2528,'List of Molecules Used'!$D$3:$D$55,'List of Molecules Used'!$F$3:$F$55,"",0,1)</f>
        <v>40.805</v>
      </c>
    </row>
    <row r="2529" spans="1:8">
      <c r="A2529" s="2" t="s">
        <v>73</v>
      </c>
      <c r="B2529" s="2"/>
      <c r="C2529">
        <v>664.32</v>
      </c>
      <c r="D2529">
        <v>7.5</v>
      </c>
      <c r="E2529">
        <v>246.92</v>
      </c>
      <c r="F2529" t="s">
        <v>238</v>
      </c>
      <c r="G2529">
        <f>_xlfn.XLOOKUP(A2529,'List of Molecules Used'!$D$3:$D$55,'List of Molecules Used'!$E$3:$E$55,"",0,1)</f>
        <v>553.6</v>
      </c>
      <c r="H2529">
        <f>_xlfn.XLOOKUP(A2529,'List of Molecules Used'!$D$3:$D$55,'List of Molecules Used'!$F$3:$F$55,"",0,1)</f>
        <v>40.805</v>
      </c>
    </row>
    <row r="2530" spans="1:8">
      <c r="A2530" s="2" t="s">
        <v>73</v>
      </c>
      <c r="B2530" s="2"/>
      <c r="C2530">
        <v>664.32</v>
      </c>
      <c r="D2530">
        <v>8</v>
      </c>
      <c r="E2530">
        <v>247.07</v>
      </c>
      <c r="F2530" t="s">
        <v>238</v>
      </c>
      <c r="G2530">
        <f>_xlfn.XLOOKUP(A2530,'List of Molecules Used'!$D$3:$D$55,'List of Molecules Used'!$E$3:$E$55,"",0,1)</f>
        <v>553.6</v>
      </c>
      <c r="H2530">
        <f>_xlfn.XLOOKUP(A2530,'List of Molecules Used'!$D$3:$D$55,'List of Molecules Used'!$F$3:$F$55,"",0,1)</f>
        <v>40.805</v>
      </c>
    </row>
    <row r="2531" spans="1:8">
      <c r="A2531" s="2" t="s">
        <v>73</v>
      </c>
      <c r="B2531" s="2"/>
      <c r="C2531">
        <v>664.32</v>
      </c>
      <c r="D2531">
        <v>8.5</v>
      </c>
      <c r="E2531">
        <v>247.22</v>
      </c>
      <c r="F2531" t="s">
        <v>238</v>
      </c>
      <c r="G2531">
        <f>_xlfn.XLOOKUP(A2531,'List of Molecules Used'!$D$3:$D$55,'List of Molecules Used'!$E$3:$E$55,"",0,1)</f>
        <v>553.6</v>
      </c>
      <c r="H2531">
        <f>_xlfn.XLOOKUP(A2531,'List of Molecules Used'!$D$3:$D$55,'List of Molecules Used'!$F$3:$F$55,"",0,1)</f>
        <v>40.805</v>
      </c>
    </row>
    <row r="2532" spans="1:8">
      <c r="A2532" s="2" t="s">
        <v>73</v>
      </c>
      <c r="B2532" s="2"/>
      <c r="C2532">
        <v>664.32</v>
      </c>
      <c r="D2532">
        <v>9</v>
      </c>
      <c r="E2532">
        <v>247.37</v>
      </c>
      <c r="F2532" t="s">
        <v>238</v>
      </c>
      <c r="G2532">
        <f>_xlfn.XLOOKUP(A2532,'List of Molecules Used'!$D$3:$D$55,'List of Molecules Used'!$E$3:$E$55,"",0,1)</f>
        <v>553.6</v>
      </c>
      <c r="H2532">
        <f>_xlfn.XLOOKUP(A2532,'List of Molecules Used'!$D$3:$D$55,'List of Molecules Used'!$F$3:$F$55,"",0,1)</f>
        <v>40.805</v>
      </c>
    </row>
    <row r="2533" spans="1:8">
      <c r="A2533" s="2" t="s">
        <v>73</v>
      </c>
      <c r="B2533" s="2"/>
      <c r="C2533">
        <v>664.32</v>
      </c>
      <c r="D2533">
        <v>9.5</v>
      </c>
      <c r="E2533">
        <v>247.53</v>
      </c>
      <c r="F2533" t="s">
        <v>238</v>
      </c>
      <c r="G2533">
        <f>_xlfn.XLOOKUP(A2533,'List of Molecules Used'!$D$3:$D$55,'List of Molecules Used'!$E$3:$E$55,"",0,1)</f>
        <v>553.6</v>
      </c>
      <c r="H2533">
        <f>_xlfn.XLOOKUP(A2533,'List of Molecules Used'!$D$3:$D$55,'List of Molecules Used'!$F$3:$F$55,"",0,1)</f>
        <v>40.805</v>
      </c>
    </row>
    <row r="2534" spans="1:8">
      <c r="A2534" s="2" t="s">
        <v>73</v>
      </c>
      <c r="B2534" s="2"/>
      <c r="C2534">
        <v>664.32</v>
      </c>
      <c r="D2534">
        <v>10</v>
      </c>
      <c r="E2534">
        <v>247.68</v>
      </c>
      <c r="F2534" t="s">
        <v>238</v>
      </c>
      <c r="G2534">
        <f>_xlfn.XLOOKUP(A2534,'List of Molecules Used'!$D$3:$D$55,'List of Molecules Used'!$E$3:$E$55,"",0,1)</f>
        <v>553.6</v>
      </c>
      <c r="H2534">
        <f>_xlfn.XLOOKUP(A2534,'List of Molecules Used'!$D$3:$D$55,'List of Molecules Used'!$F$3:$F$55,"",0,1)</f>
        <v>40.805</v>
      </c>
    </row>
    <row r="2535" spans="1:8">
      <c r="A2535" s="2" t="s">
        <v>77</v>
      </c>
      <c r="B2535" s="2"/>
      <c r="C2535">
        <v>270.10000000000002</v>
      </c>
      <c r="D2535">
        <v>1</v>
      </c>
      <c r="E2535">
        <v>215.17</v>
      </c>
      <c r="F2535" t="s">
        <v>237</v>
      </c>
      <c r="G2535">
        <f>_xlfn.XLOOKUP(A2535,'List of Molecules Used'!$D$3:$D$55,'List of Molecules Used'!$E$3:$E$55,"",0,1)</f>
        <v>540.20000000000005</v>
      </c>
      <c r="H2535">
        <f>_xlfn.XLOOKUP(A2535,'List of Molecules Used'!$D$3:$D$55,'List of Molecules Used'!$F$3:$F$55,"",0,1)</f>
        <v>27.357299999999999</v>
      </c>
    </row>
    <row r="2536" spans="1:8">
      <c r="A2536" s="2" t="s">
        <v>77</v>
      </c>
      <c r="B2536" s="2"/>
      <c r="C2536">
        <v>270.10000000000002</v>
      </c>
      <c r="D2536">
        <v>1.5</v>
      </c>
      <c r="E2536">
        <v>215.16</v>
      </c>
      <c r="F2536" t="s">
        <v>237</v>
      </c>
      <c r="G2536">
        <f>_xlfn.XLOOKUP(A2536,'List of Molecules Used'!$D$3:$D$55,'List of Molecules Used'!$E$3:$E$55,"",0,1)</f>
        <v>540.20000000000005</v>
      </c>
      <c r="H2536">
        <f>_xlfn.XLOOKUP(A2536,'List of Molecules Used'!$D$3:$D$55,'List of Molecules Used'!$F$3:$F$55,"",0,1)</f>
        <v>27.357299999999999</v>
      </c>
    </row>
    <row r="2537" spans="1:8">
      <c r="A2537" s="2" t="s">
        <v>77</v>
      </c>
      <c r="B2537" s="2"/>
      <c r="C2537">
        <v>270.10000000000002</v>
      </c>
      <c r="D2537">
        <v>2</v>
      </c>
      <c r="E2537">
        <v>215.15</v>
      </c>
      <c r="F2537" t="s">
        <v>237</v>
      </c>
      <c r="G2537">
        <f>_xlfn.XLOOKUP(A2537,'List of Molecules Used'!$D$3:$D$55,'List of Molecules Used'!$E$3:$E$55,"",0,1)</f>
        <v>540.20000000000005</v>
      </c>
      <c r="H2537">
        <f>_xlfn.XLOOKUP(A2537,'List of Molecules Used'!$D$3:$D$55,'List of Molecules Used'!$F$3:$F$55,"",0,1)</f>
        <v>27.357299999999999</v>
      </c>
    </row>
    <row r="2538" spans="1:8">
      <c r="A2538" s="2" t="s">
        <v>77</v>
      </c>
      <c r="B2538" s="2"/>
      <c r="C2538">
        <v>270.10000000000002</v>
      </c>
      <c r="D2538">
        <v>2.5</v>
      </c>
      <c r="E2538">
        <v>215.15</v>
      </c>
      <c r="F2538" t="s">
        <v>237</v>
      </c>
      <c r="G2538">
        <f>_xlfn.XLOOKUP(A2538,'List of Molecules Used'!$D$3:$D$55,'List of Molecules Used'!$E$3:$E$55,"",0,1)</f>
        <v>540.20000000000005</v>
      </c>
      <c r="H2538">
        <f>_xlfn.XLOOKUP(A2538,'List of Molecules Used'!$D$3:$D$55,'List of Molecules Used'!$F$3:$F$55,"",0,1)</f>
        <v>27.357299999999999</v>
      </c>
    </row>
    <row r="2539" spans="1:8">
      <c r="A2539" s="2" t="s">
        <v>77</v>
      </c>
      <c r="B2539" s="2"/>
      <c r="C2539">
        <v>270.10000000000002</v>
      </c>
      <c r="D2539">
        <v>3</v>
      </c>
      <c r="E2539">
        <v>215.14</v>
      </c>
      <c r="F2539" t="s">
        <v>237</v>
      </c>
      <c r="G2539">
        <f>_xlfn.XLOOKUP(A2539,'List of Molecules Used'!$D$3:$D$55,'List of Molecules Used'!$E$3:$E$55,"",0,1)</f>
        <v>540.20000000000005</v>
      </c>
      <c r="H2539">
        <f>_xlfn.XLOOKUP(A2539,'List of Molecules Used'!$D$3:$D$55,'List of Molecules Used'!$F$3:$F$55,"",0,1)</f>
        <v>27.357299999999999</v>
      </c>
    </row>
    <row r="2540" spans="1:8">
      <c r="A2540" s="2" t="s">
        <v>77</v>
      </c>
      <c r="B2540" s="2"/>
      <c r="C2540">
        <v>270.10000000000002</v>
      </c>
      <c r="D2540">
        <v>3.5</v>
      </c>
      <c r="E2540">
        <v>215.14</v>
      </c>
      <c r="F2540" t="s">
        <v>237</v>
      </c>
      <c r="G2540">
        <f>_xlfn.XLOOKUP(A2540,'List of Molecules Used'!$D$3:$D$55,'List of Molecules Used'!$E$3:$E$55,"",0,1)</f>
        <v>540.20000000000005</v>
      </c>
      <c r="H2540">
        <f>_xlfn.XLOOKUP(A2540,'List of Molecules Used'!$D$3:$D$55,'List of Molecules Used'!$F$3:$F$55,"",0,1)</f>
        <v>27.357299999999999</v>
      </c>
    </row>
    <row r="2541" spans="1:8">
      <c r="A2541" s="2" t="s">
        <v>77</v>
      </c>
      <c r="B2541" s="2"/>
      <c r="C2541">
        <v>270.10000000000002</v>
      </c>
      <c r="D2541">
        <v>4</v>
      </c>
      <c r="E2541">
        <v>215.13</v>
      </c>
      <c r="F2541" t="s">
        <v>237</v>
      </c>
      <c r="G2541">
        <f>_xlfn.XLOOKUP(A2541,'List of Molecules Used'!$D$3:$D$55,'List of Molecules Used'!$E$3:$E$55,"",0,1)</f>
        <v>540.20000000000005</v>
      </c>
      <c r="H2541">
        <f>_xlfn.XLOOKUP(A2541,'List of Molecules Used'!$D$3:$D$55,'List of Molecules Used'!$F$3:$F$55,"",0,1)</f>
        <v>27.357299999999999</v>
      </c>
    </row>
    <row r="2542" spans="1:8">
      <c r="A2542" s="2" t="s">
        <v>77</v>
      </c>
      <c r="B2542" s="2"/>
      <c r="C2542">
        <v>270.10000000000002</v>
      </c>
      <c r="D2542">
        <v>4.5</v>
      </c>
      <c r="E2542">
        <v>215.12</v>
      </c>
      <c r="F2542" t="s">
        <v>237</v>
      </c>
      <c r="G2542">
        <f>_xlfn.XLOOKUP(A2542,'List of Molecules Used'!$D$3:$D$55,'List of Molecules Used'!$E$3:$E$55,"",0,1)</f>
        <v>540.20000000000005</v>
      </c>
      <c r="H2542">
        <f>_xlfn.XLOOKUP(A2542,'List of Molecules Used'!$D$3:$D$55,'List of Molecules Used'!$F$3:$F$55,"",0,1)</f>
        <v>27.357299999999999</v>
      </c>
    </row>
    <row r="2543" spans="1:8">
      <c r="A2543" s="2" t="s">
        <v>77</v>
      </c>
      <c r="B2543" s="2"/>
      <c r="C2543">
        <v>270.10000000000002</v>
      </c>
      <c r="D2543">
        <v>5</v>
      </c>
      <c r="E2543">
        <v>215.12</v>
      </c>
      <c r="F2543" t="s">
        <v>237</v>
      </c>
      <c r="G2543">
        <f>_xlfn.XLOOKUP(A2543,'List of Molecules Used'!$D$3:$D$55,'List of Molecules Used'!$E$3:$E$55,"",0,1)</f>
        <v>540.20000000000005</v>
      </c>
      <c r="H2543">
        <f>_xlfn.XLOOKUP(A2543,'List of Molecules Used'!$D$3:$D$55,'List of Molecules Used'!$F$3:$F$55,"",0,1)</f>
        <v>27.357299999999999</v>
      </c>
    </row>
    <row r="2544" spans="1:8">
      <c r="A2544" s="2" t="s">
        <v>77</v>
      </c>
      <c r="B2544" s="2"/>
      <c r="C2544">
        <v>270.10000000000002</v>
      </c>
      <c r="D2544">
        <v>5.5</v>
      </c>
      <c r="E2544">
        <v>215.11</v>
      </c>
      <c r="F2544" t="s">
        <v>237</v>
      </c>
      <c r="G2544">
        <f>_xlfn.XLOOKUP(A2544,'List of Molecules Used'!$D$3:$D$55,'List of Molecules Used'!$E$3:$E$55,"",0,1)</f>
        <v>540.20000000000005</v>
      </c>
      <c r="H2544">
        <f>_xlfn.XLOOKUP(A2544,'List of Molecules Used'!$D$3:$D$55,'List of Molecules Used'!$F$3:$F$55,"",0,1)</f>
        <v>27.357299999999999</v>
      </c>
    </row>
    <row r="2545" spans="1:8">
      <c r="A2545" s="2" t="s">
        <v>77</v>
      </c>
      <c r="B2545" s="2"/>
      <c r="C2545">
        <v>270.10000000000002</v>
      </c>
      <c r="D2545">
        <v>6</v>
      </c>
      <c r="E2545">
        <v>215.1</v>
      </c>
      <c r="F2545" t="s">
        <v>237</v>
      </c>
      <c r="G2545">
        <f>_xlfn.XLOOKUP(A2545,'List of Molecules Used'!$D$3:$D$55,'List of Molecules Used'!$E$3:$E$55,"",0,1)</f>
        <v>540.20000000000005</v>
      </c>
      <c r="H2545">
        <f>_xlfn.XLOOKUP(A2545,'List of Molecules Used'!$D$3:$D$55,'List of Molecules Used'!$F$3:$F$55,"",0,1)</f>
        <v>27.357299999999999</v>
      </c>
    </row>
    <row r="2546" spans="1:8">
      <c r="A2546" s="2" t="s">
        <v>77</v>
      </c>
      <c r="B2546" s="2"/>
      <c r="C2546">
        <v>270.10000000000002</v>
      </c>
      <c r="D2546">
        <v>6.5</v>
      </c>
      <c r="E2546">
        <v>215.1</v>
      </c>
      <c r="F2546" t="s">
        <v>237</v>
      </c>
      <c r="G2546">
        <f>_xlfn.XLOOKUP(A2546,'List of Molecules Used'!$D$3:$D$55,'List of Molecules Used'!$E$3:$E$55,"",0,1)</f>
        <v>540.20000000000005</v>
      </c>
      <c r="H2546">
        <f>_xlfn.XLOOKUP(A2546,'List of Molecules Used'!$D$3:$D$55,'List of Molecules Used'!$F$3:$F$55,"",0,1)</f>
        <v>27.357299999999999</v>
      </c>
    </row>
    <row r="2547" spans="1:8">
      <c r="A2547" s="2" t="s">
        <v>77</v>
      </c>
      <c r="B2547" s="2"/>
      <c r="C2547">
        <v>270.10000000000002</v>
      </c>
      <c r="D2547">
        <v>7</v>
      </c>
      <c r="E2547">
        <v>215.09</v>
      </c>
      <c r="F2547" t="s">
        <v>237</v>
      </c>
      <c r="G2547">
        <f>_xlfn.XLOOKUP(A2547,'List of Molecules Used'!$D$3:$D$55,'List of Molecules Used'!$E$3:$E$55,"",0,1)</f>
        <v>540.20000000000005</v>
      </c>
      <c r="H2547">
        <f>_xlfn.XLOOKUP(A2547,'List of Molecules Used'!$D$3:$D$55,'List of Molecules Used'!$F$3:$F$55,"",0,1)</f>
        <v>27.357299999999999</v>
      </c>
    </row>
    <row r="2548" spans="1:8">
      <c r="A2548" s="2" t="s">
        <v>77</v>
      </c>
      <c r="B2548" s="2"/>
      <c r="C2548">
        <v>270.10000000000002</v>
      </c>
      <c r="D2548">
        <v>7.5</v>
      </c>
      <c r="E2548">
        <v>215.08</v>
      </c>
      <c r="F2548" t="s">
        <v>237</v>
      </c>
      <c r="G2548">
        <f>_xlfn.XLOOKUP(A2548,'List of Molecules Used'!$D$3:$D$55,'List of Molecules Used'!$E$3:$E$55,"",0,1)</f>
        <v>540.20000000000005</v>
      </c>
      <c r="H2548">
        <f>_xlfn.XLOOKUP(A2548,'List of Molecules Used'!$D$3:$D$55,'List of Molecules Used'!$F$3:$F$55,"",0,1)</f>
        <v>27.357299999999999</v>
      </c>
    </row>
    <row r="2549" spans="1:8">
      <c r="A2549" s="2" t="s">
        <v>77</v>
      </c>
      <c r="B2549" s="2"/>
      <c r="C2549">
        <v>270.10000000000002</v>
      </c>
      <c r="D2549">
        <v>8</v>
      </c>
      <c r="E2549">
        <v>215.08</v>
      </c>
      <c r="F2549" t="s">
        <v>237</v>
      </c>
      <c r="G2549">
        <f>_xlfn.XLOOKUP(A2549,'List of Molecules Used'!$D$3:$D$55,'List of Molecules Used'!$E$3:$E$55,"",0,1)</f>
        <v>540.20000000000005</v>
      </c>
      <c r="H2549">
        <f>_xlfn.XLOOKUP(A2549,'List of Molecules Used'!$D$3:$D$55,'List of Molecules Used'!$F$3:$F$55,"",0,1)</f>
        <v>27.357299999999999</v>
      </c>
    </row>
    <row r="2550" spans="1:8">
      <c r="A2550" s="2" t="s">
        <v>77</v>
      </c>
      <c r="B2550" s="2"/>
      <c r="C2550">
        <v>270.10000000000002</v>
      </c>
      <c r="D2550">
        <v>8.5</v>
      </c>
      <c r="E2550">
        <v>215.07</v>
      </c>
      <c r="F2550" t="s">
        <v>237</v>
      </c>
      <c r="G2550">
        <f>_xlfn.XLOOKUP(A2550,'List of Molecules Used'!$D$3:$D$55,'List of Molecules Used'!$E$3:$E$55,"",0,1)</f>
        <v>540.20000000000005</v>
      </c>
      <c r="H2550">
        <f>_xlfn.XLOOKUP(A2550,'List of Molecules Used'!$D$3:$D$55,'List of Molecules Used'!$F$3:$F$55,"",0,1)</f>
        <v>27.357299999999999</v>
      </c>
    </row>
    <row r="2551" spans="1:8">
      <c r="A2551" s="2" t="s">
        <v>77</v>
      </c>
      <c r="B2551" s="2"/>
      <c r="C2551">
        <v>270.10000000000002</v>
      </c>
      <c r="D2551">
        <v>9</v>
      </c>
      <c r="E2551">
        <v>215.06</v>
      </c>
      <c r="F2551" t="s">
        <v>237</v>
      </c>
      <c r="G2551">
        <f>_xlfn.XLOOKUP(A2551,'List of Molecules Used'!$D$3:$D$55,'List of Molecules Used'!$E$3:$E$55,"",0,1)</f>
        <v>540.20000000000005</v>
      </c>
      <c r="H2551">
        <f>_xlfn.XLOOKUP(A2551,'List of Molecules Used'!$D$3:$D$55,'List of Molecules Used'!$F$3:$F$55,"",0,1)</f>
        <v>27.357299999999999</v>
      </c>
    </row>
    <row r="2552" spans="1:8">
      <c r="A2552" s="2" t="s">
        <v>77</v>
      </c>
      <c r="B2552" s="2"/>
      <c r="C2552">
        <v>270.10000000000002</v>
      </c>
      <c r="D2552">
        <v>9.5</v>
      </c>
      <c r="E2552">
        <v>215.06</v>
      </c>
      <c r="F2552" t="s">
        <v>237</v>
      </c>
      <c r="G2552">
        <f>_xlfn.XLOOKUP(A2552,'List of Molecules Used'!$D$3:$D$55,'List of Molecules Used'!$E$3:$E$55,"",0,1)</f>
        <v>540.20000000000005</v>
      </c>
      <c r="H2552">
        <f>_xlfn.XLOOKUP(A2552,'List of Molecules Used'!$D$3:$D$55,'List of Molecules Used'!$F$3:$F$55,"",0,1)</f>
        <v>27.357299999999999</v>
      </c>
    </row>
    <row r="2553" spans="1:8">
      <c r="A2553" s="2" t="s">
        <v>77</v>
      </c>
      <c r="B2553" s="2"/>
      <c r="C2553">
        <v>270.10000000000002</v>
      </c>
      <c r="D2553">
        <v>10</v>
      </c>
      <c r="E2553">
        <v>215.05</v>
      </c>
      <c r="F2553" t="s">
        <v>237</v>
      </c>
      <c r="G2553">
        <f>_xlfn.XLOOKUP(A2553,'List of Molecules Used'!$D$3:$D$55,'List of Molecules Used'!$E$3:$E$55,"",0,1)</f>
        <v>540.20000000000005</v>
      </c>
      <c r="H2553">
        <f>_xlfn.XLOOKUP(A2553,'List of Molecules Used'!$D$3:$D$55,'List of Molecules Used'!$F$3:$F$55,"",0,1)</f>
        <v>27.357299999999999</v>
      </c>
    </row>
    <row r="2554" spans="1:8">
      <c r="A2554" s="2" t="s">
        <v>77</v>
      </c>
      <c r="B2554" s="2"/>
      <c r="C2554">
        <v>324.12</v>
      </c>
      <c r="D2554">
        <v>1</v>
      </c>
      <c r="E2554">
        <v>235.45</v>
      </c>
      <c r="F2554" t="s">
        <v>237</v>
      </c>
      <c r="G2554">
        <f>_xlfn.XLOOKUP(A2554,'List of Molecules Used'!$D$3:$D$55,'List of Molecules Used'!$E$3:$E$55,"",0,1)</f>
        <v>540.20000000000005</v>
      </c>
      <c r="H2554">
        <f>_xlfn.XLOOKUP(A2554,'List of Molecules Used'!$D$3:$D$55,'List of Molecules Used'!$F$3:$F$55,"",0,1)</f>
        <v>27.357299999999999</v>
      </c>
    </row>
    <row r="2555" spans="1:8">
      <c r="A2555" s="2" t="s">
        <v>77</v>
      </c>
      <c r="B2555" s="2"/>
      <c r="C2555">
        <v>324.12</v>
      </c>
      <c r="D2555">
        <v>1.5</v>
      </c>
      <c r="E2555">
        <v>235.44</v>
      </c>
      <c r="F2555" t="s">
        <v>237</v>
      </c>
      <c r="G2555">
        <f>_xlfn.XLOOKUP(A2555,'List of Molecules Used'!$D$3:$D$55,'List of Molecules Used'!$E$3:$E$55,"",0,1)</f>
        <v>540.20000000000005</v>
      </c>
      <c r="H2555">
        <f>_xlfn.XLOOKUP(A2555,'List of Molecules Used'!$D$3:$D$55,'List of Molecules Used'!$F$3:$F$55,"",0,1)</f>
        <v>27.357299999999999</v>
      </c>
    </row>
    <row r="2556" spans="1:8">
      <c r="A2556" s="2" t="s">
        <v>77</v>
      </c>
      <c r="B2556" s="2"/>
      <c r="C2556">
        <v>324.12</v>
      </c>
      <c r="D2556">
        <v>2</v>
      </c>
      <c r="E2556">
        <v>235.42</v>
      </c>
      <c r="F2556" t="s">
        <v>237</v>
      </c>
      <c r="G2556">
        <f>_xlfn.XLOOKUP(A2556,'List of Molecules Used'!$D$3:$D$55,'List of Molecules Used'!$E$3:$E$55,"",0,1)</f>
        <v>540.20000000000005</v>
      </c>
      <c r="H2556">
        <f>_xlfn.XLOOKUP(A2556,'List of Molecules Used'!$D$3:$D$55,'List of Molecules Used'!$F$3:$F$55,"",0,1)</f>
        <v>27.357299999999999</v>
      </c>
    </row>
    <row r="2557" spans="1:8">
      <c r="A2557" s="2" t="s">
        <v>77</v>
      </c>
      <c r="B2557" s="2"/>
      <c r="C2557">
        <v>324.12</v>
      </c>
      <c r="D2557">
        <v>2.5</v>
      </c>
      <c r="E2557">
        <v>235.41</v>
      </c>
      <c r="F2557" t="s">
        <v>237</v>
      </c>
      <c r="G2557">
        <f>_xlfn.XLOOKUP(A2557,'List of Molecules Used'!$D$3:$D$55,'List of Molecules Used'!$E$3:$E$55,"",0,1)</f>
        <v>540.20000000000005</v>
      </c>
      <c r="H2557">
        <f>_xlfn.XLOOKUP(A2557,'List of Molecules Used'!$D$3:$D$55,'List of Molecules Used'!$F$3:$F$55,"",0,1)</f>
        <v>27.357299999999999</v>
      </c>
    </row>
    <row r="2558" spans="1:8">
      <c r="A2558" s="2" t="s">
        <v>77</v>
      </c>
      <c r="B2558" s="2"/>
      <c r="C2558">
        <v>324.12</v>
      </c>
      <c r="D2558">
        <v>3</v>
      </c>
      <c r="E2558">
        <v>235.39</v>
      </c>
      <c r="F2558" t="s">
        <v>237</v>
      </c>
      <c r="G2558">
        <f>_xlfn.XLOOKUP(A2558,'List of Molecules Used'!$D$3:$D$55,'List of Molecules Used'!$E$3:$E$55,"",0,1)</f>
        <v>540.20000000000005</v>
      </c>
      <c r="H2558">
        <f>_xlfn.XLOOKUP(A2558,'List of Molecules Used'!$D$3:$D$55,'List of Molecules Used'!$F$3:$F$55,"",0,1)</f>
        <v>27.357299999999999</v>
      </c>
    </row>
    <row r="2559" spans="1:8">
      <c r="A2559" s="2" t="s">
        <v>77</v>
      </c>
      <c r="B2559" s="2"/>
      <c r="C2559">
        <v>324.12</v>
      </c>
      <c r="D2559">
        <v>3.5</v>
      </c>
      <c r="E2559">
        <v>235.38</v>
      </c>
      <c r="F2559" t="s">
        <v>237</v>
      </c>
      <c r="G2559">
        <f>_xlfn.XLOOKUP(A2559,'List of Molecules Used'!$D$3:$D$55,'List of Molecules Used'!$E$3:$E$55,"",0,1)</f>
        <v>540.20000000000005</v>
      </c>
      <c r="H2559">
        <f>_xlfn.XLOOKUP(A2559,'List of Molecules Used'!$D$3:$D$55,'List of Molecules Used'!$F$3:$F$55,"",0,1)</f>
        <v>27.357299999999999</v>
      </c>
    </row>
    <row r="2560" spans="1:8">
      <c r="A2560" s="2" t="s">
        <v>77</v>
      </c>
      <c r="B2560" s="2"/>
      <c r="C2560">
        <v>324.12</v>
      </c>
      <c r="D2560">
        <v>4</v>
      </c>
      <c r="E2560">
        <v>235.37</v>
      </c>
      <c r="F2560" t="s">
        <v>237</v>
      </c>
      <c r="G2560">
        <f>_xlfn.XLOOKUP(A2560,'List of Molecules Used'!$D$3:$D$55,'List of Molecules Used'!$E$3:$E$55,"",0,1)</f>
        <v>540.20000000000005</v>
      </c>
      <c r="H2560">
        <f>_xlfn.XLOOKUP(A2560,'List of Molecules Used'!$D$3:$D$55,'List of Molecules Used'!$F$3:$F$55,"",0,1)</f>
        <v>27.357299999999999</v>
      </c>
    </row>
    <row r="2561" spans="1:8">
      <c r="A2561" s="2" t="s">
        <v>77</v>
      </c>
      <c r="B2561" s="2"/>
      <c r="C2561">
        <v>324.12</v>
      </c>
      <c r="D2561">
        <v>4.5</v>
      </c>
      <c r="E2561">
        <v>235.35</v>
      </c>
      <c r="F2561" t="s">
        <v>237</v>
      </c>
      <c r="G2561">
        <f>_xlfn.XLOOKUP(A2561,'List of Molecules Used'!$D$3:$D$55,'List of Molecules Used'!$E$3:$E$55,"",0,1)</f>
        <v>540.20000000000005</v>
      </c>
      <c r="H2561">
        <f>_xlfn.XLOOKUP(A2561,'List of Molecules Used'!$D$3:$D$55,'List of Molecules Used'!$F$3:$F$55,"",0,1)</f>
        <v>27.357299999999999</v>
      </c>
    </row>
    <row r="2562" spans="1:8">
      <c r="A2562" s="2" t="s">
        <v>77</v>
      </c>
      <c r="B2562" s="2"/>
      <c r="C2562">
        <v>324.12</v>
      </c>
      <c r="D2562">
        <v>5</v>
      </c>
      <c r="E2562">
        <v>235.34</v>
      </c>
      <c r="F2562" t="s">
        <v>237</v>
      </c>
      <c r="G2562">
        <f>_xlfn.XLOOKUP(A2562,'List of Molecules Used'!$D$3:$D$55,'List of Molecules Used'!$E$3:$E$55,"",0,1)</f>
        <v>540.20000000000005</v>
      </c>
      <c r="H2562">
        <f>_xlfn.XLOOKUP(A2562,'List of Molecules Used'!$D$3:$D$55,'List of Molecules Used'!$F$3:$F$55,"",0,1)</f>
        <v>27.357299999999999</v>
      </c>
    </row>
    <row r="2563" spans="1:8">
      <c r="A2563" s="2" t="s">
        <v>77</v>
      </c>
      <c r="B2563" s="2"/>
      <c r="C2563">
        <v>324.12</v>
      </c>
      <c r="D2563">
        <v>5.5</v>
      </c>
      <c r="E2563">
        <v>235.32</v>
      </c>
      <c r="F2563" t="s">
        <v>237</v>
      </c>
      <c r="G2563">
        <f>_xlfn.XLOOKUP(A2563,'List of Molecules Used'!$D$3:$D$55,'List of Molecules Used'!$E$3:$E$55,"",0,1)</f>
        <v>540.20000000000005</v>
      </c>
      <c r="H2563">
        <f>_xlfn.XLOOKUP(A2563,'List of Molecules Used'!$D$3:$D$55,'List of Molecules Used'!$F$3:$F$55,"",0,1)</f>
        <v>27.357299999999999</v>
      </c>
    </row>
    <row r="2564" spans="1:8">
      <c r="A2564" s="2" t="s">
        <v>77</v>
      </c>
      <c r="B2564" s="2"/>
      <c r="C2564">
        <v>324.12</v>
      </c>
      <c r="D2564">
        <v>6</v>
      </c>
      <c r="E2564">
        <v>235.31</v>
      </c>
      <c r="F2564" t="s">
        <v>237</v>
      </c>
      <c r="G2564">
        <f>_xlfn.XLOOKUP(A2564,'List of Molecules Used'!$D$3:$D$55,'List of Molecules Used'!$E$3:$E$55,"",0,1)</f>
        <v>540.20000000000005</v>
      </c>
      <c r="H2564">
        <f>_xlfn.XLOOKUP(A2564,'List of Molecules Used'!$D$3:$D$55,'List of Molecules Used'!$F$3:$F$55,"",0,1)</f>
        <v>27.357299999999999</v>
      </c>
    </row>
    <row r="2565" spans="1:8">
      <c r="A2565" s="2" t="s">
        <v>77</v>
      </c>
      <c r="B2565" s="2"/>
      <c r="C2565">
        <v>324.12</v>
      </c>
      <c r="D2565">
        <v>6.5</v>
      </c>
      <c r="E2565">
        <v>235.3</v>
      </c>
      <c r="F2565" t="s">
        <v>237</v>
      </c>
      <c r="G2565">
        <f>_xlfn.XLOOKUP(A2565,'List of Molecules Used'!$D$3:$D$55,'List of Molecules Used'!$E$3:$E$55,"",0,1)</f>
        <v>540.20000000000005</v>
      </c>
      <c r="H2565">
        <f>_xlfn.XLOOKUP(A2565,'List of Molecules Used'!$D$3:$D$55,'List of Molecules Used'!$F$3:$F$55,"",0,1)</f>
        <v>27.357299999999999</v>
      </c>
    </row>
    <row r="2566" spans="1:8">
      <c r="A2566" s="2" t="s">
        <v>77</v>
      </c>
      <c r="B2566" s="2"/>
      <c r="C2566">
        <v>324.12</v>
      </c>
      <c r="D2566">
        <v>7</v>
      </c>
      <c r="E2566">
        <v>235.28</v>
      </c>
      <c r="F2566" t="s">
        <v>237</v>
      </c>
      <c r="G2566">
        <f>_xlfn.XLOOKUP(A2566,'List of Molecules Used'!$D$3:$D$55,'List of Molecules Used'!$E$3:$E$55,"",0,1)</f>
        <v>540.20000000000005</v>
      </c>
      <c r="H2566">
        <f>_xlfn.XLOOKUP(A2566,'List of Molecules Used'!$D$3:$D$55,'List of Molecules Used'!$F$3:$F$55,"",0,1)</f>
        <v>27.357299999999999</v>
      </c>
    </row>
    <row r="2567" spans="1:8">
      <c r="A2567" s="2" t="s">
        <v>77</v>
      </c>
      <c r="B2567" s="2"/>
      <c r="C2567">
        <v>324.12</v>
      </c>
      <c r="D2567">
        <v>7.5</v>
      </c>
      <c r="E2567">
        <v>235.27</v>
      </c>
      <c r="F2567" t="s">
        <v>237</v>
      </c>
      <c r="G2567">
        <f>_xlfn.XLOOKUP(A2567,'List of Molecules Used'!$D$3:$D$55,'List of Molecules Used'!$E$3:$E$55,"",0,1)</f>
        <v>540.20000000000005</v>
      </c>
      <c r="H2567">
        <f>_xlfn.XLOOKUP(A2567,'List of Molecules Used'!$D$3:$D$55,'List of Molecules Used'!$F$3:$F$55,"",0,1)</f>
        <v>27.357299999999999</v>
      </c>
    </row>
    <row r="2568" spans="1:8">
      <c r="A2568" s="2" t="s">
        <v>77</v>
      </c>
      <c r="B2568" s="2"/>
      <c r="C2568">
        <v>324.12</v>
      </c>
      <c r="D2568">
        <v>8</v>
      </c>
      <c r="E2568">
        <v>235.26</v>
      </c>
      <c r="F2568" t="s">
        <v>237</v>
      </c>
      <c r="G2568">
        <f>_xlfn.XLOOKUP(A2568,'List of Molecules Used'!$D$3:$D$55,'List of Molecules Used'!$E$3:$E$55,"",0,1)</f>
        <v>540.20000000000005</v>
      </c>
      <c r="H2568">
        <f>_xlfn.XLOOKUP(A2568,'List of Molecules Used'!$D$3:$D$55,'List of Molecules Used'!$F$3:$F$55,"",0,1)</f>
        <v>27.357299999999999</v>
      </c>
    </row>
    <row r="2569" spans="1:8">
      <c r="A2569" s="2" t="s">
        <v>77</v>
      </c>
      <c r="B2569" s="2"/>
      <c r="C2569">
        <v>324.12</v>
      </c>
      <c r="D2569">
        <v>8.5</v>
      </c>
      <c r="E2569">
        <v>235.24</v>
      </c>
      <c r="F2569" t="s">
        <v>237</v>
      </c>
      <c r="G2569">
        <f>_xlfn.XLOOKUP(A2569,'List of Molecules Used'!$D$3:$D$55,'List of Molecules Used'!$E$3:$E$55,"",0,1)</f>
        <v>540.20000000000005</v>
      </c>
      <c r="H2569">
        <f>_xlfn.XLOOKUP(A2569,'List of Molecules Used'!$D$3:$D$55,'List of Molecules Used'!$F$3:$F$55,"",0,1)</f>
        <v>27.357299999999999</v>
      </c>
    </row>
    <row r="2570" spans="1:8">
      <c r="A2570" s="2" t="s">
        <v>77</v>
      </c>
      <c r="B2570" s="2"/>
      <c r="C2570">
        <v>324.12</v>
      </c>
      <c r="D2570">
        <v>9</v>
      </c>
      <c r="E2570">
        <v>235.23</v>
      </c>
      <c r="F2570" t="s">
        <v>237</v>
      </c>
      <c r="G2570">
        <f>_xlfn.XLOOKUP(A2570,'List of Molecules Used'!$D$3:$D$55,'List of Molecules Used'!$E$3:$E$55,"",0,1)</f>
        <v>540.20000000000005</v>
      </c>
      <c r="H2570">
        <f>_xlfn.XLOOKUP(A2570,'List of Molecules Used'!$D$3:$D$55,'List of Molecules Used'!$F$3:$F$55,"",0,1)</f>
        <v>27.357299999999999</v>
      </c>
    </row>
    <row r="2571" spans="1:8">
      <c r="A2571" s="2" t="s">
        <v>77</v>
      </c>
      <c r="B2571" s="2"/>
      <c r="C2571">
        <v>324.12</v>
      </c>
      <c r="D2571">
        <v>9.5</v>
      </c>
      <c r="E2571">
        <v>235.22</v>
      </c>
      <c r="F2571" t="s">
        <v>237</v>
      </c>
      <c r="G2571">
        <f>_xlfn.XLOOKUP(A2571,'List of Molecules Used'!$D$3:$D$55,'List of Molecules Used'!$E$3:$E$55,"",0,1)</f>
        <v>540.20000000000005</v>
      </c>
      <c r="H2571">
        <f>_xlfn.XLOOKUP(A2571,'List of Molecules Used'!$D$3:$D$55,'List of Molecules Used'!$F$3:$F$55,"",0,1)</f>
        <v>27.357299999999999</v>
      </c>
    </row>
    <row r="2572" spans="1:8">
      <c r="A2572" s="2" t="s">
        <v>77</v>
      </c>
      <c r="B2572" s="2"/>
      <c r="C2572">
        <v>324.12</v>
      </c>
      <c r="D2572">
        <v>10</v>
      </c>
      <c r="E2572">
        <v>235.2</v>
      </c>
      <c r="F2572" t="s">
        <v>237</v>
      </c>
      <c r="G2572">
        <f>_xlfn.XLOOKUP(A2572,'List of Molecules Used'!$D$3:$D$55,'List of Molecules Used'!$E$3:$E$55,"",0,1)</f>
        <v>540.20000000000005</v>
      </c>
      <c r="H2572">
        <f>_xlfn.XLOOKUP(A2572,'List of Molecules Used'!$D$3:$D$55,'List of Molecules Used'!$F$3:$F$55,"",0,1)</f>
        <v>27.357299999999999</v>
      </c>
    </row>
    <row r="2573" spans="1:8">
      <c r="A2573" s="2" t="s">
        <v>77</v>
      </c>
      <c r="B2573" s="2"/>
      <c r="C2573">
        <v>378.14</v>
      </c>
      <c r="D2573">
        <v>1</v>
      </c>
      <c r="E2573">
        <v>206.16</v>
      </c>
      <c r="F2573" t="s">
        <v>238</v>
      </c>
      <c r="G2573">
        <f>_xlfn.XLOOKUP(A2573,'List of Molecules Used'!$D$3:$D$55,'List of Molecules Used'!$E$3:$E$55,"",0,1)</f>
        <v>540.20000000000005</v>
      </c>
      <c r="H2573">
        <f>_xlfn.XLOOKUP(A2573,'List of Molecules Used'!$D$3:$D$55,'List of Molecules Used'!$F$3:$F$55,"",0,1)</f>
        <v>27.357299999999999</v>
      </c>
    </row>
    <row r="2574" spans="1:8">
      <c r="A2574" s="2" t="s">
        <v>77</v>
      </c>
      <c r="B2574" s="2"/>
      <c r="C2574">
        <v>378.14</v>
      </c>
      <c r="D2574">
        <v>1.2246999999999999</v>
      </c>
      <c r="E2574">
        <v>207.42</v>
      </c>
      <c r="F2574" t="s">
        <v>238</v>
      </c>
      <c r="G2574">
        <f>_xlfn.XLOOKUP(A2574,'List of Molecules Used'!$D$3:$D$55,'List of Molecules Used'!$E$3:$E$55,"",0,1)</f>
        <v>540.20000000000005</v>
      </c>
      <c r="H2574">
        <f>_xlfn.XLOOKUP(A2574,'List of Molecules Used'!$D$3:$D$55,'List of Molecules Used'!$F$3:$F$55,"",0,1)</f>
        <v>27.357299999999999</v>
      </c>
    </row>
    <row r="2575" spans="1:8">
      <c r="A2575" s="2" t="s">
        <v>77</v>
      </c>
      <c r="B2575" s="2"/>
      <c r="C2575">
        <v>378.14</v>
      </c>
      <c r="D2575">
        <v>1.2246999999999999</v>
      </c>
      <c r="E2575">
        <v>259.43</v>
      </c>
      <c r="F2575" t="s">
        <v>237</v>
      </c>
      <c r="G2575">
        <f>_xlfn.XLOOKUP(A2575,'List of Molecules Used'!$D$3:$D$55,'List of Molecules Used'!$E$3:$E$55,"",0,1)</f>
        <v>540.20000000000005</v>
      </c>
      <c r="H2575">
        <f>_xlfn.XLOOKUP(A2575,'List of Molecules Used'!$D$3:$D$55,'List of Molecules Used'!$F$3:$F$55,"",0,1)</f>
        <v>27.357299999999999</v>
      </c>
    </row>
    <row r="2576" spans="1:8">
      <c r="A2576" s="2" t="s">
        <v>77</v>
      </c>
      <c r="B2576" s="2"/>
      <c r="C2576">
        <v>378.14</v>
      </c>
      <c r="D2576">
        <v>1.5</v>
      </c>
      <c r="E2576">
        <v>259.41000000000003</v>
      </c>
      <c r="F2576" t="s">
        <v>237</v>
      </c>
      <c r="G2576">
        <f>_xlfn.XLOOKUP(A2576,'List of Molecules Used'!$D$3:$D$55,'List of Molecules Used'!$E$3:$E$55,"",0,1)</f>
        <v>540.20000000000005</v>
      </c>
      <c r="H2576">
        <f>_xlfn.XLOOKUP(A2576,'List of Molecules Used'!$D$3:$D$55,'List of Molecules Used'!$F$3:$F$55,"",0,1)</f>
        <v>27.357299999999999</v>
      </c>
    </row>
    <row r="2577" spans="1:8">
      <c r="A2577" s="2" t="s">
        <v>77</v>
      </c>
      <c r="B2577" s="2"/>
      <c r="C2577">
        <v>378.14</v>
      </c>
      <c r="D2577">
        <v>2</v>
      </c>
      <c r="E2577">
        <v>259.38</v>
      </c>
      <c r="F2577" t="s">
        <v>237</v>
      </c>
      <c r="G2577">
        <f>_xlfn.XLOOKUP(A2577,'List of Molecules Used'!$D$3:$D$55,'List of Molecules Used'!$E$3:$E$55,"",0,1)</f>
        <v>540.20000000000005</v>
      </c>
      <c r="H2577">
        <f>_xlfn.XLOOKUP(A2577,'List of Molecules Used'!$D$3:$D$55,'List of Molecules Used'!$F$3:$F$55,"",0,1)</f>
        <v>27.357299999999999</v>
      </c>
    </row>
    <row r="2578" spans="1:8">
      <c r="A2578" s="2" t="s">
        <v>77</v>
      </c>
      <c r="B2578" s="2"/>
      <c r="C2578">
        <v>378.14</v>
      </c>
      <c r="D2578">
        <v>2.5</v>
      </c>
      <c r="E2578">
        <v>259.35000000000002</v>
      </c>
      <c r="F2578" t="s">
        <v>237</v>
      </c>
      <c r="G2578">
        <f>_xlfn.XLOOKUP(A2578,'List of Molecules Used'!$D$3:$D$55,'List of Molecules Used'!$E$3:$E$55,"",0,1)</f>
        <v>540.20000000000005</v>
      </c>
      <c r="H2578">
        <f>_xlfn.XLOOKUP(A2578,'List of Molecules Used'!$D$3:$D$55,'List of Molecules Used'!$F$3:$F$55,"",0,1)</f>
        <v>27.357299999999999</v>
      </c>
    </row>
    <row r="2579" spans="1:8">
      <c r="A2579" s="2" t="s">
        <v>77</v>
      </c>
      <c r="B2579" s="2"/>
      <c r="C2579">
        <v>378.14</v>
      </c>
      <c r="D2579">
        <v>3</v>
      </c>
      <c r="E2579">
        <v>259.32</v>
      </c>
      <c r="F2579" t="s">
        <v>237</v>
      </c>
      <c r="G2579">
        <f>_xlfn.XLOOKUP(A2579,'List of Molecules Used'!$D$3:$D$55,'List of Molecules Used'!$E$3:$E$55,"",0,1)</f>
        <v>540.20000000000005</v>
      </c>
      <c r="H2579">
        <f>_xlfn.XLOOKUP(A2579,'List of Molecules Used'!$D$3:$D$55,'List of Molecules Used'!$F$3:$F$55,"",0,1)</f>
        <v>27.357299999999999</v>
      </c>
    </row>
    <row r="2580" spans="1:8">
      <c r="A2580" s="2" t="s">
        <v>77</v>
      </c>
      <c r="B2580" s="2"/>
      <c r="C2580">
        <v>378.14</v>
      </c>
      <c r="D2580">
        <v>3.5</v>
      </c>
      <c r="E2580">
        <v>259.29000000000002</v>
      </c>
      <c r="F2580" t="s">
        <v>237</v>
      </c>
      <c r="G2580">
        <f>_xlfn.XLOOKUP(A2580,'List of Molecules Used'!$D$3:$D$55,'List of Molecules Used'!$E$3:$E$55,"",0,1)</f>
        <v>540.20000000000005</v>
      </c>
      <c r="H2580">
        <f>_xlfn.XLOOKUP(A2580,'List of Molecules Used'!$D$3:$D$55,'List of Molecules Used'!$F$3:$F$55,"",0,1)</f>
        <v>27.357299999999999</v>
      </c>
    </row>
    <row r="2581" spans="1:8">
      <c r="A2581" s="2" t="s">
        <v>77</v>
      </c>
      <c r="B2581" s="2"/>
      <c r="C2581">
        <v>378.14</v>
      </c>
      <c r="D2581">
        <v>4</v>
      </c>
      <c r="E2581">
        <v>259.26</v>
      </c>
      <c r="F2581" t="s">
        <v>237</v>
      </c>
      <c r="G2581">
        <f>_xlfn.XLOOKUP(A2581,'List of Molecules Used'!$D$3:$D$55,'List of Molecules Used'!$E$3:$E$55,"",0,1)</f>
        <v>540.20000000000005</v>
      </c>
      <c r="H2581">
        <f>_xlfn.XLOOKUP(A2581,'List of Molecules Used'!$D$3:$D$55,'List of Molecules Used'!$F$3:$F$55,"",0,1)</f>
        <v>27.357299999999999</v>
      </c>
    </row>
    <row r="2582" spans="1:8">
      <c r="A2582" s="2" t="s">
        <v>77</v>
      </c>
      <c r="B2582" s="2"/>
      <c r="C2582">
        <v>378.14</v>
      </c>
      <c r="D2582">
        <v>4.5</v>
      </c>
      <c r="E2582">
        <v>259.23</v>
      </c>
      <c r="F2582" t="s">
        <v>237</v>
      </c>
      <c r="G2582">
        <f>_xlfn.XLOOKUP(A2582,'List of Molecules Used'!$D$3:$D$55,'List of Molecules Used'!$E$3:$E$55,"",0,1)</f>
        <v>540.20000000000005</v>
      </c>
      <c r="H2582">
        <f>_xlfn.XLOOKUP(A2582,'List of Molecules Used'!$D$3:$D$55,'List of Molecules Used'!$F$3:$F$55,"",0,1)</f>
        <v>27.357299999999999</v>
      </c>
    </row>
    <row r="2583" spans="1:8">
      <c r="A2583" s="2" t="s">
        <v>77</v>
      </c>
      <c r="B2583" s="2"/>
      <c r="C2583">
        <v>378.14</v>
      </c>
      <c r="D2583">
        <v>5</v>
      </c>
      <c r="E2583">
        <v>259.2</v>
      </c>
      <c r="F2583" t="s">
        <v>237</v>
      </c>
      <c r="G2583">
        <f>_xlfn.XLOOKUP(A2583,'List of Molecules Used'!$D$3:$D$55,'List of Molecules Used'!$E$3:$E$55,"",0,1)</f>
        <v>540.20000000000005</v>
      </c>
      <c r="H2583">
        <f>_xlfn.XLOOKUP(A2583,'List of Molecules Used'!$D$3:$D$55,'List of Molecules Used'!$F$3:$F$55,"",0,1)</f>
        <v>27.357299999999999</v>
      </c>
    </row>
    <row r="2584" spans="1:8">
      <c r="A2584" s="2" t="s">
        <v>77</v>
      </c>
      <c r="B2584" s="2"/>
      <c r="C2584">
        <v>378.14</v>
      </c>
      <c r="D2584">
        <v>5.5</v>
      </c>
      <c r="E2584">
        <v>259.17</v>
      </c>
      <c r="F2584" t="s">
        <v>237</v>
      </c>
      <c r="G2584">
        <f>_xlfn.XLOOKUP(A2584,'List of Molecules Used'!$D$3:$D$55,'List of Molecules Used'!$E$3:$E$55,"",0,1)</f>
        <v>540.20000000000005</v>
      </c>
      <c r="H2584">
        <f>_xlfn.XLOOKUP(A2584,'List of Molecules Used'!$D$3:$D$55,'List of Molecules Used'!$F$3:$F$55,"",0,1)</f>
        <v>27.357299999999999</v>
      </c>
    </row>
    <row r="2585" spans="1:8">
      <c r="A2585" s="2" t="s">
        <v>77</v>
      </c>
      <c r="B2585" s="2"/>
      <c r="C2585">
        <v>378.14</v>
      </c>
      <c r="D2585">
        <v>6</v>
      </c>
      <c r="E2585">
        <v>259.14</v>
      </c>
      <c r="F2585" t="s">
        <v>237</v>
      </c>
      <c r="G2585">
        <f>_xlfn.XLOOKUP(A2585,'List of Molecules Used'!$D$3:$D$55,'List of Molecules Used'!$E$3:$E$55,"",0,1)</f>
        <v>540.20000000000005</v>
      </c>
      <c r="H2585">
        <f>_xlfn.XLOOKUP(A2585,'List of Molecules Used'!$D$3:$D$55,'List of Molecules Used'!$F$3:$F$55,"",0,1)</f>
        <v>27.357299999999999</v>
      </c>
    </row>
    <row r="2586" spans="1:8">
      <c r="A2586" s="2" t="s">
        <v>77</v>
      </c>
      <c r="B2586" s="2"/>
      <c r="C2586">
        <v>378.14</v>
      </c>
      <c r="D2586">
        <v>6.5</v>
      </c>
      <c r="E2586">
        <v>259.11</v>
      </c>
      <c r="F2586" t="s">
        <v>237</v>
      </c>
      <c r="G2586">
        <f>_xlfn.XLOOKUP(A2586,'List of Molecules Used'!$D$3:$D$55,'List of Molecules Used'!$E$3:$E$55,"",0,1)</f>
        <v>540.20000000000005</v>
      </c>
      <c r="H2586">
        <f>_xlfn.XLOOKUP(A2586,'List of Molecules Used'!$D$3:$D$55,'List of Molecules Used'!$F$3:$F$55,"",0,1)</f>
        <v>27.357299999999999</v>
      </c>
    </row>
    <row r="2587" spans="1:8">
      <c r="A2587" s="2" t="s">
        <v>77</v>
      </c>
      <c r="B2587" s="2"/>
      <c r="C2587">
        <v>378.14</v>
      </c>
      <c r="D2587">
        <v>7</v>
      </c>
      <c r="E2587">
        <v>259.08</v>
      </c>
      <c r="F2587" t="s">
        <v>237</v>
      </c>
      <c r="G2587">
        <f>_xlfn.XLOOKUP(A2587,'List of Molecules Used'!$D$3:$D$55,'List of Molecules Used'!$E$3:$E$55,"",0,1)</f>
        <v>540.20000000000005</v>
      </c>
      <c r="H2587">
        <f>_xlfn.XLOOKUP(A2587,'List of Molecules Used'!$D$3:$D$55,'List of Molecules Used'!$F$3:$F$55,"",0,1)</f>
        <v>27.357299999999999</v>
      </c>
    </row>
    <row r="2588" spans="1:8">
      <c r="A2588" s="2" t="s">
        <v>77</v>
      </c>
      <c r="B2588" s="2"/>
      <c r="C2588">
        <v>378.14</v>
      </c>
      <c r="D2588">
        <v>7.5</v>
      </c>
      <c r="E2588">
        <v>259.05</v>
      </c>
      <c r="F2588" t="s">
        <v>237</v>
      </c>
      <c r="G2588">
        <f>_xlfn.XLOOKUP(A2588,'List of Molecules Used'!$D$3:$D$55,'List of Molecules Used'!$E$3:$E$55,"",0,1)</f>
        <v>540.20000000000005</v>
      </c>
      <c r="H2588">
        <f>_xlfn.XLOOKUP(A2588,'List of Molecules Used'!$D$3:$D$55,'List of Molecules Used'!$F$3:$F$55,"",0,1)</f>
        <v>27.357299999999999</v>
      </c>
    </row>
    <row r="2589" spans="1:8">
      <c r="A2589" s="2" t="s">
        <v>77</v>
      </c>
      <c r="B2589" s="2"/>
      <c r="C2589">
        <v>378.14</v>
      </c>
      <c r="D2589">
        <v>8</v>
      </c>
      <c r="E2589">
        <v>259.02</v>
      </c>
      <c r="F2589" t="s">
        <v>237</v>
      </c>
      <c r="G2589">
        <f>_xlfn.XLOOKUP(A2589,'List of Molecules Used'!$D$3:$D$55,'List of Molecules Used'!$E$3:$E$55,"",0,1)</f>
        <v>540.20000000000005</v>
      </c>
      <c r="H2589">
        <f>_xlfn.XLOOKUP(A2589,'List of Molecules Used'!$D$3:$D$55,'List of Molecules Used'!$F$3:$F$55,"",0,1)</f>
        <v>27.357299999999999</v>
      </c>
    </row>
    <row r="2590" spans="1:8">
      <c r="A2590" s="2" t="s">
        <v>77</v>
      </c>
      <c r="B2590" s="2"/>
      <c r="C2590">
        <v>378.14</v>
      </c>
      <c r="D2590">
        <v>8.5</v>
      </c>
      <c r="E2590">
        <v>258.99</v>
      </c>
      <c r="F2590" t="s">
        <v>237</v>
      </c>
      <c r="G2590">
        <f>_xlfn.XLOOKUP(A2590,'List of Molecules Used'!$D$3:$D$55,'List of Molecules Used'!$E$3:$E$55,"",0,1)</f>
        <v>540.20000000000005</v>
      </c>
      <c r="H2590">
        <f>_xlfn.XLOOKUP(A2590,'List of Molecules Used'!$D$3:$D$55,'List of Molecules Used'!$F$3:$F$55,"",0,1)</f>
        <v>27.357299999999999</v>
      </c>
    </row>
    <row r="2591" spans="1:8">
      <c r="A2591" s="2" t="s">
        <v>77</v>
      </c>
      <c r="B2591" s="2"/>
      <c r="C2591">
        <v>378.14</v>
      </c>
      <c r="D2591">
        <v>9</v>
      </c>
      <c r="E2591">
        <v>258.95999999999998</v>
      </c>
      <c r="F2591" t="s">
        <v>237</v>
      </c>
      <c r="G2591">
        <f>_xlfn.XLOOKUP(A2591,'List of Molecules Used'!$D$3:$D$55,'List of Molecules Used'!$E$3:$E$55,"",0,1)</f>
        <v>540.20000000000005</v>
      </c>
      <c r="H2591">
        <f>_xlfn.XLOOKUP(A2591,'List of Molecules Used'!$D$3:$D$55,'List of Molecules Used'!$F$3:$F$55,"",0,1)</f>
        <v>27.357299999999999</v>
      </c>
    </row>
    <row r="2592" spans="1:8">
      <c r="A2592" s="2" t="s">
        <v>77</v>
      </c>
      <c r="B2592" s="2"/>
      <c r="C2592">
        <v>378.14</v>
      </c>
      <c r="D2592">
        <v>9.5</v>
      </c>
      <c r="E2592">
        <v>258.93</v>
      </c>
      <c r="F2592" t="s">
        <v>237</v>
      </c>
      <c r="G2592">
        <f>_xlfn.XLOOKUP(A2592,'List of Molecules Used'!$D$3:$D$55,'List of Molecules Used'!$E$3:$E$55,"",0,1)</f>
        <v>540.20000000000005</v>
      </c>
      <c r="H2592">
        <f>_xlfn.XLOOKUP(A2592,'List of Molecules Used'!$D$3:$D$55,'List of Molecules Used'!$F$3:$F$55,"",0,1)</f>
        <v>27.357299999999999</v>
      </c>
    </row>
    <row r="2593" spans="1:8">
      <c r="A2593" s="2" t="s">
        <v>77</v>
      </c>
      <c r="B2593" s="2"/>
      <c r="C2593">
        <v>378.14</v>
      </c>
      <c r="D2593">
        <v>10</v>
      </c>
      <c r="E2593">
        <v>258.89999999999998</v>
      </c>
      <c r="F2593" t="s">
        <v>237</v>
      </c>
      <c r="G2593">
        <f>_xlfn.XLOOKUP(A2593,'List of Molecules Used'!$D$3:$D$55,'List of Molecules Used'!$E$3:$E$55,"",0,1)</f>
        <v>540.20000000000005</v>
      </c>
      <c r="H2593">
        <f>_xlfn.XLOOKUP(A2593,'List of Molecules Used'!$D$3:$D$55,'List of Molecules Used'!$F$3:$F$55,"",0,1)</f>
        <v>27.357299999999999</v>
      </c>
    </row>
    <row r="2594" spans="1:8">
      <c r="A2594" s="2" t="s">
        <v>77</v>
      </c>
      <c r="B2594" s="2"/>
      <c r="C2594">
        <v>432.16</v>
      </c>
      <c r="D2594">
        <v>1</v>
      </c>
      <c r="E2594">
        <v>227.3</v>
      </c>
      <c r="F2594" t="s">
        <v>238</v>
      </c>
      <c r="G2594">
        <f>_xlfn.XLOOKUP(A2594,'List of Molecules Used'!$D$3:$D$55,'List of Molecules Used'!$E$3:$E$55,"",0,1)</f>
        <v>540.20000000000005</v>
      </c>
      <c r="H2594">
        <f>_xlfn.XLOOKUP(A2594,'List of Molecules Used'!$D$3:$D$55,'List of Molecules Used'!$F$3:$F$55,"",0,1)</f>
        <v>27.357299999999999</v>
      </c>
    </row>
    <row r="2595" spans="1:8">
      <c r="A2595" s="2" t="s">
        <v>77</v>
      </c>
      <c r="B2595" s="2"/>
      <c r="C2595">
        <v>432.16</v>
      </c>
      <c r="D2595">
        <v>1.5</v>
      </c>
      <c r="E2595">
        <v>228.78</v>
      </c>
      <c r="F2595" t="s">
        <v>238</v>
      </c>
      <c r="G2595">
        <f>_xlfn.XLOOKUP(A2595,'List of Molecules Used'!$D$3:$D$55,'List of Molecules Used'!$E$3:$E$55,"",0,1)</f>
        <v>540.20000000000005</v>
      </c>
      <c r="H2595">
        <f>_xlfn.XLOOKUP(A2595,'List of Molecules Used'!$D$3:$D$55,'List of Molecules Used'!$F$3:$F$55,"",0,1)</f>
        <v>27.357299999999999</v>
      </c>
    </row>
    <row r="2596" spans="1:8">
      <c r="A2596" s="2" t="s">
        <v>77</v>
      </c>
      <c r="B2596" s="2"/>
      <c r="C2596">
        <v>432.16</v>
      </c>
      <c r="D2596">
        <v>2</v>
      </c>
      <c r="E2596">
        <v>230.38</v>
      </c>
      <c r="F2596" t="s">
        <v>238</v>
      </c>
      <c r="G2596">
        <f>_xlfn.XLOOKUP(A2596,'List of Molecules Used'!$D$3:$D$55,'List of Molecules Used'!$E$3:$E$55,"",0,1)</f>
        <v>540.20000000000005</v>
      </c>
      <c r="H2596">
        <f>_xlfn.XLOOKUP(A2596,'List of Molecules Used'!$D$3:$D$55,'List of Molecules Used'!$F$3:$F$55,"",0,1)</f>
        <v>27.357299999999999</v>
      </c>
    </row>
    <row r="2597" spans="1:8">
      <c r="A2597" s="2" t="s">
        <v>77</v>
      </c>
      <c r="B2597" s="2"/>
      <c r="C2597">
        <v>432.16</v>
      </c>
      <c r="D2597">
        <v>2.5</v>
      </c>
      <c r="E2597">
        <v>232.15</v>
      </c>
      <c r="F2597" t="s">
        <v>238</v>
      </c>
      <c r="G2597">
        <f>_xlfn.XLOOKUP(A2597,'List of Molecules Used'!$D$3:$D$55,'List of Molecules Used'!$E$3:$E$55,"",0,1)</f>
        <v>540.20000000000005</v>
      </c>
      <c r="H2597">
        <f>_xlfn.XLOOKUP(A2597,'List of Molecules Used'!$D$3:$D$55,'List of Molecules Used'!$F$3:$F$55,"",0,1)</f>
        <v>27.357299999999999</v>
      </c>
    </row>
    <row r="2598" spans="1:8">
      <c r="A2598" s="2" t="s">
        <v>77</v>
      </c>
      <c r="B2598" s="2"/>
      <c r="C2598">
        <v>432.16</v>
      </c>
      <c r="D2598">
        <v>3</v>
      </c>
      <c r="E2598">
        <v>234.11</v>
      </c>
      <c r="F2598" t="s">
        <v>238</v>
      </c>
      <c r="G2598">
        <f>_xlfn.XLOOKUP(A2598,'List of Molecules Used'!$D$3:$D$55,'List of Molecules Used'!$E$3:$E$55,"",0,1)</f>
        <v>540.20000000000005</v>
      </c>
      <c r="H2598">
        <f>_xlfn.XLOOKUP(A2598,'List of Molecules Used'!$D$3:$D$55,'List of Molecules Used'!$F$3:$F$55,"",0,1)</f>
        <v>27.357299999999999</v>
      </c>
    </row>
    <row r="2599" spans="1:8">
      <c r="A2599" s="2" t="s">
        <v>77</v>
      </c>
      <c r="B2599" s="2"/>
      <c r="C2599">
        <v>432.16</v>
      </c>
      <c r="D2599">
        <v>3.5</v>
      </c>
      <c r="E2599">
        <v>236.3</v>
      </c>
      <c r="F2599" t="s">
        <v>238</v>
      </c>
      <c r="G2599">
        <f>_xlfn.XLOOKUP(A2599,'List of Molecules Used'!$D$3:$D$55,'List of Molecules Used'!$E$3:$E$55,"",0,1)</f>
        <v>540.20000000000005</v>
      </c>
      <c r="H2599">
        <f>_xlfn.XLOOKUP(A2599,'List of Molecules Used'!$D$3:$D$55,'List of Molecules Used'!$F$3:$F$55,"",0,1)</f>
        <v>27.357299999999999</v>
      </c>
    </row>
    <row r="2600" spans="1:8">
      <c r="A2600" s="2" t="s">
        <v>77</v>
      </c>
      <c r="B2600" s="2"/>
      <c r="C2600">
        <v>432.16</v>
      </c>
      <c r="D2600">
        <v>4</v>
      </c>
      <c r="E2600">
        <v>238.77</v>
      </c>
      <c r="F2600" t="s">
        <v>238</v>
      </c>
      <c r="G2600">
        <f>_xlfn.XLOOKUP(A2600,'List of Molecules Used'!$D$3:$D$55,'List of Molecules Used'!$E$3:$E$55,"",0,1)</f>
        <v>540.20000000000005</v>
      </c>
      <c r="H2600">
        <f>_xlfn.XLOOKUP(A2600,'List of Molecules Used'!$D$3:$D$55,'List of Molecules Used'!$F$3:$F$55,"",0,1)</f>
        <v>27.357299999999999</v>
      </c>
    </row>
    <row r="2601" spans="1:8">
      <c r="A2601" s="2" t="s">
        <v>77</v>
      </c>
      <c r="B2601" s="2"/>
      <c r="C2601">
        <v>432.16</v>
      </c>
      <c r="D2601">
        <v>4.5</v>
      </c>
      <c r="E2601">
        <v>241.59</v>
      </c>
      <c r="F2601" t="s">
        <v>238</v>
      </c>
      <c r="G2601">
        <f>_xlfn.XLOOKUP(A2601,'List of Molecules Used'!$D$3:$D$55,'List of Molecules Used'!$E$3:$E$55,"",0,1)</f>
        <v>540.20000000000005</v>
      </c>
      <c r="H2601">
        <f>_xlfn.XLOOKUP(A2601,'List of Molecules Used'!$D$3:$D$55,'List of Molecules Used'!$F$3:$F$55,"",0,1)</f>
        <v>27.357299999999999</v>
      </c>
    </row>
    <row r="2602" spans="1:8">
      <c r="A2602" s="2" t="s">
        <v>77</v>
      </c>
      <c r="B2602" s="2"/>
      <c r="C2602">
        <v>432.16</v>
      </c>
      <c r="D2602">
        <v>4.5189000000000004</v>
      </c>
      <c r="E2602">
        <v>241.71</v>
      </c>
      <c r="F2602" t="s">
        <v>238</v>
      </c>
      <c r="G2602">
        <f>_xlfn.XLOOKUP(A2602,'List of Molecules Used'!$D$3:$D$55,'List of Molecules Used'!$E$3:$E$55,"",0,1)</f>
        <v>540.20000000000005</v>
      </c>
      <c r="H2602">
        <f>_xlfn.XLOOKUP(A2602,'List of Molecules Used'!$D$3:$D$55,'List of Molecules Used'!$F$3:$F$55,"",0,1)</f>
        <v>27.357299999999999</v>
      </c>
    </row>
    <row r="2603" spans="1:8">
      <c r="A2603" s="2" t="s">
        <v>77</v>
      </c>
      <c r="B2603" s="2"/>
      <c r="C2603">
        <v>432.16</v>
      </c>
      <c r="D2603">
        <v>4.5189000000000004</v>
      </c>
      <c r="E2603">
        <v>287.43</v>
      </c>
      <c r="F2603" t="s">
        <v>237</v>
      </c>
      <c r="G2603">
        <f>_xlfn.XLOOKUP(A2603,'List of Molecules Used'!$D$3:$D$55,'List of Molecules Used'!$E$3:$E$55,"",0,1)</f>
        <v>540.20000000000005</v>
      </c>
      <c r="H2603">
        <f>_xlfn.XLOOKUP(A2603,'List of Molecules Used'!$D$3:$D$55,'List of Molecules Used'!$F$3:$F$55,"",0,1)</f>
        <v>27.357299999999999</v>
      </c>
    </row>
    <row r="2604" spans="1:8">
      <c r="A2604" s="2" t="s">
        <v>77</v>
      </c>
      <c r="B2604" s="2"/>
      <c r="C2604">
        <v>432.16</v>
      </c>
      <c r="D2604">
        <v>5</v>
      </c>
      <c r="E2604">
        <v>287.33999999999997</v>
      </c>
      <c r="F2604" t="s">
        <v>237</v>
      </c>
      <c r="G2604">
        <f>_xlfn.XLOOKUP(A2604,'List of Molecules Used'!$D$3:$D$55,'List of Molecules Used'!$E$3:$E$55,"",0,1)</f>
        <v>540.20000000000005</v>
      </c>
      <c r="H2604">
        <f>_xlfn.XLOOKUP(A2604,'List of Molecules Used'!$D$3:$D$55,'List of Molecules Used'!$F$3:$F$55,"",0,1)</f>
        <v>27.357299999999999</v>
      </c>
    </row>
    <row r="2605" spans="1:8">
      <c r="A2605" s="2" t="s">
        <v>77</v>
      </c>
      <c r="B2605" s="2"/>
      <c r="C2605">
        <v>432.16</v>
      </c>
      <c r="D2605">
        <v>5.5</v>
      </c>
      <c r="E2605">
        <v>287.25</v>
      </c>
      <c r="F2605" t="s">
        <v>237</v>
      </c>
      <c r="G2605">
        <f>_xlfn.XLOOKUP(A2605,'List of Molecules Used'!$D$3:$D$55,'List of Molecules Used'!$E$3:$E$55,"",0,1)</f>
        <v>540.20000000000005</v>
      </c>
      <c r="H2605">
        <f>_xlfn.XLOOKUP(A2605,'List of Molecules Used'!$D$3:$D$55,'List of Molecules Used'!$F$3:$F$55,"",0,1)</f>
        <v>27.357299999999999</v>
      </c>
    </row>
    <row r="2606" spans="1:8">
      <c r="A2606" s="2" t="s">
        <v>77</v>
      </c>
      <c r="B2606" s="2"/>
      <c r="C2606">
        <v>432.16</v>
      </c>
      <c r="D2606">
        <v>6</v>
      </c>
      <c r="E2606">
        <v>287.16000000000003</v>
      </c>
      <c r="F2606" t="s">
        <v>237</v>
      </c>
      <c r="G2606">
        <f>_xlfn.XLOOKUP(A2606,'List of Molecules Used'!$D$3:$D$55,'List of Molecules Used'!$E$3:$E$55,"",0,1)</f>
        <v>540.20000000000005</v>
      </c>
      <c r="H2606">
        <f>_xlfn.XLOOKUP(A2606,'List of Molecules Used'!$D$3:$D$55,'List of Molecules Used'!$F$3:$F$55,"",0,1)</f>
        <v>27.357299999999999</v>
      </c>
    </row>
    <row r="2607" spans="1:8">
      <c r="A2607" s="2" t="s">
        <v>77</v>
      </c>
      <c r="B2607" s="2"/>
      <c r="C2607">
        <v>432.16</v>
      </c>
      <c r="D2607">
        <v>6.5</v>
      </c>
      <c r="E2607">
        <v>287.08</v>
      </c>
      <c r="F2607" t="s">
        <v>237</v>
      </c>
      <c r="G2607">
        <f>_xlfn.XLOOKUP(A2607,'List of Molecules Used'!$D$3:$D$55,'List of Molecules Used'!$E$3:$E$55,"",0,1)</f>
        <v>540.20000000000005</v>
      </c>
      <c r="H2607">
        <f>_xlfn.XLOOKUP(A2607,'List of Molecules Used'!$D$3:$D$55,'List of Molecules Used'!$F$3:$F$55,"",0,1)</f>
        <v>27.357299999999999</v>
      </c>
    </row>
    <row r="2608" spans="1:8">
      <c r="A2608" s="2" t="s">
        <v>77</v>
      </c>
      <c r="B2608" s="2"/>
      <c r="C2608">
        <v>432.16</v>
      </c>
      <c r="D2608">
        <v>7</v>
      </c>
      <c r="E2608">
        <v>286.99</v>
      </c>
      <c r="F2608" t="s">
        <v>237</v>
      </c>
      <c r="G2608">
        <f>_xlfn.XLOOKUP(A2608,'List of Molecules Used'!$D$3:$D$55,'List of Molecules Used'!$E$3:$E$55,"",0,1)</f>
        <v>540.20000000000005</v>
      </c>
      <c r="H2608">
        <f>_xlfn.XLOOKUP(A2608,'List of Molecules Used'!$D$3:$D$55,'List of Molecules Used'!$F$3:$F$55,"",0,1)</f>
        <v>27.357299999999999</v>
      </c>
    </row>
    <row r="2609" spans="1:8">
      <c r="A2609" s="2" t="s">
        <v>77</v>
      </c>
      <c r="B2609" s="2"/>
      <c r="C2609">
        <v>432.16</v>
      </c>
      <c r="D2609">
        <v>7.5</v>
      </c>
      <c r="E2609">
        <v>286.89999999999998</v>
      </c>
      <c r="F2609" t="s">
        <v>237</v>
      </c>
      <c r="G2609">
        <f>_xlfn.XLOOKUP(A2609,'List of Molecules Used'!$D$3:$D$55,'List of Molecules Used'!$E$3:$E$55,"",0,1)</f>
        <v>540.20000000000005</v>
      </c>
      <c r="H2609">
        <f>_xlfn.XLOOKUP(A2609,'List of Molecules Used'!$D$3:$D$55,'List of Molecules Used'!$F$3:$F$55,"",0,1)</f>
        <v>27.357299999999999</v>
      </c>
    </row>
    <row r="2610" spans="1:8">
      <c r="A2610" s="2" t="s">
        <v>77</v>
      </c>
      <c r="B2610" s="2"/>
      <c r="C2610">
        <v>432.16</v>
      </c>
      <c r="D2610">
        <v>8</v>
      </c>
      <c r="E2610">
        <v>286.82</v>
      </c>
      <c r="F2610" t="s">
        <v>237</v>
      </c>
      <c r="G2610">
        <f>_xlfn.XLOOKUP(A2610,'List of Molecules Used'!$D$3:$D$55,'List of Molecules Used'!$E$3:$E$55,"",0,1)</f>
        <v>540.20000000000005</v>
      </c>
      <c r="H2610">
        <f>_xlfn.XLOOKUP(A2610,'List of Molecules Used'!$D$3:$D$55,'List of Molecules Used'!$F$3:$F$55,"",0,1)</f>
        <v>27.357299999999999</v>
      </c>
    </row>
    <row r="2611" spans="1:8">
      <c r="A2611" s="2" t="s">
        <v>77</v>
      </c>
      <c r="B2611" s="2"/>
      <c r="C2611">
        <v>432.16</v>
      </c>
      <c r="D2611">
        <v>8.5</v>
      </c>
      <c r="E2611">
        <v>286.73</v>
      </c>
      <c r="F2611" t="s">
        <v>237</v>
      </c>
      <c r="G2611">
        <f>_xlfn.XLOOKUP(A2611,'List of Molecules Used'!$D$3:$D$55,'List of Molecules Used'!$E$3:$E$55,"",0,1)</f>
        <v>540.20000000000005</v>
      </c>
      <c r="H2611">
        <f>_xlfn.XLOOKUP(A2611,'List of Molecules Used'!$D$3:$D$55,'List of Molecules Used'!$F$3:$F$55,"",0,1)</f>
        <v>27.357299999999999</v>
      </c>
    </row>
    <row r="2612" spans="1:8">
      <c r="A2612" s="2" t="s">
        <v>77</v>
      </c>
      <c r="B2612" s="2"/>
      <c r="C2612">
        <v>432.16</v>
      </c>
      <c r="D2612">
        <v>9</v>
      </c>
      <c r="E2612">
        <v>286.64999999999998</v>
      </c>
      <c r="F2612" t="s">
        <v>237</v>
      </c>
      <c r="G2612">
        <f>_xlfn.XLOOKUP(A2612,'List of Molecules Used'!$D$3:$D$55,'List of Molecules Used'!$E$3:$E$55,"",0,1)</f>
        <v>540.20000000000005</v>
      </c>
      <c r="H2612">
        <f>_xlfn.XLOOKUP(A2612,'List of Molecules Used'!$D$3:$D$55,'List of Molecules Used'!$F$3:$F$55,"",0,1)</f>
        <v>27.357299999999999</v>
      </c>
    </row>
    <row r="2613" spans="1:8">
      <c r="A2613" s="2" t="s">
        <v>77</v>
      </c>
      <c r="B2613" s="2"/>
      <c r="C2613">
        <v>432.16</v>
      </c>
      <c r="D2613">
        <v>9.5</v>
      </c>
      <c r="E2613">
        <v>286.57</v>
      </c>
      <c r="F2613" t="s">
        <v>237</v>
      </c>
      <c r="G2613">
        <f>_xlfn.XLOOKUP(A2613,'List of Molecules Used'!$D$3:$D$55,'List of Molecules Used'!$E$3:$E$55,"",0,1)</f>
        <v>540.20000000000005</v>
      </c>
      <c r="H2613">
        <f>_xlfn.XLOOKUP(A2613,'List of Molecules Used'!$D$3:$D$55,'List of Molecules Used'!$F$3:$F$55,"",0,1)</f>
        <v>27.357299999999999</v>
      </c>
    </row>
    <row r="2614" spans="1:8">
      <c r="A2614" s="2" t="s">
        <v>77</v>
      </c>
      <c r="B2614" s="2"/>
      <c r="C2614">
        <v>432.16</v>
      </c>
      <c r="D2614">
        <v>10</v>
      </c>
      <c r="E2614">
        <v>286.48</v>
      </c>
      <c r="F2614" t="s">
        <v>237</v>
      </c>
      <c r="G2614">
        <f>_xlfn.XLOOKUP(A2614,'List of Molecules Used'!$D$3:$D$55,'List of Molecules Used'!$E$3:$E$55,"",0,1)</f>
        <v>540.20000000000005</v>
      </c>
      <c r="H2614">
        <f>_xlfn.XLOOKUP(A2614,'List of Molecules Used'!$D$3:$D$55,'List of Molecules Used'!$F$3:$F$55,"",0,1)</f>
        <v>27.357299999999999</v>
      </c>
    </row>
    <row r="2615" spans="1:8">
      <c r="A2615" s="2" t="s">
        <v>77</v>
      </c>
      <c r="B2615" s="2"/>
      <c r="C2615">
        <v>486.18</v>
      </c>
      <c r="D2615">
        <v>1</v>
      </c>
      <c r="E2615">
        <v>247.67</v>
      </c>
      <c r="F2615" t="s">
        <v>238</v>
      </c>
      <c r="G2615">
        <f>_xlfn.XLOOKUP(A2615,'List of Molecules Used'!$D$3:$D$55,'List of Molecules Used'!$E$3:$E$55,"",0,1)</f>
        <v>540.20000000000005</v>
      </c>
      <c r="H2615">
        <f>_xlfn.XLOOKUP(A2615,'List of Molecules Used'!$D$3:$D$55,'List of Molecules Used'!$F$3:$F$55,"",0,1)</f>
        <v>27.357299999999999</v>
      </c>
    </row>
    <row r="2616" spans="1:8">
      <c r="A2616" s="2" t="s">
        <v>77</v>
      </c>
      <c r="B2616" s="2"/>
      <c r="C2616">
        <v>486.18</v>
      </c>
      <c r="D2616">
        <v>1.5</v>
      </c>
      <c r="E2616">
        <v>248.49</v>
      </c>
      <c r="F2616" t="s">
        <v>238</v>
      </c>
      <c r="G2616">
        <f>_xlfn.XLOOKUP(A2616,'List of Molecules Used'!$D$3:$D$55,'List of Molecules Used'!$E$3:$E$55,"",0,1)</f>
        <v>540.20000000000005</v>
      </c>
      <c r="H2616">
        <f>_xlfn.XLOOKUP(A2616,'List of Molecules Used'!$D$3:$D$55,'List of Molecules Used'!$F$3:$F$55,"",0,1)</f>
        <v>27.357299999999999</v>
      </c>
    </row>
    <row r="2617" spans="1:8">
      <c r="A2617" s="2" t="s">
        <v>77</v>
      </c>
      <c r="B2617" s="2"/>
      <c r="C2617">
        <v>486.18</v>
      </c>
      <c r="D2617">
        <v>2</v>
      </c>
      <c r="E2617">
        <v>249.35</v>
      </c>
      <c r="F2617" t="s">
        <v>238</v>
      </c>
      <c r="G2617">
        <f>_xlfn.XLOOKUP(A2617,'List of Molecules Used'!$D$3:$D$55,'List of Molecules Used'!$E$3:$E$55,"",0,1)</f>
        <v>540.20000000000005</v>
      </c>
      <c r="H2617">
        <f>_xlfn.XLOOKUP(A2617,'List of Molecules Used'!$D$3:$D$55,'List of Molecules Used'!$F$3:$F$55,"",0,1)</f>
        <v>27.357299999999999</v>
      </c>
    </row>
    <row r="2618" spans="1:8">
      <c r="A2618" s="2" t="s">
        <v>77</v>
      </c>
      <c r="B2618" s="2"/>
      <c r="C2618">
        <v>486.18</v>
      </c>
      <c r="D2618">
        <v>2.5</v>
      </c>
      <c r="E2618">
        <v>250.26</v>
      </c>
      <c r="F2618" t="s">
        <v>238</v>
      </c>
      <c r="G2618">
        <f>_xlfn.XLOOKUP(A2618,'List of Molecules Used'!$D$3:$D$55,'List of Molecules Used'!$E$3:$E$55,"",0,1)</f>
        <v>540.20000000000005</v>
      </c>
      <c r="H2618">
        <f>_xlfn.XLOOKUP(A2618,'List of Molecules Used'!$D$3:$D$55,'List of Molecules Used'!$F$3:$F$55,"",0,1)</f>
        <v>27.357299999999999</v>
      </c>
    </row>
    <row r="2619" spans="1:8">
      <c r="A2619" s="2" t="s">
        <v>77</v>
      </c>
      <c r="B2619" s="2"/>
      <c r="C2619">
        <v>486.18</v>
      </c>
      <c r="D2619">
        <v>3</v>
      </c>
      <c r="E2619">
        <v>251.22</v>
      </c>
      <c r="F2619" t="s">
        <v>238</v>
      </c>
      <c r="G2619">
        <f>_xlfn.XLOOKUP(A2619,'List of Molecules Used'!$D$3:$D$55,'List of Molecules Used'!$E$3:$E$55,"",0,1)</f>
        <v>540.20000000000005</v>
      </c>
      <c r="H2619">
        <f>_xlfn.XLOOKUP(A2619,'List of Molecules Used'!$D$3:$D$55,'List of Molecules Used'!$F$3:$F$55,"",0,1)</f>
        <v>27.357299999999999</v>
      </c>
    </row>
    <row r="2620" spans="1:8">
      <c r="A2620" s="2" t="s">
        <v>77</v>
      </c>
      <c r="B2620" s="2"/>
      <c r="C2620">
        <v>486.18</v>
      </c>
      <c r="D2620">
        <v>3.5</v>
      </c>
      <c r="E2620">
        <v>252.25</v>
      </c>
      <c r="F2620" t="s">
        <v>238</v>
      </c>
      <c r="G2620">
        <f>_xlfn.XLOOKUP(A2620,'List of Molecules Used'!$D$3:$D$55,'List of Molecules Used'!$E$3:$E$55,"",0,1)</f>
        <v>540.20000000000005</v>
      </c>
      <c r="H2620">
        <f>_xlfn.XLOOKUP(A2620,'List of Molecules Used'!$D$3:$D$55,'List of Molecules Used'!$F$3:$F$55,"",0,1)</f>
        <v>27.357299999999999</v>
      </c>
    </row>
    <row r="2621" spans="1:8">
      <c r="A2621" s="2" t="s">
        <v>77</v>
      </c>
      <c r="B2621" s="2"/>
      <c r="C2621">
        <v>486.18</v>
      </c>
      <c r="D2621">
        <v>4</v>
      </c>
      <c r="E2621">
        <v>253.34</v>
      </c>
      <c r="F2621" t="s">
        <v>238</v>
      </c>
      <c r="G2621">
        <f>_xlfn.XLOOKUP(A2621,'List of Molecules Used'!$D$3:$D$55,'List of Molecules Used'!$E$3:$E$55,"",0,1)</f>
        <v>540.20000000000005</v>
      </c>
      <c r="H2621">
        <f>_xlfn.XLOOKUP(A2621,'List of Molecules Used'!$D$3:$D$55,'List of Molecules Used'!$F$3:$F$55,"",0,1)</f>
        <v>27.357299999999999</v>
      </c>
    </row>
    <row r="2622" spans="1:8">
      <c r="A2622" s="2" t="s">
        <v>77</v>
      </c>
      <c r="B2622" s="2"/>
      <c r="C2622">
        <v>486.18</v>
      </c>
      <c r="D2622">
        <v>4.5</v>
      </c>
      <c r="E2622">
        <v>254.5</v>
      </c>
      <c r="F2622" t="s">
        <v>238</v>
      </c>
      <c r="G2622">
        <f>_xlfn.XLOOKUP(A2622,'List of Molecules Used'!$D$3:$D$55,'List of Molecules Used'!$E$3:$E$55,"",0,1)</f>
        <v>540.20000000000005</v>
      </c>
      <c r="H2622">
        <f>_xlfn.XLOOKUP(A2622,'List of Molecules Used'!$D$3:$D$55,'List of Molecules Used'!$F$3:$F$55,"",0,1)</f>
        <v>27.357299999999999</v>
      </c>
    </row>
    <row r="2623" spans="1:8">
      <c r="A2623" s="2" t="s">
        <v>77</v>
      </c>
      <c r="B2623" s="2"/>
      <c r="C2623">
        <v>486.18</v>
      </c>
      <c r="D2623">
        <v>5</v>
      </c>
      <c r="E2623">
        <v>255.75</v>
      </c>
      <c r="F2623" t="s">
        <v>238</v>
      </c>
      <c r="G2623">
        <f>_xlfn.XLOOKUP(A2623,'List of Molecules Used'!$D$3:$D$55,'List of Molecules Used'!$E$3:$E$55,"",0,1)</f>
        <v>540.20000000000005</v>
      </c>
      <c r="H2623">
        <f>_xlfn.XLOOKUP(A2623,'List of Molecules Used'!$D$3:$D$55,'List of Molecules Used'!$F$3:$F$55,"",0,1)</f>
        <v>27.357299999999999</v>
      </c>
    </row>
    <row r="2624" spans="1:8">
      <c r="A2624" s="2" t="s">
        <v>77</v>
      </c>
      <c r="B2624" s="2"/>
      <c r="C2624">
        <v>486.18</v>
      </c>
      <c r="D2624">
        <v>5.5</v>
      </c>
      <c r="E2624">
        <v>257.08</v>
      </c>
      <c r="F2624" t="s">
        <v>238</v>
      </c>
      <c r="G2624">
        <f>_xlfn.XLOOKUP(A2624,'List of Molecules Used'!$D$3:$D$55,'List of Molecules Used'!$E$3:$E$55,"",0,1)</f>
        <v>540.20000000000005</v>
      </c>
      <c r="H2624">
        <f>_xlfn.XLOOKUP(A2624,'List of Molecules Used'!$D$3:$D$55,'List of Molecules Used'!$F$3:$F$55,"",0,1)</f>
        <v>27.357299999999999</v>
      </c>
    </row>
    <row r="2625" spans="1:8">
      <c r="A2625" s="2" t="s">
        <v>77</v>
      </c>
      <c r="B2625" s="2"/>
      <c r="C2625">
        <v>486.18</v>
      </c>
      <c r="D2625">
        <v>6</v>
      </c>
      <c r="E2625">
        <v>258.52</v>
      </c>
      <c r="F2625" t="s">
        <v>238</v>
      </c>
      <c r="G2625">
        <f>_xlfn.XLOOKUP(A2625,'List of Molecules Used'!$D$3:$D$55,'List of Molecules Used'!$E$3:$E$55,"",0,1)</f>
        <v>540.20000000000005</v>
      </c>
      <c r="H2625">
        <f>_xlfn.XLOOKUP(A2625,'List of Molecules Used'!$D$3:$D$55,'List of Molecules Used'!$F$3:$F$55,"",0,1)</f>
        <v>27.357299999999999</v>
      </c>
    </row>
    <row r="2626" spans="1:8">
      <c r="A2626" s="2" t="s">
        <v>77</v>
      </c>
      <c r="B2626" s="2"/>
      <c r="C2626">
        <v>486.18</v>
      </c>
      <c r="D2626">
        <v>6.5</v>
      </c>
      <c r="E2626">
        <v>260.07</v>
      </c>
      <c r="F2626" t="s">
        <v>238</v>
      </c>
      <c r="G2626">
        <f>_xlfn.XLOOKUP(A2626,'List of Molecules Used'!$D$3:$D$55,'List of Molecules Used'!$E$3:$E$55,"",0,1)</f>
        <v>540.20000000000005</v>
      </c>
      <c r="H2626">
        <f>_xlfn.XLOOKUP(A2626,'List of Molecules Used'!$D$3:$D$55,'List of Molecules Used'!$F$3:$F$55,"",0,1)</f>
        <v>27.357299999999999</v>
      </c>
    </row>
    <row r="2627" spans="1:8">
      <c r="A2627" s="2" t="s">
        <v>77</v>
      </c>
      <c r="B2627" s="2"/>
      <c r="C2627">
        <v>486.18</v>
      </c>
      <c r="D2627">
        <v>7</v>
      </c>
      <c r="E2627">
        <v>261.76</v>
      </c>
      <c r="F2627" t="s">
        <v>238</v>
      </c>
      <c r="G2627">
        <f>_xlfn.XLOOKUP(A2627,'List of Molecules Used'!$D$3:$D$55,'List of Molecules Used'!$E$3:$E$55,"",0,1)</f>
        <v>540.20000000000005</v>
      </c>
      <c r="H2627">
        <f>_xlfn.XLOOKUP(A2627,'List of Molecules Used'!$D$3:$D$55,'List of Molecules Used'!$F$3:$F$55,"",0,1)</f>
        <v>27.357299999999999</v>
      </c>
    </row>
    <row r="2628" spans="1:8">
      <c r="A2628" s="2" t="s">
        <v>77</v>
      </c>
      <c r="B2628" s="2"/>
      <c r="C2628">
        <v>486.18</v>
      </c>
      <c r="D2628">
        <v>7.5</v>
      </c>
      <c r="E2628">
        <v>263.60000000000002</v>
      </c>
      <c r="F2628" t="s">
        <v>238</v>
      </c>
      <c r="G2628">
        <f>_xlfn.XLOOKUP(A2628,'List of Molecules Used'!$D$3:$D$55,'List of Molecules Used'!$E$3:$E$55,"",0,1)</f>
        <v>540.20000000000005</v>
      </c>
      <c r="H2628">
        <f>_xlfn.XLOOKUP(A2628,'List of Molecules Used'!$D$3:$D$55,'List of Molecules Used'!$F$3:$F$55,"",0,1)</f>
        <v>27.357299999999999</v>
      </c>
    </row>
    <row r="2629" spans="1:8">
      <c r="A2629" s="2" t="s">
        <v>77</v>
      </c>
      <c r="B2629" s="2"/>
      <c r="C2629">
        <v>486.18</v>
      </c>
      <c r="D2629">
        <v>8</v>
      </c>
      <c r="E2629">
        <v>265.62</v>
      </c>
      <c r="F2629" t="s">
        <v>238</v>
      </c>
      <c r="G2629">
        <f>_xlfn.XLOOKUP(A2629,'List of Molecules Used'!$D$3:$D$55,'List of Molecules Used'!$E$3:$E$55,"",0,1)</f>
        <v>540.20000000000005</v>
      </c>
      <c r="H2629">
        <f>_xlfn.XLOOKUP(A2629,'List of Molecules Used'!$D$3:$D$55,'List of Molecules Used'!$F$3:$F$55,"",0,1)</f>
        <v>27.357299999999999</v>
      </c>
    </row>
    <row r="2630" spans="1:8">
      <c r="A2630" s="2" t="s">
        <v>77</v>
      </c>
      <c r="B2630" s="2"/>
      <c r="C2630">
        <v>486.18</v>
      </c>
      <c r="D2630">
        <v>8.5</v>
      </c>
      <c r="E2630">
        <v>267.85000000000002</v>
      </c>
      <c r="F2630" t="s">
        <v>238</v>
      </c>
      <c r="G2630">
        <f>_xlfn.XLOOKUP(A2630,'List of Molecules Used'!$D$3:$D$55,'List of Molecules Used'!$E$3:$E$55,"",0,1)</f>
        <v>540.20000000000005</v>
      </c>
      <c r="H2630">
        <f>_xlfn.XLOOKUP(A2630,'List of Molecules Used'!$D$3:$D$55,'List of Molecules Used'!$F$3:$F$55,"",0,1)</f>
        <v>27.357299999999999</v>
      </c>
    </row>
    <row r="2631" spans="1:8">
      <c r="A2631" s="2" t="s">
        <v>77</v>
      </c>
      <c r="B2631" s="2"/>
      <c r="C2631">
        <v>486.18</v>
      </c>
      <c r="D2631">
        <v>9</v>
      </c>
      <c r="E2631">
        <v>270.32</v>
      </c>
      <c r="F2631" t="s">
        <v>238</v>
      </c>
      <c r="G2631">
        <f>_xlfn.XLOOKUP(A2631,'List of Molecules Used'!$D$3:$D$55,'List of Molecules Used'!$E$3:$E$55,"",0,1)</f>
        <v>540.20000000000005</v>
      </c>
      <c r="H2631">
        <f>_xlfn.XLOOKUP(A2631,'List of Molecules Used'!$D$3:$D$55,'List of Molecules Used'!$F$3:$F$55,"",0,1)</f>
        <v>27.357299999999999</v>
      </c>
    </row>
    <row r="2632" spans="1:8">
      <c r="A2632" s="2" t="s">
        <v>77</v>
      </c>
      <c r="B2632" s="2"/>
      <c r="C2632">
        <v>486.18</v>
      </c>
      <c r="D2632">
        <v>9.5</v>
      </c>
      <c r="E2632">
        <v>273.08999999999997</v>
      </c>
      <c r="F2632" t="s">
        <v>238</v>
      </c>
      <c r="G2632">
        <f>_xlfn.XLOOKUP(A2632,'List of Molecules Used'!$D$3:$D$55,'List of Molecules Used'!$E$3:$E$55,"",0,1)</f>
        <v>540.20000000000005</v>
      </c>
      <c r="H2632">
        <f>_xlfn.XLOOKUP(A2632,'List of Molecules Used'!$D$3:$D$55,'List of Molecules Used'!$F$3:$F$55,"",0,1)</f>
        <v>27.357299999999999</v>
      </c>
    </row>
    <row r="2633" spans="1:8">
      <c r="A2633" s="2" t="s">
        <v>77</v>
      </c>
      <c r="B2633" s="2"/>
      <c r="C2633">
        <v>486.18</v>
      </c>
      <c r="D2633">
        <v>10</v>
      </c>
      <c r="E2633">
        <v>276.22000000000003</v>
      </c>
      <c r="F2633" t="s">
        <v>238</v>
      </c>
      <c r="G2633">
        <f>_xlfn.XLOOKUP(A2633,'List of Molecules Used'!$D$3:$D$55,'List of Molecules Used'!$E$3:$E$55,"",0,1)</f>
        <v>540.20000000000005</v>
      </c>
      <c r="H2633">
        <f>_xlfn.XLOOKUP(A2633,'List of Molecules Used'!$D$3:$D$55,'List of Molecules Used'!$F$3:$F$55,"",0,1)</f>
        <v>27.357299999999999</v>
      </c>
    </row>
    <row r="2634" spans="1:8">
      <c r="A2634" s="2" t="s">
        <v>77</v>
      </c>
      <c r="B2634" s="2"/>
      <c r="C2634">
        <v>540.20000000000005</v>
      </c>
      <c r="D2634">
        <v>1</v>
      </c>
      <c r="E2634">
        <v>266.74</v>
      </c>
      <c r="F2634" t="s">
        <v>238</v>
      </c>
      <c r="G2634">
        <f>_xlfn.XLOOKUP(A2634,'List of Molecules Used'!$D$3:$D$55,'List of Molecules Used'!$E$3:$E$55,"",0,1)</f>
        <v>540.20000000000005</v>
      </c>
      <c r="H2634">
        <f>_xlfn.XLOOKUP(A2634,'List of Molecules Used'!$D$3:$D$55,'List of Molecules Used'!$F$3:$F$55,"",0,1)</f>
        <v>27.357299999999999</v>
      </c>
    </row>
    <row r="2635" spans="1:8">
      <c r="A2635" s="2" t="s">
        <v>77</v>
      </c>
      <c r="B2635" s="2"/>
      <c r="C2635">
        <v>540.20000000000005</v>
      </c>
      <c r="D2635">
        <v>1.5</v>
      </c>
      <c r="E2635">
        <v>267.23</v>
      </c>
      <c r="F2635" t="s">
        <v>238</v>
      </c>
      <c r="G2635">
        <f>_xlfn.XLOOKUP(A2635,'List of Molecules Used'!$D$3:$D$55,'List of Molecules Used'!$E$3:$E$55,"",0,1)</f>
        <v>540.20000000000005</v>
      </c>
      <c r="H2635">
        <f>_xlfn.XLOOKUP(A2635,'List of Molecules Used'!$D$3:$D$55,'List of Molecules Used'!$F$3:$F$55,"",0,1)</f>
        <v>27.357299999999999</v>
      </c>
    </row>
    <row r="2636" spans="1:8">
      <c r="A2636" s="2" t="s">
        <v>77</v>
      </c>
      <c r="B2636" s="2"/>
      <c r="C2636">
        <v>540.20000000000005</v>
      </c>
      <c r="D2636">
        <v>2</v>
      </c>
      <c r="E2636">
        <v>267.75</v>
      </c>
      <c r="F2636" t="s">
        <v>238</v>
      </c>
      <c r="G2636">
        <f>_xlfn.XLOOKUP(A2636,'List of Molecules Used'!$D$3:$D$55,'List of Molecules Used'!$E$3:$E$55,"",0,1)</f>
        <v>540.20000000000005</v>
      </c>
      <c r="H2636">
        <f>_xlfn.XLOOKUP(A2636,'List of Molecules Used'!$D$3:$D$55,'List of Molecules Used'!$F$3:$F$55,"",0,1)</f>
        <v>27.357299999999999</v>
      </c>
    </row>
    <row r="2637" spans="1:8">
      <c r="A2637" s="2" t="s">
        <v>77</v>
      </c>
      <c r="B2637" s="2"/>
      <c r="C2637">
        <v>540.20000000000005</v>
      </c>
      <c r="D2637">
        <v>2.5</v>
      </c>
      <c r="E2637">
        <v>268.27999999999997</v>
      </c>
      <c r="F2637" t="s">
        <v>238</v>
      </c>
      <c r="G2637">
        <f>_xlfn.XLOOKUP(A2637,'List of Molecules Used'!$D$3:$D$55,'List of Molecules Used'!$E$3:$E$55,"",0,1)</f>
        <v>540.20000000000005</v>
      </c>
      <c r="H2637">
        <f>_xlfn.XLOOKUP(A2637,'List of Molecules Used'!$D$3:$D$55,'List of Molecules Used'!$F$3:$F$55,"",0,1)</f>
        <v>27.357299999999999</v>
      </c>
    </row>
    <row r="2638" spans="1:8">
      <c r="A2638" s="2" t="s">
        <v>77</v>
      </c>
      <c r="B2638" s="2"/>
      <c r="C2638">
        <v>540.20000000000005</v>
      </c>
      <c r="D2638">
        <v>3</v>
      </c>
      <c r="E2638">
        <v>268.83</v>
      </c>
      <c r="F2638" t="s">
        <v>238</v>
      </c>
      <c r="G2638">
        <f>_xlfn.XLOOKUP(A2638,'List of Molecules Used'!$D$3:$D$55,'List of Molecules Used'!$E$3:$E$55,"",0,1)</f>
        <v>540.20000000000005</v>
      </c>
      <c r="H2638">
        <f>_xlfn.XLOOKUP(A2638,'List of Molecules Used'!$D$3:$D$55,'List of Molecules Used'!$F$3:$F$55,"",0,1)</f>
        <v>27.357299999999999</v>
      </c>
    </row>
    <row r="2639" spans="1:8">
      <c r="A2639" s="2" t="s">
        <v>77</v>
      </c>
      <c r="B2639" s="2"/>
      <c r="C2639">
        <v>540.20000000000005</v>
      </c>
      <c r="D2639">
        <v>3.5</v>
      </c>
      <c r="E2639">
        <v>269.41000000000003</v>
      </c>
      <c r="F2639" t="s">
        <v>238</v>
      </c>
      <c r="G2639">
        <f>_xlfn.XLOOKUP(A2639,'List of Molecules Used'!$D$3:$D$55,'List of Molecules Used'!$E$3:$E$55,"",0,1)</f>
        <v>540.20000000000005</v>
      </c>
      <c r="H2639">
        <f>_xlfn.XLOOKUP(A2639,'List of Molecules Used'!$D$3:$D$55,'List of Molecules Used'!$F$3:$F$55,"",0,1)</f>
        <v>27.357299999999999</v>
      </c>
    </row>
    <row r="2640" spans="1:8">
      <c r="A2640" s="2" t="s">
        <v>77</v>
      </c>
      <c r="B2640" s="2"/>
      <c r="C2640">
        <v>540.20000000000005</v>
      </c>
      <c r="D2640">
        <v>4</v>
      </c>
      <c r="E2640">
        <v>270</v>
      </c>
      <c r="F2640" t="s">
        <v>238</v>
      </c>
      <c r="G2640">
        <f>_xlfn.XLOOKUP(A2640,'List of Molecules Used'!$D$3:$D$55,'List of Molecules Used'!$E$3:$E$55,"",0,1)</f>
        <v>540.20000000000005</v>
      </c>
      <c r="H2640">
        <f>_xlfn.XLOOKUP(A2640,'List of Molecules Used'!$D$3:$D$55,'List of Molecules Used'!$F$3:$F$55,"",0,1)</f>
        <v>27.357299999999999</v>
      </c>
    </row>
    <row r="2641" spans="1:8">
      <c r="A2641" s="2" t="s">
        <v>77</v>
      </c>
      <c r="B2641" s="2"/>
      <c r="C2641">
        <v>540.20000000000005</v>
      </c>
      <c r="D2641">
        <v>4.5</v>
      </c>
      <c r="E2641">
        <v>270.62</v>
      </c>
      <c r="F2641" t="s">
        <v>238</v>
      </c>
      <c r="G2641">
        <f>_xlfn.XLOOKUP(A2641,'List of Molecules Used'!$D$3:$D$55,'List of Molecules Used'!$E$3:$E$55,"",0,1)</f>
        <v>540.20000000000005</v>
      </c>
      <c r="H2641">
        <f>_xlfn.XLOOKUP(A2641,'List of Molecules Used'!$D$3:$D$55,'List of Molecules Used'!$F$3:$F$55,"",0,1)</f>
        <v>27.357299999999999</v>
      </c>
    </row>
    <row r="2642" spans="1:8">
      <c r="A2642" s="2" t="s">
        <v>77</v>
      </c>
      <c r="B2642" s="2"/>
      <c r="C2642">
        <v>540.20000000000005</v>
      </c>
      <c r="D2642">
        <v>5</v>
      </c>
      <c r="E2642">
        <v>271.26</v>
      </c>
      <c r="F2642" t="s">
        <v>238</v>
      </c>
      <c r="G2642">
        <f>_xlfn.XLOOKUP(A2642,'List of Molecules Used'!$D$3:$D$55,'List of Molecules Used'!$E$3:$E$55,"",0,1)</f>
        <v>540.20000000000005</v>
      </c>
      <c r="H2642">
        <f>_xlfn.XLOOKUP(A2642,'List of Molecules Used'!$D$3:$D$55,'List of Molecules Used'!$F$3:$F$55,"",0,1)</f>
        <v>27.357299999999999</v>
      </c>
    </row>
    <row r="2643" spans="1:8">
      <c r="A2643" s="2" t="s">
        <v>77</v>
      </c>
      <c r="B2643" s="2"/>
      <c r="C2643">
        <v>540.20000000000005</v>
      </c>
      <c r="D2643">
        <v>5.5</v>
      </c>
      <c r="E2643">
        <v>271.93</v>
      </c>
      <c r="F2643" t="s">
        <v>238</v>
      </c>
      <c r="G2643">
        <f>_xlfn.XLOOKUP(A2643,'List of Molecules Used'!$D$3:$D$55,'List of Molecules Used'!$E$3:$E$55,"",0,1)</f>
        <v>540.20000000000005</v>
      </c>
      <c r="H2643">
        <f>_xlfn.XLOOKUP(A2643,'List of Molecules Used'!$D$3:$D$55,'List of Molecules Used'!$F$3:$F$55,"",0,1)</f>
        <v>27.357299999999999</v>
      </c>
    </row>
    <row r="2644" spans="1:8">
      <c r="A2644" s="2" t="s">
        <v>77</v>
      </c>
      <c r="B2644" s="2"/>
      <c r="C2644">
        <v>540.20000000000005</v>
      </c>
      <c r="D2644">
        <v>6</v>
      </c>
      <c r="E2644">
        <v>272.63</v>
      </c>
      <c r="F2644" t="s">
        <v>238</v>
      </c>
      <c r="G2644">
        <f>_xlfn.XLOOKUP(A2644,'List of Molecules Used'!$D$3:$D$55,'List of Molecules Used'!$E$3:$E$55,"",0,1)</f>
        <v>540.20000000000005</v>
      </c>
      <c r="H2644">
        <f>_xlfn.XLOOKUP(A2644,'List of Molecules Used'!$D$3:$D$55,'List of Molecules Used'!$F$3:$F$55,"",0,1)</f>
        <v>27.357299999999999</v>
      </c>
    </row>
    <row r="2645" spans="1:8">
      <c r="A2645" s="2" t="s">
        <v>77</v>
      </c>
      <c r="B2645" s="2"/>
      <c r="C2645">
        <v>540.20000000000005</v>
      </c>
      <c r="D2645">
        <v>6.5</v>
      </c>
      <c r="E2645">
        <v>273.36</v>
      </c>
      <c r="F2645" t="s">
        <v>238</v>
      </c>
      <c r="G2645">
        <f>_xlfn.XLOOKUP(A2645,'List of Molecules Used'!$D$3:$D$55,'List of Molecules Used'!$E$3:$E$55,"",0,1)</f>
        <v>540.20000000000005</v>
      </c>
      <c r="H2645">
        <f>_xlfn.XLOOKUP(A2645,'List of Molecules Used'!$D$3:$D$55,'List of Molecules Used'!$F$3:$F$55,"",0,1)</f>
        <v>27.357299999999999</v>
      </c>
    </row>
    <row r="2646" spans="1:8">
      <c r="A2646" s="2" t="s">
        <v>77</v>
      </c>
      <c r="B2646" s="2"/>
      <c r="C2646">
        <v>540.20000000000005</v>
      </c>
      <c r="D2646">
        <v>7</v>
      </c>
      <c r="E2646">
        <v>274.12</v>
      </c>
      <c r="F2646" t="s">
        <v>238</v>
      </c>
      <c r="G2646">
        <f>_xlfn.XLOOKUP(A2646,'List of Molecules Used'!$D$3:$D$55,'List of Molecules Used'!$E$3:$E$55,"",0,1)</f>
        <v>540.20000000000005</v>
      </c>
      <c r="H2646">
        <f>_xlfn.XLOOKUP(A2646,'List of Molecules Used'!$D$3:$D$55,'List of Molecules Used'!$F$3:$F$55,"",0,1)</f>
        <v>27.357299999999999</v>
      </c>
    </row>
    <row r="2647" spans="1:8">
      <c r="A2647" s="2" t="s">
        <v>77</v>
      </c>
      <c r="B2647" s="2"/>
      <c r="C2647">
        <v>540.20000000000005</v>
      </c>
      <c r="D2647">
        <v>7.5</v>
      </c>
      <c r="E2647">
        <v>274.91000000000003</v>
      </c>
      <c r="F2647" t="s">
        <v>238</v>
      </c>
      <c r="G2647">
        <f>_xlfn.XLOOKUP(A2647,'List of Molecules Used'!$D$3:$D$55,'List of Molecules Used'!$E$3:$E$55,"",0,1)</f>
        <v>540.20000000000005</v>
      </c>
      <c r="H2647">
        <f>_xlfn.XLOOKUP(A2647,'List of Molecules Used'!$D$3:$D$55,'List of Molecules Used'!$F$3:$F$55,"",0,1)</f>
        <v>27.357299999999999</v>
      </c>
    </row>
    <row r="2648" spans="1:8">
      <c r="A2648" s="2" t="s">
        <v>77</v>
      </c>
      <c r="B2648" s="2"/>
      <c r="C2648">
        <v>540.20000000000005</v>
      </c>
      <c r="D2648">
        <v>8</v>
      </c>
      <c r="E2648">
        <v>275.74</v>
      </c>
      <c r="F2648" t="s">
        <v>238</v>
      </c>
      <c r="G2648">
        <f>_xlfn.XLOOKUP(A2648,'List of Molecules Used'!$D$3:$D$55,'List of Molecules Used'!$E$3:$E$55,"",0,1)</f>
        <v>540.20000000000005</v>
      </c>
      <c r="H2648">
        <f>_xlfn.XLOOKUP(A2648,'List of Molecules Used'!$D$3:$D$55,'List of Molecules Used'!$F$3:$F$55,"",0,1)</f>
        <v>27.357299999999999</v>
      </c>
    </row>
    <row r="2649" spans="1:8">
      <c r="A2649" s="2" t="s">
        <v>77</v>
      </c>
      <c r="B2649" s="2"/>
      <c r="C2649">
        <v>540.20000000000005</v>
      </c>
      <c r="D2649">
        <v>8.5</v>
      </c>
      <c r="E2649">
        <v>276.61</v>
      </c>
      <c r="F2649" t="s">
        <v>238</v>
      </c>
      <c r="G2649">
        <f>_xlfn.XLOOKUP(A2649,'List of Molecules Used'!$D$3:$D$55,'List of Molecules Used'!$E$3:$E$55,"",0,1)</f>
        <v>540.20000000000005</v>
      </c>
      <c r="H2649">
        <f>_xlfn.XLOOKUP(A2649,'List of Molecules Used'!$D$3:$D$55,'List of Molecules Used'!$F$3:$F$55,"",0,1)</f>
        <v>27.357299999999999</v>
      </c>
    </row>
    <row r="2650" spans="1:8">
      <c r="A2650" s="2" t="s">
        <v>77</v>
      </c>
      <c r="B2650" s="2"/>
      <c r="C2650">
        <v>540.20000000000005</v>
      </c>
      <c r="D2650">
        <v>9</v>
      </c>
      <c r="E2650">
        <v>277.52</v>
      </c>
      <c r="F2650" t="s">
        <v>238</v>
      </c>
      <c r="G2650">
        <f>_xlfn.XLOOKUP(A2650,'List of Molecules Used'!$D$3:$D$55,'List of Molecules Used'!$E$3:$E$55,"",0,1)</f>
        <v>540.20000000000005</v>
      </c>
      <c r="H2650">
        <f>_xlfn.XLOOKUP(A2650,'List of Molecules Used'!$D$3:$D$55,'List of Molecules Used'!$F$3:$F$55,"",0,1)</f>
        <v>27.357299999999999</v>
      </c>
    </row>
    <row r="2651" spans="1:8">
      <c r="A2651" s="2" t="s">
        <v>77</v>
      </c>
      <c r="B2651" s="2"/>
      <c r="C2651">
        <v>540.20000000000005</v>
      </c>
      <c r="D2651">
        <v>9.5</v>
      </c>
      <c r="E2651">
        <v>278.48</v>
      </c>
      <c r="F2651" t="s">
        <v>238</v>
      </c>
      <c r="G2651">
        <f>_xlfn.XLOOKUP(A2651,'List of Molecules Used'!$D$3:$D$55,'List of Molecules Used'!$E$3:$E$55,"",0,1)</f>
        <v>540.20000000000005</v>
      </c>
      <c r="H2651">
        <f>_xlfn.XLOOKUP(A2651,'List of Molecules Used'!$D$3:$D$55,'List of Molecules Used'!$F$3:$F$55,"",0,1)</f>
        <v>27.357299999999999</v>
      </c>
    </row>
    <row r="2652" spans="1:8">
      <c r="A2652" s="2" t="s">
        <v>77</v>
      </c>
      <c r="B2652" s="2"/>
      <c r="C2652">
        <v>540.20000000000005</v>
      </c>
      <c r="D2652">
        <v>10</v>
      </c>
      <c r="E2652">
        <v>279.49</v>
      </c>
      <c r="F2652" t="s">
        <v>238</v>
      </c>
      <c r="G2652">
        <f>_xlfn.XLOOKUP(A2652,'List of Molecules Used'!$D$3:$D$55,'List of Molecules Used'!$E$3:$E$55,"",0,1)</f>
        <v>540.20000000000005</v>
      </c>
      <c r="H2652">
        <f>_xlfn.XLOOKUP(A2652,'List of Molecules Used'!$D$3:$D$55,'List of Molecules Used'!$F$3:$F$55,"",0,1)</f>
        <v>27.357299999999999</v>
      </c>
    </row>
    <row r="2653" spans="1:8">
      <c r="A2653" s="2" t="s">
        <v>77</v>
      </c>
      <c r="B2653" s="2"/>
      <c r="C2653">
        <v>594.22</v>
      </c>
      <c r="D2653">
        <v>1</v>
      </c>
      <c r="E2653">
        <v>284.43</v>
      </c>
      <c r="F2653" t="s">
        <v>238</v>
      </c>
      <c r="G2653">
        <f>_xlfn.XLOOKUP(A2653,'List of Molecules Used'!$D$3:$D$55,'List of Molecules Used'!$E$3:$E$55,"",0,1)</f>
        <v>540.20000000000005</v>
      </c>
      <c r="H2653">
        <f>_xlfn.XLOOKUP(A2653,'List of Molecules Used'!$D$3:$D$55,'List of Molecules Used'!$F$3:$F$55,"",0,1)</f>
        <v>27.357299999999999</v>
      </c>
    </row>
    <row r="2654" spans="1:8">
      <c r="A2654" s="2" t="s">
        <v>77</v>
      </c>
      <c r="B2654" s="2"/>
      <c r="C2654">
        <v>594.22</v>
      </c>
      <c r="D2654">
        <v>1.5</v>
      </c>
      <c r="E2654">
        <v>284.76</v>
      </c>
      <c r="F2654" t="s">
        <v>238</v>
      </c>
      <c r="G2654">
        <f>_xlfn.XLOOKUP(A2654,'List of Molecules Used'!$D$3:$D$55,'List of Molecules Used'!$E$3:$E$55,"",0,1)</f>
        <v>540.20000000000005</v>
      </c>
      <c r="H2654">
        <f>_xlfn.XLOOKUP(A2654,'List of Molecules Used'!$D$3:$D$55,'List of Molecules Used'!$F$3:$F$55,"",0,1)</f>
        <v>27.357299999999999</v>
      </c>
    </row>
    <row r="2655" spans="1:8">
      <c r="A2655" s="2" t="s">
        <v>77</v>
      </c>
      <c r="B2655" s="2"/>
      <c r="C2655">
        <v>594.22</v>
      </c>
      <c r="D2655">
        <v>2</v>
      </c>
      <c r="E2655">
        <v>285.08999999999997</v>
      </c>
      <c r="F2655" t="s">
        <v>238</v>
      </c>
      <c r="G2655">
        <f>_xlfn.XLOOKUP(A2655,'List of Molecules Used'!$D$3:$D$55,'List of Molecules Used'!$E$3:$E$55,"",0,1)</f>
        <v>540.20000000000005</v>
      </c>
      <c r="H2655">
        <f>_xlfn.XLOOKUP(A2655,'List of Molecules Used'!$D$3:$D$55,'List of Molecules Used'!$F$3:$F$55,"",0,1)</f>
        <v>27.357299999999999</v>
      </c>
    </row>
    <row r="2656" spans="1:8">
      <c r="A2656" s="2" t="s">
        <v>77</v>
      </c>
      <c r="B2656" s="2"/>
      <c r="C2656">
        <v>594.22</v>
      </c>
      <c r="D2656">
        <v>2.5</v>
      </c>
      <c r="E2656">
        <v>285.43</v>
      </c>
      <c r="F2656" t="s">
        <v>238</v>
      </c>
      <c r="G2656">
        <f>_xlfn.XLOOKUP(A2656,'List of Molecules Used'!$D$3:$D$55,'List of Molecules Used'!$E$3:$E$55,"",0,1)</f>
        <v>540.20000000000005</v>
      </c>
      <c r="H2656">
        <f>_xlfn.XLOOKUP(A2656,'List of Molecules Used'!$D$3:$D$55,'List of Molecules Used'!$F$3:$F$55,"",0,1)</f>
        <v>27.357299999999999</v>
      </c>
    </row>
    <row r="2657" spans="1:8">
      <c r="A2657" s="2" t="s">
        <v>77</v>
      </c>
      <c r="B2657" s="2"/>
      <c r="C2657">
        <v>594.22</v>
      </c>
      <c r="D2657">
        <v>3</v>
      </c>
      <c r="E2657">
        <v>285.77999999999997</v>
      </c>
      <c r="F2657" t="s">
        <v>238</v>
      </c>
      <c r="G2657">
        <f>_xlfn.XLOOKUP(A2657,'List of Molecules Used'!$D$3:$D$55,'List of Molecules Used'!$E$3:$E$55,"",0,1)</f>
        <v>540.20000000000005</v>
      </c>
      <c r="H2657">
        <f>_xlfn.XLOOKUP(A2657,'List of Molecules Used'!$D$3:$D$55,'List of Molecules Used'!$F$3:$F$55,"",0,1)</f>
        <v>27.357299999999999</v>
      </c>
    </row>
    <row r="2658" spans="1:8">
      <c r="A2658" s="2" t="s">
        <v>77</v>
      </c>
      <c r="B2658" s="2"/>
      <c r="C2658">
        <v>594.22</v>
      </c>
      <c r="D2658">
        <v>3.5</v>
      </c>
      <c r="E2658">
        <v>286.14</v>
      </c>
      <c r="F2658" t="s">
        <v>238</v>
      </c>
      <c r="G2658">
        <f>_xlfn.XLOOKUP(A2658,'List of Molecules Used'!$D$3:$D$55,'List of Molecules Used'!$E$3:$E$55,"",0,1)</f>
        <v>540.20000000000005</v>
      </c>
      <c r="H2658">
        <f>_xlfn.XLOOKUP(A2658,'List of Molecules Used'!$D$3:$D$55,'List of Molecules Used'!$F$3:$F$55,"",0,1)</f>
        <v>27.357299999999999</v>
      </c>
    </row>
    <row r="2659" spans="1:8">
      <c r="A2659" s="2" t="s">
        <v>77</v>
      </c>
      <c r="B2659" s="2"/>
      <c r="C2659">
        <v>594.22</v>
      </c>
      <c r="D2659">
        <v>4</v>
      </c>
      <c r="E2659">
        <v>286.51</v>
      </c>
      <c r="F2659" t="s">
        <v>238</v>
      </c>
      <c r="G2659">
        <f>_xlfn.XLOOKUP(A2659,'List of Molecules Used'!$D$3:$D$55,'List of Molecules Used'!$E$3:$E$55,"",0,1)</f>
        <v>540.20000000000005</v>
      </c>
      <c r="H2659">
        <f>_xlfn.XLOOKUP(A2659,'List of Molecules Used'!$D$3:$D$55,'List of Molecules Used'!$F$3:$F$55,"",0,1)</f>
        <v>27.357299999999999</v>
      </c>
    </row>
    <row r="2660" spans="1:8">
      <c r="A2660" s="2" t="s">
        <v>77</v>
      </c>
      <c r="B2660" s="2"/>
      <c r="C2660">
        <v>594.22</v>
      </c>
      <c r="D2660">
        <v>4.5</v>
      </c>
      <c r="E2660">
        <v>286.89</v>
      </c>
      <c r="F2660" t="s">
        <v>238</v>
      </c>
      <c r="G2660">
        <f>_xlfn.XLOOKUP(A2660,'List of Molecules Used'!$D$3:$D$55,'List of Molecules Used'!$E$3:$E$55,"",0,1)</f>
        <v>540.20000000000005</v>
      </c>
      <c r="H2660">
        <f>_xlfn.XLOOKUP(A2660,'List of Molecules Used'!$D$3:$D$55,'List of Molecules Used'!$F$3:$F$55,"",0,1)</f>
        <v>27.357299999999999</v>
      </c>
    </row>
    <row r="2661" spans="1:8">
      <c r="A2661" s="2" t="s">
        <v>77</v>
      </c>
      <c r="B2661" s="2"/>
      <c r="C2661">
        <v>594.22</v>
      </c>
      <c r="D2661">
        <v>5</v>
      </c>
      <c r="E2661">
        <v>287.27</v>
      </c>
      <c r="F2661" t="s">
        <v>238</v>
      </c>
      <c r="G2661">
        <f>_xlfn.XLOOKUP(A2661,'List of Molecules Used'!$D$3:$D$55,'List of Molecules Used'!$E$3:$E$55,"",0,1)</f>
        <v>540.20000000000005</v>
      </c>
      <c r="H2661">
        <f>_xlfn.XLOOKUP(A2661,'List of Molecules Used'!$D$3:$D$55,'List of Molecules Used'!$F$3:$F$55,"",0,1)</f>
        <v>27.357299999999999</v>
      </c>
    </row>
    <row r="2662" spans="1:8">
      <c r="A2662" s="2" t="s">
        <v>77</v>
      </c>
      <c r="B2662" s="2"/>
      <c r="C2662">
        <v>594.22</v>
      </c>
      <c r="D2662">
        <v>5.5</v>
      </c>
      <c r="E2662">
        <v>287.67</v>
      </c>
      <c r="F2662" t="s">
        <v>238</v>
      </c>
      <c r="G2662">
        <f>_xlfn.XLOOKUP(A2662,'List of Molecules Used'!$D$3:$D$55,'List of Molecules Used'!$E$3:$E$55,"",0,1)</f>
        <v>540.20000000000005</v>
      </c>
      <c r="H2662">
        <f>_xlfn.XLOOKUP(A2662,'List of Molecules Used'!$D$3:$D$55,'List of Molecules Used'!$F$3:$F$55,"",0,1)</f>
        <v>27.357299999999999</v>
      </c>
    </row>
    <row r="2663" spans="1:8">
      <c r="A2663" s="2" t="s">
        <v>77</v>
      </c>
      <c r="B2663" s="2"/>
      <c r="C2663">
        <v>594.22</v>
      </c>
      <c r="D2663">
        <v>6</v>
      </c>
      <c r="E2663">
        <v>288.07</v>
      </c>
      <c r="F2663" t="s">
        <v>238</v>
      </c>
      <c r="G2663">
        <f>_xlfn.XLOOKUP(A2663,'List of Molecules Used'!$D$3:$D$55,'List of Molecules Used'!$E$3:$E$55,"",0,1)</f>
        <v>540.20000000000005</v>
      </c>
      <c r="H2663">
        <f>_xlfn.XLOOKUP(A2663,'List of Molecules Used'!$D$3:$D$55,'List of Molecules Used'!$F$3:$F$55,"",0,1)</f>
        <v>27.357299999999999</v>
      </c>
    </row>
    <row r="2664" spans="1:8">
      <c r="A2664" s="2" t="s">
        <v>77</v>
      </c>
      <c r="B2664" s="2"/>
      <c r="C2664">
        <v>594.22</v>
      </c>
      <c r="D2664">
        <v>6.5</v>
      </c>
      <c r="E2664">
        <v>288.49</v>
      </c>
      <c r="F2664" t="s">
        <v>238</v>
      </c>
      <c r="G2664">
        <f>_xlfn.XLOOKUP(A2664,'List of Molecules Used'!$D$3:$D$55,'List of Molecules Used'!$E$3:$E$55,"",0,1)</f>
        <v>540.20000000000005</v>
      </c>
      <c r="H2664">
        <f>_xlfn.XLOOKUP(A2664,'List of Molecules Used'!$D$3:$D$55,'List of Molecules Used'!$F$3:$F$55,"",0,1)</f>
        <v>27.357299999999999</v>
      </c>
    </row>
    <row r="2665" spans="1:8">
      <c r="A2665" s="2" t="s">
        <v>77</v>
      </c>
      <c r="B2665" s="2"/>
      <c r="C2665">
        <v>594.22</v>
      </c>
      <c r="D2665">
        <v>7</v>
      </c>
      <c r="E2665">
        <v>288.92</v>
      </c>
      <c r="F2665" t="s">
        <v>238</v>
      </c>
      <c r="G2665">
        <f>_xlfn.XLOOKUP(A2665,'List of Molecules Used'!$D$3:$D$55,'List of Molecules Used'!$E$3:$E$55,"",0,1)</f>
        <v>540.20000000000005</v>
      </c>
      <c r="H2665">
        <f>_xlfn.XLOOKUP(A2665,'List of Molecules Used'!$D$3:$D$55,'List of Molecules Used'!$F$3:$F$55,"",0,1)</f>
        <v>27.357299999999999</v>
      </c>
    </row>
    <row r="2666" spans="1:8">
      <c r="A2666" s="2" t="s">
        <v>77</v>
      </c>
      <c r="B2666" s="2"/>
      <c r="C2666">
        <v>594.22</v>
      </c>
      <c r="D2666">
        <v>7.5</v>
      </c>
      <c r="E2666">
        <v>289.36</v>
      </c>
      <c r="F2666" t="s">
        <v>238</v>
      </c>
      <c r="G2666">
        <f>_xlfn.XLOOKUP(A2666,'List of Molecules Used'!$D$3:$D$55,'List of Molecules Used'!$E$3:$E$55,"",0,1)</f>
        <v>540.20000000000005</v>
      </c>
      <c r="H2666">
        <f>_xlfn.XLOOKUP(A2666,'List of Molecules Used'!$D$3:$D$55,'List of Molecules Used'!$F$3:$F$55,"",0,1)</f>
        <v>27.357299999999999</v>
      </c>
    </row>
    <row r="2667" spans="1:8">
      <c r="A2667" s="2" t="s">
        <v>77</v>
      </c>
      <c r="B2667" s="2"/>
      <c r="C2667">
        <v>594.22</v>
      </c>
      <c r="D2667">
        <v>8</v>
      </c>
      <c r="E2667">
        <v>289.81</v>
      </c>
      <c r="F2667" t="s">
        <v>238</v>
      </c>
      <c r="G2667">
        <f>_xlfn.XLOOKUP(A2667,'List of Molecules Used'!$D$3:$D$55,'List of Molecules Used'!$E$3:$E$55,"",0,1)</f>
        <v>540.20000000000005</v>
      </c>
      <c r="H2667">
        <f>_xlfn.XLOOKUP(A2667,'List of Molecules Used'!$D$3:$D$55,'List of Molecules Used'!$F$3:$F$55,"",0,1)</f>
        <v>27.357299999999999</v>
      </c>
    </row>
    <row r="2668" spans="1:8">
      <c r="A2668" s="2" t="s">
        <v>77</v>
      </c>
      <c r="B2668" s="2"/>
      <c r="C2668">
        <v>594.22</v>
      </c>
      <c r="D2668">
        <v>8.5</v>
      </c>
      <c r="E2668">
        <v>290.27</v>
      </c>
      <c r="F2668" t="s">
        <v>238</v>
      </c>
      <c r="G2668">
        <f>_xlfn.XLOOKUP(A2668,'List of Molecules Used'!$D$3:$D$55,'List of Molecules Used'!$E$3:$E$55,"",0,1)</f>
        <v>540.20000000000005</v>
      </c>
      <c r="H2668">
        <f>_xlfn.XLOOKUP(A2668,'List of Molecules Used'!$D$3:$D$55,'List of Molecules Used'!$F$3:$F$55,"",0,1)</f>
        <v>27.357299999999999</v>
      </c>
    </row>
    <row r="2669" spans="1:8">
      <c r="A2669" s="2" t="s">
        <v>77</v>
      </c>
      <c r="B2669" s="2"/>
      <c r="C2669">
        <v>594.22</v>
      </c>
      <c r="D2669">
        <v>9</v>
      </c>
      <c r="E2669">
        <v>290.74</v>
      </c>
      <c r="F2669" t="s">
        <v>238</v>
      </c>
      <c r="G2669">
        <f>_xlfn.XLOOKUP(A2669,'List of Molecules Used'!$D$3:$D$55,'List of Molecules Used'!$E$3:$E$55,"",0,1)</f>
        <v>540.20000000000005</v>
      </c>
      <c r="H2669">
        <f>_xlfn.XLOOKUP(A2669,'List of Molecules Used'!$D$3:$D$55,'List of Molecules Used'!$F$3:$F$55,"",0,1)</f>
        <v>27.357299999999999</v>
      </c>
    </row>
    <row r="2670" spans="1:8">
      <c r="A2670" s="2" t="s">
        <v>77</v>
      </c>
      <c r="B2670" s="2"/>
      <c r="C2670">
        <v>594.22</v>
      </c>
      <c r="D2670">
        <v>9.5</v>
      </c>
      <c r="E2670">
        <v>291.23</v>
      </c>
      <c r="F2670" t="s">
        <v>238</v>
      </c>
      <c r="G2670">
        <f>_xlfn.XLOOKUP(A2670,'List of Molecules Used'!$D$3:$D$55,'List of Molecules Used'!$E$3:$E$55,"",0,1)</f>
        <v>540.20000000000005</v>
      </c>
      <c r="H2670">
        <f>_xlfn.XLOOKUP(A2670,'List of Molecules Used'!$D$3:$D$55,'List of Molecules Used'!$F$3:$F$55,"",0,1)</f>
        <v>27.357299999999999</v>
      </c>
    </row>
    <row r="2671" spans="1:8">
      <c r="A2671" s="2" t="s">
        <v>77</v>
      </c>
      <c r="B2671" s="2"/>
      <c r="C2671">
        <v>594.22</v>
      </c>
      <c r="D2671">
        <v>10</v>
      </c>
      <c r="E2671">
        <v>291.73</v>
      </c>
      <c r="F2671" t="s">
        <v>238</v>
      </c>
      <c r="G2671">
        <f>_xlfn.XLOOKUP(A2671,'List of Molecules Used'!$D$3:$D$55,'List of Molecules Used'!$E$3:$E$55,"",0,1)</f>
        <v>540.20000000000005</v>
      </c>
      <c r="H2671">
        <f>_xlfn.XLOOKUP(A2671,'List of Molecules Used'!$D$3:$D$55,'List of Molecules Used'!$F$3:$F$55,"",0,1)</f>
        <v>27.357299999999999</v>
      </c>
    </row>
    <row r="2672" spans="1:8">
      <c r="A2672" s="2" t="s">
        <v>81</v>
      </c>
      <c r="B2672" s="2"/>
      <c r="C2672">
        <v>284.37</v>
      </c>
      <c r="D2672">
        <v>1</v>
      </c>
      <c r="E2672">
        <v>248.95</v>
      </c>
      <c r="F2672" t="s">
        <v>237</v>
      </c>
      <c r="G2672">
        <f>_xlfn.XLOOKUP(A2672,'List of Molecules Used'!$D$3:$D$55,'List of Molecules Used'!$E$3:$E$55,"",0,1)</f>
        <v>568.74</v>
      </c>
      <c r="H2672">
        <f>_xlfn.XLOOKUP(A2672,'List of Molecules Used'!$D$3:$D$55,'List of Molecules Used'!$F$3:$F$55,"",0,1)</f>
        <v>24.835899999999999</v>
      </c>
    </row>
    <row r="2673" spans="1:8">
      <c r="A2673" s="2" t="s">
        <v>81</v>
      </c>
      <c r="B2673" s="2"/>
      <c r="C2673">
        <v>284.37</v>
      </c>
      <c r="D2673">
        <v>1.5</v>
      </c>
      <c r="E2673">
        <v>248.94</v>
      </c>
      <c r="F2673" t="s">
        <v>237</v>
      </c>
      <c r="G2673">
        <f>_xlfn.XLOOKUP(A2673,'List of Molecules Used'!$D$3:$D$55,'List of Molecules Used'!$E$3:$E$55,"",0,1)</f>
        <v>568.74</v>
      </c>
      <c r="H2673">
        <f>_xlfn.XLOOKUP(A2673,'List of Molecules Used'!$D$3:$D$55,'List of Molecules Used'!$F$3:$F$55,"",0,1)</f>
        <v>24.835899999999999</v>
      </c>
    </row>
    <row r="2674" spans="1:8">
      <c r="A2674" s="2" t="s">
        <v>81</v>
      </c>
      <c r="B2674" s="2"/>
      <c r="C2674">
        <v>284.37</v>
      </c>
      <c r="D2674">
        <v>2</v>
      </c>
      <c r="E2674">
        <v>248.93</v>
      </c>
      <c r="F2674" t="s">
        <v>237</v>
      </c>
      <c r="G2674">
        <f>_xlfn.XLOOKUP(A2674,'List of Molecules Used'!$D$3:$D$55,'List of Molecules Used'!$E$3:$E$55,"",0,1)</f>
        <v>568.74</v>
      </c>
      <c r="H2674">
        <f>_xlfn.XLOOKUP(A2674,'List of Molecules Used'!$D$3:$D$55,'List of Molecules Used'!$F$3:$F$55,"",0,1)</f>
        <v>24.835899999999999</v>
      </c>
    </row>
    <row r="2675" spans="1:8">
      <c r="A2675" s="2" t="s">
        <v>81</v>
      </c>
      <c r="B2675" s="2"/>
      <c r="C2675">
        <v>284.37</v>
      </c>
      <c r="D2675">
        <v>2.5</v>
      </c>
      <c r="E2675">
        <v>248.92</v>
      </c>
      <c r="F2675" t="s">
        <v>237</v>
      </c>
      <c r="G2675">
        <f>_xlfn.XLOOKUP(A2675,'List of Molecules Used'!$D$3:$D$55,'List of Molecules Used'!$E$3:$E$55,"",0,1)</f>
        <v>568.74</v>
      </c>
      <c r="H2675">
        <f>_xlfn.XLOOKUP(A2675,'List of Molecules Used'!$D$3:$D$55,'List of Molecules Used'!$F$3:$F$55,"",0,1)</f>
        <v>24.835899999999999</v>
      </c>
    </row>
    <row r="2676" spans="1:8">
      <c r="A2676" s="2" t="s">
        <v>81</v>
      </c>
      <c r="B2676" s="2"/>
      <c r="C2676">
        <v>284.37</v>
      </c>
      <c r="D2676">
        <v>3</v>
      </c>
      <c r="E2676">
        <v>248.92</v>
      </c>
      <c r="F2676" t="s">
        <v>237</v>
      </c>
      <c r="G2676">
        <f>_xlfn.XLOOKUP(A2676,'List of Molecules Used'!$D$3:$D$55,'List of Molecules Used'!$E$3:$E$55,"",0,1)</f>
        <v>568.74</v>
      </c>
      <c r="H2676">
        <f>_xlfn.XLOOKUP(A2676,'List of Molecules Used'!$D$3:$D$55,'List of Molecules Used'!$F$3:$F$55,"",0,1)</f>
        <v>24.835899999999999</v>
      </c>
    </row>
    <row r="2677" spans="1:8">
      <c r="A2677" s="2" t="s">
        <v>81</v>
      </c>
      <c r="B2677" s="2"/>
      <c r="C2677">
        <v>284.37</v>
      </c>
      <c r="D2677">
        <v>3.5</v>
      </c>
      <c r="E2677">
        <v>248.91</v>
      </c>
      <c r="F2677" t="s">
        <v>237</v>
      </c>
      <c r="G2677">
        <f>_xlfn.XLOOKUP(A2677,'List of Molecules Used'!$D$3:$D$55,'List of Molecules Used'!$E$3:$E$55,"",0,1)</f>
        <v>568.74</v>
      </c>
      <c r="H2677">
        <f>_xlfn.XLOOKUP(A2677,'List of Molecules Used'!$D$3:$D$55,'List of Molecules Used'!$F$3:$F$55,"",0,1)</f>
        <v>24.835899999999999</v>
      </c>
    </row>
    <row r="2678" spans="1:8">
      <c r="A2678" s="2" t="s">
        <v>81</v>
      </c>
      <c r="B2678" s="2"/>
      <c r="C2678">
        <v>284.37</v>
      </c>
      <c r="D2678">
        <v>4</v>
      </c>
      <c r="E2678">
        <v>248.9</v>
      </c>
      <c r="F2678" t="s">
        <v>237</v>
      </c>
      <c r="G2678">
        <f>_xlfn.XLOOKUP(A2678,'List of Molecules Used'!$D$3:$D$55,'List of Molecules Used'!$E$3:$E$55,"",0,1)</f>
        <v>568.74</v>
      </c>
      <c r="H2678">
        <f>_xlfn.XLOOKUP(A2678,'List of Molecules Used'!$D$3:$D$55,'List of Molecules Used'!$F$3:$F$55,"",0,1)</f>
        <v>24.835899999999999</v>
      </c>
    </row>
    <row r="2679" spans="1:8">
      <c r="A2679" s="2" t="s">
        <v>81</v>
      </c>
      <c r="B2679" s="2"/>
      <c r="C2679">
        <v>284.37</v>
      </c>
      <c r="D2679">
        <v>4.5</v>
      </c>
      <c r="E2679">
        <v>248.89</v>
      </c>
      <c r="F2679" t="s">
        <v>237</v>
      </c>
      <c r="G2679">
        <f>_xlfn.XLOOKUP(A2679,'List of Molecules Used'!$D$3:$D$55,'List of Molecules Used'!$E$3:$E$55,"",0,1)</f>
        <v>568.74</v>
      </c>
      <c r="H2679">
        <f>_xlfn.XLOOKUP(A2679,'List of Molecules Used'!$D$3:$D$55,'List of Molecules Used'!$F$3:$F$55,"",0,1)</f>
        <v>24.835899999999999</v>
      </c>
    </row>
    <row r="2680" spans="1:8">
      <c r="A2680" s="2" t="s">
        <v>81</v>
      </c>
      <c r="B2680" s="2"/>
      <c r="C2680">
        <v>284.37</v>
      </c>
      <c r="D2680">
        <v>5</v>
      </c>
      <c r="E2680">
        <v>248.89</v>
      </c>
      <c r="F2680" t="s">
        <v>237</v>
      </c>
      <c r="G2680">
        <f>_xlfn.XLOOKUP(A2680,'List of Molecules Used'!$D$3:$D$55,'List of Molecules Used'!$E$3:$E$55,"",0,1)</f>
        <v>568.74</v>
      </c>
      <c r="H2680">
        <f>_xlfn.XLOOKUP(A2680,'List of Molecules Used'!$D$3:$D$55,'List of Molecules Used'!$F$3:$F$55,"",0,1)</f>
        <v>24.835899999999999</v>
      </c>
    </row>
    <row r="2681" spans="1:8">
      <c r="A2681" s="2" t="s">
        <v>81</v>
      </c>
      <c r="B2681" s="2"/>
      <c r="C2681">
        <v>284.37</v>
      </c>
      <c r="D2681">
        <v>5.5</v>
      </c>
      <c r="E2681">
        <v>248.88</v>
      </c>
      <c r="F2681" t="s">
        <v>237</v>
      </c>
      <c r="G2681">
        <f>_xlfn.XLOOKUP(A2681,'List of Molecules Used'!$D$3:$D$55,'List of Molecules Used'!$E$3:$E$55,"",0,1)</f>
        <v>568.74</v>
      </c>
      <c r="H2681">
        <f>_xlfn.XLOOKUP(A2681,'List of Molecules Used'!$D$3:$D$55,'List of Molecules Used'!$F$3:$F$55,"",0,1)</f>
        <v>24.835899999999999</v>
      </c>
    </row>
    <row r="2682" spans="1:8">
      <c r="A2682" s="2" t="s">
        <v>81</v>
      </c>
      <c r="B2682" s="2"/>
      <c r="C2682">
        <v>284.37</v>
      </c>
      <c r="D2682">
        <v>6</v>
      </c>
      <c r="E2682">
        <v>248.87</v>
      </c>
      <c r="F2682" t="s">
        <v>237</v>
      </c>
      <c r="G2682">
        <f>_xlfn.XLOOKUP(A2682,'List of Molecules Used'!$D$3:$D$55,'List of Molecules Used'!$E$3:$E$55,"",0,1)</f>
        <v>568.74</v>
      </c>
      <c r="H2682">
        <f>_xlfn.XLOOKUP(A2682,'List of Molecules Used'!$D$3:$D$55,'List of Molecules Used'!$F$3:$F$55,"",0,1)</f>
        <v>24.835899999999999</v>
      </c>
    </row>
    <row r="2683" spans="1:8">
      <c r="A2683" s="2" t="s">
        <v>81</v>
      </c>
      <c r="B2683" s="2"/>
      <c r="C2683">
        <v>284.37</v>
      </c>
      <c r="D2683">
        <v>6.5</v>
      </c>
      <c r="E2683">
        <v>248.86</v>
      </c>
      <c r="F2683" t="s">
        <v>237</v>
      </c>
      <c r="G2683">
        <f>_xlfn.XLOOKUP(A2683,'List of Molecules Used'!$D$3:$D$55,'List of Molecules Used'!$E$3:$E$55,"",0,1)</f>
        <v>568.74</v>
      </c>
      <c r="H2683">
        <f>_xlfn.XLOOKUP(A2683,'List of Molecules Used'!$D$3:$D$55,'List of Molecules Used'!$F$3:$F$55,"",0,1)</f>
        <v>24.835899999999999</v>
      </c>
    </row>
    <row r="2684" spans="1:8">
      <c r="A2684" s="2" t="s">
        <v>81</v>
      </c>
      <c r="B2684" s="2"/>
      <c r="C2684">
        <v>284.37</v>
      </c>
      <c r="D2684">
        <v>7</v>
      </c>
      <c r="E2684">
        <v>248.86</v>
      </c>
      <c r="F2684" t="s">
        <v>237</v>
      </c>
      <c r="G2684">
        <f>_xlfn.XLOOKUP(A2684,'List of Molecules Used'!$D$3:$D$55,'List of Molecules Used'!$E$3:$E$55,"",0,1)</f>
        <v>568.74</v>
      </c>
      <c r="H2684">
        <f>_xlfn.XLOOKUP(A2684,'List of Molecules Used'!$D$3:$D$55,'List of Molecules Used'!$F$3:$F$55,"",0,1)</f>
        <v>24.835899999999999</v>
      </c>
    </row>
    <row r="2685" spans="1:8">
      <c r="A2685" s="2" t="s">
        <v>81</v>
      </c>
      <c r="B2685" s="2"/>
      <c r="C2685">
        <v>284.37</v>
      </c>
      <c r="D2685">
        <v>7.5</v>
      </c>
      <c r="E2685">
        <v>248.85</v>
      </c>
      <c r="F2685" t="s">
        <v>237</v>
      </c>
      <c r="G2685">
        <f>_xlfn.XLOOKUP(A2685,'List of Molecules Used'!$D$3:$D$55,'List of Molecules Used'!$E$3:$E$55,"",0,1)</f>
        <v>568.74</v>
      </c>
      <c r="H2685">
        <f>_xlfn.XLOOKUP(A2685,'List of Molecules Used'!$D$3:$D$55,'List of Molecules Used'!$F$3:$F$55,"",0,1)</f>
        <v>24.835899999999999</v>
      </c>
    </row>
    <row r="2686" spans="1:8">
      <c r="A2686" s="2" t="s">
        <v>81</v>
      </c>
      <c r="B2686" s="2"/>
      <c r="C2686">
        <v>284.37</v>
      </c>
      <c r="D2686">
        <v>8</v>
      </c>
      <c r="E2686">
        <v>248.84</v>
      </c>
      <c r="F2686" t="s">
        <v>237</v>
      </c>
      <c r="G2686">
        <f>_xlfn.XLOOKUP(A2686,'List of Molecules Used'!$D$3:$D$55,'List of Molecules Used'!$E$3:$E$55,"",0,1)</f>
        <v>568.74</v>
      </c>
      <c r="H2686">
        <f>_xlfn.XLOOKUP(A2686,'List of Molecules Used'!$D$3:$D$55,'List of Molecules Used'!$F$3:$F$55,"",0,1)</f>
        <v>24.835899999999999</v>
      </c>
    </row>
    <row r="2687" spans="1:8">
      <c r="A2687" s="2" t="s">
        <v>81</v>
      </c>
      <c r="B2687" s="2"/>
      <c r="C2687">
        <v>284.37</v>
      </c>
      <c r="D2687">
        <v>8.5</v>
      </c>
      <c r="E2687">
        <v>248.84</v>
      </c>
      <c r="F2687" t="s">
        <v>237</v>
      </c>
      <c r="G2687">
        <f>_xlfn.XLOOKUP(A2687,'List of Molecules Used'!$D$3:$D$55,'List of Molecules Used'!$E$3:$E$55,"",0,1)</f>
        <v>568.74</v>
      </c>
      <c r="H2687">
        <f>_xlfn.XLOOKUP(A2687,'List of Molecules Used'!$D$3:$D$55,'List of Molecules Used'!$F$3:$F$55,"",0,1)</f>
        <v>24.835899999999999</v>
      </c>
    </row>
    <row r="2688" spans="1:8">
      <c r="A2688" s="2" t="s">
        <v>81</v>
      </c>
      <c r="B2688" s="2"/>
      <c r="C2688">
        <v>284.37</v>
      </c>
      <c r="D2688">
        <v>9</v>
      </c>
      <c r="E2688">
        <v>248.83</v>
      </c>
      <c r="F2688" t="s">
        <v>237</v>
      </c>
      <c r="G2688">
        <f>_xlfn.XLOOKUP(A2688,'List of Molecules Used'!$D$3:$D$55,'List of Molecules Used'!$E$3:$E$55,"",0,1)</f>
        <v>568.74</v>
      </c>
      <c r="H2688">
        <f>_xlfn.XLOOKUP(A2688,'List of Molecules Used'!$D$3:$D$55,'List of Molecules Used'!$F$3:$F$55,"",0,1)</f>
        <v>24.835899999999999</v>
      </c>
    </row>
    <row r="2689" spans="1:8">
      <c r="A2689" s="2" t="s">
        <v>81</v>
      </c>
      <c r="B2689" s="2"/>
      <c r="C2689">
        <v>284.37</v>
      </c>
      <c r="D2689">
        <v>9.5</v>
      </c>
      <c r="E2689">
        <v>248.82</v>
      </c>
      <c r="F2689" t="s">
        <v>237</v>
      </c>
      <c r="G2689">
        <f>_xlfn.XLOOKUP(A2689,'List of Molecules Used'!$D$3:$D$55,'List of Molecules Used'!$E$3:$E$55,"",0,1)</f>
        <v>568.74</v>
      </c>
      <c r="H2689">
        <f>_xlfn.XLOOKUP(A2689,'List of Molecules Used'!$D$3:$D$55,'List of Molecules Used'!$F$3:$F$55,"",0,1)</f>
        <v>24.835899999999999</v>
      </c>
    </row>
    <row r="2690" spans="1:8">
      <c r="A2690" s="2" t="s">
        <v>81</v>
      </c>
      <c r="B2690" s="2"/>
      <c r="C2690">
        <v>284.37</v>
      </c>
      <c r="D2690">
        <v>10</v>
      </c>
      <c r="E2690">
        <v>248.81</v>
      </c>
      <c r="F2690" t="s">
        <v>237</v>
      </c>
      <c r="G2690">
        <f>_xlfn.XLOOKUP(A2690,'List of Molecules Used'!$D$3:$D$55,'List of Molecules Used'!$E$3:$E$55,"",0,1)</f>
        <v>568.74</v>
      </c>
      <c r="H2690">
        <f>_xlfn.XLOOKUP(A2690,'List of Molecules Used'!$D$3:$D$55,'List of Molecules Used'!$F$3:$F$55,"",0,1)</f>
        <v>24.835899999999999</v>
      </c>
    </row>
    <row r="2691" spans="1:8">
      <c r="A2691" s="2" t="s">
        <v>81</v>
      </c>
      <c r="B2691" s="2"/>
      <c r="C2691">
        <v>341.24</v>
      </c>
      <c r="D2691">
        <v>1</v>
      </c>
      <c r="E2691">
        <v>273.52999999999997</v>
      </c>
      <c r="F2691" t="s">
        <v>237</v>
      </c>
      <c r="G2691">
        <f>_xlfn.XLOOKUP(A2691,'List of Molecules Used'!$D$3:$D$55,'List of Molecules Used'!$E$3:$E$55,"",0,1)</f>
        <v>568.74</v>
      </c>
      <c r="H2691">
        <f>_xlfn.XLOOKUP(A2691,'List of Molecules Used'!$D$3:$D$55,'List of Molecules Used'!$F$3:$F$55,"",0,1)</f>
        <v>24.835899999999999</v>
      </c>
    </row>
    <row r="2692" spans="1:8">
      <c r="A2692" s="2" t="s">
        <v>81</v>
      </c>
      <c r="B2692" s="2"/>
      <c r="C2692">
        <v>341.24</v>
      </c>
      <c r="D2692">
        <v>1.5</v>
      </c>
      <c r="E2692">
        <v>273.51</v>
      </c>
      <c r="F2692" t="s">
        <v>237</v>
      </c>
      <c r="G2692">
        <f>_xlfn.XLOOKUP(A2692,'List of Molecules Used'!$D$3:$D$55,'List of Molecules Used'!$E$3:$E$55,"",0,1)</f>
        <v>568.74</v>
      </c>
      <c r="H2692">
        <f>_xlfn.XLOOKUP(A2692,'List of Molecules Used'!$D$3:$D$55,'List of Molecules Used'!$F$3:$F$55,"",0,1)</f>
        <v>24.835899999999999</v>
      </c>
    </row>
    <row r="2693" spans="1:8">
      <c r="A2693" s="2" t="s">
        <v>81</v>
      </c>
      <c r="B2693" s="2"/>
      <c r="C2693">
        <v>341.24</v>
      </c>
      <c r="D2693">
        <v>2</v>
      </c>
      <c r="E2693">
        <v>273.5</v>
      </c>
      <c r="F2693" t="s">
        <v>237</v>
      </c>
      <c r="G2693">
        <f>_xlfn.XLOOKUP(A2693,'List of Molecules Used'!$D$3:$D$55,'List of Molecules Used'!$E$3:$E$55,"",0,1)</f>
        <v>568.74</v>
      </c>
      <c r="H2693">
        <f>_xlfn.XLOOKUP(A2693,'List of Molecules Used'!$D$3:$D$55,'List of Molecules Used'!$F$3:$F$55,"",0,1)</f>
        <v>24.835899999999999</v>
      </c>
    </row>
    <row r="2694" spans="1:8">
      <c r="A2694" s="2" t="s">
        <v>81</v>
      </c>
      <c r="B2694" s="2"/>
      <c r="C2694">
        <v>341.24</v>
      </c>
      <c r="D2694">
        <v>2.5</v>
      </c>
      <c r="E2694">
        <v>273.48</v>
      </c>
      <c r="F2694" t="s">
        <v>237</v>
      </c>
      <c r="G2694">
        <f>_xlfn.XLOOKUP(A2694,'List of Molecules Used'!$D$3:$D$55,'List of Molecules Used'!$E$3:$E$55,"",0,1)</f>
        <v>568.74</v>
      </c>
      <c r="H2694">
        <f>_xlfn.XLOOKUP(A2694,'List of Molecules Used'!$D$3:$D$55,'List of Molecules Used'!$F$3:$F$55,"",0,1)</f>
        <v>24.835899999999999</v>
      </c>
    </row>
    <row r="2695" spans="1:8">
      <c r="A2695" s="2" t="s">
        <v>81</v>
      </c>
      <c r="B2695" s="2"/>
      <c r="C2695">
        <v>341.24</v>
      </c>
      <c r="D2695">
        <v>3</v>
      </c>
      <c r="E2695">
        <v>273.47000000000003</v>
      </c>
      <c r="F2695" t="s">
        <v>237</v>
      </c>
      <c r="G2695">
        <f>_xlfn.XLOOKUP(A2695,'List of Molecules Used'!$D$3:$D$55,'List of Molecules Used'!$E$3:$E$55,"",0,1)</f>
        <v>568.74</v>
      </c>
      <c r="H2695">
        <f>_xlfn.XLOOKUP(A2695,'List of Molecules Used'!$D$3:$D$55,'List of Molecules Used'!$F$3:$F$55,"",0,1)</f>
        <v>24.835899999999999</v>
      </c>
    </row>
    <row r="2696" spans="1:8">
      <c r="A2696" s="2" t="s">
        <v>81</v>
      </c>
      <c r="B2696" s="2"/>
      <c r="C2696">
        <v>341.24</v>
      </c>
      <c r="D2696">
        <v>3.5</v>
      </c>
      <c r="E2696">
        <v>273.45</v>
      </c>
      <c r="F2696" t="s">
        <v>237</v>
      </c>
      <c r="G2696">
        <f>_xlfn.XLOOKUP(A2696,'List of Molecules Used'!$D$3:$D$55,'List of Molecules Used'!$E$3:$E$55,"",0,1)</f>
        <v>568.74</v>
      </c>
      <c r="H2696">
        <f>_xlfn.XLOOKUP(A2696,'List of Molecules Used'!$D$3:$D$55,'List of Molecules Used'!$F$3:$F$55,"",0,1)</f>
        <v>24.835899999999999</v>
      </c>
    </row>
    <row r="2697" spans="1:8">
      <c r="A2697" s="2" t="s">
        <v>81</v>
      </c>
      <c r="B2697" s="2"/>
      <c r="C2697">
        <v>341.24</v>
      </c>
      <c r="D2697">
        <v>4</v>
      </c>
      <c r="E2697">
        <v>273.44</v>
      </c>
      <c r="F2697" t="s">
        <v>237</v>
      </c>
      <c r="G2697">
        <f>_xlfn.XLOOKUP(A2697,'List of Molecules Used'!$D$3:$D$55,'List of Molecules Used'!$E$3:$E$55,"",0,1)</f>
        <v>568.74</v>
      </c>
      <c r="H2697">
        <f>_xlfn.XLOOKUP(A2697,'List of Molecules Used'!$D$3:$D$55,'List of Molecules Used'!$F$3:$F$55,"",0,1)</f>
        <v>24.835899999999999</v>
      </c>
    </row>
    <row r="2698" spans="1:8">
      <c r="A2698" s="2" t="s">
        <v>81</v>
      </c>
      <c r="B2698" s="2"/>
      <c r="C2698">
        <v>341.24</v>
      </c>
      <c r="D2698">
        <v>4.5</v>
      </c>
      <c r="E2698">
        <v>273.42</v>
      </c>
      <c r="F2698" t="s">
        <v>237</v>
      </c>
      <c r="G2698">
        <f>_xlfn.XLOOKUP(A2698,'List of Molecules Used'!$D$3:$D$55,'List of Molecules Used'!$E$3:$E$55,"",0,1)</f>
        <v>568.74</v>
      </c>
      <c r="H2698">
        <f>_xlfn.XLOOKUP(A2698,'List of Molecules Used'!$D$3:$D$55,'List of Molecules Used'!$F$3:$F$55,"",0,1)</f>
        <v>24.835899999999999</v>
      </c>
    </row>
    <row r="2699" spans="1:8">
      <c r="A2699" s="2" t="s">
        <v>81</v>
      </c>
      <c r="B2699" s="2"/>
      <c r="C2699">
        <v>341.24</v>
      </c>
      <c r="D2699">
        <v>5</v>
      </c>
      <c r="E2699">
        <v>273.41000000000003</v>
      </c>
      <c r="F2699" t="s">
        <v>237</v>
      </c>
      <c r="G2699">
        <f>_xlfn.XLOOKUP(A2699,'List of Molecules Used'!$D$3:$D$55,'List of Molecules Used'!$E$3:$E$55,"",0,1)</f>
        <v>568.74</v>
      </c>
      <c r="H2699">
        <f>_xlfn.XLOOKUP(A2699,'List of Molecules Used'!$D$3:$D$55,'List of Molecules Used'!$F$3:$F$55,"",0,1)</f>
        <v>24.835899999999999</v>
      </c>
    </row>
    <row r="2700" spans="1:8">
      <c r="A2700" s="2" t="s">
        <v>81</v>
      </c>
      <c r="B2700" s="2"/>
      <c r="C2700">
        <v>341.24</v>
      </c>
      <c r="D2700">
        <v>5.5</v>
      </c>
      <c r="E2700">
        <v>273.39</v>
      </c>
      <c r="F2700" t="s">
        <v>237</v>
      </c>
      <c r="G2700">
        <f>_xlfn.XLOOKUP(A2700,'List of Molecules Used'!$D$3:$D$55,'List of Molecules Used'!$E$3:$E$55,"",0,1)</f>
        <v>568.74</v>
      </c>
      <c r="H2700">
        <f>_xlfn.XLOOKUP(A2700,'List of Molecules Used'!$D$3:$D$55,'List of Molecules Used'!$F$3:$F$55,"",0,1)</f>
        <v>24.835899999999999</v>
      </c>
    </row>
    <row r="2701" spans="1:8">
      <c r="A2701" s="2" t="s">
        <v>81</v>
      </c>
      <c r="B2701" s="2"/>
      <c r="C2701">
        <v>341.24</v>
      </c>
      <c r="D2701">
        <v>6</v>
      </c>
      <c r="E2701">
        <v>273.38</v>
      </c>
      <c r="F2701" t="s">
        <v>237</v>
      </c>
      <c r="G2701">
        <f>_xlfn.XLOOKUP(A2701,'List of Molecules Used'!$D$3:$D$55,'List of Molecules Used'!$E$3:$E$55,"",0,1)</f>
        <v>568.74</v>
      </c>
      <c r="H2701">
        <f>_xlfn.XLOOKUP(A2701,'List of Molecules Used'!$D$3:$D$55,'List of Molecules Used'!$F$3:$F$55,"",0,1)</f>
        <v>24.835899999999999</v>
      </c>
    </row>
    <row r="2702" spans="1:8">
      <c r="A2702" s="2" t="s">
        <v>81</v>
      </c>
      <c r="B2702" s="2"/>
      <c r="C2702">
        <v>341.24</v>
      </c>
      <c r="D2702">
        <v>6.5</v>
      </c>
      <c r="E2702">
        <v>273.36</v>
      </c>
      <c r="F2702" t="s">
        <v>237</v>
      </c>
      <c r="G2702">
        <f>_xlfn.XLOOKUP(A2702,'List of Molecules Used'!$D$3:$D$55,'List of Molecules Used'!$E$3:$E$55,"",0,1)</f>
        <v>568.74</v>
      </c>
      <c r="H2702">
        <f>_xlfn.XLOOKUP(A2702,'List of Molecules Used'!$D$3:$D$55,'List of Molecules Used'!$F$3:$F$55,"",0,1)</f>
        <v>24.835899999999999</v>
      </c>
    </row>
    <row r="2703" spans="1:8">
      <c r="A2703" s="2" t="s">
        <v>81</v>
      </c>
      <c r="B2703" s="2"/>
      <c r="C2703">
        <v>341.24</v>
      </c>
      <c r="D2703">
        <v>7</v>
      </c>
      <c r="E2703">
        <v>273.35000000000002</v>
      </c>
      <c r="F2703" t="s">
        <v>237</v>
      </c>
      <c r="G2703">
        <f>_xlfn.XLOOKUP(A2703,'List of Molecules Used'!$D$3:$D$55,'List of Molecules Used'!$E$3:$E$55,"",0,1)</f>
        <v>568.74</v>
      </c>
      <c r="H2703">
        <f>_xlfn.XLOOKUP(A2703,'List of Molecules Used'!$D$3:$D$55,'List of Molecules Used'!$F$3:$F$55,"",0,1)</f>
        <v>24.835899999999999</v>
      </c>
    </row>
    <row r="2704" spans="1:8">
      <c r="A2704" s="2" t="s">
        <v>81</v>
      </c>
      <c r="B2704" s="2"/>
      <c r="C2704">
        <v>341.24</v>
      </c>
      <c r="D2704">
        <v>7.5</v>
      </c>
      <c r="E2704">
        <v>273.33</v>
      </c>
      <c r="F2704" t="s">
        <v>237</v>
      </c>
      <c r="G2704">
        <f>_xlfn.XLOOKUP(A2704,'List of Molecules Used'!$D$3:$D$55,'List of Molecules Used'!$E$3:$E$55,"",0,1)</f>
        <v>568.74</v>
      </c>
      <c r="H2704">
        <f>_xlfn.XLOOKUP(A2704,'List of Molecules Used'!$D$3:$D$55,'List of Molecules Used'!$F$3:$F$55,"",0,1)</f>
        <v>24.835899999999999</v>
      </c>
    </row>
    <row r="2705" spans="1:8">
      <c r="A2705" s="2" t="s">
        <v>81</v>
      </c>
      <c r="B2705" s="2"/>
      <c r="C2705">
        <v>341.24</v>
      </c>
      <c r="D2705">
        <v>8</v>
      </c>
      <c r="E2705">
        <v>273.32</v>
      </c>
      <c r="F2705" t="s">
        <v>237</v>
      </c>
      <c r="G2705">
        <f>_xlfn.XLOOKUP(A2705,'List of Molecules Used'!$D$3:$D$55,'List of Molecules Used'!$E$3:$E$55,"",0,1)</f>
        <v>568.74</v>
      </c>
      <c r="H2705">
        <f>_xlfn.XLOOKUP(A2705,'List of Molecules Used'!$D$3:$D$55,'List of Molecules Used'!$F$3:$F$55,"",0,1)</f>
        <v>24.835899999999999</v>
      </c>
    </row>
    <row r="2706" spans="1:8">
      <c r="A2706" s="2" t="s">
        <v>81</v>
      </c>
      <c r="B2706" s="2"/>
      <c r="C2706">
        <v>341.24</v>
      </c>
      <c r="D2706">
        <v>8.5</v>
      </c>
      <c r="E2706">
        <v>273.3</v>
      </c>
      <c r="F2706" t="s">
        <v>237</v>
      </c>
      <c r="G2706">
        <f>_xlfn.XLOOKUP(A2706,'List of Molecules Used'!$D$3:$D$55,'List of Molecules Used'!$E$3:$E$55,"",0,1)</f>
        <v>568.74</v>
      </c>
      <c r="H2706">
        <f>_xlfn.XLOOKUP(A2706,'List of Molecules Used'!$D$3:$D$55,'List of Molecules Used'!$F$3:$F$55,"",0,1)</f>
        <v>24.835899999999999</v>
      </c>
    </row>
    <row r="2707" spans="1:8">
      <c r="A2707" s="2" t="s">
        <v>81</v>
      </c>
      <c r="B2707" s="2"/>
      <c r="C2707">
        <v>341.24</v>
      </c>
      <c r="D2707">
        <v>9</v>
      </c>
      <c r="E2707">
        <v>273.29000000000002</v>
      </c>
      <c r="F2707" t="s">
        <v>237</v>
      </c>
      <c r="G2707">
        <f>_xlfn.XLOOKUP(A2707,'List of Molecules Used'!$D$3:$D$55,'List of Molecules Used'!$E$3:$E$55,"",0,1)</f>
        <v>568.74</v>
      </c>
      <c r="H2707">
        <f>_xlfn.XLOOKUP(A2707,'List of Molecules Used'!$D$3:$D$55,'List of Molecules Used'!$F$3:$F$55,"",0,1)</f>
        <v>24.835899999999999</v>
      </c>
    </row>
    <row r="2708" spans="1:8">
      <c r="A2708" s="2" t="s">
        <v>81</v>
      </c>
      <c r="B2708" s="2"/>
      <c r="C2708">
        <v>341.24</v>
      </c>
      <c r="D2708">
        <v>9.5</v>
      </c>
      <c r="E2708">
        <v>273.27</v>
      </c>
      <c r="F2708" t="s">
        <v>237</v>
      </c>
      <c r="G2708">
        <f>_xlfn.XLOOKUP(A2708,'List of Molecules Used'!$D$3:$D$55,'List of Molecules Used'!$E$3:$E$55,"",0,1)</f>
        <v>568.74</v>
      </c>
      <c r="H2708">
        <f>_xlfn.XLOOKUP(A2708,'List of Molecules Used'!$D$3:$D$55,'List of Molecules Used'!$F$3:$F$55,"",0,1)</f>
        <v>24.835899999999999</v>
      </c>
    </row>
    <row r="2709" spans="1:8">
      <c r="A2709" s="2" t="s">
        <v>81</v>
      </c>
      <c r="B2709" s="2"/>
      <c r="C2709">
        <v>341.24</v>
      </c>
      <c r="D2709">
        <v>10</v>
      </c>
      <c r="E2709">
        <v>273.26</v>
      </c>
      <c r="F2709" t="s">
        <v>237</v>
      </c>
      <c r="G2709">
        <f>_xlfn.XLOOKUP(A2709,'List of Molecules Used'!$D$3:$D$55,'List of Molecules Used'!$E$3:$E$55,"",0,1)</f>
        <v>568.74</v>
      </c>
      <c r="H2709">
        <f>_xlfn.XLOOKUP(A2709,'List of Molecules Used'!$D$3:$D$55,'List of Molecules Used'!$F$3:$F$55,"",0,1)</f>
        <v>24.835899999999999</v>
      </c>
    </row>
    <row r="2710" spans="1:8">
      <c r="A2710" s="2" t="s">
        <v>81</v>
      </c>
      <c r="B2710" s="2"/>
      <c r="C2710">
        <v>398.12</v>
      </c>
      <c r="D2710">
        <v>1</v>
      </c>
      <c r="E2710">
        <v>302.07</v>
      </c>
      <c r="F2710" t="s">
        <v>237</v>
      </c>
      <c r="G2710">
        <f>_xlfn.XLOOKUP(A2710,'List of Molecules Used'!$D$3:$D$55,'List of Molecules Used'!$E$3:$E$55,"",0,1)</f>
        <v>568.74</v>
      </c>
      <c r="H2710">
        <f>_xlfn.XLOOKUP(A2710,'List of Molecules Used'!$D$3:$D$55,'List of Molecules Used'!$F$3:$F$55,"",0,1)</f>
        <v>24.835899999999999</v>
      </c>
    </row>
    <row r="2711" spans="1:8">
      <c r="A2711" s="2" t="s">
        <v>81</v>
      </c>
      <c r="B2711" s="2"/>
      <c r="C2711">
        <v>398.12</v>
      </c>
      <c r="D2711">
        <v>1.5</v>
      </c>
      <c r="E2711">
        <v>302.02999999999997</v>
      </c>
      <c r="F2711" t="s">
        <v>237</v>
      </c>
      <c r="G2711">
        <f>_xlfn.XLOOKUP(A2711,'List of Molecules Used'!$D$3:$D$55,'List of Molecules Used'!$E$3:$E$55,"",0,1)</f>
        <v>568.74</v>
      </c>
      <c r="H2711">
        <f>_xlfn.XLOOKUP(A2711,'List of Molecules Used'!$D$3:$D$55,'List of Molecules Used'!$F$3:$F$55,"",0,1)</f>
        <v>24.835899999999999</v>
      </c>
    </row>
    <row r="2712" spans="1:8">
      <c r="A2712" s="2" t="s">
        <v>81</v>
      </c>
      <c r="B2712" s="2"/>
      <c r="C2712">
        <v>398.12</v>
      </c>
      <c r="D2712">
        <v>2</v>
      </c>
      <c r="E2712">
        <v>302</v>
      </c>
      <c r="F2712" t="s">
        <v>237</v>
      </c>
      <c r="G2712">
        <f>_xlfn.XLOOKUP(A2712,'List of Molecules Used'!$D$3:$D$55,'List of Molecules Used'!$E$3:$E$55,"",0,1)</f>
        <v>568.74</v>
      </c>
      <c r="H2712">
        <f>_xlfn.XLOOKUP(A2712,'List of Molecules Used'!$D$3:$D$55,'List of Molecules Used'!$F$3:$F$55,"",0,1)</f>
        <v>24.835899999999999</v>
      </c>
    </row>
    <row r="2713" spans="1:8">
      <c r="A2713" s="2" t="s">
        <v>81</v>
      </c>
      <c r="B2713" s="2"/>
      <c r="C2713">
        <v>398.12</v>
      </c>
      <c r="D2713">
        <v>2.5</v>
      </c>
      <c r="E2713">
        <v>301.97000000000003</v>
      </c>
      <c r="F2713" t="s">
        <v>237</v>
      </c>
      <c r="G2713">
        <f>_xlfn.XLOOKUP(A2713,'List of Molecules Used'!$D$3:$D$55,'List of Molecules Used'!$E$3:$E$55,"",0,1)</f>
        <v>568.74</v>
      </c>
      <c r="H2713">
        <f>_xlfn.XLOOKUP(A2713,'List of Molecules Used'!$D$3:$D$55,'List of Molecules Used'!$F$3:$F$55,"",0,1)</f>
        <v>24.835899999999999</v>
      </c>
    </row>
    <row r="2714" spans="1:8">
      <c r="A2714" s="2" t="s">
        <v>81</v>
      </c>
      <c r="B2714" s="2"/>
      <c r="C2714">
        <v>398.12</v>
      </c>
      <c r="D2714">
        <v>3</v>
      </c>
      <c r="E2714">
        <v>301.93</v>
      </c>
      <c r="F2714" t="s">
        <v>237</v>
      </c>
      <c r="G2714">
        <f>_xlfn.XLOOKUP(A2714,'List of Molecules Used'!$D$3:$D$55,'List of Molecules Used'!$E$3:$E$55,"",0,1)</f>
        <v>568.74</v>
      </c>
      <c r="H2714">
        <f>_xlfn.XLOOKUP(A2714,'List of Molecules Used'!$D$3:$D$55,'List of Molecules Used'!$F$3:$F$55,"",0,1)</f>
        <v>24.835899999999999</v>
      </c>
    </row>
    <row r="2715" spans="1:8">
      <c r="A2715" s="2" t="s">
        <v>81</v>
      </c>
      <c r="B2715" s="2"/>
      <c r="C2715">
        <v>398.12</v>
      </c>
      <c r="D2715">
        <v>3.5</v>
      </c>
      <c r="E2715">
        <v>301.89999999999998</v>
      </c>
      <c r="F2715" t="s">
        <v>237</v>
      </c>
      <c r="G2715">
        <f>_xlfn.XLOOKUP(A2715,'List of Molecules Used'!$D$3:$D$55,'List of Molecules Used'!$E$3:$E$55,"",0,1)</f>
        <v>568.74</v>
      </c>
      <c r="H2715">
        <f>_xlfn.XLOOKUP(A2715,'List of Molecules Used'!$D$3:$D$55,'List of Molecules Used'!$F$3:$F$55,"",0,1)</f>
        <v>24.835899999999999</v>
      </c>
    </row>
    <row r="2716" spans="1:8">
      <c r="A2716" s="2" t="s">
        <v>81</v>
      </c>
      <c r="B2716" s="2"/>
      <c r="C2716">
        <v>398.12</v>
      </c>
      <c r="D2716">
        <v>4</v>
      </c>
      <c r="E2716">
        <v>301.86</v>
      </c>
      <c r="F2716" t="s">
        <v>237</v>
      </c>
      <c r="G2716">
        <f>_xlfn.XLOOKUP(A2716,'List of Molecules Used'!$D$3:$D$55,'List of Molecules Used'!$E$3:$E$55,"",0,1)</f>
        <v>568.74</v>
      </c>
      <c r="H2716">
        <f>_xlfn.XLOOKUP(A2716,'List of Molecules Used'!$D$3:$D$55,'List of Molecules Used'!$F$3:$F$55,"",0,1)</f>
        <v>24.835899999999999</v>
      </c>
    </row>
    <row r="2717" spans="1:8">
      <c r="A2717" s="2" t="s">
        <v>81</v>
      </c>
      <c r="B2717" s="2"/>
      <c r="C2717">
        <v>398.12</v>
      </c>
      <c r="D2717">
        <v>4.5</v>
      </c>
      <c r="E2717">
        <v>301.83</v>
      </c>
      <c r="F2717" t="s">
        <v>237</v>
      </c>
      <c r="G2717">
        <f>_xlfn.XLOOKUP(A2717,'List of Molecules Used'!$D$3:$D$55,'List of Molecules Used'!$E$3:$E$55,"",0,1)</f>
        <v>568.74</v>
      </c>
      <c r="H2717">
        <f>_xlfn.XLOOKUP(A2717,'List of Molecules Used'!$D$3:$D$55,'List of Molecules Used'!$F$3:$F$55,"",0,1)</f>
        <v>24.835899999999999</v>
      </c>
    </row>
    <row r="2718" spans="1:8">
      <c r="A2718" s="2" t="s">
        <v>81</v>
      </c>
      <c r="B2718" s="2"/>
      <c r="C2718">
        <v>398.12</v>
      </c>
      <c r="D2718">
        <v>5</v>
      </c>
      <c r="E2718">
        <v>301.8</v>
      </c>
      <c r="F2718" t="s">
        <v>237</v>
      </c>
      <c r="G2718">
        <f>_xlfn.XLOOKUP(A2718,'List of Molecules Used'!$D$3:$D$55,'List of Molecules Used'!$E$3:$E$55,"",0,1)</f>
        <v>568.74</v>
      </c>
      <c r="H2718">
        <f>_xlfn.XLOOKUP(A2718,'List of Molecules Used'!$D$3:$D$55,'List of Molecules Used'!$F$3:$F$55,"",0,1)</f>
        <v>24.835899999999999</v>
      </c>
    </row>
    <row r="2719" spans="1:8">
      <c r="A2719" s="2" t="s">
        <v>81</v>
      </c>
      <c r="B2719" s="2"/>
      <c r="C2719">
        <v>398.12</v>
      </c>
      <c r="D2719">
        <v>5.5</v>
      </c>
      <c r="E2719">
        <v>301.76</v>
      </c>
      <c r="F2719" t="s">
        <v>237</v>
      </c>
      <c r="G2719">
        <f>_xlfn.XLOOKUP(A2719,'List of Molecules Used'!$D$3:$D$55,'List of Molecules Used'!$E$3:$E$55,"",0,1)</f>
        <v>568.74</v>
      </c>
      <c r="H2719">
        <f>_xlfn.XLOOKUP(A2719,'List of Molecules Used'!$D$3:$D$55,'List of Molecules Used'!$F$3:$F$55,"",0,1)</f>
        <v>24.835899999999999</v>
      </c>
    </row>
    <row r="2720" spans="1:8">
      <c r="A2720" s="2" t="s">
        <v>81</v>
      </c>
      <c r="B2720" s="2"/>
      <c r="C2720">
        <v>398.12</v>
      </c>
      <c r="D2720">
        <v>6</v>
      </c>
      <c r="E2720">
        <v>301.73</v>
      </c>
      <c r="F2720" t="s">
        <v>237</v>
      </c>
      <c r="G2720">
        <f>_xlfn.XLOOKUP(A2720,'List of Molecules Used'!$D$3:$D$55,'List of Molecules Used'!$E$3:$E$55,"",0,1)</f>
        <v>568.74</v>
      </c>
      <c r="H2720">
        <f>_xlfn.XLOOKUP(A2720,'List of Molecules Used'!$D$3:$D$55,'List of Molecules Used'!$F$3:$F$55,"",0,1)</f>
        <v>24.835899999999999</v>
      </c>
    </row>
    <row r="2721" spans="1:8">
      <c r="A2721" s="2" t="s">
        <v>81</v>
      </c>
      <c r="B2721" s="2"/>
      <c r="C2721">
        <v>398.12</v>
      </c>
      <c r="D2721">
        <v>6.5</v>
      </c>
      <c r="E2721">
        <v>301.7</v>
      </c>
      <c r="F2721" t="s">
        <v>237</v>
      </c>
      <c r="G2721">
        <f>_xlfn.XLOOKUP(A2721,'List of Molecules Used'!$D$3:$D$55,'List of Molecules Used'!$E$3:$E$55,"",0,1)</f>
        <v>568.74</v>
      </c>
      <c r="H2721">
        <f>_xlfn.XLOOKUP(A2721,'List of Molecules Used'!$D$3:$D$55,'List of Molecules Used'!$F$3:$F$55,"",0,1)</f>
        <v>24.835899999999999</v>
      </c>
    </row>
    <row r="2722" spans="1:8">
      <c r="A2722" s="2" t="s">
        <v>81</v>
      </c>
      <c r="B2722" s="2"/>
      <c r="C2722">
        <v>398.12</v>
      </c>
      <c r="D2722">
        <v>7</v>
      </c>
      <c r="E2722">
        <v>301.67</v>
      </c>
      <c r="F2722" t="s">
        <v>237</v>
      </c>
      <c r="G2722">
        <f>_xlfn.XLOOKUP(A2722,'List of Molecules Used'!$D$3:$D$55,'List of Molecules Used'!$E$3:$E$55,"",0,1)</f>
        <v>568.74</v>
      </c>
      <c r="H2722">
        <f>_xlfn.XLOOKUP(A2722,'List of Molecules Used'!$D$3:$D$55,'List of Molecules Used'!$F$3:$F$55,"",0,1)</f>
        <v>24.835899999999999</v>
      </c>
    </row>
    <row r="2723" spans="1:8">
      <c r="A2723" s="2" t="s">
        <v>81</v>
      </c>
      <c r="B2723" s="2"/>
      <c r="C2723">
        <v>398.12</v>
      </c>
      <c r="D2723">
        <v>7.5</v>
      </c>
      <c r="E2723">
        <v>301.63</v>
      </c>
      <c r="F2723" t="s">
        <v>237</v>
      </c>
      <c r="G2723">
        <f>_xlfn.XLOOKUP(A2723,'List of Molecules Used'!$D$3:$D$55,'List of Molecules Used'!$E$3:$E$55,"",0,1)</f>
        <v>568.74</v>
      </c>
      <c r="H2723">
        <f>_xlfn.XLOOKUP(A2723,'List of Molecules Used'!$D$3:$D$55,'List of Molecules Used'!$F$3:$F$55,"",0,1)</f>
        <v>24.835899999999999</v>
      </c>
    </row>
    <row r="2724" spans="1:8">
      <c r="A2724" s="2" t="s">
        <v>81</v>
      </c>
      <c r="B2724" s="2"/>
      <c r="C2724">
        <v>398.12</v>
      </c>
      <c r="D2724">
        <v>8</v>
      </c>
      <c r="E2724">
        <v>301.60000000000002</v>
      </c>
      <c r="F2724" t="s">
        <v>237</v>
      </c>
      <c r="G2724">
        <f>_xlfn.XLOOKUP(A2724,'List of Molecules Used'!$D$3:$D$55,'List of Molecules Used'!$E$3:$E$55,"",0,1)</f>
        <v>568.74</v>
      </c>
      <c r="H2724">
        <f>_xlfn.XLOOKUP(A2724,'List of Molecules Used'!$D$3:$D$55,'List of Molecules Used'!$F$3:$F$55,"",0,1)</f>
        <v>24.835899999999999</v>
      </c>
    </row>
    <row r="2725" spans="1:8">
      <c r="A2725" s="2" t="s">
        <v>81</v>
      </c>
      <c r="B2725" s="2"/>
      <c r="C2725">
        <v>398.12</v>
      </c>
      <c r="D2725">
        <v>8.5</v>
      </c>
      <c r="E2725">
        <v>301.57</v>
      </c>
      <c r="F2725" t="s">
        <v>237</v>
      </c>
      <c r="G2725">
        <f>_xlfn.XLOOKUP(A2725,'List of Molecules Used'!$D$3:$D$55,'List of Molecules Used'!$E$3:$E$55,"",0,1)</f>
        <v>568.74</v>
      </c>
      <c r="H2725">
        <f>_xlfn.XLOOKUP(A2725,'List of Molecules Used'!$D$3:$D$55,'List of Molecules Used'!$F$3:$F$55,"",0,1)</f>
        <v>24.835899999999999</v>
      </c>
    </row>
    <row r="2726" spans="1:8">
      <c r="A2726" s="2" t="s">
        <v>81</v>
      </c>
      <c r="B2726" s="2"/>
      <c r="C2726">
        <v>398.12</v>
      </c>
      <c r="D2726">
        <v>9</v>
      </c>
      <c r="E2726">
        <v>301.54000000000002</v>
      </c>
      <c r="F2726" t="s">
        <v>237</v>
      </c>
      <c r="G2726">
        <f>_xlfn.XLOOKUP(A2726,'List of Molecules Used'!$D$3:$D$55,'List of Molecules Used'!$E$3:$E$55,"",0,1)</f>
        <v>568.74</v>
      </c>
      <c r="H2726">
        <f>_xlfn.XLOOKUP(A2726,'List of Molecules Used'!$D$3:$D$55,'List of Molecules Used'!$F$3:$F$55,"",0,1)</f>
        <v>24.835899999999999</v>
      </c>
    </row>
    <row r="2727" spans="1:8">
      <c r="A2727" s="2" t="s">
        <v>81</v>
      </c>
      <c r="B2727" s="2"/>
      <c r="C2727">
        <v>398.12</v>
      </c>
      <c r="D2727">
        <v>9.5</v>
      </c>
      <c r="E2727">
        <v>301.5</v>
      </c>
      <c r="F2727" t="s">
        <v>237</v>
      </c>
      <c r="G2727">
        <f>_xlfn.XLOOKUP(A2727,'List of Molecules Used'!$D$3:$D$55,'List of Molecules Used'!$E$3:$E$55,"",0,1)</f>
        <v>568.74</v>
      </c>
      <c r="H2727">
        <f>_xlfn.XLOOKUP(A2727,'List of Molecules Used'!$D$3:$D$55,'List of Molecules Used'!$F$3:$F$55,"",0,1)</f>
        <v>24.835899999999999</v>
      </c>
    </row>
    <row r="2728" spans="1:8">
      <c r="A2728" s="2" t="s">
        <v>81</v>
      </c>
      <c r="B2728" s="2"/>
      <c r="C2728">
        <v>398.12</v>
      </c>
      <c r="D2728">
        <v>10</v>
      </c>
      <c r="E2728">
        <v>301.47000000000003</v>
      </c>
      <c r="F2728" t="s">
        <v>237</v>
      </c>
      <c r="G2728">
        <f>_xlfn.XLOOKUP(A2728,'List of Molecules Used'!$D$3:$D$55,'List of Molecules Used'!$E$3:$E$55,"",0,1)</f>
        <v>568.74</v>
      </c>
      <c r="H2728">
        <f>_xlfn.XLOOKUP(A2728,'List of Molecules Used'!$D$3:$D$55,'List of Molecules Used'!$F$3:$F$55,"",0,1)</f>
        <v>24.835899999999999</v>
      </c>
    </row>
    <row r="2729" spans="1:8">
      <c r="A2729" s="2" t="s">
        <v>81</v>
      </c>
      <c r="B2729" s="2"/>
      <c r="C2729">
        <v>454.99</v>
      </c>
      <c r="D2729">
        <v>1</v>
      </c>
      <c r="E2729">
        <v>269.24</v>
      </c>
      <c r="F2729" t="s">
        <v>238</v>
      </c>
      <c r="G2729">
        <f>_xlfn.XLOOKUP(A2729,'List of Molecules Used'!$D$3:$D$55,'List of Molecules Used'!$E$3:$E$55,"",0,1)</f>
        <v>568.74</v>
      </c>
      <c r="H2729">
        <f>_xlfn.XLOOKUP(A2729,'List of Molecules Used'!$D$3:$D$55,'List of Molecules Used'!$F$3:$F$55,"",0,1)</f>
        <v>24.835899999999999</v>
      </c>
    </row>
    <row r="2730" spans="1:8">
      <c r="A2730" s="2" t="s">
        <v>81</v>
      </c>
      <c r="B2730" s="2"/>
      <c r="C2730">
        <v>454.99</v>
      </c>
      <c r="D2730">
        <v>1.5</v>
      </c>
      <c r="E2730">
        <v>270.99</v>
      </c>
      <c r="F2730" t="s">
        <v>238</v>
      </c>
      <c r="G2730">
        <f>_xlfn.XLOOKUP(A2730,'List of Molecules Used'!$D$3:$D$55,'List of Molecules Used'!$E$3:$E$55,"",0,1)</f>
        <v>568.74</v>
      </c>
      <c r="H2730">
        <f>_xlfn.XLOOKUP(A2730,'List of Molecules Used'!$D$3:$D$55,'List of Molecules Used'!$F$3:$F$55,"",0,1)</f>
        <v>24.835899999999999</v>
      </c>
    </row>
    <row r="2731" spans="1:8">
      <c r="A2731" s="2" t="s">
        <v>81</v>
      </c>
      <c r="B2731" s="2"/>
      <c r="C2731">
        <v>454.99</v>
      </c>
      <c r="D2731">
        <v>2</v>
      </c>
      <c r="E2731">
        <v>272.92</v>
      </c>
      <c r="F2731" t="s">
        <v>238</v>
      </c>
      <c r="G2731">
        <f>_xlfn.XLOOKUP(A2731,'List of Molecules Used'!$D$3:$D$55,'List of Molecules Used'!$E$3:$E$55,"",0,1)</f>
        <v>568.74</v>
      </c>
      <c r="H2731">
        <f>_xlfn.XLOOKUP(A2731,'List of Molecules Used'!$D$3:$D$55,'List of Molecules Used'!$F$3:$F$55,"",0,1)</f>
        <v>24.835899999999999</v>
      </c>
    </row>
    <row r="2732" spans="1:8">
      <c r="A2732" s="2" t="s">
        <v>81</v>
      </c>
      <c r="B2732" s="2"/>
      <c r="C2732">
        <v>454.99</v>
      </c>
      <c r="D2732">
        <v>2.5</v>
      </c>
      <c r="E2732">
        <v>275.08</v>
      </c>
      <c r="F2732" t="s">
        <v>238</v>
      </c>
      <c r="G2732">
        <f>_xlfn.XLOOKUP(A2732,'List of Molecules Used'!$D$3:$D$55,'List of Molecules Used'!$E$3:$E$55,"",0,1)</f>
        <v>568.74</v>
      </c>
      <c r="H2732">
        <f>_xlfn.XLOOKUP(A2732,'List of Molecules Used'!$D$3:$D$55,'List of Molecules Used'!$F$3:$F$55,"",0,1)</f>
        <v>24.835899999999999</v>
      </c>
    </row>
    <row r="2733" spans="1:8">
      <c r="A2733" s="2" t="s">
        <v>81</v>
      </c>
      <c r="B2733" s="2"/>
      <c r="C2733">
        <v>454.99</v>
      </c>
      <c r="D2733">
        <v>3</v>
      </c>
      <c r="E2733">
        <v>277.51</v>
      </c>
      <c r="F2733" t="s">
        <v>238</v>
      </c>
      <c r="G2733">
        <f>_xlfn.XLOOKUP(A2733,'List of Molecules Used'!$D$3:$D$55,'List of Molecules Used'!$E$3:$E$55,"",0,1)</f>
        <v>568.74</v>
      </c>
      <c r="H2733">
        <f>_xlfn.XLOOKUP(A2733,'List of Molecules Used'!$D$3:$D$55,'List of Molecules Used'!$F$3:$F$55,"",0,1)</f>
        <v>24.835899999999999</v>
      </c>
    </row>
    <row r="2734" spans="1:8">
      <c r="A2734" s="2" t="s">
        <v>81</v>
      </c>
      <c r="B2734" s="2"/>
      <c r="C2734">
        <v>454.99</v>
      </c>
      <c r="D2734">
        <v>3.5</v>
      </c>
      <c r="E2734">
        <v>280.27</v>
      </c>
      <c r="F2734" t="s">
        <v>238</v>
      </c>
      <c r="G2734">
        <f>_xlfn.XLOOKUP(A2734,'List of Molecules Used'!$D$3:$D$55,'List of Molecules Used'!$E$3:$E$55,"",0,1)</f>
        <v>568.74</v>
      </c>
      <c r="H2734">
        <f>_xlfn.XLOOKUP(A2734,'List of Molecules Used'!$D$3:$D$55,'List of Molecules Used'!$F$3:$F$55,"",0,1)</f>
        <v>24.835899999999999</v>
      </c>
    </row>
    <row r="2735" spans="1:8">
      <c r="A2735" s="2" t="s">
        <v>81</v>
      </c>
      <c r="B2735" s="2"/>
      <c r="C2735">
        <v>454.99</v>
      </c>
      <c r="D2735">
        <v>3.8622999999999998</v>
      </c>
      <c r="E2735">
        <v>282.54000000000002</v>
      </c>
      <c r="F2735" t="s">
        <v>238</v>
      </c>
      <c r="G2735">
        <f>_xlfn.XLOOKUP(A2735,'List of Molecules Used'!$D$3:$D$55,'List of Molecules Used'!$E$3:$E$55,"",0,1)</f>
        <v>568.74</v>
      </c>
      <c r="H2735">
        <f>_xlfn.XLOOKUP(A2735,'List of Molecules Used'!$D$3:$D$55,'List of Molecules Used'!$F$3:$F$55,"",0,1)</f>
        <v>24.835899999999999</v>
      </c>
    </row>
    <row r="2736" spans="1:8">
      <c r="A2736" s="2" t="s">
        <v>81</v>
      </c>
      <c r="B2736" s="2"/>
      <c r="C2736">
        <v>454.99</v>
      </c>
      <c r="D2736">
        <v>3.8622999999999998</v>
      </c>
      <c r="E2736">
        <v>334.91</v>
      </c>
      <c r="F2736" t="s">
        <v>237</v>
      </c>
      <c r="G2736">
        <f>_xlfn.XLOOKUP(A2736,'List of Molecules Used'!$D$3:$D$55,'List of Molecules Used'!$E$3:$E$55,"",0,1)</f>
        <v>568.74</v>
      </c>
      <c r="H2736">
        <f>_xlfn.XLOOKUP(A2736,'List of Molecules Used'!$D$3:$D$55,'List of Molecules Used'!$F$3:$F$55,"",0,1)</f>
        <v>24.835899999999999</v>
      </c>
    </row>
    <row r="2737" spans="1:8">
      <c r="A2737" s="2" t="s">
        <v>81</v>
      </c>
      <c r="B2737" s="2"/>
      <c r="C2737">
        <v>454.99</v>
      </c>
      <c r="D2737">
        <v>4</v>
      </c>
      <c r="E2737">
        <v>334.88</v>
      </c>
      <c r="F2737" t="s">
        <v>237</v>
      </c>
      <c r="G2737">
        <f>_xlfn.XLOOKUP(A2737,'List of Molecules Used'!$D$3:$D$55,'List of Molecules Used'!$E$3:$E$55,"",0,1)</f>
        <v>568.74</v>
      </c>
      <c r="H2737">
        <f>_xlfn.XLOOKUP(A2737,'List of Molecules Used'!$D$3:$D$55,'List of Molecules Used'!$F$3:$F$55,"",0,1)</f>
        <v>24.835899999999999</v>
      </c>
    </row>
    <row r="2738" spans="1:8">
      <c r="A2738" s="2" t="s">
        <v>81</v>
      </c>
      <c r="B2738" s="2"/>
      <c r="C2738">
        <v>454.99</v>
      </c>
      <c r="D2738">
        <v>4.5</v>
      </c>
      <c r="E2738">
        <v>334.78</v>
      </c>
      <c r="F2738" t="s">
        <v>237</v>
      </c>
      <c r="G2738">
        <f>_xlfn.XLOOKUP(A2738,'List of Molecules Used'!$D$3:$D$55,'List of Molecules Used'!$E$3:$E$55,"",0,1)</f>
        <v>568.74</v>
      </c>
      <c r="H2738">
        <f>_xlfn.XLOOKUP(A2738,'List of Molecules Used'!$D$3:$D$55,'List of Molecules Used'!$F$3:$F$55,"",0,1)</f>
        <v>24.835899999999999</v>
      </c>
    </row>
    <row r="2739" spans="1:8">
      <c r="A2739" s="2" t="s">
        <v>81</v>
      </c>
      <c r="B2739" s="2"/>
      <c r="C2739">
        <v>454.99</v>
      </c>
      <c r="D2739">
        <v>5</v>
      </c>
      <c r="E2739">
        <v>334.69</v>
      </c>
      <c r="F2739" t="s">
        <v>237</v>
      </c>
      <c r="G2739">
        <f>_xlfn.XLOOKUP(A2739,'List of Molecules Used'!$D$3:$D$55,'List of Molecules Used'!$E$3:$E$55,"",0,1)</f>
        <v>568.74</v>
      </c>
      <c r="H2739">
        <f>_xlfn.XLOOKUP(A2739,'List of Molecules Used'!$D$3:$D$55,'List of Molecules Used'!$F$3:$F$55,"",0,1)</f>
        <v>24.835899999999999</v>
      </c>
    </row>
    <row r="2740" spans="1:8">
      <c r="A2740" s="2" t="s">
        <v>81</v>
      </c>
      <c r="B2740" s="2"/>
      <c r="C2740">
        <v>454.99</v>
      </c>
      <c r="D2740">
        <v>5.5</v>
      </c>
      <c r="E2740">
        <v>334.59</v>
      </c>
      <c r="F2740" t="s">
        <v>237</v>
      </c>
      <c r="G2740">
        <f>_xlfn.XLOOKUP(A2740,'List of Molecules Used'!$D$3:$D$55,'List of Molecules Used'!$E$3:$E$55,"",0,1)</f>
        <v>568.74</v>
      </c>
      <c r="H2740">
        <f>_xlfn.XLOOKUP(A2740,'List of Molecules Used'!$D$3:$D$55,'List of Molecules Used'!$F$3:$F$55,"",0,1)</f>
        <v>24.835899999999999</v>
      </c>
    </row>
    <row r="2741" spans="1:8">
      <c r="A2741" s="2" t="s">
        <v>81</v>
      </c>
      <c r="B2741" s="2"/>
      <c r="C2741">
        <v>454.99</v>
      </c>
      <c r="D2741">
        <v>6</v>
      </c>
      <c r="E2741">
        <v>334.5</v>
      </c>
      <c r="F2741" t="s">
        <v>237</v>
      </c>
      <c r="G2741">
        <f>_xlfn.XLOOKUP(A2741,'List of Molecules Used'!$D$3:$D$55,'List of Molecules Used'!$E$3:$E$55,"",0,1)</f>
        <v>568.74</v>
      </c>
      <c r="H2741">
        <f>_xlfn.XLOOKUP(A2741,'List of Molecules Used'!$D$3:$D$55,'List of Molecules Used'!$F$3:$F$55,"",0,1)</f>
        <v>24.835899999999999</v>
      </c>
    </row>
    <row r="2742" spans="1:8">
      <c r="A2742" s="2" t="s">
        <v>81</v>
      </c>
      <c r="B2742" s="2"/>
      <c r="C2742">
        <v>454.99</v>
      </c>
      <c r="D2742">
        <v>6.5</v>
      </c>
      <c r="E2742">
        <v>334.4</v>
      </c>
      <c r="F2742" t="s">
        <v>237</v>
      </c>
      <c r="G2742">
        <f>_xlfn.XLOOKUP(A2742,'List of Molecules Used'!$D$3:$D$55,'List of Molecules Used'!$E$3:$E$55,"",0,1)</f>
        <v>568.74</v>
      </c>
      <c r="H2742">
        <f>_xlfn.XLOOKUP(A2742,'List of Molecules Used'!$D$3:$D$55,'List of Molecules Used'!$F$3:$F$55,"",0,1)</f>
        <v>24.835899999999999</v>
      </c>
    </row>
    <row r="2743" spans="1:8">
      <c r="A2743" s="2" t="s">
        <v>81</v>
      </c>
      <c r="B2743" s="2"/>
      <c r="C2743">
        <v>454.99</v>
      </c>
      <c r="D2743">
        <v>7</v>
      </c>
      <c r="E2743">
        <v>334.31</v>
      </c>
      <c r="F2743" t="s">
        <v>237</v>
      </c>
      <c r="G2743">
        <f>_xlfn.XLOOKUP(A2743,'List of Molecules Used'!$D$3:$D$55,'List of Molecules Used'!$E$3:$E$55,"",0,1)</f>
        <v>568.74</v>
      </c>
      <c r="H2743">
        <f>_xlfn.XLOOKUP(A2743,'List of Molecules Used'!$D$3:$D$55,'List of Molecules Used'!$F$3:$F$55,"",0,1)</f>
        <v>24.835899999999999</v>
      </c>
    </row>
    <row r="2744" spans="1:8">
      <c r="A2744" s="2" t="s">
        <v>81</v>
      </c>
      <c r="B2744" s="2"/>
      <c r="C2744">
        <v>454.99</v>
      </c>
      <c r="D2744">
        <v>7.5</v>
      </c>
      <c r="E2744">
        <v>334.22</v>
      </c>
      <c r="F2744" t="s">
        <v>237</v>
      </c>
      <c r="G2744">
        <f>_xlfn.XLOOKUP(A2744,'List of Molecules Used'!$D$3:$D$55,'List of Molecules Used'!$E$3:$E$55,"",0,1)</f>
        <v>568.74</v>
      </c>
      <c r="H2744">
        <f>_xlfn.XLOOKUP(A2744,'List of Molecules Used'!$D$3:$D$55,'List of Molecules Used'!$F$3:$F$55,"",0,1)</f>
        <v>24.835899999999999</v>
      </c>
    </row>
    <row r="2745" spans="1:8">
      <c r="A2745" s="2" t="s">
        <v>81</v>
      </c>
      <c r="B2745" s="2"/>
      <c r="C2745">
        <v>454.99</v>
      </c>
      <c r="D2745">
        <v>8</v>
      </c>
      <c r="E2745">
        <v>334.12</v>
      </c>
      <c r="F2745" t="s">
        <v>237</v>
      </c>
      <c r="G2745">
        <f>_xlfn.XLOOKUP(A2745,'List of Molecules Used'!$D$3:$D$55,'List of Molecules Used'!$E$3:$E$55,"",0,1)</f>
        <v>568.74</v>
      </c>
      <c r="H2745">
        <f>_xlfn.XLOOKUP(A2745,'List of Molecules Used'!$D$3:$D$55,'List of Molecules Used'!$F$3:$F$55,"",0,1)</f>
        <v>24.835899999999999</v>
      </c>
    </row>
    <row r="2746" spans="1:8">
      <c r="A2746" s="2" t="s">
        <v>81</v>
      </c>
      <c r="B2746" s="2"/>
      <c r="C2746">
        <v>454.99</v>
      </c>
      <c r="D2746">
        <v>8.5</v>
      </c>
      <c r="E2746">
        <v>334.03</v>
      </c>
      <c r="F2746" t="s">
        <v>237</v>
      </c>
      <c r="G2746">
        <f>_xlfn.XLOOKUP(A2746,'List of Molecules Used'!$D$3:$D$55,'List of Molecules Used'!$E$3:$E$55,"",0,1)</f>
        <v>568.74</v>
      </c>
      <c r="H2746">
        <f>_xlfn.XLOOKUP(A2746,'List of Molecules Used'!$D$3:$D$55,'List of Molecules Used'!$F$3:$F$55,"",0,1)</f>
        <v>24.835899999999999</v>
      </c>
    </row>
    <row r="2747" spans="1:8">
      <c r="A2747" s="2" t="s">
        <v>81</v>
      </c>
      <c r="B2747" s="2"/>
      <c r="C2747">
        <v>454.99</v>
      </c>
      <c r="D2747">
        <v>9</v>
      </c>
      <c r="E2747">
        <v>333.94</v>
      </c>
      <c r="F2747" t="s">
        <v>237</v>
      </c>
      <c r="G2747">
        <f>_xlfn.XLOOKUP(A2747,'List of Molecules Used'!$D$3:$D$55,'List of Molecules Used'!$E$3:$E$55,"",0,1)</f>
        <v>568.74</v>
      </c>
      <c r="H2747">
        <f>_xlfn.XLOOKUP(A2747,'List of Molecules Used'!$D$3:$D$55,'List of Molecules Used'!$F$3:$F$55,"",0,1)</f>
        <v>24.835899999999999</v>
      </c>
    </row>
    <row r="2748" spans="1:8">
      <c r="A2748" s="2" t="s">
        <v>81</v>
      </c>
      <c r="B2748" s="2"/>
      <c r="C2748">
        <v>454.99</v>
      </c>
      <c r="D2748">
        <v>9.5</v>
      </c>
      <c r="E2748">
        <v>333.85</v>
      </c>
      <c r="F2748" t="s">
        <v>237</v>
      </c>
      <c r="G2748">
        <f>_xlfn.XLOOKUP(A2748,'List of Molecules Used'!$D$3:$D$55,'List of Molecules Used'!$E$3:$E$55,"",0,1)</f>
        <v>568.74</v>
      </c>
      <c r="H2748">
        <f>_xlfn.XLOOKUP(A2748,'List of Molecules Used'!$D$3:$D$55,'List of Molecules Used'!$F$3:$F$55,"",0,1)</f>
        <v>24.835899999999999</v>
      </c>
    </row>
    <row r="2749" spans="1:8">
      <c r="A2749" s="2" t="s">
        <v>81</v>
      </c>
      <c r="B2749" s="2"/>
      <c r="C2749">
        <v>454.99</v>
      </c>
      <c r="D2749">
        <v>10</v>
      </c>
      <c r="E2749">
        <v>333.76</v>
      </c>
      <c r="F2749" t="s">
        <v>237</v>
      </c>
      <c r="G2749">
        <f>_xlfn.XLOOKUP(A2749,'List of Molecules Used'!$D$3:$D$55,'List of Molecules Used'!$E$3:$E$55,"",0,1)</f>
        <v>568.74</v>
      </c>
      <c r="H2749">
        <f>_xlfn.XLOOKUP(A2749,'List of Molecules Used'!$D$3:$D$55,'List of Molecules Used'!$F$3:$F$55,"",0,1)</f>
        <v>24.835899999999999</v>
      </c>
    </row>
    <row r="2750" spans="1:8">
      <c r="A2750" s="2" t="s">
        <v>81</v>
      </c>
      <c r="B2750" s="2"/>
      <c r="C2750">
        <v>511.87</v>
      </c>
      <c r="D2750">
        <v>1</v>
      </c>
      <c r="E2750">
        <v>293.48</v>
      </c>
      <c r="F2750" t="s">
        <v>238</v>
      </c>
      <c r="G2750">
        <f>_xlfn.XLOOKUP(A2750,'List of Molecules Used'!$D$3:$D$55,'List of Molecules Used'!$E$3:$E$55,"",0,1)</f>
        <v>568.74</v>
      </c>
      <c r="H2750">
        <f>_xlfn.XLOOKUP(A2750,'List of Molecules Used'!$D$3:$D$55,'List of Molecules Used'!$F$3:$F$55,"",0,1)</f>
        <v>24.835899999999999</v>
      </c>
    </row>
    <row r="2751" spans="1:8">
      <c r="A2751" s="2" t="s">
        <v>81</v>
      </c>
      <c r="B2751" s="2"/>
      <c r="C2751">
        <v>511.87</v>
      </c>
      <c r="D2751">
        <v>1.5</v>
      </c>
      <c r="E2751">
        <v>294.42</v>
      </c>
      <c r="F2751" t="s">
        <v>238</v>
      </c>
      <c r="G2751">
        <f>_xlfn.XLOOKUP(A2751,'List of Molecules Used'!$D$3:$D$55,'List of Molecules Used'!$E$3:$E$55,"",0,1)</f>
        <v>568.74</v>
      </c>
      <c r="H2751">
        <f>_xlfn.XLOOKUP(A2751,'List of Molecules Used'!$D$3:$D$55,'List of Molecules Used'!$F$3:$F$55,"",0,1)</f>
        <v>24.835899999999999</v>
      </c>
    </row>
    <row r="2752" spans="1:8">
      <c r="A2752" s="2" t="s">
        <v>81</v>
      </c>
      <c r="B2752" s="2"/>
      <c r="C2752">
        <v>511.87</v>
      </c>
      <c r="D2752">
        <v>2</v>
      </c>
      <c r="E2752">
        <v>295.43</v>
      </c>
      <c r="F2752" t="s">
        <v>238</v>
      </c>
      <c r="G2752">
        <f>_xlfn.XLOOKUP(A2752,'List of Molecules Used'!$D$3:$D$55,'List of Molecules Used'!$E$3:$E$55,"",0,1)</f>
        <v>568.74</v>
      </c>
      <c r="H2752">
        <f>_xlfn.XLOOKUP(A2752,'List of Molecules Used'!$D$3:$D$55,'List of Molecules Used'!$F$3:$F$55,"",0,1)</f>
        <v>24.835899999999999</v>
      </c>
    </row>
    <row r="2753" spans="1:8">
      <c r="A2753" s="2" t="s">
        <v>81</v>
      </c>
      <c r="B2753" s="2"/>
      <c r="C2753">
        <v>511.87</v>
      </c>
      <c r="D2753">
        <v>2.5</v>
      </c>
      <c r="E2753">
        <v>296.49</v>
      </c>
      <c r="F2753" t="s">
        <v>238</v>
      </c>
      <c r="G2753">
        <f>_xlfn.XLOOKUP(A2753,'List of Molecules Used'!$D$3:$D$55,'List of Molecules Used'!$E$3:$E$55,"",0,1)</f>
        <v>568.74</v>
      </c>
      <c r="H2753">
        <f>_xlfn.XLOOKUP(A2753,'List of Molecules Used'!$D$3:$D$55,'List of Molecules Used'!$F$3:$F$55,"",0,1)</f>
        <v>24.835899999999999</v>
      </c>
    </row>
    <row r="2754" spans="1:8">
      <c r="A2754" s="2" t="s">
        <v>81</v>
      </c>
      <c r="B2754" s="2"/>
      <c r="C2754">
        <v>511.87</v>
      </c>
      <c r="D2754">
        <v>3</v>
      </c>
      <c r="E2754">
        <v>297.63</v>
      </c>
      <c r="F2754" t="s">
        <v>238</v>
      </c>
      <c r="G2754">
        <f>_xlfn.XLOOKUP(A2754,'List of Molecules Used'!$D$3:$D$55,'List of Molecules Used'!$E$3:$E$55,"",0,1)</f>
        <v>568.74</v>
      </c>
      <c r="H2754">
        <f>_xlfn.XLOOKUP(A2754,'List of Molecules Used'!$D$3:$D$55,'List of Molecules Used'!$F$3:$F$55,"",0,1)</f>
        <v>24.835899999999999</v>
      </c>
    </row>
    <row r="2755" spans="1:8">
      <c r="A2755" s="2" t="s">
        <v>81</v>
      </c>
      <c r="B2755" s="2"/>
      <c r="C2755">
        <v>511.87</v>
      </c>
      <c r="D2755">
        <v>3.5</v>
      </c>
      <c r="E2755">
        <v>298.85000000000002</v>
      </c>
      <c r="F2755" t="s">
        <v>238</v>
      </c>
      <c r="G2755">
        <f>_xlfn.XLOOKUP(A2755,'List of Molecules Used'!$D$3:$D$55,'List of Molecules Used'!$E$3:$E$55,"",0,1)</f>
        <v>568.74</v>
      </c>
      <c r="H2755">
        <f>_xlfn.XLOOKUP(A2755,'List of Molecules Used'!$D$3:$D$55,'List of Molecules Used'!$F$3:$F$55,"",0,1)</f>
        <v>24.835899999999999</v>
      </c>
    </row>
    <row r="2756" spans="1:8">
      <c r="A2756" s="2" t="s">
        <v>81</v>
      </c>
      <c r="B2756" s="2"/>
      <c r="C2756">
        <v>511.87</v>
      </c>
      <c r="D2756">
        <v>4</v>
      </c>
      <c r="E2756">
        <v>300.16000000000003</v>
      </c>
      <c r="F2756" t="s">
        <v>238</v>
      </c>
      <c r="G2756">
        <f>_xlfn.XLOOKUP(A2756,'List of Molecules Used'!$D$3:$D$55,'List of Molecules Used'!$E$3:$E$55,"",0,1)</f>
        <v>568.74</v>
      </c>
      <c r="H2756">
        <f>_xlfn.XLOOKUP(A2756,'List of Molecules Used'!$D$3:$D$55,'List of Molecules Used'!$F$3:$F$55,"",0,1)</f>
        <v>24.835899999999999</v>
      </c>
    </row>
    <row r="2757" spans="1:8">
      <c r="A2757" s="2" t="s">
        <v>81</v>
      </c>
      <c r="B2757" s="2"/>
      <c r="C2757">
        <v>511.87</v>
      </c>
      <c r="D2757">
        <v>4.5</v>
      </c>
      <c r="E2757">
        <v>301.57</v>
      </c>
      <c r="F2757" t="s">
        <v>238</v>
      </c>
      <c r="G2757">
        <f>_xlfn.XLOOKUP(A2757,'List of Molecules Used'!$D$3:$D$55,'List of Molecules Used'!$E$3:$E$55,"",0,1)</f>
        <v>568.74</v>
      </c>
      <c r="H2757">
        <f>_xlfn.XLOOKUP(A2757,'List of Molecules Used'!$D$3:$D$55,'List of Molecules Used'!$F$3:$F$55,"",0,1)</f>
        <v>24.835899999999999</v>
      </c>
    </row>
    <row r="2758" spans="1:8">
      <c r="A2758" s="2" t="s">
        <v>81</v>
      </c>
      <c r="B2758" s="2"/>
      <c r="C2758">
        <v>511.87</v>
      </c>
      <c r="D2758">
        <v>5</v>
      </c>
      <c r="E2758">
        <v>303.10000000000002</v>
      </c>
      <c r="F2758" t="s">
        <v>238</v>
      </c>
      <c r="G2758">
        <f>_xlfn.XLOOKUP(A2758,'List of Molecules Used'!$D$3:$D$55,'List of Molecules Used'!$E$3:$E$55,"",0,1)</f>
        <v>568.74</v>
      </c>
      <c r="H2758">
        <f>_xlfn.XLOOKUP(A2758,'List of Molecules Used'!$D$3:$D$55,'List of Molecules Used'!$F$3:$F$55,"",0,1)</f>
        <v>24.835899999999999</v>
      </c>
    </row>
    <row r="2759" spans="1:8">
      <c r="A2759" s="2" t="s">
        <v>81</v>
      </c>
      <c r="B2759" s="2"/>
      <c r="C2759">
        <v>511.87</v>
      </c>
      <c r="D2759">
        <v>5.5</v>
      </c>
      <c r="E2759">
        <v>304.76</v>
      </c>
      <c r="F2759" t="s">
        <v>238</v>
      </c>
      <c r="G2759">
        <f>_xlfn.XLOOKUP(A2759,'List of Molecules Used'!$D$3:$D$55,'List of Molecules Used'!$E$3:$E$55,"",0,1)</f>
        <v>568.74</v>
      </c>
      <c r="H2759">
        <f>_xlfn.XLOOKUP(A2759,'List of Molecules Used'!$D$3:$D$55,'List of Molecules Used'!$F$3:$F$55,"",0,1)</f>
        <v>24.835899999999999</v>
      </c>
    </row>
    <row r="2760" spans="1:8">
      <c r="A2760" s="2" t="s">
        <v>81</v>
      </c>
      <c r="B2760" s="2"/>
      <c r="C2760">
        <v>511.87</v>
      </c>
      <c r="D2760">
        <v>6</v>
      </c>
      <c r="E2760">
        <v>306.56</v>
      </c>
      <c r="F2760" t="s">
        <v>238</v>
      </c>
      <c r="G2760">
        <f>_xlfn.XLOOKUP(A2760,'List of Molecules Used'!$D$3:$D$55,'List of Molecules Used'!$E$3:$E$55,"",0,1)</f>
        <v>568.74</v>
      </c>
      <c r="H2760">
        <f>_xlfn.XLOOKUP(A2760,'List of Molecules Used'!$D$3:$D$55,'List of Molecules Used'!$F$3:$F$55,"",0,1)</f>
        <v>24.835899999999999</v>
      </c>
    </row>
    <row r="2761" spans="1:8">
      <c r="A2761" s="2" t="s">
        <v>81</v>
      </c>
      <c r="B2761" s="2"/>
      <c r="C2761">
        <v>511.87</v>
      </c>
      <c r="D2761">
        <v>6.5</v>
      </c>
      <c r="E2761">
        <v>308.54000000000002</v>
      </c>
      <c r="F2761" t="s">
        <v>238</v>
      </c>
      <c r="G2761">
        <f>_xlfn.XLOOKUP(A2761,'List of Molecules Used'!$D$3:$D$55,'List of Molecules Used'!$E$3:$E$55,"",0,1)</f>
        <v>568.74</v>
      </c>
      <c r="H2761">
        <f>_xlfn.XLOOKUP(A2761,'List of Molecules Used'!$D$3:$D$55,'List of Molecules Used'!$F$3:$F$55,"",0,1)</f>
        <v>24.835899999999999</v>
      </c>
    </row>
    <row r="2762" spans="1:8">
      <c r="A2762" s="2" t="s">
        <v>81</v>
      </c>
      <c r="B2762" s="2"/>
      <c r="C2762">
        <v>511.87</v>
      </c>
      <c r="D2762">
        <v>7</v>
      </c>
      <c r="E2762">
        <v>310.73</v>
      </c>
      <c r="F2762" t="s">
        <v>238</v>
      </c>
      <c r="G2762">
        <f>_xlfn.XLOOKUP(A2762,'List of Molecules Used'!$D$3:$D$55,'List of Molecules Used'!$E$3:$E$55,"",0,1)</f>
        <v>568.74</v>
      </c>
      <c r="H2762">
        <f>_xlfn.XLOOKUP(A2762,'List of Molecules Used'!$D$3:$D$55,'List of Molecules Used'!$F$3:$F$55,"",0,1)</f>
        <v>24.835899999999999</v>
      </c>
    </row>
    <row r="2763" spans="1:8">
      <c r="A2763" s="2" t="s">
        <v>81</v>
      </c>
      <c r="B2763" s="2"/>
      <c r="C2763">
        <v>511.87</v>
      </c>
      <c r="D2763">
        <v>7.5</v>
      </c>
      <c r="E2763">
        <v>313.16000000000003</v>
      </c>
      <c r="F2763" t="s">
        <v>238</v>
      </c>
      <c r="G2763">
        <f>_xlfn.XLOOKUP(A2763,'List of Molecules Used'!$D$3:$D$55,'List of Molecules Used'!$E$3:$E$55,"",0,1)</f>
        <v>568.74</v>
      </c>
      <c r="H2763">
        <f>_xlfn.XLOOKUP(A2763,'List of Molecules Used'!$D$3:$D$55,'List of Molecules Used'!$F$3:$F$55,"",0,1)</f>
        <v>24.835899999999999</v>
      </c>
    </row>
    <row r="2764" spans="1:8">
      <c r="A2764" s="2" t="s">
        <v>81</v>
      </c>
      <c r="B2764" s="2"/>
      <c r="C2764">
        <v>511.87</v>
      </c>
      <c r="D2764">
        <v>8</v>
      </c>
      <c r="E2764">
        <v>315.89</v>
      </c>
      <c r="F2764" t="s">
        <v>238</v>
      </c>
      <c r="G2764">
        <f>_xlfn.XLOOKUP(A2764,'List of Molecules Used'!$D$3:$D$55,'List of Molecules Used'!$E$3:$E$55,"",0,1)</f>
        <v>568.74</v>
      </c>
      <c r="H2764">
        <f>_xlfn.XLOOKUP(A2764,'List of Molecules Used'!$D$3:$D$55,'List of Molecules Used'!$F$3:$F$55,"",0,1)</f>
        <v>24.835899999999999</v>
      </c>
    </row>
    <row r="2765" spans="1:8">
      <c r="A2765" s="2" t="s">
        <v>81</v>
      </c>
      <c r="B2765" s="2"/>
      <c r="C2765">
        <v>511.87</v>
      </c>
      <c r="D2765">
        <v>8.5</v>
      </c>
      <c r="E2765">
        <v>318.97000000000003</v>
      </c>
      <c r="F2765" t="s">
        <v>238</v>
      </c>
      <c r="G2765">
        <f>_xlfn.XLOOKUP(A2765,'List of Molecules Used'!$D$3:$D$55,'List of Molecules Used'!$E$3:$E$55,"",0,1)</f>
        <v>568.74</v>
      </c>
      <c r="H2765">
        <f>_xlfn.XLOOKUP(A2765,'List of Molecules Used'!$D$3:$D$55,'List of Molecules Used'!$F$3:$F$55,"",0,1)</f>
        <v>24.835899999999999</v>
      </c>
    </row>
    <row r="2766" spans="1:8">
      <c r="A2766" s="2" t="s">
        <v>81</v>
      </c>
      <c r="B2766" s="2"/>
      <c r="C2766">
        <v>511.87</v>
      </c>
      <c r="D2766">
        <v>9</v>
      </c>
      <c r="E2766">
        <v>322.49</v>
      </c>
      <c r="F2766" t="s">
        <v>238</v>
      </c>
      <c r="G2766">
        <f>_xlfn.XLOOKUP(A2766,'List of Molecules Used'!$D$3:$D$55,'List of Molecules Used'!$E$3:$E$55,"",0,1)</f>
        <v>568.74</v>
      </c>
      <c r="H2766">
        <f>_xlfn.XLOOKUP(A2766,'List of Molecules Used'!$D$3:$D$55,'List of Molecules Used'!$F$3:$F$55,"",0,1)</f>
        <v>24.835899999999999</v>
      </c>
    </row>
    <row r="2767" spans="1:8">
      <c r="A2767" s="2" t="s">
        <v>81</v>
      </c>
      <c r="B2767" s="2"/>
      <c r="C2767">
        <v>511.87</v>
      </c>
      <c r="D2767">
        <v>9.5</v>
      </c>
      <c r="E2767">
        <v>326.57</v>
      </c>
      <c r="F2767" t="s">
        <v>238</v>
      </c>
      <c r="G2767">
        <f>_xlfn.XLOOKUP(A2767,'List of Molecules Used'!$D$3:$D$55,'List of Molecules Used'!$E$3:$E$55,"",0,1)</f>
        <v>568.74</v>
      </c>
      <c r="H2767">
        <f>_xlfn.XLOOKUP(A2767,'List of Molecules Used'!$D$3:$D$55,'List of Molecules Used'!$F$3:$F$55,"",0,1)</f>
        <v>24.835899999999999</v>
      </c>
    </row>
    <row r="2768" spans="1:8">
      <c r="A2768" s="2" t="s">
        <v>81</v>
      </c>
      <c r="B2768" s="2"/>
      <c r="C2768">
        <v>511.87</v>
      </c>
      <c r="D2768">
        <v>10</v>
      </c>
      <c r="E2768">
        <v>331.37</v>
      </c>
      <c r="F2768" t="s">
        <v>238</v>
      </c>
      <c r="G2768">
        <f>_xlfn.XLOOKUP(A2768,'List of Molecules Used'!$D$3:$D$55,'List of Molecules Used'!$E$3:$E$55,"",0,1)</f>
        <v>568.74</v>
      </c>
      <c r="H2768">
        <f>_xlfn.XLOOKUP(A2768,'List of Molecules Used'!$D$3:$D$55,'List of Molecules Used'!$F$3:$F$55,"",0,1)</f>
        <v>24.835899999999999</v>
      </c>
    </row>
    <row r="2769" spans="1:8">
      <c r="A2769" s="2" t="s">
        <v>81</v>
      </c>
      <c r="B2769" s="2"/>
      <c r="C2769">
        <v>568.74</v>
      </c>
      <c r="D2769">
        <v>1</v>
      </c>
      <c r="E2769">
        <v>316.22000000000003</v>
      </c>
      <c r="F2769" t="s">
        <v>238</v>
      </c>
      <c r="G2769">
        <f>_xlfn.XLOOKUP(A2769,'List of Molecules Used'!$D$3:$D$55,'List of Molecules Used'!$E$3:$E$55,"",0,1)</f>
        <v>568.74</v>
      </c>
      <c r="H2769">
        <f>_xlfn.XLOOKUP(A2769,'List of Molecules Used'!$D$3:$D$55,'List of Molecules Used'!$F$3:$F$55,"",0,1)</f>
        <v>24.835899999999999</v>
      </c>
    </row>
    <row r="2770" spans="1:8">
      <c r="A2770" s="2" t="s">
        <v>81</v>
      </c>
      <c r="B2770" s="2"/>
      <c r="C2770">
        <v>568.74</v>
      </c>
      <c r="D2770">
        <v>1.5</v>
      </c>
      <c r="E2770">
        <v>316.79000000000002</v>
      </c>
      <c r="F2770" t="s">
        <v>238</v>
      </c>
      <c r="G2770">
        <f>_xlfn.XLOOKUP(A2770,'List of Molecules Used'!$D$3:$D$55,'List of Molecules Used'!$E$3:$E$55,"",0,1)</f>
        <v>568.74</v>
      </c>
      <c r="H2770">
        <f>_xlfn.XLOOKUP(A2770,'List of Molecules Used'!$D$3:$D$55,'List of Molecules Used'!$F$3:$F$55,"",0,1)</f>
        <v>24.835899999999999</v>
      </c>
    </row>
    <row r="2771" spans="1:8">
      <c r="A2771" s="2" t="s">
        <v>81</v>
      </c>
      <c r="B2771" s="2"/>
      <c r="C2771">
        <v>568.74</v>
      </c>
      <c r="D2771">
        <v>2</v>
      </c>
      <c r="E2771">
        <v>317.38</v>
      </c>
      <c r="F2771" t="s">
        <v>238</v>
      </c>
      <c r="G2771">
        <f>_xlfn.XLOOKUP(A2771,'List of Molecules Used'!$D$3:$D$55,'List of Molecules Used'!$E$3:$E$55,"",0,1)</f>
        <v>568.74</v>
      </c>
      <c r="H2771">
        <f>_xlfn.XLOOKUP(A2771,'List of Molecules Used'!$D$3:$D$55,'List of Molecules Used'!$F$3:$F$55,"",0,1)</f>
        <v>24.835899999999999</v>
      </c>
    </row>
    <row r="2772" spans="1:8">
      <c r="A2772" s="2" t="s">
        <v>81</v>
      </c>
      <c r="B2772" s="2"/>
      <c r="C2772">
        <v>568.74</v>
      </c>
      <c r="D2772">
        <v>2.5</v>
      </c>
      <c r="E2772">
        <v>317.99</v>
      </c>
      <c r="F2772" t="s">
        <v>238</v>
      </c>
      <c r="G2772">
        <f>_xlfn.XLOOKUP(A2772,'List of Molecules Used'!$D$3:$D$55,'List of Molecules Used'!$E$3:$E$55,"",0,1)</f>
        <v>568.74</v>
      </c>
      <c r="H2772">
        <f>_xlfn.XLOOKUP(A2772,'List of Molecules Used'!$D$3:$D$55,'List of Molecules Used'!$F$3:$F$55,"",0,1)</f>
        <v>24.835899999999999</v>
      </c>
    </row>
    <row r="2773" spans="1:8">
      <c r="A2773" s="2" t="s">
        <v>81</v>
      </c>
      <c r="B2773" s="2"/>
      <c r="C2773">
        <v>568.74</v>
      </c>
      <c r="D2773">
        <v>3</v>
      </c>
      <c r="E2773">
        <v>318.63</v>
      </c>
      <c r="F2773" t="s">
        <v>238</v>
      </c>
      <c r="G2773">
        <f>_xlfn.XLOOKUP(A2773,'List of Molecules Used'!$D$3:$D$55,'List of Molecules Used'!$E$3:$E$55,"",0,1)</f>
        <v>568.74</v>
      </c>
      <c r="H2773">
        <f>_xlfn.XLOOKUP(A2773,'List of Molecules Used'!$D$3:$D$55,'List of Molecules Used'!$F$3:$F$55,"",0,1)</f>
        <v>24.835899999999999</v>
      </c>
    </row>
    <row r="2774" spans="1:8">
      <c r="A2774" s="2" t="s">
        <v>81</v>
      </c>
      <c r="B2774" s="2"/>
      <c r="C2774">
        <v>568.74</v>
      </c>
      <c r="D2774">
        <v>3.5</v>
      </c>
      <c r="E2774">
        <v>319.3</v>
      </c>
      <c r="F2774" t="s">
        <v>238</v>
      </c>
      <c r="G2774">
        <f>_xlfn.XLOOKUP(A2774,'List of Molecules Used'!$D$3:$D$55,'List of Molecules Used'!$E$3:$E$55,"",0,1)</f>
        <v>568.74</v>
      </c>
      <c r="H2774">
        <f>_xlfn.XLOOKUP(A2774,'List of Molecules Used'!$D$3:$D$55,'List of Molecules Used'!$F$3:$F$55,"",0,1)</f>
        <v>24.835899999999999</v>
      </c>
    </row>
    <row r="2775" spans="1:8">
      <c r="A2775" s="2" t="s">
        <v>81</v>
      </c>
      <c r="B2775" s="2"/>
      <c r="C2775">
        <v>568.74</v>
      </c>
      <c r="D2775">
        <v>4</v>
      </c>
      <c r="E2775">
        <v>319.99</v>
      </c>
      <c r="F2775" t="s">
        <v>238</v>
      </c>
      <c r="G2775">
        <f>_xlfn.XLOOKUP(A2775,'List of Molecules Used'!$D$3:$D$55,'List of Molecules Used'!$E$3:$E$55,"",0,1)</f>
        <v>568.74</v>
      </c>
      <c r="H2775">
        <f>_xlfn.XLOOKUP(A2775,'List of Molecules Used'!$D$3:$D$55,'List of Molecules Used'!$F$3:$F$55,"",0,1)</f>
        <v>24.835899999999999</v>
      </c>
    </row>
    <row r="2776" spans="1:8">
      <c r="A2776" s="2" t="s">
        <v>81</v>
      </c>
      <c r="B2776" s="2"/>
      <c r="C2776">
        <v>568.74</v>
      </c>
      <c r="D2776">
        <v>4.5</v>
      </c>
      <c r="E2776">
        <v>320.70999999999998</v>
      </c>
      <c r="F2776" t="s">
        <v>238</v>
      </c>
      <c r="G2776">
        <f>_xlfn.XLOOKUP(A2776,'List of Molecules Used'!$D$3:$D$55,'List of Molecules Used'!$E$3:$E$55,"",0,1)</f>
        <v>568.74</v>
      </c>
      <c r="H2776">
        <f>_xlfn.XLOOKUP(A2776,'List of Molecules Used'!$D$3:$D$55,'List of Molecules Used'!$F$3:$F$55,"",0,1)</f>
        <v>24.835899999999999</v>
      </c>
    </row>
    <row r="2777" spans="1:8">
      <c r="A2777" s="2" t="s">
        <v>81</v>
      </c>
      <c r="B2777" s="2"/>
      <c r="C2777">
        <v>568.74</v>
      </c>
      <c r="D2777">
        <v>5</v>
      </c>
      <c r="E2777">
        <v>321.47000000000003</v>
      </c>
      <c r="F2777" t="s">
        <v>238</v>
      </c>
      <c r="G2777">
        <f>_xlfn.XLOOKUP(A2777,'List of Molecules Used'!$D$3:$D$55,'List of Molecules Used'!$E$3:$E$55,"",0,1)</f>
        <v>568.74</v>
      </c>
      <c r="H2777">
        <f>_xlfn.XLOOKUP(A2777,'List of Molecules Used'!$D$3:$D$55,'List of Molecules Used'!$F$3:$F$55,"",0,1)</f>
        <v>24.835899999999999</v>
      </c>
    </row>
    <row r="2778" spans="1:8">
      <c r="A2778" s="2" t="s">
        <v>81</v>
      </c>
      <c r="B2778" s="2"/>
      <c r="C2778">
        <v>568.74</v>
      </c>
      <c r="D2778">
        <v>5.5</v>
      </c>
      <c r="E2778">
        <v>322.26</v>
      </c>
      <c r="F2778" t="s">
        <v>238</v>
      </c>
      <c r="G2778">
        <f>_xlfn.XLOOKUP(A2778,'List of Molecules Used'!$D$3:$D$55,'List of Molecules Used'!$E$3:$E$55,"",0,1)</f>
        <v>568.74</v>
      </c>
      <c r="H2778">
        <f>_xlfn.XLOOKUP(A2778,'List of Molecules Used'!$D$3:$D$55,'List of Molecules Used'!$F$3:$F$55,"",0,1)</f>
        <v>24.835899999999999</v>
      </c>
    </row>
    <row r="2779" spans="1:8">
      <c r="A2779" s="2" t="s">
        <v>81</v>
      </c>
      <c r="B2779" s="2"/>
      <c r="C2779">
        <v>568.74</v>
      </c>
      <c r="D2779">
        <v>6</v>
      </c>
      <c r="E2779">
        <v>323.08999999999997</v>
      </c>
      <c r="F2779" t="s">
        <v>238</v>
      </c>
      <c r="G2779">
        <f>_xlfn.XLOOKUP(A2779,'List of Molecules Used'!$D$3:$D$55,'List of Molecules Used'!$E$3:$E$55,"",0,1)</f>
        <v>568.74</v>
      </c>
      <c r="H2779">
        <f>_xlfn.XLOOKUP(A2779,'List of Molecules Used'!$D$3:$D$55,'List of Molecules Used'!$F$3:$F$55,"",0,1)</f>
        <v>24.835899999999999</v>
      </c>
    </row>
    <row r="2780" spans="1:8">
      <c r="A2780" s="2" t="s">
        <v>81</v>
      </c>
      <c r="B2780" s="2"/>
      <c r="C2780">
        <v>568.74</v>
      </c>
      <c r="D2780">
        <v>6.5</v>
      </c>
      <c r="E2780">
        <v>323.95999999999998</v>
      </c>
      <c r="F2780" t="s">
        <v>238</v>
      </c>
      <c r="G2780">
        <f>_xlfn.XLOOKUP(A2780,'List of Molecules Used'!$D$3:$D$55,'List of Molecules Used'!$E$3:$E$55,"",0,1)</f>
        <v>568.74</v>
      </c>
      <c r="H2780">
        <f>_xlfn.XLOOKUP(A2780,'List of Molecules Used'!$D$3:$D$55,'List of Molecules Used'!$F$3:$F$55,"",0,1)</f>
        <v>24.835899999999999</v>
      </c>
    </row>
    <row r="2781" spans="1:8">
      <c r="A2781" s="2" t="s">
        <v>81</v>
      </c>
      <c r="B2781" s="2"/>
      <c r="C2781">
        <v>568.74</v>
      </c>
      <c r="D2781">
        <v>7</v>
      </c>
      <c r="E2781">
        <v>324.87</v>
      </c>
      <c r="F2781" t="s">
        <v>238</v>
      </c>
      <c r="G2781">
        <f>_xlfn.XLOOKUP(A2781,'List of Molecules Used'!$D$3:$D$55,'List of Molecules Used'!$E$3:$E$55,"",0,1)</f>
        <v>568.74</v>
      </c>
      <c r="H2781">
        <f>_xlfn.XLOOKUP(A2781,'List of Molecules Used'!$D$3:$D$55,'List of Molecules Used'!$F$3:$F$55,"",0,1)</f>
        <v>24.835899999999999</v>
      </c>
    </row>
    <row r="2782" spans="1:8">
      <c r="A2782" s="2" t="s">
        <v>81</v>
      </c>
      <c r="B2782" s="2"/>
      <c r="C2782">
        <v>568.74</v>
      </c>
      <c r="D2782">
        <v>7.5</v>
      </c>
      <c r="E2782">
        <v>325.83</v>
      </c>
      <c r="F2782" t="s">
        <v>238</v>
      </c>
      <c r="G2782">
        <f>_xlfn.XLOOKUP(A2782,'List of Molecules Used'!$D$3:$D$55,'List of Molecules Used'!$E$3:$E$55,"",0,1)</f>
        <v>568.74</v>
      </c>
      <c r="H2782">
        <f>_xlfn.XLOOKUP(A2782,'List of Molecules Used'!$D$3:$D$55,'List of Molecules Used'!$F$3:$F$55,"",0,1)</f>
        <v>24.835899999999999</v>
      </c>
    </row>
    <row r="2783" spans="1:8">
      <c r="A2783" s="2" t="s">
        <v>81</v>
      </c>
      <c r="B2783" s="2"/>
      <c r="C2783">
        <v>568.74</v>
      </c>
      <c r="D2783">
        <v>8</v>
      </c>
      <c r="E2783">
        <v>326.83999999999997</v>
      </c>
      <c r="F2783" t="s">
        <v>238</v>
      </c>
      <c r="G2783">
        <f>_xlfn.XLOOKUP(A2783,'List of Molecules Used'!$D$3:$D$55,'List of Molecules Used'!$E$3:$E$55,"",0,1)</f>
        <v>568.74</v>
      </c>
      <c r="H2783">
        <f>_xlfn.XLOOKUP(A2783,'List of Molecules Used'!$D$3:$D$55,'List of Molecules Used'!$F$3:$F$55,"",0,1)</f>
        <v>24.835899999999999</v>
      </c>
    </row>
    <row r="2784" spans="1:8">
      <c r="A2784" s="2" t="s">
        <v>81</v>
      </c>
      <c r="B2784" s="2"/>
      <c r="C2784">
        <v>568.74</v>
      </c>
      <c r="D2784">
        <v>8.5</v>
      </c>
      <c r="E2784">
        <v>327.91</v>
      </c>
      <c r="F2784" t="s">
        <v>238</v>
      </c>
      <c r="G2784">
        <f>_xlfn.XLOOKUP(A2784,'List of Molecules Used'!$D$3:$D$55,'List of Molecules Used'!$E$3:$E$55,"",0,1)</f>
        <v>568.74</v>
      </c>
      <c r="H2784">
        <f>_xlfn.XLOOKUP(A2784,'List of Molecules Used'!$D$3:$D$55,'List of Molecules Used'!$F$3:$F$55,"",0,1)</f>
        <v>24.835899999999999</v>
      </c>
    </row>
    <row r="2785" spans="1:8">
      <c r="A2785" s="2" t="s">
        <v>81</v>
      </c>
      <c r="B2785" s="2"/>
      <c r="C2785">
        <v>568.74</v>
      </c>
      <c r="D2785">
        <v>9</v>
      </c>
      <c r="E2785">
        <v>329.03</v>
      </c>
      <c r="F2785" t="s">
        <v>238</v>
      </c>
      <c r="G2785">
        <f>_xlfn.XLOOKUP(A2785,'List of Molecules Used'!$D$3:$D$55,'List of Molecules Used'!$E$3:$E$55,"",0,1)</f>
        <v>568.74</v>
      </c>
      <c r="H2785">
        <f>_xlfn.XLOOKUP(A2785,'List of Molecules Used'!$D$3:$D$55,'List of Molecules Used'!$F$3:$F$55,"",0,1)</f>
        <v>24.835899999999999</v>
      </c>
    </row>
    <row r="2786" spans="1:8">
      <c r="A2786" s="2" t="s">
        <v>81</v>
      </c>
      <c r="B2786" s="2"/>
      <c r="C2786">
        <v>568.74</v>
      </c>
      <c r="D2786">
        <v>9.5</v>
      </c>
      <c r="E2786">
        <v>330.22</v>
      </c>
      <c r="F2786" t="s">
        <v>238</v>
      </c>
      <c r="G2786">
        <f>_xlfn.XLOOKUP(A2786,'List of Molecules Used'!$D$3:$D$55,'List of Molecules Used'!$E$3:$E$55,"",0,1)</f>
        <v>568.74</v>
      </c>
      <c r="H2786">
        <f>_xlfn.XLOOKUP(A2786,'List of Molecules Used'!$D$3:$D$55,'List of Molecules Used'!$F$3:$F$55,"",0,1)</f>
        <v>24.835899999999999</v>
      </c>
    </row>
    <row r="2787" spans="1:8">
      <c r="A2787" s="2" t="s">
        <v>81</v>
      </c>
      <c r="B2787" s="2"/>
      <c r="C2787">
        <v>568.74</v>
      </c>
      <c r="D2787">
        <v>10</v>
      </c>
      <c r="E2787">
        <v>331.48</v>
      </c>
      <c r="F2787" t="s">
        <v>238</v>
      </c>
      <c r="G2787">
        <f>_xlfn.XLOOKUP(A2787,'List of Molecules Used'!$D$3:$D$55,'List of Molecules Used'!$E$3:$E$55,"",0,1)</f>
        <v>568.74</v>
      </c>
      <c r="H2787">
        <f>_xlfn.XLOOKUP(A2787,'List of Molecules Used'!$D$3:$D$55,'List of Molecules Used'!$F$3:$F$55,"",0,1)</f>
        <v>24.835899999999999</v>
      </c>
    </row>
    <row r="2788" spans="1:8">
      <c r="A2788" s="2" t="s">
        <v>81</v>
      </c>
      <c r="B2788" s="2"/>
      <c r="C2788">
        <v>625.61</v>
      </c>
      <c r="D2788">
        <v>1</v>
      </c>
      <c r="E2788">
        <v>337.18</v>
      </c>
      <c r="F2788" t="s">
        <v>238</v>
      </c>
      <c r="G2788">
        <f>_xlfn.XLOOKUP(A2788,'List of Molecules Used'!$D$3:$D$55,'List of Molecules Used'!$E$3:$E$55,"",0,1)</f>
        <v>568.74</v>
      </c>
      <c r="H2788">
        <f>_xlfn.XLOOKUP(A2788,'List of Molecules Used'!$D$3:$D$55,'List of Molecules Used'!$F$3:$F$55,"",0,1)</f>
        <v>24.835899999999999</v>
      </c>
    </row>
    <row r="2789" spans="1:8">
      <c r="A2789" s="2" t="s">
        <v>81</v>
      </c>
      <c r="B2789" s="2"/>
      <c r="C2789">
        <v>625.61</v>
      </c>
      <c r="D2789">
        <v>1.5</v>
      </c>
      <c r="E2789">
        <v>337.55</v>
      </c>
      <c r="F2789" t="s">
        <v>238</v>
      </c>
      <c r="G2789">
        <f>_xlfn.XLOOKUP(A2789,'List of Molecules Used'!$D$3:$D$55,'List of Molecules Used'!$E$3:$E$55,"",0,1)</f>
        <v>568.74</v>
      </c>
      <c r="H2789">
        <f>_xlfn.XLOOKUP(A2789,'List of Molecules Used'!$D$3:$D$55,'List of Molecules Used'!$F$3:$F$55,"",0,1)</f>
        <v>24.835899999999999</v>
      </c>
    </row>
    <row r="2790" spans="1:8">
      <c r="A2790" s="2" t="s">
        <v>81</v>
      </c>
      <c r="B2790" s="2"/>
      <c r="C2790">
        <v>625.61</v>
      </c>
      <c r="D2790">
        <v>2</v>
      </c>
      <c r="E2790">
        <v>337.93</v>
      </c>
      <c r="F2790" t="s">
        <v>238</v>
      </c>
      <c r="G2790">
        <f>_xlfn.XLOOKUP(A2790,'List of Molecules Used'!$D$3:$D$55,'List of Molecules Used'!$E$3:$E$55,"",0,1)</f>
        <v>568.74</v>
      </c>
      <c r="H2790">
        <f>_xlfn.XLOOKUP(A2790,'List of Molecules Used'!$D$3:$D$55,'List of Molecules Used'!$F$3:$F$55,"",0,1)</f>
        <v>24.835899999999999</v>
      </c>
    </row>
    <row r="2791" spans="1:8">
      <c r="A2791" s="2" t="s">
        <v>81</v>
      </c>
      <c r="B2791" s="2"/>
      <c r="C2791">
        <v>625.61</v>
      </c>
      <c r="D2791">
        <v>2.5</v>
      </c>
      <c r="E2791">
        <v>338.33</v>
      </c>
      <c r="F2791" t="s">
        <v>238</v>
      </c>
      <c r="G2791">
        <f>_xlfn.XLOOKUP(A2791,'List of Molecules Used'!$D$3:$D$55,'List of Molecules Used'!$E$3:$E$55,"",0,1)</f>
        <v>568.74</v>
      </c>
      <c r="H2791">
        <f>_xlfn.XLOOKUP(A2791,'List of Molecules Used'!$D$3:$D$55,'List of Molecules Used'!$F$3:$F$55,"",0,1)</f>
        <v>24.835899999999999</v>
      </c>
    </row>
    <row r="2792" spans="1:8">
      <c r="A2792" s="2" t="s">
        <v>81</v>
      </c>
      <c r="B2792" s="2"/>
      <c r="C2792">
        <v>625.61</v>
      </c>
      <c r="D2792">
        <v>3</v>
      </c>
      <c r="E2792">
        <v>338.73</v>
      </c>
      <c r="F2792" t="s">
        <v>238</v>
      </c>
      <c r="G2792">
        <f>_xlfn.XLOOKUP(A2792,'List of Molecules Used'!$D$3:$D$55,'List of Molecules Used'!$E$3:$E$55,"",0,1)</f>
        <v>568.74</v>
      </c>
      <c r="H2792">
        <f>_xlfn.XLOOKUP(A2792,'List of Molecules Used'!$D$3:$D$55,'List of Molecules Used'!$F$3:$F$55,"",0,1)</f>
        <v>24.835899999999999</v>
      </c>
    </row>
    <row r="2793" spans="1:8">
      <c r="A2793" s="2" t="s">
        <v>81</v>
      </c>
      <c r="B2793" s="2"/>
      <c r="C2793">
        <v>625.61</v>
      </c>
      <c r="D2793">
        <v>3.5</v>
      </c>
      <c r="E2793">
        <v>339.14</v>
      </c>
      <c r="F2793" t="s">
        <v>238</v>
      </c>
      <c r="G2793">
        <f>_xlfn.XLOOKUP(A2793,'List of Molecules Used'!$D$3:$D$55,'List of Molecules Used'!$E$3:$E$55,"",0,1)</f>
        <v>568.74</v>
      </c>
      <c r="H2793">
        <f>_xlfn.XLOOKUP(A2793,'List of Molecules Used'!$D$3:$D$55,'List of Molecules Used'!$F$3:$F$55,"",0,1)</f>
        <v>24.835899999999999</v>
      </c>
    </row>
    <row r="2794" spans="1:8">
      <c r="A2794" s="2" t="s">
        <v>81</v>
      </c>
      <c r="B2794" s="2"/>
      <c r="C2794">
        <v>625.61</v>
      </c>
      <c r="D2794">
        <v>4</v>
      </c>
      <c r="E2794">
        <v>339.57</v>
      </c>
      <c r="F2794" t="s">
        <v>238</v>
      </c>
      <c r="G2794">
        <f>_xlfn.XLOOKUP(A2794,'List of Molecules Used'!$D$3:$D$55,'List of Molecules Used'!$E$3:$E$55,"",0,1)</f>
        <v>568.74</v>
      </c>
      <c r="H2794">
        <f>_xlfn.XLOOKUP(A2794,'List of Molecules Used'!$D$3:$D$55,'List of Molecules Used'!$F$3:$F$55,"",0,1)</f>
        <v>24.835899999999999</v>
      </c>
    </row>
    <row r="2795" spans="1:8">
      <c r="A2795" s="2" t="s">
        <v>81</v>
      </c>
      <c r="B2795" s="2"/>
      <c r="C2795">
        <v>625.61</v>
      </c>
      <c r="D2795">
        <v>4.5</v>
      </c>
      <c r="E2795">
        <v>340</v>
      </c>
      <c r="F2795" t="s">
        <v>238</v>
      </c>
      <c r="G2795">
        <f>_xlfn.XLOOKUP(A2795,'List of Molecules Used'!$D$3:$D$55,'List of Molecules Used'!$E$3:$E$55,"",0,1)</f>
        <v>568.74</v>
      </c>
      <c r="H2795">
        <f>_xlfn.XLOOKUP(A2795,'List of Molecules Used'!$D$3:$D$55,'List of Molecules Used'!$F$3:$F$55,"",0,1)</f>
        <v>24.835899999999999</v>
      </c>
    </row>
    <row r="2796" spans="1:8">
      <c r="A2796" s="2" t="s">
        <v>81</v>
      </c>
      <c r="B2796" s="2"/>
      <c r="C2796">
        <v>625.61</v>
      </c>
      <c r="D2796">
        <v>5</v>
      </c>
      <c r="E2796">
        <v>340.45</v>
      </c>
      <c r="F2796" t="s">
        <v>238</v>
      </c>
      <c r="G2796">
        <f>_xlfn.XLOOKUP(A2796,'List of Molecules Used'!$D$3:$D$55,'List of Molecules Used'!$E$3:$E$55,"",0,1)</f>
        <v>568.74</v>
      </c>
      <c r="H2796">
        <f>_xlfn.XLOOKUP(A2796,'List of Molecules Used'!$D$3:$D$55,'List of Molecules Used'!$F$3:$F$55,"",0,1)</f>
        <v>24.835899999999999</v>
      </c>
    </row>
    <row r="2797" spans="1:8">
      <c r="A2797" s="2" t="s">
        <v>81</v>
      </c>
      <c r="B2797" s="2"/>
      <c r="C2797">
        <v>625.61</v>
      </c>
      <c r="D2797">
        <v>5.5</v>
      </c>
      <c r="E2797">
        <v>340.91</v>
      </c>
      <c r="F2797" t="s">
        <v>238</v>
      </c>
      <c r="G2797">
        <f>_xlfn.XLOOKUP(A2797,'List of Molecules Used'!$D$3:$D$55,'List of Molecules Used'!$E$3:$E$55,"",0,1)</f>
        <v>568.74</v>
      </c>
      <c r="H2797">
        <f>_xlfn.XLOOKUP(A2797,'List of Molecules Used'!$D$3:$D$55,'List of Molecules Used'!$F$3:$F$55,"",0,1)</f>
        <v>24.835899999999999</v>
      </c>
    </row>
    <row r="2798" spans="1:8">
      <c r="A2798" s="2" t="s">
        <v>81</v>
      </c>
      <c r="B2798" s="2"/>
      <c r="C2798">
        <v>625.61</v>
      </c>
      <c r="D2798">
        <v>6</v>
      </c>
      <c r="E2798">
        <v>341.39</v>
      </c>
      <c r="F2798" t="s">
        <v>238</v>
      </c>
      <c r="G2798">
        <f>_xlfn.XLOOKUP(A2798,'List of Molecules Used'!$D$3:$D$55,'List of Molecules Used'!$E$3:$E$55,"",0,1)</f>
        <v>568.74</v>
      </c>
      <c r="H2798">
        <f>_xlfn.XLOOKUP(A2798,'List of Molecules Used'!$D$3:$D$55,'List of Molecules Used'!$F$3:$F$55,"",0,1)</f>
        <v>24.835899999999999</v>
      </c>
    </row>
    <row r="2799" spans="1:8">
      <c r="A2799" s="2" t="s">
        <v>81</v>
      </c>
      <c r="B2799" s="2"/>
      <c r="C2799">
        <v>625.61</v>
      </c>
      <c r="D2799">
        <v>6.5</v>
      </c>
      <c r="E2799">
        <v>341.88</v>
      </c>
      <c r="F2799" t="s">
        <v>238</v>
      </c>
      <c r="G2799">
        <f>_xlfn.XLOOKUP(A2799,'List of Molecules Used'!$D$3:$D$55,'List of Molecules Used'!$E$3:$E$55,"",0,1)</f>
        <v>568.74</v>
      </c>
      <c r="H2799">
        <f>_xlfn.XLOOKUP(A2799,'List of Molecules Used'!$D$3:$D$55,'List of Molecules Used'!$F$3:$F$55,"",0,1)</f>
        <v>24.835899999999999</v>
      </c>
    </row>
    <row r="2800" spans="1:8">
      <c r="A2800" s="2" t="s">
        <v>81</v>
      </c>
      <c r="B2800" s="2"/>
      <c r="C2800">
        <v>625.61</v>
      </c>
      <c r="D2800">
        <v>7</v>
      </c>
      <c r="E2800">
        <v>342.38</v>
      </c>
      <c r="F2800" t="s">
        <v>238</v>
      </c>
      <c r="G2800">
        <f>_xlfn.XLOOKUP(A2800,'List of Molecules Used'!$D$3:$D$55,'List of Molecules Used'!$E$3:$E$55,"",0,1)</f>
        <v>568.74</v>
      </c>
      <c r="H2800">
        <f>_xlfn.XLOOKUP(A2800,'List of Molecules Used'!$D$3:$D$55,'List of Molecules Used'!$F$3:$F$55,"",0,1)</f>
        <v>24.835899999999999</v>
      </c>
    </row>
    <row r="2801" spans="1:8">
      <c r="A2801" s="2" t="s">
        <v>81</v>
      </c>
      <c r="B2801" s="2"/>
      <c r="C2801">
        <v>625.61</v>
      </c>
      <c r="D2801">
        <v>7.5</v>
      </c>
      <c r="E2801">
        <v>342.89</v>
      </c>
      <c r="F2801" t="s">
        <v>238</v>
      </c>
      <c r="G2801">
        <f>_xlfn.XLOOKUP(A2801,'List of Molecules Used'!$D$3:$D$55,'List of Molecules Used'!$E$3:$E$55,"",0,1)</f>
        <v>568.74</v>
      </c>
      <c r="H2801">
        <f>_xlfn.XLOOKUP(A2801,'List of Molecules Used'!$D$3:$D$55,'List of Molecules Used'!$F$3:$F$55,"",0,1)</f>
        <v>24.835899999999999</v>
      </c>
    </row>
    <row r="2802" spans="1:8">
      <c r="A2802" s="2" t="s">
        <v>81</v>
      </c>
      <c r="B2802" s="2"/>
      <c r="C2802">
        <v>625.61</v>
      </c>
      <c r="D2802">
        <v>8</v>
      </c>
      <c r="E2802">
        <v>343.43</v>
      </c>
      <c r="F2802" t="s">
        <v>238</v>
      </c>
      <c r="G2802">
        <f>_xlfn.XLOOKUP(A2802,'List of Molecules Used'!$D$3:$D$55,'List of Molecules Used'!$E$3:$E$55,"",0,1)</f>
        <v>568.74</v>
      </c>
      <c r="H2802">
        <f>_xlfn.XLOOKUP(A2802,'List of Molecules Used'!$D$3:$D$55,'List of Molecules Used'!$F$3:$F$55,"",0,1)</f>
        <v>24.835899999999999</v>
      </c>
    </row>
    <row r="2803" spans="1:8">
      <c r="A2803" s="2" t="s">
        <v>81</v>
      </c>
      <c r="B2803" s="2"/>
      <c r="C2803">
        <v>625.61</v>
      </c>
      <c r="D2803">
        <v>8.5</v>
      </c>
      <c r="E2803">
        <v>343.97</v>
      </c>
      <c r="F2803" t="s">
        <v>238</v>
      </c>
      <c r="G2803">
        <f>_xlfn.XLOOKUP(A2803,'List of Molecules Used'!$D$3:$D$55,'List of Molecules Used'!$E$3:$E$55,"",0,1)</f>
        <v>568.74</v>
      </c>
      <c r="H2803">
        <f>_xlfn.XLOOKUP(A2803,'List of Molecules Used'!$D$3:$D$55,'List of Molecules Used'!$F$3:$F$55,"",0,1)</f>
        <v>24.835899999999999</v>
      </c>
    </row>
    <row r="2804" spans="1:8">
      <c r="A2804" s="2" t="s">
        <v>81</v>
      </c>
      <c r="B2804" s="2"/>
      <c r="C2804">
        <v>625.61</v>
      </c>
      <c r="D2804">
        <v>9</v>
      </c>
      <c r="E2804">
        <v>344.54</v>
      </c>
      <c r="F2804" t="s">
        <v>238</v>
      </c>
      <c r="G2804">
        <f>_xlfn.XLOOKUP(A2804,'List of Molecules Used'!$D$3:$D$55,'List of Molecules Used'!$E$3:$E$55,"",0,1)</f>
        <v>568.74</v>
      </c>
      <c r="H2804">
        <f>_xlfn.XLOOKUP(A2804,'List of Molecules Used'!$D$3:$D$55,'List of Molecules Used'!$F$3:$F$55,"",0,1)</f>
        <v>24.835899999999999</v>
      </c>
    </row>
    <row r="2805" spans="1:8">
      <c r="A2805" s="2" t="s">
        <v>81</v>
      </c>
      <c r="B2805" s="2"/>
      <c r="C2805">
        <v>625.61</v>
      </c>
      <c r="D2805">
        <v>9.5</v>
      </c>
      <c r="E2805">
        <v>345.12</v>
      </c>
      <c r="F2805" t="s">
        <v>238</v>
      </c>
      <c r="G2805">
        <f>_xlfn.XLOOKUP(A2805,'List of Molecules Used'!$D$3:$D$55,'List of Molecules Used'!$E$3:$E$55,"",0,1)</f>
        <v>568.74</v>
      </c>
      <c r="H2805">
        <f>_xlfn.XLOOKUP(A2805,'List of Molecules Used'!$D$3:$D$55,'List of Molecules Used'!$F$3:$F$55,"",0,1)</f>
        <v>24.835899999999999</v>
      </c>
    </row>
    <row r="2806" spans="1:8">
      <c r="A2806" s="2" t="s">
        <v>81</v>
      </c>
      <c r="B2806" s="2"/>
      <c r="C2806">
        <v>625.61</v>
      </c>
      <c r="D2806">
        <v>10</v>
      </c>
      <c r="E2806">
        <v>345.72</v>
      </c>
      <c r="F2806" t="s">
        <v>238</v>
      </c>
      <c r="G2806">
        <f>_xlfn.XLOOKUP(A2806,'List of Molecules Used'!$D$3:$D$55,'List of Molecules Used'!$E$3:$E$55,"",0,1)</f>
        <v>568.74</v>
      </c>
      <c r="H2806">
        <f>_xlfn.XLOOKUP(A2806,'List of Molecules Used'!$D$3:$D$55,'List of Molecules Used'!$F$3:$F$55,"",0,1)</f>
        <v>24.835899999999999</v>
      </c>
    </row>
    <row r="2807" spans="1:8">
      <c r="A2807" s="2" t="s">
        <v>81</v>
      </c>
      <c r="B2807" s="2"/>
      <c r="C2807">
        <v>682.49</v>
      </c>
      <c r="D2807">
        <v>1</v>
      </c>
      <c r="E2807">
        <v>356.35</v>
      </c>
      <c r="F2807" t="s">
        <v>238</v>
      </c>
      <c r="G2807">
        <f>_xlfn.XLOOKUP(A2807,'List of Molecules Used'!$D$3:$D$55,'List of Molecules Used'!$E$3:$E$55,"",0,1)</f>
        <v>568.74</v>
      </c>
      <c r="H2807">
        <f>_xlfn.XLOOKUP(A2807,'List of Molecules Used'!$D$3:$D$55,'List of Molecules Used'!$F$3:$F$55,"",0,1)</f>
        <v>24.835899999999999</v>
      </c>
    </row>
    <row r="2808" spans="1:8">
      <c r="A2808" s="2" t="s">
        <v>81</v>
      </c>
      <c r="B2808" s="2"/>
      <c r="C2808">
        <v>682.49</v>
      </c>
      <c r="D2808">
        <v>1.5</v>
      </c>
      <c r="E2808">
        <v>356.61</v>
      </c>
      <c r="F2808" t="s">
        <v>238</v>
      </c>
      <c r="G2808">
        <f>_xlfn.XLOOKUP(A2808,'List of Molecules Used'!$D$3:$D$55,'List of Molecules Used'!$E$3:$E$55,"",0,1)</f>
        <v>568.74</v>
      </c>
      <c r="H2808">
        <f>_xlfn.XLOOKUP(A2808,'List of Molecules Used'!$D$3:$D$55,'List of Molecules Used'!$F$3:$F$55,"",0,1)</f>
        <v>24.835899999999999</v>
      </c>
    </row>
    <row r="2809" spans="1:8">
      <c r="A2809" s="2" t="s">
        <v>81</v>
      </c>
      <c r="B2809" s="2"/>
      <c r="C2809">
        <v>682.49</v>
      </c>
      <c r="D2809">
        <v>2</v>
      </c>
      <c r="E2809">
        <v>356.88</v>
      </c>
      <c r="F2809" t="s">
        <v>238</v>
      </c>
      <c r="G2809">
        <f>_xlfn.XLOOKUP(A2809,'List of Molecules Used'!$D$3:$D$55,'List of Molecules Used'!$E$3:$E$55,"",0,1)</f>
        <v>568.74</v>
      </c>
      <c r="H2809">
        <f>_xlfn.XLOOKUP(A2809,'List of Molecules Used'!$D$3:$D$55,'List of Molecules Used'!$F$3:$F$55,"",0,1)</f>
        <v>24.835899999999999</v>
      </c>
    </row>
    <row r="2810" spans="1:8">
      <c r="A2810" s="2" t="s">
        <v>81</v>
      </c>
      <c r="B2810" s="2"/>
      <c r="C2810">
        <v>682.49</v>
      </c>
      <c r="D2810">
        <v>2.5</v>
      </c>
      <c r="E2810">
        <v>357.15</v>
      </c>
      <c r="F2810" t="s">
        <v>238</v>
      </c>
      <c r="G2810">
        <f>_xlfn.XLOOKUP(A2810,'List of Molecules Used'!$D$3:$D$55,'List of Molecules Used'!$E$3:$E$55,"",0,1)</f>
        <v>568.74</v>
      </c>
      <c r="H2810">
        <f>_xlfn.XLOOKUP(A2810,'List of Molecules Used'!$D$3:$D$55,'List of Molecules Used'!$F$3:$F$55,"",0,1)</f>
        <v>24.835899999999999</v>
      </c>
    </row>
    <row r="2811" spans="1:8">
      <c r="A2811" s="2" t="s">
        <v>81</v>
      </c>
      <c r="B2811" s="2"/>
      <c r="C2811">
        <v>682.49</v>
      </c>
      <c r="D2811">
        <v>3</v>
      </c>
      <c r="E2811">
        <v>357.43</v>
      </c>
      <c r="F2811" t="s">
        <v>238</v>
      </c>
      <c r="G2811">
        <f>_xlfn.XLOOKUP(A2811,'List of Molecules Used'!$D$3:$D$55,'List of Molecules Used'!$E$3:$E$55,"",0,1)</f>
        <v>568.74</v>
      </c>
      <c r="H2811">
        <f>_xlfn.XLOOKUP(A2811,'List of Molecules Used'!$D$3:$D$55,'List of Molecules Used'!$F$3:$F$55,"",0,1)</f>
        <v>24.835899999999999</v>
      </c>
    </row>
    <row r="2812" spans="1:8">
      <c r="A2812" s="2" t="s">
        <v>81</v>
      </c>
      <c r="B2812" s="2"/>
      <c r="C2812">
        <v>682.49</v>
      </c>
      <c r="D2812">
        <v>3.5</v>
      </c>
      <c r="E2812">
        <v>357.71</v>
      </c>
      <c r="F2812" t="s">
        <v>238</v>
      </c>
      <c r="G2812">
        <f>_xlfn.XLOOKUP(A2812,'List of Molecules Used'!$D$3:$D$55,'List of Molecules Used'!$E$3:$E$55,"",0,1)</f>
        <v>568.74</v>
      </c>
      <c r="H2812">
        <f>_xlfn.XLOOKUP(A2812,'List of Molecules Used'!$D$3:$D$55,'List of Molecules Used'!$F$3:$F$55,"",0,1)</f>
        <v>24.835899999999999</v>
      </c>
    </row>
    <row r="2813" spans="1:8">
      <c r="A2813" s="2" t="s">
        <v>81</v>
      </c>
      <c r="B2813" s="2"/>
      <c r="C2813">
        <v>682.49</v>
      </c>
      <c r="D2813">
        <v>4</v>
      </c>
      <c r="E2813">
        <v>358</v>
      </c>
      <c r="F2813" t="s">
        <v>238</v>
      </c>
      <c r="G2813">
        <f>_xlfn.XLOOKUP(A2813,'List of Molecules Used'!$D$3:$D$55,'List of Molecules Used'!$E$3:$E$55,"",0,1)</f>
        <v>568.74</v>
      </c>
      <c r="H2813">
        <f>_xlfn.XLOOKUP(A2813,'List of Molecules Used'!$D$3:$D$55,'List of Molecules Used'!$F$3:$F$55,"",0,1)</f>
        <v>24.835899999999999</v>
      </c>
    </row>
    <row r="2814" spans="1:8">
      <c r="A2814" s="2" t="s">
        <v>81</v>
      </c>
      <c r="B2814" s="2"/>
      <c r="C2814">
        <v>682.49</v>
      </c>
      <c r="D2814">
        <v>4.5</v>
      </c>
      <c r="E2814">
        <v>358.29</v>
      </c>
      <c r="F2814" t="s">
        <v>238</v>
      </c>
      <c r="G2814">
        <f>_xlfn.XLOOKUP(A2814,'List of Molecules Used'!$D$3:$D$55,'List of Molecules Used'!$E$3:$E$55,"",0,1)</f>
        <v>568.74</v>
      </c>
      <c r="H2814">
        <f>_xlfn.XLOOKUP(A2814,'List of Molecules Used'!$D$3:$D$55,'List of Molecules Used'!$F$3:$F$55,"",0,1)</f>
        <v>24.835899999999999</v>
      </c>
    </row>
    <row r="2815" spans="1:8">
      <c r="A2815" s="2" t="s">
        <v>81</v>
      </c>
      <c r="B2815" s="2"/>
      <c r="C2815">
        <v>682.49</v>
      </c>
      <c r="D2815">
        <v>5</v>
      </c>
      <c r="E2815">
        <v>358.59</v>
      </c>
      <c r="F2815" t="s">
        <v>238</v>
      </c>
      <c r="G2815">
        <f>_xlfn.XLOOKUP(A2815,'List of Molecules Used'!$D$3:$D$55,'List of Molecules Used'!$E$3:$E$55,"",0,1)</f>
        <v>568.74</v>
      </c>
      <c r="H2815">
        <f>_xlfn.XLOOKUP(A2815,'List of Molecules Used'!$D$3:$D$55,'List of Molecules Used'!$F$3:$F$55,"",0,1)</f>
        <v>24.835899999999999</v>
      </c>
    </row>
    <row r="2816" spans="1:8">
      <c r="A2816" s="2" t="s">
        <v>81</v>
      </c>
      <c r="B2816" s="2"/>
      <c r="C2816">
        <v>682.49</v>
      </c>
      <c r="D2816">
        <v>5.5</v>
      </c>
      <c r="E2816">
        <v>358.9</v>
      </c>
      <c r="F2816" t="s">
        <v>238</v>
      </c>
      <c r="G2816">
        <f>_xlfn.XLOOKUP(A2816,'List of Molecules Used'!$D$3:$D$55,'List of Molecules Used'!$E$3:$E$55,"",0,1)</f>
        <v>568.74</v>
      </c>
      <c r="H2816">
        <f>_xlfn.XLOOKUP(A2816,'List of Molecules Used'!$D$3:$D$55,'List of Molecules Used'!$F$3:$F$55,"",0,1)</f>
        <v>24.835899999999999</v>
      </c>
    </row>
    <row r="2817" spans="1:8">
      <c r="A2817" s="2" t="s">
        <v>81</v>
      </c>
      <c r="B2817" s="2"/>
      <c r="C2817">
        <v>682.49</v>
      </c>
      <c r="D2817">
        <v>6</v>
      </c>
      <c r="E2817">
        <v>359.2</v>
      </c>
      <c r="F2817" t="s">
        <v>238</v>
      </c>
      <c r="G2817">
        <f>_xlfn.XLOOKUP(A2817,'List of Molecules Used'!$D$3:$D$55,'List of Molecules Used'!$E$3:$E$55,"",0,1)</f>
        <v>568.74</v>
      </c>
      <c r="H2817">
        <f>_xlfn.XLOOKUP(A2817,'List of Molecules Used'!$D$3:$D$55,'List of Molecules Used'!$F$3:$F$55,"",0,1)</f>
        <v>24.835899999999999</v>
      </c>
    </row>
    <row r="2818" spans="1:8">
      <c r="A2818" s="2" t="s">
        <v>81</v>
      </c>
      <c r="B2818" s="2"/>
      <c r="C2818">
        <v>682.49</v>
      </c>
      <c r="D2818">
        <v>6.5</v>
      </c>
      <c r="E2818">
        <v>359.52</v>
      </c>
      <c r="F2818" t="s">
        <v>238</v>
      </c>
      <c r="G2818">
        <f>_xlfn.XLOOKUP(A2818,'List of Molecules Used'!$D$3:$D$55,'List of Molecules Used'!$E$3:$E$55,"",0,1)</f>
        <v>568.74</v>
      </c>
      <c r="H2818">
        <f>_xlfn.XLOOKUP(A2818,'List of Molecules Used'!$D$3:$D$55,'List of Molecules Used'!$F$3:$F$55,"",0,1)</f>
        <v>24.835899999999999</v>
      </c>
    </row>
    <row r="2819" spans="1:8">
      <c r="A2819" s="2" t="s">
        <v>81</v>
      </c>
      <c r="B2819" s="2"/>
      <c r="C2819">
        <v>682.49</v>
      </c>
      <c r="D2819">
        <v>7</v>
      </c>
      <c r="E2819">
        <v>359.84</v>
      </c>
      <c r="F2819" t="s">
        <v>238</v>
      </c>
      <c r="G2819">
        <f>_xlfn.XLOOKUP(A2819,'List of Molecules Used'!$D$3:$D$55,'List of Molecules Used'!$E$3:$E$55,"",0,1)</f>
        <v>568.74</v>
      </c>
      <c r="H2819">
        <f>_xlfn.XLOOKUP(A2819,'List of Molecules Used'!$D$3:$D$55,'List of Molecules Used'!$F$3:$F$55,"",0,1)</f>
        <v>24.835899999999999</v>
      </c>
    </row>
    <row r="2820" spans="1:8">
      <c r="A2820" s="2" t="s">
        <v>81</v>
      </c>
      <c r="B2820" s="2"/>
      <c r="C2820">
        <v>682.49</v>
      </c>
      <c r="D2820">
        <v>7.5</v>
      </c>
      <c r="E2820">
        <v>360.16</v>
      </c>
      <c r="F2820" t="s">
        <v>238</v>
      </c>
      <c r="G2820">
        <f>_xlfn.XLOOKUP(A2820,'List of Molecules Used'!$D$3:$D$55,'List of Molecules Used'!$E$3:$E$55,"",0,1)</f>
        <v>568.74</v>
      </c>
      <c r="H2820">
        <f>_xlfn.XLOOKUP(A2820,'List of Molecules Used'!$D$3:$D$55,'List of Molecules Used'!$F$3:$F$55,"",0,1)</f>
        <v>24.835899999999999</v>
      </c>
    </row>
    <row r="2821" spans="1:8">
      <c r="A2821" s="2" t="s">
        <v>81</v>
      </c>
      <c r="B2821" s="2"/>
      <c r="C2821">
        <v>682.49</v>
      </c>
      <c r="D2821">
        <v>8</v>
      </c>
      <c r="E2821">
        <v>360.5</v>
      </c>
      <c r="F2821" t="s">
        <v>238</v>
      </c>
      <c r="G2821">
        <f>_xlfn.XLOOKUP(A2821,'List of Molecules Used'!$D$3:$D$55,'List of Molecules Used'!$E$3:$E$55,"",0,1)</f>
        <v>568.74</v>
      </c>
      <c r="H2821">
        <f>_xlfn.XLOOKUP(A2821,'List of Molecules Used'!$D$3:$D$55,'List of Molecules Used'!$F$3:$F$55,"",0,1)</f>
        <v>24.835899999999999</v>
      </c>
    </row>
    <row r="2822" spans="1:8">
      <c r="A2822" s="2" t="s">
        <v>81</v>
      </c>
      <c r="B2822" s="2"/>
      <c r="C2822">
        <v>682.49</v>
      </c>
      <c r="D2822">
        <v>8.5</v>
      </c>
      <c r="E2822">
        <v>360.83</v>
      </c>
      <c r="F2822" t="s">
        <v>238</v>
      </c>
      <c r="G2822">
        <f>_xlfn.XLOOKUP(A2822,'List of Molecules Used'!$D$3:$D$55,'List of Molecules Used'!$E$3:$E$55,"",0,1)</f>
        <v>568.74</v>
      </c>
      <c r="H2822">
        <f>_xlfn.XLOOKUP(A2822,'List of Molecules Used'!$D$3:$D$55,'List of Molecules Used'!$F$3:$F$55,"",0,1)</f>
        <v>24.835899999999999</v>
      </c>
    </row>
    <row r="2823" spans="1:8">
      <c r="A2823" s="2" t="s">
        <v>81</v>
      </c>
      <c r="B2823" s="2"/>
      <c r="C2823">
        <v>682.49</v>
      </c>
      <c r="D2823">
        <v>9</v>
      </c>
      <c r="E2823">
        <v>361.18</v>
      </c>
      <c r="F2823" t="s">
        <v>238</v>
      </c>
      <c r="G2823">
        <f>_xlfn.XLOOKUP(A2823,'List of Molecules Used'!$D$3:$D$55,'List of Molecules Used'!$E$3:$E$55,"",0,1)</f>
        <v>568.74</v>
      </c>
      <c r="H2823">
        <f>_xlfn.XLOOKUP(A2823,'List of Molecules Used'!$D$3:$D$55,'List of Molecules Used'!$F$3:$F$55,"",0,1)</f>
        <v>24.835899999999999</v>
      </c>
    </row>
    <row r="2824" spans="1:8">
      <c r="A2824" s="2" t="s">
        <v>81</v>
      </c>
      <c r="B2824" s="2"/>
      <c r="C2824">
        <v>682.49</v>
      </c>
      <c r="D2824">
        <v>9.5</v>
      </c>
      <c r="E2824">
        <v>361.53</v>
      </c>
      <c r="F2824" t="s">
        <v>238</v>
      </c>
      <c r="G2824">
        <f>_xlfn.XLOOKUP(A2824,'List of Molecules Used'!$D$3:$D$55,'List of Molecules Used'!$E$3:$E$55,"",0,1)</f>
        <v>568.74</v>
      </c>
      <c r="H2824">
        <f>_xlfn.XLOOKUP(A2824,'List of Molecules Used'!$D$3:$D$55,'List of Molecules Used'!$F$3:$F$55,"",0,1)</f>
        <v>24.835899999999999</v>
      </c>
    </row>
    <row r="2825" spans="1:8">
      <c r="A2825" s="2" t="s">
        <v>81</v>
      </c>
      <c r="B2825" s="2"/>
      <c r="C2825">
        <v>682.49</v>
      </c>
      <c r="D2825">
        <v>10</v>
      </c>
      <c r="E2825">
        <v>361.89</v>
      </c>
      <c r="F2825" t="s">
        <v>238</v>
      </c>
      <c r="G2825">
        <f>_xlfn.XLOOKUP(A2825,'List of Molecules Used'!$D$3:$D$55,'List of Molecules Used'!$E$3:$E$55,"",0,1)</f>
        <v>568.74</v>
      </c>
      <c r="H2825">
        <f>_xlfn.XLOOKUP(A2825,'List of Molecules Used'!$D$3:$D$55,'List of Molecules Used'!$F$3:$F$55,"",0,1)</f>
        <v>24.835899999999999</v>
      </c>
    </row>
    <row r="2826" spans="1:8">
      <c r="A2826" s="2" t="s">
        <v>85</v>
      </c>
      <c r="B2826" s="2"/>
      <c r="C2826">
        <v>297.27</v>
      </c>
      <c r="D2826">
        <v>1</v>
      </c>
      <c r="E2826">
        <v>282.73</v>
      </c>
      <c r="F2826" t="s">
        <v>237</v>
      </c>
      <c r="G2826">
        <f>_xlfn.XLOOKUP(A2826,'List of Molecules Used'!$D$3:$D$55,'List of Molecules Used'!$E$3:$E$55,"",0,1)</f>
        <v>594.54999999999995</v>
      </c>
      <c r="H2826">
        <f>_xlfn.XLOOKUP(A2826,'List of Molecules Used'!$D$3:$D$55,'List of Molecules Used'!$F$3:$F$55,"",0,1)</f>
        <v>22.81</v>
      </c>
    </row>
    <row r="2827" spans="1:8">
      <c r="A2827" s="2" t="s">
        <v>85</v>
      </c>
      <c r="B2827" s="2"/>
      <c r="C2827">
        <v>297.27</v>
      </c>
      <c r="D2827">
        <v>1.5</v>
      </c>
      <c r="E2827">
        <v>282.72000000000003</v>
      </c>
      <c r="F2827" t="s">
        <v>237</v>
      </c>
      <c r="G2827">
        <f>_xlfn.XLOOKUP(A2827,'List of Molecules Used'!$D$3:$D$55,'List of Molecules Used'!$E$3:$E$55,"",0,1)</f>
        <v>594.54999999999995</v>
      </c>
      <c r="H2827">
        <f>_xlfn.XLOOKUP(A2827,'List of Molecules Used'!$D$3:$D$55,'List of Molecules Used'!$F$3:$F$55,"",0,1)</f>
        <v>22.81</v>
      </c>
    </row>
    <row r="2828" spans="1:8">
      <c r="A2828" s="2" t="s">
        <v>85</v>
      </c>
      <c r="B2828" s="2"/>
      <c r="C2828">
        <v>297.27</v>
      </c>
      <c r="D2828">
        <v>2</v>
      </c>
      <c r="E2828">
        <v>282.70999999999998</v>
      </c>
      <c r="F2828" t="s">
        <v>237</v>
      </c>
      <c r="G2828">
        <f>_xlfn.XLOOKUP(A2828,'List of Molecules Used'!$D$3:$D$55,'List of Molecules Used'!$E$3:$E$55,"",0,1)</f>
        <v>594.54999999999995</v>
      </c>
      <c r="H2828">
        <f>_xlfn.XLOOKUP(A2828,'List of Molecules Used'!$D$3:$D$55,'List of Molecules Used'!$F$3:$F$55,"",0,1)</f>
        <v>22.81</v>
      </c>
    </row>
    <row r="2829" spans="1:8">
      <c r="A2829" s="2" t="s">
        <v>85</v>
      </c>
      <c r="B2829" s="2"/>
      <c r="C2829">
        <v>297.27</v>
      </c>
      <c r="D2829">
        <v>2.5</v>
      </c>
      <c r="E2829">
        <v>282.70999999999998</v>
      </c>
      <c r="F2829" t="s">
        <v>237</v>
      </c>
      <c r="G2829">
        <f>_xlfn.XLOOKUP(A2829,'List of Molecules Used'!$D$3:$D$55,'List of Molecules Used'!$E$3:$E$55,"",0,1)</f>
        <v>594.54999999999995</v>
      </c>
      <c r="H2829">
        <f>_xlfn.XLOOKUP(A2829,'List of Molecules Used'!$D$3:$D$55,'List of Molecules Used'!$F$3:$F$55,"",0,1)</f>
        <v>22.81</v>
      </c>
    </row>
    <row r="2830" spans="1:8">
      <c r="A2830" s="2" t="s">
        <v>85</v>
      </c>
      <c r="B2830" s="2"/>
      <c r="C2830">
        <v>297.27</v>
      </c>
      <c r="D2830">
        <v>3</v>
      </c>
      <c r="E2830">
        <v>282.7</v>
      </c>
      <c r="F2830" t="s">
        <v>237</v>
      </c>
      <c r="G2830">
        <f>_xlfn.XLOOKUP(A2830,'List of Molecules Used'!$D$3:$D$55,'List of Molecules Used'!$E$3:$E$55,"",0,1)</f>
        <v>594.54999999999995</v>
      </c>
      <c r="H2830">
        <f>_xlfn.XLOOKUP(A2830,'List of Molecules Used'!$D$3:$D$55,'List of Molecules Used'!$F$3:$F$55,"",0,1)</f>
        <v>22.81</v>
      </c>
    </row>
    <row r="2831" spans="1:8">
      <c r="A2831" s="2" t="s">
        <v>85</v>
      </c>
      <c r="B2831" s="2"/>
      <c r="C2831">
        <v>297.27</v>
      </c>
      <c r="D2831">
        <v>3.5</v>
      </c>
      <c r="E2831">
        <v>282.69</v>
      </c>
      <c r="F2831" t="s">
        <v>237</v>
      </c>
      <c r="G2831">
        <f>_xlfn.XLOOKUP(A2831,'List of Molecules Used'!$D$3:$D$55,'List of Molecules Used'!$E$3:$E$55,"",0,1)</f>
        <v>594.54999999999995</v>
      </c>
      <c r="H2831">
        <f>_xlfn.XLOOKUP(A2831,'List of Molecules Used'!$D$3:$D$55,'List of Molecules Used'!$F$3:$F$55,"",0,1)</f>
        <v>22.81</v>
      </c>
    </row>
    <row r="2832" spans="1:8">
      <c r="A2832" s="2" t="s">
        <v>85</v>
      </c>
      <c r="B2832" s="2"/>
      <c r="C2832">
        <v>297.27</v>
      </c>
      <c r="D2832">
        <v>4</v>
      </c>
      <c r="E2832">
        <v>282.68</v>
      </c>
      <c r="F2832" t="s">
        <v>237</v>
      </c>
      <c r="G2832">
        <f>_xlfn.XLOOKUP(A2832,'List of Molecules Used'!$D$3:$D$55,'List of Molecules Used'!$E$3:$E$55,"",0,1)</f>
        <v>594.54999999999995</v>
      </c>
      <c r="H2832">
        <f>_xlfn.XLOOKUP(A2832,'List of Molecules Used'!$D$3:$D$55,'List of Molecules Used'!$F$3:$F$55,"",0,1)</f>
        <v>22.81</v>
      </c>
    </row>
    <row r="2833" spans="1:8">
      <c r="A2833" s="2" t="s">
        <v>85</v>
      </c>
      <c r="B2833" s="2"/>
      <c r="C2833">
        <v>297.27</v>
      </c>
      <c r="D2833">
        <v>4.5</v>
      </c>
      <c r="E2833">
        <v>282.68</v>
      </c>
      <c r="F2833" t="s">
        <v>237</v>
      </c>
      <c r="G2833">
        <f>_xlfn.XLOOKUP(A2833,'List of Molecules Used'!$D$3:$D$55,'List of Molecules Used'!$E$3:$E$55,"",0,1)</f>
        <v>594.54999999999995</v>
      </c>
      <c r="H2833">
        <f>_xlfn.XLOOKUP(A2833,'List of Molecules Used'!$D$3:$D$55,'List of Molecules Used'!$F$3:$F$55,"",0,1)</f>
        <v>22.81</v>
      </c>
    </row>
    <row r="2834" spans="1:8">
      <c r="A2834" s="2" t="s">
        <v>85</v>
      </c>
      <c r="B2834" s="2"/>
      <c r="C2834">
        <v>297.27</v>
      </c>
      <c r="D2834">
        <v>5</v>
      </c>
      <c r="E2834">
        <v>282.67</v>
      </c>
      <c r="F2834" t="s">
        <v>237</v>
      </c>
      <c r="G2834">
        <f>_xlfn.XLOOKUP(A2834,'List of Molecules Used'!$D$3:$D$55,'List of Molecules Used'!$E$3:$E$55,"",0,1)</f>
        <v>594.54999999999995</v>
      </c>
      <c r="H2834">
        <f>_xlfn.XLOOKUP(A2834,'List of Molecules Used'!$D$3:$D$55,'List of Molecules Used'!$F$3:$F$55,"",0,1)</f>
        <v>22.81</v>
      </c>
    </row>
    <row r="2835" spans="1:8">
      <c r="A2835" s="2" t="s">
        <v>85</v>
      </c>
      <c r="B2835" s="2"/>
      <c r="C2835">
        <v>297.27</v>
      </c>
      <c r="D2835">
        <v>5.5</v>
      </c>
      <c r="E2835">
        <v>282.66000000000003</v>
      </c>
      <c r="F2835" t="s">
        <v>237</v>
      </c>
      <c r="G2835">
        <f>_xlfn.XLOOKUP(A2835,'List of Molecules Used'!$D$3:$D$55,'List of Molecules Used'!$E$3:$E$55,"",0,1)</f>
        <v>594.54999999999995</v>
      </c>
      <c r="H2835">
        <f>_xlfn.XLOOKUP(A2835,'List of Molecules Used'!$D$3:$D$55,'List of Molecules Used'!$F$3:$F$55,"",0,1)</f>
        <v>22.81</v>
      </c>
    </row>
    <row r="2836" spans="1:8">
      <c r="A2836" s="2" t="s">
        <v>85</v>
      </c>
      <c r="B2836" s="2"/>
      <c r="C2836">
        <v>297.27</v>
      </c>
      <c r="D2836">
        <v>6</v>
      </c>
      <c r="E2836">
        <v>282.66000000000003</v>
      </c>
      <c r="F2836" t="s">
        <v>237</v>
      </c>
      <c r="G2836">
        <f>_xlfn.XLOOKUP(A2836,'List of Molecules Used'!$D$3:$D$55,'List of Molecules Used'!$E$3:$E$55,"",0,1)</f>
        <v>594.54999999999995</v>
      </c>
      <c r="H2836">
        <f>_xlfn.XLOOKUP(A2836,'List of Molecules Used'!$D$3:$D$55,'List of Molecules Used'!$F$3:$F$55,"",0,1)</f>
        <v>22.81</v>
      </c>
    </row>
    <row r="2837" spans="1:8">
      <c r="A2837" s="2" t="s">
        <v>85</v>
      </c>
      <c r="B2837" s="2"/>
      <c r="C2837">
        <v>297.27</v>
      </c>
      <c r="D2837">
        <v>6.5</v>
      </c>
      <c r="E2837">
        <v>282.64999999999998</v>
      </c>
      <c r="F2837" t="s">
        <v>237</v>
      </c>
      <c r="G2837">
        <f>_xlfn.XLOOKUP(A2837,'List of Molecules Used'!$D$3:$D$55,'List of Molecules Used'!$E$3:$E$55,"",0,1)</f>
        <v>594.54999999999995</v>
      </c>
      <c r="H2837">
        <f>_xlfn.XLOOKUP(A2837,'List of Molecules Used'!$D$3:$D$55,'List of Molecules Used'!$F$3:$F$55,"",0,1)</f>
        <v>22.81</v>
      </c>
    </row>
    <row r="2838" spans="1:8">
      <c r="A2838" s="2" t="s">
        <v>85</v>
      </c>
      <c r="B2838" s="2"/>
      <c r="C2838">
        <v>297.27</v>
      </c>
      <c r="D2838">
        <v>7</v>
      </c>
      <c r="E2838">
        <v>282.64</v>
      </c>
      <c r="F2838" t="s">
        <v>237</v>
      </c>
      <c r="G2838">
        <f>_xlfn.XLOOKUP(A2838,'List of Molecules Used'!$D$3:$D$55,'List of Molecules Used'!$E$3:$E$55,"",0,1)</f>
        <v>594.54999999999995</v>
      </c>
      <c r="H2838">
        <f>_xlfn.XLOOKUP(A2838,'List of Molecules Used'!$D$3:$D$55,'List of Molecules Used'!$F$3:$F$55,"",0,1)</f>
        <v>22.81</v>
      </c>
    </row>
    <row r="2839" spans="1:8">
      <c r="A2839" s="2" t="s">
        <v>85</v>
      </c>
      <c r="B2839" s="2"/>
      <c r="C2839">
        <v>297.27</v>
      </c>
      <c r="D2839">
        <v>7.5</v>
      </c>
      <c r="E2839">
        <v>282.64</v>
      </c>
      <c r="F2839" t="s">
        <v>237</v>
      </c>
      <c r="G2839">
        <f>_xlfn.XLOOKUP(A2839,'List of Molecules Used'!$D$3:$D$55,'List of Molecules Used'!$E$3:$E$55,"",0,1)</f>
        <v>594.54999999999995</v>
      </c>
      <c r="H2839">
        <f>_xlfn.XLOOKUP(A2839,'List of Molecules Used'!$D$3:$D$55,'List of Molecules Used'!$F$3:$F$55,"",0,1)</f>
        <v>22.81</v>
      </c>
    </row>
    <row r="2840" spans="1:8">
      <c r="A2840" s="2" t="s">
        <v>85</v>
      </c>
      <c r="B2840" s="2"/>
      <c r="C2840">
        <v>297.27</v>
      </c>
      <c r="D2840">
        <v>8</v>
      </c>
      <c r="E2840">
        <v>282.63</v>
      </c>
      <c r="F2840" t="s">
        <v>237</v>
      </c>
      <c r="G2840">
        <f>_xlfn.XLOOKUP(A2840,'List of Molecules Used'!$D$3:$D$55,'List of Molecules Used'!$E$3:$E$55,"",0,1)</f>
        <v>594.54999999999995</v>
      </c>
      <c r="H2840">
        <f>_xlfn.XLOOKUP(A2840,'List of Molecules Used'!$D$3:$D$55,'List of Molecules Used'!$F$3:$F$55,"",0,1)</f>
        <v>22.81</v>
      </c>
    </row>
    <row r="2841" spans="1:8">
      <c r="A2841" s="2" t="s">
        <v>85</v>
      </c>
      <c r="B2841" s="2"/>
      <c r="C2841">
        <v>297.27</v>
      </c>
      <c r="D2841">
        <v>8.5</v>
      </c>
      <c r="E2841">
        <v>282.62</v>
      </c>
      <c r="F2841" t="s">
        <v>237</v>
      </c>
      <c r="G2841">
        <f>_xlfn.XLOOKUP(A2841,'List of Molecules Used'!$D$3:$D$55,'List of Molecules Used'!$E$3:$E$55,"",0,1)</f>
        <v>594.54999999999995</v>
      </c>
      <c r="H2841">
        <f>_xlfn.XLOOKUP(A2841,'List of Molecules Used'!$D$3:$D$55,'List of Molecules Used'!$F$3:$F$55,"",0,1)</f>
        <v>22.81</v>
      </c>
    </row>
    <row r="2842" spans="1:8">
      <c r="A2842" s="2" t="s">
        <v>85</v>
      </c>
      <c r="B2842" s="2"/>
      <c r="C2842">
        <v>297.27</v>
      </c>
      <c r="D2842">
        <v>9</v>
      </c>
      <c r="E2842">
        <v>282.61</v>
      </c>
      <c r="F2842" t="s">
        <v>237</v>
      </c>
      <c r="G2842">
        <f>_xlfn.XLOOKUP(A2842,'List of Molecules Used'!$D$3:$D$55,'List of Molecules Used'!$E$3:$E$55,"",0,1)</f>
        <v>594.54999999999995</v>
      </c>
      <c r="H2842">
        <f>_xlfn.XLOOKUP(A2842,'List of Molecules Used'!$D$3:$D$55,'List of Molecules Used'!$F$3:$F$55,"",0,1)</f>
        <v>22.81</v>
      </c>
    </row>
    <row r="2843" spans="1:8">
      <c r="A2843" s="2" t="s">
        <v>85</v>
      </c>
      <c r="B2843" s="2"/>
      <c r="C2843">
        <v>297.27</v>
      </c>
      <c r="D2843">
        <v>9.5</v>
      </c>
      <c r="E2843">
        <v>282.61</v>
      </c>
      <c r="F2843" t="s">
        <v>237</v>
      </c>
      <c r="G2843">
        <f>_xlfn.XLOOKUP(A2843,'List of Molecules Used'!$D$3:$D$55,'List of Molecules Used'!$E$3:$E$55,"",0,1)</f>
        <v>594.54999999999995</v>
      </c>
      <c r="H2843">
        <f>_xlfn.XLOOKUP(A2843,'List of Molecules Used'!$D$3:$D$55,'List of Molecules Used'!$F$3:$F$55,"",0,1)</f>
        <v>22.81</v>
      </c>
    </row>
    <row r="2844" spans="1:8">
      <c r="A2844" s="2" t="s">
        <v>85</v>
      </c>
      <c r="B2844" s="2"/>
      <c r="C2844">
        <v>297.27</v>
      </c>
      <c r="D2844">
        <v>10</v>
      </c>
      <c r="E2844">
        <v>282.60000000000002</v>
      </c>
      <c r="F2844" t="s">
        <v>237</v>
      </c>
      <c r="G2844">
        <f>_xlfn.XLOOKUP(A2844,'List of Molecules Used'!$D$3:$D$55,'List of Molecules Used'!$E$3:$E$55,"",0,1)</f>
        <v>594.54999999999995</v>
      </c>
      <c r="H2844">
        <f>_xlfn.XLOOKUP(A2844,'List of Molecules Used'!$D$3:$D$55,'List of Molecules Used'!$F$3:$F$55,"",0,1)</f>
        <v>22.81</v>
      </c>
    </row>
    <row r="2845" spans="1:8">
      <c r="A2845" s="2" t="s">
        <v>85</v>
      </c>
      <c r="B2845" s="2"/>
      <c r="C2845">
        <v>356.73</v>
      </c>
      <c r="D2845">
        <v>1</v>
      </c>
      <c r="E2845">
        <v>312.85000000000002</v>
      </c>
      <c r="F2845" t="s">
        <v>237</v>
      </c>
      <c r="G2845">
        <f>_xlfn.XLOOKUP(A2845,'List of Molecules Used'!$D$3:$D$55,'List of Molecules Used'!$E$3:$E$55,"",0,1)</f>
        <v>594.54999999999995</v>
      </c>
      <c r="H2845">
        <f>_xlfn.XLOOKUP(A2845,'List of Molecules Used'!$D$3:$D$55,'List of Molecules Used'!$F$3:$F$55,"",0,1)</f>
        <v>22.81</v>
      </c>
    </row>
    <row r="2846" spans="1:8">
      <c r="A2846" s="2" t="s">
        <v>85</v>
      </c>
      <c r="B2846" s="2"/>
      <c r="C2846">
        <v>356.73</v>
      </c>
      <c r="D2846">
        <v>1.5</v>
      </c>
      <c r="E2846">
        <v>312.83</v>
      </c>
      <c r="F2846" t="s">
        <v>237</v>
      </c>
      <c r="G2846">
        <f>_xlfn.XLOOKUP(A2846,'List of Molecules Used'!$D$3:$D$55,'List of Molecules Used'!$E$3:$E$55,"",0,1)</f>
        <v>594.54999999999995</v>
      </c>
      <c r="H2846">
        <f>_xlfn.XLOOKUP(A2846,'List of Molecules Used'!$D$3:$D$55,'List of Molecules Used'!$F$3:$F$55,"",0,1)</f>
        <v>22.81</v>
      </c>
    </row>
    <row r="2847" spans="1:8">
      <c r="A2847" s="2" t="s">
        <v>85</v>
      </c>
      <c r="B2847" s="2"/>
      <c r="C2847">
        <v>356.73</v>
      </c>
      <c r="D2847">
        <v>2</v>
      </c>
      <c r="E2847">
        <v>312.82</v>
      </c>
      <c r="F2847" t="s">
        <v>237</v>
      </c>
      <c r="G2847">
        <f>_xlfn.XLOOKUP(A2847,'List of Molecules Used'!$D$3:$D$55,'List of Molecules Used'!$E$3:$E$55,"",0,1)</f>
        <v>594.54999999999995</v>
      </c>
      <c r="H2847">
        <f>_xlfn.XLOOKUP(A2847,'List of Molecules Used'!$D$3:$D$55,'List of Molecules Used'!$F$3:$F$55,"",0,1)</f>
        <v>22.81</v>
      </c>
    </row>
    <row r="2848" spans="1:8">
      <c r="A2848" s="2" t="s">
        <v>85</v>
      </c>
      <c r="B2848" s="2"/>
      <c r="C2848">
        <v>356.73</v>
      </c>
      <c r="D2848">
        <v>2.5</v>
      </c>
      <c r="E2848">
        <v>312.8</v>
      </c>
      <c r="F2848" t="s">
        <v>237</v>
      </c>
      <c r="G2848">
        <f>_xlfn.XLOOKUP(A2848,'List of Molecules Used'!$D$3:$D$55,'List of Molecules Used'!$E$3:$E$55,"",0,1)</f>
        <v>594.54999999999995</v>
      </c>
      <c r="H2848">
        <f>_xlfn.XLOOKUP(A2848,'List of Molecules Used'!$D$3:$D$55,'List of Molecules Used'!$F$3:$F$55,"",0,1)</f>
        <v>22.81</v>
      </c>
    </row>
    <row r="2849" spans="1:8">
      <c r="A2849" s="2" t="s">
        <v>85</v>
      </c>
      <c r="B2849" s="2"/>
      <c r="C2849">
        <v>356.73</v>
      </c>
      <c r="D2849">
        <v>3</v>
      </c>
      <c r="E2849">
        <v>312.79000000000002</v>
      </c>
      <c r="F2849" t="s">
        <v>237</v>
      </c>
      <c r="G2849">
        <f>_xlfn.XLOOKUP(A2849,'List of Molecules Used'!$D$3:$D$55,'List of Molecules Used'!$E$3:$E$55,"",0,1)</f>
        <v>594.54999999999995</v>
      </c>
      <c r="H2849">
        <f>_xlfn.XLOOKUP(A2849,'List of Molecules Used'!$D$3:$D$55,'List of Molecules Used'!$F$3:$F$55,"",0,1)</f>
        <v>22.81</v>
      </c>
    </row>
    <row r="2850" spans="1:8">
      <c r="A2850" s="2" t="s">
        <v>85</v>
      </c>
      <c r="B2850" s="2"/>
      <c r="C2850">
        <v>356.73</v>
      </c>
      <c r="D2850">
        <v>3.5</v>
      </c>
      <c r="E2850">
        <v>312.77</v>
      </c>
      <c r="F2850" t="s">
        <v>237</v>
      </c>
      <c r="G2850">
        <f>_xlfn.XLOOKUP(A2850,'List of Molecules Used'!$D$3:$D$55,'List of Molecules Used'!$E$3:$E$55,"",0,1)</f>
        <v>594.54999999999995</v>
      </c>
      <c r="H2850">
        <f>_xlfn.XLOOKUP(A2850,'List of Molecules Used'!$D$3:$D$55,'List of Molecules Used'!$F$3:$F$55,"",0,1)</f>
        <v>22.81</v>
      </c>
    </row>
    <row r="2851" spans="1:8">
      <c r="A2851" s="2" t="s">
        <v>85</v>
      </c>
      <c r="B2851" s="2"/>
      <c r="C2851">
        <v>356.73</v>
      </c>
      <c r="D2851">
        <v>4</v>
      </c>
      <c r="E2851">
        <v>312.76</v>
      </c>
      <c r="F2851" t="s">
        <v>237</v>
      </c>
      <c r="G2851">
        <f>_xlfn.XLOOKUP(A2851,'List of Molecules Used'!$D$3:$D$55,'List of Molecules Used'!$E$3:$E$55,"",0,1)</f>
        <v>594.54999999999995</v>
      </c>
      <c r="H2851">
        <f>_xlfn.XLOOKUP(A2851,'List of Molecules Used'!$D$3:$D$55,'List of Molecules Used'!$F$3:$F$55,"",0,1)</f>
        <v>22.81</v>
      </c>
    </row>
    <row r="2852" spans="1:8">
      <c r="A2852" s="2" t="s">
        <v>85</v>
      </c>
      <c r="B2852" s="2"/>
      <c r="C2852">
        <v>356.73</v>
      </c>
      <c r="D2852">
        <v>4.5</v>
      </c>
      <c r="E2852">
        <v>312.74</v>
      </c>
      <c r="F2852" t="s">
        <v>237</v>
      </c>
      <c r="G2852">
        <f>_xlfn.XLOOKUP(A2852,'List of Molecules Used'!$D$3:$D$55,'List of Molecules Used'!$E$3:$E$55,"",0,1)</f>
        <v>594.54999999999995</v>
      </c>
      <c r="H2852">
        <f>_xlfn.XLOOKUP(A2852,'List of Molecules Used'!$D$3:$D$55,'List of Molecules Used'!$F$3:$F$55,"",0,1)</f>
        <v>22.81</v>
      </c>
    </row>
    <row r="2853" spans="1:8">
      <c r="A2853" s="2" t="s">
        <v>85</v>
      </c>
      <c r="B2853" s="2"/>
      <c r="C2853">
        <v>356.73</v>
      </c>
      <c r="D2853">
        <v>5</v>
      </c>
      <c r="E2853">
        <v>312.73</v>
      </c>
      <c r="F2853" t="s">
        <v>237</v>
      </c>
      <c r="G2853">
        <f>_xlfn.XLOOKUP(A2853,'List of Molecules Used'!$D$3:$D$55,'List of Molecules Used'!$E$3:$E$55,"",0,1)</f>
        <v>594.54999999999995</v>
      </c>
      <c r="H2853">
        <f>_xlfn.XLOOKUP(A2853,'List of Molecules Used'!$D$3:$D$55,'List of Molecules Used'!$F$3:$F$55,"",0,1)</f>
        <v>22.81</v>
      </c>
    </row>
    <row r="2854" spans="1:8">
      <c r="A2854" s="2" t="s">
        <v>85</v>
      </c>
      <c r="B2854" s="2"/>
      <c r="C2854">
        <v>356.73</v>
      </c>
      <c r="D2854">
        <v>5.5</v>
      </c>
      <c r="E2854">
        <v>312.70999999999998</v>
      </c>
      <c r="F2854" t="s">
        <v>237</v>
      </c>
      <c r="G2854">
        <f>_xlfn.XLOOKUP(A2854,'List of Molecules Used'!$D$3:$D$55,'List of Molecules Used'!$E$3:$E$55,"",0,1)</f>
        <v>594.54999999999995</v>
      </c>
      <c r="H2854">
        <f>_xlfn.XLOOKUP(A2854,'List of Molecules Used'!$D$3:$D$55,'List of Molecules Used'!$F$3:$F$55,"",0,1)</f>
        <v>22.81</v>
      </c>
    </row>
    <row r="2855" spans="1:8">
      <c r="A2855" s="2" t="s">
        <v>85</v>
      </c>
      <c r="B2855" s="2"/>
      <c r="C2855">
        <v>356.73</v>
      </c>
      <c r="D2855">
        <v>6</v>
      </c>
      <c r="E2855">
        <v>312.7</v>
      </c>
      <c r="F2855" t="s">
        <v>237</v>
      </c>
      <c r="G2855">
        <f>_xlfn.XLOOKUP(A2855,'List of Molecules Used'!$D$3:$D$55,'List of Molecules Used'!$E$3:$E$55,"",0,1)</f>
        <v>594.54999999999995</v>
      </c>
      <c r="H2855">
        <f>_xlfn.XLOOKUP(A2855,'List of Molecules Used'!$D$3:$D$55,'List of Molecules Used'!$F$3:$F$55,"",0,1)</f>
        <v>22.81</v>
      </c>
    </row>
    <row r="2856" spans="1:8">
      <c r="A2856" s="2" t="s">
        <v>85</v>
      </c>
      <c r="B2856" s="2"/>
      <c r="C2856">
        <v>356.73</v>
      </c>
      <c r="D2856">
        <v>6.5</v>
      </c>
      <c r="E2856">
        <v>312.68</v>
      </c>
      <c r="F2856" t="s">
        <v>237</v>
      </c>
      <c r="G2856">
        <f>_xlfn.XLOOKUP(A2856,'List of Molecules Used'!$D$3:$D$55,'List of Molecules Used'!$E$3:$E$55,"",0,1)</f>
        <v>594.54999999999995</v>
      </c>
      <c r="H2856">
        <f>_xlfn.XLOOKUP(A2856,'List of Molecules Used'!$D$3:$D$55,'List of Molecules Used'!$F$3:$F$55,"",0,1)</f>
        <v>22.81</v>
      </c>
    </row>
    <row r="2857" spans="1:8">
      <c r="A2857" s="2" t="s">
        <v>85</v>
      </c>
      <c r="B2857" s="2"/>
      <c r="C2857">
        <v>356.73</v>
      </c>
      <c r="D2857">
        <v>7</v>
      </c>
      <c r="E2857">
        <v>312.67</v>
      </c>
      <c r="F2857" t="s">
        <v>237</v>
      </c>
      <c r="G2857">
        <f>_xlfn.XLOOKUP(A2857,'List of Molecules Used'!$D$3:$D$55,'List of Molecules Used'!$E$3:$E$55,"",0,1)</f>
        <v>594.54999999999995</v>
      </c>
      <c r="H2857">
        <f>_xlfn.XLOOKUP(A2857,'List of Molecules Used'!$D$3:$D$55,'List of Molecules Used'!$F$3:$F$55,"",0,1)</f>
        <v>22.81</v>
      </c>
    </row>
    <row r="2858" spans="1:8">
      <c r="A2858" s="2" t="s">
        <v>85</v>
      </c>
      <c r="B2858" s="2"/>
      <c r="C2858">
        <v>356.73</v>
      </c>
      <c r="D2858">
        <v>7.5</v>
      </c>
      <c r="E2858">
        <v>312.64999999999998</v>
      </c>
      <c r="F2858" t="s">
        <v>237</v>
      </c>
      <c r="G2858">
        <f>_xlfn.XLOOKUP(A2858,'List of Molecules Used'!$D$3:$D$55,'List of Molecules Used'!$E$3:$E$55,"",0,1)</f>
        <v>594.54999999999995</v>
      </c>
      <c r="H2858">
        <f>_xlfn.XLOOKUP(A2858,'List of Molecules Used'!$D$3:$D$55,'List of Molecules Used'!$F$3:$F$55,"",0,1)</f>
        <v>22.81</v>
      </c>
    </row>
    <row r="2859" spans="1:8">
      <c r="A2859" s="2" t="s">
        <v>85</v>
      </c>
      <c r="B2859" s="2"/>
      <c r="C2859">
        <v>356.73</v>
      </c>
      <c r="D2859">
        <v>8</v>
      </c>
      <c r="E2859">
        <v>312.64</v>
      </c>
      <c r="F2859" t="s">
        <v>237</v>
      </c>
      <c r="G2859">
        <f>_xlfn.XLOOKUP(A2859,'List of Molecules Used'!$D$3:$D$55,'List of Molecules Used'!$E$3:$E$55,"",0,1)</f>
        <v>594.54999999999995</v>
      </c>
      <c r="H2859">
        <f>_xlfn.XLOOKUP(A2859,'List of Molecules Used'!$D$3:$D$55,'List of Molecules Used'!$F$3:$F$55,"",0,1)</f>
        <v>22.81</v>
      </c>
    </row>
    <row r="2860" spans="1:8">
      <c r="A2860" s="2" t="s">
        <v>85</v>
      </c>
      <c r="B2860" s="2"/>
      <c r="C2860">
        <v>356.73</v>
      </c>
      <c r="D2860">
        <v>8.5</v>
      </c>
      <c r="E2860">
        <v>312.62</v>
      </c>
      <c r="F2860" t="s">
        <v>237</v>
      </c>
      <c r="G2860">
        <f>_xlfn.XLOOKUP(A2860,'List of Molecules Used'!$D$3:$D$55,'List of Molecules Used'!$E$3:$E$55,"",0,1)</f>
        <v>594.54999999999995</v>
      </c>
      <c r="H2860">
        <f>_xlfn.XLOOKUP(A2860,'List of Molecules Used'!$D$3:$D$55,'List of Molecules Used'!$F$3:$F$55,"",0,1)</f>
        <v>22.81</v>
      </c>
    </row>
    <row r="2861" spans="1:8">
      <c r="A2861" s="2" t="s">
        <v>85</v>
      </c>
      <c r="B2861" s="2"/>
      <c r="C2861">
        <v>356.73</v>
      </c>
      <c r="D2861">
        <v>9</v>
      </c>
      <c r="E2861">
        <v>312.61</v>
      </c>
      <c r="F2861" t="s">
        <v>237</v>
      </c>
      <c r="G2861">
        <f>_xlfn.XLOOKUP(A2861,'List of Molecules Used'!$D$3:$D$55,'List of Molecules Used'!$E$3:$E$55,"",0,1)</f>
        <v>594.54999999999995</v>
      </c>
      <c r="H2861">
        <f>_xlfn.XLOOKUP(A2861,'List of Molecules Used'!$D$3:$D$55,'List of Molecules Used'!$F$3:$F$55,"",0,1)</f>
        <v>22.81</v>
      </c>
    </row>
    <row r="2862" spans="1:8">
      <c r="A2862" s="2" t="s">
        <v>85</v>
      </c>
      <c r="B2862" s="2"/>
      <c r="C2862">
        <v>356.73</v>
      </c>
      <c r="D2862">
        <v>9.5</v>
      </c>
      <c r="E2862">
        <v>312.58999999999997</v>
      </c>
      <c r="F2862" t="s">
        <v>237</v>
      </c>
      <c r="G2862">
        <f>_xlfn.XLOOKUP(A2862,'List of Molecules Used'!$D$3:$D$55,'List of Molecules Used'!$E$3:$E$55,"",0,1)</f>
        <v>594.54999999999995</v>
      </c>
      <c r="H2862">
        <f>_xlfn.XLOOKUP(A2862,'List of Molecules Used'!$D$3:$D$55,'List of Molecules Used'!$F$3:$F$55,"",0,1)</f>
        <v>22.81</v>
      </c>
    </row>
    <row r="2863" spans="1:8">
      <c r="A2863" s="2" t="s">
        <v>85</v>
      </c>
      <c r="B2863" s="2"/>
      <c r="C2863">
        <v>356.73</v>
      </c>
      <c r="D2863">
        <v>10</v>
      </c>
      <c r="E2863">
        <v>312.58</v>
      </c>
      <c r="F2863" t="s">
        <v>237</v>
      </c>
      <c r="G2863">
        <f>_xlfn.XLOOKUP(A2863,'List of Molecules Used'!$D$3:$D$55,'List of Molecules Used'!$E$3:$E$55,"",0,1)</f>
        <v>594.54999999999995</v>
      </c>
      <c r="H2863">
        <f>_xlfn.XLOOKUP(A2863,'List of Molecules Used'!$D$3:$D$55,'List of Molecules Used'!$F$3:$F$55,"",0,1)</f>
        <v>22.81</v>
      </c>
    </row>
    <row r="2864" spans="1:8">
      <c r="A2864" s="2" t="s">
        <v>85</v>
      </c>
      <c r="B2864" s="2"/>
      <c r="C2864">
        <v>416.19</v>
      </c>
      <c r="D2864">
        <v>1</v>
      </c>
      <c r="E2864">
        <v>346.01</v>
      </c>
      <c r="F2864" t="s">
        <v>237</v>
      </c>
      <c r="G2864">
        <f>_xlfn.XLOOKUP(A2864,'List of Molecules Used'!$D$3:$D$55,'List of Molecules Used'!$E$3:$E$55,"",0,1)</f>
        <v>594.54999999999995</v>
      </c>
      <c r="H2864">
        <f>_xlfn.XLOOKUP(A2864,'List of Molecules Used'!$D$3:$D$55,'List of Molecules Used'!$F$3:$F$55,"",0,1)</f>
        <v>22.81</v>
      </c>
    </row>
    <row r="2865" spans="1:8">
      <c r="A2865" s="2" t="s">
        <v>85</v>
      </c>
      <c r="B2865" s="2"/>
      <c r="C2865">
        <v>416.19</v>
      </c>
      <c r="D2865">
        <v>1.5</v>
      </c>
      <c r="E2865">
        <v>345.98</v>
      </c>
      <c r="F2865" t="s">
        <v>237</v>
      </c>
      <c r="G2865">
        <f>_xlfn.XLOOKUP(A2865,'List of Molecules Used'!$D$3:$D$55,'List of Molecules Used'!$E$3:$E$55,"",0,1)</f>
        <v>594.54999999999995</v>
      </c>
      <c r="H2865">
        <f>_xlfn.XLOOKUP(A2865,'List of Molecules Used'!$D$3:$D$55,'List of Molecules Used'!$F$3:$F$55,"",0,1)</f>
        <v>22.81</v>
      </c>
    </row>
    <row r="2866" spans="1:8">
      <c r="A2866" s="2" t="s">
        <v>85</v>
      </c>
      <c r="B2866" s="2"/>
      <c r="C2866">
        <v>416.19</v>
      </c>
      <c r="D2866">
        <v>2</v>
      </c>
      <c r="E2866">
        <v>345.95</v>
      </c>
      <c r="F2866" t="s">
        <v>237</v>
      </c>
      <c r="G2866">
        <f>_xlfn.XLOOKUP(A2866,'List of Molecules Used'!$D$3:$D$55,'List of Molecules Used'!$E$3:$E$55,"",0,1)</f>
        <v>594.54999999999995</v>
      </c>
      <c r="H2866">
        <f>_xlfn.XLOOKUP(A2866,'List of Molecules Used'!$D$3:$D$55,'List of Molecules Used'!$F$3:$F$55,"",0,1)</f>
        <v>22.81</v>
      </c>
    </row>
    <row r="2867" spans="1:8">
      <c r="A2867" s="2" t="s">
        <v>85</v>
      </c>
      <c r="B2867" s="2"/>
      <c r="C2867">
        <v>416.19</v>
      </c>
      <c r="D2867">
        <v>2.5</v>
      </c>
      <c r="E2867">
        <v>345.91</v>
      </c>
      <c r="F2867" t="s">
        <v>237</v>
      </c>
      <c r="G2867">
        <f>_xlfn.XLOOKUP(A2867,'List of Molecules Used'!$D$3:$D$55,'List of Molecules Used'!$E$3:$E$55,"",0,1)</f>
        <v>594.54999999999995</v>
      </c>
      <c r="H2867">
        <f>_xlfn.XLOOKUP(A2867,'List of Molecules Used'!$D$3:$D$55,'List of Molecules Used'!$F$3:$F$55,"",0,1)</f>
        <v>22.81</v>
      </c>
    </row>
    <row r="2868" spans="1:8">
      <c r="A2868" s="2" t="s">
        <v>85</v>
      </c>
      <c r="B2868" s="2"/>
      <c r="C2868">
        <v>416.19</v>
      </c>
      <c r="D2868">
        <v>3</v>
      </c>
      <c r="E2868">
        <v>345.88</v>
      </c>
      <c r="F2868" t="s">
        <v>237</v>
      </c>
      <c r="G2868">
        <f>_xlfn.XLOOKUP(A2868,'List of Molecules Used'!$D$3:$D$55,'List of Molecules Used'!$E$3:$E$55,"",0,1)</f>
        <v>594.54999999999995</v>
      </c>
      <c r="H2868">
        <f>_xlfn.XLOOKUP(A2868,'List of Molecules Used'!$D$3:$D$55,'List of Molecules Used'!$F$3:$F$55,"",0,1)</f>
        <v>22.81</v>
      </c>
    </row>
    <row r="2869" spans="1:8">
      <c r="A2869" s="2" t="s">
        <v>85</v>
      </c>
      <c r="B2869" s="2"/>
      <c r="C2869">
        <v>416.19</v>
      </c>
      <c r="D2869">
        <v>3.5</v>
      </c>
      <c r="E2869">
        <v>345.84</v>
      </c>
      <c r="F2869" t="s">
        <v>237</v>
      </c>
      <c r="G2869">
        <f>_xlfn.XLOOKUP(A2869,'List of Molecules Used'!$D$3:$D$55,'List of Molecules Used'!$E$3:$E$55,"",0,1)</f>
        <v>594.54999999999995</v>
      </c>
      <c r="H2869">
        <f>_xlfn.XLOOKUP(A2869,'List of Molecules Used'!$D$3:$D$55,'List of Molecules Used'!$F$3:$F$55,"",0,1)</f>
        <v>22.81</v>
      </c>
    </row>
    <row r="2870" spans="1:8">
      <c r="A2870" s="2" t="s">
        <v>85</v>
      </c>
      <c r="B2870" s="2"/>
      <c r="C2870">
        <v>416.19</v>
      </c>
      <c r="D2870">
        <v>4</v>
      </c>
      <c r="E2870">
        <v>345.81</v>
      </c>
      <c r="F2870" t="s">
        <v>237</v>
      </c>
      <c r="G2870">
        <f>_xlfn.XLOOKUP(A2870,'List of Molecules Used'!$D$3:$D$55,'List of Molecules Used'!$E$3:$E$55,"",0,1)</f>
        <v>594.54999999999995</v>
      </c>
      <c r="H2870">
        <f>_xlfn.XLOOKUP(A2870,'List of Molecules Used'!$D$3:$D$55,'List of Molecules Used'!$F$3:$F$55,"",0,1)</f>
        <v>22.81</v>
      </c>
    </row>
    <row r="2871" spans="1:8">
      <c r="A2871" s="2" t="s">
        <v>85</v>
      </c>
      <c r="B2871" s="2"/>
      <c r="C2871">
        <v>416.19</v>
      </c>
      <c r="D2871">
        <v>4.5</v>
      </c>
      <c r="E2871">
        <v>345.78</v>
      </c>
      <c r="F2871" t="s">
        <v>237</v>
      </c>
      <c r="G2871">
        <f>_xlfn.XLOOKUP(A2871,'List of Molecules Used'!$D$3:$D$55,'List of Molecules Used'!$E$3:$E$55,"",0,1)</f>
        <v>594.54999999999995</v>
      </c>
      <c r="H2871">
        <f>_xlfn.XLOOKUP(A2871,'List of Molecules Used'!$D$3:$D$55,'List of Molecules Used'!$F$3:$F$55,"",0,1)</f>
        <v>22.81</v>
      </c>
    </row>
    <row r="2872" spans="1:8">
      <c r="A2872" s="2" t="s">
        <v>85</v>
      </c>
      <c r="B2872" s="2"/>
      <c r="C2872">
        <v>416.19</v>
      </c>
      <c r="D2872">
        <v>5</v>
      </c>
      <c r="E2872">
        <v>345.74</v>
      </c>
      <c r="F2872" t="s">
        <v>237</v>
      </c>
      <c r="G2872">
        <f>_xlfn.XLOOKUP(A2872,'List of Molecules Used'!$D$3:$D$55,'List of Molecules Used'!$E$3:$E$55,"",0,1)</f>
        <v>594.54999999999995</v>
      </c>
      <c r="H2872">
        <f>_xlfn.XLOOKUP(A2872,'List of Molecules Used'!$D$3:$D$55,'List of Molecules Used'!$F$3:$F$55,"",0,1)</f>
        <v>22.81</v>
      </c>
    </row>
    <row r="2873" spans="1:8">
      <c r="A2873" s="2" t="s">
        <v>85</v>
      </c>
      <c r="B2873" s="2"/>
      <c r="C2873">
        <v>416.19</v>
      </c>
      <c r="D2873">
        <v>5.5</v>
      </c>
      <c r="E2873">
        <v>345.71</v>
      </c>
      <c r="F2873" t="s">
        <v>237</v>
      </c>
      <c r="G2873">
        <f>_xlfn.XLOOKUP(A2873,'List of Molecules Used'!$D$3:$D$55,'List of Molecules Used'!$E$3:$E$55,"",0,1)</f>
        <v>594.54999999999995</v>
      </c>
      <c r="H2873">
        <f>_xlfn.XLOOKUP(A2873,'List of Molecules Used'!$D$3:$D$55,'List of Molecules Used'!$F$3:$F$55,"",0,1)</f>
        <v>22.81</v>
      </c>
    </row>
    <row r="2874" spans="1:8">
      <c r="A2874" s="2" t="s">
        <v>85</v>
      </c>
      <c r="B2874" s="2"/>
      <c r="C2874">
        <v>416.19</v>
      </c>
      <c r="D2874">
        <v>6</v>
      </c>
      <c r="E2874">
        <v>345.68</v>
      </c>
      <c r="F2874" t="s">
        <v>237</v>
      </c>
      <c r="G2874">
        <f>_xlfn.XLOOKUP(A2874,'List of Molecules Used'!$D$3:$D$55,'List of Molecules Used'!$E$3:$E$55,"",0,1)</f>
        <v>594.54999999999995</v>
      </c>
      <c r="H2874">
        <f>_xlfn.XLOOKUP(A2874,'List of Molecules Used'!$D$3:$D$55,'List of Molecules Used'!$F$3:$F$55,"",0,1)</f>
        <v>22.81</v>
      </c>
    </row>
    <row r="2875" spans="1:8">
      <c r="A2875" s="2" t="s">
        <v>85</v>
      </c>
      <c r="B2875" s="2"/>
      <c r="C2875">
        <v>416.19</v>
      </c>
      <c r="D2875">
        <v>6.5</v>
      </c>
      <c r="E2875">
        <v>345.65</v>
      </c>
      <c r="F2875" t="s">
        <v>237</v>
      </c>
      <c r="G2875">
        <f>_xlfn.XLOOKUP(A2875,'List of Molecules Used'!$D$3:$D$55,'List of Molecules Used'!$E$3:$E$55,"",0,1)</f>
        <v>594.54999999999995</v>
      </c>
      <c r="H2875">
        <f>_xlfn.XLOOKUP(A2875,'List of Molecules Used'!$D$3:$D$55,'List of Molecules Used'!$F$3:$F$55,"",0,1)</f>
        <v>22.81</v>
      </c>
    </row>
    <row r="2876" spans="1:8">
      <c r="A2876" s="2" t="s">
        <v>85</v>
      </c>
      <c r="B2876" s="2"/>
      <c r="C2876">
        <v>416.19</v>
      </c>
      <c r="D2876">
        <v>7</v>
      </c>
      <c r="E2876">
        <v>345.61</v>
      </c>
      <c r="F2876" t="s">
        <v>237</v>
      </c>
      <c r="G2876">
        <f>_xlfn.XLOOKUP(A2876,'List of Molecules Used'!$D$3:$D$55,'List of Molecules Used'!$E$3:$E$55,"",0,1)</f>
        <v>594.54999999999995</v>
      </c>
      <c r="H2876">
        <f>_xlfn.XLOOKUP(A2876,'List of Molecules Used'!$D$3:$D$55,'List of Molecules Used'!$F$3:$F$55,"",0,1)</f>
        <v>22.81</v>
      </c>
    </row>
    <row r="2877" spans="1:8">
      <c r="A2877" s="2" t="s">
        <v>85</v>
      </c>
      <c r="B2877" s="2"/>
      <c r="C2877">
        <v>416.19</v>
      </c>
      <c r="D2877">
        <v>7.5</v>
      </c>
      <c r="E2877">
        <v>345.58</v>
      </c>
      <c r="F2877" t="s">
        <v>237</v>
      </c>
      <c r="G2877">
        <f>_xlfn.XLOOKUP(A2877,'List of Molecules Used'!$D$3:$D$55,'List of Molecules Used'!$E$3:$E$55,"",0,1)</f>
        <v>594.54999999999995</v>
      </c>
      <c r="H2877">
        <f>_xlfn.XLOOKUP(A2877,'List of Molecules Used'!$D$3:$D$55,'List of Molecules Used'!$F$3:$F$55,"",0,1)</f>
        <v>22.81</v>
      </c>
    </row>
    <row r="2878" spans="1:8">
      <c r="A2878" s="2" t="s">
        <v>85</v>
      </c>
      <c r="B2878" s="2"/>
      <c r="C2878">
        <v>416.19</v>
      </c>
      <c r="D2878">
        <v>8</v>
      </c>
      <c r="E2878">
        <v>345.55</v>
      </c>
      <c r="F2878" t="s">
        <v>237</v>
      </c>
      <c r="G2878">
        <f>_xlfn.XLOOKUP(A2878,'List of Molecules Used'!$D$3:$D$55,'List of Molecules Used'!$E$3:$E$55,"",0,1)</f>
        <v>594.54999999999995</v>
      </c>
      <c r="H2878">
        <f>_xlfn.XLOOKUP(A2878,'List of Molecules Used'!$D$3:$D$55,'List of Molecules Used'!$F$3:$F$55,"",0,1)</f>
        <v>22.81</v>
      </c>
    </row>
    <row r="2879" spans="1:8">
      <c r="A2879" s="2" t="s">
        <v>85</v>
      </c>
      <c r="B2879" s="2"/>
      <c r="C2879">
        <v>416.19</v>
      </c>
      <c r="D2879">
        <v>8.5</v>
      </c>
      <c r="E2879">
        <v>345.52</v>
      </c>
      <c r="F2879" t="s">
        <v>237</v>
      </c>
      <c r="G2879">
        <f>_xlfn.XLOOKUP(A2879,'List of Molecules Used'!$D$3:$D$55,'List of Molecules Used'!$E$3:$E$55,"",0,1)</f>
        <v>594.54999999999995</v>
      </c>
      <c r="H2879">
        <f>_xlfn.XLOOKUP(A2879,'List of Molecules Used'!$D$3:$D$55,'List of Molecules Used'!$F$3:$F$55,"",0,1)</f>
        <v>22.81</v>
      </c>
    </row>
    <row r="2880" spans="1:8">
      <c r="A2880" s="2" t="s">
        <v>85</v>
      </c>
      <c r="B2880" s="2"/>
      <c r="C2880">
        <v>416.19</v>
      </c>
      <c r="D2880">
        <v>9</v>
      </c>
      <c r="E2880">
        <v>345.48</v>
      </c>
      <c r="F2880" t="s">
        <v>237</v>
      </c>
      <c r="G2880">
        <f>_xlfn.XLOOKUP(A2880,'List of Molecules Used'!$D$3:$D$55,'List of Molecules Used'!$E$3:$E$55,"",0,1)</f>
        <v>594.54999999999995</v>
      </c>
      <c r="H2880">
        <f>_xlfn.XLOOKUP(A2880,'List of Molecules Used'!$D$3:$D$55,'List of Molecules Used'!$F$3:$F$55,"",0,1)</f>
        <v>22.81</v>
      </c>
    </row>
    <row r="2881" spans="1:8">
      <c r="A2881" s="2" t="s">
        <v>85</v>
      </c>
      <c r="B2881" s="2"/>
      <c r="C2881">
        <v>416.19</v>
      </c>
      <c r="D2881">
        <v>9.5</v>
      </c>
      <c r="E2881">
        <v>345.45</v>
      </c>
      <c r="F2881" t="s">
        <v>237</v>
      </c>
      <c r="G2881">
        <f>_xlfn.XLOOKUP(A2881,'List of Molecules Used'!$D$3:$D$55,'List of Molecules Used'!$E$3:$E$55,"",0,1)</f>
        <v>594.54999999999995</v>
      </c>
      <c r="H2881">
        <f>_xlfn.XLOOKUP(A2881,'List of Molecules Used'!$D$3:$D$55,'List of Molecules Used'!$F$3:$F$55,"",0,1)</f>
        <v>22.81</v>
      </c>
    </row>
    <row r="2882" spans="1:8">
      <c r="A2882" s="2" t="s">
        <v>85</v>
      </c>
      <c r="B2882" s="2"/>
      <c r="C2882">
        <v>416.19</v>
      </c>
      <c r="D2882">
        <v>10</v>
      </c>
      <c r="E2882">
        <v>345.42</v>
      </c>
      <c r="F2882" t="s">
        <v>237</v>
      </c>
      <c r="G2882">
        <f>_xlfn.XLOOKUP(A2882,'List of Molecules Used'!$D$3:$D$55,'List of Molecules Used'!$E$3:$E$55,"",0,1)</f>
        <v>594.54999999999995</v>
      </c>
      <c r="H2882">
        <f>_xlfn.XLOOKUP(A2882,'List of Molecules Used'!$D$3:$D$55,'List of Molecules Used'!$F$3:$F$55,"",0,1)</f>
        <v>22.81</v>
      </c>
    </row>
    <row r="2883" spans="1:8">
      <c r="A2883" s="2" t="s">
        <v>85</v>
      </c>
      <c r="B2883" s="2"/>
      <c r="C2883">
        <v>475.64</v>
      </c>
      <c r="D2883">
        <v>1</v>
      </c>
      <c r="E2883">
        <v>312.73</v>
      </c>
      <c r="F2883" t="s">
        <v>238</v>
      </c>
      <c r="G2883">
        <f>_xlfn.XLOOKUP(A2883,'List of Molecules Used'!$D$3:$D$55,'List of Molecules Used'!$E$3:$E$55,"",0,1)</f>
        <v>594.54999999999995</v>
      </c>
      <c r="H2883">
        <f>_xlfn.XLOOKUP(A2883,'List of Molecules Used'!$D$3:$D$55,'List of Molecules Used'!$F$3:$F$55,"",0,1)</f>
        <v>22.81</v>
      </c>
    </row>
    <row r="2884" spans="1:8">
      <c r="A2884" s="2" t="s">
        <v>85</v>
      </c>
      <c r="B2884" s="2"/>
      <c r="C2884">
        <v>475.64</v>
      </c>
      <c r="D2884">
        <v>1.5</v>
      </c>
      <c r="E2884">
        <v>314.69</v>
      </c>
      <c r="F2884" t="s">
        <v>238</v>
      </c>
      <c r="G2884">
        <f>_xlfn.XLOOKUP(A2884,'List of Molecules Used'!$D$3:$D$55,'List of Molecules Used'!$E$3:$E$55,"",0,1)</f>
        <v>594.54999999999995</v>
      </c>
      <c r="H2884">
        <f>_xlfn.XLOOKUP(A2884,'List of Molecules Used'!$D$3:$D$55,'List of Molecules Used'!$F$3:$F$55,"",0,1)</f>
        <v>22.81</v>
      </c>
    </row>
    <row r="2885" spans="1:8">
      <c r="A2885" s="2" t="s">
        <v>85</v>
      </c>
      <c r="B2885" s="2"/>
      <c r="C2885">
        <v>475.64</v>
      </c>
      <c r="D2885">
        <v>2</v>
      </c>
      <c r="E2885">
        <v>316.88</v>
      </c>
      <c r="F2885" t="s">
        <v>238</v>
      </c>
      <c r="G2885">
        <f>_xlfn.XLOOKUP(A2885,'List of Molecules Used'!$D$3:$D$55,'List of Molecules Used'!$E$3:$E$55,"",0,1)</f>
        <v>594.54999999999995</v>
      </c>
      <c r="H2885">
        <f>_xlfn.XLOOKUP(A2885,'List of Molecules Used'!$D$3:$D$55,'List of Molecules Used'!$F$3:$F$55,"",0,1)</f>
        <v>22.81</v>
      </c>
    </row>
    <row r="2886" spans="1:8">
      <c r="A2886" s="2" t="s">
        <v>85</v>
      </c>
      <c r="B2886" s="2"/>
      <c r="C2886">
        <v>475.64</v>
      </c>
      <c r="D2886">
        <v>2.5</v>
      </c>
      <c r="E2886">
        <v>319.33999999999997</v>
      </c>
      <c r="F2886" t="s">
        <v>238</v>
      </c>
      <c r="G2886">
        <f>_xlfn.XLOOKUP(A2886,'List of Molecules Used'!$D$3:$D$55,'List of Molecules Used'!$E$3:$E$55,"",0,1)</f>
        <v>594.54999999999995</v>
      </c>
      <c r="H2886">
        <f>_xlfn.XLOOKUP(A2886,'List of Molecules Used'!$D$3:$D$55,'List of Molecules Used'!$F$3:$F$55,"",0,1)</f>
        <v>22.81</v>
      </c>
    </row>
    <row r="2887" spans="1:8">
      <c r="A2887" s="2" t="s">
        <v>85</v>
      </c>
      <c r="B2887" s="2"/>
      <c r="C2887">
        <v>475.64</v>
      </c>
      <c r="D2887">
        <v>3</v>
      </c>
      <c r="E2887">
        <v>322.16000000000003</v>
      </c>
      <c r="F2887" t="s">
        <v>238</v>
      </c>
      <c r="G2887">
        <f>_xlfn.XLOOKUP(A2887,'List of Molecules Used'!$D$3:$D$55,'List of Molecules Used'!$E$3:$E$55,"",0,1)</f>
        <v>594.54999999999995</v>
      </c>
      <c r="H2887">
        <f>_xlfn.XLOOKUP(A2887,'List of Molecules Used'!$D$3:$D$55,'List of Molecules Used'!$F$3:$F$55,"",0,1)</f>
        <v>22.81</v>
      </c>
    </row>
    <row r="2888" spans="1:8">
      <c r="A2888" s="2" t="s">
        <v>85</v>
      </c>
      <c r="B2888" s="2"/>
      <c r="C2888">
        <v>475.64</v>
      </c>
      <c r="D2888">
        <v>3.3477999999999999</v>
      </c>
      <c r="E2888">
        <v>324.38</v>
      </c>
      <c r="F2888" t="s">
        <v>238</v>
      </c>
      <c r="G2888">
        <f>_xlfn.XLOOKUP(A2888,'List of Molecules Used'!$D$3:$D$55,'List of Molecules Used'!$E$3:$E$55,"",0,1)</f>
        <v>594.54999999999995</v>
      </c>
      <c r="H2888">
        <f>_xlfn.XLOOKUP(A2888,'List of Molecules Used'!$D$3:$D$55,'List of Molecules Used'!$F$3:$F$55,"",0,1)</f>
        <v>22.81</v>
      </c>
    </row>
    <row r="2889" spans="1:8">
      <c r="A2889" s="2" t="s">
        <v>85</v>
      </c>
      <c r="B2889" s="2"/>
      <c r="C2889">
        <v>475.64</v>
      </c>
      <c r="D2889">
        <v>3.3477999999999999</v>
      </c>
      <c r="E2889">
        <v>382.38</v>
      </c>
      <c r="F2889" t="s">
        <v>237</v>
      </c>
      <c r="G2889">
        <f>_xlfn.XLOOKUP(A2889,'List of Molecules Used'!$D$3:$D$55,'List of Molecules Used'!$E$3:$E$55,"",0,1)</f>
        <v>594.54999999999995</v>
      </c>
      <c r="H2889">
        <f>_xlfn.XLOOKUP(A2889,'List of Molecules Used'!$D$3:$D$55,'List of Molecules Used'!$F$3:$F$55,"",0,1)</f>
        <v>22.81</v>
      </c>
    </row>
    <row r="2890" spans="1:8">
      <c r="A2890" s="2" t="s">
        <v>85</v>
      </c>
      <c r="B2890" s="2"/>
      <c r="C2890">
        <v>475.64</v>
      </c>
      <c r="D2890">
        <v>3.5</v>
      </c>
      <c r="E2890">
        <v>382.35</v>
      </c>
      <c r="F2890" t="s">
        <v>237</v>
      </c>
      <c r="G2890">
        <f>_xlfn.XLOOKUP(A2890,'List of Molecules Used'!$D$3:$D$55,'List of Molecules Used'!$E$3:$E$55,"",0,1)</f>
        <v>594.54999999999995</v>
      </c>
      <c r="H2890">
        <f>_xlfn.XLOOKUP(A2890,'List of Molecules Used'!$D$3:$D$55,'List of Molecules Used'!$F$3:$F$55,"",0,1)</f>
        <v>22.81</v>
      </c>
    </row>
    <row r="2891" spans="1:8">
      <c r="A2891" s="2" t="s">
        <v>85</v>
      </c>
      <c r="B2891" s="2"/>
      <c r="C2891">
        <v>475.64</v>
      </c>
      <c r="D2891">
        <v>4</v>
      </c>
      <c r="E2891">
        <v>382.25</v>
      </c>
      <c r="F2891" t="s">
        <v>237</v>
      </c>
      <c r="G2891">
        <f>_xlfn.XLOOKUP(A2891,'List of Molecules Used'!$D$3:$D$55,'List of Molecules Used'!$E$3:$E$55,"",0,1)</f>
        <v>594.54999999999995</v>
      </c>
      <c r="H2891">
        <f>_xlfn.XLOOKUP(A2891,'List of Molecules Used'!$D$3:$D$55,'List of Molecules Used'!$F$3:$F$55,"",0,1)</f>
        <v>22.81</v>
      </c>
    </row>
    <row r="2892" spans="1:8">
      <c r="A2892" s="2" t="s">
        <v>85</v>
      </c>
      <c r="B2892" s="2"/>
      <c r="C2892">
        <v>475.64</v>
      </c>
      <c r="D2892">
        <v>4.5</v>
      </c>
      <c r="E2892">
        <v>382.15</v>
      </c>
      <c r="F2892" t="s">
        <v>237</v>
      </c>
      <c r="G2892">
        <f>_xlfn.XLOOKUP(A2892,'List of Molecules Used'!$D$3:$D$55,'List of Molecules Used'!$E$3:$E$55,"",0,1)</f>
        <v>594.54999999999995</v>
      </c>
      <c r="H2892">
        <f>_xlfn.XLOOKUP(A2892,'List of Molecules Used'!$D$3:$D$55,'List of Molecules Used'!$F$3:$F$55,"",0,1)</f>
        <v>22.81</v>
      </c>
    </row>
    <row r="2893" spans="1:8">
      <c r="A2893" s="2" t="s">
        <v>85</v>
      </c>
      <c r="B2893" s="2"/>
      <c r="C2893">
        <v>475.64</v>
      </c>
      <c r="D2893">
        <v>5</v>
      </c>
      <c r="E2893">
        <v>382.06</v>
      </c>
      <c r="F2893" t="s">
        <v>237</v>
      </c>
      <c r="G2893">
        <f>_xlfn.XLOOKUP(A2893,'List of Molecules Used'!$D$3:$D$55,'List of Molecules Used'!$E$3:$E$55,"",0,1)</f>
        <v>594.54999999999995</v>
      </c>
      <c r="H2893">
        <f>_xlfn.XLOOKUP(A2893,'List of Molecules Used'!$D$3:$D$55,'List of Molecules Used'!$F$3:$F$55,"",0,1)</f>
        <v>22.81</v>
      </c>
    </row>
    <row r="2894" spans="1:8">
      <c r="A2894" s="2" t="s">
        <v>85</v>
      </c>
      <c r="B2894" s="2"/>
      <c r="C2894">
        <v>475.64</v>
      </c>
      <c r="D2894">
        <v>5.5</v>
      </c>
      <c r="E2894">
        <v>381.96</v>
      </c>
      <c r="F2894" t="s">
        <v>237</v>
      </c>
      <c r="G2894">
        <f>_xlfn.XLOOKUP(A2894,'List of Molecules Used'!$D$3:$D$55,'List of Molecules Used'!$E$3:$E$55,"",0,1)</f>
        <v>594.54999999999995</v>
      </c>
      <c r="H2894">
        <f>_xlfn.XLOOKUP(A2894,'List of Molecules Used'!$D$3:$D$55,'List of Molecules Used'!$F$3:$F$55,"",0,1)</f>
        <v>22.81</v>
      </c>
    </row>
    <row r="2895" spans="1:8">
      <c r="A2895" s="2" t="s">
        <v>85</v>
      </c>
      <c r="B2895" s="2"/>
      <c r="C2895">
        <v>475.64</v>
      </c>
      <c r="D2895">
        <v>6</v>
      </c>
      <c r="E2895">
        <v>381.87</v>
      </c>
      <c r="F2895" t="s">
        <v>237</v>
      </c>
      <c r="G2895">
        <f>_xlfn.XLOOKUP(A2895,'List of Molecules Used'!$D$3:$D$55,'List of Molecules Used'!$E$3:$E$55,"",0,1)</f>
        <v>594.54999999999995</v>
      </c>
      <c r="H2895">
        <f>_xlfn.XLOOKUP(A2895,'List of Molecules Used'!$D$3:$D$55,'List of Molecules Used'!$F$3:$F$55,"",0,1)</f>
        <v>22.81</v>
      </c>
    </row>
    <row r="2896" spans="1:8">
      <c r="A2896" s="2" t="s">
        <v>85</v>
      </c>
      <c r="B2896" s="2"/>
      <c r="C2896">
        <v>475.64</v>
      </c>
      <c r="D2896">
        <v>6.5</v>
      </c>
      <c r="E2896">
        <v>381.78</v>
      </c>
      <c r="F2896" t="s">
        <v>237</v>
      </c>
      <c r="G2896">
        <f>_xlfn.XLOOKUP(A2896,'List of Molecules Used'!$D$3:$D$55,'List of Molecules Used'!$E$3:$E$55,"",0,1)</f>
        <v>594.54999999999995</v>
      </c>
      <c r="H2896">
        <f>_xlfn.XLOOKUP(A2896,'List of Molecules Used'!$D$3:$D$55,'List of Molecules Used'!$F$3:$F$55,"",0,1)</f>
        <v>22.81</v>
      </c>
    </row>
    <row r="2897" spans="1:8">
      <c r="A2897" s="2" t="s">
        <v>85</v>
      </c>
      <c r="B2897" s="2"/>
      <c r="C2897">
        <v>475.64</v>
      </c>
      <c r="D2897">
        <v>7</v>
      </c>
      <c r="E2897">
        <v>381.68</v>
      </c>
      <c r="F2897" t="s">
        <v>237</v>
      </c>
      <c r="G2897">
        <f>_xlfn.XLOOKUP(A2897,'List of Molecules Used'!$D$3:$D$55,'List of Molecules Used'!$E$3:$E$55,"",0,1)</f>
        <v>594.54999999999995</v>
      </c>
      <c r="H2897">
        <f>_xlfn.XLOOKUP(A2897,'List of Molecules Used'!$D$3:$D$55,'List of Molecules Used'!$F$3:$F$55,"",0,1)</f>
        <v>22.81</v>
      </c>
    </row>
    <row r="2898" spans="1:8">
      <c r="A2898" s="2" t="s">
        <v>85</v>
      </c>
      <c r="B2898" s="2"/>
      <c r="C2898">
        <v>475.64</v>
      </c>
      <c r="D2898">
        <v>7.5</v>
      </c>
      <c r="E2898">
        <v>381.59</v>
      </c>
      <c r="F2898" t="s">
        <v>237</v>
      </c>
      <c r="G2898">
        <f>_xlfn.XLOOKUP(A2898,'List of Molecules Used'!$D$3:$D$55,'List of Molecules Used'!$E$3:$E$55,"",0,1)</f>
        <v>594.54999999999995</v>
      </c>
      <c r="H2898">
        <f>_xlfn.XLOOKUP(A2898,'List of Molecules Used'!$D$3:$D$55,'List of Molecules Used'!$F$3:$F$55,"",0,1)</f>
        <v>22.81</v>
      </c>
    </row>
    <row r="2899" spans="1:8">
      <c r="A2899" s="2" t="s">
        <v>85</v>
      </c>
      <c r="B2899" s="2"/>
      <c r="C2899">
        <v>475.64</v>
      </c>
      <c r="D2899">
        <v>8</v>
      </c>
      <c r="E2899">
        <v>381.5</v>
      </c>
      <c r="F2899" t="s">
        <v>237</v>
      </c>
      <c r="G2899">
        <f>_xlfn.XLOOKUP(A2899,'List of Molecules Used'!$D$3:$D$55,'List of Molecules Used'!$E$3:$E$55,"",0,1)</f>
        <v>594.54999999999995</v>
      </c>
      <c r="H2899">
        <f>_xlfn.XLOOKUP(A2899,'List of Molecules Used'!$D$3:$D$55,'List of Molecules Used'!$F$3:$F$55,"",0,1)</f>
        <v>22.81</v>
      </c>
    </row>
    <row r="2900" spans="1:8">
      <c r="A2900" s="2" t="s">
        <v>85</v>
      </c>
      <c r="B2900" s="2"/>
      <c r="C2900">
        <v>475.64</v>
      </c>
      <c r="D2900">
        <v>8.5</v>
      </c>
      <c r="E2900">
        <v>381.41</v>
      </c>
      <c r="F2900" t="s">
        <v>237</v>
      </c>
      <c r="G2900">
        <f>_xlfn.XLOOKUP(A2900,'List of Molecules Used'!$D$3:$D$55,'List of Molecules Used'!$E$3:$E$55,"",0,1)</f>
        <v>594.54999999999995</v>
      </c>
      <c r="H2900">
        <f>_xlfn.XLOOKUP(A2900,'List of Molecules Used'!$D$3:$D$55,'List of Molecules Used'!$F$3:$F$55,"",0,1)</f>
        <v>22.81</v>
      </c>
    </row>
    <row r="2901" spans="1:8">
      <c r="A2901" s="2" t="s">
        <v>85</v>
      </c>
      <c r="B2901" s="2"/>
      <c r="C2901">
        <v>475.64</v>
      </c>
      <c r="D2901">
        <v>9</v>
      </c>
      <c r="E2901">
        <v>381.32</v>
      </c>
      <c r="F2901" t="s">
        <v>237</v>
      </c>
      <c r="G2901">
        <f>_xlfn.XLOOKUP(A2901,'List of Molecules Used'!$D$3:$D$55,'List of Molecules Used'!$E$3:$E$55,"",0,1)</f>
        <v>594.54999999999995</v>
      </c>
      <c r="H2901">
        <f>_xlfn.XLOOKUP(A2901,'List of Molecules Used'!$D$3:$D$55,'List of Molecules Used'!$F$3:$F$55,"",0,1)</f>
        <v>22.81</v>
      </c>
    </row>
    <row r="2902" spans="1:8">
      <c r="A2902" s="2" t="s">
        <v>85</v>
      </c>
      <c r="B2902" s="2"/>
      <c r="C2902">
        <v>475.64</v>
      </c>
      <c r="D2902">
        <v>9.5</v>
      </c>
      <c r="E2902">
        <v>381.23</v>
      </c>
      <c r="F2902" t="s">
        <v>237</v>
      </c>
      <c r="G2902">
        <f>_xlfn.XLOOKUP(A2902,'List of Molecules Used'!$D$3:$D$55,'List of Molecules Used'!$E$3:$E$55,"",0,1)</f>
        <v>594.54999999999995</v>
      </c>
      <c r="H2902">
        <f>_xlfn.XLOOKUP(A2902,'List of Molecules Used'!$D$3:$D$55,'List of Molecules Used'!$F$3:$F$55,"",0,1)</f>
        <v>22.81</v>
      </c>
    </row>
    <row r="2903" spans="1:8">
      <c r="A2903" s="2" t="s">
        <v>85</v>
      </c>
      <c r="B2903" s="2"/>
      <c r="C2903">
        <v>475.64</v>
      </c>
      <c r="D2903">
        <v>10</v>
      </c>
      <c r="E2903">
        <v>381.14</v>
      </c>
      <c r="F2903" t="s">
        <v>237</v>
      </c>
      <c r="G2903">
        <f>_xlfn.XLOOKUP(A2903,'List of Molecules Used'!$D$3:$D$55,'List of Molecules Used'!$E$3:$E$55,"",0,1)</f>
        <v>594.54999999999995</v>
      </c>
      <c r="H2903">
        <f>_xlfn.XLOOKUP(A2903,'List of Molecules Used'!$D$3:$D$55,'List of Molecules Used'!$F$3:$F$55,"",0,1)</f>
        <v>22.81</v>
      </c>
    </row>
    <row r="2904" spans="1:8">
      <c r="A2904" s="2" t="s">
        <v>85</v>
      </c>
      <c r="B2904" s="2"/>
      <c r="C2904">
        <v>535.1</v>
      </c>
      <c r="D2904">
        <v>1</v>
      </c>
      <c r="E2904">
        <v>340.12</v>
      </c>
      <c r="F2904" t="s">
        <v>238</v>
      </c>
      <c r="G2904">
        <f>_xlfn.XLOOKUP(A2904,'List of Molecules Used'!$D$3:$D$55,'List of Molecules Used'!$E$3:$E$55,"",0,1)</f>
        <v>594.54999999999995</v>
      </c>
      <c r="H2904">
        <f>_xlfn.XLOOKUP(A2904,'List of Molecules Used'!$D$3:$D$55,'List of Molecules Used'!$F$3:$F$55,"",0,1)</f>
        <v>22.81</v>
      </c>
    </row>
    <row r="2905" spans="1:8">
      <c r="A2905" s="2" t="s">
        <v>85</v>
      </c>
      <c r="B2905" s="2"/>
      <c r="C2905">
        <v>535.1</v>
      </c>
      <c r="D2905">
        <v>1.5</v>
      </c>
      <c r="E2905">
        <v>341.22</v>
      </c>
      <c r="F2905" t="s">
        <v>238</v>
      </c>
      <c r="G2905">
        <f>_xlfn.XLOOKUP(A2905,'List of Molecules Used'!$D$3:$D$55,'List of Molecules Used'!$E$3:$E$55,"",0,1)</f>
        <v>594.54999999999995</v>
      </c>
      <c r="H2905">
        <f>_xlfn.XLOOKUP(A2905,'List of Molecules Used'!$D$3:$D$55,'List of Molecules Used'!$F$3:$F$55,"",0,1)</f>
        <v>22.81</v>
      </c>
    </row>
    <row r="2906" spans="1:8">
      <c r="A2906" s="2" t="s">
        <v>85</v>
      </c>
      <c r="B2906" s="2"/>
      <c r="C2906">
        <v>535.1</v>
      </c>
      <c r="D2906">
        <v>2</v>
      </c>
      <c r="E2906">
        <v>342.39</v>
      </c>
      <c r="F2906" t="s">
        <v>238</v>
      </c>
      <c r="G2906">
        <f>_xlfn.XLOOKUP(A2906,'List of Molecules Used'!$D$3:$D$55,'List of Molecules Used'!$E$3:$E$55,"",0,1)</f>
        <v>594.54999999999995</v>
      </c>
      <c r="H2906">
        <f>_xlfn.XLOOKUP(A2906,'List of Molecules Used'!$D$3:$D$55,'List of Molecules Used'!$F$3:$F$55,"",0,1)</f>
        <v>22.81</v>
      </c>
    </row>
    <row r="2907" spans="1:8">
      <c r="A2907" s="2" t="s">
        <v>85</v>
      </c>
      <c r="B2907" s="2"/>
      <c r="C2907">
        <v>535.1</v>
      </c>
      <c r="D2907">
        <v>2.5</v>
      </c>
      <c r="E2907">
        <v>343.64</v>
      </c>
      <c r="F2907" t="s">
        <v>238</v>
      </c>
      <c r="G2907">
        <f>_xlfn.XLOOKUP(A2907,'List of Molecules Used'!$D$3:$D$55,'List of Molecules Used'!$E$3:$E$55,"",0,1)</f>
        <v>594.54999999999995</v>
      </c>
      <c r="H2907">
        <f>_xlfn.XLOOKUP(A2907,'List of Molecules Used'!$D$3:$D$55,'List of Molecules Used'!$F$3:$F$55,"",0,1)</f>
        <v>22.81</v>
      </c>
    </row>
    <row r="2908" spans="1:8">
      <c r="A2908" s="2" t="s">
        <v>85</v>
      </c>
      <c r="B2908" s="2"/>
      <c r="C2908">
        <v>535.1</v>
      </c>
      <c r="D2908">
        <v>3</v>
      </c>
      <c r="E2908">
        <v>344.98</v>
      </c>
      <c r="F2908" t="s">
        <v>238</v>
      </c>
      <c r="G2908">
        <f>_xlfn.XLOOKUP(A2908,'List of Molecules Used'!$D$3:$D$55,'List of Molecules Used'!$E$3:$E$55,"",0,1)</f>
        <v>594.54999999999995</v>
      </c>
      <c r="H2908">
        <f>_xlfn.XLOOKUP(A2908,'List of Molecules Used'!$D$3:$D$55,'List of Molecules Used'!$F$3:$F$55,"",0,1)</f>
        <v>22.81</v>
      </c>
    </row>
    <row r="2909" spans="1:8">
      <c r="A2909" s="2" t="s">
        <v>85</v>
      </c>
      <c r="B2909" s="2"/>
      <c r="C2909">
        <v>535.1</v>
      </c>
      <c r="D2909">
        <v>3.5</v>
      </c>
      <c r="E2909">
        <v>346.42</v>
      </c>
      <c r="F2909" t="s">
        <v>238</v>
      </c>
      <c r="G2909">
        <f>_xlfn.XLOOKUP(A2909,'List of Molecules Used'!$D$3:$D$55,'List of Molecules Used'!$E$3:$E$55,"",0,1)</f>
        <v>594.54999999999995</v>
      </c>
      <c r="H2909">
        <f>_xlfn.XLOOKUP(A2909,'List of Molecules Used'!$D$3:$D$55,'List of Molecules Used'!$F$3:$F$55,"",0,1)</f>
        <v>22.81</v>
      </c>
    </row>
    <row r="2910" spans="1:8">
      <c r="A2910" s="2" t="s">
        <v>85</v>
      </c>
      <c r="B2910" s="2"/>
      <c r="C2910">
        <v>535.1</v>
      </c>
      <c r="D2910">
        <v>4</v>
      </c>
      <c r="E2910">
        <v>347.98</v>
      </c>
      <c r="F2910" t="s">
        <v>238</v>
      </c>
      <c r="G2910">
        <f>_xlfn.XLOOKUP(A2910,'List of Molecules Used'!$D$3:$D$55,'List of Molecules Used'!$E$3:$E$55,"",0,1)</f>
        <v>594.54999999999995</v>
      </c>
      <c r="H2910">
        <f>_xlfn.XLOOKUP(A2910,'List of Molecules Used'!$D$3:$D$55,'List of Molecules Used'!$F$3:$F$55,"",0,1)</f>
        <v>22.81</v>
      </c>
    </row>
    <row r="2911" spans="1:8">
      <c r="A2911" s="2" t="s">
        <v>85</v>
      </c>
      <c r="B2911" s="2"/>
      <c r="C2911">
        <v>535.1</v>
      </c>
      <c r="D2911">
        <v>4.5</v>
      </c>
      <c r="E2911">
        <v>349.67</v>
      </c>
      <c r="F2911" t="s">
        <v>238</v>
      </c>
      <c r="G2911">
        <f>_xlfn.XLOOKUP(A2911,'List of Molecules Used'!$D$3:$D$55,'List of Molecules Used'!$E$3:$E$55,"",0,1)</f>
        <v>594.54999999999995</v>
      </c>
      <c r="H2911">
        <f>_xlfn.XLOOKUP(A2911,'List of Molecules Used'!$D$3:$D$55,'List of Molecules Used'!$F$3:$F$55,"",0,1)</f>
        <v>22.81</v>
      </c>
    </row>
    <row r="2912" spans="1:8">
      <c r="A2912" s="2" t="s">
        <v>85</v>
      </c>
      <c r="B2912" s="2"/>
      <c r="C2912">
        <v>535.1</v>
      </c>
      <c r="D2912">
        <v>5</v>
      </c>
      <c r="E2912">
        <v>351.52</v>
      </c>
      <c r="F2912" t="s">
        <v>238</v>
      </c>
      <c r="G2912">
        <f>_xlfn.XLOOKUP(A2912,'List of Molecules Used'!$D$3:$D$55,'List of Molecules Used'!$E$3:$E$55,"",0,1)</f>
        <v>594.54999999999995</v>
      </c>
      <c r="H2912">
        <f>_xlfn.XLOOKUP(A2912,'List of Molecules Used'!$D$3:$D$55,'List of Molecules Used'!$F$3:$F$55,"",0,1)</f>
        <v>22.81</v>
      </c>
    </row>
    <row r="2913" spans="1:8">
      <c r="A2913" s="2" t="s">
        <v>85</v>
      </c>
      <c r="B2913" s="2"/>
      <c r="C2913">
        <v>535.1</v>
      </c>
      <c r="D2913">
        <v>5.5</v>
      </c>
      <c r="E2913">
        <v>353.56</v>
      </c>
      <c r="F2913" t="s">
        <v>238</v>
      </c>
      <c r="G2913">
        <f>_xlfn.XLOOKUP(A2913,'List of Molecules Used'!$D$3:$D$55,'List of Molecules Used'!$E$3:$E$55,"",0,1)</f>
        <v>594.54999999999995</v>
      </c>
      <c r="H2913">
        <f>_xlfn.XLOOKUP(A2913,'List of Molecules Used'!$D$3:$D$55,'List of Molecules Used'!$F$3:$F$55,"",0,1)</f>
        <v>22.81</v>
      </c>
    </row>
    <row r="2914" spans="1:8">
      <c r="A2914" s="2" t="s">
        <v>85</v>
      </c>
      <c r="B2914" s="2"/>
      <c r="C2914">
        <v>535.1</v>
      </c>
      <c r="D2914">
        <v>6</v>
      </c>
      <c r="E2914">
        <v>355.82</v>
      </c>
      <c r="F2914" t="s">
        <v>238</v>
      </c>
      <c r="G2914">
        <f>_xlfn.XLOOKUP(A2914,'List of Molecules Used'!$D$3:$D$55,'List of Molecules Used'!$E$3:$E$55,"",0,1)</f>
        <v>594.54999999999995</v>
      </c>
      <c r="H2914">
        <f>_xlfn.XLOOKUP(A2914,'List of Molecules Used'!$D$3:$D$55,'List of Molecules Used'!$F$3:$F$55,"",0,1)</f>
        <v>22.81</v>
      </c>
    </row>
    <row r="2915" spans="1:8">
      <c r="A2915" s="2" t="s">
        <v>85</v>
      </c>
      <c r="B2915" s="2"/>
      <c r="C2915">
        <v>535.1</v>
      </c>
      <c r="D2915">
        <v>6.5</v>
      </c>
      <c r="E2915">
        <v>358.34</v>
      </c>
      <c r="F2915" t="s">
        <v>238</v>
      </c>
      <c r="G2915">
        <f>_xlfn.XLOOKUP(A2915,'List of Molecules Used'!$D$3:$D$55,'List of Molecules Used'!$E$3:$E$55,"",0,1)</f>
        <v>594.54999999999995</v>
      </c>
      <c r="H2915">
        <f>_xlfn.XLOOKUP(A2915,'List of Molecules Used'!$D$3:$D$55,'List of Molecules Used'!$F$3:$F$55,"",0,1)</f>
        <v>22.81</v>
      </c>
    </row>
    <row r="2916" spans="1:8">
      <c r="A2916" s="2" t="s">
        <v>85</v>
      </c>
      <c r="B2916" s="2"/>
      <c r="C2916">
        <v>535.1</v>
      </c>
      <c r="D2916">
        <v>7</v>
      </c>
      <c r="E2916">
        <v>361.17</v>
      </c>
      <c r="F2916" t="s">
        <v>238</v>
      </c>
      <c r="G2916">
        <f>_xlfn.XLOOKUP(A2916,'List of Molecules Used'!$D$3:$D$55,'List of Molecules Used'!$E$3:$E$55,"",0,1)</f>
        <v>594.54999999999995</v>
      </c>
      <c r="H2916">
        <f>_xlfn.XLOOKUP(A2916,'List of Molecules Used'!$D$3:$D$55,'List of Molecules Used'!$F$3:$F$55,"",0,1)</f>
        <v>22.81</v>
      </c>
    </row>
    <row r="2917" spans="1:8">
      <c r="A2917" s="2" t="s">
        <v>85</v>
      </c>
      <c r="B2917" s="2"/>
      <c r="C2917">
        <v>535.1</v>
      </c>
      <c r="D2917">
        <v>7.5</v>
      </c>
      <c r="E2917">
        <v>364.41</v>
      </c>
      <c r="F2917" t="s">
        <v>238</v>
      </c>
      <c r="G2917">
        <f>_xlfn.XLOOKUP(A2917,'List of Molecules Used'!$D$3:$D$55,'List of Molecules Used'!$E$3:$E$55,"",0,1)</f>
        <v>594.54999999999995</v>
      </c>
      <c r="H2917">
        <f>_xlfn.XLOOKUP(A2917,'List of Molecules Used'!$D$3:$D$55,'List of Molecules Used'!$F$3:$F$55,"",0,1)</f>
        <v>22.81</v>
      </c>
    </row>
    <row r="2918" spans="1:8">
      <c r="A2918" s="2" t="s">
        <v>85</v>
      </c>
      <c r="B2918" s="2"/>
      <c r="C2918">
        <v>535.1</v>
      </c>
      <c r="D2918">
        <v>8</v>
      </c>
      <c r="E2918">
        <v>368.14</v>
      </c>
      <c r="F2918" t="s">
        <v>238</v>
      </c>
      <c r="G2918">
        <f>_xlfn.XLOOKUP(A2918,'List of Molecules Used'!$D$3:$D$55,'List of Molecules Used'!$E$3:$E$55,"",0,1)</f>
        <v>594.54999999999995</v>
      </c>
      <c r="H2918">
        <f>_xlfn.XLOOKUP(A2918,'List of Molecules Used'!$D$3:$D$55,'List of Molecules Used'!$F$3:$F$55,"",0,1)</f>
        <v>22.81</v>
      </c>
    </row>
    <row r="2919" spans="1:8">
      <c r="A2919" s="2" t="s">
        <v>85</v>
      </c>
      <c r="B2919" s="2"/>
      <c r="C2919">
        <v>535.1</v>
      </c>
      <c r="D2919">
        <v>8.5</v>
      </c>
      <c r="E2919">
        <v>372.52</v>
      </c>
      <c r="F2919" t="s">
        <v>238</v>
      </c>
      <c r="G2919">
        <f>_xlfn.XLOOKUP(A2919,'List of Molecules Used'!$D$3:$D$55,'List of Molecules Used'!$E$3:$E$55,"",0,1)</f>
        <v>594.54999999999995</v>
      </c>
      <c r="H2919">
        <f>_xlfn.XLOOKUP(A2919,'List of Molecules Used'!$D$3:$D$55,'List of Molecules Used'!$F$3:$F$55,"",0,1)</f>
        <v>22.81</v>
      </c>
    </row>
    <row r="2920" spans="1:8">
      <c r="A2920" s="2" t="s">
        <v>85</v>
      </c>
      <c r="B2920" s="2"/>
      <c r="C2920">
        <v>535.1</v>
      </c>
      <c r="D2920">
        <v>9</v>
      </c>
      <c r="E2920">
        <v>377.76</v>
      </c>
      <c r="F2920" t="s">
        <v>238</v>
      </c>
      <c r="G2920">
        <f>_xlfn.XLOOKUP(A2920,'List of Molecules Used'!$D$3:$D$55,'List of Molecules Used'!$E$3:$E$55,"",0,1)</f>
        <v>594.54999999999995</v>
      </c>
      <c r="H2920">
        <f>_xlfn.XLOOKUP(A2920,'List of Molecules Used'!$D$3:$D$55,'List of Molecules Used'!$F$3:$F$55,"",0,1)</f>
        <v>22.81</v>
      </c>
    </row>
    <row r="2921" spans="1:8">
      <c r="A2921" s="2" t="s">
        <v>85</v>
      </c>
      <c r="B2921" s="2"/>
      <c r="C2921">
        <v>535.1</v>
      </c>
      <c r="D2921">
        <v>9.5</v>
      </c>
      <c r="E2921">
        <v>384.17</v>
      </c>
      <c r="F2921" t="s">
        <v>238</v>
      </c>
      <c r="G2921">
        <f>_xlfn.XLOOKUP(A2921,'List of Molecules Used'!$D$3:$D$55,'List of Molecules Used'!$E$3:$E$55,"",0,1)</f>
        <v>594.54999999999995</v>
      </c>
      <c r="H2921">
        <f>_xlfn.XLOOKUP(A2921,'List of Molecules Used'!$D$3:$D$55,'List of Molecules Used'!$F$3:$F$55,"",0,1)</f>
        <v>22.81</v>
      </c>
    </row>
    <row r="2922" spans="1:8">
      <c r="A2922" s="2" t="s">
        <v>85</v>
      </c>
      <c r="B2922" s="2"/>
      <c r="C2922">
        <v>535.1</v>
      </c>
      <c r="D2922">
        <v>9.6270000000000007</v>
      </c>
      <c r="E2922">
        <v>386.04</v>
      </c>
      <c r="F2922" t="s">
        <v>238</v>
      </c>
      <c r="G2922">
        <f>_xlfn.XLOOKUP(A2922,'List of Molecules Used'!$D$3:$D$55,'List of Molecules Used'!$E$3:$E$55,"",0,1)</f>
        <v>594.54999999999995</v>
      </c>
      <c r="H2922">
        <f>_xlfn.XLOOKUP(A2922,'List of Molecules Used'!$D$3:$D$55,'List of Molecules Used'!$F$3:$F$55,"",0,1)</f>
        <v>22.81</v>
      </c>
    </row>
    <row r="2923" spans="1:8">
      <c r="A2923" s="2" t="s">
        <v>85</v>
      </c>
      <c r="B2923" s="2"/>
      <c r="C2923">
        <v>535.1</v>
      </c>
      <c r="D2923">
        <v>9.6270000000000007</v>
      </c>
      <c r="E2923">
        <v>432.53</v>
      </c>
      <c r="F2923" t="s">
        <v>237</v>
      </c>
      <c r="G2923">
        <f>_xlfn.XLOOKUP(A2923,'List of Molecules Used'!$D$3:$D$55,'List of Molecules Used'!$E$3:$E$55,"",0,1)</f>
        <v>594.54999999999995</v>
      </c>
      <c r="H2923">
        <f>_xlfn.XLOOKUP(A2923,'List of Molecules Used'!$D$3:$D$55,'List of Molecules Used'!$F$3:$F$55,"",0,1)</f>
        <v>22.81</v>
      </c>
    </row>
    <row r="2924" spans="1:8">
      <c r="A2924" s="2" t="s">
        <v>85</v>
      </c>
      <c r="B2924" s="2"/>
      <c r="C2924">
        <v>535.1</v>
      </c>
      <c r="D2924">
        <v>10</v>
      </c>
      <c r="E2924">
        <v>432.11</v>
      </c>
      <c r="F2924" t="s">
        <v>237</v>
      </c>
      <c r="G2924">
        <f>_xlfn.XLOOKUP(A2924,'List of Molecules Used'!$D$3:$D$55,'List of Molecules Used'!$E$3:$E$55,"",0,1)</f>
        <v>594.54999999999995</v>
      </c>
      <c r="H2924">
        <f>_xlfn.XLOOKUP(A2924,'List of Molecules Used'!$D$3:$D$55,'List of Molecules Used'!$F$3:$F$55,"",0,1)</f>
        <v>22.81</v>
      </c>
    </row>
    <row r="2925" spans="1:8">
      <c r="A2925" s="2" t="s">
        <v>85</v>
      </c>
      <c r="B2925" s="2"/>
      <c r="C2925">
        <v>594.54999999999995</v>
      </c>
      <c r="D2925">
        <v>1</v>
      </c>
      <c r="E2925">
        <v>365.26</v>
      </c>
      <c r="F2925" t="s">
        <v>238</v>
      </c>
      <c r="G2925">
        <f>_xlfn.XLOOKUP(A2925,'List of Molecules Used'!$D$3:$D$55,'List of Molecules Used'!$E$3:$E$55,"",0,1)</f>
        <v>594.54999999999995</v>
      </c>
      <c r="H2925">
        <f>_xlfn.XLOOKUP(A2925,'List of Molecules Used'!$D$3:$D$55,'List of Molecules Used'!$F$3:$F$55,"",0,1)</f>
        <v>22.81</v>
      </c>
    </row>
    <row r="2926" spans="1:8">
      <c r="A2926" s="2" t="s">
        <v>85</v>
      </c>
      <c r="B2926" s="2"/>
      <c r="C2926">
        <v>594.54999999999995</v>
      </c>
      <c r="D2926">
        <v>1.5</v>
      </c>
      <c r="E2926">
        <v>365.95</v>
      </c>
      <c r="F2926" t="s">
        <v>238</v>
      </c>
      <c r="G2926">
        <f>_xlfn.XLOOKUP(A2926,'List of Molecules Used'!$D$3:$D$55,'List of Molecules Used'!$E$3:$E$55,"",0,1)</f>
        <v>594.54999999999995</v>
      </c>
      <c r="H2926">
        <f>_xlfn.XLOOKUP(A2926,'List of Molecules Used'!$D$3:$D$55,'List of Molecules Used'!$F$3:$F$55,"",0,1)</f>
        <v>22.81</v>
      </c>
    </row>
    <row r="2927" spans="1:8">
      <c r="A2927" s="2" t="s">
        <v>85</v>
      </c>
      <c r="B2927" s="2"/>
      <c r="C2927">
        <v>594.54999999999995</v>
      </c>
      <c r="D2927">
        <v>2</v>
      </c>
      <c r="E2927">
        <v>366.66</v>
      </c>
      <c r="F2927" t="s">
        <v>238</v>
      </c>
      <c r="G2927">
        <f>_xlfn.XLOOKUP(A2927,'List of Molecules Used'!$D$3:$D$55,'List of Molecules Used'!$E$3:$E$55,"",0,1)</f>
        <v>594.54999999999995</v>
      </c>
      <c r="H2927">
        <f>_xlfn.XLOOKUP(A2927,'List of Molecules Used'!$D$3:$D$55,'List of Molecules Used'!$F$3:$F$55,"",0,1)</f>
        <v>22.81</v>
      </c>
    </row>
    <row r="2928" spans="1:8">
      <c r="A2928" s="2" t="s">
        <v>85</v>
      </c>
      <c r="B2928" s="2"/>
      <c r="C2928">
        <v>594.54999999999995</v>
      </c>
      <c r="D2928">
        <v>2.5</v>
      </c>
      <c r="E2928">
        <v>367.4</v>
      </c>
      <c r="F2928" t="s">
        <v>238</v>
      </c>
      <c r="G2928">
        <f>_xlfn.XLOOKUP(A2928,'List of Molecules Used'!$D$3:$D$55,'List of Molecules Used'!$E$3:$E$55,"",0,1)</f>
        <v>594.54999999999995</v>
      </c>
      <c r="H2928">
        <f>_xlfn.XLOOKUP(A2928,'List of Molecules Used'!$D$3:$D$55,'List of Molecules Used'!$F$3:$F$55,"",0,1)</f>
        <v>22.81</v>
      </c>
    </row>
    <row r="2929" spans="1:8">
      <c r="A2929" s="2" t="s">
        <v>85</v>
      </c>
      <c r="B2929" s="2"/>
      <c r="C2929">
        <v>594.54999999999995</v>
      </c>
      <c r="D2929">
        <v>3</v>
      </c>
      <c r="E2929">
        <v>368.17</v>
      </c>
      <c r="F2929" t="s">
        <v>238</v>
      </c>
      <c r="G2929">
        <f>_xlfn.XLOOKUP(A2929,'List of Molecules Used'!$D$3:$D$55,'List of Molecules Used'!$E$3:$E$55,"",0,1)</f>
        <v>594.54999999999995</v>
      </c>
      <c r="H2929">
        <f>_xlfn.XLOOKUP(A2929,'List of Molecules Used'!$D$3:$D$55,'List of Molecules Used'!$F$3:$F$55,"",0,1)</f>
        <v>22.81</v>
      </c>
    </row>
    <row r="2930" spans="1:8">
      <c r="A2930" s="2" t="s">
        <v>85</v>
      </c>
      <c r="B2930" s="2"/>
      <c r="C2930">
        <v>594.54999999999995</v>
      </c>
      <c r="D2930">
        <v>3.5</v>
      </c>
      <c r="E2930">
        <v>368.98</v>
      </c>
      <c r="F2930" t="s">
        <v>238</v>
      </c>
      <c r="G2930">
        <f>_xlfn.XLOOKUP(A2930,'List of Molecules Used'!$D$3:$D$55,'List of Molecules Used'!$E$3:$E$55,"",0,1)</f>
        <v>594.54999999999995</v>
      </c>
      <c r="H2930">
        <f>_xlfn.XLOOKUP(A2930,'List of Molecules Used'!$D$3:$D$55,'List of Molecules Used'!$F$3:$F$55,"",0,1)</f>
        <v>22.81</v>
      </c>
    </row>
    <row r="2931" spans="1:8">
      <c r="A2931" s="2" t="s">
        <v>85</v>
      </c>
      <c r="B2931" s="2"/>
      <c r="C2931">
        <v>594.54999999999995</v>
      </c>
      <c r="D2931">
        <v>4</v>
      </c>
      <c r="E2931">
        <v>369.83</v>
      </c>
      <c r="F2931" t="s">
        <v>238</v>
      </c>
      <c r="G2931">
        <f>_xlfn.XLOOKUP(A2931,'List of Molecules Used'!$D$3:$D$55,'List of Molecules Used'!$E$3:$E$55,"",0,1)</f>
        <v>594.54999999999995</v>
      </c>
      <c r="H2931">
        <f>_xlfn.XLOOKUP(A2931,'List of Molecules Used'!$D$3:$D$55,'List of Molecules Used'!$F$3:$F$55,"",0,1)</f>
        <v>22.81</v>
      </c>
    </row>
    <row r="2932" spans="1:8">
      <c r="A2932" s="2" t="s">
        <v>85</v>
      </c>
      <c r="B2932" s="2"/>
      <c r="C2932">
        <v>594.54999999999995</v>
      </c>
      <c r="D2932">
        <v>4.5</v>
      </c>
      <c r="E2932">
        <v>370.72</v>
      </c>
      <c r="F2932" t="s">
        <v>238</v>
      </c>
      <c r="G2932">
        <f>_xlfn.XLOOKUP(A2932,'List of Molecules Used'!$D$3:$D$55,'List of Molecules Used'!$E$3:$E$55,"",0,1)</f>
        <v>594.54999999999995</v>
      </c>
      <c r="H2932">
        <f>_xlfn.XLOOKUP(A2932,'List of Molecules Used'!$D$3:$D$55,'List of Molecules Used'!$F$3:$F$55,"",0,1)</f>
        <v>22.81</v>
      </c>
    </row>
    <row r="2933" spans="1:8">
      <c r="A2933" s="2" t="s">
        <v>85</v>
      </c>
      <c r="B2933" s="2"/>
      <c r="C2933">
        <v>594.54999999999995</v>
      </c>
      <c r="D2933">
        <v>5</v>
      </c>
      <c r="E2933">
        <v>371.65</v>
      </c>
      <c r="F2933" t="s">
        <v>238</v>
      </c>
      <c r="G2933">
        <f>_xlfn.XLOOKUP(A2933,'List of Molecules Used'!$D$3:$D$55,'List of Molecules Used'!$E$3:$E$55,"",0,1)</f>
        <v>594.54999999999995</v>
      </c>
      <c r="H2933">
        <f>_xlfn.XLOOKUP(A2933,'List of Molecules Used'!$D$3:$D$55,'List of Molecules Used'!$F$3:$F$55,"",0,1)</f>
        <v>22.81</v>
      </c>
    </row>
    <row r="2934" spans="1:8">
      <c r="A2934" s="2" t="s">
        <v>85</v>
      </c>
      <c r="B2934" s="2"/>
      <c r="C2934">
        <v>594.54999999999995</v>
      </c>
      <c r="D2934">
        <v>5.5</v>
      </c>
      <c r="E2934">
        <v>372.62</v>
      </c>
      <c r="F2934" t="s">
        <v>238</v>
      </c>
      <c r="G2934">
        <f>_xlfn.XLOOKUP(A2934,'List of Molecules Used'!$D$3:$D$55,'List of Molecules Used'!$E$3:$E$55,"",0,1)</f>
        <v>594.54999999999995</v>
      </c>
      <c r="H2934">
        <f>_xlfn.XLOOKUP(A2934,'List of Molecules Used'!$D$3:$D$55,'List of Molecules Used'!$F$3:$F$55,"",0,1)</f>
        <v>22.81</v>
      </c>
    </row>
    <row r="2935" spans="1:8">
      <c r="A2935" s="2" t="s">
        <v>85</v>
      </c>
      <c r="B2935" s="2"/>
      <c r="C2935">
        <v>594.54999999999995</v>
      </c>
      <c r="D2935">
        <v>6</v>
      </c>
      <c r="E2935">
        <v>373.65</v>
      </c>
      <c r="F2935" t="s">
        <v>238</v>
      </c>
      <c r="G2935">
        <f>_xlfn.XLOOKUP(A2935,'List of Molecules Used'!$D$3:$D$55,'List of Molecules Used'!$E$3:$E$55,"",0,1)</f>
        <v>594.54999999999995</v>
      </c>
      <c r="H2935">
        <f>_xlfn.XLOOKUP(A2935,'List of Molecules Used'!$D$3:$D$55,'List of Molecules Used'!$F$3:$F$55,"",0,1)</f>
        <v>22.81</v>
      </c>
    </row>
    <row r="2936" spans="1:8">
      <c r="A2936" s="2" t="s">
        <v>85</v>
      </c>
      <c r="B2936" s="2"/>
      <c r="C2936">
        <v>594.54999999999995</v>
      </c>
      <c r="D2936">
        <v>6.5</v>
      </c>
      <c r="E2936">
        <v>374.74</v>
      </c>
      <c r="F2936" t="s">
        <v>238</v>
      </c>
      <c r="G2936">
        <f>_xlfn.XLOOKUP(A2936,'List of Molecules Used'!$D$3:$D$55,'List of Molecules Used'!$E$3:$E$55,"",0,1)</f>
        <v>594.54999999999995</v>
      </c>
      <c r="H2936">
        <f>_xlfn.XLOOKUP(A2936,'List of Molecules Used'!$D$3:$D$55,'List of Molecules Used'!$F$3:$F$55,"",0,1)</f>
        <v>22.81</v>
      </c>
    </row>
    <row r="2937" spans="1:8">
      <c r="A2937" s="2" t="s">
        <v>85</v>
      </c>
      <c r="B2937" s="2"/>
      <c r="C2937">
        <v>594.54999999999995</v>
      </c>
      <c r="D2937">
        <v>7</v>
      </c>
      <c r="E2937">
        <v>375.89</v>
      </c>
      <c r="F2937" t="s">
        <v>238</v>
      </c>
      <c r="G2937">
        <f>_xlfn.XLOOKUP(A2937,'List of Molecules Used'!$D$3:$D$55,'List of Molecules Used'!$E$3:$E$55,"",0,1)</f>
        <v>594.54999999999995</v>
      </c>
      <c r="H2937">
        <f>_xlfn.XLOOKUP(A2937,'List of Molecules Used'!$D$3:$D$55,'List of Molecules Used'!$F$3:$F$55,"",0,1)</f>
        <v>22.81</v>
      </c>
    </row>
    <row r="2938" spans="1:8">
      <c r="A2938" s="2" t="s">
        <v>85</v>
      </c>
      <c r="B2938" s="2"/>
      <c r="C2938">
        <v>594.54999999999995</v>
      </c>
      <c r="D2938">
        <v>7.5</v>
      </c>
      <c r="E2938">
        <v>377.1</v>
      </c>
      <c r="F2938" t="s">
        <v>238</v>
      </c>
      <c r="G2938">
        <f>_xlfn.XLOOKUP(A2938,'List of Molecules Used'!$D$3:$D$55,'List of Molecules Used'!$E$3:$E$55,"",0,1)</f>
        <v>594.54999999999995</v>
      </c>
      <c r="H2938">
        <f>_xlfn.XLOOKUP(A2938,'List of Molecules Used'!$D$3:$D$55,'List of Molecules Used'!$F$3:$F$55,"",0,1)</f>
        <v>22.81</v>
      </c>
    </row>
    <row r="2939" spans="1:8">
      <c r="A2939" s="2" t="s">
        <v>85</v>
      </c>
      <c r="B2939" s="2"/>
      <c r="C2939">
        <v>594.54999999999995</v>
      </c>
      <c r="D2939">
        <v>8</v>
      </c>
      <c r="E2939">
        <v>378.39</v>
      </c>
      <c r="F2939" t="s">
        <v>238</v>
      </c>
      <c r="G2939">
        <f>_xlfn.XLOOKUP(A2939,'List of Molecules Used'!$D$3:$D$55,'List of Molecules Used'!$E$3:$E$55,"",0,1)</f>
        <v>594.54999999999995</v>
      </c>
      <c r="H2939">
        <f>_xlfn.XLOOKUP(A2939,'List of Molecules Used'!$D$3:$D$55,'List of Molecules Used'!$F$3:$F$55,"",0,1)</f>
        <v>22.81</v>
      </c>
    </row>
    <row r="2940" spans="1:8">
      <c r="A2940" s="2" t="s">
        <v>85</v>
      </c>
      <c r="B2940" s="2"/>
      <c r="C2940">
        <v>594.54999999999995</v>
      </c>
      <c r="D2940">
        <v>8.5</v>
      </c>
      <c r="E2940">
        <v>379.75</v>
      </c>
      <c r="F2940" t="s">
        <v>238</v>
      </c>
      <c r="G2940">
        <f>_xlfn.XLOOKUP(A2940,'List of Molecules Used'!$D$3:$D$55,'List of Molecules Used'!$E$3:$E$55,"",0,1)</f>
        <v>594.54999999999995</v>
      </c>
      <c r="H2940">
        <f>_xlfn.XLOOKUP(A2940,'List of Molecules Used'!$D$3:$D$55,'List of Molecules Used'!$F$3:$F$55,"",0,1)</f>
        <v>22.81</v>
      </c>
    </row>
    <row r="2941" spans="1:8">
      <c r="A2941" s="2" t="s">
        <v>85</v>
      </c>
      <c r="B2941" s="2"/>
      <c r="C2941">
        <v>594.54999999999995</v>
      </c>
      <c r="D2941">
        <v>9</v>
      </c>
      <c r="E2941">
        <v>381.21</v>
      </c>
      <c r="F2941" t="s">
        <v>238</v>
      </c>
      <c r="G2941">
        <f>_xlfn.XLOOKUP(A2941,'List of Molecules Used'!$D$3:$D$55,'List of Molecules Used'!$E$3:$E$55,"",0,1)</f>
        <v>594.54999999999995</v>
      </c>
      <c r="H2941">
        <f>_xlfn.XLOOKUP(A2941,'List of Molecules Used'!$D$3:$D$55,'List of Molecules Used'!$F$3:$F$55,"",0,1)</f>
        <v>22.81</v>
      </c>
    </row>
    <row r="2942" spans="1:8">
      <c r="A2942" s="2" t="s">
        <v>85</v>
      </c>
      <c r="B2942" s="2"/>
      <c r="C2942">
        <v>594.54999999999995</v>
      </c>
      <c r="D2942">
        <v>9.5</v>
      </c>
      <c r="E2942">
        <v>382.76</v>
      </c>
      <c r="F2942" t="s">
        <v>238</v>
      </c>
      <c r="G2942">
        <f>_xlfn.XLOOKUP(A2942,'List of Molecules Used'!$D$3:$D$55,'List of Molecules Used'!$E$3:$E$55,"",0,1)</f>
        <v>594.54999999999995</v>
      </c>
      <c r="H2942">
        <f>_xlfn.XLOOKUP(A2942,'List of Molecules Used'!$D$3:$D$55,'List of Molecules Used'!$F$3:$F$55,"",0,1)</f>
        <v>22.81</v>
      </c>
    </row>
    <row r="2943" spans="1:8">
      <c r="A2943" s="2" t="s">
        <v>85</v>
      </c>
      <c r="B2943" s="2"/>
      <c r="C2943">
        <v>594.54999999999995</v>
      </c>
      <c r="D2943">
        <v>10</v>
      </c>
      <c r="E2943">
        <v>384.43</v>
      </c>
      <c r="F2943" t="s">
        <v>238</v>
      </c>
      <c r="G2943">
        <f>_xlfn.XLOOKUP(A2943,'List of Molecules Used'!$D$3:$D$55,'List of Molecules Used'!$E$3:$E$55,"",0,1)</f>
        <v>594.54999999999995</v>
      </c>
      <c r="H2943">
        <f>_xlfn.XLOOKUP(A2943,'List of Molecules Used'!$D$3:$D$55,'List of Molecules Used'!$F$3:$F$55,"",0,1)</f>
        <v>22.81</v>
      </c>
    </row>
    <row r="2944" spans="1:8">
      <c r="A2944" s="2" t="s">
        <v>89</v>
      </c>
      <c r="B2944" s="2"/>
      <c r="C2944">
        <v>308.85000000000002</v>
      </c>
      <c r="D2944">
        <v>1</v>
      </c>
      <c r="E2944">
        <v>317.68</v>
      </c>
      <c r="F2944" t="s">
        <v>237</v>
      </c>
      <c r="G2944">
        <f>_xlfn.XLOOKUP(A2944,'List of Molecules Used'!$D$3:$D$55,'List of Molecules Used'!$E$3:$E$55,"",0,1)</f>
        <v>617.70000000000005</v>
      </c>
      <c r="H2944">
        <f>_xlfn.XLOOKUP(A2944,'List of Molecules Used'!$D$3:$D$55,'List of Molecules Used'!$F$3:$F$55,"",0,1)</f>
        <v>21.03</v>
      </c>
    </row>
    <row r="2945" spans="1:8">
      <c r="A2945" s="2" t="s">
        <v>89</v>
      </c>
      <c r="B2945" s="2"/>
      <c r="C2945">
        <v>308.85000000000002</v>
      </c>
      <c r="D2945">
        <v>1.5</v>
      </c>
      <c r="E2945">
        <v>317.67</v>
      </c>
      <c r="F2945" t="s">
        <v>237</v>
      </c>
      <c r="G2945">
        <f>_xlfn.XLOOKUP(A2945,'List of Molecules Used'!$D$3:$D$55,'List of Molecules Used'!$E$3:$E$55,"",0,1)</f>
        <v>617.70000000000005</v>
      </c>
      <c r="H2945">
        <f>_xlfn.XLOOKUP(A2945,'List of Molecules Used'!$D$3:$D$55,'List of Molecules Used'!$F$3:$F$55,"",0,1)</f>
        <v>21.03</v>
      </c>
    </row>
    <row r="2946" spans="1:8">
      <c r="A2946" s="2" t="s">
        <v>89</v>
      </c>
      <c r="B2946" s="2"/>
      <c r="C2946">
        <v>308.85000000000002</v>
      </c>
      <c r="D2946">
        <v>2</v>
      </c>
      <c r="E2946">
        <v>317.67</v>
      </c>
      <c r="F2946" t="s">
        <v>237</v>
      </c>
      <c r="G2946">
        <f>_xlfn.XLOOKUP(A2946,'List of Molecules Used'!$D$3:$D$55,'List of Molecules Used'!$E$3:$E$55,"",0,1)</f>
        <v>617.70000000000005</v>
      </c>
      <c r="H2946">
        <f>_xlfn.XLOOKUP(A2946,'List of Molecules Used'!$D$3:$D$55,'List of Molecules Used'!$F$3:$F$55,"",0,1)</f>
        <v>21.03</v>
      </c>
    </row>
    <row r="2947" spans="1:8">
      <c r="A2947" s="2" t="s">
        <v>89</v>
      </c>
      <c r="B2947" s="2"/>
      <c r="C2947">
        <v>308.85000000000002</v>
      </c>
      <c r="D2947">
        <v>2.5</v>
      </c>
      <c r="E2947">
        <v>317.66000000000003</v>
      </c>
      <c r="F2947" t="s">
        <v>237</v>
      </c>
      <c r="G2947">
        <f>_xlfn.XLOOKUP(A2947,'List of Molecules Used'!$D$3:$D$55,'List of Molecules Used'!$E$3:$E$55,"",0,1)</f>
        <v>617.70000000000005</v>
      </c>
      <c r="H2947">
        <f>_xlfn.XLOOKUP(A2947,'List of Molecules Used'!$D$3:$D$55,'List of Molecules Used'!$F$3:$F$55,"",0,1)</f>
        <v>21.03</v>
      </c>
    </row>
    <row r="2948" spans="1:8">
      <c r="A2948" s="2" t="s">
        <v>89</v>
      </c>
      <c r="B2948" s="2"/>
      <c r="C2948">
        <v>308.85000000000002</v>
      </c>
      <c r="D2948">
        <v>3</v>
      </c>
      <c r="E2948">
        <v>317.64999999999998</v>
      </c>
      <c r="F2948" t="s">
        <v>237</v>
      </c>
      <c r="G2948">
        <f>_xlfn.XLOOKUP(A2948,'List of Molecules Used'!$D$3:$D$55,'List of Molecules Used'!$E$3:$E$55,"",0,1)</f>
        <v>617.70000000000005</v>
      </c>
      <c r="H2948">
        <f>_xlfn.XLOOKUP(A2948,'List of Molecules Used'!$D$3:$D$55,'List of Molecules Used'!$F$3:$F$55,"",0,1)</f>
        <v>21.03</v>
      </c>
    </row>
    <row r="2949" spans="1:8">
      <c r="A2949" s="2" t="s">
        <v>89</v>
      </c>
      <c r="B2949" s="2"/>
      <c r="C2949">
        <v>308.85000000000002</v>
      </c>
      <c r="D2949">
        <v>3.5</v>
      </c>
      <c r="E2949">
        <v>317.64</v>
      </c>
      <c r="F2949" t="s">
        <v>237</v>
      </c>
      <c r="G2949">
        <f>_xlfn.XLOOKUP(A2949,'List of Molecules Used'!$D$3:$D$55,'List of Molecules Used'!$E$3:$E$55,"",0,1)</f>
        <v>617.70000000000005</v>
      </c>
      <c r="H2949">
        <f>_xlfn.XLOOKUP(A2949,'List of Molecules Used'!$D$3:$D$55,'List of Molecules Used'!$F$3:$F$55,"",0,1)</f>
        <v>21.03</v>
      </c>
    </row>
    <row r="2950" spans="1:8">
      <c r="A2950" s="2" t="s">
        <v>89</v>
      </c>
      <c r="B2950" s="2"/>
      <c r="C2950">
        <v>308.85000000000002</v>
      </c>
      <c r="D2950">
        <v>4</v>
      </c>
      <c r="E2950">
        <v>317.64</v>
      </c>
      <c r="F2950" t="s">
        <v>237</v>
      </c>
      <c r="G2950">
        <f>_xlfn.XLOOKUP(A2950,'List of Molecules Used'!$D$3:$D$55,'List of Molecules Used'!$E$3:$E$55,"",0,1)</f>
        <v>617.70000000000005</v>
      </c>
      <c r="H2950">
        <f>_xlfn.XLOOKUP(A2950,'List of Molecules Used'!$D$3:$D$55,'List of Molecules Used'!$F$3:$F$55,"",0,1)</f>
        <v>21.03</v>
      </c>
    </row>
    <row r="2951" spans="1:8">
      <c r="A2951" s="2" t="s">
        <v>89</v>
      </c>
      <c r="B2951" s="2"/>
      <c r="C2951">
        <v>308.85000000000002</v>
      </c>
      <c r="D2951">
        <v>4.5</v>
      </c>
      <c r="E2951">
        <v>317.63</v>
      </c>
      <c r="F2951" t="s">
        <v>237</v>
      </c>
      <c r="G2951">
        <f>_xlfn.XLOOKUP(A2951,'List of Molecules Used'!$D$3:$D$55,'List of Molecules Used'!$E$3:$E$55,"",0,1)</f>
        <v>617.70000000000005</v>
      </c>
      <c r="H2951">
        <f>_xlfn.XLOOKUP(A2951,'List of Molecules Used'!$D$3:$D$55,'List of Molecules Used'!$F$3:$F$55,"",0,1)</f>
        <v>21.03</v>
      </c>
    </row>
    <row r="2952" spans="1:8">
      <c r="A2952" s="2" t="s">
        <v>89</v>
      </c>
      <c r="B2952" s="2"/>
      <c r="C2952">
        <v>308.85000000000002</v>
      </c>
      <c r="D2952">
        <v>5</v>
      </c>
      <c r="E2952">
        <v>317.62</v>
      </c>
      <c r="F2952" t="s">
        <v>237</v>
      </c>
      <c r="G2952">
        <f>_xlfn.XLOOKUP(A2952,'List of Molecules Used'!$D$3:$D$55,'List of Molecules Used'!$E$3:$E$55,"",0,1)</f>
        <v>617.70000000000005</v>
      </c>
      <c r="H2952">
        <f>_xlfn.XLOOKUP(A2952,'List of Molecules Used'!$D$3:$D$55,'List of Molecules Used'!$F$3:$F$55,"",0,1)</f>
        <v>21.03</v>
      </c>
    </row>
    <row r="2953" spans="1:8">
      <c r="A2953" s="2" t="s">
        <v>89</v>
      </c>
      <c r="B2953" s="2"/>
      <c r="C2953">
        <v>308.85000000000002</v>
      </c>
      <c r="D2953">
        <v>5.5</v>
      </c>
      <c r="E2953">
        <v>317.61</v>
      </c>
      <c r="F2953" t="s">
        <v>237</v>
      </c>
      <c r="G2953">
        <f>_xlfn.XLOOKUP(A2953,'List of Molecules Used'!$D$3:$D$55,'List of Molecules Used'!$E$3:$E$55,"",0,1)</f>
        <v>617.70000000000005</v>
      </c>
      <c r="H2953">
        <f>_xlfn.XLOOKUP(A2953,'List of Molecules Used'!$D$3:$D$55,'List of Molecules Used'!$F$3:$F$55,"",0,1)</f>
        <v>21.03</v>
      </c>
    </row>
    <row r="2954" spans="1:8">
      <c r="A2954" s="2" t="s">
        <v>89</v>
      </c>
      <c r="B2954" s="2"/>
      <c r="C2954">
        <v>308.85000000000002</v>
      </c>
      <c r="D2954">
        <v>6</v>
      </c>
      <c r="E2954">
        <v>317.61</v>
      </c>
      <c r="F2954" t="s">
        <v>237</v>
      </c>
      <c r="G2954">
        <f>_xlfn.XLOOKUP(A2954,'List of Molecules Used'!$D$3:$D$55,'List of Molecules Used'!$E$3:$E$55,"",0,1)</f>
        <v>617.70000000000005</v>
      </c>
      <c r="H2954">
        <f>_xlfn.XLOOKUP(A2954,'List of Molecules Used'!$D$3:$D$55,'List of Molecules Used'!$F$3:$F$55,"",0,1)</f>
        <v>21.03</v>
      </c>
    </row>
    <row r="2955" spans="1:8">
      <c r="A2955" s="2" t="s">
        <v>89</v>
      </c>
      <c r="B2955" s="2"/>
      <c r="C2955">
        <v>308.85000000000002</v>
      </c>
      <c r="D2955">
        <v>6.5</v>
      </c>
      <c r="E2955">
        <v>317.60000000000002</v>
      </c>
      <c r="F2955" t="s">
        <v>237</v>
      </c>
      <c r="G2955">
        <f>_xlfn.XLOOKUP(A2955,'List of Molecules Used'!$D$3:$D$55,'List of Molecules Used'!$E$3:$E$55,"",0,1)</f>
        <v>617.70000000000005</v>
      </c>
      <c r="H2955">
        <f>_xlfn.XLOOKUP(A2955,'List of Molecules Used'!$D$3:$D$55,'List of Molecules Used'!$F$3:$F$55,"",0,1)</f>
        <v>21.03</v>
      </c>
    </row>
    <row r="2956" spans="1:8">
      <c r="A2956" s="2" t="s">
        <v>89</v>
      </c>
      <c r="B2956" s="2"/>
      <c r="C2956">
        <v>308.85000000000002</v>
      </c>
      <c r="D2956">
        <v>7</v>
      </c>
      <c r="E2956">
        <v>317.58999999999997</v>
      </c>
      <c r="F2956" t="s">
        <v>237</v>
      </c>
      <c r="G2956">
        <f>_xlfn.XLOOKUP(A2956,'List of Molecules Used'!$D$3:$D$55,'List of Molecules Used'!$E$3:$E$55,"",0,1)</f>
        <v>617.70000000000005</v>
      </c>
      <c r="H2956">
        <f>_xlfn.XLOOKUP(A2956,'List of Molecules Used'!$D$3:$D$55,'List of Molecules Used'!$F$3:$F$55,"",0,1)</f>
        <v>21.03</v>
      </c>
    </row>
    <row r="2957" spans="1:8">
      <c r="A2957" s="2" t="s">
        <v>89</v>
      </c>
      <c r="B2957" s="2"/>
      <c r="C2957">
        <v>308.85000000000002</v>
      </c>
      <c r="D2957">
        <v>7.5</v>
      </c>
      <c r="E2957">
        <v>317.58</v>
      </c>
      <c r="F2957" t="s">
        <v>237</v>
      </c>
      <c r="G2957">
        <f>_xlfn.XLOOKUP(A2957,'List of Molecules Used'!$D$3:$D$55,'List of Molecules Used'!$E$3:$E$55,"",0,1)</f>
        <v>617.70000000000005</v>
      </c>
      <c r="H2957">
        <f>_xlfn.XLOOKUP(A2957,'List of Molecules Used'!$D$3:$D$55,'List of Molecules Used'!$F$3:$F$55,"",0,1)</f>
        <v>21.03</v>
      </c>
    </row>
    <row r="2958" spans="1:8">
      <c r="A2958" s="2" t="s">
        <v>89</v>
      </c>
      <c r="B2958" s="2"/>
      <c r="C2958">
        <v>308.85000000000002</v>
      </c>
      <c r="D2958">
        <v>8</v>
      </c>
      <c r="E2958">
        <v>317.58</v>
      </c>
      <c r="F2958" t="s">
        <v>237</v>
      </c>
      <c r="G2958">
        <f>_xlfn.XLOOKUP(A2958,'List of Molecules Used'!$D$3:$D$55,'List of Molecules Used'!$E$3:$E$55,"",0,1)</f>
        <v>617.70000000000005</v>
      </c>
      <c r="H2958">
        <f>_xlfn.XLOOKUP(A2958,'List of Molecules Used'!$D$3:$D$55,'List of Molecules Used'!$F$3:$F$55,"",0,1)</f>
        <v>21.03</v>
      </c>
    </row>
    <row r="2959" spans="1:8">
      <c r="A2959" s="2" t="s">
        <v>89</v>
      </c>
      <c r="B2959" s="2"/>
      <c r="C2959">
        <v>308.85000000000002</v>
      </c>
      <c r="D2959">
        <v>8.5</v>
      </c>
      <c r="E2959">
        <v>317.57</v>
      </c>
      <c r="F2959" t="s">
        <v>237</v>
      </c>
      <c r="G2959">
        <f>_xlfn.XLOOKUP(A2959,'List of Molecules Used'!$D$3:$D$55,'List of Molecules Used'!$E$3:$E$55,"",0,1)</f>
        <v>617.70000000000005</v>
      </c>
      <c r="H2959">
        <f>_xlfn.XLOOKUP(A2959,'List of Molecules Used'!$D$3:$D$55,'List of Molecules Used'!$F$3:$F$55,"",0,1)</f>
        <v>21.03</v>
      </c>
    </row>
    <row r="2960" spans="1:8">
      <c r="A2960" s="2" t="s">
        <v>89</v>
      </c>
      <c r="B2960" s="2"/>
      <c r="C2960">
        <v>308.85000000000002</v>
      </c>
      <c r="D2960">
        <v>9</v>
      </c>
      <c r="E2960">
        <v>317.56</v>
      </c>
      <c r="F2960" t="s">
        <v>237</v>
      </c>
      <c r="G2960">
        <f>_xlfn.XLOOKUP(A2960,'List of Molecules Used'!$D$3:$D$55,'List of Molecules Used'!$E$3:$E$55,"",0,1)</f>
        <v>617.70000000000005</v>
      </c>
      <c r="H2960">
        <f>_xlfn.XLOOKUP(A2960,'List of Molecules Used'!$D$3:$D$55,'List of Molecules Used'!$F$3:$F$55,"",0,1)</f>
        <v>21.03</v>
      </c>
    </row>
    <row r="2961" spans="1:8">
      <c r="A2961" s="2" t="s">
        <v>89</v>
      </c>
      <c r="B2961" s="2"/>
      <c r="C2961">
        <v>308.85000000000002</v>
      </c>
      <c r="D2961">
        <v>9.5</v>
      </c>
      <c r="E2961">
        <v>317.55</v>
      </c>
      <c r="F2961" t="s">
        <v>237</v>
      </c>
      <c r="G2961">
        <f>_xlfn.XLOOKUP(A2961,'List of Molecules Used'!$D$3:$D$55,'List of Molecules Used'!$E$3:$E$55,"",0,1)</f>
        <v>617.70000000000005</v>
      </c>
      <c r="H2961">
        <f>_xlfn.XLOOKUP(A2961,'List of Molecules Used'!$D$3:$D$55,'List of Molecules Used'!$F$3:$F$55,"",0,1)</f>
        <v>21.03</v>
      </c>
    </row>
    <row r="2962" spans="1:8">
      <c r="A2962" s="2" t="s">
        <v>89</v>
      </c>
      <c r="B2962" s="2"/>
      <c r="C2962">
        <v>308.85000000000002</v>
      </c>
      <c r="D2962">
        <v>10</v>
      </c>
      <c r="E2962">
        <v>317.55</v>
      </c>
      <c r="F2962" t="s">
        <v>237</v>
      </c>
      <c r="G2962">
        <f>_xlfn.XLOOKUP(A2962,'List of Molecules Used'!$D$3:$D$55,'List of Molecules Used'!$E$3:$E$55,"",0,1)</f>
        <v>617.70000000000005</v>
      </c>
      <c r="H2962">
        <f>_xlfn.XLOOKUP(A2962,'List of Molecules Used'!$D$3:$D$55,'List of Molecules Used'!$F$3:$F$55,"",0,1)</f>
        <v>21.03</v>
      </c>
    </row>
    <row r="2963" spans="1:8">
      <c r="A2963" s="2" t="s">
        <v>89</v>
      </c>
      <c r="B2963" s="2"/>
      <c r="C2963">
        <v>370.62</v>
      </c>
      <c r="D2963">
        <v>1</v>
      </c>
      <c r="E2963">
        <v>353.16</v>
      </c>
      <c r="F2963" t="s">
        <v>237</v>
      </c>
      <c r="G2963">
        <f>_xlfn.XLOOKUP(A2963,'List of Molecules Used'!$D$3:$D$55,'List of Molecules Used'!$E$3:$E$55,"",0,1)</f>
        <v>617.70000000000005</v>
      </c>
      <c r="H2963">
        <f>_xlfn.XLOOKUP(A2963,'List of Molecules Used'!$D$3:$D$55,'List of Molecules Used'!$F$3:$F$55,"",0,1)</f>
        <v>21.03</v>
      </c>
    </row>
    <row r="2964" spans="1:8">
      <c r="A2964" s="2" t="s">
        <v>89</v>
      </c>
      <c r="B2964" s="2"/>
      <c r="C2964">
        <v>370.62</v>
      </c>
      <c r="D2964">
        <v>1.5</v>
      </c>
      <c r="E2964">
        <v>353.14</v>
      </c>
      <c r="F2964" t="s">
        <v>237</v>
      </c>
      <c r="G2964">
        <f>_xlfn.XLOOKUP(A2964,'List of Molecules Used'!$D$3:$D$55,'List of Molecules Used'!$E$3:$E$55,"",0,1)</f>
        <v>617.70000000000005</v>
      </c>
      <c r="H2964">
        <f>_xlfn.XLOOKUP(A2964,'List of Molecules Used'!$D$3:$D$55,'List of Molecules Used'!$F$3:$F$55,"",0,1)</f>
        <v>21.03</v>
      </c>
    </row>
    <row r="2965" spans="1:8">
      <c r="A2965" s="2" t="s">
        <v>89</v>
      </c>
      <c r="B2965" s="2"/>
      <c r="C2965">
        <v>370.62</v>
      </c>
      <c r="D2965">
        <v>2</v>
      </c>
      <c r="E2965">
        <v>353.12</v>
      </c>
      <c r="F2965" t="s">
        <v>237</v>
      </c>
      <c r="G2965">
        <f>_xlfn.XLOOKUP(A2965,'List of Molecules Used'!$D$3:$D$55,'List of Molecules Used'!$E$3:$E$55,"",0,1)</f>
        <v>617.70000000000005</v>
      </c>
      <c r="H2965">
        <f>_xlfn.XLOOKUP(A2965,'List of Molecules Used'!$D$3:$D$55,'List of Molecules Used'!$F$3:$F$55,"",0,1)</f>
        <v>21.03</v>
      </c>
    </row>
    <row r="2966" spans="1:8">
      <c r="A2966" s="2" t="s">
        <v>89</v>
      </c>
      <c r="B2966" s="2"/>
      <c r="C2966">
        <v>370.62</v>
      </c>
      <c r="D2966">
        <v>2.5</v>
      </c>
      <c r="E2966">
        <v>353.11</v>
      </c>
      <c r="F2966" t="s">
        <v>237</v>
      </c>
      <c r="G2966">
        <f>_xlfn.XLOOKUP(A2966,'List of Molecules Used'!$D$3:$D$55,'List of Molecules Used'!$E$3:$E$55,"",0,1)</f>
        <v>617.70000000000005</v>
      </c>
      <c r="H2966">
        <f>_xlfn.XLOOKUP(A2966,'List of Molecules Used'!$D$3:$D$55,'List of Molecules Used'!$F$3:$F$55,"",0,1)</f>
        <v>21.03</v>
      </c>
    </row>
    <row r="2967" spans="1:8">
      <c r="A2967" s="2" t="s">
        <v>89</v>
      </c>
      <c r="B2967" s="2"/>
      <c r="C2967">
        <v>370.62</v>
      </c>
      <c r="D2967">
        <v>3</v>
      </c>
      <c r="E2967">
        <v>353.09</v>
      </c>
      <c r="F2967" t="s">
        <v>237</v>
      </c>
      <c r="G2967">
        <f>_xlfn.XLOOKUP(A2967,'List of Molecules Used'!$D$3:$D$55,'List of Molecules Used'!$E$3:$E$55,"",0,1)</f>
        <v>617.70000000000005</v>
      </c>
      <c r="H2967">
        <f>_xlfn.XLOOKUP(A2967,'List of Molecules Used'!$D$3:$D$55,'List of Molecules Used'!$F$3:$F$55,"",0,1)</f>
        <v>21.03</v>
      </c>
    </row>
    <row r="2968" spans="1:8">
      <c r="A2968" s="2" t="s">
        <v>89</v>
      </c>
      <c r="B2968" s="2"/>
      <c r="C2968">
        <v>370.62</v>
      </c>
      <c r="D2968">
        <v>3.5</v>
      </c>
      <c r="E2968">
        <v>353.07</v>
      </c>
      <c r="F2968" t="s">
        <v>237</v>
      </c>
      <c r="G2968">
        <f>_xlfn.XLOOKUP(A2968,'List of Molecules Used'!$D$3:$D$55,'List of Molecules Used'!$E$3:$E$55,"",0,1)</f>
        <v>617.70000000000005</v>
      </c>
      <c r="H2968">
        <f>_xlfn.XLOOKUP(A2968,'List of Molecules Used'!$D$3:$D$55,'List of Molecules Used'!$F$3:$F$55,"",0,1)</f>
        <v>21.03</v>
      </c>
    </row>
    <row r="2969" spans="1:8">
      <c r="A2969" s="2" t="s">
        <v>89</v>
      </c>
      <c r="B2969" s="2"/>
      <c r="C2969">
        <v>370.62</v>
      </c>
      <c r="D2969">
        <v>4</v>
      </c>
      <c r="E2969">
        <v>353.06</v>
      </c>
      <c r="F2969" t="s">
        <v>237</v>
      </c>
      <c r="G2969">
        <f>_xlfn.XLOOKUP(A2969,'List of Molecules Used'!$D$3:$D$55,'List of Molecules Used'!$E$3:$E$55,"",0,1)</f>
        <v>617.70000000000005</v>
      </c>
      <c r="H2969">
        <f>_xlfn.XLOOKUP(A2969,'List of Molecules Used'!$D$3:$D$55,'List of Molecules Used'!$F$3:$F$55,"",0,1)</f>
        <v>21.03</v>
      </c>
    </row>
    <row r="2970" spans="1:8">
      <c r="A2970" s="2" t="s">
        <v>89</v>
      </c>
      <c r="B2970" s="2"/>
      <c r="C2970">
        <v>370.62</v>
      </c>
      <c r="D2970">
        <v>4.5</v>
      </c>
      <c r="E2970">
        <v>353.04</v>
      </c>
      <c r="F2970" t="s">
        <v>237</v>
      </c>
      <c r="G2970">
        <f>_xlfn.XLOOKUP(A2970,'List of Molecules Used'!$D$3:$D$55,'List of Molecules Used'!$E$3:$E$55,"",0,1)</f>
        <v>617.70000000000005</v>
      </c>
      <c r="H2970">
        <f>_xlfn.XLOOKUP(A2970,'List of Molecules Used'!$D$3:$D$55,'List of Molecules Used'!$F$3:$F$55,"",0,1)</f>
        <v>21.03</v>
      </c>
    </row>
    <row r="2971" spans="1:8">
      <c r="A2971" s="2" t="s">
        <v>89</v>
      </c>
      <c r="B2971" s="2"/>
      <c r="C2971">
        <v>370.62</v>
      </c>
      <c r="D2971">
        <v>5</v>
      </c>
      <c r="E2971">
        <v>353.03</v>
      </c>
      <c r="F2971" t="s">
        <v>237</v>
      </c>
      <c r="G2971">
        <f>_xlfn.XLOOKUP(A2971,'List of Molecules Used'!$D$3:$D$55,'List of Molecules Used'!$E$3:$E$55,"",0,1)</f>
        <v>617.70000000000005</v>
      </c>
      <c r="H2971">
        <f>_xlfn.XLOOKUP(A2971,'List of Molecules Used'!$D$3:$D$55,'List of Molecules Used'!$F$3:$F$55,"",0,1)</f>
        <v>21.03</v>
      </c>
    </row>
    <row r="2972" spans="1:8">
      <c r="A2972" s="2" t="s">
        <v>89</v>
      </c>
      <c r="B2972" s="2"/>
      <c r="C2972">
        <v>370.62</v>
      </c>
      <c r="D2972">
        <v>5.5</v>
      </c>
      <c r="E2972">
        <v>353.01</v>
      </c>
      <c r="F2972" t="s">
        <v>237</v>
      </c>
      <c r="G2972">
        <f>_xlfn.XLOOKUP(A2972,'List of Molecules Used'!$D$3:$D$55,'List of Molecules Used'!$E$3:$E$55,"",0,1)</f>
        <v>617.70000000000005</v>
      </c>
      <c r="H2972">
        <f>_xlfn.XLOOKUP(A2972,'List of Molecules Used'!$D$3:$D$55,'List of Molecules Used'!$F$3:$F$55,"",0,1)</f>
        <v>21.03</v>
      </c>
    </row>
    <row r="2973" spans="1:8">
      <c r="A2973" s="2" t="s">
        <v>89</v>
      </c>
      <c r="B2973" s="2"/>
      <c r="C2973">
        <v>370.62</v>
      </c>
      <c r="D2973">
        <v>6</v>
      </c>
      <c r="E2973">
        <v>352.99</v>
      </c>
      <c r="F2973" t="s">
        <v>237</v>
      </c>
      <c r="G2973">
        <f>_xlfn.XLOOKUP(A2973,'List of Molecules Used'!$D$3:$D$55,'List of Molecules Used'!$E$3:$E$55,"",0,1)</f>
        <v>617.70000000000005</v>
      </c>
      <c r="H2973">
        <f>_xlfn.XLOOKUP(A2973,'List of Molecules Used'!$D$3:$D$55,'List of Molecules Used'!$F$3:$F$55,"",0,1)</f>
        <v>21.03</v>
      </c>
    </row>
    <row r="2974" spans="1:8">
      <c r="A2974" s="2" t="s">
        <v>89</v>
      </c>
      <c r="B2974" s="2"/>
      <c r="C2974">
        <v>370.62</v>
      </c>
      <c r="D2974">
        <v>6.5</v>
      </c>
      <c r="E2974">
        <v>352.98</v>
      </c>
      <c r="F2974" t="s">
        <v>237</v>
      </c>
      <c r="G2974">
        <f>_xlfn.XLOOKUP(A2974,'List of Molecules Used'!$D$3:$D$55,'List of Molecules Used'!$E$3:$E$55,"",0,1)</f>
        <v>617.70000000000005</v>
      </c>
      <c r="H2974">
        <f>_xlfn.XLOOKUP(A2974,'List of Molecules Used'!$D$3:$D$55,'List of Molecules Used'!$F$3:$F$55,"",0,1)</f>
        <v>21.03</v>
      </c>
    </row>
    <row r="2975" spans="1:8">
      <c r="A2975" s="2" t="s">
        <v>89</v>
      </c>
      <c r="B2975" s="2"/>
      <c r="C2975">
        <v>370.62</v>
      </c>
      <c r="D2975">
        <v>7</v>
      </c>
      <c r="E2975">
        <v>352.96</v>
      </c>
      <c r="F2975" t="s">
        <v>237</v>
      </c>
      <c r="G2975">
        <f>_xlfn.XLOOKUP(A2975,'List of Molecules Used'!$D$3:$D$55,'List of Molecules Used'!$E$3:$E$55,"",0,1)</f>
        <v>617.70000000000005</v>
      </c>
      <c r="H2975">
        <f>_xlfn.XLOOKUP(A2975,'List of Molecules Used'!$D$3:$D$55,'List of Molecules Used'!$F$3:$F$55,"",0,1)</f>
        <v>21.03</v>
      </c>
    </row>
    <row r="2976" spans="1:8">
      <c r="A2976" s="2" t="s">
        <v>89</v>
      </c>
      <c r="B2976" s="2"/>
      <c r="C2976">
        <v>370.62</v>
      </c>
      <c r="D2976">
        <v>7.5</v>
      </c>
      <c r="E2976">
        <v>352.95</v>
      </c>
      <c r="F2976" t="s">
        <v>237</v>
      </c>
      <c r="G2976">
        <f>_xlfn.XLOOKUP(A2976,'List of Molecules Used'!$D$3:$D$55,'List of Molecules Used'!$E$3:$E$55,"",0,1)</f>
        <v>617.70000000000005</v>
      </c>
      <c r="H2976">
        <f>_xlfn.XLOOKUP(A2976,'List of Molecules Used'!$D$3:$D$55,'List of Molecules Used'!$F$3:$F$55,"",0,1)</f>
        <v>21.03</v>
      </c>
    </row>
    <row r="2977" spans="1:8">
      <c r="A2977" s="2" t="s">
        <v>89</v>
      </c>
      <c r="B2977" s="2"/>
      <c r="C2977">
        <v>370.62</v>
      </c>
      <c r="D2977">
        <v>8</v>
      </c>
      <c r="E2977">
        <v>352.93</v>
      </c>
      <c r="F2977" t="s">
        <v>237</v>
      </c>
      <c r="G2977">
        <f>_xlfn.XLOOKUP(A2977,'List of Molecules Used'!$D$3:$D$55,'List of Molecules Used'!$E$3:$E$55,"",0,1)</f>
        <v>617.70000000000005</v>
      </c>
      <c r="H2977">
        <f>_xlfn.XLOOKUP(A2977,'List of Molecules Used'!$D$3:$D$55,'List of Molecules Used'!$F$3:$F$55,"",0,1)</f>
        <v>21.03</v>
      </c>
    </row>
    <row r="2978" spans="1:8">
      <c r="A2978" s="2" t="s">
        <v>89</v>
      </c>
      <c r="B2978" s="2"/>
      <c r="C2978">
        <v>370.62</v>
      </c>
      <c r="D2978">
        <v>8.5</v>
      </c>
      <c r="E2978">
        <v>352.91</v>
      </c>
      <c r="F2978" t="s">
        <v>237</v>
      </c>
      <c r="G2978">
        <f>_xlfn.XLOOKUP(A2978,'List of Molecules Used'!$D$3:$D$55,'List of Molecules Used'!$E$3:$E$55,"",0,1)</f>
        <v>617.70000000000005</v>
      </c>
      <c r="H2978">
        <f>_xlfn.XLOOKUP(A2978,'List of Molecules Used'!$D$3:$D$55,'List of Molecules Used'!$F$3:$F$55,"",0,1)</f>
        <v>21.03</v>
      </c>
    </row>
    <row r="2979" spans="1:8">
      <c r="A2979" s="2" t="s">
        <v>89</v>
      </c>
      <c r="B2979" s="2"/>
      <c r="C2979">
        <v>370.62</v>
      </c>
      <c r="D2979">
        <v>9</v>
      </c>
      <c r="E2979">
        <v>352.9</v>
      </c>
      <c r="F2979" t="s">
        <v>237</v>
      </c>
      <c r="G2979">
        <f>_xlfn.XLOOKUP(A2979,'List of Molecules Used'!$D$3:$D$55,'List of Molecules Used'!$E$3:$E$55,"",0,1)</f>
        <v>617.70000000000005</v>
      </c>
      <c r="H2979">
        <f>_xlfn.XLOOKUP(A2979,'List of Molecules Used'!$D$3:$D$55,'List of Molecules Used'!$F$3:$F$55,"",0,1)</f>
        <v>21.03</v>
      </c>
    </row>
    <row r="2980" spans="1:8">
      <c r="A2980" s="2" t="s">
        <v>89</v>
      </c>
      <c r="B2980" s="2"/>
      <c r="C2980">
        <v>370.62</v>
      </c>
      <c r="D2980">
        <v>9.5</v>
      </c>
      <c r="E2980">
        <v>352.88</v>
      </c>
      <c r="F2980" t="s">
        <v>237</v>
      </c>
      <c r="G2980">
        <f>_xlfn.XLOOKUP(A2980,'List of Molecules Used'!$D$3:$D$55,'List of Molecules Used'!$E$3:$E$55,"",0,1)</f>
        <v>617.70000000000005</v>
      </c>
      <c r="H2980">
        <f>_xlfn.XLOOKUP(A2980,'List of Molecules Used'!$D$3:$D$55,'List of Molecules Used'!$F$3:$F$55,"",0,1)</f>
        <v>21.03</v>
      </c>
    </row>
    <row r="2981" spans="1:8">
      <c r="A2981" s="2" t="s">
        <v>89</v>
      </c>
      <c r="B2981" s="2"/>
      <c r="C2981">
        <v>370.62</v>
      </c>
      <c r="D2981">
        <v>10</v>
      </c>
      <c r="E2981">
        <v>352.87</v>
      </c>
      <c r="F2981" t="s">
        <v>237</v>
      </c>
      <c r="G2981">
        <f>_xlfn.XLOOKUP(A2981,'List of Molecules Used'!$D$3:$D$55,'List of Molecules Used'!$E$3:$E$55,"",0,1)</f>
        <v>617.70000000000005</v>
      </c>
      <c r="H2981">
        <f>_xlfn.XLOOKUP(A2981,'List of Molecules Used'!$D$3:$D$55,'List of Molecules Used'!$F$3:$F$55,"",0,1)</f>
        <v>21.03</v>
      </c>
    </row>
    <row r="2982" spans="1:8">
      <c r="A2982" s="2" t="s">
        <v>89</v>
      </c>
      <c r="B2982" s="2"/>
      <c r="C2982">
        <v>432.39</v>
      </c>
      <c r="D2982">
        <v>1</v>
      </c>
      <c r="E2982">
        <v>390.76</v>
      </c>
      <c r="F2982" t="s">
        <v>237</v>
      </c>
      <c r="G2982">
        <f>_xlfn.XLOOKUP(A2982,'List of Molecules Used'!$D$3:$D$55,'List of Molecules Used'!$E$3:$E$55,"",0,1)</f>
        <v>617.70000000000005</v>
      </c>
      <c r="H2982">
        <f>_xlfn.XLOOKUP(A2982,'List of Molecules Used'!$D$3:$D$55,'List of Molecules Used'!$F$3:$F$55,"",0,1)</f>
        <v>21.03</v>
      </c>
    </row>
    <row r="2983" spans="1:8">
      <c r="A2983" s="2" t="s">
        <v>89</v>
      </c>
      <c r="B2983" s="2"/>
      <c r="C2983">
        <v>432.39</v>
      </c>
      <c r="D2983">
        <v>1.5</v>
      </c>
      <c r="E2983">
        <v>390.73</v>
      </c>
      <c r="F2983" t="s">
        <v>237</v>
      </c>
      <c r="G2983">
        <f>_xlfn.XLOOKUP(A2983,'List of Molecules Used'!$D$3:$D$55,'List of Molecules Used'!$E$3:$E$55,"",0,1)</f>
        <v>617.70000000000005</v>
      </c>
      <c r="H2983">
        <f>_xlfn.XLOOKUP(A2983,'List of Molecules Used'!$D$3:$D$55,'List of Molecules Used'!$F$3:$F$55,"",0,1)</f>
        <v>21.03</v>
      </c>
    </row>
    <row r="2984" spans="1:8">
      <c r="A2984" s="2" t="s">
        <v>89</v>
      </c>
      <c r="B2984" s="2"/>
      <c r="C2984">
        <v>432.39</v>
      </c>
      <c r="D2984">
        <v>2</v>
      </c>
      <c r="E2984">
        <v>390.69</v>
      </c>
      <c r="F2984" t="s">
        <v>237</v>
      </c>
      <c r="G2984">
        <f>_xlfn.XLOOKUP(A2984,'List of Molecules Used'!$D$3:$D$55,'List of Molecules Used'!$E$3:$E$55,"",0,1)</f>
        <v>617.70000000000005</v>
      </c>
      <c r="H2984">
        <f>_xlfn.XLOOKUP(A2984,'List of Molecules Used'!$D$3:$D$55,'List of Molecules Used'!$F$3:$F$55,"",0,1)</f>
        <v>21.03</v>
      </c>
    </row>
    <row r="2985" spans="1:8">
      <c r="A2985" s="2" t="s">
        <v>89</v>
      </c>
      <c r="B2985" s="2"/>
      <c r="C2985">
        <v>432.39</v>
      </c>
      <c r="D2985">
        <v>2.5</v>
      </c>
      <c r="E2985">
        <v>390.65</v>
      </c>
      <c r="F2985" t="s">
        <v>237</v>
      </c>
      <c r="G2985">
        <f>_xlfn.XLOOKUP(A2985,'List of Molecules Used'!$D$3:$D$55,'List of Molecules Used'!$E$3:$E$55,"",0,1)</f>
        <v>617.70000000000005</v>
      </c>
      <c r="H2985">
        <f>_xlfn.XLOOKUP(A2985,'List of Molecules Used'!$D$3:$D$55,'List of Molecules Used'!$F$3:$F$55,"",0,1)</f>
        <v>21.03</v>
      </c>
    </row>
    <row r="2986" spans="1:8">
      <c r="A2986" s="2" t="s">
        <v>89</v>
      </c>
      <c r="B2986" s="2"/>
      <c r="C2986">
        <v>432.39</v>
      </c>
      <c r="D2986">
        <v>3</v>
      </c>
      <c r="E2986">
        <v>390.62</v>
      </c>
      <c r="F2986" t="s">
        <v>237</v>
      </c>
      <c r="G2986">
        <f>_xlfn.XLOOKUP(A2986,'List of Molecules Used'!$D$3:$D$55,'List of Molecules Used'!$E$3:$E$55,"",0,1)</f>
        <v>617.70000000000005</v>
      </c>
      <c r="H2986">
        <f>_xlfn.XLOOKUP(A2986,'List of Molecules Used'!$D$3:$D$55,'List of Molecules Used'!$F$3:$F$55,"",0,1)</f>
        <v>21.03</v>
      </c>
    </row>
    <row r="2987" spans="1:8">
      <c r="A2987" s="2" t="s">
        <v>89</v>
      </c>
      <c r="B2987" s="2"/>
      <c r="C2987">
        <v>432.39</v>
      </c>
      <c r="D2987">
        <v>3.5</v>
      </c>
      <c r="E2987">
        <v>390.58</v>
      </c>
      <c r="F2987" t="s">
        <v>237</v>
      </c>
      <c r="G2987">
        <f>_xlfn.XLOOKUP(A2987,'List of Molecules Used'!$D$3:$D$55,'List of Molecules Used'!$E$3:$E$55,"",0,1)</f>
        <v>617.70000000000005</v>
      </c>
      <c r="H2987">
        <f>_xlfn.XLOOKUP(A2987,'List of Molecules Used'!$D$3:$D$55,'List of Molecules Used'!$F$3:$F$55,"",0,1)</f>
        <v>21.03</v>
      </c>
    </row>
    <row r="2988" spans="1:8">
      <c r="A2988" s="2" t="s">
        <v>89</v>
      </c>
      <c r="B2988" s="2"/>
      <c r="C2988">
        <v>432.39</v>
      </c>
      <c r="D2988">
        <v>4</v>
      </c>
      <c r="E2988">
        <v>390.54</v>
      </c>
      <c r="F2988" t="s">
        <v>237</v>
      </c>
      <c r="G2988">
        <f>_xlfn.XLOOKUP(A2988,'List of Molecules Used'!$D$3:$D$55,'List of Molecules Used'!$E$3:$E$55,"",0,1)</f>
        <v>617.70000000000005</v>
      </c>
      <c r="H2988">
        <f>_xlfn.XLOOKUP(A2988,'List of Molecules Used'!$D$3:$D$55,'List of Molecules Used'!$F$3:$F$55,"",0,1)</f>
        <v>21.03</v>
      </c>
    </row>
    <row r="2989" spans="1:8">
      <c r="A2989" s="2" t="s">
        <v>89</v>
      </c>
      <c r="B2989" s="2"/>
      <c r="C2989">
        <v>432.39</v>
      </c>
      <c r="D2989">
        <v>4.5</v>
      </c>
      <c r="E2989">
        <v>390.51</v>
      </c>
      <c r="F2989" t="s">
        <v>237</v>
      </c>
      <c r="G2989">
        <f>_xlfn.XLOOKUP(A2989,'List of Molecules Used'!$D$3:$D$55,'List of Molecules Used'!$E$3:$E$55,"",0,1)</f>
        <v>617.70000000000005</v>
      </c>
      <c r="H2989">
        <f>_xlfn.XLOOKUP(A2989,'List of Molecules Used'!$D$3:$D$55,'List of Molecules Used'!$F$3:$F$55,"",0,1)</f>
        <v>21.03</v>
      </c>
    </row>
    <row r="2990" spans="1:8">
      <c r="A2990" s="2" t="s">
        <v>89</v>
      </c>
      <c r="B2990" s="2"/>
      <c r="C2990">
        <v>432.39</v>
      </c>
      <c r="D2990">
        <v>5</v>
      </c>
      <c r="E2990">
        <v>390.47</v>
      </c>
      <c r="F2990" t="s">
        <v>237</v>
      </c>
      <c r="G2990">
        <f>_xlfn.XLOOKUP(A2990,'List of Molecules Used'!$D$3:$D$55,'List of Molecules Used'!$E$3:$E$55,"",0,1)</f>
        <v>617.70000000000005</v>
      </c>
      <c r="H2990">
        <f>_xlfn.XLOOKUP(A2990,'List of Molecules Used'!$D$3:$D$55,'List of Molecules Used'!$F$3:$F$55,"",0,1)</f>
        <v>21.03</v>
      </c>
    </row>
    <row r="2991" spans="1:8">
      <c r="A2991" s="2" t="s">
        <v>89</v>
      </c>
      <c r="B2991" s="2"/>
      <c r="C2991">
        <v>432.39</v>
      </c>
      <c r="D2991">
        <v>5.5</v>
      </c>
      <c r="E2991">
        <v>390.43</v>
      </c>
      <c r="F2991" t="s">
        <v>237</v>
      </c>
      <c r="G2991">
        <f>_xlfn.XLOOKUP(A2991,'List of Molecules Used'!$D$3:$D$55,'List of Molecules Used'!$E$3:$E$55,"",0,1)</f>
        <v>617.70000000000005</v>
      </c>
      <c r="H2991">
        <f>_xlfn.XLOOKUP(A2991,'List of Molecules Used'!$D$3:$D$55,'List of Molecules Used'!$F$3:$F$55,"",0,1)</f>
        <v>21.03</v>
      </c>
    </row>
    <row r="2992" spans="1:8">
      <c r="A2992" s="2" t="s">
        <v>89</v>
      </c>
      <c r="B2992" s="2"/>
      <c r="C2992">
        <v>432.39</v>
      </c>
      <c r="D2992">
        <v>6</v>
      </c>
      <c r="E2992">
        <v>390.4</v>
      </c>
      <c r="F2992" t="s">
        <v>237</v>
      </c>
      <c r="G2992">
        <f>_xlfn.XLOOKUP(A2992,'List of Molecules Used'!$D$3:$D$55,'List of Molecules Used'!$E$3:$E$55,"",0,1)</f>
        <v>617.70000000000005</v>
      </c>
      <c r="H2992">
        <f>_xlfn.XLOOKUP(A2992,'List of Molecules Used'!$D$3:$D$55,'List of Molecules Used'!$F$3:$F$55,"",0,1)</f>
        <v>21.03</v>
      </c>
    </row>
    <row r="2993" spans="1:8">
      <c r="A2993" s="2" t="s">
        <v>89</v>
      </c>
      <c r="B2993" s="2"/>
      <c r="C2993">
        <v>432.39</v>
      </c>
      <c r="D2993">
        <v>6.5</v>
      </c>
      <c r="E2993">
        <v>390.36</v>
      </c>
      <c r="F2993" t="s">
        <v>237</v>
      </c>
      <c r="G2993">
        <f>_xlfn.XLOOKUP(A2993,'List of Molecules Used'!$D$3:$D$55,'List of Molecules Used'!$E$3:$E$55,"",0,1)</f>
        <v>617.70000000000005</v>
      </c>
      <c r="H2993">
        <f>_xlfn.XLOOKUP(A2993,'List of Molecules Used'!$D$3:$D$55,'List of Molecules Used'!$F$3:$F$55,"",0,1)</f>
        <v>21.03</v>
      </c>
    </row>
    <row r="2994" spans="1:8">
      <c r="A2994" s="2" t="s">
        <v>89</v>
      </c>
      <c r="B2994" s="2"/>
      <c r="C2994">
        <v>432.39</v>
      </c>
      <c r="D2994">
        <v>7</v>
      </c>
      <c r="E2994">
        <v>390.33</v>
      </c>
      <c r="F2994" t="s">
        <v>237</v>
      </c>
      <c r="G2994">
        <f>_xlfn.XLOOKUP(A2994,'List of Molecules Used'!$D$3:$D$55,'List of Molecules Used'!$E$3:$E$55,"",0,1)</f>
        <v>617.70000000000005</v>
      </c>
      <c r="H2994">
        <f>_xlfn.XLOOKUP(A2994,'List of Molecules Used'!$D$3:$D$55,'List of Molecules Used'!$F$3:$F$55,"",0,1)</f>
        <v>21.03</v>
      </c>
    </row>
    <row r="2995" spans="1:8">
      <c r="A2995" s="2" t="s">
        <v>89</v>
      </c>
      <c r="B2995" s="2"/>
      <c r="C2995">
        <v>432.39</v>
      </c>
      <c r="D2995">
        <v>7.5</v>
      </c>
      <c r="E2995">
        <v>390.29</v>
      </c>
      <c r="F2995" t="s">
        <v>237</v>
      </c>
      <c r="G2995">
        <f>_xlfn.XLOOKUP(A2995,'List of Molecules Used'!$D$3:$D$55,'List of Molecules Used'!$E$3:$E$55,"",0,1)</f>
        <v>617.70000000000005</v>
      </c>
      <c r="H2995">
        <f>_xlfn.XLOOKUP(A2995,'List of Molecules Used'!$D$3:$D$55,'List of Molecules Used'!$F$3:$F$55,"",0,1)</f>
        <v>21.03</v>
      </c>
    </row>
    <row r="2996" spans="1:8">
      <c r="A2996" s="2" t="s">
        <v>89</v>
      </c>
      <c r="B2996" s="2"/>
      <c r="C2996">
        <v>432.39</v>
      </c>
      <c r="D2996">
        <v>8</v>
      </c>
      <c r="E2996">
        <v>390.25</v>
      </c>
      <c r="F2996" t="s">
        <v>237</v>
      </c>
      <c r="G2996">
        <f>_xlfn.XLOOKUP(A2996,'List of Molecules Used'!$D$3:$D$55,'List of Molecules Used'!$E$3:$E$55,"",0,1)</f>
        <v>617.70000000000005</v>
      </c>
      <c r="H2996">
        <f>_xlfn.XLOOKUP(A2996,'List of Molecules Used'!$D$3:$D$55,'List of Molecules Used'!$F$3:$F$55,"",0,1)</f>
        <v>21.03</v>
      </c>
    </row>
    <row r="2997" spans="1:8">
      <c r="A2997" s="2" t="s">
        <v>89</v>
      </c>
      <c r="B2997" s="2"/>
      <c r="C2997">
        <v>432.39</v>
      </c>
      <c r="D2997">
        <v>8.5</v>
      </c>
      <c r="E2997">
        <v>390.22</v>
      </c>
      <c r="F2997" t="s">
        <v>237</v>
      </c>
      <c r="G2997">
        <f>_xlfn.XLOOKUP(A2997,'List of Molecules Used'!$D$3:$D$55,'List of Molecules Used'!$E$3:$E$55,"",0,1)</f>
        <v>617.70000000000005</v>
      </c>
      <c r="H2997">
        <f>_xlfn.XLOOKUP(A2997,'List of Molecules Used'!$D$3:$D$55,'List of Molecules Used'!$F$3:$F$55,"",0,1)</f>
        <v>21.03</v>
      </c>
    </row>
    <row r="2998" spans="1:8">
      <c r="A2998" s="2" t="s">
        <v>89</v>
      </c>
      <c r="B2998" s="2"/>
      <c r="C2998">
        <v>432.39</v>
      </c>
      <c r="D2998">
        <v>9</v>
      </c>
      <c r="E2998">
        <v>390.18</v>
      </c>
      <c r="F2998" t="s">
        <v>237</v>
      </c>
      <c r="G2998">
        <f>_xlfn.XLOOKUP(A2998,'List of Molecules Used'!$D$3:$D$55,'List of Molecules Used'!$E$3:$E$55,"",0,1)</f>
        <v>617.70000000000005</v>
      </c>
      <c r="H2998">
        <f>_xlfn.XLOOKUP(A2998,'List of Molecules Used'!$D$3:$D$55,'List of Molecules Used'!$F$3:$F$55,"",0,1)</f>
        <v>21.03</v>
      </c>
    </row>
    <row r="2999" spans="1:8">
      <c r="A2999" s="2" t="s">
        <v>89</v>
      </c>
      <c r="B2999" s="2"/>
      <c r="C2999">
        <v>432.39</v>
      </c>
      <c r="D2999">
        <v>9.5</v>
      </c>
      <c r="E2999">
        <v>390.15</v>
      </c>
      <c r="F2999" t="s">
        <v>237</v>
      </c>
      <c r="G2999">
        <f>_xlfn.XLOOKUP(A2999,'List of Molecules Used'!$D$3:$D$55,'List of Molecules Used'!$E$3:$E$55,"",0,1)</f>
        <v>617.70000000000005</v>
      </c>
      <c r="H2999">
        <f>_xlfn.XLOOKUP(A2999,'List of Molecules Used'!$D$3:$D$55,'List of Molecules Used'!$F$3:$F$55,"",0,1)</f>
        <v>21.03</v>
      </c>
    </row>
    <row r="3000" spans="1:8">
      <c r="A3000" s="2" t="s">
        <v>89</v>
      </c>
      <c r="B3000" s="2"/>
      <c r="C3000">
        <v>432.39</v>
      </c>
      <c r="D3000">
        <v>10</v>
      </c>
      <c r="E3000">
        <v>390.11</v>
      </c>
      <c r="F3000" t="s">
        <v>237</v>
      </c>
      <c r="G3000">
        <f>_xlfn.XLOOKUP(A3000,'List of Molecules Used'!$D$3:$D$55,'List of Molecules Used'!$E$3:$E$55,"",0,1)</f>
        <v>617.70000000000005</v>
      </c>
      <c r="H3000">
        <f>_xlfn.XLOOKUP(A3000,'List of Molecules Used'!$D$3:$D$55,'List of Molecules Used'!$F$3:$F$55,"",0,1)</f>
        <v>21.03</v>
      </c>
    </row>
    <row r="3001" spans="1:8">
      <c r="A3001" s="2" t="s">
        <v>89</v>
      </c>
      <c r="B3001" s="2"/>
      <c r="C3001">
        <v>494.16</v>
      </c>
      <c r="D3001">
        <v>1</v>
      </c>
      <c r="E3001">
        <v>357.51</v>
      </c>
      <c r="F3001" t="s">
        <v>238</v>
      </c>
      <c r="G3001">
        <f>_xlfn.XLOOKUP(A3001,'List of Molecules Used'!$D$3:$D$55,'List of Molecules Used'!$E$3:$E$55,"",0,1)</f>
        <v>617.70000000000005</v>
      </c>
      <c r="H3001">
        <f>_xlfn.XLOOKUP(A3001,'List of Molecules Used'!$D$3:$D$55,'List of Molecules Used'!$F$3:$F$55,"",0,1)</f>
        <v>21.03</v>
      </c>
    </row>
    <row r="3002" spans="1:8">
      <c r="A3002" s="2" t="s">
        <v>89</v>
      </c>
      <c r="B3002" s="2"/>
      <c r="C3002">
        <v>494.16</v>
      </c>
      <c r="D3002">
        <v>1.5</v>
      </c>
      <c r="E3002">
        <v>360.01</v>
      </c>
      <c r="F3002" t="s">
        <v>238</v>
      </c>
      <c r="G3002">
        <f>_xlfn.XLOOKUP(A3002,'List of Molecules Used'!$D$3:$D$55,'List of Molecules Used'!$E$3:$E$55,"",0,1)</f>
        <v>617.70000000000005</v>
      </c>
      <c r="H3002">
        <f>_xlfn.XLOOKUP(A3002,'List of Molecules Used'!$D$3:$D$55,'List of Molecules Used'!$F$3:$F$55,"",0,1)</f>
        <v>21.03</v>
      </c>
    </row>
    <row r="3003" spans="1:8">
      <c r="A3003" s="2" t="s">
        <v>89</v>
      </c>
      <c r="B3003" s="2"/>
      <c r="C3003">
        <v>494.16</v>
      </c>
      <c r="D3003">
        <v>2</v>
      </c>
      <c r="E3003">
        <v>362.86</v>
      </c>
      <c r="F3003" t="s">
        <v>238</v>
      </c>
      <c r="G3003">
        <f>_xlfn.XLOOKUP(A3003,'List of Molecules Used'!$D$3:$D$55,'List of Molecules Used'!$E$3:$E$55,"",0,1)</f>
        <v>617.70000000000005</v>
      </c>
      <c r="H3003">
        <f>_xlfn.XLOOKUP(A3003,'List of Molecules Used'!$D$3:$D$55,'List of Molecules Used'!$F$3:$F$55,"",0,1)</f>
        <v>21.03</v>
      </c>
    </row>
    <row r="3004" spans="1:8">
      <c r="A3004" s="2" t="s">
        <v>89</v>
      </c>
      <c r="B3004" s="2"/>
      <c r="C3004">
        <v>494.16</v>
      </c>
      <c r="D3004">
        <v>2.5</v>
      </c>
      <c r="E3004">
        <v>366.16</v>
      </c>
      <c r="F3004" t="s">
        <v>238</v>
      </c>
      <c r="G3004">
        <f>_xlfn.XLOOKUP(A3004,'List of Molecules Used'!$D$3:$D$55,'List of Molecules Used'!$E$3:$E$55,"",0,1)</f>
        <v>617.70000000000005</v>
      </c>
      <c r="H3004">
        <f>_xlfn.XLOOKUP(A3004,'List of Molecules Used'!$D$3:$D$55,'List of Molecules Used'!$F$3:$F$55,"",0,1)</f>
        <v>21.03</v>
      </c>
    </row>
    <row r="3005" spans="1:8">
      <c r="A3005" s="2" t="s">
        <v>89</v>
      </c>
      <c r="B3005" s="2"/>
      <c r="C3005">
        <v>494.16</v>
      </c>
      <c r="D3005">
        <v>2.9207999999999998</v>
      </c>
      <c r="E3005">
        <v>369.4</v>
      </c>
      <c r="F3005" t="s">
        <v>238</v>
      </c>
      <c r="G3005">
        <f>_xlfn.XLOOKUP(A3005,'List of Molecules Used'!$D$3:$D$55,'List of Molecules Used'!$E$3:$E$55,"",0,1)</f>
        <v>617.70000000000005</v>
      </c>
      <c r="H3005">
        <f>_xlfn.XLOOKUP(A3005,'List of Molecules Used'!$D$3:$D$55,'List of Molecules Used'!$F$3:$F$55,"",0,1)</f>
        <v>21.03</v>
      </c>
    </row>
    <row r="3006" spans="1:8">
      <c r="A3006" s="2" t="s">
        <v>89</v>
      </c>
      <c r="B3006" s="2"/>
      <c r="C3006">
        <v>494.16</v>
      </c>
      <c r="D3006">
        <v>2.9207999999999998</v>
      </c>
      <c r="E3006">
        <v>430.79</v>
      </c>
      <c r="F3006" t="s">
        <v>237</v>
      </c>
      <c r="G3006">
        <f>_xlfn.XLOOKUP(A3006,'List of Molecules Used'!$D$3:$D$55,'List of Molecules Used'!$E$3:$E$55,"",0,1)</f>
        <v>617.70000000000005</v>
      </c>
      <c r="H3006">
        <f>_xlfn.XLOOKUP(A3006,'List of Molecules Used'!$D$3:$D$55,'List of Molecules Used'!$F$3:$F$55,"",0,1)</f>
        <v>21.03</v>
      </c>
    </row>
    <row r="3007" spans="1:8">
      <c r="A3007" s="2" t="s">
        <v>89</v>
      </c>
      <c r="B3007" s="2"/>
      <c r="C3007">
        <v>494.16</v>
      </c>
      <c r="D3007">
        <v>3</v>
      </c>
      <c r="E3007">
        <v>430.78</v>
      </c>
      <c r="F3007" t="s">
        <v>237</v>
      </c>
      <c r="G3007">
        <f>_xlfn.XLOOKUP(A3007,'List of Molecules Used'!$D$3:$D$55,'List of Molecules Used'!$E$3:$E$55,"",0,1)</f>
        <v>617.70000000000005</v>
      </c>
      <c r="H3007">
        <f>_xlfn.XLOOKUP(A3007,'List of Molecules Used'!$D$3:$D$55,'List of Molecules Used'!$F$3:$F$55,"",0,1)</f>
        <v>21.03</v>
      </c>
    </row>
    <row r="3008" spans="1:8">
      <c r="A3008" s="2" t="s">
        <v>89</v>
      </c>
      <c r="B3008" s="2"/>
      <c r="C3008">
        <v>494.16</v>
      </c>
      <c r="D3008">
        <v>3.5</v>
      </c>
      <c r="E3008">
        <v>430.67</v>
      </c>
      <c r="F3008" t="s">
        <v>237</v>
      </c>
      <c r="G3008">
        <f>_xlfn.XLOOKUP(A3008,'List of Molecules Used'!$D$3:$D$55,'List of Molecules Used'!$E$3:$E$55,"",0,1)</f>
        <v>617.70000000000005</v>
      </c>
      <c r="H3008">
        <f>_xlfn.XLOOKUP(A3008,'List of Molecules Used'!$D$3:$D$55,'List of Molecules Used'!$F$3:$F$55,"",0,1)</f>
        <v>21.03</v>
      </c>
    </row>
    <row r="3009" spans="1:8">
      <c r="A3009" s="2" t="s">
        <v>89</v>
      </c>
      <c r="B3009" s="2"/>
      <c r="C3009">
        <v>494.16</v>
      </c>
      <c r="D3009">
        <v>4</v>
      </c>
      <c r="E3009">
        <v>430.56</v>
      </c>
      <c r="F3009" t="s">
        <v>237</v>
      </c>
      <c r="G3009">
        <f>_xlfn.XLOOKUP(A3009,'List of Molecules Used'!$D$3:$D$55,'List of Molecules Used'!$E$3:$E$55,"",0,1)</f>
        <v>617.70000000000005</v>
      </c>
      <c r="H3009">
        <f>_xlfn.XLOOKUP(A3009,'List of Molecules Used'!$D$3:$D$55,'List of Molecules Used'!$F$3:$F$55,"",0,1)</f>
        <v>21.03</v>
      </c>
    </row>
    <row r="3010" spans="1:8">
      <c r="A3010" s="2" t="s">
        <v>89</v>
      </c>
      <c r="B3010" s="2"/>
      <c r="C3010">
        <v>494.16</v>
      </c>
      <c r="D3010">
        <v>4.5</v>
      </c>
      <c r="E3010">
        <v>430.45</v>
      </c>
      <c r="F3010" t="s">
        <v>237</v>
      </c>
      <c r="G3010">
        <f>_xlfn.XLOOKUP(A3010,'List of Molecules Used'!$D$3:$D$55,'List of Molecules Used'!$E$3:$E$55,"",0,1)</f>
        <v>617.70000000000005</v>
      </c>
      <c r="H3010">
        <f>_xlfn.XLOOKUP(A3010,'List of Molecules Used'!$D$3:$D$55,'List of Molecules Used'!$F$3:$F$55,"",0,1)</f>
        <v>21.03</v>
      </c>
    </row>
    <row r="3011" spans="1:8">
      <c r="A3011" s="2" t="s">
        <v>89</v>
      </c>
      <c r="B3011" s="2"/>
      <c r="C3011">
        <v>494.16</v>
      </c>
      <c r="D3011">
        <v>5</v>
      </c>
      <c r="E3011">
        <v>430.35</v>
      </c>
      <c r="F3011" t="s">
        <v>237</v>
      </c>
      <c r="G3011">
        <f>_xlfn.XLOOKUP(A3011,'List of Molecules Used'!$D$3:$D$55,'List of Molecules Used'!$E$3:$E$55,"",0,1)</f>
        <v>617.70000000000005</v>
      </c>
      <c r="H3011">
        <f>_xlfn.XLOOKUP(A3011,'List of Molecules Used'!$D$3:$D$55,'List of Molecules Used'!$F$3:$F$55,"",0,1)</f>
        <v>21.03</v>
      </c>
    </row>
    <row r="3012" spans="1:8">
      <c r="A3012" s="2" t="s">
        <v>89</v>
      </c>
      <c r="B3012" s="2"/>
      <c r="C3012">
        <v>494.16</v>
      </c>
      <c r="D3012">
        <v>5.5</v>
      </c>
      <c r="E3012">
        <v>430.24</v>
      </c>
      <c r="F3012" t="s">
        <v>237</v>
      </c>
      <c r="G3012">
        <f>_xlfn.XLOOKUP(A3012,'List of Molecules Used'!$D$3:$D$55,'List of Molecules Used'!$E$3:$E$55,"",0,1)</f>
        <v>617.70000000000005</v>
      </c>
      <c r="H3012">
        <f>_xlfn.XLOOKUP(A3012,'List of Molecules Used'!$D$3:$D$55,'List of Molecules Used'!$F$3:$F$55,"",0,1)</f>
        <v>21.03</v>
      </c>
    </row>
    <row r="3013" spans="1:8">
      <c r="A3013" s="2" t="s">
        <v>89</v>
      </c>
      <c r="B3013" s="2"/>
      <c r="C3013">
        <v>494.16</v>
      </c>
      <c r="D3013">
        <v>6</v>
      </c>
      <c r="E3013">
        <v>430.14</v>
      </c>
      <c r="F3013" t="s">
        <v>237</v>
      </c>
      <c r="G3013">
        <f>_xlfn.XLOOKUP(A3013,'List of Molecules Used'!$D$3:$D$55,'List of Molecules Used'!$E$3:$E$55,"",0,1)</f>
        <v>617.70000000000005</v>
      </c>
      <c r="H3013">
        <f>_xlfn.XLOOKUP(A3013,'List of Molecules Used'!$D$3:$D$55,'List of Molecules Used'!$F$3:$F$55,"",0,1)</f>
        <v>21.03</v>
      </c>
    </row>
    <row r="3014" spans="1:8">
      <c r="A3014" s="2" t="s">
        <v>89</v>
      </c>
      <c r="B3014" s="2"/>
      <c r="C3014">
        <v>494.16</v>
      </c>
      <c r="D3014">
        <v>6.5</v>
      </c>
      <c r="E3014">
        <v>430.03</v>
      </c>
      <c r="F3014" t="s">
        <v>237</v>
      </c>
      <c r="G3014">
        <f>_xlfn.XLOOKUP(A3014,'List of Molecules Used'!$D$3:$D$55,'List of Molecules Used'!$E$3:$E$55,"",0,1)</f>
        <v>617.70000000000005</v>
      </c>
      <c r="H3014">
        <f>_xlfn.XLOOKUP(A3014,'List of Molecules Used'!$D$3:$D$55,'List of Molecules Used'!$F$3:$F$55,"",0,1)</f>
        <v>21.03</v>
      </c>
    </row>
    <row r="3015" spans="1:8">
      <c r="A3015" s="2" t="s">
        <v>89</v>
      </c>
      <c r="B3015" s="2"/>
      <c r="C3015">
        <v>494.16</v>
      </c>
      <c r="D3015">
        <v>7</v>
      </c>
      <c r="E3015">
        <v>429.93</v>
      </c>
      <c r="F3015" t="s">
        <v>237</v>
      </c>
      <c r="G3015">
        <f>_xlfn.XLOOKUP(A3015,'List of Molecules Used'!$D$3:$D$55,'List of Molecules Used'!$E$3:$E$55,"",0,1)</f>
        <v>617.70000000000005</v>
      </c>
      <c r="H3015">
        <f>_xlfn.XLOOKUP(A3015,'List of Molecules Used'!$D$3:$D$55,'List of Molecules Used'!$F$3:$F$55,"",0,1)</f>
        <v>21.03</v>
      </c>
    </row>
    <row r="3016" spans="1:8">
      <c r="A3016" s="2" t="s">
        <v>89</v>
      </c>
      <c r="B3016" s="2"/>
      <c r="C3016">
        <v>494.16</v>
      </c>
      <c r="D3016">
        <v>7.5</v>
      </c>
      <c r="E3016">
        <v>429.83</v>
      </c>
      <c r="F3016" t="s">
        <v>237</v>
      </c>
      <c r="G3016">
        <f>_xlfn.XLOOKUP(A3016,'List of Molecules Used'!$D$3:$D$55,'List of Molecules Used'!$E$3:$E$55,"",0,1)</f>
        <v>617.70000000000005</v>
      </c>
      <c r="H3016">
        <f>_xlfn.XLOOKUP(A3016,'List of Molecules Used'!$D$3:$D$55,'List of Molecules Used'!$F$3:$F$55,"",0,1)</f>
        <v>21.03</v>
      </c>
    </row>
    <row r="3017" spans="1:8">
      <c r="A3017" s="2" t="s">
        <v>89</v>
      </c>
      <c r="B3017" s="2"/>
      <c r="C3017">
        <v>494.16</v>
      </c>
      <c r="D3017">
        <v>8</v>
      </c>
      <c r="E3017">
        <v>429.73</v>
      </c>
      <c r="F3017" t="s">
        <v>237</v>
      </c>
      <c r="G3017">
        <f>_xlfn.XLOOKUP(A3017,'List of Molecules Used'!$D$3:$D$55,'List of Molecules Used'!$E$3:$E$55,"",0,1)</f>
        <v>617.70000000000005</v>
      </c>
      <c r="H3017">
        <f>_xlfn.XLOOKUP(A3017,'List of Molecules Used'!$D$3:$D$55,'List of Molecules Used'!$F$3:$F$55,"",0,1)</f>
        <v>21.03</v>
      </c>
    </row>
    <row r="3018" spans="1:8">
      <c r="A3018" s="2" t="s">
        <v>89</v>
      </c>
      <c r="B3018" s="2"/>
      <c r="C3018">
        <v>494.16</v>
      </c>
      <c r="D3018">
        <v>8.5</v>
      </c>
      <c r="E3018">
        <v>429.63</v>
      </c>
      <c r="F3018" t="s">
        <v>237</v>
      </c>
      <c r="G3018">
        <f>_xlfn.XLOOKUP(A3018,'List of Molecules Used'!$D$3:$D$55,'List of Molecules Used'!$E$3:$E$55,"",0,1)</f>
        <v>617.70000000000005</v>
      </c>
      <c r="H3018">
        <f>_xlfn.XLOOKUP(A3018,'List of Molecules Used'!$D$3:$D$55,'List of Molecules Used'!$F$3:$F$55,"",0,1)</f>
        <v>21.03</v>
      </c>
    </row>
    <row r="3019" spans="1:8">
      <c r="A3019" s="2" t="s">
        <v>89</v>
      </c>
      <c r="B3019" s="2"/>
      <c r="C3019">
        <v>494.16</v>
      </c>
      <c r="D3019">
        <v>9</v>
      </c>
      <c r="E3019">
        <v>429.53</v>
      </c>
      <c r="F3019" t="s">
        <v>237</v>
      </c>
      <c r="G3019">
        <f>_xlfn.XLOOKUP(A3019,'List of Molecules Used'!$D$3:$D$55,'List of Molecules Used'!$E$3:$E$55,"",0,1)</f>
        <v>617.70000000000005</v>
      </c>
      <c r="H3019">
        <f>_xlfn.XLOOKUP(A3019,'List of Molecules Used'!$D$3:$D$55,'List of Molecules Used'!$F$3:$F$55,"",0,1)</f>
        <v>21.03</v>
      </c>
    </row>
    <row r="3020" spans="1:8">
      <c r="A3020" s="2" t="s">
        <v>89</v>
      </c>
      <c r="B3020" s="2"/>
      <c r="C3020">
        <v>494.16</v>
      </c>
      <c r="D3020">
        <v>9.5</v>
      </c>
      <c r="E3020">
        <v>429.43</v>
      </c>
      <c r="F3020" t="s">
        <v>237</v>
      </c>
      <c r="G3020">
        <f>_xlfn.XLOOKUP(A3020,'List of Molecules Used'!$D$3:$D$55,'List of Molecules Used'!$E$3:$E$55,"",0,1)</f>
        <v>617.70000000000005</v>
      </c>
      <c r="H3020">
        <f>_xlfn.XLOOKUP(A3020,'List of Molecules Used'!$D$3:$D$55,'List of Molecules Used'!$F$3:$F$55,"",0,1)</f>
        <v>21.03</v>
      </c>
    </row>
    <row r="3021" spans="1:8">
      <c r="A3021" s="2" t="s">
        <v>89</v>
      </c>
      <c r="B3021" s="2"/>
      <c r="C3021">
        <v>494.16</v>
      </c>
      <c r="D3021">
        <v>10</v>
      </c>
      <c r="E3021">
        <v>429.33</v>
      </c>
      <c r="F3021" t="s">
        <v>237</v>
      </c>
      <c r="G3021">
        <f>_xlfn.XLOOKUP(A3021,'List of Molecules Used'!$D$3:$D$55,'List of Molecules Used'!$E$3:$E$55,"",0,1)</f>
        <v>617.70000000000005</v>
      </c>
      <c r="H3021">
        <f>_xlfn.XLOOKUP(A3021,'List of Molecules Used'!$D$3:$D$55,'List of Molecules Used'!$F$3:$F$55,"",0,1)</f>
        <v>21.03</v>
      </c>
    </row>
    <row r="3022" spans="1:8">
      <c r="A3022" s="2" t="s">
        <v>89</v>
      </c>
      <c r="B3022" s="2"/>
      <c r="C3022">
        <v>555.92999999999995</v>
      </c>
      <c r="D3022">
        <v>1</v>
      </c>
      <c r="E3022">
        <v>387.62</v>
      </c>
      <c r="F3022" t="s">
        <v>238</v>
      </c>
      <c r="G3022">
        <f>_xlfn.XLOOKUP(A3022,'List of Molecules Used'!$D$3:$D$55,'List of Molecules Used'!$E$3:$E$55,"",0,1)</f>
        <v>617.70000000000005</v>
      </c>
      <c r="H3022">
        <f>_xlfn.XLOOKUP(A3022,'List of Molecules Used'!$D$3:$D$55,'List of Molecules Used'!$F$3:$F$55,"",0,1)</f>
        <v>21.03</v>
      </c>
    </row>
    <row r="3023" spans="1:8">
      <c r="A3023" s="2" t="s">
        <v>89</v>
      </c>
      <c r="B3023" s="2"/>
      <c r="C3023">
        <v>555.92999999999995</v>
      </c>
      <c r="D3023">
        <v>1.5</v>
      </c>
      <c r="E3023">
        <v>388.98</v>
      </c>
      <c r="F3023" t="s">
        <v>238</v>
      </c>
      <c r="G3023">
        <f>_xlfn.XLOOKUP(A3023,'List of Molecules Used'!$D$3:$D$55,'List of Molecules Used'!$E$3:$E$55,"",0,1)</f>
        <v>617.70000000000005</v>
      </c>
      <c r="H3023">
        <f>_xlfn.XLOOKUP(A3023,'List of Molecules Used'!$D$3:$D$55,'List of Molecules Used'!$F$3:$F$55,"",0,1)</f>
        <v>21.03</v>
      </c>
    </row>
    <row r="3024" spans="1:8">
      <c r="A3024" s="2" t="s">
        <v>89</v>
      </c>
      <c r="B3024" s="2"/>
      <c r="C3024">
        <v>555.92999999999995</v>
      </c>
      <c r="D3024">
        <v>2</v>
      </c>
      <c r="E3024">
        <v>390.45</v>
      </c>
      <c r="F3024" t="s">
        <v>238</v>
      </c>
      <c r="G3024">
        <f>_xlfn.XLOOKUP(A3024,'List of Molecules Used'!$D$3:$D$55,'List of Molecules Used'!$E$3:$E$55,"",0,1)</f>
        <v>617.70000000000005</v>
      </c>
      <c r="H3024">
        <f>_xlfn.XLOOKUP(A3024,'List of Molecules Used'!$D$3:$D$55,'List of Molecules Used'!$F$3:$F$55,"",0,1)</f>
        <v>21.03</v>
      </c>
    </row>
    <row r="3025" spans="1:8">
      <c r="A3025" s="2" t="s">
        <v>89</v>
      </c>
      <c r="B3025" s="2"/>
      <c r="C3025">
        <v>555.92999999999995</v>
      </c>
      <c r="D3025">
        <v>2.5</v>
      </c>
      <c r="E3025">
        <v>392.03</v>
      </c>
      <c r="F3025" t="s">
        <v>238</v>
      </c>
      <c r="G3025">
        <f>_xlfn.XLOOKUP(A3025,'List of Molecules Used'!$D$3:$D$55,'List of Molecules Used'!$E$3:$E$55,"",0,1)</f>
        <v>617.70000000000005</v>
      </c>
      <c r="H3025">
        <f>_xlfn.XLOOKUP(A3025,'List of Molecules Used'!$D$3:$D$55,'List of Molecules Used'!$F$3:$F$55,"",0,1)</f>
        <v>21.03</v>
      </c>
    </row>
    <row r="3026" spans="1:8">
      <c r="A3026" s="2" t="s">
        <v>89</v>
      </c>
      <c r="B3026" s="2"/>
      <c r="C3026">
        <v>555.92999999999995</v>
      </c>
      <c r="D3026">
        <v>3</v>
      </c>
      <c r="E3026">
        <v>393.74</v>
      </c>
      <c r="F3026" t="s">
        <v>238</v>
      </c>
      <c r="G3026">
        <f>_xlfn.XLOOKUP(A3026,'List of Molecules Used'!$D$3:$D$55,'List of Molecules Used'!$E$3:$E$55,"",0,1)</f>
        <v>617.70000000000005</v>
      </c>
      <c r="H3026">
        <f>_xlfn.XLOOKUP(A3026,'List of Molecules Used'!$D$3:$D$55,'List of Molecules Used'!$F$3:$F$55,"",0,1)</f>
        <v>21.03</v>
      </c>
    </row>
    <row r="3027" spans="1:8">
      <c r="A3027" s="2" t="s">
        <v>89</v>
      </c>
      <c r="B3027" s="2"/>
      <c r="C3027">
        <v>555.92999999999995</v>
      </c>
      <c r="D3027">
        <v>3.5</v>
      </c>
      <c r="E3027">
        <v>395.6</v>
      </c>
      <c r="F3027" t="s">
        <v>238</v>
      </c>
      <c r="G3027">
        <f>_xlfn.XLOOKUP(A3027,'List of Molecules Used'!$D$3:$D$55,'List of Molecules Used'!$E$3:$E$55,"",0,1)</f>
        <v>617.70000000000005</v>
      </c>
      <c r="H3027">
        <f>_xlfn.XLOOKUP(A3027,'List of Molecules Used'!$D$3:$D$55,'List of Molecules Used'!$F$3:$F$55,"",0,1)</f>
        <v>21.03</v>
      </c>
    </row>
    <row r="3028" spans="1:8">
      <c r="A3028" s="2" t="s">
        <v>89</v>
      </c>
      <c r="B3028" s="2"/>
      <c r="C3028">
        <v>555.92999999999995</v>
      </c>
      <c r="D3028">
        <v>4</v>
      </c>
      <c r="E3028">
        <v>397.65</v>
      </c>
      <c r="F3028" t="s">
        <v>238</v>
      </c>
      <c r="G3028">
        <f>_xlfn.XLOOKUP(A3028,'List of Molecules Used'!$D$3:$D$55,'List of Molecules Used'!$E$3:$E$55,"",0,1)</f>
        <v>617.70000000000005</v>
      </c>
      <c r="H3028">
        <f>_xlfn.XLOOKUP(A3028,'List of Molecules Used'!$D$3:$D$55,'List of Molecules Used'!$F$3:$F$55,"",0,1)</f>
        <v>21.03</v>
      </c>
    </row>
    <row r="3029" spans="1:8">
      <c r="A3029" s="2" t="s">
        <v>89</v>
      </c>
      <c r="B3029" s="2"/>
      <c r="C3029">
        <v>555.92999999999995</v>
      </c>
      <c r="D3029">
        <v>4.5</v>
      </c>
      <c r="E3029">
        <v>399.91</v>
      </c>
      <c r="F3029" t="s">
        <v>238</v>
      </c>
      <c r="G3029">
        <f>_xlfn.XLOOKUP(A3029,'List of Molecules Used'!$D$3:$D$55,'List of Molecules Used'!$E$3:$E$55,"",0,1)</f>
        <v>617.70000000000005</v>
      </c>
      <c r="H3029">
        <f>_xlfn.XLOOKUP(A3029,'List of Molecules Used'!$D$3:$D$55,'List of Molecules Used'!$F$3:$F$55,"",0,1)</f>
        <v>21.03</v>
      </c>
    </row>
    <row r="3030" spans="1:8">
      <c r="A3030" s="2" t="s">
        <v>89</v>
      </c>
      <c r="B3030" s="2"/>
      <c r="C3030">
        <v>555.92999999999995</v>
      </c>
      <c r="D3030">
        <v>5</v>
      </c>
      <c r="E3030">
        <v>402.43</v>
      </c>
      <c r="F3030" t="s">
        <v>238</v>
      </c>
      <c r="G3030">
        <f>_xlfn.XLOOKUP(A3030,'List of Molecules Used'!$D$3:$D$55,'List of Molecules Used'!$E$3:$E$55,"",0,1)</f>
        <v>617.70000000000005</v>
      </c>
      <c r="H3030">
        <f>_xlfn.XLOOKUP(A3030,'List of Molecules Used'!$D$3:$D$55,'List of Molecules Used'!$F$3:$F$55,"",0,1)</f>
        <v>21.03</v>
      </c>
    </row>
    <row r="3031" spans="1:8">
      <c r="A3031" s="2" t="s">
        <v>89</v>
      </c>
      <c r="B3031" s="2"/>
      <c r="C3031">
        <v>555.92999999999995</v>
      </c>
      <c r="D3031">
        <v>5.5</v>
      </c>
      <c r="E3031">
        <v>405.25</v>
      </c>
      <c r="F3031" t="s">
        <v>238</v>
      </c>
      <c r="G3031">
        <f>_xlfn.XLOOKUP(A3031,'List of Molecules Used'!$D$3:$D$55,'List of Molecules Used'!$E$3:$E$55,"",0,1)</f>
        <v>617.70000000000005</v>
      </c>
      <c r="H3031">
        <f>_xlfn.XLOOKUP(A3031,'List of Molecules Used'!$D$3:$D$55,'List of Molecules Used'!$F$3:$F$55,"",0,1)</f>
        <v>21.03</v>
      </c>
    </row>
    <row r="3032" spans="1:8">
      <c r="A3032" s="2" t="s">
        <v>89</v>
      </c>
      <c r="B3032" s="2"/>
      <c r="C3032">
        <v>555.92999999999995</v>
      </c>
      <c r="D3032">
        <v>6</v>
      </c>
      <c r="E3032">
        <v>408.46</v>
      </c>
      <c r="F3032" t="s">
        <v>238</v>
      </c>
      <c r="G3032">
        <f>_xlfn.XLOOKUP(A3032,'List of Molecules Used'!$D$3:$D$55,'List of Molecules Used'!$E$3:$E$55,"",0,1)</f>
        <v>617.70000000000005</v>
      </c>
      <c r="H3032">
        <f>_xlfn.XLOOKUP(A3032,'List of Molecules Used'!$D$3:$D$55,'List of Molecules Used'!$F$3:$F$55,"",0,1)</f>
        <v>21.03</v>
      </c>
    </row>
    <row r="3033" spans="1:8">
      <c r="A3033" s="2" t="s">
        <v>89</v>
      </c>
      <c r="B3033" s="2"/>
      <c r="C3033">
        <v>555.92999999999995</v>
      </c>
      <c r="D3033">
        <v>6.5</v>
      </c>
      <c r="E3033">
        <v>412.14</v>
      </c>
      <c r="F3033" t="s">
        <v>238</v>
      </c>
      <c r="G3033">
        <f>_xlfn.XLOOKUP(A3033,'List of Molecules Used'!$D$3:$D$55,'List of Molecules Used'!$E$3:$E$55,"",0,1)</f>
        <v>617.70000000000005</v>
      </c>
      <c r="H3033">
        <f>_xlfn.XLOOKUP(A3033,'List of Molecules Used'!$D$3:$D$55,'List of Molecules Used'!$F$3:$F$55,"",0,1)</f>
        <v>21.03</v>
      </c>
    </row>
    <row r="3034" spans="1:8">
      <c r="A3034" s="2" t="s">
        <v>89</v>
      </c>
      <c r="B3034" s="2"/>
      <c r="C3034">
        <v>555.92999999999995</v>
      </c>
      <c r="D3034">
        <v>7</v>
      </c>
      <c r="E3034">
        <v>416.44</v>
      </c>
      <c r="F3034" t="s">
        <v>238</v>
      </c>
      <c r="G3034">
        <f>_xlfn.XLOOKUP(A3034,'List of Molecules Used'!$D$3:$D$55,'List of Molecules Used'!$E$3:$E$55,"",0,1)</f>
        <v>617.70000000000005</v>
      </c>
      <c r="H3034">
        <f>_xlfn.XLOOKUP(A3034,'List of Molecules Used'!$D$3:$D$55,'List of Molecules Used'!$F$3:$F$55,"",0,1)</f>
        <v>21.03</v>
      </c>
    </row>
    <row r="3035" spans="1:8">
      <c r="A3035" s="2" t="s">
        <v>89</v>
      </c>
      <c r="B3035" s="2"/>
      <c r="C3035">
        <v>555.92999999999995</v>
      </c>
      <c r="D3035">
        <v>7.5</v>
      </c>
      <c r="E3035">
        <v>421.55</v>
      </c>
      <c r="F3035" t="s">
        <v>238</v>
      </c>
      <c r="G3035">
        <f>_xlfn.XLOOKUP(A3035,'List of Molecules Used'!$D$3:$D$55,'List of Molecules Used'!$E$3:$E$55,"",0,1)</f>
        <v>617.70000000000005</v>
      </c>
      <c r="H3035">
        <f>_xlfn.XLOOKUP(A3035,'List of Molecules Used'!$D$3:$D$55,'List of Molecules Used'!$F$3:$F$55,"",0,1)</f>
        <v>21.03</v>
      </c>
    </row>
    <row r="3036" spans="1:8">
      <c r="A3036" s="2" t="s">
        <v>89</v>
      </c>
      <c r="B3036" s="2"/>
      <c r="C3036">
        <v>555.92999999999995</v>
      </c>
      <c r="D3036">
        <v>8</v>
      </c>
      <c r="E3036">
        <v>427.76</v>
      </c>
      <c r="F3036" t="s">
        <v>238</v>
      </c>
      <c r="G3036">
        <f>_xlfn.XLOOKUP(A3036,'List of Molecules Used'!$D$3:$D$55,'List of Molecules Used'!$E$3:$E$55,"",0,1)</f>
        <v>617.70000000000005</v>
      </c>
      <c r="H3036">
        <f>_xlfn.XLOOKUP(A3036,'List of Molecules Used'!$D$3:$D$55,'List of Molecules Used'!$F$3:$F$55,"",0,1)</f>
        <v>21.03</v>
      </c>
    </row>
    <row r="3037" spans="1:8">
      <c r="A3037" s="2" t="s">
        <v>89</v>
      </c>
      <c r="B3037" s="2"/>
      <c r="C3037">
        <v>555.92999999999995</v>
      </c>
      <c r="D3037">
        <v>8.5</v>
      </c>
      <c r="E3037">
        <v>435.54</v>
      </c>
      <c r="F3037" t="s">
        <v>238</v>
      </c>
      <c r="G3037">
        <f>_xlfn.XLOOKUP(A3037,'List of Molecules Used'!$D$3:$D$55,'List of Molecules Used'!$E$3:$E$55,"",0,1)</f>
        <v>617.70000000000005</v>
      </c>
      <c r="H3037">
        <f>_xlfn.XLOOKUP(A3037,'List of Molecules Used'!$D$3:$D$55,'List of Molecules Used'!$F$3:$F$55,"",0,1)</f>
        <v>21.03</v>
      </c>
    </row>
    <row r="3038" spans="1:8">
      <c r="A3038" s="2" t="s">
        <v>89</v>
      </c>
      <c r="B3038" s="2"/>
      <c r="C3038">
        <v>555.92999999999995</v>
      </c>
      <c r="D3038">
        <v>8.6791</v>
      </c>
      <c r="E3038">
        <v>438.84</v>
      </c>
      <c r="F3038" t="s">
        <v>238</v>
      </c>
      <c r="G3038">
        <f>_xlfn.XLOOKUP(A3038,'List of Molecules Used'!$D$3:$D$55,'List of Molecules Used'!$E$3:$E$55,"",0,1)</f>
        <v>617.70000000000005</v>
      </c>
      <c r="H3038">
        <f>_xlfn.XLOOKUP(A3038,'List of Molecules Used'!$D$3:$D$55,'List of Molecules Used'!$F$3:$F$55,"",0,1)</f>
        <v>21.03</v>
      </c>
    </row>
    <row r="3039" spans="1:8">
      <c r="A3039" s="2" t="s">
        <v>89</v>
      </c>
      <c r="B3039" s="2"/>
      <c r="C3039">
        <v>555.92999999999995</v>
      </c>
      <c r="D3039">
        <v>8.6791</v>
      </c>
      <c r="E3039">
        <v>484.69</v>
      </c>
      <c r="F3039" t="s">
        <v>237</v>
      </c>
      <c r="G3039">
        <f>_xlfn.XLOOKUP(A3039,'List of Molecules Used'!$D$3:$D$55,'List of Molecules Used'!$E$3:$E$55,"",0,1)</f>
        <v>617.70000000000005</v>
      </c>
      <c r="H3039">
        <f>_xlfn.XLOOKUP(A3039,'List of Molecules Used'!$D$3:$D$55,'List of Molecules Used'!$F$3:$F$55,"",0,1)</f>
        <v>21.03</v>
      </c>
    </row>
    <row r="3040" spans="1:8">
      <c r="A3040" s="2" t="s">
        <v>89</v>
      </c>
      <c r="B3040" s="2"/>
      <c r="C3040">
        <v>555.92999999999995</v>
      </c>
      <c r="D3040">
        <v>9</v>
      </c>
      <c r="E3040">
        <v>484.26</v>
      </c>
      <c r="F3040" t="s">
        <v>237</v>
      </c>
      <c r="G3040">
        <f>_xlfn.XLOOKUP(A3040,'List of Molecules Used'!$D$3:$D$55,'List of Molecules Used'!$E$3:$E$55,"",0,1)</f>
        <v>617.70000000000005</v>
      </c>
      <c r="H3040">
        <f>_xlfn.XLOOKUP(A3040,'List of Molecules Used'!$D$3:$D$55,'List of Molecules Used'!$F$3:$F$55,"",0,1)</f>
        <v>21.03</v>
      </c>
    </row>
    <row r="3041" spans="1:8">
      <c r="A3041" s="2" t="s">
        <v>89</v>
      </c>
      <c r="B3041" s="2"/>
      <c r="C3041">
        <v>555.92999999999995</v>
      </c>
      <c r="D3041">
        <v>9.5</v>
      </c>
      <c r="E3041">
        <v>483.61</v>
      </c>
      <c r="F3041" t="s">
        <v>237</v>
      </c>
      <c r="G3041">
        <f>_xlfn.XLOOKUP(A3041,'List of Molecules Used'!$D$3:$D$55,'List of Molecules Used'!$E$3:$E$55,"",0,1)</f>
        <v>617.70000000000005</v>
      </c>
      <c r="H3041">
        <f>_xlfn.XLOOKUP(A3041,'List of Molecules Used'!$D$3:$D$55,'List of Molecules Used'!$F$3:$F$55,"",0,1)</f>
        <v>21.03</v>
      </c>
    </row>
    <row r="3042" spans="1:8">
      <c r="A3042" s="2" t="s">
        <v>89</v>
      </c>
      <c r="B3042" s="2"/>
      <c r="C3042">
        <v>555.92999999999995</v>
      </c>
      <c r="D3042">
        <v>10</v>
      </c>
      <c r="E3042">
        <v>482.98</v>
      </c>
      <c r="F3042" t="s">
        <v>237</v>
      </c>
      <c r="G3042">
        <f>_xlfn.XLOOKUP(A3042,'List of Molecules Used'!$D$3:$D$55,'List of Molecules Used'!$E$3:$E$55,"",0,1)</f>
        <v>617.70000000000005</v>
      </c>
      <c r="H3042">
        <f>_xlfn.XLOOKUP(A3042,'List of Molecules Used'!$D$3:$D$55,'List of Molecules Used'!$F$3:$F$55,"",0,1)</f>
        <v>21.03</v>
      </c>
    </row>
    <row r="3043" spans="1:8">
      <c r="A3043" s="2" t="s">
        <v>89</v>
      </c>
      <c r="B3043" s="2"/>
      <c r="C3043">
        <v>617.70000000000005</v>
      </c>
      <c r="D3043">
        <v>1</v>
      </c>
      <c r="E3043">
        <v>415.07</v>
      </c>
      <c r="F3043" t="s">
        <v>238</v>
      </c>
      <c r="G3043">
        <f>_xlfn.XLOOKUP(A3043,'List of Molecules Used'!$D$3:$D$55,'List of Molecules Used'!$E$3:$E$55,"",0,1)</f>
        <v>617.70000000000005</v>
      </c>
      <c r="H3043">
        <f>_xlfn.XLOOKUP(A3043,'List of Molecules Used'!$D$3:$D$55,'List of Molecules Used'!$F$3:$F$55,"",0,1)</f>
        <v>21.03</v>
      </c>
    </row>
    <row r="3044" spans="1:8">
      <c r="A3044" s="2" t="s">
        <v>89</v>
      </c>
      <c r="B3044" s="2"/>
      <c r="C3044">
        <v>617.70000000000005</v>
      </c>
      <c r="D3044">
        <v>1.5</v>
      </c>
      <c r="E3044">
        <v>415.91</v>
      </c>
      <c r="F3044" t="s">
        <v>238</v>
      </c>
      <c r="G3044">
        <f>_xlfn.XLOOKUP(A3044,'List of Molecules Used'!$D$3:$D$55,'List of Molecules Used'!$E$3:$E$55,"",0,1)</f>
        <v>617.70000000000005</v>
      </c>
      <c r="H3044">
        <f>_xlfn.XLOOKUP(A3044,'List of Molecules Used'!$D$3:$D$55,'List of Molecules Used'!$F$3:$F$55,"",0,1)</f>
        <v>21.03</v>
      </c>
    </row>
    <row r="3045" spans="1:8">
      <c r="A3045" s="2" t="s">
        <v>89</v>
      </c>
      <c r="B3045" s="2"/>
      <c r="C3045">
        <v>617.70000000000005</v>
      </c>
      <c r="D3045">
        <v>2</v>
      </c>
      <c r="E3045">
        <v>416.78</v>
      </c>
      <c r="F3045" t="s">
        <v>238</v>
      </c>
      <c r="G3045">
        <f>_xlfn.XLOOKUP(A3045,'List of Molecules Used'!$D$3:$D$55,'List of Molecules Used'!$E$3:$E$55,"",0,1)</f>
        <v>617.70000000000005</v>
      </c>
      <c r="H3045">
        <f>_xlfn.XLOOKUP(A3045,'List of Molecules Used'!$D$3:$D$55,'List of Molecules Used'!$F$3:$F$55,"",0,1)</f>
        <v>21.03</v>
      </c>
    </row>
    <row r="3046" spans="1:8">
      <c r="A3046" s="2" t="s">
        <v>89</v>
      </c>
      <c r="B3046" s="2"/>
      <c r="C3046">
        <v>617.70000000000005</v>
      </c>
      <c r="D3046">
        <v>2.5</v>
      </c>
      <c r="E3046">
        <v>417.69</v>
      </c>
      <c r="F3046" t="s">
        <v>238</v>
      </c>
      <c r="G3046">
        <f>_xlfn.XLOOKUP(A3046,'List of Molecules Used'!$D$3:$D$55,'List of Molecules Used'!$E$3:$E$55,"",0,1)</f>
        <v>617.70000000000005</v>
      </c>
      <c r="H3046">
        <f>_xlfn.XLOOKUP(A3046,'List of Molecules Used'!$D$3:$D$55,'List of Molecules Used'!$F$3:$F$55,"",0,1)</f>
        <v>21.03</v>
      </c>
    </row>
    <row r="3047" spans="1:8">
      <c r="A3047" s="2" t="s">
        <v>89</v>
      </c>
      <c r="B3047" s="2"/>
      <c r="C3047">
        <v>617.70000000000005</v>
      </c>
      <c r="D3047">
        <v>3</v>
      </c>
      <c r="E3047">
        <v>418.64</v>
      </c>
      <c r="F3047" t="s">
        <v>238</v>
      </c>
      <c r="G3047">
        <f>_xlfn.XLOOKUP(A3047,'List of Molecules Used'!$D$3:$D$55,'List of Molecules Used'!$E$3:$E$55,"",0,1)</f>
        <v>617.70000000000005</v>
      </c>
      <c r="H3047">
        <f>_xlfn.XLOOKUP(A3047,'List of Molecules Used'!$D$3:$D$55,'List of Molecules Used'!$F$3:$F$55,"",0,1)</f>
        <v>21.03</v>
      </c>
    </row>
    <row r="3048" spans="1:8">
      <c r="A3048" s="2" t="s">
        <v>89</v>
      </c>
      <c r="B3048" s="2"/>
      <c r="C3048">
        <v>617.70000000000005</v>
      </c>
      <c r="D3048">
        <v>3.5</v>
      </c>
      <c r="E3048">
        <v>419.65</v>
      </c>
      <c r="F3048" t="s">
        <v>238</v>
      </c>
      <c r="G3048">
        <f>_xlfn.XLOOKUP(A3048,'List of Molecules Used'!$D$3:$D$55,'List of Molecules Used'!$E$3:$E$55,"",0,1)</f>
        <v>617.70000000000005</v>
      </c>
      <c r="H3048">
        <f>_xlfn.XLOOKUP(A3048,'List of Molecules Used'!$D$3:$D$55,'List of Molecules Used'!$F$3:$F$55,"",0,1)</f>
        <v>21.03</v>
      </c>
    </row>
    <row r="3049" spans="1:8">
      <c r="A3049" s="2" t="s">
        <v>89</v>
      </c>
      <c r="B3049" s="2"/>
      <c r="C3049">
        <v>617.70000000000005</v>
      </c>
      <c r="D3049">
        <v>4</v>
      </c>
      <c r="E3049">
        <v>420.7</v>
      </c>
      <c r="F3049" t="s">
        <v>238</v>
      </c>
      <c r="G3049">
        <f>_xlfn.XLOOKUP(A3049,'List of Molecules Used'!$D$3:$D$55,'List of Molecules Used'!$E$3:$E$55,"",0,1)</f>
        <v>617.70000000000005</v>
      </c>
      <c r="H3049">
        <f>_xlfn.XLOOKUP(A3049,'List of Molecules Used'!$D$3:$D$55,'List of Molecules Used'!$F$3:$F$55,"",0,1)</f>
        <v>21.03</v>
      </c>
    </row>
    <row r="3050" spans="1:8">
      <c r="A3050" s="2" t="s">
        <v>89</v>
      </c>
      <c r="B3050" s="2"/>
      <c r="C3050">
        <v>617.70000000000005</v>
      </c>
      <c r="D3050">
        <v>4.5</v>
      </c>
      <c r="E3050">
        <v>421.82</v>
      </c>
      <c r="F3050" t="s">
        <v>238</v>
      </c>
      <c r="G3050">
        <f>_xlfn.XLOOKUP(A3050,'List of Molecules Used'!$D$3:$D$55,'List of Molecules Used'!$E$3:$E$55,"",0,1)</f>
        <v>617.70000000000005</v>
      </c>
      <c r="H3050">
        <f>_xlfn.XLOOKUP(A3050,'List of Molecules Used'!$D$3:$D$55,'List of Molecules Used'!$F$3:$F$55,"",0,1)</f>
        <v>21.03</v>
      </c>
    </row>
    <row r="3051" spans="1:8">
      <c r="A3051" s="2" t="s">
        <v>89</v>
      </c>
      <c r="B3051" s="2"/>
      <c r="C3051">
        <v>617.70000000000005</v>
      </c>
      <c r="D3051">
        <v>5</v>
      </c>
      <c r="E3051">
        <v>422.99</v>
      </c>
      <c r="F3051" t="s">
        <v>238</v>
      </c>
      <c r="G3051">
        <f>_xlfn.XLOOKUP(A3051,'List of Molecules Used'!$D$3:$D$55,'List of Molecules Used'!$E$3:$E$55,"",0,1)</f>
        <v>617.70000000000005</v>
      </c>
      <c r="H3051">
        <f>_xlfn.XLOOKUP(A3051,'List of Molecules Used'!$D$3:$D$55,'List of Molecules Used'!$F$3:$F$55,"",0,1)</f>
        <v>21.03</v>
      </c>
    </row>
    <row r="3052" spans="1:8">
      <c r="A3052" s="2" t="s">
        <v>89</v>
      </c>
      <c r="B3052" s="2"/>
      <c r="C3052">
        <v>617.70000000000005</v>
      </c>
      <c r="D3052">
        <v>5.5</v>
      </c>
      <c r="E3052">
        <v>424.23</v>
      </c>
      <c r="F3052" t="s">
        <v>238</v>
      </c>
      <c r="G3052">
        <f>_xlfn.XLOOKUP(A3052,'List of Molecules Used'!$D$3:$D$55,'List of Molecules Used'!$E$3:$E$55,"",0,1)</f>
        <v>617.70000000000005</v>
      </c>
      <c r="H3052">
        <f>_xlfn.XLOOKUP(A3052,'List of Molecules Used'!$D$3:$D$55,'List of Molecules Used'!$F$3:$F$55,"",0,1)</f>
        <v>21.03</v>
      </c>
    </row>
    <row r="3053" spans="1:8">
      <c r="A3053" s="2" t="s">
        <v>89</v>
      </c>
      <c r="B3053" s="2"/>
      <c r="C3053">
        <v>617.70000000000005</v>
      </c>
      <c r="D3053">
        <v>6</v>
      </c>
      <c r="E3053">
        <v>425.55</v>
      </c>
      <c r="F3053" t="s">
        <v>238</v>
      </c>
      <c r="G3053">
        <f>_xlfn.XLOOKUP(A3053,'List of Molecules Used'!$D$3:$D$55,'List of Molecules Used'!$E$3:$E$55,"",0,1)</f>
        <v>617.70000000000005</v>
      </c>
      <c r="H3053">
        <f>_xlfn.XLOOKUP(A3053,'List of Molecules Used'!$D$3:$D$55,'List of Molecules Used'!$F$3:$F$55,"",0,1)</f>
        <v>21.03</v>
      </c>
    </row>
    <row r="3054" spans="1:8">
      <c r="A3054" s="2" t="s">
        <v>89</v>
      </c>
      <c r="B3054" s="2"/>
      <c r="C3054">
        <v>617.70000000000005</v>
      </c>
      <c r="D3054">
        <v>6.5</v>
      </c>
      <c r="E3054">
        <v>426.94</v>
      </c>
      <c r="F3054" t="s">
        <v>238</v>
      </c>
      <c r="G3054">
        <f>_xlfn.XLOOKUP(A3054,'List of Molecules Used'!$D$3:$D$55,'List of Molecules Used'!$E$3:$E$55,"",0,1)</f>
        <v>617.70000000000005</v>
      </c>
      <c r="H3054">
        <f>_xlfn.XLOOKUP(A3054,'List of Molecules Used'!$D$3:$D$55,'List of Molecules Used'!$F$3:$F$55,"",0,1)</f>
        <v>21.03</v>
      </c>
    </row>
    <row r="3055" spans="1:8">
      <c r="A3055" s="2" t="s">
        <v>89</v>
      </c>
      <c r="B3055" s="2"/>
      <c r="C3055">
        <v>617.70000000000005</v>
      </c>
      <c r="D3055">
        <v>7</v>
      </c>
      <c r="E3055">
        <v>428.43</v>
      </c>
      <c r="F3055" t="s">
        <v>238</v>
      </c>
      <c r="G3055">
        <f>_xlfn.XLOOKUP(A3055,'List of Molecules Used'!$D$3:$D$55,'List of Molecules Used'!$E$3:$E$55,"",0,1)</f>
        <v>617.70000000000005</v>
      </c>
      <c r="H3055">
        <f>_xlfn.XLOOKUP(A3055,'List of Molecules Used'!$D$3:$D$55,'List of Molecules Used'!$F$3:$F$55,"",0,1)</f>
        <v>21.03</v>
      </c>
    </row>
    <row r="3056" spans="1:8">
      <c r="A3056" s="2" t="s">
        <v>89</v>
      </c>
      <c r="B3056" s="2"/>
      <c r="C3056">
        <v>617.70000000000005</v>
      </c>
      <c r="D3056">
        <v>7.5</v>
      </c>
      <c r="E3056">
        <v>430.02</v>
      </c>
      <c r="F3056" t="s">
        <v>238</v>
      </c>
      <c r="G3056">
        <f>_xlfn.XLOOKUP(A3056,'List of Molecules Used'!$D$3:$D$55,'List of Molecules Used'!$E$3:$E$55,"",0,1)</f>
        <v>617.70000000000005</v>
      </c>
      <c r="H3056">
        <f>_xlfn.XLOOKUP(A3056,'List of Molecules Used'!$D$3:$D$55,'List of Molecules Used'!$F$3:$F$55,"",0,1)</f>
        <v>21.03</v>
      </c>
    </row>
    <row r="3057" spans="1:8">
      <c r="A3057" s="2" t="s">
        <v>89</v>
      </c>
      <c r="B3057" s="2"/>
      <c r="C3057">
        <v>617.70000000000005</v>
      </c>
      <c r="D3057">
        <v>8</v>
      </c>
      <c r="E3057">
        <v>431.71</v>
      </c>
      <c r="F3057" t="s">
        <v>238</v>
      </c>
      <c r="G3057">
        <f>_xlfn.XLOOKUP(A3057,'List of Molecules Used'!$D$3:$D$55,'List of Molecules Used'!$E$3:$E$55,"",0,1)</f>
        <v>617.70000000000005</v>
      </c>
      <c r="H3057">
        <f>_xlfn.XLOOKUP(A3057,'List of Molecules Used'!$D$3:$D$55,'List of Molecules Used'!$F$3:$F$55,"",0,1)</f>
        <v>21.03</v>
      </c>
    </row>
    <row r="3058" spans="1:8">
      <c r="A3058" s="2" t="s">
        <v>89</v>
      </c>
      <c r="B3058" s="2"/>
      <c r="C3058">
        <v>617.70000000000005</v>
      </c>
      <c r="D3058">
        <v>8.5</v>
      </c>
      <c r="E3058">
        <v>433.53</v>
      </c>
      <c r="F3058" t="s">
        <v>238</v>
      </c>
      <c r="G3058">
        <f>_xlfn.XLOOKUP(A3058,'List of Molecules Used'!$D$3:$D$55,'List of Molecules Used'!$E$3:$E$55,"",0,1)</f>
        <v>617.70000000000005</v>
      </c>
      <c r="H3058">
        <f>_xlfn.XLOOKUP(A3058,'List of Molecules Used'!$D$3:$D$55,'List of Molecules Used'!$F$3:$F$55,"",0,1)</f>
        <v>21.03</v>
      </c>
    </row>
    <row r="3059" spans="1:8">
      <c r="A3059" s="2" t="s">
        <v>89</v>
      </c>
      <c r="B3059" s="2"/>
      <c r="C3059">
        <v>617.70000000000005</v>
      </c>
      <c r="D3059">
        <v>9</v>
      </c>
      <c r="E3059">
        <v>435.49</v>
      </c>
      <c r="F3059" t="s">
        <v>238</v>
      </c>
      <c r="G3059">
        <f>_xlfn.XLOOKUP(A3059,'List of Molecules Used'!$D$3:$D$55,'List of Molecules Used'!$E$3:$E$55,"",0,1)</f>
        <v>617.70000000000005</v>
      </c>
      <c r="H3059">
        <f>_xlfn.XLOOKUP(A3059,'List of Molecules Used'!$D$3:$D$55,'List of Molecules Used'!$F$3:$F$55,"",0,1)</f>
        <v>21.03</v>
      </c>
    </row>
    <row r="3060" spans="1:8">
      <c r="A3060" s="2" t="s">
        <v>89</v>
      </c>
      <c r="B3060" s="2"/>
      <c r="C3060">
        <v>617.70000000000005</v>
      </c>
      <c r="D3060">
        <v>9.5</v>
      </c>
      <c r="E3060">
        <v>437.6</v>
      </c>
      <c r="F3060" t="s">
        <v>238</v>
      </c>
      <c r="G3060">
        <f>_xlfn.XLOOKUP(A3060,'List of Molecules Used'!$D$3:$D$55,'List of Molecules Used'!$E$3:$E$55,"",0,1)</f>
        <v>617.70000000000005</v>
      </c>
      <c r="H3060">
        <f>_xlfn.XLOOKUP(A3060,'List of Molecules Used'!$D$3:$D$55,'List of Molecules Used'!$F$3:$F$55,"",0,1)</f>
        <v>21.03</v>
      </c>
    </row>
    <row r="3061" spans="1:8">
      <c r="A3061" s="2" t="s">
        <v>89</v>
      </c>
      <c r="B3061" s="2"/>
      <c r="C3061">
        <v>617.70000000000005</v>
      </c>
      <c r="D3061">
        <v>10</v>
      </c>
      <c r="E3061">
        <v>439.88</v>
      </c>
      <c r="F3061" t="s">
        <v>238</v>
      </c>
      <c r="G3061">
        <f>_xlfn.XLOOKUP(A3061,'List of Molecules Used'!$D$3:$D$55,'List of Molecules Used'!$E$3:$E$55,"",0,1)</f>
        <v>617.70000000000005</v>
      </c>
      <c r="H3061">
        <f>_xlfn.XLOOKUP(A3061,'List of Molecules Used'!$D$3:$D$55,'List of Molecules Used'!$F$3:$F$55,"",0,1)</f>
        <v>21.03</v>
      </c>
    </row>
    <row r="3062" spans="1:8">
      <c r="A3062" s="2" t="s">
        <v>93</v>
      </c>
      <c r="B3062" s="2"/>
      <c r="C3062">
        <v>329.05</v>
      </c>
      <c r="D3062">
        <v>1</v>
      </c>
      <c r="E3062">
        <v>394.98</v>
      </c>
      <c r="F3062" t="s">
        <v>237</v>
      </c>
      <c r="G3062">
        <f>_xlfn.XLOOKUP(A3062,'List of Molecules Used'!$D$3:$D$55,'List of Molecules Used'!$E$3:$E$55,"",0,1)</f>
        <v>658.1</v>
      </c>
      <c r="H3062">
        <f>_xlfn.XLOOKUP(A3062,'List of Molecules Used'!$D$3:$D$55,'List of Molecules Used'!$F$3:$F$55,"",0,1)</f>
        <v>18.170000000000002</v>
      </c>
    </row>
    <row r="3063" spans="1:8">
      <c r="A3063" s="2" t="s">
        <v>93</v>
      </c>
      <c r="B3063" s="2"/>
      <c r="C3063">
        <v>329.05</v>
      </c>
      <c r="D3063">
        <v>1.5</v>
      </c>
      <c r="E3063">
        <v>394.98</v>
      </c>
      <c r="F3063" t="s">
        <v>237</v>
      </c>
      <c r="G3063">
        <f>_xlfn.XLOOKUP(A3063,'List of Molecules Used'!$D$3:$D$55,'List of Molecules Used'!$E$3:$E$55,"",0,1)</f>
        <v>658.1</v>
      </c>
      <c r="H3063">
        <f>_xlfn.XLOOKUP(A3063,'List of Molecules Used'!$D$3:$D$55,'List of Molecules Used'!$F$3:$F$55,"",0,1)</f>
        <v>18.170000000000002</v>
      </c>
    </row>
    <row r="3064" spans="1:8">
      <c r="A3064" s="2" t="s">
        <v>93</v>
      </c>
      <c r="B3064" s="2"/>
      <c r="C3064">
        <v>329.05</v>
      </c>
      <c r="D3064">
        <v>2</v>
      </c>
      <c r="E3064">
        <v>394.97</v>
      </c>
      <c r="F3064" t="s">
        <v>237</v>
      </c>
      <c r="G3064">
        <f>_xlfn.XLOOKUP(A3064,'List of Molecules Used'!$D$3:$D$55,'List of Molecules Used'!$E$3:$E$55,"",0,1)</f>
        <v>658.1</v>
      </c>
      <c r="H3064">
        <f>_xlfn.XLOOKUP(A3064,'List of Molecules Used'!$D$3:$D$55,'List of Molecules Used'!$F$3:$F$55,"",0,1)</f>
        <v>18.170000000000002</v>
      </c>
    </row>
    <row r="3065" spans="1:8">
      <c r="A3065" s="2" t="s">
        <v>93</v>
      </c>
      <c r="B3065" s="2"/>
      <c r="C3065">
        <v>329.05</v>
      </c>
      <c r="D3065">
        <v>2.5</v>
      </c>
      <c r="E3065">
        <v>394.96</v>
      </c>
      <c r="F3065" t="s">
        <v>237</v>
      </c>
      <c r="G3065">
        <f>_xlfn.XLOOKUP(A3065,'List of Molecules Used'!$D$3:$D$55,'List of Molecules Used'!$E$3:$E$55,"",0,1)</f>
        <v>658.1</v>
      </c>
      <c r="H3065">
        <f>_xlfn.XLOOKUP(A3065,'List of Molecules Used'!$D$3:$D$55,'List of Molecules Used'!$F$3:$F$55,"",0,1)</f>
        <v>18.170000000000002</v>
      </c>
    </row>
    <row r="3066" spans="1:8">
      <c r="A3066" s="2" t="s">
        <v>93</v>
      </c>
      <c r="B3066" s="2"/>
      <c r="C3066">
        <v>329.05</v>
      </c>
      <c r="D3066">
        <v>3</v>
      </c>
      <c r="E3066">
        <v>394.95</v>
      </c>
      <c r="F3066" t="s">
        <v>237</v>
      </c>
      <c r="G3066">
        <f>_xlfn.XLOOKUP(A3066,'List of Molecules Used'!$D$3:$D$55,'List of Molecules Used'!$E$3:$E$55,"",0,1)</f>
        <v>658.1</v>
      </c>
      <c r="H3066">
        <f>_xlfn.XLOOKUP(A3066,'List of Molecules Used'!$D$3:$D$55,'List of Molecules Used'!$F$3:$F$55,"",0,1)</f>
        <v>18.170000000000002</v>
      </c>
    </row>
    <row r="3067" spans="1:8">
      <c r="A3067" s="2" t="s">
        <v>93</v>
      </c>
      <c r="B3067" s="2"/>
      <c r="C3067">
        <v>329.05</v>
      </c>
      <c r="D3067">
        <v>3.5</v>
      </c>
      <c r="E3067">
        <v>394.94</v>
      </c>
      <c r="F3067" t="s">
        <v>237</v>
      </c>
      <c r="G3067">
        <f>_xlfn.XLOOKUP(A3067,'List of Molecules Used'!$D$3:$D$55,'List of Molecules Used'!$E$3:$E$55,"",0,1)</f>
        <v>658.1</v>
      </c>
      <c r="H3067">
        <f>_xlfn.XLOOKUP(A3067,'List of Molecules Used'!$D$3:$D$55,'List of Molecules Used'!$F$3:$F$55,"",0,1)</f>
        <v>18.170000000000002</v>
      </c>
    </row>
    <row r="3068" spans="1:8">
      <c r="A3068" s="2" t="s">
        <v>93</v>
      </c>
      <c r="B3068" s="2"/>
      <c r="C3068">
        <v>329.05</v>
      </c>
      <c r="D3068">
        <v>4</v>
      </c>
      <c r="E3068">
        <v>394.93</v>
      </c>
      <c r="F3068" t="s">
        <v>237</v>
      </c>
      <c r="G3068">
        <f>_xlfn.XLOOKUP(A3068,'List of Molecules Used'!$D$3:$D$55,'List of Molecules Used'!$E$3:$E$55,"",0,1)</f>
        <v>658.1</v>
      </c>
      <c r="H3068">
        <f>_xlfn.XLOOKUP(A3068,'List of Molecules Used'!$D$3:$D$55,'List of Molecules Used'!$F$3:$F$55,"",0,1)</f>
        <v>18.170000000000002</v>
      </c>
    </row>
    <row r="3069" spans="1:8">
      <c r="A3069" s="2" t="s">
        <v>93</v>
      </c>
      <c r="B3069" s="2"/>
      <c r="C3069">
        <v>329.05</v>
      </c>
      <c r="D3069">
        <v>4.5</v>
      </c>
      <c r="E3069">
        <v>394.92</v>
      </c>
      <c r="F3069" t="s">
        <v>237</v>
      </c>
      <c r="G3069">
        <f>_xlfn.XLOOKUP(A3069,'List of Molecules Used'!$D$3:$D$55,'List of Molecules Used'!$E$3:$E$55,"",0,1)</f>
        <v>658.1</v>
      </c>
      <c r="H3069">
        <f>_xlfn.XLOOKUP(A3069,'List of Molecules Used'!$D$3:$D$55,'List of Molecules Used'!$F$3:$F$55,"",0,1)</f>
        <v>18.170000000000002</v>
      </c>
    </row>
    <row r="3070" spans="1:8">
      <c r="A3070" s="2" t="s">
        <v>93</v>
      </c>
      <c r="B3070" s="2"/>
      <c r="C3070">
        <v>329.05</v>
      </c>
      <c r="D3070">
        <v>5</v>
      </c>
      <c r="E3070">
        <v>394.91</v>
      </c>
      <c r="F3070" t="s">
        <v>237</v>
      </c>
      <c r="G3070">
        <f>_xlfn.XLOOKUP(A3070,'List of Molecules Used'!$D$3:$D$55,'List of Molecules Used'!$E$3:$E$55,"",0,1)</f>
        <v>658.1</v>
      </c>
      <c r="H3070">
        <f>_xlfn.XLOOKUP(A3070,'List of Molecules Used'!$D$3:$D$55,'List of Molecules Used'!$F$3:$F$55,"",0,1)</f>
        <v>18.170000000000002</v>
      </c>
    </row>
    <row r="3071" spans="1:8">
      <c r="A3071" s="2" t="s">
        <v>93</v>
      </c>
      <c r="B3071" s="2"/>
      <c r="C3071">
        <v>329.05</v>
      </c>
      <c r="D3071">
        <v>5.5</v>
      </c>
      <c r="E3071">
        <v>394.91</v>
      </c>
      <c r="F3071" t="s">
        <v>237</v>
      </c>
      <c r="G3071">
        <f>_xlfn.XLOOKUP(A3071,'List of Molecules Used'!$D$3:$D$55,'List of Molecules Used'!$E$3:$E$55,"",0,1)</f>
        <v>658.1</v>
      </c>
      <c r="H3071">
        <f>_xlfn.XLOOKUP(A3071,'List of Molecules Used'!$D$3:$D$55,'List of Molecules Used'!$F$3:$F$55,"",0,1)</f>
        <v>18.170000000000002</v>
      </c>
    </row>
    <row r="3072" spans="1:8">
      <c r="A3072" s="2" t="s">
        <v>93</v>
      </c>
      <c r="B3072" s="2"/>
      <c r="C3072">
        <v>329.05</v>
      </c>
      <c r="D3072">
        <v>6</v>
      </c>
      <c r="E3072">
        <v>394.9</v>
      </c>
      <c r="F3072" t="s">
        <v>237</v>
      </c>
      <c r="G3072">
        <f>_xlfn.XLOOKUP(A3072,'List of Molecules Used'!$D$3:$D$55,'List of Molecules Used'!$E$3:$E$55,"",0,1)</f>
        <v>658.1</v>
      </c>
      <c r="H3072">
        <f>_xlfn.XLOOKUP(A3072,'List of Molecules Used'!$D$3:$D$55,'List of Molecules Used'!$F$3:$F$55,"",0,1)</f>
        <v>18.170000000000002</v>
      </c>
    </row>
    <row r="3073" spans="1:8">
      <c r="A3073" s="2" t="s">
        <v>93</v>
      </c>
      <c r="B3073" s="2"/>
      <c r="C3073">
        <v>329.05</v>
      </c>
      <c r="D3073">
        <v>6.5</v>
      </c>
      <c r="E3073">
        <v>394.89</v>
      </c>
      <c r="F3073" t="s">
        <v>237</v>
      </c>
      <c r="G3073">
        <f>_xlfn.XLOOKUP(A3073,'List of Molecules Used'!$D$3:$D$55,'List of Molecules Used'!$E$3:$E$55,"",0,1)</f>
        <v>658.1</v>
      </c>
      <c r="H3073">
        <f>_xlfn.XLOOKUP(A3073,'List of Molecules Used'!$D$3:$D$55,'List of Molecules Used'!$F$3:$F$55,"",0,1)</f>
        <v>18.170000000000002</v>
      </c>
    </row>
    <row r="3074" spans="1:8">
      <c r="A3074" s="2" t="s">
        <v>93</v>
      </c>
      <c r="B3074" s="2"/>
      <c r="C3074">
        <v>329.05</v>
      </c>
      <c r="D3074">
        <v>7</v>
      </c>
      <c r="E3074">
        <v>394.88</v>
      </c>
      <c r="F3074" t="s">
        <v>237</v>
      </c>
      <c r="G3074">
        <f>_xlfn.XLOOKUP(A3074,'List of Molecules Used'!$D$3:$D$55,'List of Molecules Used'!$E$3:$E$55,"",0,1)</f>
        <v>658.1</v>
      </c>
      <c r="H3074">
        <f>_xlfn.XLOOKUP(A3074,'List of Molecules Used'!$D$3:$D$55,'List of Molecules Used'!$F$3:$F$55,"",0,1)</f>
        <v>18.170000000000002</v>
      </c>
    </row>
    <row r="3075" spans="1:8">
      <c r="A3075" s="2" t="s">
        <v>93</v>
      </c>
      <c r="B3075" s="2"/>
      <c r="C3075">
        <v>329.05</v>
      </c>
      <c r="D3075">
        <v>7.5</v>
      </c>
      <c r="E3075">
        <v>394.87</v>
      </c>
      <c r="F3075" t="s">
        <v>237</v>
      </c>
      <c r="G3075">
        <f>_xlfn.XLOOKUP(A3075,'List of Molecules Used'!$D$3:$D$55,'List of Molecules Used'!$E$3:$E$55,"",0,1)</f>
        <v>658.1</v>
      </c>
      <c r="H3075">
        <f>_xlfn.XLOOKUP(A3075,'List of Molecules Used'!$D$3:$D$55,'List of Molecules Used'!$F$3:$F$55,"",0,1)</f>
        <v>18.170000000000002</v>
      </c>
    </row>
    <row r="3076" spans="1:8">
      <c r="A3076" s="2" t="s">
        <v>93</v>
      </c>
      <c r="B3076" s="2"/>
      <c r="C3076">
        <v>329.05</v>
      </c>
      <c r="D3076">
        <v>8</v>
      </c>
      <c r="E3076">
        <v>394.86</v>
      </c>
      <c r="F3076" t="s">
        <v>237</v>
      </c>
      <c r="G3076">
        <f>_xlfn.XLOOKUP(A3076,'List of Molecules Used'!$D$3:$D$55,'List of Molecules Used'!$E$3:$E$55,"",0,1)</f>
        <v>658.1</v>
      </c>
      <c r="H3076">
        <f>_xlfn.XLOOKUP(A3076,'List of Molecules Used'!$D$3:$D$55,'List of Molecules Used'!$F$3:$F$55,"",0,1)</f>
        <v>18.170000000000002</v>
      </c>
    </row>
    <row r="3077" spans="1:8">
      <c r="A3077" s="2" t="s">
        <v>93</v>
      </c>
      <c r="B3077" s="2"/>
      <c r="C3077">
        <v>329.05</v>
      </c>
      <c r="D3077">
        <v>8.5</v>
      </c>
      <c r="E3077">
        <v>394.85</v>
      </c>
      <c r="F3077" t="s">
        <v>237</v>
      </c>
      <c r="G3077">
        <f>_xlfn.XLOOKUP(A3077,'List of Molecules Used'!$D$3:$D$55,'List of Molecules Used'!$E$3:$E$55,"",0,1)</f>
        <v>658.1</v>
      </c>
      <c r="H3077">
        <f>_xlfn.XLOOKUP(A3077,'List of Molecules Used'!$D$3:$D$55,'List of Molecules Used'!$F$3:$F$55,"",0,1)</f>
        <v>18.170000000000002</v>
      </c>
    </row>
    <row r="3078" spans="1:8">
      <c r="A3078" s="2" t="s">
        <v>93</v>
      </c>
      <c r="B3078" s="2"/>
      <c r="C3078">
        <v>329.05</v>
      </c>
      <c r="D3078">
        <v>9</v>
      </c>
      <c r="E3078">
        <v>394.85</v>
      </c>
      <c r="F3078" t="s">
        <v>237</v>
      </c>
      <c r="G3078">
        <f>_xlfn.XLOOKUP(A3078,'List of Molecules Used'!$D$3:$D$55,'List of Molecules Used'!$E$3:$E$55,"",0,1)</f>
        <v>658.1</v>
      </c>
      <c r="H3078">
        <f>_xlfn.XLOOKUP(A3078,'List of Molecules Used'!$D$3:$D$55,'List of Molecules Used'!$F$3:$F$55,"",0,1)</f>
        <v>18.170000000000002</v>
      </c>
    </row>
    <row r="3079" spans="1:8">
      <c r="A3079" s="2" t="s">
        <v>93</v>
      </c>
      <c r="B3079" s="2"/>
      <c r="C3079">
        <v>329.05</v>
      </c>
      <c r="D3079">
        <v>9.5</v>
      </c>
      <c r="E3079">
        <v>394.84</v>
      </c>
      <c r="F3079" t="s">
        <v>237</v>
      </c>
      <c r="G3079">
        <f>_xlfn.XLOOKUP(A3079,'List of Molecules Used'!$D$3:$D$55,'List of Molecules Used'!$E$3:$E$55,"",0,1)</f>
        <v>658.1</v>
      </c>
      <c r="H3079">
        <f>_xlfn.XLOOKUP(A3079,'List of Molecules Used'!$D$3:$D$55,'List of Molecules Used'!$F$3:$F$55,"",0,1)</f>
        <v>18.170000000000002</v>
      </c>
    </row>
    <row r="3080" spans="1:8">
      <c r="A3080" s="2" t="s">
        <v>93</v>
      </c>
      <c r="B3080" s="2"/>
      <c r="C3080">
        <v>329.05</v>
      </c>
      <c r="D3080">
        <v>10</v>
      </c>
      <c r="E3080">
        <v>394.83</v>
      </c>
      <c r="F3080" t="s">
        <v>237</v>
      </c>
      <c r="G3080">
        <f>_xlfn.XLOOKUP(A3080,'List of Molecules Used'!$D$3:$D$55,'List of Molecules Used'!$E$3:$E$55,"",0,1)</f>
        <v>658.1</v>
      </c>
      <c r="H3080">
        <f>_xlfn.XLOOKUP(A3080,'List of Molecules Used'!$D$3:$D$55,'List of Molecules Used'!$F$3:$F$55,"",0,1)</f>
        <v>18.170000000000002</v>
      </c>
    </row>
    <row r="3081" spans="1:8">
      <c r="A3081" s="2" t="s">
        <v>93</v>
      </c>
      <c r="B3081" s="2"/>
      <c r="C3081">
        <v>394.86</v>
      </c>
      <c r="D3081">
        <v>1</v>
      </c>
      <c r="E3081">
        <v>438.31</v>
      </c>
      <c r="F3081" t="s">
        <v>237</v>
      </c>
      <c r="G3081">
        <f>_xlfn.XLOOKUP(A3081,'List of Molecules Used'!$D$3:$D$55,'List of Molecules Used'!$E$3:$E$55,"",0,1)</f>
        <v>658.1</v>
      </c>
      <c r="H3081">
        <f>_xlfn.XLOOKUP(A3081,'List of Molecules Used'!$D$3:$D$55,'List of Molecules Used'!$F$3:$F$55,"",0,1)</f>
        <v>18.170000000000002</v>
      </c>
    </row>
    <row r="3082" spans="1:8">
      <c r="A3082" s="2" t="s">
        <v>93</v>
      </c>
      <c r="B3082" s="2"/>
      <c r="C3082">
        <v>394.86</v>
      </c>
      <c r="D3082">
        <v>1.5</v>
      </c>
      <c r="E3082">
        <v>438.29</v>
      </c>
      <c r="F3082" t="s">
        <v>237</v>
      </c>
      <c r="G3082">
        <f>_xlfn.XLOOKUP(A3082,'List of Molecules Used'!$D$3:$D$55,'List of Molecules Used'!$E$3:$E$55,"",0,1)</f>
        <v>658.1</v>
      </c>
      <c r="H3082">
        <f>_xlfn.XLOOKUP(A3082,'List of Molecules Used'!$D$3:$D$55,'List of Molecules Used'!$F$3:$F$55,"",0,1)</f>
        <v>18.170000000000002</v>
      </c>
    </row>
    <row r="3083" spans="1:8">
      <c r="A3083" s="2" t="s">
        <v>93</v>
      </c>
      <c r="B3083" s="2"/>
      <c r="C3083">
        <v>394.86</v>
      </c>
      <c r="D3083">
        <v>2</v>
      </c>
      <c r="E3083">
        <v>438.27</v>
      </c>
      <c r="F3083" t="s">
        <v>237</v>
      </c>
      <c r="G3083">
        <f>_xlfn.XLOOKUP(A3083,'List of Molecules Used'!$D$3:$D$55,'List of Molecules Used'!$E$3:$E$55,"",0,1)</f>
        <v>658.1</v>
      </c>
      <c r="H3083">
        <f>_xlfn.XLOOKUP(A3083,'List of Molecules Used'!$D$3:$D$55,'List of Molecules Used'!$F$3:$F$55,"",0,1)</f>
        <v>18.170000000000002</v>
      </c>
    </row>
    <row r="3084" spans="1:8">
      <c r="A3084" s="2" t="s">
        <v>93</v>
      </c>
      <c r="B3084" s="2"/>
      <c r="C3084">
        <v>394.86</v>
      </c>
      <c r="D3084">
        <v>2.5</v>
      </c>
      <c r="E3084">
        <v>438.25</v>
      </c>
      <c r="F3084" t="s">
        <v>237</v>
      </c>
      <c r="G3084">
        <f>_xlfn.XLOOKUP(A3084,'List of Molecules Used'!$D$3:$D$55,'List of Molecules Used'!$E$3:$E$55,"",0,1)</f>
        <v>658.1</v>
      </c>
      <c r="H3084">
        <f>_xlfn.XLOOKUP(A3084,'List of Molecules Used'!$D$3:$D$55,'List of Molecules Used'!$F$3:$F$55,"",0,1)</f>
        <v>18.170000000000002</v>
      </c>
    </row>
    <row r="3085" spans="1:8">
      <c r="A3085" s="2" t="s">
        <v>93</v>
      </c>
      <c r="B3085" s="2"/>
      <c r="C3085">
        <v>394.86</v>
      </c>
      <c r="D3085">
        <v>3</v>
      </c>
      <c r="E3085">
        <v>438.23</v>
      </c>
      <c r="F3085" t="s">
        <v>237</v>
      </c>
      <c r="G3085">
        <f>_xlfn.XLOOKUP(A3085,'List of Molecules Used'!$D$3:$D$55,'List of Molecules Used'!$E$3:$E$55,"",0,1)</f>
        <v>658.1</v>
      </c>
      <c r="H3085">
        <f>_xlfn.XLOOKUP(A3085,'List of Molecules Used'!$D$3:$D$55,'List of Molecules Used'!$F$3:$F$55,"",0,1)</f>
        <v>18.170000000000002</v>
      </c>
    </row>
    <row r="3086" spans="1:8">
      <c r="A3086" s="2" t="s">
        <v>93</v>
      </c>
      <c r="B3086" s="2"/>
      <c r="C3086">
        <v>394.86</v>
      </c>
      <c r="D3086">
        <v>3.5</v>
      </c>
      <c r="E3086">
        <v>438.21</v>
      </c>
      <c r="F3086" t="s">
        <v>237</v>
      </c>
      <c r="G3086">
        <f>_xlfn.XLOOKUP(A3086,'List of Molecules Used'!$D$3:$D$55,'List of Molecules Used'!$E$3:$E$55,"",0,1)</f>
        <v>658.1</v>
      </c>
      <c r="H3086">
        <f>_xlfn.XLOOKUP(A3086,'List of Molecules Used'!$D$3:$D$55,'List of Molecules Used'!$F$3:$F$55,"",0,1)</f>
        <v>18.170000000000002</v>
      </c>
    </row>
    <row r="3087" spans="1:8">
      <c r="A3087" s="2" t="s">
        <v>93</v>
      </c>
      <c r="B3087" s="2"/>
      <c r="C3087">
        <v>394.86</v>
      </c>
      <c r="D3087">
        <v>4</v>
      </c>
      <c r="E3087">
        <v>438.19</v>
      </c>
      <c r="F3087" t="s">
        <v>237</v>
      </c>
      <c r="G3087">
        <f>_xlfn.XLOOKUP(A3087,'List of Molecules Used'!$D$3:$D$55,'List of Molecules Used'!$E$3:$E$55,"",0,1)</f>
        <v>658.1</v>
      </c>
      <c r="H3087">
        <f>_xlfn.XLOOKUP(A3087,'List of Molecules Used'!$D$3:$D$55,'List of Molecules Used'!$F$3:$F$55,"",0,1)</f>
        <v>18.170000000000002</v>
      </c>
    </row>
    <row r="3088" spans="1:8">
      <c r="A3088" s="2" t="s">
        <v>93</v>
      </c>
      <c r="B3088" s="2"/>
      <c r="C3088">
        <v>394.86</v>
      </c>
      <c r="D3088">
        <v>4.5</v>
      </c>
      <c r="E3088">
        <v>438.17</v>
      </c>
      <c r="F3088" t="s">
        <v>237</v>
      </c>
      <c r="G3088">
        <f>_xlfn.XLOOKUP(A3088,'List of Molecules Used'!$D$3:$D$55,'List of Molecules Used'!$E$3:$E$55,"",0,1)</f>
        <v>658.1</v>
      </c>
      <c r="H3088">
        <f>_xlfn.XLOOKUP(A3088,'List of Molecules Used'!$D$3:$D$55,'List of Molecules Used'!$F$3:$F$55,"",0,1)</f>
        <v>18.170000000000002</v>
      </c>
    </row>
    <row r="3089" spans="1:8">
      <c r="A3089" s="2" t="s">
        <v>93</v>
      </c>
      <c r="B3089" s="2"/>
      <c r="C3089">
        <v>394.86</v>
      </c>
      <c r="D3089">
        <v>5</v>
      </c>
      <c r="E3089">
        <v>438.15</v>
      </c>
      <c r="F3089" t="s">
        <v>237</v>
      </c>
      <c r="G3089">
        <f>_xlfn.XLOOKUP(A3089,'List of Molecules Used'!$D$3:$D$55,'List of Molecules Used'!$E$3:$E$55,"",0,1)</f>
        <v>658.1</v>
      </c>
      <c r="H3089">
        <f>_xlfn.XLOOKUP(A3089,'List of Molecules Used'!$D$3:$D$55,'List of Molecules Used'!$F$3:$F$55,"",0,1)</f>
        <v>18.170000000000002</v>
      </c>
    </row>
    <row r="3090" spans="1:8">
      <c r="A3090" s="2" t="s">
        <v>93</v>
      </c>
      <c r="B3090" s="2"/>
      <c r="C3090">
        <v>394.86</v>
      </c>
      <c r="D3090">
        <v>5.5</v>
      </c>
      <c r="E3090">
        <v>438.14</v>
      </c>
      <c r="F3090" t="s">
        <v>237</v>
      </c>
      <c r="G3090">
        <f>_xlfn.XLOOKUP(A3090,'List of Molecules Used'!$D$3:$D$55,'List of Molecules Used'!$E$3:$E$55,"",0,1)</f>
        <v>658.1</v>
      </c>
      <c r="H3090">
        <f>_xlfn.XLOOKUP(A3090,'List of Molecules Used'!$D$3:$D$55,'List of Molecules Used'!$F$3:$F$55,"",0,1)</f>
        <v>18.170000000000002</v>
      </c>
    </row>
    <row r="3091" spans="1:8">
      <c r="A3091" s="2" t="s">
        <v>93</v>
      </c>
      <c r="B3091" s="2"/>
      <c r="C3091">
        <v>394.86</v>
      </c>
      <c r="D3091">
        <v>6</v>
      </c>
      <c r="E3091">
        <v>438.12</v>
      </c>
      <c r="F3091" t="s">
        <v>237</v>
      </c>
      <c r="G3091">
        <f>_xlfn.XLOOKUP(A3091,'List of Molecules Used'!$D$3:$D$55,'List of Molecules Used'!$E$3:$E$55,"",0,1)</f>
        <v>658.1</v>
      </c>
      <c r="H3091">
        <f>_xlfn.XLOOKUP(A3091,'List of Molecules Used'!$D$3:$D$55,'List of Molecules Used'!$F$3:$F$55,"",0,1)</f>
        <v>18.170000000000002</v>
      </c>
    </row>
    <row r="3092" spans="1:8">
      <c r="A3092" s="2" t="s">
        <v>93</v>
      </c>
      <c r="B3092" s="2"/>
      <c r="C3092">
        <v>394.86</v>
      </c>
      <c r="D3092">
        <v>6.5</v>
      </c>
      <c r="E3092">
        <v>438.1</v>
      </c>
      <c r="F3092" t="s">
        <v>237</v>
      </c>
      <c r="G3092">
        <f>_xlfn.XLOOKUP(A3092,'List of Molecules Used'!$D$3:$D$55,'List of Molecules Used'!$E$3:$E$55,"",0,1)</f>
        <v>658.1</v>
      </c>
      <c r="H3092">
        <f>_xlfn.XLOOKUP(A3092,'List of Molecules Used'!$D$3:$D$55,'List of Molecules Used'!$F$3:$F$55,"",0,1)</f>
        <v>18.170000000000002</v>
      </c>
    </row>
    <row r="3093" spans="1:8">
      <c r="A3093" s="2" t="s">
        <v>93</v>
      </c>
      <c r="B3093" s="2"/>
      <c r="C3093">
        <v>394.86</v>
      </c>
      <c r="D3093">
        <v>7</v>
      </c>
      <c r="E3093">
        <v>438.08</v>
      </c>
      <c r="F3093" t="s">
        <v>237</v>
      </c>
      <c r="G3093">
        <f>_xlfn.XLOOKUP(A3093,'List of Molecules Used'!$D$3:$D$55,'List of Molecules Used'!$E$3:$E$55,"",0,1)</f>
        <v>658.1</v>
      </c>
      <c r="H3093">
        <f>_xlfn.XLOOKUP(A3093,'List of Molecules Used'!$D$3:$D$55,'List of Molecules Used'!$F$3:$F$55,"",0,1)</f>
        <v>18.170000000000002</v>
      </c>
    </row>
    <row r="3094" spans="1:8">
      <c r="A3094" s="2" t="s">
        <v>93</v>
      </c>
      <c r="B3094" s="2"/>
      <c r="C3094">
        <v>394.86</v>
      </c>
      <c r="D3094">
        <v>7.5</v>
      </c>
      <c r="E3094">
        <v>438.06</v>
      </c>
      <c r="F3094" t="s">
        <v>237</v>
      </c>
      <c r="G3094">
        <f>_xlfn.XLOOKUP(A3094,'List of Molecules Used'!$D$3:$D$55,'List of Molecules Used'!$E$3:$E$55,"",0,1)</f>
        <v>658.1</v>
      </c>
      <c r="H3094">
        <f>_xlfn.XLOOKUP(A3094,'List of Molecules Used'!$D$3:$D$55,'List of Molecules Used'!$F$3:$F$55,"",0,1)</f>
        <v>18.170000000000002</v>
      </c>
    </row>
    <row r="3095" spans="1:8">
      <c r="A3095" s="2" t="s">
        <v>93</v>
      </c>
      <c r="B3095" s="2"/>
      <c r="C3095">
        <v>394.86</v>
      </c>
      <c r="D3095">
        <v>8</v>
      </c>
      <c r="E3095">
        <v>438.04</v>
      </c>
      <c r="F3095" t="s">
        <v>237</v>
      </c>
      <c r="G3095">
        <f>_xlfn.XLOOKUP(A3095,'List of Molecules Used'!$D$3:$D$55,'List of Molecules Used'!$E$3:$E$55,"",0,1)</f>
        <v>658.1</v>
      </c>
      <c r="H3095">
        <f>_xlfn.XLOOKUP(A3095,'List of Molecules Used'!$D$3:$D$55,'List of Molecules Used'!$F$3:$F$55,"",0,1)</f>
        <v>18.170000000000002</v>
      </c>
    </row>
    <row r="3096" spans="1:8">
      <c r="A3096" s="2" t="s">
        <v>93</v>
      </c>
      <c r="B3096" s="2"/>
      <c r="C3096">
        <v>394.86</v>
      </c>
      <c r="D3096">
        <v>8.5</v>
      </c>
      <c r="E3096">
        <v>438.02</v>
      </c>
      <c r="F3096" t="s">
        <v>237</v>
      </c>
      <c r="G3096">
        <f>_xlfn.XLOOKUP(A3096,'List of Molecules Used'!$D$3:$D$55,'List of Molecules Used'!$E$3:$E$55,"",0,1)</f>
        <v>658.1</v>
      </c>
      <c r="H3096">
        <f>_xlfn.XLOOKUP(A3096,'List of Molecules Used'!$D$3:$D$55,'List of Molecules Used'!$F$3:$F$55,"",0,1)</f>
        <v>18.170000000000002</v>
      </c>
    </row>
    <row r="3097" spans="1:8">
      <c r="A3097" s="2" t="s">
        <v>93</v>
      </c>
      <c r="B3097" s="2"/>
      <c r="C3097">
        <v>394.86</v>
      </c>
      <c r="D3097">
        <v>9</v>
      </c>
      <c r="E3097">
        <v>438</v>
      </c>
      <c r="F3097" t="s">
        <v>237</v>
      </c>
      <c r="G3097">
        <f>_xlfn.XLOOKUP(A3097,'List of Molecules Used'!$D$3:$D$55,'List of Molecules Used'!$E$3:$E$55,"",0,1)</f>
        <v>658.1</v>
      </c>
      <c r="H3097">
        <f>_xlfn.XLOOKUP(A3097,'List of Molecules Used'!$D$3:$D$55,'List of Molecules Used'!$F$3:$F$55,"",0,1)</f>
        <v>18.170000000000002</v>
      </c>
    </row>
    <row r="3098" spans="1:8">
      <c r="A3098" s="2" t="s">
        <v>93</v>
      </c>
      <c r="B3098" s="2"/>
      <c r="C3098">
        <v>394.86</v>
      </c>
      <c r="D3098">
        <v>9.5</v>
      </c>
      <c r="E3098">
        <v>437.98</v>
      </c>
      <c r="F3098" t="s">
        <v>237</v>
      </c>
      <c r="G3098">
        <f>_xlfn.XLOOKUP(A3098,'List of Molecules Used'!$D$3:$D$55,'List of Molecules Used'!$E$3:$E$55,"",0,1)</f>
        <v>658.1</v>
      </c>
      <c r="H3098">
        <f>_xlfn.XLOOKUP(A3098,'List of Molecules Used'!$D$3:$D$55,'List of Molecules Used'!$F$3:$F$55,"",0,1)</f>
        <v>18.170000000000002</v>
      </c>
    </row>
    <row r="3099" spans="1:8">
      <c r="A3099" s="2" t="s">
        <v>93</v>
      </c>
      <c r="B3099" s="2"/>
      <c r="C3099">
        <v>394.86</v>
      </c>
      <c r="D3099">
        <v>10</v>
      </c>
      <c r="E3099">
        <v>437.96</v>
      </c>
      <c r="F3099" t="s">
        <v>237</v>
      </c>
      <c r="G3099">
        <f>_xlfn.XLOOKUP(A3099,'List of Molecules Used'!$D$3:$D$55,'List of Molecules Used'!$E$3:$E$55,"",0,1)</f>
        <v>658.1</v>
      </c>
      <c r="H3099">
        <f>_xlfn.XLOOKUP(A3099,'List of Molecules Used'!$D$3:$D$55,'List of Molecules Used'!$F$3:$F$55,"",0,1)</f>
        <v>18.170000000000002</v>
      </c>
    </row>
    <row r="3100" spans="1:8">
      <c r="A3100" s="2" t="s">
        <v>93</v>
      </c>
      <c r="B3100" s="2"/>
      <c r="C3100">
        <v>460.67</v>
      </c>
      <c r="D3100">
        <v>1</v>
      </c>
      <c r="E3100">
        <v>484.22</v>
      </c>
      <c r="F3100" t="s">
        <v>237</v>
      </c>
      <c r="G3100">
        <f>_xlfn.XLOOKUP(A3100,'List of Molecules Used'!$D$3:$D$55,'List of Molecules Used'!$E$3:$E$55,"",0,1)</f>
        <v>658.1</v>
      </c>
      <c r="H3100">
        <f>_xlfn.XLOOKUP(A3100,'List of Molecules Used'!$D$3:$D$55,'List of Molecules Used'!$F$3:$F$55,"",0,1)</f>
        <v>18.170000000000002</v>
      </c>
    </row>
    <row r="3101" spans="1:8">
      <c r="A3101" s="2" t="s">
        <v>93</v>
      </c>
      <c r="B3101" s="2"/>
      <c r="C3101">
        <v>460.67</v>
      </c>
      <c r="D3101">
        <v>1.5</v>
      </c>
      <c r="E3101">
        <v>484.17</v>
      </c>
      <c r="F3101" t="s">
        <v>237</v>
      </c>
      <c r="G3101">
        <f>_xlfn.XLOOKUP(A3101,'List of Molecules Used'!$D$3:$D$55,'List of Molecules Used'!$E$3:$E$55,"",0,1)</f>
        <v>658.1</v>
      </c>
      <c r="H3101">
        <f>_xlfn.XLOOKUP(A3101,'List of Molecules Used'!$D$3:$D$55,'List of Molecules Used'!$F$3:$F$55,"",0,1)</f>
        <v>18.170000000000002</v>
      </c>
    </row>
    <row r="3102" spans="1:8">
      <c r="A3102" s="2" t="s">
        <v>93</v>
      </c>
      <c r="B3102" s="2"/>
      <c r="C3102">
        <v>460.67</v>
      </c>
      <c r="D3102">
        <v>2</v>
      </c>
      <c r="E3102">
        <v>484.13</v>
      </c>
      <c r="F3102" t="s">
        <v>237</v>
      </c>
      <c r="G3102">
        <f>_xlfn.XLOOKUP(A3102,'List of Molecules Used'!$D$3:$D$55,'List of Molecules Used'!$E$3:$E$55,"",0,1)</f>
        <v>658.1</v>
      </c>
      <c r="H3102">
        <f>_xlfn.XLOOKUP(A3102,'List of Molecules Used'!$D$3:$D$55,'List of Molecules Used'!$F$3:$F$55,"",0,1)</f>
        <v>18.170000000000002</v>
      </c>
    </row>
    <row r="3103" spans="1:8">
      <c r="A3103" s="2" t="s">
        <v>93</v>
      </c>
      <c r="B3103" s="2"/>
      <c r="C3103">
        <v>460.67</v>
      </c>
      <c r="D3103">
        <v>2.5</v>
      </c>
      <c r="E3103">
        <v>484.08</v>
      </c>
      <c r="F3103" t="s">
        <v>237</v>
      </c>
      <c r="G3103">
        <f>_xlfn.XLOOKUP(A3103,'List of Molecules Used'!$D$3:$D$55,'List of Molecules Used'!$E$3:$E$55,"",0,1)</f>
        <v>658.1</v>
      </c>
      <c r="H3103">
        <f>_xlfn.XLOOKUP(A3103,'List of Molecules Used'!$D$3:$D$55,'List of Molecules Used'!$F$3:$F$55,"",0,1)</f>
        <v>18.170000000000002</v>
      </c>
    </row>
    <row r="3104" spans="1:8">
      <c r="A3104" s="2" t="s">
        <v>93</v>
      </c>
      <c r="B3104" s="2"/>
      <c r="C3104">
        <v>460.67</v>
      </c>
      <c r="D3104">
        <v>3</v>
      </c>
      <c r="E3104">
        <v>484.04</v>
      </c>
      <c r="F3104" t="s">
        <v>237</v>
      </c>
      <c r="G3104">
        <f>_xlfn.XLOOKUP(A3104,'List of Molecules Used'!$D$3:$D$55,'List of Molecules Used'!$E$3:$E$55,"",0,1)</f>
        <v>658.1</v>
      </c>
      <c r="H3104">
        <f>_xlfn.XLOOKUP(A3104,'List of Molecules Used'!$D$3:$D$55,'List of Molecules Used'!$F$3:$F$55,"",0,1)</f>
        <v>18.170000000000002</v>
      </c>
    </row>
    <row r="3105" spans="1:8">
      <c r="A3105" s="2" t="s">
        <v>93</v>
      </c>
      <c r="B3105" s="2"/>
      <c r="C3105">
        <v>460.67</v>
      </c>
      <c r="D3105">
        <v>3.5</v>
      </c>
      <c r="E3105">
        <v>483.99</v>
      </c>
      <c r="F3105" t="s">
        <v>237</v>
      </c>
      <c r="G3105">
        <f>_xlfn.XLOOKUP(A3105,'List of Molecules Used'!$D$3:$D$55,'List of Molecules Used'!$E$3:$E$55,"",0,1)</f>
        <v>658.1</v>
      </c>
      <c r="H3105">
        <f>_xlfn.XLOOKUP(A3105,'List of Molecules Used'!$D$3:$D$55,'List of Molecules Used'!$F$3:$F$55,"",0,1)</f>
        <v>18.170000000000002</v>
      </c>
    </row>
    <row r="3106" spans="1:8">
      <c r="A3106" s="2" t="s">
        <v>93</v>
      </c>
      <c r="B3106" s="2"/>
      <c r="C3106">
        <v>460.67</v>
      </c>
      <c r="D3106">
        <v>4</v>
      </c>
      <c r="E3106">
        <v>483.95</v>
      </c>
      <c r="F3106" t="s">
        <v>237</v>
      </c>
      <c r="G3106">
        <f>_xlfn.XLOOKUP(A3106,'List of Molecules Used'!$D$3:$D$55,'List of Molecules Used'!$E$3:$E$55,"",0,1)</f>
        <v>658.1</v>
      </c>
      <c r="H3106">
        <f>_xlfn.XLOOKUP(A3106,'List of Molecules Used'!$D$3:$D$55,'List of Molecules Used'!$F$3:$F$55,"",0,1)</f>
        <v>18.170000000000002</v>
      </c>
    </row>
    <row r="3107" spans="1:8">
      <c r="A3107" s="2" t="s">
        <v>93</v>
      </c>
      <c r="B3107" s="2"/>
      <c r="C3107">
        <v>460.67</v>
      </c>
      <c r="D3107">
        <v>4.5</v>
      </c>
      <c r="E3107">
        <v>483.9</v>
      </c>
      <c r="F3107" t="s">
        <v>237</v>
      </c>
      <c r="G3107">
        <f>_xlfn.XLOOKUP(A3107,'List of Molecules Used'!$D$3:$D$55,'List of Molecules Used'!$E$3:$E$55,"",0,1)</f>
        <v>658.1</v>
      </c>
      <c r="H3107">
        <f>_xlfn.XLOOKUP(A3107,'List of Molecules Used'!$D$3:$D$55,'List of Molecules Used'!$F$3:$F$55,"",0,1)</f>
        <v>18.170000000000002</v>
      </c>
    </row>
    <row r="3108" spans="1:8">
      <c r="A3108" s="2" t="s">
        <v>93</v>
      </c>
      <c r="B3108" s="2"/>
      <c r="C3108">
        <v>460.67</v>
      </c>
      <c r="D3108">
        <v>5</v>
      </c>
      <c r="E3108">
        <v>483.86</v>
      </c>
      <c r="F3108" t="s">
        <v>237</v>
      </c>
      <c r="G3108">
        <f>_xlfn.XLOOKUP(A3108,'List of Molecules Used'!$D$3:$D$55,'List of Molecules Used'!$E$3:$E$55,"",0,1)</f>
        <v>658.1</v>
      </c>
      <c r="H3108">
        <f>_xlfn.XLOOKUP(A3108,'List of Molecules Used'!$D$3:$D$55,'List of Molecules Used'!$F$3:$F$55,"",0,1)</f>
        <v>18.170000000000002</v>
      </c>
    </row>
    <row r="3109" spans="1:8">
      <c r="A3109" s="2" t="s">
        <v>93</v>
      </c>
      <c r="B3109" s="2"/>
      <c r="C3109">
        <v>460.67</v>
      </c>
      <c r="D3109">
        <v>5.5</v>
      </c>
      <c r="E3109">
        <v>483.82</v>
      </c>
      <c r="F3109" t="s">
        <v>237</v>
      </c>
      <c r="G3109">
        <f>_xlfn.XLOOKUP(A3109,'List of Molecules Used'!$D$3:$D$55,'List of Molecules Used'!$E$3:$E$55,"",0,1)</f>
        <v>658.1</v>
      </c>
      <c r="H3109">
        <f>_xlfn.XLOOKUP(A3109,'List of Molecules Used'!$D$3:$D$55,'List of Molecules Used'!$F$3:$F$55,"",0,1)</f>
        <v>18.170000000000002</v>
      </c>
    </row>
    <row r="3110" spans="1:8">
      <c r="A3110" s="2" t="s">
        <v>93</v>
      </c>
      <c r="B3110" s="2"/>
      <c r="C3110">
        <v>460.67</v>
      </c>
      <c r="D3110">
        <v>6</v>
      </c>
      <c r="E3110">
        <v>483.77</v>
      </c>
      <c r="F3110" t="s">
        <v>237</v>
      </c>
      <c r="G3110">
        <f>_xlfn.XLOOKUP(A3110,'List of Molecules Used'!$D$3:$D$55,'List of Molecules Used'!$E$3:$E$55,"",0,1)</f>
        <v>658.1</v>
      </c>
      <c r="H3110">
        <f>_xlfn.XLOOKUP(A3110,'List of Molecules Used'!$D$3:$D$55,'List of Molecules Used'!$F$3:$F$55,"",0,1)</f>
        <v>18.170000000000002</v>
      </c>
    </row>
    <row r="3111" spans="1:8">
      <c r="A3111" s="2" t="s">
        <v>93</v>
      </c>
      <c r="B3111" s="2"/>
      <c r="C3111">
        <v>460.67</v>
      </c>
      <c r="D3111">
        <v>6.5</v>
      </c>
      <c r="E3111">
        <v>483.73</v>
      </c>
      <c r="F3111" t="s">
        <v>237</v>
      </c>
      <c r="G3111">
        <f>_xlfn.XLOOKUP(A3111,'List of Molecules Used'!$D$3:$D$55,'List of Molecules Used'!$E$3:$E$55,"",0,1)</f>
        <v>658.1</v>
      </c>
      <c r="H3111">
        <f>_xlfn.XLOOKUP(A3111,'List of Molecules Used'!$D$3:$D$55,'List of Molecules Used'!$F$3:$F$55,"",0,1)</f>
        <v>18.170000000000002</v>
      </c>
    </row>
    <row r="3112" spans="1:8">
      <c r="A3112" s="2" t="s">
        <v>93</v>
      </c>
      <c r="B3112" s="2"/>
      <c r="C3112">
        <v>460.67</v>
      </c>
      <c r="D3112">
        <v>7</v>
      </c>
      <c r="E3112">
        <v>483.68</v>
      </c>
      <c r="F3112" t="s">
        <v>237</v>
      </c>
      <c r="G3112">
        <f>_xlfn.XLOOKUP(A3112,'List of Molecules Used'!$D$3:$D$55,'List of Molecules Used'!$E$3:$E$55,"",0,1)</f>
        <v>658.1</v>
      </c>
      <c r="H3112">
        <f>_xlfn.XLOOKUP(A3112,'List of Molecules Used'!$D$3:$D$55,'List of Molecules Used'!$F$3:$F$55,"",0,1)</f>
        <v>18.170000000000002</v>
      </c>
    </row>
    <row r="3113" spans="1:8">
      <c r="A3113" s="2" t="s">
        <v>93</v>
      </c>
      <c r="B3113" s="2"/>
      <c r="C3113">
        <v>460.67</v>
      </c>
      <c r="D3113">
        <v>7.5</v>
      </c>
      <c r="E3113">
        <v>483.64</v>
      </c>
      <c r="F3113" t="s">
        <v>237</v>
      </c>
      <c r="G3113">
        <f>_xlfn.XLOOKUP(A3113,'List of Molecules Used'!$D$3:$D$55,'List of Molecules Used'!$E$3:$E$55,"",0,1)</f>
        <v>658.1</v>
      </c>
      <c r="H3113">
        <f>_xlfn.XLOOKUP(A3113,'List of Molecules Used'!$D$3:$D$55,'List of Molecules Used'!$F$3:$F$55,"",0,1)</f>
        <v>18.170000000000002</v>
      </c>
    </row>
    <row r="3114" spans="1:8">
      <c r="A3114" s="2" t="s">
        <v>93</v>
      </c>
      <c r="B3114" s="2"/>
      <c r="C3114">
        <v>460.67</v>
      </c>
      <c r="D3114">
        <v>8</v>
      </c>
      <c r="E3114">
        <v>483.6</v>
      </c>
      <c r="F3114" t="s">
        <v>237</v>
      </c>
      <c r="G3114">
        <f>_xlfn.XLOOKUP(A3114,'List of Molecules Used'!$D$3:$D$55,'List of Molecules Used'!$E$3:$E$55,"",0,1)</f>
        <v>658.1</v>
      </c>
      <c r="H3114">
        <f>_xlfn.XLOOKUP(A3114,'List of Molecules Used'!$D$3:$D$55,'List of Molecules Used'!$F$3:$F$55,"",0,1)</f>
        <v>18.170000000000002</v>
      </c>
    </row>
    <row r="3115" spans="1:8">
      <c r="A3115" s="2" t="s">
        <v>93</v>
      </c>
      <c r="B3115" s="2"/>
      <c r="C3115">
        <v>460.67</v>
      </c>
      <c r="D3115">
        <v>8.5</v>
      </c>
      <c r="E3115">
        <v>483.56</v>
      </c>
      <c r="F3115" t="s">
        <v>237</v>
      </c>
      <c r="G3115">
        <f>_xlfn.XLOOKUP(A3115,'List of Molecules Used'!$D$3:$D$55,'List of Molecules Used'!$E$3:$E$55,"",0,1)</f>
        <v>658.1</v>
      </c>
      <c r="H3115">
        <f>_xlfn.XLOOKUP(A3115,'List of Molecules Used'!$D$3:$D$55,'List of Molecules Used'!$F$3:$F$55,"",0,1)</f>
        <v>18.170000000000002</v>
      </c>
    </row>
    <row r="3116" spans="1:8">
      <c r="A3116" s="2" t="s">
        <v>93</v>
      </c>
      <c r="B3116" s="2"/>
      <c r="C3116">
        <v>460.67</v>
      </c>
      <c r="D3116">
        <v>9</v>
      </c>
      <c r="E3116">
        <v>483.51</v>
      </c>
      <c r="F3116" t="s">
        <v>237</v>
      </c>
      <c r="G3116">
        <f>_xlfn.XLOOKUP(A3116,'List of Molecules Used'!$D$3:$D$55,'List of Molecules Used'!$E$3:$E$55,"",0,1)</f>
        <v>658.1</v>
      </c>
      <c r="H3116">
        <f>_xlfn.XLOOKUP(A3116,'List of Molecules Used'!$D$3:$D$55,'List of Molecules Used'!$F$3:$F$55,"",0,1)</f>
        <v>18.170000000000002</v>
      </c>
    </row>
    <row r="3117" spans="1:8">
      <c r="A3117" s="2" t="s">
        <v>93</v>
      </c>
      <c r="B3117" s="2"/>
      <c r="C3117">
        <v>460.67</v>
      </c>
      <c r="D3117">
        <v>9.5</v>
      </c>
      <c r="E3117">
        <v>483.47</v>
      </c>
      <c r="F3117" t="s">
        <v>237</v>
      </c>
      <c r="G3117">
        <f>_xlfn.XLOOKUP(A3117,'List of Molecules Used'!$D$3:$D$55,'List of Molecules Used'!$E$3:$E$55,"",0,1)</f>
        <v>658.1</v>
      </c>
      <c r="H3117">
        <f>_xlfn.XLOOKUP(A3117,'List of Molecules Used'!$D$3:$D$55,'List of Molecules Used'!$F$3:$F$55,"",0,1)</f>
        <v>18.170000000000002</v>
      </c>
    </row>
    <row r="3118" spans="1:8">
      <c r="A3118" s="2" t="s">
        <v>93</v>
      </c>
      <c r="B3118" s="2"/>
      <c r="C3118">
        <v>460.67</v>
      </c>
      <c r="D3118">
        <v>10</v>
      </c>
      <c r="E3118">
        <v>483.43</v>
      </c>
      <c r="F3118" t="s">
        <v>237</v>
      </c>
      <c r="G3118">
        <f>_xlfn.XLOOKUP(A3118,'List of Molecules Used'!$D$3:$D$55,'List of Molecules Used'!$E$3:$E$55,"",0,1)</f>
        <v>658.1</v>
      </c>
      <c r="H3118">
        <f>_xlfn.XLOOKUP(A3118,'List of Molecules Used'!$D$3:$D$55,'List of Molecules Used'!$F$3:$F$55,"",0,1)</f>
        <v>18.170000000000002</v>
      </c>
    </row>
    <row r="3119" spans="1:8">
      <c r="A3119" s="2" t="s">
        <v>93</v>
      </c>
      <c r="B3119" s="2"/>
      <c r="C3119">
        <v>526.48</v>
      </c>
      <c r="D3119">
        <v>1</v>
      </c>
      <c r="E3119">
        <v>447.83</v>
      </c>
      <c r="F3119" t="s">
        <v>238</v>
      </c>
      <c r="G3119">
        <f>_xlfn.XLOOKUP(A3119,'List of Molecules Used'!$D$3:$D$55,'List of Molecules Used'!$E$3:$E$55,"",0,1)</f>
        <v>658.1</v>
      </c>
      <c r="H3119">
        <f>_xlfn.XLOOKUP(A3119,'List of Molecules Used'!$D$3:$D$55,'List of Molecules Used'!$F$3:$F$55,"",0,1)</f>
        <v>18.170000000000002</v>
      </c>
    </row>
    <row r="3120" spans="1:8">
      <c r="A3120" s="2" t="s">
        <v>93</v>
      </c>
      <c r="B3120" s="2"/>
      <c r="C3120">
        <v>526.48</v>
      </c>
      <c r="D3120">
        <v>1.5</v>
      </c>
      <c r="E3120">
        <v>450.92</v>
      </c>
      <c r="F3120" t="s">
        <v>238</v>
      </c>
      <c r="G3120">
        <f>_xlfn.XLOOKUP(A3120,'List of Molecules Used'!$D$3:$D$55,'List of Molecules Used'!$E$3:$E$55,"",0,1)</f>
        <v>658.1</v>
      </c>
      <c r="H3120">
        <f>_xlfn.XLOOKUP(A3120,'List of Molecules Used'!$D$3:$D$55,'List of Molecules Used'!$F$3:$F$55,"",0,1)</f>
        <v>18.170000000000002</v>
      </c>
    </row>
    <row r="3121" spans="1:8">
      <c r="A3121" s="2" t="s">
        <v>93</v>
      </c>
      <c r="B3121" s="2"/>
      <c r="C3121">
        <v>526.48</v>
      </c>
      <c r="D3121">
        <v>2</v>
      </c>
      <c r="E3121">
        <v>454.57</v>
      </c>
      <c r="F3121" t="s">
        <v>238</v>
      </c>
      <c r="G3121">
        <f>_xlfn.XLOOKUP(A3121,'List of Molecules Used'!$D$3:$D$55,'List of Molecules Used'!$E$3:$E$55,"",0,1)</f>
        <v>658.1</v>
      </c>
      <c r="H3121">
        <f>_xlfn.XLOOKUP(A3121,'List of Molecules Used'!$D$3:$D$55,'List of Molecules Used'!$F$3:$F$55,"",0,1)</f>
        <v>18.170000000000002</v>
      </c>
    </row>
    <row r="3122" spans="1:8">
      <c r="A3122" s="2" t="s">
        <v>93</v>
      </c>
      <c r="B3122" s="2"/>
      <c r="C3122">
        <v>526.48</v>
      </c>
      <c r="D3122">
        <v>2.2707000000000002</v>
      </c>
      <c r="E3122">
        <v>456.86</v>
      </c>
      <c r="F3122" t="s">
        <v>238</v>
      </c>
      <c r="G3122">
        <f>_xlfn.XLOOKUP(A3122,'List of Molecules Used'!$D$3:$D$55,'List of Molecules Used'!$E$3:$E$55,"",0,1)</f>
        <v>658.1</v>
      </c>
      <c r="H3122">
        <f>_xlfn.XLOOKUP(A3122,'List of Molecules Used'!$D$3:$D$55,'List of Molecules Used'!$F$3:$F$55,"",0,1)</f>
        <v>18.170000000000002</v>
      </c>
    </row>
    <row r="3123" spans="1:8">
      <c r="A3123" s="2" t="s">
        <v>93</v>
      </c>
      <c r="B3123" s="2"/>
      <c r="C3123">
        <v>526.48</v>
      </c>
      <c r="D3123">
        <v>2.2707000000000002</v>
      </c>
      <c r="E3123">
        <v>532.59</v>
      </c>
      <c r="F3123" t="s">
        <v>237</v>
      </c>
      <c r="G3123">
        <f>_xlfn.XLOOKUP(A3123,'List of Molecules Used'!$D$3:$D$55,'List of Molecules Used'!$E$3:$E$55,"",0,1)</f>
        <v>658.1</v>
      </c>
      <c r="H3123">
        <f>_xlfn.XLOOKUP(A3123,'List of Molecules Used'!$D$3:$D$55,'List of Molecules Used'!$F$3:$F$55,"",0,1)</f>
        <v>18.170000000000002</v>
      </c>
    </row>
    <row r="3124" spans="1:8">
      <c r="A3124" s="2" t="s">
        <v>93</v>
      </c>
      <c r="B3124" s="2"/>
      <c r="C3124">
        <v>526.48</v>
      </c>
      <c r="D3124">
        <v>2.5</v>
      </c>
      <c r="E3124">
        <v>532.53</v>
      </c>
      <c r="F3124" t="s">
        <v>237</v>
      </c>
      <c r="G3124">
        <f>_xlfn.XLOOKUP(A3124,'List of Molecules Used'!$D$3:$D$55,'List of Molecules Used'!$E$3:$E$55,"",0,1)</f>
        <v>658.1</v>
      </c>
      <c r="H3124">
        <f>_xlfn.XLOOKUP(A3124,'List of Molecules Used'!$D$3:$D$55,'List of Molecules Used'!$F$3:$F$55,"",0,1)</f>
        <v>18.170000000000002</v>
      </c>
    </row>
    <row r="3125" spans="1:8">
      <c r="A3125" s="2" t="s">
        <v>93</v>
      </c>
      <c r="B3125" s="2"/>
      <c r="C3125">
        <v>526.48</v>
      </c>
      <c r="D3125">
        <v>3</v>
      </c>
      <c r="E3125">
        <v>532.39</v>
      </c>
      <c r="F3125" t="s">
        <v>237</v>
      </c>
      <c r="G3125">
        <f>_xlfn.XLOOKUP(A3125,'List of Molecules Used'!$D$3:$D$55,'List of Molecules Used'!$E$3:$E$55,"",0,1)</f>
        <v>658.1</v>
      </c>
      <c r="H3125">
        <f>_xlfn.XLOOKUP(A3125,'List of Molecules Used'!$D$3:$D$55,'List of Molecules Used'!$F$3:$F$55,"",0,1)</f>
        <v>18.170000000000002</v>
      </c>
    </row>
    <row r="3126" spans="1:8">
      <c r="A3126" s="2" t="s">
        <v>93</v>
      </c>
      <c r="B3126" s="2"/>
      <c r="C3126">
        <v>526.48</v>
      </c>
      <c r="D3126">
        <v>3.5</v>
      </c>
      <c r="E3126">
        <v>532.27</v>
      </c>
      <c r="F3126" t="s">
        <v>237</v>
      </c>
      <c r="G3126">
        <f>_xlfn.XLOOKUP(A3126,'List of Molecules Used'!$D$3:$D$55,'List of Molecules Used'!$E$3:$E$55,"",0,1)</f>
        <v>658.1</v>
      </c>
      <c r="H3126">
        <f>_xlfn.XLOOKUP(A3126,'List of Molecules Used'!$D$3:$D$55,'List of Molecules Used'!$F$3:$F$55,"",0,1)</f>
        <v>18.170000000000002</v>
      </c>
    </row>
    <row r="3127" spans="1:8">
      <c r="A3127" s="2" t="s">
        <v>93</v>
      </c>
      <c r="B3127" s="2"/>
      <c r="C3127">
        <v>526.48</v>
      </c>
      <c r="D3127">
        <v>4</v>
      </c>
      <c r="E3127">
        <v>532.14</v>
      </c>
      <c r="F3127" t="s">
        <v>237</v>
      </c>
      <c r="G3127">
        <f>_xlfn.XLOOKUP(A3127,'List of Molecules Used'!$D$3:$D$55,'List of Molecules Used'!$E$3:$E$55,"",0,1)</f>
        <v>658.1</v>
      </c>
      <c r="H3127">
        <f>_xlfn.XLOOKUP(A3127,'List of Molecules Used'!$D$3:$D$55,'List of Molecules Used'!$F$3:$F$55,"",0,1)</f>
        <v>18.170000000000002</v>
      </c>
    </row>
    <row r="3128" spans="1:8">
      <c r="A3128" s="2" t="s">
        <v>93</v>
      </c>
      <c r="B3128" s="2"/>
      <c r="C3128">
        <v>526.48</v>
      </c>
      <c r="D3128">
        <v>4.5</v>
      </c>
      <c r="E3128">
        <v>532.01</v>
      </c>
      <c r="F3128" t="s">
        <v>237</v>
      </c>
      <c r="G3128">
        <f>_xlfn.XLOOKUP(A3128,'List of Molecules Used'!$D$3:$D$55,'List of Molecules Used'!$E$3:$E$55,"",0,1)</f>
        <v>658.1</v>
      </c>
      <c r="H3128">
        <f>_xlfn.XLOOKUP(A3128,'List of Molecules Used'!$D$3:$D$55,'List of Molecules Used'!$F$3:$F$55,"",0,1)</f>
        <v>18.170000000000002</v>
      </c>
    </row>
    <row r="3129" spans="1:8">
      <c r="A3129" s="2" t="s">
        <v>93</v>
      </c>
      <c r="B3129" s="2"/>
      <c r="C3129">
        <v>526.48</v>
      </c>
      <c r="D3129">
        <v>5</v>
      </c>
      <c r="E3129">
        <v>531.88</v>
      </c>
      <c r="F3129" t="s">
        <v>237</v>
      </c>
      <c r="G3129">
        <f>_xlfn.XLOOKUP(A3129,'List of Molecules Used'!$D$3:$D$55,'List of Molecules Used'!$E$3:$E$55,"",0,1)</f>
        <v>658.1</v>
      </c>
      <c r="H3129">
        <f>_xlfn.XLOOKUP(A3129,'List of Molecules Used'!$D$3:$D$55,'List of Molecules Used'!$F$3:$F$55,"",0,1)</f>
        <v>18.170000000000002</v>
      </c>
    </row>
    <row r="3130" spans="1:8">
      <c r="A3130" s="2" t="s">
        <v>93</v>
      </c>
      <c r="B3130" s="2"/>
      <c r="C3130">
        <v>526.48</v>
      </c>
      <c r="D3130">
        <v>5.5</v>
      </c>
      <c r="E3130">
        <v>531.76</v>
      </c>
      <c r="F3130" t="s">
        <v>237</v>
      </c>
      <c r="G3130">
        <f>_xlfn.XLOOKUP(A3130,'List of Molecules Used'!$D$3:$D$55,'List of Molecules Used'!$E$3:$E$55,"",0,1)</f>
        <v>658.1</v>
      </c>
      <c r="H3130">
        <f>_xlfn.XLOOKUP(A3130,'List of Molecules Used'!$D$3:$D$55,'List of Molecules Used'!$F$3:$F$55,"",0,1)</f>
        <v>18.170000000000002</v>
      </c>
    </row>
    <row r="3131" spans="1:8">
      <c r="A3131" s="2" t="s">
        <v>93</v>
      </c>
      <c r="B3131" s="2"/>
      <c r="C3131">
        <v>526.48</v>
      </c>
      <c r="D3131">
        <v>6</v>
      </c>
      <c r="E3131">
        <v>531.63</v>
      </c>
      <c r="F3131" t="s">
        <v>237</v>
      </c>
      <c r="G3131">
        <f>_xlfn.XLOOKUP(A3131,'List of Molecules Used'!$D$3:$D$55,'List of Molecules Used'!$E$3:$E$55,"",0,1)</f>
        <v>658.1</v>
      </c>
      <c r="H3131">
        <f>_xlfn.XLOOKUP(A3131,'List of Molecules Used'!$D$3:$D$55,'List of Molecules Used'!$F$3:$F$55,"",0,1)</f>
        <v>18.170000000000002</v>
      </c>
    </row>
    <row r="3132" spans="1:8">
      <c r="A3132" s="2" t="s">
        <v>93</v>
      </c>
      <c r="B3132" s="2"/>
      <c r="C3132">
        <v>526.48</v>
      </c>
      <c r="D3132">
        <v>6.5</v>
      </c>
      <c r="E3132">
        <v>531.51</v>
      </c>
      <c r="F3132" t="s">
        <v>237</v>
      </c>
      <c r="G3132">
        <f>_xlfn.XLOOKUP(A3132,'List of Molecules Used'!$D$3:$D$55,'List of Molecules Used'!$E$3:$E$55,"",0,1)</f>
        <v>658.1</v>
      </c>
      <c r="H3132">
        <f>_xlfn.XLOOKUP(A3132,'List of Molecules Used'!$D$3:$D$55,'List of Molecules Used'!$F$3:$F$55,"",0,1)</f>
        <v>18.170000000000002</v>
      </c>
    </row>
    <row r="3133" spans="1:8">
      <c r="A3133" s="2" t="s">
        <v>93</v>
      </c>
      <c r="B3133" s="2"/>
      <c r="C3133">
        <v>526.48</v>
      </c>
      <c r="D3133">
        <v>7</v>
      </c>
      <c r="E3133">
        <v>531.39</v>
      </c>
      <c r="F3133" t="s">
        <v>237</v>
      </c>
      <c r="G3133">
        <f>_xlfn.XLOOKUP(A3133,'List of Molecules Used'!$D$3:$D$55,'List of Molecules Used'!$E$3:$E$55,"",0,1)</f>
        <v>658.1</v>
      </c>
      <c r="H3133">
        <f>_xlfn.XLOOKUP(A3133,'List of Molecules Used'!$D$3:$D$55,'List of Molecules Used'!$F$3:$F$55,"",0,1)</f>
        <v>18.170000000000002</v>
      </c>
    </row>
    <row r="3134" spans="1:8">
      <c r="A3134" s="2" t="s">
        <v>93</v>
      </c>
      <c r="B3134" s="2"/>
      <c r="C3134">
        <v>526.48</v>
      </c>
      <c r="D3134">
        <v>7.5</v>
      </c>
      <c r="E3134">
        <v>531.27</v>
      </c>
      <c r="F3134" t="s">
        <v>237</v>
      </c>
      <c r="G3134">
        <f>_xlfn.XLOOKUP(A3134,'List of Molecules Used'!$D$3:$D$55,'List of Molecules Used'!$E$3:$E$55,"",0,1)</f>
        <v>658.1</v>
      </c>
      <c r="H3134">
        <f>_xlfn.XLOOKUP(A3134,'List of Molecules Used'!$D$3:$D$55,'List of Molecules Used'!$F$3:$F$55,"",0,1)</f>
        <v>18.170000000000002</v>
      </c>
    </row>
    <row r="3135" spans="1:8">
      <c r="A3135" s="2" t="s">
        <v>93</v>
      </c>
      <c r="B3135" s="2"/>
      <c r="C3135">
        <v>526.48</v>
      </c>
      <c r="D3135">
        <v>8</v>
      </c>
      <c r="E3135">
        <v>531.15</v>
      </c>
      <c r="F3135" t="s">
        <v>237</v>
      </c>
      <c r="G3135">
        <f>_xlfn.XLOOKUP(A3135,'List of Molecules Used'!$D$3:$D$55,'List of Molecules Used'!$E$3:$E$55,"",0,1)</f>
        <v>658.1</v>
      </c>
      <c r="H3135">
        <f>_xlfn.XLOOKUP(A3135,'List of Molecules Used'!$D$3:$D$55,'List of Molecules Used'!$F$3:$F$55,"",0,1)</f>
        <v>18.170000000000002</v>
      </c>
    </row>
    <row r="3136" spans="1:8">
      <c r="A3136" s="2" t="s">
        <v>93</v>
      </c>
      <c r="B3136" s="2"/>
      <c r="C3136">
        <v>526.48</v>
      </c>
      <c r="D3136">
        <v>8.5</v>
      </c>
      <c r="E3136">
        <v>531.03</v>
      </c>
      <c r="F3136" t="s">
        <v>237</v>
      </c>
      <c r="G3136">
        <f>_xlfn.XLOOKUP(A3136,'List of Molecules Used'!$D$3:$D$55,'List of Molecules Used'!$E$3:$E$55,"",0,1)</f>
        <v>658.1</v>
      </c>
      <c r="H3136">
        <f>_xlfn.XLOOKUP(A3136,'List of Molecules Used'!$D$3:$D$55,'List of Molecules Used'!$F$3:$F$55,"",0,1)</f>
        <v>18.170000000000002</v>
      </c>
    </row>
    <row r="3137" spans="1:8">
      <c r="A3137" s="2" t="s">
        <v>93</v>
      </c>
      <c r="B3137" s="2"/>
      <c r="C3137">
        <v>526.48</v>
      </c>
      <c r="D3137">
        <v>9</v>
      </c>
      <c r="E3137">
        <v>530.91</v>
      </c>
      <c r="F3137" t="s">
        <v>237</v>
      </c>
      <c r="G3137">
        <f>_xlfn.XLOOKUP(A3137,'List of Molecules Used'!$D$3:$D$55,'List of Molecules Used'!$E$3:$E$55,"",0,1)</f>
        <v>658.1</v>
      </c>
      <c r="H3137">
        <f>_xlfn.XLOOKUP(A3137,'List of Molecules Used'!$D$3:$D$55,'List of Molecules Used'!$F$3:$F$55,"",0,1)</f>
        <v>18.170000000000002</v>
      </c>
    </row>
    <row r="3138" spans="1:8">
      <c r="A3138" s="2" t="s">
        <v>93</v>
      </c>
      <c r="B3138" s="2"/>
      <c r="C3138">
        <v>526.48</v>
      </c>
      <c r="D3138">
        <v>9.5</v>
      </c>
      <c r="E3138">
        <v>530.79999999999995</v>
      </c>
      <c r="F3138" t="s">
        <v>237</v>
      </c>
      <c r="G3138">
        <f>_xlfn.XLOOKUP(A3138,'List of Molecules Used'!$D$3:$D$55,'List of Molecules Used'!$E$3:$E$55,"",0,1)</f>
        <v>658.1</v>
      </c>
      <c r="H3138">
        <f>_xlfn.XLOOKUP(A3138,'List of Molecules Used'!$D$3:$D$55,'List of Molecules Used'!$F$3:$F$55,"",0,1)</f>
        <v>18.170000000000002</v>
      </c>
    </row>
    <row r="3139" spans="1:8">
      <c r="A3139" s="2" t="s">
        <v>93</v>
      </c>
      <c r="B3139" s="2"/>
      <c r="C3139">
        <v>526.48</v>
      </c>
      <c r="D3139">
        <v>10</v>
      </c>
      <c r="E3139">
        <v>530.67999999999995</v>
      </c>
      <c r="F3139" t="s">
        <v>237</v>
      </c>
      <c r="G3139">
        <f>_xlfn.XLOOKUP(A3139,'List of Molecules Used'!$D$3:$D$55,'List of Molecules Used'!$E$3:$E$55,"",0,1)</f>
        <v>658.1</v>
      </c>
      <c r="H3139">
        <f>_xlfn.XLOOKUP(A3139,'List of Molecules Used'!$D$3:$D$55,'List of Molecules Used'!$F$3:$F$55,"",0,1)</f>
        <v>18.170000000000002</v>
      </c>
    </row>
    <row r="3140" spans="1:8">
      <c r="A3140" s="2" t="s">
        <v>93</v>
      </c>
      <c r="B3140" s="2"/>
      <c r="C3140">
        <v>592.29</v>
      </c>
      <c r="D3140">
        <v>1</v>
      </c>
      <c r="E3140">
        <v>483.61</v>
      </c>
      <c r="F3140" t="s">
        <v>238</v>
      </c>
      <c r="G3140">
        <f>_xlfn.XLOOKUP(A3140,'List of Molecules Used'!$D$3:$D$55,'List of Molecules Used'!$E$3:$E$55,"",0,1)</f>
        <v>658.1</v>
      </c>
      <c r="H3140">
        <f>_xlfn.XLOOKUP(A3140,'List of Molecules Used'!$D$3:$D$55,'List of Molecules Used'!$F$3:$F$55,"",0,1)</f>
        <v>18.170000000000002</v>
      </c>
    </row>
    <row r="3141" spans="1:8">
      <c r="A3141" s="2" t="s">
        <v>93</v>
      </c>
      <c r="B3141" s="2"/>
      <c r="C3141">
        <v>592.29</v>
      </c>
      <c r="D3141">
        <v>1.5</v>
      </c>
      <c r="E3141">
        <v>485.24</v>
      </c>
      <c r="F3141" t="s">
        <v>238</v>
      </c>
      <c r="G3141">
        <f>_xlfn.XLOOKUP(A3141,'List of Molecules Used'!$D$3:$D$55,'List of Molecules Used'!$E$3:$E$55,"",0,1)</f>
        <v>658.1</v>
      </c>
      <c r="H3141">
        <f>_xlfn.XLOOKUP(A3141,'List of Molecules Used'!$D$3:$D$55,'List of Molecules Used'!$F$3:$F$55,"",0,1)</f>
        <v>18.170000000000002</v>
      </c>
    </row>
    <row r="3142" spans="1:8">
      <c r="A3142" s="2" t="s">
        <v>93</v>
      </c>
      <c r="B3142" s="2"/>
      <c r="C3142">
        <v>592.29</v>
      </c>
      <c r="D3142">
        <v>2</v>
      </c>
      <c r="E3142">
        <v>487.02</v>
      </c>
      <c r="F3142" t="s">
        <v>238</v>
      </c>
      <c r="G3142">
        <f>_xlfn.XLOOKUP(A3142,'List of Molecules Used'!$D$3:$D$55,'List of Molecules Used'!$E$3:$E$55,"",0,1)</f>
        <v>658.1</v>
      </c>
      <c r="H3142">
        <f>_xlfn.XLOOKUP(A3142,'List of Molecules Used'!$D$3:$D$55,'List of Molecules Used'!$F$3:$F$55,"",0,1)</f>
        <v>18.170000000000002</v>
      </c>
    </row>
    <row r="3143" spans="1:8">
      <c r="A3143" s="2" t="s">
        <v>93</v>
      </c>
      <c r="B3143" s="2"/>
      <c r="C3143">
        <v>592.29</v>
      </c>
      <c r="D3143">
        <v>2.5</v>
      </c>
      <c r="E3143">
        <v>488.97</v>
      </c>
      <c r="F3143" t="s">
        <v>238</v>
      </c>
      <c r="G3143">
        <f>_xlfn.XLOOKUP(A3143,'List of Molecules Used'!$D$3:$D$55,'List of Molecules Used'!$E$3:$E$55,"",0,1)</f>
        <v>658.1</v>
      </c>
      <c r="H3143">
        <f>_xlfn.XLOOKUP(A3143,'List of Molecules Used'!$D$3:$D$55,'List of Molecules Used'!$F$3:$F$55,"",0,1)</f>
        <v>18.170000000000002</v>
      </c>
    </row>
    <row r="3144" spans="1:8">
      <c r="A3144" s="2" t="s">
        <v>93</v>
      </c>
      <c r="B3144" s="2"/>
      <c r="C3144">
        <v>592.29</v>
      </c>
      <c r="D3144">
        <v>3</v>
      </c>
      <c r="E3144">
        <v>491.12</v>
      </c>
      <c r="F3144" t="s">
        <v>238</v>
      </c>
      <c r="G3144">
        <f>_xlfn.XLOOKUP(A3144,'List of Molecules Used'!$D$3:$D$55,'List of Molecules Used'!$E$3:$E$55,"",0,1)</f>
        <v>658.1</v>
      </c>
      <c r="H3144">
        <f>_xlfn.XLOOKUP(A3144,'List of Molecules Used'!$D$3:$D$55,'List of Molecules Used'!$F$3:$F$55,"",0,1)</f>
        <v>18.170000000000002</v>
      </c>
    </row>
    <row r="3145" spans="1:8">
      <c r="A3145" s="2" t="s">
        <v>93</v>
      </c>
      <c r="B3145" s="2"/>
      <c r="C3145">
        <v>592.29</v>
      </c>
      <c r="D3145">
        <v>3.5</v>
      </c>
      <c r="E3145">
        <v>493.51</v>
      </c>
      <c r="F3145" t="s">
        <v>238</v>
      </c>
      <c r="G3145">
        <f>_xlfn.XLOOKUP(A3145,'List of Molecules Used'!$D$3:$D$55,'List of Molecules Used'!$E$3:$E$55,"",0,1)</f>
        <v>658.1</v>
      </c>
      <c r="H3145">
        <f>_xlfn.XLOOKUP(A3145,'List of Molecules Used'!$D$3:$D$55,'List of Molecules Used'!$F$3:$F$55,"",0,1)</f>
        <v>18.170000000000002</v>
      </c>
    </row>
    <row r="3146" spans="1:8">
      <c r="A3146" s="2" t="s">
        <v>93</v>
      </c>
      <c r="B3146" s="2"/>
      <c r="C3146">
        <v>592.29</v>
      </c>
      <c r="D3146">
        <v>4</v>
      </c>
      <c r="E3146">
        <v>496.18</v>
      </c>
      <c r="F3146" t="s">
        <v>238</v>
      </c>
      <c r="G3146">
        <f>_xlfn.XLOOKUP(A3146,'List of Molecules Used'!$D$3:$D$55,'List of Molecules Used'!$E$3:$E$55,"",0,1)</f>
        <v>658.1</v>
      </c>
      <c r="H3146">
        <f>_xlfn.XLOOKUP(A3146,'List of Molecules Used'!$D$3:$D$55,'List of Molecules Used'!$F$3:$F$55,"",0,1)</f>
        <v>18.170000000000002</v>
      </c>
    </row>
    <row r="3147" spans="1:8">
      <c r="A3147" s="2" t="s">
        <v>93</v>
      </c>
      <c r="B3147" s="2"/>
      <c r="C3147">
        <v>592.29</v>
      </c>
      <c r="D3147">
        <v>4.5</v>
      </c>
      <c r="E3147">
        <v>499.22</v>
      </c>
      <c r="F3147" t="s">
        <v>238</v>
      </c>
      <c r="G3147">
        <f>_xlfn.XLOOKUP(A3147,'List of Molecules Used'!$D$3:$D$55,'List of Molecules Used'!$E$3:$E$55,"",0,1)</f>
        <v>658.1</v>
      </c>
      <c r="H3147">
        <f>_xlfn.XLOOKUP(A3147,'List of Molecules Used'!$D$3:$D$55,'List of Molecules Used'!$F$3:$F$55,"",0,1)</f>
        <v>18.170000000000002</v>
      </c>
    </row>
    <row r="3148" spans="1:8">
      <c r="A3148" s="2" t="s">
        <v>93</v>
      </c>
      <c r="B3148" s="2"/>
      <c r="C3148">
        <v>592.29</v>
      </c>
      <c r="D3148">
        <v>5</v>
      </c>
      <c r="E3148">
        <v>502.71</v>
      </c>
      <c r="F3148" t="s">
        <v>238</v>
      </c>
      <c r="G3148">
        <f>_xlfn.XLOOKUP(A3148,'List of Molecules Used'!$D$3:$D$55,'List of Molecules Used'!$E$3:$E$55,"",0,1)</f>
        <v>658.1</v>
      </c>
      <c r="H3148">
        <f>_xlfn.XLOOKUP(A3148,'List of Molecules Used'!$D$3:$D$55,'List of Molecules Used'!$F$3:$F$55,"",0,1)</f>
        <v>18.170000000000002</v>
      </c>
    </row>
    <row r="3149" spans="1:8">
      <c r="A3149" s="2" t="s">
        <v>93</v>
      </c>
      <c r="B3149" s="2"/>
      <c r="C3149">
        <v>592.29</v>
      </c>
      <c r="D3149">
        <v>5.5</v>
      </c>
      <c r="E3149">
        <v>506.78</v>
      </c>
      <c r="F3149" t="s">
        <v>238</v>
      </c>
      <c r="G3149">
        <f>_xlfn.XLOOKUP(A3149,'List of Molecules Used'!$D$3:$D$55,'List of Molecules Used'!$E$3:$E$55,"",0,1)</f>
        <v>658.1</v>
      </c>
      <c r="H3149">
        <f>_xlfn.XLOOKUP(A3149,'List of Molecules Used'!$D$3:$D$55,'List of Molecules Used'!$F$3:$F$55,"",0,1)</f>
        <v>18.170000000000002</v>
      </c>
    </row>
    <row r="3150" spans="1:8">
      <c r="A3150" s="2" t="s">
        <v>93</v>
      </c>
      <c r="B3150" s="2"/>
      <c r="C3150">
        <v>592.29</v>
      </c>
      <c r="D3150">
        <v>6</v>
      </c>
      <c r="E3150">
        <v>511.62</v>
      </c>
      <c r="F3150" t="s">
        <v>238</v>
      </c>
      <c r="G3150">
        <f>_xlfn.XLOOKUP(A3150,'List of Molecules Used'!$D$3:$D$55,'List of Molecules Used'!$E$3:$E$55,"",0,1)</f>
        <v>658.1</v>
      </c>
      <c r="H3150">
        <f>_xlfn.XLOOKUP(A3150,'List of Molecules Used'!$D$3:$D$55,'List of Molecules Used'!$F$3:$F$55,"",0,1)</f>
        <v>18.170000000000002</v>
      </c>
    </row>
    <row r="3151" spans="1:8">
      <c r="A3151" s="2" t="s">
        <v>93</v>
      </c>
      <c r="B3151" s="2"/>
      <c r="C3151">
        <v>592.29</v>
      </c>
      <c r="D3151">
        <v>6.5</v>
      </c>
      <c r="E3151">
        <v>517.49</v>
      </c>
      <c r="F3151" t="s">
        <v>238</v>
      </c>
      <c r="G3151">
        <f>_xlfn.XLOOKUP(A3151,'List of Molecules Used'!$D$3:$D$55,'List of Molecules Used'!$E$3:$E$55,"",0,1)</f>
        <v>658.1</v>
      </c>
      <c r="H3151">
        <f>_xlfn.XLOOKUP(A3151,'List of Molecules Used'!$D$3:$D$55,'List of Molecules Used'!$F$3:$F$55,"",0,1)</f>
        <v>18.170000000000002</v>
      </c>
    </row>
    <row r="3152" spans="1:8">
      <c r="A3152" s="2" t="s">
        <v>93</v>
      </c>
      <c r="B3152" s="2"/>
      <c r="C3152">
        <v>592.29</v>
      </c>
      <c r="D3152">
        <v>7</v>
      </c>
      <c r="E3152">
        <v>524.86</v>
      </c>
      <c r="F3152" t="s">
        <v>238</v>
      </c>
      <c r="G3152">
        <f>_xlfn.XLOOKUP(A3152,'List of Molecules Used'!$D$3:$D$55,'List of Molecules Used'!$E$3:$E$55,"",0,1)</f>
        <v>658.1</v>
      </c>
      <c r="H3152">
        <f>_xlfn.XLOOKUP(A3152,'List of Molecules Used'!$D$3:$D$55,'List of Molecules Used'!$F$3:$F$55,"",0,1)</f>
        <v>18.170000000000002</v>
      </c>
    </row>
    <row r="3153" spans="1:8">
      <c r="A3153" s="2" t="s">
        <v>93</v>
      </c>
      <c r="B3153" s="2"/>
      <c r="C3153">
        <v>592.29</v>
      </c>
      <c r="D3153">
        <v>7.1778000000000004</v>
      </c>
      <c r="E3153">
        <v>527.96</v>
      </c>
      <c r="F3153" t="s">
        <v>238</v>
      </c>
      <c r="G3153">
        <f>_xlfn.XLOOKUP(A3153,'List of Molecules Used'!$D$3:$D$55,'List of Molecules Used'!$E$3:$E$55,"",0,1)</f>
        <v>658.1</v>
      </c>
      <c r="H3153">
        <f>_xlfn.XLOOKUP(A3153,'List of Molecules Used'!$D$3:$D$55,'List of Molecules Used'!$F$3:$F$55,"",0,1)</f>
        <v>18.170000000000002</v>
      </c>
    </row>
    <row r="3154" spans="1:8">
      <c r="A3154" s="2" t="s">
        <v>93</v>
      </c>
      <c r="B3154" s="2"/>
      <c r="C3154">
        <v>592.29</v>
      </c>
      <c r="D3154">
        <v>7.1778000000000004</v>
      </c>
      <c r="E3154">
        <v>594.1</v>
      </c>
      <c r="F3154" t="s">
        <v>237</v>
      </c>
      <c r="G3154">
        <f>_xlfn.XLOOKUP(A3154,'List of Molecules Used'!$D$3:$D$55,'List of Molecules Used'!$E$3:$E$55,"",0,1)</f>
        <v>658.1</v>
      </c>
      <c r="H3154">
        <f>_xlfn.XLOOKUP(A3154,'List of Molecules Used'!$D$3:$D$55,'List of Molecules Used'!$F$3:$F$55,"",0,1)</f>
        <v>18.170000000000002</v>
      </c>
    </row>
    <row r="3155" spans="1:8">
      <c r="A3155" s="2" t="s">
        <v>93</v>
      </c>
      <c r="B3155" s="2"/>
      <c r="C3155">
        <v>592.29</v>
      </c>
      <c r="D3155">
        <v>7.5</v>
      </c>
      <c r="E3155">
        <v>593.64</v>
      </c>
      <c r="F3155" t="s">
        <v>237</v>
      </c>
      <c r="G3155">
        <f>_xlfn.XLOOKUP(A3155,'List of Molecules Used'!$D$3:$D$55,'List of Molecules Used'!$E$3:$E$55,"",0,1)</f>
        <v>658.1</v>
      </c>
      <c r="H3155">
        <f>_xlfn.XLOOKUP(A3155,'List of Molecules Used'!$D$3:$D$55,'List of Molecules Used'!$F$3:$F$55,"",0,1)</f>
        <v>18.170000000000002</v>
      </c>
    </row>
    <row r="3156" spans="1:8">
      <c r="A3156" s="2" t="s">
        <v>93</v>
      </c>
      <c r="B3156" s="2"/>
      <c r="C3156">
        <v>592.29</v>
      </c>
      <c r="D3156">
        <v>8</v>
      </c>
      <c r="E3156">
        <v>592.94000000000005</v>
      </c>
      <c r="F3156" t="s">
        <v>237</v>
      </c>
      <c r="G3156">
        <f>_xlfn.XLOOKUP(A3156,'List of Molecules Used'!$D$3:$D$55,'List of Molecules Used'!$E$3:$E$55,"",0,1)</f>
        <v>658.1</v>
      </c>
      <c r="H3156">
        <f>_xlfn.XLOOKUP(A3156,'List of Molecules Used'!$D$3:$D$55,'List of Molecules Used'!$F$3:$F$55,"",0,1)</f>
        <v>18.170000000000002</v>
      </c>
    </row>
    <row r="3157" spans="1:8">
      <c r="A3157" s="2" t="s">
        <v>93</v>
      </c>
      <c r="B3157" s="2"/>
      <c r="C3157">
        <v>592.29</v>
      </c>
      <c r="D3157">
        <v>8.5</v>
      </c>
      <c r="E3157">
        <v>592.27</v>
      </c>
      <c r="F3157" t="s">
        <v>237</v>
      </c>
      <c r="G3157">
        <f>_xlfn.XLOOKUP(A3157,'List of Molecules Used'!$D$3:$D$55,'List of Molecules Used'!$E$3:$E$55,"",0,1)</f>
        <v>658.1</v>
      </c>
      <c r="H3157">
        <f>_xlfn.XLOOKUP(A3157,'List of Molecules Used'!$D$3:$D$55,'List of Molecules Used'!$F$3:$F$55,"",0,1)</f>
        <v>18.170000000000002</v>
      </c>
    </row>
    <row r="3158" spans="1:8">
      <c r="A3158" s="2" t="s">
        <v>93</v>
      </c>
      <c r="B3158" s="2"/>
      <c r="C3158">
        <v>592.29</v>
      </c>
      <c r="D3158">
        <v>9</v>
      </c>
      <c r="E3158">
        <v>591.61</v>
      </c>
      <c r="F3158" t="s">
        <v>237</v>
      </c>
      <c r="G3158">
        <f>_xlfn.XLOOKUP(A3158,'List of Molecules Used'!$D$3:$D$55,'List of Molecules Used'!$E$3:$E$55,"",0,1)</f>
        <v>658.1</v>
      </c>
      <c r="H3158">
        <f>_xlfn.XLOOKUP(A3158,'List of Molecules Used'!$D$3:$D$55,'List of Molecules Used'!$F$3:$F$55,"",0,1)</f>
        <v>18.170000000000002</v>
      </c>
    </row>
    <row r="3159" spans="1:8">
      <c r="A3159" s="2" t="s">
        <v>93</v>
      </c>
      <c r="B3159" s="2"/>
      <c r="C3159">
        <v>592.29</v>
      </c>
      <c r="D3159">
        <v>9.5</v>
      </c>
      <c r="E3159">
        <v>590.98</v>
      </c>
      <c r="F3159" t="s">
        <v>237</v>
      </c>
      <c r="G3159">
        <f>_xlfn.XLOOKUP(A3159,'List of Molecules Used'!$D$3:$D$55,'List of Molecules Used'!$E$3:$E$55,"",0,1)</f>
        <v>658.1</v>
      </c>
      <c r="H3159">
        <f>_xlfn.XLOOKUP(A3159,'List of Molecules Used'!$D$3:$D$55,'List of Molecules Used'!$F$3:$F$55,"",0,1)</f>
        <v>18.170000000000002</v>
      </c>
    </row>
    <row r="3160" spans="1:8">
      <c r="A3160" s="2" t="s">
        <v>93</v>
      </c>
      <c r="B3160" s="2"/>
      <c r="C3160">
        <v>592.29</v>
      </c>
      <c r="D3160">
        <v>10</v>
      </c>
      <c r="E3160">
        <v>590.36</v>
      </c>
      <c r="F3160" t="s">
        <v>237</v>
      </c>
      <c r="G3160">
        <f>_xlfn.XLOOKUP(A3160,'List of Molecules Used'!$D$3:$D$55,'List of Molecules Used'!$E$3:$E$55,"",0,1)</f>
        <v>658.1</v>
      </c>
      <c r="H3160">
        <f>_xlfn.XLOOKUP(A3160,'List of Molecules Used'!$D$3:$D$55,'List of Molecules Used'!$F$3:$F$55,"",0,1)</f>
        <v>18.170000000000002</v>
      </c>
    </row>
    <row r="3161" spans="1:8">
      <c r="A3161" s="2" t="s">
        <v>93</v>
      </c>
      <c r="B3161" s="2"/>
      <c r="C3161">
        <v>658.1</v>
      </c>
      <c r="D3161">
        <v>1</v>
      </c>
      <c r="E3161">
        <v>515.79</v>
      </c>
      <c r="F3161" t="s">
        <v>238</v>
      </c>
      <c r="G3161">
        <f>_xlfn.XLOOKUP(A3161,'List of Molecules Used'!$D$3:$D$55,'List of Molecules Used'!$E$3:$E$55,"",0,1)</f>
        <v>658.1</v>
      </c>
      <c r="H3161">
        <f>_xlfn.XLOOKUP(A3161,'List of Molecules Used'!$D$3:$D$55,'List of Molecules Used'!$F$3:$F$55,"",0,1)</f>
        <v>18.170000000000002</v>
      </c>
    </row>
    <row r="3162" spans="1:8">
      <c r="A3162" s="2" t="s">
        <v>93</v>
      </c>
      <c r="B3162" s="2"/>
      <c r="C3162">
        <v>658.1</v>
      </c>
      <c r="D3162">
        <v>1.5</v>
      </c>
      <c r="E3162">
        <v>516.79</v>
      </c>
      <c r="F3162" t="s">
        <v>238</v>
      </c>
      <c r="G3162">
        <f>_xlfn.XLOOKUP(A3162,'List of Molecules Used'!$D$3:$D$55,'List of Molecules Used'!$E$3:$E$55,"",0,1)</f>
        <v>658.1</v>
      </c>
      <c r="H3162">
        <f>_xlfn.XLOOKUP(A3162,'List of Molecules Used'!$D$3:$D$55,'List of Molecules Used'!$F$3:$F$55,"",0,1)</f>
        <v>18.170000000000002</v>
      </c>
    </row>
    <row r="3163" spans="1:8">
      <c r="A3163" s="2" t="s">
        <v>93</v>
      </c>
      <c r="B3163" s="2"/>
      <c r="C3163">
        <v>658.1</v>
      </c>
      <c r="D3163">
        <v>2</v>
      </c>
      <c r="E3163">
        <v>517.83000000000004</v>
      </c>
      <c r="F3163" t="s">
        <v>238</v>
      </c>
      <c r="G3163">
        <f>_xlfn.XLOOKUP(A3163,'List of Molecules Used'!$D$3:$D$55,'List of Molecules Used'!$E$3:$E$55,"",0,1)</f>
        <v>658.1</v>
      </c>
      <c r="H3163">
        <f>_xlfn.XLOOKUP(A3163,'List of Molecules Used'!$D$3:$D$55,'List of Molecules Used'!$F$3:$F$55,"",0,1)</f>
        <v>18.170000000000002</v>
      </c>
    </row>
    <row r="3164" spans="1:8">
      <c r="A3164" s="2" t="s">
        <v>93</v>
      </c>
      <c r="B3164" s="2"/>
      <c r="C3164">
        <v>658.1</v>
      </c>
      <c r="D3164">
        <v>2.5</v>
      </c>
      <c r="E3164">
        <v>518.92999999999995</v>
      </c>
      <c r="F3164" t="s">
        <v>238</v>
      </c>
      <c r="G3164">
        <f>_xlfn.XLOOKUP(A3164,'List of Molecules Used'!$D$3:$D$55,'List of Molecules Used'!$E$3:$E$55,"",0,1)</f>
        <v>658.1</v>
      </c>
      <c r="H3164">
        <f>_xlfn.XLOOKUP(A3164,'List of Molecules Used'!$D$3:$D$55,'List of Molecules Used'!$F$3:$F$55,"",0,1)</f>
        <v>18.170000000000002</v>
      </c>
    </row>
    <row r="3165" spans="1:8">
      <c r="A3165" s="2" t="s">
        <v>93</v>
      </c>
      <c r="B3165" s="2"/>
      <c r="C3165">
        <v>658.1</v>
      </c>
      <c r="D3165">
        <v>3</v>
      </c>
      <c r="E3165">
        <v>520.1</v>
      </c>
      <c r="F3165" t="s">
        <v>238</v>
      </c>
      <c r="G3165">
        <f>_xlfn.XLOOKUP(A3165,'List of Molecules Used'!$D$3:$D$55,'List of Molecules Used'!$E$3:$E$55,"",0,1)</f>
        <v>658.1</v>
      </c>
      <c r="H3165">
        <f>_xlfn.XLOOKUP(A3165,'List of Molecules Used'!$D$3:$D$55,'List of Molecules Used'!$F$3:$F$55,"",0,1)</f>
        <v>18.170000000000002</v>
      </c>
    </row>
    <row r="3166" spans="1:8">
      <c r="A3166" s="2" t="s">
        <v>93</v>
      </c>
      <c r="B3166" s="2"/>
      <c r="C3166">
        <v>658.1</v>
      </c>
      <c r="D3166">
        <v>3.5</v>
      </c>
      <c r="E3166">
        <v>521.32000000000005</v>
      </c>
      <c r="F3166" t="s">
        <v>238</v>
      </c>
      <c r="G3166">
        <f>_xlfn.XLOOKUP(A3166,'List of Molecules Used'!$D$3:$D$55,'List of Molecules Used'!$E$3:$E$55,"",0,1)</f>
        <v>658.1</v>
      </c>
      <c r="H3166">
        <f>_xlfn.XLOOKUP(A3166,'List of Molecules Used'!$D$3:$D$55,'List of Molecules Used'!$F$3:$F$55,"",0,1)</f>
        <v>18.170000000000002</v>
      </c>
    </row>
    <row r="3167" spans="1:8">
      <c r="A3167" s="2" t="s">
        <v>93</v>
      </c>
      <c r="B3167" s="2"/>
      <c r="C3167">
        <v>658.1</v>
      </c>
      <c r="D3167">
        <v>4</v>
      </c>
      <c r="E3167">
        <v>522.62</v>
      </c>
      <c r="F3167" t="s">
        <v>238</v>
      </c>
      <c r="G3167">
        <f>_xlfn.XLOOKUP(A3167,'List of Molecules Used'!$D$3:$D$55,'List of Molecules Used'!$E$3:$E$55,"",0,1)</f>
        <v>658.1</v>
      </c>
      <c r="H3167">
        <f>_xlfn.XLOOKUP(A3167,'List of Molecules Used'!$D$3:$D$55,'List of Molecules Used'!$F$3:$F$55,"",0,1)</f>
        <v>18.170000000000002</v>
      </c>
    </row>
    <row r="3168" spans="1:8">
      <c r="A3168" s="2" t="s">
        <v>93</v>
      </c>
      <c r="B3168" s="2"/>
      <c r="C3168">
        <v>658.1</v>
      </c>
      <c r="D3168">
        <v>4.5</v>
      </c>
      <c r="E3168">
        <v>524.01</v>
      </c>
      <c r="F3168" t="s">
        <v>238</v>
      </c>
      <c r="G3168">
        <f>_xlfn.XLOOKUP(A3168,'List of Molecules Used'!$D$3:$D$55,'List of Molecules Used'!$E$3:$E$55,"",0,1)</f>
        <v>658.1</v>
      </c>
      <c r="H3168">
        <f>_xlfn.XLOOKUP(A3168,'List of Molecules Used'!$D$3:$D$55,'List of Molecules Used'!$F$3:$F$55,"",0,1)</f>
        <v>18.170000000000002</v>
      </c>
    </row>
    <row r="3169" spans="1:8">
      <c r="A3169" s="2" t="s">
        <v>93</v>
      </c>
      <c r="B3169" s="2"/>
      <c r="C3169">
        <v>658.1</v>
      </c>
      <c r="D3169">
        <v>5</v>
      </c>
      <c r="E3169">
        <v>525.48</v>
      </c>
      <c r="F3169" t="s">
        <v>238</v>
      </c>
      <c r="G3169">
        <f>_xlfn.XLOOKUP(A3169,'List of Molecules Used'!$D$3:$D$55,'List of Molecules Used'!$E$3:$E$55,"",0,1)</f>
        <v>658.1</v>
      </c>
      <c r="H3169">
        <f>_xlfn.XLOOKUP(A3169,'List of Molecules Used'!$D$3:$D$55,'List of Molecules Used'!$F$3:$F$55,"",0,1)</f>
        <v>18.170000000000002</v>
      </c>
    </row>
    <row r="3170" spans="1:8">
      <c r="A3170" s="2" t="s">
        <v>93</v>
      </c>
      <c r="B3170" s="2"/>
      <c r="C3170">
        <v>658.1</v>
      </c>
      <c r="D3170">
        <v>5.5</v>
      </c>
      <c r="E3170">
        <v>527.04</v>
      </c>
      <c r="F3170" t="s">
        <v>238</v>
      </c>
      <c r="G3170">
        <f>_xlfn.XLOOKUP(A3170,'List of Molecules Used'!$D$3:$D$55,'List of Molecules Used'!$E$3:$E$55,"",0,1)</f>
        <v>658.1</v>
      </c>
      <c r="H3170">
        <f>_xlfn.XLOOKUP(A3170,'List of Molecules Used'!$D$3:$D$55,'List of Molecules Used'!$F$3:$F$55,"",0,1)</f>
        <v>18.170000000000002</v>
      </c>
    </row>
    <row r="3171" spans="1:8">
      <c r="A3171" s="2" t="s">
        <v>93</v>
      </c>
      <c r="B3171" s="2"/>
      <c r="C3171">
        <v>658.1</v>
      </c>
      <c r="D3171">
        <v>6</v>
      </c>
      <c r="E3171">
        <v>528.72</v>
      </c>
      <c r="F3171" t="s">
        <v>238</v>
      </c>
      <c r="G3171">
        <f>_xlfn.XLOOKUP(A3171,'List of Molecules Used'!$D$3:$D$55,'List of Molecules Used'!$E$3:$E$55,"",0,1)</f>
        <v>658.1</v>
      </c>
      <c r="H3171">
        <f>_xlfn.XLOOKUP(A3171,'List of Molecules Used'!$D$3:$D$55,'List of Molecules Used'!$F$3:$F$55,"",0,1)</f>
        <v>18.170000000000002</v>
      </c>
    </row>
    <row r="3172" spans="1:8">
      <c r="A3172" s="2" t="s">
        <v>93</v>
      </c>
      <c r="B3172" s="2"/>
      <c r="C3172">
        <v>658.1</v>
      </c>
      <c r="D3172">
        <v>6.5</v>
      </c>
      <c r="E3172">
        <v>530.52</v>
      </c>
      <c r="F3172" t="s">
        <v>238</v>
      </c>
      <c r="G3172">
        <f>_xlfn.XLOOKUP(A3172,'List of Molecules Used'!$D$3:$D$55,'List of Molecules Used'!$E$3:$E$55,"",0,1)</f>
        <v>658.1</v>
      </c>
      <c r="H3172">
        <f>_xlfn.XLOOKUP(A3172,'List of Molecules Used'!$D$3:$D$55,'List of Molecules Used'!$F$3:$F$55,"",0,1)</f>
        <v>18.170000000000002</v>
      </c>
    </row>
    <row r="3173" spans="1:8">
      <c r="A3173" s="2" t="s">
        <v>93</v>
      </c>
      <c r="B3173" s="2"/>
      <c r="C3173">
        <v>658.1</v>
      </c>
      <c r="D3173">
        <v>7</v>
      </c>
      <c r="E3173">
        <v>532.46</v>
      </c>
      <c r="F3173" t="s">
        <v>238</v>
      </c>
      <c r="G3173">
        <f>_xlfn.XLOOKUP(A3173,'List of Molecules Used'!$D$3:$D$55,'List of Molecules Used'!$E$3:$E$55,"",0,1)</f>
        <v>658.1</v>
      </c>
      <c r="H3173">
        <f>_xlfn.XLOOKUP(A3173,'List of Molecules Used'!$D$3:$D$55,'List of Molecules Used'!$F$3:$F$55,"",0,1)</f>
        <v>18.170000000000002</v>
      </c>
    </row>
    <row r="3174" spans="1:8">
      <c r="A3174" s="2" t="s">
        <v>93</v>
      </c>
      <c r="B3174" s="2"/>
      <c r="C3174">
        <v>658.1</v>
      </c>
      <c r="D3174">
        <v>7.5</v>
      </c>
      <c r="E3174">
        <v>534.54999999999995</v>
      </c>
      <c r="F3174" t="s">
        <v>238</v>
      </c>
      <c r="G3174">
        <f>_xlfn.XLOOKUP(A3174,'List of Molecules Used'!$D$3:$D$55,'List of Molecules Used'!$E$3:$E$55,"",0,1)</f>
        <v>658.1</v>
      </c>
      <c r="H3174">
        <f>_xlfn.XLOOKUP(A3174,'List of Molecules Used'!$D$3:$D$55,'List of Molecules Used'!$F$3:$F$55,"",0,1)</f>
        <v>18.170000000000002</v>
      </c>
    </row>
    <row r="3175" spans="1:8">
      <c r="A3175" s="2" t="s">
        <v>93</v>
      </c>
      <c r="B3175" s="2"/>
      <c r="C3175">
        <v>658.1</v>
      </c>
      <c r="D3175">
        <v>8</v>
      </c>
      <c r="E3175">
        <v>536.80999999999995</v>
      </c>
      <c r="F3175" t="s">
        <v>238</v>
      </c>
      <c r="G3175">
        <f>_xlfn.XLOOKUP(A3175,'List of Molecules Used'!$D$3:$D$55,'List of Molecules Used'!$E$3:$E$55,"",0,1)</f>
        <v>658.1</v>
      </c>
      <c r="H3175">
        <f>_xlfn.XLOOKUP(A3175,'List of Molecules Used'!$D$3:$D$55,'List of Molecules Used'!$F$3:$F$55,"",0,1)</f>
        <v>18.170000000000002</v>
      </c>
    </row>
    <row r="3176" spans="1:8">
      <c r="A3176" s="2" t="s">
        <v>93</v>
      </c>
      <c r="B3176" s="2"/>
      <c r="C3176">
        <v>658.1</v>
      </c>
      <c r="D3176">
        <v>8.5</v>
      </c>
      <c r="E3176">
        <v>539.28</v>
      </c>
      <c r="F3176" t="s">
        <v>238</v>
      </c>
      <c r="G3176">
        <f>_xlfn.XLOOKUP(A3176,'List of Molecules Used'!$D$3:$D$55,'List of Molecules Used'!$E$3:$E$55,"",0,1)</f>
        <v>658.1</v>
      </c>
      <c r="H3176">
        <f>_xlfn.XLOOKUP(A3176,'List of Molecules Used'!$D$3:$D$55,'List of Molecules Used'!$F$3:$F$55,"",0,1)</f>
        <v>18.170000000000002</v>
      </c>
    </row>
    <row r="3177" spans="1:8">
      <c r="A3177" s="2" t="s">
        <v>93</v>
      </c>
      <c r="B3177" s="2"/>
      <c r="C3177">
        <v>658.1</v>
      </c>
      <c r="D3177">
        <v>9</v>
      </c>
      <c r="E3177">
        <v>541.98</v>
      </c>
      <c r="F3177" t="s">
        <v>238</v>
      </c>
      <c r="G3177">
        <f>_xlfn.XLOOKUP(A3177,'List of Molecules Used'!$D$3:$D$55,'List of Molecules Used'!$E$3:$E$55,"",0,1)</f>
        <v>658.1</v>
      </c>
      <c r="H3177">
        <f>_xlfn.XLOOKUP(A3177,'List of Molecules Used'!$D$3:$D$55,'List of Molecules Used'!$F$3:$F$55,"",0,1)</f>
        <v>18.170000000000002</v>
      </c>
    </row>
    <row r="3178" spans="1:8">
      <c r="A3178" s="2" t="s">
        <v>93</v>
      </c>
      <c r="B3178" s="2"/>
      <c r="C3178">
        <v>658.1</v>
      </c>
      <c r="D3178">
        <v>9.5</v>
      </c>
      <c r="E3178">
        <v>544.94000000000005</v>
      </c>
      <c r="F3178" t="s">
        <v>238</v>
      </c>
      <c r="G3178">
        <f>_xlfn.XLOOKUP(A3178,'List of Molecules Used'!$D$3:$D$55,'List of Molecules Used'!$E$3:$E$55,"",0,1)</f>
        <v>658.1</v>
      </c>
      <c r="H3178">
        <f>_xlfn.XLOOKUP(A3178,'List of Molecules Used'!$D$3:$D$55,'List of Molecules Used'!$F$3:$F$55,"",0,1)</f>
        <v>18.170000000000002</v>
      </c>
    </row>
    <row r="3179" spans="1:8">
      <c r="A3179" s="2" t="s">
        <v>93</v>
      </c>
      <c r="B3179" s="2"/>
      <c r="C3179">
        <v>658.1</v>
      </c>
      <c r="D3179">
        <v>10</v>
      </c>
      <c r="E3179">
        <v>548.22</v>
      </c>
      <c r="F3179" t="s">
        <v>238</v>
      </c>
      <c r="G3179">
        <f>_xlfn.XLOOKUP(A3179,'List of Molecules Used'!$D$3:$D$55,'List of Molecules Used'!$E$3:$E$55,"",0,1)</f>
        <v>658.1</v>
      </c>
      <c r="H3179">
        <f>_xlfn.XLOOKUP(A3179,'List of Molecules Used'!$D$3:$D$55,'List of Molecules Used'!$F$3:$F$55,"",0,1)</f>
        <v>18.170000000000002</v>
      </c>
    </row>
    <row r="3180" spans="1:8">
      <c r="A3180" s="2" t="s">
        <v>97</v>
      </c>
      <c r="B3180" s="2"/>
      <c r="C3180">
        <v>235.56</v>
      </c>
      <c r="D3180">
        <v>1</v>
      </c>
      <c r="E3180">
        <v>114.51</v>
      </c>
      <c r="F3180" t="s">
        <v>237</v>
      </c>
      <c r="G3180">
        <f>_xlfn.XLOOKUP(A3180,'List of Molecules Used'!$D$3:$D$55,'List of Molecules Used'!$E$3:$E$55,"",0,1)</f>
        <v>471.11</v>
      </c>
      <c r="H3180">
        <f>_xlfn.XLOOKUP(A3180,'List of Molecules Used'!$D$3:$D$55,'List of Molecules Used'!$F$3:$F$55,"",0,1)</f>
        <v>44.07638</v>
      </c>
    </row>
    <row r="3181" spans="1:8">
      <c r="A3181" s="2" t="s">
        <v>97</v>
      </c>
      <c r="B3181" s="2"/>
      <c r="C3181">
        <v>235.56</v>
      </c>
      <c r="D3181">
        <v>1.5</v>
      </c>
      <c r="E3181">
        <v>114.51</v>
      </c>
      <c r="F3181" t="s">
        <v>237</v>
      </c>
      <c r="G3181">
        <f>_xlfn.XLOOKUP(A3181,'List of Molecules Used'!$D$3:$D$55,'List of Molecules Used'!$E$3:$E$55,"",0,1)</f>
        <v>471.11</v>
      </c>
      <c r="H3181">
        <f>_xlfn.XLOOKUP(A3181,'List of Molecules Used'!$D$3:$D$55,'List of Molecules Used'!$F$3:$F$55,"",0,1)</f>
        <v>44.07638</v>
      </c>
    </row>
    <row r="3182" spans="1:8">
      <c r="A3182" s="2" t="s">
        <v>97</v>
      </c>
      <c r="B3182" s="2"/>
      <c r="C3182">
        <v>235.56</v>
      </c>
      <c r="D3182">
        <v>2</v>
      </c>
      <c r="E3182">
        <v>114.5</v>
      </c>
      <c r="F3182" t="s">
        <v>237</v>
      </c>
      <c r="G3182">
        <f>_xlfn.XLOOKUP(A3182,'List of Molecules Used'!$D$3:$D$55,'List of Molecules Used'!$E$3:$E$55,"",0,1)</f>
        <v>471.11</v>
      </c>
      <c r="H3182">
        <f>_xlfn.XLOOKUP(A3182,'List of Molecules Used'!$D$3:$D$55,'List of Molecules Used'!$F$3:$F$55,"",0,1)</f>
        <v>44.07638</v>
      </c>
    </row>
    <row r="3183" spans="1:8">
      <c r="A3183" s="2" t="s">
        <v>97</v>
      </c>
      <c r="B3183" s="2"/>
      <c r="C3183">
        <v>235.56</v>
      </c>
      <c r="D3183">
        <v>2.5</v>
      </c>
      <c r="E3183">
        <v>114.5</v>
      </c>
      <c r="F3183" t="s">
        <v>237</v>
      </c>
      <c r="G3183">
        <f>_xlfn.XLOOKUP(A3183,'List of Molecules Used'!$D$3:$D$55,'List of Molecules Used'!$E$3:$E$55,"",0,1)</f>
        <v>471.11</v>
      </c>
      <c r="H3183">
        <f>_xlfn.XLOOKUP(A3183,'List of Molecules Used'!$D$3:$D$55,'List of Molecules Used'!$F$3:$F$55,"",0,1)</f>
        <v>44.07638</v>
      </c>
    </row>
    <row r="3184" spans="1:8">
      <c r="A3184" s="2" t="s">
        <v>97</v>
      </c>
      <c r="B3184" s="2"/>
      <c r="C3184">
        <v>235.56</v>
      </c>
      <c r="D3184">
        <v>3</v>
      </c>
      <c r="E3184">
        <v>114.49</v>
      </c>
      <c r="F3184" t="s">
        <v>237</v>
      </c>
      <c r="G3184">
        <f>_xlfn.XLOOKUP(A3184,'List of Molecules Used'!$D$3:$D$55,'List of Molecules Used'!$E$3:$E$55,"",0,1)</f>
        <v>471.11</v>
      </c>
      <c r="H3184">
        <f>_xlfn.XLOOKUP(A3184,'List of Molecules Used'!$D$3:$D$55,'List of Molecules Used'!$F$3:$F$55,"",0,1)</f>
        <v>44.07638</v>
      </c>
    </row>
    <row r="3185" spans="1:8">
      <c r="A3185" s="2" t="s">
        <v>97</v>
      </c>
      <c r="B3185" s="2"/>
      <c r="C3185">
        <v>235.56</v>
      </c>
      <c r="D3185">
        <v>3.5</v>
      </c>
      <c r="E3185">
        <v>114.49</v>
      </c>
      <c r="F3185" t="s">
        <v>237</v>
      </c>
      <c r="G3185">
        <f>_xlfn.XLOOKUP(A3185,'List of Molecules Used'!$D$3:$D$55,'List of Molecules Used'!$E$3:$E$55,"",0,1)</f>
        <v>471.11</v>
      </c>
      <c r="H3185">
        <f>_xlfn.XLOOKUP(A3185,'List of Molecules Used'!$D$3:$D$55,'List of Molecules Used'!$F$3:$F$55,"",0,1)</f>
        <v>44.07638</v>
      </c>
    </row>
    <row r="3186" spans="1:8">
      <c r="A3186" s="2" t="s">
        <v>97</v>
      </c>
      <c r="B3186" s="2"/>
      <c r="C3186">
        <v>235.56</v>
      </c>
      <c r="D3186">
        <v>4</v>
      </c>
      <c r="E3186">
        <v>114.48</v>
      </c>
      <c r="F3186" t="s">
        <v>237</v>
      </c>
      <c r="G3186">
        <f>_xlfn.XLOOKUP(A3186,'List of Molecules Used'!$D$3:$D$55,'List of Molecules Used'!$E$3:$E$55,"",0,1)</f>
        <v>471.11</v>
      </c>
      <c r="H3186">
        <f>_xlfn.XLOOKUP(A3186,'List of Molecules Used'!$D$3:$D$55,'List of Molecules Used'!$F$3:$F$55,"",0,1)</f>
        <v>44.07638</v>
      </c>
    </row>
    <row r="3187" spans="1:8">
      <c r="A3187" s="2" t="s">
        <v>97</v>
      </c>
      <c r="B3187" s="2"/>
      <c r="C3187">
        <v>235.56</v>
      </c>
      <c r="D3187">
        <v>4.5</v>
      </c>
      <c r="E3187">
        <v>114.48</v>
      </c>
      <c r="F3187" t="s">
        <v>237</v>
      </c>
      <c r="G3187">
        <f>_xlfn.XLOOKUP(A3187,'List of Molecules Used'!$D$3:$D$55,'List of Molecules Used'!$E$3:$E$55,"",0,1)</f>
        <v>471.11</v>
      </c>
      <c r="H3187">
        <f>_xlfn.XLOOKUP(A3187,'List of Molecules Used'!$D$3:$D$55,'List of Molecules Used'!$F$3:$F$55,"",0,1)</f>
        <v>44.07638</v>
      </c>
    </row>
    <row r="3188" spans="1:8">
      <c r="A3188" s="2" t="s">
        <v>97</v>
      </c>
      <c r="B3188" s="2"/>
      <c r="C3188">
        <v>235.56</v>
      </c>
      <c r="D3188">
        <v>5</v>
      </c>
      <c r="E3188">
        <v>114.47</v>
      </c>
      <c r="F3188" t="s">
        <v>237</v>
      </c>
      <c r="G3188">
        <f>_xlfn.XLOOKUP(A3188,'List of Molecules Used'!$D$3:$D$55,'List of Molecules Used'!$E$3:$E$55,"",0,1)</f>
        <v>471.11</v>
      </c>
      <c r="H3188">
        <f>_xlfn.XLOOKUP(A3188,'List of Molecules Used'!$D$3:$D$55,'List of Molecules Used'!$F$3:$F$55,"",0,1)</f>
        <v>44.07638</v>
      </c>
    </row>
    <row r="3189" spans="1:8">
      <c r="A3189" s="2" t="s">
        <v>97</v>
      </c>
      <c r="B3189" s="2"/>
      <c r="C3189">
        <v>235.56</v>
      </c>
      <c r="D3189">
        <v>5.5</v>
      </c>
      <c r="E3189">
        <v>114.47</v>
      </c>
      <c r="F3189" t="s">
        <v>237</v>
      </c>
      <c r="G3189">
        <f>_xlfn.XLOOKUP(A3189,'List of Molecules Used'!$D$3:$D$55,'List of Molecules Used'!$E$3:$E$55,"",0,1)</f>
        <v>471.11</v>
      </c>
      <c r="H3189">
        <f>_xlfn.XLOOKUP(A3189,'List of Molecules Used'!$D$3:$D$55,'List of Molecules Used'!$F$3:$F$55,"",0,1)</f>
        <v>44.07638</v>
      </c>
    </row>
    <row r="3190" spans="1:8">
      <c r="A3190" s="2" t="s">
        <v>97</v>
      </c>
      <c r="B3190" s="2"/>
      <c r="C3190">
        <v>235.56</v>
      </c>
      <c r="D3190">
        <v>6</v>
      </c>
      <c r="E3190">
        <v>114.46</v>
      </c>
      <c r="F3190" t="s">
        <v>237</v>
      </c>
      <c r="G3190">
        <f>_xlfn.XLOOKUP(A3190,'List of Molecules Used'!$D$3:$D$55,'List of Molecules Used'!$E$3:$E$55,"",0,1)</f>
        <v>471.11</v>
      </c>
      <c r="H3190">
        <f>_xlfn.XLOOKUP(A3190,'List of Molecules Used'!$D$3:$D$55,'List of Molecules Used'!$F$3:$F$55,"",0,1)</f>
        <v>44.07638</v>
      </c>
    </row>
    <row r="3191" spans="1:8">
      <c r="A3191" s="2" t="s">
        <v>97</v>
      </c>
      <c r="B3191" s="2"/>
      <c r="C3191">
        <v>235.56</v>
      </c>
      <c r="D3191">
        <v>6.5</v>
      </c>
      <c r="E3191">
        <v>114.46</v>
      </c>
      <c r="F3191" t="s">
        <v>237</v>
      </c>
      <c r="G3191">
        <f>_xlfn.XLOOKUP(A3191,'List of Molecules Used'!$D$3:$D$55,'List of Molecules Used'!$E$3:$E$55,"",0,1)</f>
        <v>471.11</v>
      </c>
      <c r="H3191">
        <f>_xlfn.XLOOKUP(A3191,'List of Molecules Used'!$D$3:$D$55,'List of Molecules Used'!$F$3:$F$55,"",0,1)</f>
        <v>44.07638</v>
      </c>
    </row>
    <row r="3192" spans="1:8">
      <c r="A3192" s="2" t="s">
        <v>97</v>
      </c>
      <c r="B3192" s="2"/>
      <c r="C3192">
        <v>235.56</v>
      </c>
      <c r="D3192">
        <v>7</v>
      </c>
      <c r="E3192">
        <v>114.45</v>
      </c>
      <c r="F3192" t="s">
        <v>237</v>
      </c>
      <c r="G3192">
        <f>_xlfn.XLOOKUP(A3192,'List of Molecules Used'!$D$3:$D$55,'List of Molecules Used'!$E$3:$E$55,"",0,1)</f>
        <v>471.11</v>
      </c>
      <c r="H3192">
        <f>_xlfn.XLOOKUP(A3192,'List of Molecules Used'!$D$3:$D$55,'List of Molecules Used'!$F$3:$F$55,"",0,1)</f>
        <v>44.07638</v>
      </c>
    </row>
    <row r="3193" spans="1:8">
      <c r="A3193" s="2" t="s">
        <v>97</v>
      </c>
      <c r="B3193" s="2"/>
      <c r="C3193">
        <v>235.56</v>
      </c>
      <c r="D3193">
        <v>7.5</v>
      </c>
      <c r="E3193">
        <v>114.45</v>
      </c>
      <c r="F3193" t="s">
        <v>237</v>
      </c>
      <c r="G3193">
        <f>_xlfn.XLOOKUP(A3193,'List of Molecules Used'!$D$3:$D$55,'List of Molecules Used'!$E$3:$E$55,"",0,1)</f>
        <v>471.11</v>
      </c>
      <c r="H3193">
        <f>_xlfn.XLOOKUP(A3193,'List of Molecules Used'!$D$3:$D$55,'List of Molecules Used'!$F$3:$F$55,"",0,1)</f>
        <v>44.07638</v>
      </c>
    </row>
    <row r="3194" spans="1:8">
      <c r="A3194" s="2" t="s">
        <v>97</v>
      </c>
      <c r="B3194" s="2"/>
      <c r="C3194">
        <v>235.56</v>
      </c>
      <c r="D3194">
        <v>8</v>
      </c>
      <c r="E3194">
        <v>114.44</v>
      </c>
      <c r="F3194" t="s">
        <v>237</v>
      </c>
      <c r="G3194">
        <f>_xlfn.XLOOKUP(A3194,'List of Molecules Used'!$D$3:$D$55,'List of Molecules Used'!$E$3:$E$55,"",0,1)</f>
        <v>471.11</v>
      </c>
      <c r="H3194">
        <f>_xlfn.XLOOKUP(A3194,'List of Molecules Used'!$D$3:$D$55,'List of Molecules Used'!$F$3:$F$55,"",0,1)</f>
        <v>44.07638</v>
      </c>
    </row>
    <row r="3195" spans="1:8">
      <c r="A3195" s="2" t="s">
        <v>97</v>
      </c>
      <c r="B3195" s="2"/>
      <c r="C3195">
        <v>235.56</v>
      </c>
      <c r="D3195">
        <v>8.5</v>
      </c>
      <c r="E3195">
        <v>114.44</v>
      </c>
      <c r="F3195" t="s">
        <v>237</v>
      </c>
      <c r="G3195">
        <f>_xlfn.XLOOKUP(A3195,'List of Molecules Used'!$D$3:$D$55,'List of Molecules Used'!$E$3:$E$55,"",0,1)</f>
        <v>471.11</v>
      </c>
      <c r="H3195">
        <f>_xlfn.XLOOKUP(A3195,'List of Molecules Used'!$D$3:$D$55,'List of Molecules Used'!$F$3:$F$55,"",0,1)</f>
        <v>44.07638</v>
      </c>
    </row>
    <row r="3196" spans="1:8">
      <c r="A3196" s="2" t="s">
        <v>97</v>
      </c>
      <c r="B3196" s="2"/>
      <c r="C3196">
        <v>235.56</v>
      </c>
      <c r="D3196">
        <v>9</v>
      </c>
      <c r="E3196">
        <v>114.44</v>
      </c>
      <c r="F3196" t="s">
        <v>237</v>
      </c>
      <c r="G3196">
        <f>_xlfn.XLOOKUP(A3196,'List of Molecules Used'!$D$3:$D$55,'List of Molecules Used'!$E$3:$E$55,"",0,1)</f>
        <v>471.11</v>
      </c>
      <c r="H3196">
        <f>_xlfn.XLOOKUP(A3196,'List of Molecules Used'!$D$3:$D$55,'List of Molecules Used'!$F$3:$F$55,"",0,1)</f>
        <v>44.07638</v>
      </c>
    </row>
    <row r="3197" spans="1:8">
      <c r="A3197" s="2" t="s">
        <v>97</v>
      </c>
      <c r="B3197" s="2"/>
      <c r="C3197">
        <v>235.56</v>
      </c>
      <c r="D3197">
        <v>9.5</v>
      </c>
      <c r="E3197">
        <v>114.43</v>
      </c>
      <c r="F3197" t="s">
        <v>237</v>
      </c>
      <c r="G3197">
        <f>_xlfn.XLOOKUP(A3197,'List of Molecules Used'!$D$3:$D$55,'List of Molecules Used'!$E$3:$E$55,"",0,1)</f>
        <v>471.11</v>
      </c>
      <c r="H3197">
        <f>_xlfn.XLOOKUP(A3197,'List of Molecules Used'!$D$3:$D$55,'List of Molecules Used'!$F$3:$F$55,"",0,1)</f>
        <v>44.07638</v>
      </c>
    </row>
    <row r="3198" spans="1:8">
      <c r="A3198" s="2" t="s">
        <v>97</v>
      </c>
      <c r="B3198" s="2"/>
      <c r="C3198">
        <v>235.56</v>
      </c>
      <c r="D3198">
        <v>10</v>
      </c>
      <c r="E3198">
        <v>114.43</v>
      </c>
      <c r="F3198" t="s">
        <v>237</v>
      </c>
      <c r="G3198">
        <f>_xlfn.XLOOKUP(A3198,'List of Molecules Used'!$D$3:$D$55,'List of Molecules Used'!$E$3:$E$55,"",0,1)</f>
        <v>471.11</v>
      </c>
      <c r="H3198">
        <f>_xlfn.XLOOKUP(A3198,'List of Molecules Used'!$D$3:$D$55,'List of Molecules Used'!$F$3:$F$55,"",0,1)</f>
        <v>44.07638</v>
      </c>
    </row>
    <row r="3199" spans="1:8">
      <c r="A3199" s="2" t="s">
        <v>97</v>
      </c>
      <c r="B3199" s="2"/>
      <c r="C3199">
        <v>282.67</v>
      </c>
      <c r="D3199">
        <v>1</v>
      </c>
      <c r="E3199">
        <v>119.05</v>
      </c>
      <c r="F3199" t="s">
        <v>237</v>
      </c>
      <c r="G3199">
        <f>_xlfn.XLOOKUP(A3199,'List of Molecules Used'!$D$3:$D$55,'List of Molecules Used'!$E$3:$E$55,"",0,1)</f>
        <v>471.11</v>
      </c>
      <c r="H3199">
        <f>_xlfn.XLOOKUP(A3199,'List of Molecules Used'!$D$3:$D$55,'List of Molecules Used'!$F$3:$F$55,"",0,1)</f>
        <v>44.07638</v>
      </c>
    </row>
    <row r="3200" spans="1:8">
      <c r="A3200" s="2" t="s">
        <v>97</v>
      </c>
      <c r="B3200" s="2"/>
      <c r="C3200">
        <v>282.67</v>
      </c>
      <c r="D3200">
        <v>1.5</v>
      </c>
      <c r="E3200">
        <v>119.04</v>
      </c>
      <c r="F3200" t="s">
        <v>237</v>
      </c>
      <c r="G3200">
        <f>_xlfn.XLOOKUP(A3200,'List of Molecules Used'!$D$3:$D$55,'List of Molecules Used'!$E$3:$E$55,"",0,1)</f>
        <v>471.11</v>
      </c>
      <c r="H3200">
        <f>_xlfn.XLOOKUP(A3200,'List of Molecules Used'!$D$3:$D$55,'List of Molecules Used'!$F$3:$F$55,"",0,1)</f>
        <v>44.07638</v>
      </c>
    </row>
    <row r="3201" spans="1:8">
      <c r="A3201" s="2" t="s">
        <v>97</v>
      </c>
      <c r="B3201" s="2"/>
      <c r="C3201">
        <v>282.67</v>
      </c>
      <c r="D3201">
        <v>2</v>
      </c>
      <c r="E3201">
        <v>119.03</v>
      </c>
      <c r="F3201" t="s">
        <v>237</v>
      </c>
      <c r="G3201">
        <f>_xlfn.XLOOKUP(A3201,'List of Molecules Used'!$D$3:$D$55,'List of Molecules Used'!$E$3:$E$55,"",0,1)</f>
        <v>471.11</v>
      </c>
      <c r="H3201">
        <f>_xlfn.XLOOKUP(A3201,'List of Molecules Used'!$D$3:$D$55,'List of Molecules Used'!$F$3:$F$55,"",0,1)</f>
        <v>44.07638</v>
      </c>
    </row>
    <row r="3202" spans="1:8">
      <c r="A3202" s="2" t="s">
        <v>97</v>
      </c>
      <c r="B3202" s="2"/>
      <c r="C3202">
        <v>282.67</v>
      </c>
      <c r="D3202">
        <v>2.5</v>
      </c>
      <c r="E3202">
        <v>119.02</v>
      </c>
      <c r="F3202" t="s">
        <v>237</v>
      </c>
      <c r="G3202">
        <f>_xlfn.XLOOKUP(A3202,'List of Molecules Used'!$D$3:$D$55,'List of Molecules Used'!$E$3:$E$55,"",0,1)</f>
        <v>471.11</v>
      </c>
      <c r="H3202">
        <f>_xlfn.XLOOKUP(A3202,'List of Molecules Used'!$D$3:$D$55,'List of Molecules Used'!$F$3:$F$55,"",0,1)</f>
        <v>44.07638</v>
      </c>
    </row>
    <row r="3203" spans="1:8">
      <c r="A3203" s="2" t="s">
        <v>97</v>
      </c>
      <c r="B3203" s="2"/>
      <c r="C3203">
        <v>282.67</v>
      </c>
      <c r="D3203">
        <v>3</v>
      </c>
      <c r="E3203">
        <v>119.01</v>
      </c>
      <c r="F3203" t="s">
        <v>237</v>
      </c>
      <c r="G3203">
        <f>_xlfn.XLOOKUP(A3203,'List of Molecules Used'!$D$3:$D$55,'List of Molecules Used'!$E$3:$E$55,"",0,1)</f>
        <v>471.11</v>
      </c>
      <c r="H3203">
        <f>_xlfn.XLOOKUP(A3203,'List of Molecules Used'!$D$3:$D$55,'List of Molecules Used'!$F$3:$F$55,"",0,1)</f>
        <v>44.07638</v>
      </c>
    </row>
    <row r="3204" spans="1:8">
      <c r="A3204" s="2" t="s">
        <v>97</v>
      </c>
      <c r="B3204" s="2"/>
      <c r="C3204">
        <v>282.67</v>
      </c>
      <c r="D3204">
        <v>3.5</v>
      </c>
      <c r="E3204">
        <v>119</v>
      </c>
      <c r="F3204" t="s">
        <v>237</v>
      </c>
      <c r="G3204">
        <f>_xlfn.XLOOKUP(A3204,'List of Molecules Used'!$D$3:$D$55,'List of Molecules Used'!$E$3:$E$55,"",0,1)</f>
        <v>471.11</v>
      </c>
      <c r="H3204">
        <f>_xlfn.XLOOKUP(A3204,'List of Molecules Used'!$D$3:$D$55,'List of Molecules Used'!$F$3:$F$55,"",0,1)</f>
        <v>44.07638</v>
      </c>
    </row>
    <row r="3205" spans="1:8">
      <c r="A3205" s="2" t="s">
        <v>97</v>
      </c>
      <c r="B3205" s="2"/>
      <c r="C3205">
        <v>282.67</v>
      </c>
      <c r="D3205">
        <v>4</v>
      </c>
      <c r="E3205">
        <v>118.99</v>
      </c>
      <c r="F3205" t="s">
        <v>237</v>
      </c>
      <c r="G3205">
        <f>_xlfn.XLOOKUP(A3205,'List of Molecules Used'!$D$3:$D$55,'List of Molecules Used'!$E$3:$E$55,"",0,1)</f>
        <v>471.11</v>
      </c>
      <c r="H3205">
        <f>_xlfn.XLOOKUP(A3205,'List of Molecules Used'!$D$3:$D$55,'List of Molecules Used'!$F$3:$F$55,"",0,1)</f>
        <v>44.07638</v>
      </c>
    </row>
    <row r="3206" spans="1:8">
      <c r="A3206" s="2" t="s">
        <v>97</v>
      </c>
      <c r="B3206" s="2"/>
      <c r="C3206">
        <v>282.67</v>
      </c>
      <c r="D3206">
        <v>4.5</v>
      </c>
      <c r="E3206">
        <v>118.98</v>
      </c>
      <c r="F3206" t="s">
        <v>237</v>
      </c>
      <c r="G3206">
        <f>_xlfn.XLOOKUP(A3206,'List of Molecules Used'!$D$3:$D$55,'List of Molecules Used'!$E$3:$E$55,"",0,1)</f>
        <v>471.11</v>
      </c>
      <c r="H3206">
        <f>_xlfn.XLOOKUP(A3206,'List of Molecules Used'!$D$3:$D$55,'List of Molecules Used'!$F$3:$F$55,"",0,1)</f>
        <v>44.07638</v>
      </c>
    </row>
    <row r="3207" spans="1:8">
      <c r="A3207" s="2" t="s">
        <v>97</v>
      </c>
      <c r="B3207" s="2"/>
      <c r="C3207">
        <v>282.67</v>
      </c>
      <c r="D3207">
        <v>5</v>
      </c>
      <c r="E3207">
        <v>118.97</v>
      </c>
      <c r="F3207" t="s">
        <v>237</v>
      </c>
      <c r="G3207">
        <f>_xlfn.XLOOKUP(A3207,'List of Molecules Used'!$D$3:$D$55,'List of Molecules Used'!$E$3:$E$55,"",0,1)</f>
        <v>471.11</v>
      </c>
      <c r="H3207">
        <f>_xlfn.XLOOKUP(A3207,'List of Molecules Used'!$D$3:$D$55,'List of Molecules Used'!$F$3:$F$55,"",0,1)</f>
        <v>44.07638</v>
      </c>
    </row>
    <row r="3208" spans="1:8">
      <c r="A3208" s="2" t="s">
        <v>97</v>
      </c>
      <c r="B3208" s="2"/>
      <c r="C3208">
        <v>282.67</v>
      </c>
      <c r="D3208">
        <v>5.5</v>
      </c>
      <c r="E3208">
        <v>118.96</v>
      </c>
      <c r="F3208" t="s">
        <v>237</v>
      </c>
      <c r="G3208">
        <f>_xlfn.XLOOKUP(A3208,'List of Molecules Used'!$D$3:$D$55,'List of Molecules Used'!$E$3:$E$55,"",0,1)</f>
        <v>471.11</v>
      </c>
      <c r="H3208">
        <f>_xlfn.XLOOKUP(A3208,'List of Molecules Used'!$D$3:$D$55,'List of Molecules Used'!$F$3:$F$55,"",0,1)</f>
        <v>44.07638</v>
      </c>
    </row>
    <row r="3209" spans="1:8">
      <c r="A3209" s="2" t="s">
        <v>97</v>
      </c>
      <c r="B3209" s="2"/>
      <c r="C3209">
        <v>282.67</v>
      </c>
      <c r="D3209">
        <v>6</v>
      </c>
      <c r="E3209">
        <v>118.95</v>
      </c>
      <c r="F3209" t="s">
        <v>237</v>
      </c>
      <c r="G3209">
        <f>_xlfn.XLOOKUP(A3209,'List of Molecules Used'!$D$3:$D$55,'List of Molecules Used'!$E$3:$E$55,"",0,1)</f>
        <v>471.11</v>
      </c>
      <c r="H3209">
        <f>_xlfn.XLOOKUP(A3209,'List of Molecules Used'!$D$3:$D$55,'List of Molecules Used'!$F$3:$F$55,"",0,1)</f>
        <v>44.07638</v>
      </c>
    </row>
    <row r="3210" spans="1:8">
      <c r="A3210" s="2" t="s">
        <v>97</v>
      </c>
      <c r="B3210" s="2"/>
      <c r="C3210">
        <v>282.67</v>
      </c>
      <c r="D3210">
        <v>6.5</v>
      </c>
      <c r="E3210">
        <v>118.94</v>
      </c>
      <c r="F3210" t="s">
        <v>237</v>
      </c>
      <c r="G3210">
        <f>_xlfn.XLOOKUP(A3210,'List of Molecules Used'!$D$3:$D$55,'List of Molecules Used'!$E$3:$E$55,"",0,1)</f>
        <v>471.11</v>
      </c>
      <c r="H3210">
        <f>_xlfn.XLOOKUP(A3210,'List of Molecules Used'!$D$3:$D$55,'List of Molecules Used'!$F$3:$F$55,"",0,1)</f>
        <v>44.07638</v>
      </c>
    </row>
    <row r="3211" spans="1:8">
      <c r="A3211" s="2" t="s">
        <v>97</v>
      </c>
      <c r="B3211" s="2"/>
      <c r="C3211">
        <v>282.67</v>
      </c>
      <c r="D3211">
        <v>7</v>
      </c>
      <c r="E3211">
        <v>118.93</v>
      </c>
      <c r="F3211" t="s">
        <v>237</v>
      </c>
      <c r="G3211">
        <f>_xlfn.XLOOKUP(A3211,'List of Molecules Used'!$D$3:$D$55,'List of Molecules Used'!$E$3:$E$55,"",0,1)</f>
        <v>471.11</v>
      </c>
      <c r="H3211">
        <f>_xlfn.XLOOKUP(A3211,'List of Molecules Used'!$D$3:$D$55,'List of Molecules Used'!$F$3:$F$55,"",0,1)</f>
        <v>44.07638</v>
      </c>
    </row>
    <row r="3212" spans="1:8">
      <c r="A3212" s="2" t="s">
        <v>97</v>
      </c>
      <c r="B3212" s="2"/>
      <c r="C3212">
        <v>282.67</v>
      </c>
      <c r="D3212">
        <v>7.5</v>
      </c>
      <c r="E3212">
        <v>118.92</v>
      </c>
      <c r="F3212" t="s">
        <v>237</v>
      </c>
      <c r="G3212">
        <f>_xlfn.XLOOKUP(A3212,'List of Molecules Used'!$D$3:$D$55,'List of Molecules Used'!$E$3:$E$55,"",0,1)</f>
        <v>471.11</v>
      </c>
      <c r="H3212">
        <f>_xlfn.XLOOKUP(A3212,'List of Molecules Used'!$D$3:$D$55,'List of Molecules Used'!$F$3:$F$55,"",0,1)</f>
        <v>44.07638</v>
      </c>
    </row>
    <row r="3213" spans="1:8">
      <c r="A3213" s="2" t="s">
        <v>97</v>
      </c>
      <c r="B3213" s="2"/>
      <c r="C3213">
        <v>282.67</v>
      </c>
      <c r="D3213">
        <v>8</v>
      </c>
      <c r="E3213">
        <v>118.91</v>
      </c>
      <c r="F3213" t="s">
        <v>237</v>
      </c>
      <c r="G3213">
        <f>_xlfn.XLOOKUP(A3213,'List of Molecules Used'!$D$3:$D$55,'List of Molecules Used'!$E$3:$E$55,"",0,1)</f>
        <v>471.11</v>
      </c>
      <c r="H3213">
        <f>_xlfn.XLOOKUP(A3213,'List of Molecules Used'!$D$3:$D$55,'List of Molecules Used'!$F$3:$F$55,"",0,1)</f>
        <v>44.07638</v>
      </c>
    </row>
    <row r="3214" spans="1:8">
      <c r="A3214" s="2" t="s">
        <v>97</v>
      </c>
      <c r="B3214" s="2"/>
      <c r="C3214">
        <v>282.67</v>
      </c>
      <c r="D3214">
        <v>8.5</v>
      </c>
      <c r="E3214">
        <v>118.9</v>
      </c>
      <c r="F3214" t="s">
        <v>237</v>
      </c>
      <c r="G3214">
        <f>_xlfn.XLOOKUP(A3214,'List of Molecules Used'!$D$3:$D$55,'List of Molecules Used'!$E$3:$E$55,"",0,1)</f>
        <v>471.11</v>
      </c>
      <c r="H3214">
        <f>_xlfn.XLOOKUP(A3214,'List of Molecules Used'!$D$3:$D$55,'List of Molecules Used'!$F$3:$F$55,"",0,1)</f>
        <v>44.07638</v>
      </c>
    </row>
    <row r="3215" spans="1:8">
      <c r="A3215" s="2" t="s">
        <v>97</v>
      </c>
      <c r="B3215" s="2"/>
      <c r="C3215">
        <v>282.67</v>
      </c>
      <c r="D3215">
        <v>9</v>
      </c>
      <c r="E3215">
        <v>118.89</v>
      </c>
      <c r="F3215" t="s">
        <v>237</v>
      </c>
      <c r="G3215">
        <f>_xlfn.XLOOKUP(A3215,'List of Molecules Used'!$D$3:$D$55,'List of Molecules Used'!$E$3:$E$55,"",0,1)</f>
        <v>471.11</v>
      </c>
      <c r="H3215">
        <f>_xlfn.XLOOKUP(A3215,'List of Molecules Used'!$D$3:$D$55,'List of Molecules Used'!$F$3:$F$55,"",0,1)</f>
        <v>44.07638</v>
      </c>
    </row>
    <row r="3216" spans="1:8">
      <c r="A3216" s="2" t="s">
        <v>97</v>
      </c>
      <c r="B3216" s="2"/>
      <c r="C3216">
        <v>282.67</v>
      </c>
      <c r="D3216">
        <v>9.5</v>
      </c>
      <c r="E3216">
        <v>118.88</v>
      </c>
      <c r="F3216" t="s">
        <v>237</v>
      </c>
      <c r="G3216">
        <f>_xlfn.XLOOKUP(A3216,'List of Molecules Used'!$D$3:$D$55,'List of Molecules Used'!$E$3:$E$55,"",0,1)</f>
        <v>471.11</v>
      </c>
      <c r="H3216">
        <f>_xlfn.XLOOKUP(A3216,'List of Molecules Used'!$D$3:$D$55,'List of Molecules Used'!$F$3:$F$55,"",0,1)</f>
        <v>44.07638</v>
      </c>
    </row>
    <row r="3217" spans="1:8">
      <c r="A3217" s="2" t="s">
        <v>97</v>
      </c>
      <c r="B3217" s="2"/>
      <c r="C3217">
        <v>282.67</v>
      </c>
      <c r="D3217">
        <v>10</v>
      </c>
      <c r="E3217">
        <v>118.87</v>
      </c>
      <c r="F3217" t="s">
        <v>237</v>
      </c>
      <c r="G3217">
        <f>_xlfn.XLOOKUP(A3217,'List of Molecules Used'!$D$3:$D$55,'List of Molecules Used'!$E$3:$E$55,"",0,1)</f>
        <v>471.11</v>
      </c>
      <c r="H3217">
        <f>_xlfn.XLOOKUP(A3217,'List of Molecules Used'!$D$3:$D$55,'List of Molecules Used'!$F$3:$F$55,"",0,1)</f>
        <v>44.07638</v>
      </c>
    </row>
    <row r="3218" spans="1:8">
      <c r="A3218" s="2" t="s">
        <v>97</v>
      </c>
      <c r="B3218" s="2"/>
      <c r="C3218">
        <v>329.78</v>
      </c>
      <c r="D3218">
        <v>1</v>
      </c>
      <c r="E3218">
        <v>84.167000000000002</v>
      </c>
      <c r="F3218" t="s">
        <v>238</v>
      </c>
      <c r="G3218">
        <f>_xlfn.XLOOKUP(A3218,'List of Molecules Used'!$D$3:$D$55,'List of Molecules Used'!$E$3:$E$55,"",0,1)</f>
        <v>471.11</v>
      </c>
      <c r="H3218">
        <f>_xlfn.XLOOKUP(A3218,'List of Molecules Used'!$D$3:$D$55,'List of Molecules Used'!$F$3:$F$55,"",0,1)</f>
        <v>44.07638</v>
      </c>
    </row>
    <row r="3219" spans="1:8">
      <c r="A3219" s="2" t="s">
        <v>97</v>
      </c>
      <c r="B3219" s="2"/>
      <c r="C3219">
        <v>329.78</v>
      </c>
      <c r="D3219">
        <v>1.5</v>
      </c>
      <c r="E3219">
        <v>85.507999999999996</v>
      </c>
      <c r="F3219" t="s">
        <v>238</v>
      </c>
      <c r="G3219">
        <f>_xlfn.XLOOKUP(A3219,'List of Molecules Used'!$D$3:$D$55,'List of Molecules Used'!$E$3:$E$55,"",0,1)</f>
        <v>471.11</v>
      </c>
      <c r="H3219">
        <f>_xlfn.XLOOKUP(A3219,'List of Molecules Used'!$D$3:$D$55,'List of Molecules Used'!$F$3:$F$55,"",0,1)</f>
        <v>44.07638</v>
      </c>
    </row>
    <row r="3220" spans="1:8">
      <c r="A3220" s="2" t="s">
        <v>97</v>
      </c>
      <c r="B3220" s="2"/>
      <c r="C3220">
        <v>329.78</v>
      </c>
      <c r="D3220">
        <v>2</v>
      </c>
      <c r="E3220">
        <v>87.037000000000006</v>
      </c>
      <c r="F3220" t="s">
        <v>238</v>
      </c>
      <c r="G3220">
        <f>_xlfn.XLOOKUP(A3220,'List of Molecules Used'!$D$3:$D$55,'List of Molecules Used'!$E$3:$E$55,"",0,1)</f>
        <v>471.11</v>
      </c>
      <c r="H3220">
        <f>_xlfn.XLOOKUP(A3220,'List of Molecules Used'!$D$3:$D$55,'List of Molecules Used'!$F$3:$F$55,"",0,1)</f>
        <v>44.07638</v>
      </c>
    </row>
    <row r="3221" spans="1:8">
      <c r="A3221" s="2" t="s">
        <v>97</v>
      </c>
      <c r="B3221" s="2"/>
      <c r="C3221">
        <v>329.78</v>
      </c>
      <c r="D3221">
        <v>2.5</v>
      </c>
      <c r="E3221">
        <v>88.783000000000001</v>
      </c>
      <c r="F3221" t="s">
        <v>238</v>
      </c>
      <c r="G3221">
        <f>_xlfn.XLOOKUP(A3221,'List of Molecules Used'!$D$3:$D$55,'List of Molecules Used'!$E$3:$E$55,"",0,1)</f>
        <v>471.11</v>
      </c>
      <c r="H3221">
        <f>_xlfn.XLOOKUP(A3221,'List of Molecules Used'!$D$3:$D$55,'List of Molecules Used'!$F$3:$F$55,"",0,1)</f>
        <v>44.07638</v>
      </c>
    </row>
    <row r="3222" spans="1:8">
      <c r="A3222" s="2" t="s">
        <v>97</v>
      </c>
      <c r="B3222" s="2"/>
      <c r="C3222">
        <v>329.78</v>
      </c>
      <c r="D3222">
        <v>2.8540000000000001</v>
      </c>
      <c r="E3222">
        <v>90.171999999999997</v>
      </c>
      <c r="F3222" t="s">
        <v>238</v>
      </c>
      <c r="G3222">
        <f>_xlfn.XLOOKUP(A3222,'List of Molecules Used'!$D$3:$D$55,'List of Molecules Used'!$E$3:$E$55,"",0,1)</f>
        <v>471.11</v>
      </c>
      <c r="H3222">
        <f>_xlfn.XLOOKUP(A3222,'List of Molecules Used'!$D$3:$D$55,'List of Molecules Used'!$F$3:$F$55,"",0,1)</f>
        <v>44.07638</v>
      </c>
    </row>
    <row r="3223" spans="1:8">
      <c r="A3223" s="2" t="s">
        <v>97</v>
      </c>
      <c r="B3223" s="2"/>
      <c r="C3223">
        <v>329.78</v>
      </c>
      <c r="D3223">
        <v>2.8540000000000001</v>
      </c>
      <c r="E3223">
        <v>125.91</v>
      </c>
      <c r="F3223" t="s">
        <v>237</v>
      </c>
      <c r="G3223">
        <f>_xlfn.XLOOKUP(A3223,'List of Molecules Used'!$D$3:$D$55,'List of Molecules Used'!$E$3:$E$55,"",0,1)</f>
        <v>471.11</v>
      </c>
      <c r="H3223">
        <f>_xlfn.XLOOKUP(A3223,'List of Molecules Used'!$D$3:$D$55,'List of Molecules Used'!$F$3:$F$55,"",0,1)</f>
        <v>44.07638</v>
      </c>
    </row>
    <row r="3224" spans="1:8">
      <c r="A3224" s="2" t="s">
        <v>97</v>
      </c>
      <c r="B3224" s="2"/>
      <c r="C3224">
        <v>329.78</v>
      </c>
      <c r="D3224">
        <v>3</v>
      </c>
      <c r="E3224">
        <v>125.91</v>
      </c>
      <c r="F3224" t="s">
        <v>237</v>
      </c>
      <c r="G3224">
        <f>_xlfn.XLOOKUP(A3224,'List of Molecules Used'!$D$3:$D$55,'List of Molecules Used'!$E$3:$E$55,"",0,1)</f>
        <v>471.11</v>
      </c>
      <c r="H3224">
        <f>_xlfn.XLOOKUP(A3224,'List of Molecules Used'!$D$3:$D$55,'List of Molecules Used'!$F$3:$F$55,"",0,1)</f>
        <v>44.07638</v>
      </c>
    </row>
    <row r="3225" spans="1:8">
      <c r="A3225" s="2" t="s">
        <v>97</v>
      </c>
      <c r="B3225" s="2"/>
      <c r="C3225">
        <v>329.78</v>
      </c>
      <c r="D3225">
        <v>3.5</v>
      </c>
      <c r="E3225">
        <v>125.88</v>
      </c>
      <c r="F3225" t="s">
        <v>237</v>
      </c>
      <c r="G3225">
        <f>_xlfn.XLOOKUP(A3225,'List of Molecules Used'!$D$3:$D$55,'List of Molecules Used'!$E$3:$E$55,"",0,1)</f>
        <v>471.11</v>
      </c>
      <c r="H3225">
        <f>_xlfn.XLOOKUP(A3225,'List of Molecules Used'!$D$3:$D$55,'List of Molecules Used'!$F$3:$F$55,"",0,1)</f>
        <v>44.07638</v>
      </c>
    </row>
    <row r="3226" spans="1:8">
      <c r="A3226" s="2" t="s">
        <v>97</v>
      </c>
      <c r="B3226" s="2"/>
      <c r="C3226">
        <v>329.78</v>
      </c>
      <c r="D3226">
        <v>4</v>
      </c>
      <c r="E3226">
        <v>125.86</v>
      </c>
      <c r="F3226" t="s">
        <v>237</v>
      </c>
      <c r="G3226">
        <f>_xlfn.XLOOKUP(A3226,'List of Molecules Used'!$D$3:$D$55,'List of Molecules Used'!$E$3:$E$55,"",0,1)</f>
        <v>471.11</v>
      </c>
      <c r="H3226">
        <f>_xlfn.XLOOKUP(A3226,'List of Molecules Used'!$D$3:$D$55,'List of Molecules Used'!$F$3:$F$55,"",0,1)</f>
        <v>44.07638</v>
      </c>
    </row>
    <row r="3227" spans="1:8">
      <c r="A3227" s="2" t="s">
        <v>97</v>
      </c>
      <c r="B3227" s="2"/>
      <c r="C3227">
        <v>329.78</v>
      </c>
      <c r="D3227">
        <v>4.5</v>
      </c>
      <c r="E3227">
        <v>125.84</v>
      </c>
      <c r="F3227" t="s">
        <v>237</v>
      </c>
      <c r="G3227">
        <f>_xlfn.XLOOKUP(A3227,'List of Molecules Used'!$D$3:$D$55,'List of Molecules Used'!$E$3:$E$55,"",0,1)</f>
        <v>471.11</v>
      </c>
      <c r="H3227">
        <f>_xlfn.XLOOKUP(A3227,'List of Molecules Used'!$D$3:$D$55,'List of Molecules Used'!$F$3:$F$55,"",0,1)</f>
        <v>44.07638</v>
      </c>
    </row>
    <row r="3228" spans="1:8">
      <c r="A3228" s="2" t="s">
        <v>97</v>
      </c>
      <c r="B3228" s="2"/>
      <c r="C3228">
        <v>329.78</v>
      </c>
      <c r="D3228">
        <v>5</v>
      </c>
      <c r="E3228">
        <v>125.82</v>
      </c>
      <c r="F3228" t="s">
        <v>237</v>
      </c>
      <c r="G3228">
        <f>_xlfn.XLOOKUP(A3228,'List of Molecules Used'!$D$3:$D$55,'List of Molecules Used'!$E$3:$E$55,"",0,1)</f>
        <v>471.11</v>
      </c>
      <c r="H3228">
        <f>_xlfn.XLOOKUP(A3228,'List of Molecules Used'!$D$3:$D$55,'List of Molecules Used'!$F$3:$F$55,"",0,1)</f>
        <v>44.07638</v>
      </c>
    </row>
    <row r="3229" spans="1:8">
      <c r="A3229" s="2" t="s">
        <v>97</v>
      </c>
      <c r="B3229" s="2"/>
      <c r="C3229">
        <v>329.78</v>
      </c>
      <c r="D3229">
        <v>5.5</v>
      </c>
      <c r="E3229">
        <v>125.79</v>
      </c>
      <c r="F3229" t="s">
        <v>237</v>
      </c>
      <c r="G3229">
        <f>_xlfn.XLOOKUP(A3229,'List of Molecules Used'!$D$3:$D$55,'List of Molecules Used'!$E$3:$E$55,"",0,1)</f>
        <v>471.11</v>
      </c>
      <c r="H3229">
        <f>_xlfn.XLOOKUP(A3229,'List of Molecules Used'!$D$3:$D$55,'List of Molecules Used'!$F$3:$F$55,"",0,1)</f>
        <v>44.07638</v>
      </c>
    </row>
    <row r="3230" spans="1:8">
      <c r="A3230" s="2" t="s">
        <v>97</v>
      </c>
      <c r="B3230" s="2"/>
      <c r="C3230">
        <v>329.78</v>
      </c>
      <c r="D3230">
        <v>6</v>
      </c>
      <c r="E3230">
        <v>125.77</v>
      </c>
      <c r="F3230" t="s">
        <v>237</v>
      </c>
      <c r="G3230">
        <f>_xlfn.XLOOKUP(A3230,'List of Molecules Used'!$D$3:$D$55,'List of Molecules Used'!$E$3:$E$55,"",0,1)</f>
        <v>471.11</v>
      </c>
      <c r="H3230">
        <f>_xlfn.XLOOKUP(A3230,'List of Molecules Used'!$D$3:$D$55,'List of Molecules Used'!$F$3:$F$55,"",0,1)</f>
        <v>44.07638</v>
      </c>
    </row>
    <row r="3231" spans="1:8">
      <c r="A3231" s="2" t="s">
        <v>97</v>
      </c>
      <c r="B3231" s="2"/>
      <c r="C3231">
        <v>329.78</v>
      </c>
      <c r="D3231">
        <v>6.5</v>
      </c>
      <c r="E3231">
        <v>125.75</v>
      </c>
      <c r="F3231" t="s">
        <v>237</v>
      </c>
      <c r="G3231">
        <f>_xlfn.XLOOKUP(A3231,'List of Molecules Used'!$D$3:$D$55,'List of Molecules Used'!$E$3:$E$55,"",0,1)</f>
        <v>471.11</v>
      </c>
      <c r="H3231">
        <f>_xlfn.XLOOKUP(A3231,'List of Molecules Used'!$D$3:$D$55,'List of Molecules Used'!$F$3:$F$55,"",0,1)</f>
        <v>44.07638</v>
      </c>
    </row>
    <row r="3232" spans="1:8">
      <c r="A3232" s="2" t="s">
        <v>97</v>
      </c>
      <c r="B3232" s="2"/>
      <c r="C3232">
        <v>329.78</v>
      </c>
      <c r="D3232">
        <v>7</v>
      </c>
      <c r="E3232">
        <v>125.73</v>
      </c>
      <c r="F3232" t="s">
        <v>237</v>
      </c>
      <c r="G3232">
        <f>_xlfn.XLOOKUP(A3232,'List of Molecules Used'!$D$3:$D$55,'List of Molecules Used'!$E$3:$E$55,"",0,1)</f>
        <v>471.11</v>
      </c>
      <c r="H3232">
        <f>_xlfn.XLOOKUP(A3232,'List of Molecules Used'!$D$3:$D$55,'List of Molecules Used'!$F$3:$F$55,"",0,1)</f>
        <v>44.07638</v>
      </c>
    </row>
    <row r="3233" spans="1:8">
      <c r="A3233" s="2" t="s">
        <v>97</v>
      </c>
      <c r="B3233" s="2"/>
      <c r="C3233">
        <v>329.78</v>
      </c>
      <c r="D3233">
        <v>7.5</v>
      </c>
      <c r="E3233">
        <v>125.7</v>
      </c>
      <c r="F3233" t="s">
        <v>237</v>
      </c>
      <c r="G3233">
        <f>_xlfn.XLOOKUP(A3233,'List of Molecules Used'!$D$3:$D$55,'List of Molecules Used'!$E$3:$E$55,"",0,1)</f>
        <v>471.11</v>
      </c>
      <c r="H3233">
        <f>_xlfn.XLOOKUP(A3233,'List of Molecules Used'!$D$3:$D$55,'List of Molecules Used'!$F$3:$F$55,"",0,1)</f>
        <v>44.07638</v>
      </c>
    </row>
    <row r="3234" spans="1:8">
      <c r="A3234" s="2" t="s">
        <v>97</v>
      </c>
      <c r="B3234" s="2"/>
      <c r="C3234">
        <v>329.78</v>
      </c>
      <c r="D3234">
        <v>8</v>
      </c>
      <c r="E3234">
        <v>125.68</v>
      </c>
      <c r="F3234" t="s">
        <v>237</v>
      </c>
      <c r="G3234">
        <f>_xlfn.XLOOKUP(A3234,'List of Molecules Used'!$D$3:$D$55,'List of Molecules Used'!$E$3:$E$55,"",0,1)</f>
        <v>471.11</v>
      </c>
      <c r="H3234">
        <f>_xlfn.XLOOKUP(A3234,'List of Molecules Used'!$D$3:$D$55,'List of Molecules Used'!$F$3:$F$55,"",0,1)</f>
        <v>44.07638</v>
      </c>
    </row>
    <row r="3235" spans="1:8">
      <c r="A3235" s="2" t="s">
        <v>97</v>
      </c>
      <c r="B3235" s="2"/>
      <c r="C3235">
        <v>329.78</v>
      </c>
      <c r="D3235">
        <v>8.5</v>
      </c>
      <c r="E3235">
        <v>125.66</v>
      </c>
      <c r="F3235" t="s">
        <v>237</v>
      </c>
      <c r="G3235">
        <f>_xlfn.XLOOKUP(A3235,'List of Molecules Used'!$D$3:$D$55,'List of Molecules Used'!$E$3:$E$55,"",0,1)</f>
        <v>471.11</v>
      </c>
      <c r="H3235">
        <f>_xlfn.XLOOKUP(A3235,'List of Molecules Used'!$D$3:$D$55,'List of Molecules Used'!$F$3:$F$55,"",0,1)</f>
        <v>44.07638</v>
      </c>
    </row>
    <row r="3236" spans="1:8">
      <c r="A3236" s="2" t="s">
        <v>97</v>
      </c>
      <c r="B3236" s="2"/>
      <c r="C3236">
        <v>329.78</v>
      </c>
      <c r="D3236">
        <v>9</v>
      </c>
      <c r="E3236">
        <v>125.64</v>
      </c>
      <c r="F3236" t="s">
        <v>237</v>
      </c>
      <c r="G3236">
        <f>_xlfn.XLOOKUP(A3236,'List of Molecules Used'!$D$3:$D$55,'List of Molecules Used'!$E$3:$E$55,"",0,1)</f>
        <v>471.11</v>
      </c>
      <c r="H3236">
        <f>_xlfn.XLOOKUP(A3236,'List of Molecules Used'!$D$3:$D$55,'List of Molecules Used'!$F$3:$F$55,"",0,1)</f>
        <v>44.07638</v>
      </c>
    </row>
    <row r="3237" spans="1:8">
      <c r="A3237" s="2" t="s">
        <v>97</v>
      </c>
      <c r="B3237" s="2"/>
      <c r="C3237">
        <v>329.78</v>
      </c>
      <c r="D3237">
        <v>9.5</v>
      </c>
      <c r="E3237">
        <v>125.62</v>
      </c>
      <c r="F3237" t="s">
        <v>237</v>
      </c>
      <c r="G3237">
        <f>_xlfn.XLOOKUP(A3237,'List of Molecules Used'!$D$3:$D$55,'List of Molecules Used'!$E$3:$E$55,"",0,1)</f>
        <v>471.11</v>
      </c>
      <c r="H3237">
        <f>_xlfn.XLOOKUP(A3237,'List of Molecules Used'!$D$3:$D$55,'List of Molecules Used'!$F$3:$F$55,"",0,1)</f>
        <v>44.07638</v>
      </c>
    </row>
    <row r="3238" spans="1:8">
      <c r="A3238" s="2" t="s">
        <v>97</v>
      </c>
      <c r="B3238" s="2"/>
      <c r="C3238">
        <v>329.78</v>
      </c>
      <c r="D3238">
        <v>10</v>
      </c>
      <c r="E3238">
        <v>125.59</v>
      </c>
      <c r="F3238" t="s">
        <v>237</v>
      </c>
      <c r="G3238">
        <f>_xlfn.XLOOKUP(A3238,'List of Molecules Used'!$D$3:$D$55,'List of Molecules Used'!$E$3:$E$55,"",0,1)</f>
        <v>471.11</v>
      </c>
      <c r="H3238">
        <f>_xlfn.XLOOKUP(A3238,'List of Molecules Used'!$D$3:$D$55,'List of Molecules Used'!$F$3:$F$55,"",0,1)</f>
        <v>44.07638</v>
      </c>
    </row>
    <row r="3239" spans="1:8">
      <c r="A3239" s="2" t="s">
        <v>97</v>
      </c>
      <c r="B3239" s="2"/>
      <c r="C3239">
        <v>376.89</v>
      </c>
      <c r="D3239">
        <v>1</v>
      </c>
      <c r="E3239">
        <v>87.102000000000004</v>
      </c>
      <c r="F3239" t="s">
        <v>238</v>
      </c>
      <c r="G3239">
        <f>_xlfn.XLOOKUP(A3239,'List of Molecules Used'!$D$3:$D$55,'List of Molecules Used'!$E$3:$E$55,"",0,1)</f>
        <v>471.11</v>
      </c>
      <c r="H3239">
        <f>_xlfn.XLOOKUP(A3239,'List of Molecules Used'!$D$3:$D$55,'List of Molecules Used'!$F$3:$F$55,"",0,1)</f>
        <v>44.07638</v>
      </c>
    </row>
    <row r="3240" spans="1:8">
      <c r="A3240" s="2" t="s">
        <v>97</v>
      </c>
      <c r="B3240" s="2"/>
      <c r="C3240">
        <v>376.89</v>
      </c>
      <c r="D3240">
        <v>1.5</v>
      </c>
      <c r="E3240">
        <v>87.626999999999995</v>
      </c>
      <c r="F3240" t="s">
        <v>238</v>
      </c>
      <c r="G3240">
        <f>_xlfn.XLOOKUP(A3240,'List of Molecules Used'!$D$3:$D$55,'List of Molecules Used'!$E$3:$E$55,"",0,1)</f>
        <v>471.11</v>
      </c>
      <c r="H3240">
        <f>_xlfn.XLOOKUP(A3240,'List of Molecules Used'!$D$3:$D$55,'List of Molecules Used'!$F$3:$F$55,"",0,1)</f>
        <v>44.07638</v>
      </c>
    </row>
    <row r="3241" spans="1:8">
      <c r="A3241" s="2" t="s">
        <v>97</v>
      </c>
      <c r="B3241" s="2"/>
      <c r="C3241">
        <v>376.89</v>
      </c>
      <c r="D3241">
        <v>2</v>
      </c>
      <c r="E3241">
        <v>88.195999999999998</v>
      </c>
      <c r="F3241" t="s">
        <v>238</v>
      </c>
      <c r="G3241">
        <f>_xlfn.XLOOKUP(A3241,'List of Molecules Used'!$D$3:$D$55,'List of Molecules Used'!$E$3:$E$55,"",0,1)</f>
        <v>471.11</v>
      </c>
      <c r="H3241">
        <f>_xlfn.XLOOKUP(A3241,'List of Molecules Used'!$D$3:$D$55,'List of Molecules Used'!$F$3:$F$55,"",0,1)</f>
        <v>44.07638</v>
      </c>
    </row>
    <row r="3242" spans="1:8">
      <c r="A3242" s="2" t="s">
        <v>97</v>
      </c>
      <c r="B3242" s="2"/>
      <c r="C3242">
        <v>376.89</v>
      </c>
      <c r="D3242">
        <v>2.5</v>
      </c>
      <c r="E3242">
        <v>88.81</v>
      </c>
      <c r="F3242" t="s">
        <v>238</v>
      </c>
      <c r="G3242">
        <f>_xlfn.XLOOKUP(A3242,'List of Molecules Used'!$D$3:$D$55,'List of Molecules Used'!$E$3:$E$55,"",0,1)</f>
        <v>471.11</v>
      </c>
      <c r="H3242">
        <f>_xlfn.XLOOKUP(A3242,'List of Molecules Used'!$D$3:$D$55,'List of Molecules Used'!$F$3:$F$55,"",0,1)</f>
        <v>44.07638</v>
      </c>
    </row>
    <row r="3243" spans="1:8">
      <c r="A3243" s="2" t="s">
        <v>97</v>
      </c>
      <c r="B3243" s="2"/>
      <c r="C3243">
        <v>376.89</v>
      </c>
      <c r="D3243">
        <v>3</v>
      </c>
      <c r="E3243">
        <v>89.474000000000004</v>
      </c>
      <c r="F3243" t="s">
        <v>238</v>
      </c>
      <c r="G3243">
        <f>_xlfn.XLOOKUP(A3243,'List of Molecules Used'!$D$3:$D$55,'List of Molecules Used'!$E$3:$E$55,"",0,1)</f>
        <v>471.11</v>
      </c>
      <c r="H3243">
        <f>_xlfn.XLOOKUP(A3243,'List of Molecules Used'!$D$3:$D$55,'List of Molecules Used'!$F$3:$F$55,"",0,1)</f>
        <v>44.07638</v>
      </c>
    </row>
    <row r="3244" spans="1:8">
      <c r="A3244" s="2" t="s">
        <v>97</v>
      </c>
      <c r="B3244" s="2"/>
      <c r="C3244">
        <v>376.89</v>
      </c>
      <c r="D3244">
        <v>3.5</v>
      </c>
      <c r="E3244">
        <v>90.192999999999998</v>
      </c>
      <c r="F3244" t="s">
        <v>238</v>
      </c>
      <c r="G3244">
        <f>_xlfn.XLOOKUP(A3244,'List of Molecules Used'!$D$3:$D$55,'List of Molecules Used'!$E$3:$E$55,"",0,1)</f>
        <v>471.11</v>
      </c>
      <c r="H3244">
        <f>_xlfn.XLOOKUP(A3244,'List of Molecules Used'!$D$3:$D$55,'List of Molecules Used'!$F$3:$F$55,"",0,1)</f>
        <v>44.07638</v>
      </c>
    </row>
    <row r="3245" spans="1:8">
      <c r="A3245" s="2" t="s">
        <v>97</v>
      </c>
      <c r="B3245" s="2"/>
      <c r="C3245">
        <v>376.89</v>
      </c>
      <c r="D3245">
        <v>4</v>
      </c>
      <c r="E3245">
        <v>90.971000000000004</v>
      </c>
      <c r="F3245" t="s">
        <v>238</v>
      </c>
      <c r="G3245">
        <f>_xlfn.XLOOKUP(A3245,'List of Molecules Used'!$D$3:$D$55,'List of Molecules Used'!$E$3:$E$55,"",0,1)</f>
        <v>471.11</v>
      </c>
      <c r="H3245">
        <f>_xlfn.XLOOKUP(A3245,'List of Molecules Used'!$D$3:$D$55,'List of Molecules Used'!$F$3:$F$55,"",0,1)</f>
        <v>44.07638</v>
      </c>
    </row>
    <row r="3246" spans="1:8">
      <c r="A3246" s="2" t="s">
        <v>97</v>
      </c>
      <c r="B3246" s="2"/>
      <c r="C3246">
        <v>376.89</v>
      </c>
      <c r="D3246">
        <v>4.5</v>
      </c>
      <c r="E3246">
        <v>91.813999999999993</v>
      </c>
      <c r="F3246" t="s">
        <v>238</v>
      </c>
      <c r="G3246">
        <f>_xlfn.XLOOKUP(A3246,'List of Molecules Used'!$D$3:$D$55,'List of Molecules Used'!$E$3:$E$55,"",0,1)</f>
        <v>471.11</v>
      </c>
      <c r="H3246">
        <f>_xlfn.XLOOKUP(A3246,'List of Molecules Used'!$D$3:$D$55,'List of Molecules Used'!$F$3:$F$55,"",0,1)</f>
        <v>44.07638</v>
      </c>
    </row>
    <row r="3247" spans="1:8">
      <c r="A3247" s="2" t="s">
        <v>97</v>
      </c>
      <c r="B3247" s="2"/>
      <c r="C3247">
        <v>376.89</v>
      </c>
      <c r="D3247">
        <v>5</v>
      </c>
      <c r="E3247">
        <v>92.728999999999999</v>
      </c>
      <c r="F3247" t="s">
        <v>238</v>
      </c>
      <c r="G3247">
        <f>_xlfn.XLOOKUP(A3247,'List of Molecules Used'!$D$3:$D$55,'List of Molecules Used'!$E$3:$E$55,"",0,1)</f>
        <v>471.11</v>
      </c>
      <c r="H3247">
        <f>_xlfn.XLOOKUP(A3247,'List of Molecules Used'!$D$3:$D$55,'List of Molecules Used'!$F$3:$F$55,"",0,1)</f>
        <v>44.07638</v>
      </c>
    </row>
    <row r="3248" spans="1:8">
      <c r="A3248" s="2" t="s">
        <v>97</v>
      </c>
      <c r="B3248" s="2"/>
      <c r="C3248">
        <v>376.89</v>
      </c>
      <c r="D3248">
        <v>5.5</v>
      </c>
      <c r="E3248">
        <v>93.722999999999999</v>
      </c>
      <c r="F3248" t="s">
        <v>238</v>
      </c>
      <c r="G3248">
        <f>_xlfn.XLOOKUP(A3248,'List of Molecules Used'!$D$3:$D$55,'List of Molecules Used'!$E$3:$E$55,"",0,1)</f>
        <v>471.11</v>
      </c>
      <c r="H3248">
        <f>_xlfn.XLOOKUP(A3248,'List of Molecules Used'!$D$3:$D$55,'List of Molecules Used'!$F$3:$F$55,"",0,1)</f>
        <v>44.07638</v>
      </c>
    </row>
    <row r="3249" spans="1:8">
      <c r="A3249" s="2" t="s">
        <v>97</v>
      </c>
      <c r="B3249" s="2"/>
      <c r="C3249">
        <v>376.89</v>
      </c>
      <c r="D3249">
        <v>6</v>
      </c>
      <c r="E3249">
        <v>94.805999999999997</v>
      </c>
      <c r="F3249" t="s">
        <v>238</v>
      </c>
      <c r="G3249">
        <f>_xlfn.XLOOKUP(A3249,'List of Molecules Used'!$D$3:$D$55,'List of Molecules Used'!$E$3:$E$55,"",0,1)</f>
        <v>471.11</v>
      </c>
      <c r="H3249">
        <f>_xlfn.XLOOKUP(A3249,'List of Molecules Used'!$D$3:$D$55,'List of Molecules Used'!$F$3:$F$55,"",0,1)</f>
        <v>44.07638</v>
      </c>
    </row>
    <row r="3250" spans="1:8">
      <c r="A3250" s="2" t="s">
        <v>97</v>
      </c>
      <c r="B3250" s="2"/>
      <c r="C3250">
        <v>376.89</v>
      </c>
      <c r="D3250">
        <v>6.5</v>
      </c>
      <c r="E3250">
        <v>95.986999999999995</v>
      </c>
      <c r="F3250" t="s">
        <v>238</v>
      </c>
      <c r="G3250">
        <f>_xlfn.XLOOKUP(A3250,'List of Molecules Used'!$D$3:$D$55,'List of Molecules Used'!$E$3:$E$55,"",0,1)</f>
        <v>471.11</v>
      </c>
      <c r="H3250">
        <f>_xlfn.XLOOKUP(A3250,'List of Molecules Used'!$D$3:$D$55,'List of Molecules Used'!$F$3:$F$55,"",0,1)</f>
        <v>44.07638</v>
      </c>
    </row>
    <row r="3251" spans="1:8">
      <c r="A3251" s="2" t="s">
        <v>97</v>
      </c>
      <c r="B3251" s="2"/>
      <c r="C3251">
        <v>376.89</v>
      </c>
      <c r="D3251">
        <v>7</v>
      </c>
      <c r="E3251">
        <v>97.28</v>
      </c>
      <c r="F3251" t="s">
        <v>238</v>
      </c>
      <c r="G3251">
        <f>_xlfn.XLOOKUP(A3251,'List of Molecules Used'!$D$3:$D$55,'List of Molecules Used'!$E$3:$E$55,"",0,1)</f>
        <v>471.11</v>
      </c>
      <c r="H3251">
        <f>_xlfn.XLOOKUP(A3251,'List of Molecules Used'!$D$3:$D$55,'List of Molecules Used'!$F$3:$F$55,"",0,1)</f>
        <v>44.07638</v>
      </c>
    </row>
    <row r="3252" spans="1:8">
      <c r="A3252" s="2" t="s">
        <v>97</v>
      </c>
      <c r="B3252" s="2"/>
      <c r="C3252">
        <v>376.89</v>
      </c>
      <c r="D3252">
        <v>7.5</v>
      </c>
      <c r="E3252">
        <v>98.697999999999993</v>
      </c>
      <c r="F3252" t="s">
        <v>238</v>
      </c>
      <c r="G3252">
        <f>_xlfn.XLOOKUP(A3252,'List of Molecules Used'!$D$3:$D$55,'List of Molecules Used'!$E$3:$E$55,"",0,1)</f>
        <v>471.11</v>
      </c>
      <c r="H3252">
        <f>_xlfn.XLOOKUP(A3252,'List of Molecules Used'!$D$3:$D$55,'List of Molecules Used'!$F$3:$F$55,"",0,1)</f>
        <v>44.07638</v>
      </c>
    </row>
    <row r="3253" spans="1:8">
      <c r="A3253" s="2" t="s">
        <v>97</v>
      </c>
      <c r="B3253" s="2"/>
      <c r="C3253">
        <v>376.89</v>
      </c>
      <c r="D3253">
        <v>8</v>
      </c>
      <c r="E3253">
        <v>100.26</v>
      </c>
      <c r="F3253" t="s">
        <v>238</v>
      </c>
      <c r="G3253">
        <f>_xlfn.XLOOKUP(A3253,'List of Molecules Used'!$D$3:$D$55,'List of Molecules Used'!$E$3:$E$55,"",0,1)</f>
        <v>471.11</v>
      </c>
      <c r="H3253">
        <f>_xlfn.XLOOKUP(A3253,'List of Molecules Used'!$D$3:$D$55,'List of Molecules Used'!$F$3:$F$55,"",0,1)</f>
        <v>44.07638</v>
      </c>
    </row>
    <row r="3254" spans="1:8">
      <c r="A3254" s="2" t="s">
        <v>97</v>
      </c>
      <c r="B3254" s="2"/>
      <c r="C3254">
        <v>376.89</v>
      </c>
      <c r="D3254">
        <v>8.5</v>
      </c>
      <c r="E3254">
        <v>101.99</v>
      </c>
      <c r="F3254" t="s">
        <v>238</v>
      </c>
      <c r="G3254">
        <f>_xlfn.XLOOKUP(A3254,'List of Molecules Used'!$D$3:$D$55,'List of Molecules Used'!$E$3:$E$55,"",0,1)</f>
        <v>471.11</v>
      </c>
      <c r="H3254">
        <f>_xlfn.XLOOKUP(A3254,'List of Molecules Used'!$D$3:$D$55,'List of Molecules Used'!$F$3:$F$55,"",0,1)</f>
        <v>44.07638</v>
      </c>
    </row>
    <row r="3255" spans="1:8">
      <c r="A3255" s="2" t="s">
        <v>97</v>
      </c>
      <c r="B3255" s="2"/>
      <c r="C3255">
        <v>376.89</v>
      </c>
      <c r="D3255">
        <v>8.9183000000000003</v>
      </c>
      <c r="E3255">
        <v>103.58</v>
      </c>
      <c r="F3255" t="s">
        <v>238</v>
      </c>
      <c r="G3255">
        <f>_xlfn.XLOOKUP(A3255,'List of Molecules Used'!$D$3:$D$55,'List of Molecules Used'!$E$3:$E$55,"",0,1)</f>
        <v>471.11</v>
      </c>
      <c r="H3255">
        <f>_xlfn.XLOOKUP(A3255,'List of Molecules Used'!$D$3:$D$55,'List of Molecules Used'!$F$3:$F$55,"",0,1)</f>
        <v>44.07638</v>
      </c>
    </row>
    <row r="3256" spans="1:8">
      <c r="A3256" s="2" t="s">
        <v>97</v>
      </c>
      <c r="B3256" s="2"/>
      <c r="C3256">
        <v>376.89</v>
      </c>
      <c r="D3256">
        <v>8.9183000000000003</v>
      </c>
      <c r="E3256">
        <v>137.07</v>
      </c>
      <c r="F3256" t="s">
        <v>237</v>
      </c>
      <c r="G3256">
        <f>_xlfn.XLOOKUP(A3256,'List of Molecules Used'!$D$3:$D$55,'List of Molecules Used'!$E$3:$E$55,"",0,1)</f>
        <v>471.11</v>
      </c>
      <c r="H3256">
        <f>_xlfn.XLOOKUP(A3256,'List of Molecules Used'!$D$3:$D$55,'List of Molecules Used'!$F$3:$F$55,"",0,1)</f>
        <v>44.07638</v>
      </c>
    </row>
    <row r="3257" spans="1:8">
      <c r="A3257" s="2" t="s">
        <v>97</v>
      </c>
      <c r="B3257" s="2"/>
      <c r="C3257">
        <v>376.89</v>
      </c>
      <c r="D3257">
        <v>9</v>
      </c>
      <c r="E3257">
        <v>137.06</v>
      </c>
      <c r="F3257" t="s">
        <v>237</v>
      </c>
      <c r="G3257">
        <f>_xlfn.XLOOKUP(A3257,'List of Molecules Used'!$D$3:$D$55,'List of Molecules Used'!$E$3:$E$55,"",0,1)</f>
        <v>471.11</v>
      </c>
      <c r="H3257">
        <f>_xlfn.XLOOKUP(A3257,'List of Molecules Used'!$D$3:$D$55,'List of Molecules Used'!$F$3:$F$55,"",0,1)</f>
        <v>44.07638</v>
      </c>
    </row>
    <row r="3258" spans="1:8">
      <c r="A3258" s="2" t="s">
        <v>97</v>
      </c>
      <c r="B3258" s="2"/>
      <c r="C3258">
        <v>376.89</v>
      </c>
      <c r="D3258">
        <v>9.5</v>
      </c>
      <c r="E3258">
        <v>136.99</v>
      </c>
      <c r="F3258" t="s">
        <v>237</v>
      </c>
      <c r="G3258">
        <f>_xlfn.XLOOKUP(A3258,'List of Molecules Used'!$D$3:$D$55,'List of Molecules Used'!$E$3:$E$55,"",0,1)</f>
        <v>471.11</v>
      </c>
      <c r="H3258">
        <f>_xlfn.XLOOKUP(A3258,'List of Molecules Used'!$D$3:$D$55,'List of Molecules Used'!$F$3:$F$55,"",0,1)</f>
        <v>44.07638</v>
      </c>
    </row>
    <row r="3259" spans="1:8">
      <c r="A3259" s="2" t="s">
        <v>97</v>
      </c>
      <c r="B3259" s="2"/>
      <c r="C3259">
        <v>376.89</v>
      </c>
      <c r="D3259">
        <v>10</v>
      </c>
      <c r="E3259">
        <v>136.93</v>
      </c>
      <c r="F3259" t="s">
        <v>237</v>
      </c>
      <c r="G3259">
        <f>_xlfn.XLOOKUP(A3259,'List of Molecules Used'!$D$3:$D$55,'List of Molecules Used'!$E$3:$E$55,"",0,1)</f>
        <v>471.11</v>
      </c>
      <c r="H3259">
        <f>_xlfn.XLOOKUP(A3259,'List of Molecules Used'!$D$3:$D$55,'List of Molecules Used'!$F$3:$F$55,"",0,1)</f>
        <v>44.07638</v>
      </c>
    </row>
    <row r="3260" spans="1:8">
      <c r="A3260" s="2" t="s">
        <v>97</v>
      </c>
      <c r="B3260" s="2"/>
      <c r="C3260">
        <v>424</v>
      </c>
      <c r="D3260">
        <v>1</v>
      </c>
      <c r="E3260">
        <v>90.138999999999996</v>
      </c>
      <c r="F3260" t="s">
        <v>238</v>
      </c>
      <c r="G3260">
        <f>_xlfn.XLOOKUP(A3260,'List of Molecules Used'!$D$3:$D$55,'List of Molecules Used'!$E$3:$E$55,"",0,1)</f>
        <v>471.11</v>
      </c>
      <c r="H3260">
        <f>_xlfn.XLOOKUP(A3260,'List of Molecules Used'!$D$3:$D$55,'List of Molecules Used'!$F$3:$F$55,"",0,1)</f>
        <v>44.07638</v>
      </c>
    </row>
    <row r="3261" spans="1:8">
      <c r="A3261" s="2" t="s">
        <v>97</v>
      </c>
      <c r="B3261" s="2"/>
      <c r="C3261">
        <v>424</v>
      </c>
      <c r="D3261">
        <v>1.5</v>
      </c>
      <c r="E3261">
        <v>90.424999999999997</v>
      </c>
      <c r="F3261" t="s">
        <v>238</v>
      </c>
      <c r="G3261">
        <f>_xlfn.XLOOKUP(A3261,'List of Molecules Used'!$D$3:$D$55,'List of Molecules Used'!$E$3:$E$55,"",0,1)</f>
        <v>471.11</v>
      </c>
      <c r="H3261">
        <f>_xlfn.XLOOKUP(A3261,'List of Molecules Used'!$D$3:$D$55,'List of Molecules Used'!$F$3:$F$55,"",0,1)</f>
        <v>44.07638</v>
      </c>
    </row>
    <row r="3262" spans="1:8">
      <c r="A3262" s="2" t="s">
        <v>97</v>
      </c>
      <c r="B3262" s="2"/>
      <c r="C3262">
        <v>424</v>
      </c>
      <c r="D3262">
        <v>2</v>
      </c>
      <c r="E3262">
        <v>90.724000000000004</v>
      </c>
      <c r="F3262" t="s">
        <v>238</v>
      </c>
      <c r="G3262">
        <f>_xlfn.XLOOKUP(A3262,'List of Molecules Used'!$D$3:$D$55,'List of Molecules Used'!$E$3:$E$55,"",0,1)</f>
        <v>471.11</v>
      </c>
      <c r="H3262">
        <f>_xlfn.XLOOKUP(A3262,'List of Molecules Used'!$D$3:$D$55,'List of Molecules Used'!$F$3:$F$55,"",0,1)</f>
        <v>44.07638</v>
      </c>
    </row>
    <row r="3263" spans="1:8">
      <c r="A3263" s="2" t="s">
        <v>97</v>
      </c>
      <c r="B3263" s="2"/>
      <c r="C3263">
        <v>424</v>
      </c>
      <c r="D3263">
        <v>2.5</v>
      </c>
      <c r="E3263">
        <v>91.037000000000006</v>
      </c>
      <c r="F3263" t="s">
        <v>238</v>
      </c>
      <c r="G3263">
        <f>_xlfn.XLOOKUP(A3263,'List of Molecules Used'!$D$3:$D$55,'List of Molecules Used'!$E$3:$E$55,"",0,1)</f>
        <v>471.11</v>
      </c>
      <c r="H3263">
        <f>_xlfn.XLOOKUP(A3263,'List of Molecules Used'!$D$3:$D$55,'List of Molecules Used'!$F$3:$F$55,"",0,1)</f>
        <v>44.07638</v>
      </c>
    </row>
    <row r="3264" spans="1:8">
      <c r="A3264" s="2" t="s">
        <v>97</v>
      </c>
      <c r="B3264" s="2"/>
      <c r="C3264">
        <v>424</v>
      </c>
      <c r="D3264">
        <v>3</v>
      </c>
      <c r="E3264">
        <v>91.364000000000004</v>
      </c>
      <c r="F3264" t="s">
        <v>238</v>
      </c>
      <c r="G3264">
        <f>_xlfn.XLOOKUP(A3264,'List of Molecules Used'!$D$3:$D$55,'List of Molecules Used'!$E$3:$E$55,"",0,1)</f>
        <v>471.11</v>
      </c>
      <c r="H3264">
        <f>_xlfn.XLOOKUP(A3264,'List of Molecules Used'!$D$3:$D$55,'List of Molecules Used'!$F$3:$F$55,"",0,1)</f>
        <v>44.07638</v>
      </c>
    </row>
    <row r="3265" spans="1:8">
      <c r="A3265" s="2" t="s">
        <v>97</v>
      </c>
      <c r="B3265" s="2"/>
      <c r="C3265">
        <v>424</v>
      </c>
      <c r="D3265">
        <v>3.5</v>
      </c>
      <c r="E3265">
        <v>91.706000000000003</v>
      </c>
      <c r="F3265" t="s">
        <v>238</v>
      </c>
      <c r="G3265">
        <f>_xlfn.XLOOKUP(A3265,'List of Molecules Used'!$D$3:$D$55,'List of Molecules Used'!$E$3:$E$55,"",0,1)</f>
        <v>471.11</v>
      </c>
      <c r="H3265">
        <f>_xlfn.XLOOKUP(A3265,'List of Molecules Used'!$D$3:$D$55,'List of Molecules Used'!$F$3:$F$55,"",0,1)</f>
        <v>44.07638</v>
      </c>
    </row>
    <row r="3266" spans="1:8">
      <c r="A3266" s="2" t="s">
        <v>97</v>
      </c>
      <c r="B3266" s="2"/>
      <c r="C3266">
        <v>424</v>
      </c>
      <c r="D3266">
        <v>4</v>
      </c>
      <c r="E3266">
        <v>92.064999999999998</v>
      </c>
      <c r="F3266" t="s">
        <v>238</v>
      </c>
      <c r="G3266">
        <f>_xlfn.XLOOKUP(A3266,'List of Molecules Used'!$D$3:$D$55,'List of Molecules Used'!$E$3:$E$55,"",0,1)</f>
        <v>471.11</v>
      </c>
      <c r="H3266">
        <f>_xlfn.XLOOKUP(A3266,'List of Molecules Used'!$D$3:$D$55,'List of Molecules Used'!$F$3:$F$55,"",0,1)</f>
        <v>44.07638</v>
      </c>
    </row>
    <row r="3267" spans="1:8">
      <c r="A3267" s="2" t="s">
        <v>97</v>
      </c>
      <c r="B3267" s="2"/>
      <c r="C3267">
        <v>424</v>
      </c>
      <c r="D3267">
        <v>4.5</v>
      </c>
      <c r="E3267">
        <v>92.44</v>
      </c>
      <c r="F3267" t="s">
        <v>238</v>
      </c>
      <c r="G3267">
        <f>_xlfn.XLOOKUP(A3267,'List of Molecules Used'!$D$3:$D$55,'List of Molecules Used'!$E$3:$E$55,"",0,1)</f>
        <v>471.11</v>
      </c>
      <c r="H3267">
        <f>_xlfn.XLOOKUP(A3267,'List of Molecules Used'!$D$3:$D$55,'List of Molecules Used'!$F$3:$F$55,"",0,1)</f>
        <v>44.07638</v>
      </c>
    </row>
    <row r="3268" spans="1:8">
      <c r="A3268" s="2" t="s">
        <v>97</v>
      </c>
      <c r="B3268" s="2"/>
      <c r="C3268">
        <v>424</v>
      </c>
      <c r="D3268">
        <v>5</v>
      </c>
      <c r="E3268">
        <v>92.832999999999998</v>
      </c>
      <c r="F3268" t="s">
        <v>238</v>
      </c>
      <c r="G3268">
        <f>_xlfn.XLOOKUP(A3268,'List of Molecules Used'!$D$3:$D$55,'List of Molecules Used'!$E$3:$E$55,"",0,1)</f>
        <v>471.11</v>
      </c>
      <c r="H3268">
        <f>_xlfn.XLOOKUP(A3268,'List of Molecules Used'!$D$3:$D$55,'List of Molecules Used'!$F$3:$F$55,"",0,1)</f>
        <v>44.07638</v>
      </c>
    </row>
    <row r="3269" spans="1:8">
      <c r="A3269" s="2" t="s">
        <v>97</v>
      </c>
      <c r="B3269" s="2"/>
      <c r="C3269">
        <v>424</v>
      </c>
      <c r="D3269">
        <v>5.5</v>
      </c>
      <c r="E3269">
        <v>93.245999999999995</v>
      </c>
      <c r="F3269" t="s">
        <v>238</v>
      </c>
      <c r="G3269">
        <f>_xlfn.XLOOKUP(A3269,'List of Molecules Used'!$D$3:$D$55,'List of Molecules Used'!$E$3:$E$55,"",0,1)</f>
        <v>471.11</v>
      </c>
      <c r="H3269">
        <f>_xlfn.XLOOKUP(A3269,'List of Molecules Used'!$D$3:$D$55,'List of Molecules Used'!$F$3:$F$55,"",0,1)</f>
        <v>44.07638</v>
      </c>
    </row>
    <row r="3270" spans="1:8">
      <c r="A3270" s="2" t="s">
        <v>97</v>
      </c>
      <c r="B3270" s="2"/>
      <c r="C3270">
        <v>424</v>
      </c>
      <c r="D3270">
        <v>6</v>
      </c>
      <c r="E3270">
        <v>93.677999999999997</v>
      </c>
      <c r="F3270" t="s">
        <v>238</v>
      </c>
      <c r="G3270">
        <f>_xlfn.XLOOKUP(A3270,'List of Molecules Used'!$D$3:$D$55,'List of Molecules Used'!$E$3:$E$55,"",0,1)</f>
        <v>471.11</v>
      </c>
      <c r="H3270">
        <f>_xlfn.XLOOKUP(A3270,'List of Molecules Used'!$D$3:$D$55,'List of Molecules Used'!$F$3:$F$55,"",0,1)</f>
        <v>44.07638</v>
      </c>
    </row>
    <row r="3271" spans="1:8">
      <c r="A3271" s="2" t="s">
        <v>97</v>
      </c>
      <c r="B3271" s="2"/>
      <c r="C3271">
        <v>424</v>
      </c>
      <c r="D3271">
        <v>6.5</v>
      </c>
      <c r="E3271">
        <v>94.131</v>
      </c>
      <c r="F3271" t="s">
        <v>238</v>
      </c>
      <c r="G3271">
        <f>_xlfn.XLOOKUP(A3271,'List of Molecules Used'!$D$3:$D$55,'List of Molecules Used'!$E$3:$E$55,"",0,1)</f>
        <v>471.11</v>
      </c>
      <c r="H3271">
        <f>_xlfn.XLOOKUP(A3271,'List of Molecules Used'!$D$3:$D$55,'List of Molecules Used'!$F$3:$F$55,"",0,1)</f>
        <v>44.07638</v>
      </c>
    </row>
    <row r="3272" spans="1:8">
      <c r="A3272" s="2" t="s">
        <v>97</v>
      </c>
      <c r="B3272" s="2"/>
      <c r="C3272">
        <v>424</v>
      </c>
      <c r="D3272">
        <v>7</v>
      </c>
      <c r="E3272">
        <v>94.606999999999999</v>
      </c>
      <c r="F3272" t="s">
        <v>238</v>
      </c>
      <c r="G3272">
        <f>_xlfn.XLOOKUP(A3272,'List of Molecules Used'!$D$3:$D$55,'List of Molecules Used'!$E$3:$E$55,"",0,1)</f>
        <v>471.11</v>
      </c>
      <c r="H3272">
        <f>_xlfn.XLOOKUP(A3272,'List of Molecules Used'!$D$3:$D$55,'List of Molecules Used'!$F$3:$F$55,"",0,1)</f>
        <v>44.07638</v>
      </c>
    </row>
    <row r="3273" spans="1:8">
      <c r="A3273" s="2" t="s">
        <v>97</v>
      </c>
      <c r="B3273" s="2"/>
      <c r="C3273">
        <v>424</v>
      </c>
      <c r="D3273">
        <v>7.5</v>
      </c>
      <c r="E3273">
        <v>95.105999999999995</v>
      </c>
      <c r="F3273" t="s">
        <v>238</v>
      </c>
      <c r="G3273">
        <f>_xlfn.XLOOKUP(A3273,'List of Molecules Used'!$D$3:$D$55,'List of Molecules Used'!$E$3:$E$55,"",0,1)</f>
        <v>471.11</v>
      </c>
      <c r="H3273">
        <f>_xlfn.XLOOKUP(A3273,'List of Molecules Used'!$D$3:$D$55,'List of Molecules Used'!$F$3:$F$55,"",0,1)</f>
        <v>44.07638</v>
      </c>
    </row>
    <row r="3274" spans="1:8">
      <c r="A3274" s="2" t="s">
        <v>97</v>
      </c>
      <c r="B3274" s="2"/>
      <c r="C3274">
        <v>424</v>
      </c>
      <c r="D3274">
        <v>8</v>
      </c>
      <c r="E3274">
        <v>95.632000000000005</v>
      </c>
      <c r="F3274" t="s">
        <v>238</v>
      </c>
      <c r="G3274">
        <f>_xlfn.XLOOKUP(A3274,'List of Molecules Used'!$D$3:$D$55,'List of Molecules Used'!$E$3:$E$55,"",0,1)</f>
        <v>471.11</v>
      </c>
      <c r="H3274">
        <f>_xlfn.XLOOKUP(A3274,'List of Molecules Used'!$D$3:$D$55,'List of Molecules Used'!$F$3:$F$55,"",0,1)</f>
        <v>44.07638</v>
      </c>
    </row>
    <row r="3275" spans="1:8">
      <c r="A3275" s="2" t="s">
        <v>97</v>
      </c>
      <c r="B3275" s="2"/>
      <c r="C3275">
        <v>424</v>
      </c>
      <c r="D3275">
        <v>8.5</v>
      </c>
      <c r="E3275">
        <v>96.183999999999997</v>
      </c>
      <c r="F3275" t="s">
        <v>238</v>
      </c>
      <c r="G3275">
        <f>_xlfn.XLOOKUP(A3275,'List of Molecules Used'!$D$3:$D$55,'List of Molecules Used'!$E$3:$E$55,"",0,1)</f>
        <v>471.11</v>
      </c>
      <c r="H3275">
        <f>_xlfn.XLOOKUP(A3275,'List of Molecules Used'!$D$3:$D$55,'List of Molecules Used'!$F$3:$F$55,"",0,1)</f>
        <v>44.07638</v>
      </c>
    </row>
    <row r="3276" spans="1:8">
      <c r="A3276" s="2" t="s">
        <v>97</v>
      </c>
      <c r="B3276" s="2"/>
      <c r="C3276">
        <v>424</v>
      </c>
      <c r="D3276">
        <v>9</v>
      </c>
      <c r="E3276">
        <v>96.765000000000001</v>
      </c>
      <c r="F3276" t="s">
        <v>238</v>
      </c>
      <c r="G3276">
        <f>_xlfn.XLOOKUP(A3276,'List of Molecules Used'!$D$3:$D$55,'List of Molecules Used'!$E$3:$E$55,"",0,1)</f>
        <v>471.11</v>
      </c>
      <c r="H3276">
        <f>_xlfn.XLOOKUP(A3276,'List of Molecules Used'!$D$3:$D$55,'List of Molecules Used'!$F$3:$F$55,"",0,1)</f>
        <v>44.07638</v>
      </c>
    </row>
    <row r="3277" spans="1:8">
      <c r="A3277" s="2" t="s">
        <v>97</v>
      </c>
      <c r="B3277" s="2"/>
      <c r="C3277">
        <v>424</v>
      </c>
      <c r="D3277">
        <v>9.5</v>
      </c>
      <c r="E3277">
        <v>97.378</v>
      </c>
      <c r="F3277" t="s">
        <v>238</v>
      </c>
      <c r="G3277">
        <f>_xlfn.XLOOKUP(A3277,'List of Molecules Used'!$D$3:$D$55,'List of Molecules Used'!$E$3:$E$55,"",0,1)</f>
        <v>471.11</v>
      </c>
      <c r="H3277">
        <f>_xlfn.XLOOKUP(A3277,'List of Molecules Used'!$D$3:$D$55,'List of Molecules Used'!$F$3:$F$55,"",0,1)</f>
        <v>44.07638</v>
      </c>
    </row>
    <row r="3278" spans="1:8">
      <c r="A3278" s="2" t="s">
        <v>97</v>
      </c>
      <c r="B3278" s="2"/>
      <c r="C3278">
        <v>424</v>
      </c>
      <c r="D3278">
        <v>10</v>
      </c>
      <c r="E3278">
        <v>98.024000000000001</v>
      </c>
      <c r="F3278" t="s">
        <v>238</v>
      </c>
      <c r="G3278">
        <f>_xlfn.XLOOKUP(A3278,'List of Molecules Used'!$D$3:$D$55,'List of Molecules Used'!$E$3:$E$55,"",0,1)</f>
        <v>471.11</v>
      </c>
      <c r="H3278">
        <f>_xlfn.XLOOKUP(A3278,'List of Molecules Used'!$D$3:$D$55,'List of Molecules Used'!$F$3:$F$55,"",0,1)</f>
        <v>44.07638</v>
      </c>
    </row>
    <row r="3279" spans="1:8">
      <c r="A3279" s="2" t="s">
        <v>97</v>
      </c>
      <c r="B3279" s="2"/>
      <c r="C3279">
        <v>471.11</v>
      </c>
      <c r="D3279">
        <v>1</v>
      </c>
      <c r="E3279">
        <v>92.796999999999997</v>
      </c>
      <c r="F3279" t="s">
        <v>238</v>
      </c>
      <c r="G3279">
        <f>_xlfn.XLOOKUP(A3279,'List of Molecules Used'!$D$3:$D$55,'List of Molecules Used'!$E$3:$E$55,"",0,1)</f>
        <v>471.11</v>
      </c>
      <c r="H3279">
        <f>_xlfn.XLOOKUP(A3279,'List of Molecules Used'!$D$3:$D$55,'List of Molecules Used'!$F$3:$F$55,"",0,1)</f>
        <v>44.07638</v>
      </c>
    </row>
    <row r="3280" spans="1:8">
      <c r="A3280" s="2" t="s">
        <v>97</v>
      </c>
      <c r="B3280" s="2"/>
      <c r="C3280">
        <v>471.11</v>
      </c>
      <c r="D3280">
        <v>1.5</v>
      </c>
      <c r="E3280">
        <v>92.99</v>
      </c>
      <c r="F3280" t="s">
        <v>238</v>
      </c>
      <c r="G3280">
        <f>_xlfn.XLOOKUP(A3280,'List of Molecules Used'!$D$3:$D$55,'List of Molecules Used'!$E$3:$E$55,"",0,1)</f>
        <v>471.11</v>
      </c>
      <c r="H3280">
        <f>_xlfn.XLOOKUP(A3280,'List of Molecules Used'!$D$3:$D$55,'List of Molecules Used'!$F$3:$F$55,"",0,1)</f>
        <v>44.07638</v>
      </c>
    </row>
    <row r="3281" spans="1:8">
      <c r="A3281" s="2" t="s">
        <v>97</v>
      </c>
      <c r="B3281" s="2"/>
      <c r="C3281">
        <v>471.11</v>
      </c>
      <c r="D3281">
        <v>2</v>
      </c>
      <c r="E3281">
        <v>93.188000000000002</v>
      </c>
      <c r="F3281" t="s">
        <v>238</v>
      </c>
      <c r="G3281">
        <f>_xlfn.XLOOKUP(A3281,'List of Molecules Used'!$D$3:$D$55,'List of Molecules Used'!$E$3:$E$55,"",0,1)</f>
        <v>471.11</v>
      </c>
      <c r="H3281">
        <f>_xlfn.XLOOKUP(A3281,'List of Molecules Used'!$D$3:$D$55,'List of Molecules Used'!$F$3:$F$55,"",0,1)</f>
        <v>44.07638</v>
      </c>
    </row>
    <row r="3282" spans="1:8">
      <c r="A3282" s="2" t="s">
        <v>97</v>
      </c>
      <c r="B3282" s="2"/>
      <c r="C3282">
        <v>471.11</v>
      </c>
      <c r="D3282">
        <v>2.5</v>
      </c>
      <c r="E3282">
        <v>93.391000000000005</v>
      </c>
      <c r="F3282" t="s">
        <v>238</v>
      </c>
      <c r="G3282">
        <f>_xlfn.XLOOKUP(A3282,'List of Molecules Used'!$D$3:$D$55,'List of Molecules Used'!$E$3:$E$55,"",0,1)</f>
        <v>471.11</v>
      </c>
      <c r="H3282">
        <f>_xlfn.XLOOKUP(A3282,'List of Molecules Used'!$D$3:$D$55,'List of Molecules Used'!$F$3:$F$55,"",0,1)</f>
        <v>44.07638</v>
      </c>
    </row>
    <row r="3283" spans="1:8">
      <c r="A3283" s="2" t="s">
        <v>97</v>
      </c>
      <c r="B3283" s="2"/>
      <c r="C3283">
        <v>471.11</v>
      </c>
      <c r="D3283">
        <v>3</v>
      </c>
      <c r="E3283">
        <v>93.599000000000004</v>
      </c>
      <c r="F3283" t="s">
        <v>238</v>
      </c>
      <c r="G3283">
        <f>_xlfn.XLOOKUP(A3283,'List of Molecules Used'!$D$3:$D$55,'List of Molecules Used'!$E$3:$E$55,"",0,1)</f>
        <v>471.11</v>
      </c>
      <c r="H3283">
        <f>_xlfn.XLOOKUP(A3283,'List of Molecules Used'!$D$3:$D$55,'List of Molecules Used'!$F$3:$F$55,"",0,1)</f>
        <v>44.07638</v>
      </c>
    </row>
    <row r="3284" spans="1:8">
      <c r="A3284" s="2" t="s">
        <v>97</v>
      </c>
      <c r="B3284" s="2"/>
      <c r="C3284">
        <v>471.11</v>
      </c>
      <c r="D3284">
        <v>3.5</v>
      </c>
      <c r="E3284">
        <v>93.813000000000002</v>
      </c>
      <c r="F3284" t="s">
        <v>238</v>
      </c>
      <c r="G3284">
        <f>_xlfn.XLOOKUP(A3284,'List of Molecules Used'!$D$3:$D$55,'List of Molecules Used'!$E$3:$E$55,"",0,1)</f>
        <v>471.11</v>
      </c>
      <c r="H3284">
        <f>_xlfn.XLOOKUP(A3284,'List of Molecules Used'!$D$3:$D$55,'List of Molecules Used'!$F$3:$F$55,"",0,1)</f>
        <v>44.07638</v>
      </c>
    </row>
    <row r="3285" spans="1:8">
      <c r="A3285" s="2" t="s">
        <v>97</v>
      </c>
      <c r="B3285" s="2"/>
      <c r="C3285">
        <v>471.11</v>
      </c>
      <c r="D3285">
        <v>4</v>
      </c>
      <c r="E3285">
        <v>94.033000000000001</v>
      </c>
      <c r="F3285" t="s">
        <v>238</v>
      </c>
      <c r="G3285">
        <f>_xlfn.XLOOKUP(A3285,'List of Molecules Used'!$D$3:$D$55,'List of Molecules Used'!$E$3:$E$55,"",0,1)</f>
        <v>471.11</v>
      </c>
      <c r="H3285">
        <f>_xlfn.XLOOKUP(A3285,'List of Molecules Used'!$D$3:$D$55,'List of Molecules Used'!$F$3:$F$55,"",0,1)</f>
        <v>44.07638</v>
      </c>
    </row>
    <row r="3286" spans="1:8">
      <c r="A3286" s="2" t="s">
        <v>97</v>
      </c>
      <c r="B3286" s="2"/>
      <c r="C3286">
        <v>471.11</v>
      </c>
      <c r="D3286">
        <v>4.5</v>
      </c>
      <c r="E3286">
        <v>94.259</v>
      </c>
      <c r="F3286" t="s">
        <v>238</v>
      </c>
      <c r="G3286">
        <f>_xlfn.XLOOKUP(A3286,'List of Molecules Used'!$D$3:$D$55,'List of Molecules Used'!$E$3:$E$55,"",0,1)</f>
        <v>471.11</v>
      </c>
      <c r="H3286">
        <f>_xlfn.XLOOKUP(A3286,'List of Molecules Used'!$D$3:$D$55,'List of Molecules Used'!$F$3:$F$55,"",0,1)</f>
        <v>44.07638</v>
      </c>
    </row>
    <row r="3287" spans="1:8">
      <c r="A3287" s="2" t="s">
        <v>97</v>
      </c>
      <c r="B3287" s="2"/>
      <c r="C3287">
        <v>471.11</v>
      </c>
      <c r="D3287">
        <v>5</v>
      </c>
      <c r="E3287">
        <v>94.491</v>
      </c>
      <c r="F3287" t="s">
        <v>238</v>
      </c>
      <c r="G3287">
        <f>_xlfn.XLOOKUP(A3287,'List of Molecules Used'!$D$3:$D$55,'List of Molecules Used'!$E$3:$E$55,"",0,1)</f>
        <v>471.11</v>
      </c>
      <c r="H3287">
        <f>_xlfn.XLOOKUP(A3287,'List of Molecules Used'!$D$3:$D$55,'List of Molecules Used'!$F$3:$F$55,"",0,1)</f>
        <v>44.07638</v>
      </c>
    </row>
    <row r="3288" spans="1:8">
      <c r="A3288" s="2" t="s">
        <v>97</v>
      </c>
      <c r="B3288" s="2"/>
      <c r="C3288">
        <v>471.11</v>
      </c>
      <c r="D3288">
        <v>5.5</v>
      </c>
      <c r="E3288">
        <v>94.728999999999999</v>
      </c>
      <c r="F3288" t="s">
        <v>238</v>
      </c>
      <c r="G3288">
        <f>_xlfn.XLOOKUP(A3288,'List of Molecules Used'!$D$3:$D$55,'List of Molecules Used'!$E$3:$E$55,"",0,1)</f>
        <v>471.11</v>
      </c>
      <c r="H3288">
        <f>_xlfn.XLOOKUP(A3288,'List of Molecules Used'!$D$3:$D$55,'List of Molecules Used'!$F$3:$F$55,"",0,1)</f>
        <v>44.07638</v>
      </c>
    </row>
    <row r="3289" spans="1:8">
      <c r="A3289" s="2" t="s">
        <v>97</v>
      </c>
      <c r="B3289" s="2"/>
      <c r="C3289">
        <v>471.11</v>
      </c>
      <c r="D3289">
        <v>6</v>
      </c>
      <c r="E3289">
        <v>94.974000000000004</v>
      </c>
      <c r="F3289" t="s">
        <v>238</v>
      </c>
      <c r="G3289">
        <f>_xlfn.XLOOKUP(A3289,'List of Molecules Used'!$D$3:$D$55,'List of Molecules Used'!$E$3:$E$55,"",0,1)</f>
        <v>471.11</v>
      </c>
      <c r="H3289">
        <f>_xlfn.XLOOKUP(A3289,'List of Molecules Used'!$D$3:$D$55,'List of Molecules Used'!$F$3:$F$55,"",0,1)</f>
        <v>44.07638</v>
      </c>
    </row>
    <row r="3290" spans="1:8">
      <c r="A3290" s="2" t="s">
        <v>97</v>
      </c>
      <c r="B3290" s="2"/>
      <c r="C3290">
        <v>471.11</v>
      </c>
      <c r="D3290">
        <v>6.5</v>
      </c>
      <c r="E3290">
        <v>95.225999999999999</v>
      </c>
      <c r="F3290" t="s">
        <v>238</v>
      </c>
      <c r="G3290">
        <f>_xlfn.XLOOKUP(A3290,'List of Molecules Used'!$D$3:$D$55,'List of Molecules Used'!$E$3:$E$55,"",0,1)</f>
        <v>471.11</v>
      </c>
      <c r="H3290">
        <f>_xlfn.XLOOKUP(A3290,'List of Molecules Used'!$D$3:$D$55,'List of Molecules Used'!$F$3:$F$55,"",0,1)</f>
        <v>44.07638</v>
      </c>
    </row>
    <row r="3291" spans="1:8">
      <c r="A3291" s="2" t="s">
        <v>97</v>
      </c>
      <c r="B3291" s="2"/>
      <c r="C3291">
        <v>471.11</v>
      </c>
      <c r="D3291">
        <v>7</v>
      </c>
      <c r="E3291">
        <v>95.484999999999999</v>
      </c>
      <c r="F3291" t="s">
        <v>238</v>
      </c>
      <c r="G3291">
        <f>_xlfn.XLOOKUP(A3291,'List of Molecules Used'!$D$3:$D$55,'List of Molecules Used'!$E$3:$E$55,"",0,1)</f>
        <v>471.11</v>
      </c>
      <c r="H3291">
        <f>_xlfn.XLOOKUP(A3291,'List of Molecules Used'!$D$3:$D$55,'List of Molecules Used'!$F$3:$F$55,"",0,1)</f>
        <v>44.07638</v>
      </c>
    </row>
    <row r="3292" spans="1:8">
      <c r="A3292" s="2" t="s">
        <v>97</v>
      </c>
      <c r="B3292" s="2"/>
      <c r="C3292">
        <v>471.11</v>
      </c>
      <c r="D3292">
        <v>7.5</v>
      </c>
      <c r="E3292">
        <v>95.751000000000005</v>
      </c>
      <c r="F3292" t="s">
        <v>238</v>
      </c>
      <c r="G3292">
        <f>_xlfn.XLOOKUP(A3292,'List of Molecules Used'!$D$3:$D$55,'List of Molecules Used'!$E$3:$E$55,"",0,1)</f>
        <v>471.11</v>
      </c>
      <c r="H3292">
        <f>_xlfn.XLOOKUP(A3292,'List of Molecules Used'!$D$3:$D$55,'List of Molecules Used'!$F$3:$F$55,"",0,1)</f>
        <v>44.07638</v>
      </c>
    </row>
    <row r="3293" spans="1:8">
      <c r="A3293" s="2" t="s">
        <v>97</v>
      </c>
      <c r="B3293" s="2"/>
      <c r="C3293">
        <v>471.11</v>
      </c>
      <c r="D3293">
        <v>8</v>
      </c>
      <c r="E3293">
        <v>96.025000000000006</v>
      </c>
      <c r="F3293" t="s">
        <v>238</v>
      </c>
      <c r="G3293">
        <f>_xlfn.XLOOKUP(A3293,'List of Molecules Used'!$D$3:$D$55,'List of Molecules Used'!$E$3:$E$55,"",0,1)</f>
        <v>471.11</v>
      </c>
      <c r="H3293">
        <f>_xlfn.XLOOKUP(A3293,'List of Molecules Used'!$D$3:$D$55,'List of Molecules Used'!$F$3:$F$55,"",0,1)</f>
        <v>44.07638</v>
      </c>
    </row>
    <row r="3294" spans="1:8">
      <c r="A3294" s="2" t="s">
        <v>97</v>
      </c>
      <c r="B3294" s="2"/>
      <c r="C3294">
        <v>471.11</v>
      </c>
      <c r="D3294">
        <v>8.5</v>
      </c>
      <c r="E3294">
        <v>96.305999999999997</v>
      </c>
      <c r="F3294" t="s">
        <v>238</v>
      </c>
      <c r="G3294">
        <f>_xlfn.XLOOKUP(A3294,'List of Molecules Used'!$D$3:$D$55,'List of Molecules Used'!$E$3:$E$55,"",0,1)</f>
        <v>471.11</v>
      </c>
      <c r="H3294">
        <f>_xlfn.XLOOKUP(A3294,'List of Molecules Used'!$D$3:$D$55,'List of Molecules Used'!$F$3:$F$55,"",0,1)</f>
        <v>44.07638</v>
      </c>
    </row>
    <row r="3295" spans="1:8">
      <c r="A3295" s="2" t="s">
        <v>97</v>
      </c>
      <c r="B3295" s="2"/>
      <c r="C3295">
        <v>471.11</v>
      </c>
      <c r="D3295">
        <v>9</v>
      </c>
      <c r="E3295">
        <v>96.596000000000004</v>
      </c>
      <c r="F3295" t="s">
        <v>238</v>
      </c>
      <c r="G3295">
        <f>_xlfn.XLOOKUP(A3295,'List of Molecules Used'!$D$3:$D$55,'List of Molecules Used'!$E$3:$E$55,"",0,1)</f>
        <v>471.11</v>
      </c>
      <c r="H3295">
        <f>_xlfn.XLOOKUP(A3295,'List of Molecules Used'!$D$3:$D$55,'List of Molecules Used'!$F$3:$F$55,"",0,1)</f>
        <v>44.07638</v>
      </c>
    </row>
    <row r="3296" spans="1:8">
      <c r="A3296" s="2" t="s">
        <v>97</v>
      </c>
      <c r="B3296" s="2"/>
      <c r="C3296">
        <v>471.11</v>
      </c>
      <c r="D3296">
        <v>9.5</v>
      </c>
      <c r="E3296">
        <v>96.894999999999996</v>
      </c>
      <c r="F3296" t="s">
        <v>238</v>
      </c>
      <c r="G3296">
        <f>_xlfn.XLOOKUP(A3296,'List of Molecules Used'!$D$3:$D$55,'List of Molecules Used'!$E$3:$E$55,"",0,1)</f>
        <v>471.11</v>
      </c>
      <c r="H3296">
        <f>_xlfn.XLOOKUP(A3296,'List of Molecules Used'!$D$3:$D$55,'List of Molecules Used'!$F$3:$F$55,"",0,1)</f>
        <v>44.07638</v>
      </c>
    </row>
    <row r="3297" spans="1:8">
      <c r="A3297" s="2" t="s">
        <v>97</v>
      </c>
      <c r="B3297" s="2"/>
      <c r="C3297">
        <v>471.11</v>
      </c>
      <c r="D3297">
        <v>10</v>
      </c>
      <c r="E3297">
        <v>97.201999999999998</v>
      </c>
      <c r="F3297" t="s">
        <v>238</v>
      </c>
      <c r="G3297">
        <f>_xlfn.XLOOKUP(A3297,'List of Molecules Used'!$D$3:$D$55,'List of Molecules Used'!$E$3:$E$55,"",0,1)</f>
        <v>471.11</v>
      </c>
      <c r="H3297">
        <f>_xlfn.XLOOKUP(A3297,'List of Molecules Used'!$D$3:$D$55,'List of Molecules Used'!$F$3:$F$55,"",0,1)</f>
        <v>44.07638</v>
      </c>
    </row>
    <row r="3298" spans="1:8">
      <c r="A3298" s="2" t="s">
        <v>97</v>
      </c>
      <c r="B3298" s="2"/>
      <c r="C3298">
        <v>518.22</v>
      </c>
      <c r="D3298">
        <v>1</v>
      </c>
      <c r="E3298">
        <v>95.04</v>
      </c>
      <c r="F3298" t="s">
        <v>238</v>
      </c>
      <c r="G3298">
        <f>_xlfn.XLOOKUP(A3298,'List of Molecules Used'!$D$3:$D$55,'List of Molecules Used'!$E$3:$E$55,"",0,1)</f>
        <v>471.11</v>
      </c>
      <c r="H3298">
        <f>_xlfn.XLOOKUP(A3298,'List of Molecules Used'!$D$3:$D$55,'List of Molecules Used'!$F$3:$F$55,"",0,1)</f>
        <v>44.07638</v>
      </c>
    </row>
    <row r="3299" spans="1:8">
      <c r="A3299" s="2" t="s">
        <v>97</v>
      </c>
      <c r="B3299" s="2"/>
      <c r="C3299">
        <v>518.22</v>
      </c>
      <c r="D3299">
        <v>1.5</v>
      </c>
      <c r="E3299">
        <v>95.186000000000007</v>
      </c>
      <c r="F3299" t="s">
        <v>238</v>
      </c>
      <c r="G3299">
        <f>_xlfn.XLOOKUP(A3299,'List of Molecules Used'!$D$3:$D$55,'List of Molecules Used'!$E$3:$E$55,"",0,1)</f>
        <v>471.11</v>
      </c>
      <c r="H3299">
        <f>_xlfn.XLOOKUP(A3299,'List of Molecules Used'!$D$3:$D$55,'List of Molecules Used'!$F$3:$F$55,"",0,1)</f>
        <v>44.07638</v>
      </c>
    </row>
    <row r="3300" spans="1:8">
      <c r="A3300" s="2" t="s">
        <v>97</v>
      </c>
      <c r="B3300" s="2"/>
      <c r="C3300">
        <v>518.22</v>
      </c>
      <c r="D3300">
        <v>2</v>
      </c>
      <c r="E3300">
        <v>95.334000000000003</v>
      </c>
      <c r="F3300" t="s">
        <v>238</v>
      </c>
      <c r="G3300">
        <f>_xlfn.XLOOKUP(A3300,'List of Molecules Used'!$D$3:$D$55,'List of Molecules Used'!$E$3:$E$55,"",0,1)</f>
        <v>471.11</v>
      </c>
      <c r="H3300">
        <f>_xlfn.XLOOKUP(A3300,'List of Molecules Used'!$D$3:$D$55,'List of Molecules Used'!$F$3:$F$55,"",0,1)</f>
        <v>44.07638</v>
      </c>
    </row>
    <row r="3301" spans="1:8">
      <c r="A3301" s="2" t="s">
        <v>97</v>
      </c>
      <c r="B3301" s="2"/>
      <c r="C3301">
        <v>518.22</v>
      </c>
      <c r="D3301">
        <v>2.5</v>
      </c>
      <c r="E3301">
        <v>95.484999999999999</v>
      </c>
      <c r="F3301" t="s">
        <v>238</v>
      </c>
      <c r="G3301">
        <f>_xlfn.XLOOKUP(A3301,'List of Molecules Used'!$D$3:$D$55,'List of Molecules Used'!$E$3:$E$55,"",0,1)</f>
        <v>471.11</v>
      </c>
      <c r="H3301">
        <f>_xlfn.XLOOKUP(A3301,'List of Molecules Used'!$D$3:$D$55,'List of Molecules Used'!$F$3:$F$55,"",0,1)</f>
        <v>44.07638</v>
      </c>
    </row>
    <row r="3302" spans="1:8">
      <c r="A3302" s="2" t="s">
        <v>97</v>
      </c>
      <c r="B3302" s="2"/>
      <c r="C3302">
        <v>518.22</v>
      </c>
      <c r="D3302">
        <v>3</v>
      </c>
      <c r="E3302">
        <v>95.638000000000005</v>
      </c>
      <c r="F3302" t="s">
        <v>238</v>
      </c>
      <c r="G3302">
        <f>_xlfn.XLOOKUP(A3302,'List of Molecules Used'!$D$3:$D$55,'List of Molecules Used'!$E$3:$E$55,"",0,1)</f>
        <v>471.11</v>
      </c>
      <c r="H3302">
        <f>_xlfn.XLOOKUP(A3302,'List of Molecules Used'!$D$3:$D$55,'List of Molecules Used'!$F$3:$F$55,"",0,1)</f>
        <v>44.07638</v>
      </c>
    </row>
    <row r="3303" spans="1:8">
      <c r="A3303" s="2" t="s">
        <v>97</v>
      </c>
      <c r="B3303" s="2"/>
      <c r="C3303">
        <v>518.22</v>
      </c>
      <c r="D3303">
        <v>3.5</v>
      </c>
      <c r="E3303">
        <v>95.793999999999997</v>
      </c>
      <c r="F3303" t="s">
        <v>238</v>
      </c>
      <c r="G3303">
        <f>_xlfn.XLOOKUP(A3303,'List of Molecules Used'!$D$3:$D$55,'List of Molecules Used'!$E$3:$E$55,"",0,1)</f>
        <v>471.11</v>
      </c>
      <c r="H3303">
        <f>_xlfn.XLOOKUP(A3303,'List of Molecules Used'!$D$3:$D$55,'List of Molecules Used'!$F$3:$F$55,"",0,1)</f>
        <v>44.07638</v>
      </c>
    </row>
    <row r="3304" spans="1:8">
      <c r="A3304" s="2" t="s">
        <v>97</v>
      </c>
      <c r="B3304" s="2"/>
      <c r="C3304">
        <v>518.22</v>
      </c>
      <c r="D3304">
        <v>4</v>
      </c>
      <c r="E3304">
        <v>95.951999999999998</v>
      </c>
      <c r="F3304" t="s">
        <v>238</v>
      </c>
      <c r="G3304">
        <f>_xlfn.XLOOKUP(A3304,'List of Molecules Used'!$D$3:$D$55,'List of Molecules Used'!$E$3:$E$55,"",0,1)</f>
        <v>471.11</v>
      </c>
      <c r="H3304">
        <f>_xlfn.XLOOKUP(A3304,'List of Molecules Used'!$D$3:$D$55,'List of Molecules Used'!$F$3:$F$55,"",0,1)</f>
        <v>44.07638</v>
      </c>
    </row>
    <row r="3305" spans="1:8">
      <c r="A3305" s="2" t="s">
        <v>97</v>
      </c>
      <c r="B3305" s="2"/>
      <c r="C3305">
        <v>518.22</v>
      </c>
      <c r="D3305">
        <v>4.5</v>
      </c>
      <c r="E3305">
        <v>96.111999999999995</v>
      </c>
      <c r="F3305" t="s">
        <v>238</v>
      </c>
      <c r="G3305">
        <f>_xlfn.XLOOKUP(A3305,'List of Molecules Used'!$D$3:$D$55,'List of Molecules Used'!$E$3:$E$55,"",0,1)</f>
        <v>471.11</v>
      </c>
      <c r="H3305">
        <f>_xlfn.XLOOKUP(A3305,'List of Molecules Used'!$D$3:$D$55,'List of Molecules Used'!$F$3:$F$55,"",0,1)</f>
        <v>44.07638</v>
      </c>
    </row>
    <row r="3306" spans="1:8">
      <c r="A3306" s="2" t="s">
        <v>97</v>
      </c>
      <c r="B3306" s="2"/>
      <c r="C3306">
        <v>518.22</v>
      </c>
      <c r="D3306">
        <v>5</v>
      </c>
      <c r="E3306">
        <v>96.275999999999996</v>
      </c>
      <c r="F3306" t="s">
        <v>238</v>
      </c>
      <c r="G3306">
        <f>_xlfn.XLOOKUP(A3306,'List of Molecules Used'!$D$3:$D$55,'List of Molecules Used'!$E$3:$E$55,"",0,1)</f>
        <v>471.11</v>
      </c>
      <c r="H3306">
        <f>_xlfn.XLOOKUP(A3306,'List of Molecules Used'!$D$3:$D$55,'List of Molecules Used'!$F$3:$F$55,"",0,1)</f>
        <v>44.07638</v>
      </c>
    </row>
    <row r="3307" spans="1:8">
      <c r="A3307" s="2" t="s">
        <v>97</v>
      </c>
      <c r="B3307" s="2"/>
      <c r="C3307">
        <v>518.22</v>
      </c>
      <c r="D3307">
        <v>5.5</v>
      </c>
      <c r="E3307">
        <v>96.441999999999993</v>
      </c>
      <c r="F3307" t="s">
        <v>238</v>
      </c>
      <c r="G3307">
        <f>_xlfn.XLOOKUP(A3307,'List of Molecules Used'!$D$3:$D$55,'List of Molecules Used'!$E$3:$E$55,"",0,1)</f>
        <v>471.11</v>
      </c>
      <c r="H3307">
        <f>_xlfn.XLOOKUP(A3307,'List of Molecules Used'!$D$3:$D$55,'List of Molecules Used'!$F$3:$F$55,"",0,1)</f>
        <v>44.07638</v>
      </c>
    </row>
    <row r="3308" spans="1:8">
      <c r="A3308" s="2" t="s">
        <v>97</v>
      </c>
      <c r="B3308" s="2"/>
      <c r="C3308">
        <v>518.22</v>
      </c>
      <c r="D3308">
        <v>6</v>
      </c>
      <c r="E3308">
        <v>96.61</v>
      </c>
      <c r="F3308" t="s">
        <v>238</v>
      </c>
      <c r="G3308">
        <f>_xlfn.XLOOKUP(A3308,'List of Molecules Used'!$D$3:$D$55,'List of Molecules Used'!$E$3:$E$55,"",0,1)</f>
        <v>471.11</v>
      </c>
      <c r="H3308">
        <f>_xlfn.XLOOKUP(A3308,'List of Molecules Used'!$D$3:$D$55,'List of Molecules Used'!$F$3:$F$55,"",0,1)</f>
        <v>44.07638</v>
      </c>
    </row>
    <row r="3309" spans="1:8">
      <c r="A3309" s="2" t="s">
        <v>97</v>
      </c>
      <c r="B3309" s="2"/>
      <c r="C3309">
        <v>518.22</v>
      </c>
      <c r="D3309">
        <v>6.5</v>
      </c>
      <c r="E3309">
        <v>96.781999999999996</v>
      </c>
      <c r="F3309" t="s">
        <v>238</v>
      </c>
      <c r="G3309">
        <f>_xlfn.XLOOKUP(A3309,'List of Molecules Used'!$D$3:$D$55,'List of Molecules Used'!$E$3:$E$55,"",0,1)</f>
        <v>471.11</v>
      </c>
      <c r="H3309">
        <f>_xlfn.XLOOKUP(A3309,'List of Molecules Used'!$D$3:$D$55,'List of Molecules Used'!$F$3:$F$55,"",0,1)</f>
        <v>44.07638</v>
      </c>
    </row>
    <row r="3310" spans="1:8">
      <c r="A3310" s="2" t="s">
        <v>97</v>
      </c>
      <c r="B3310" s="2"/>
      <c r="C3310">
        <v>518.22</v>
      </c>
      <c r="D3310">
        <v>7</v>
      </c>
      <c r="E3310">
        <v>96.956000000000003</v>
      </c>
      <c r="F3310" t="s">
        <v>238</v>
      </c>
      <c r="G3310">
        <f>_xlfn.XLOOKUP(A3310,'List of Molecules Used'!$D$3:$D$55,'List of Molecules Used'!$E$3:$E$55,"",0,1)</f>
        <v>471.11</v>
      </c>
      <c r="H3310">
        <f>_xlfn.XLOOKUP(A3310,'List of Molecules Used'!$D$3:$D$55,'List of Molecules Used'!$F$3:$F$55,"",0,1)</f>
        <v>44.07638</v>
      </c>
    </row>
    <row r="3311" spans="1:8">
      <c r="A3311" s="2" t="s">
        <v>97</v>
      </c>
      <c r="B3311" s="2"/>
      <c r="C3311">
        <v>518.22</v>
      </c>
      <c r="D3311">
        <v>7.5</v>
      </c>
      <c r="E3311">
        <v>97.132999999999996</v>
      </c>
      <c r="F3311" t="s">
        <v>238</v>
      </c>
      <c r="G3311">
        <f>_xlfn.XLOOKUP(A3311,'List of Molecules Used'!$D$3:$D$55,'List of Molecules Used'!$E$3:$E$55,"",0,1)</f>
        <v>471.11</v>
      </c>
      <c r="H3311">
        <f>_xlfn.XLOOKUP(A3311,'List of Molecules Used'!$D$3:$D$55,'List of Molecules Used'!$F$3:$F$55,"",0,1)</f>
        <v>44.07638</v>
      </c>
    </row>
    <row r="3312" spans="1:8">
      <c r="A3312" s="2" t="s">
        <v>97</v>
      </c>
      <c r="B3312" s="2"/>
      <c r="C3312">
        <v>518.22</v>
      </c>
      <c r="D3312">
        <v>8</v>
      </c>
      <c r="E3312">
        <v>97.313999999999993</v>
      </c>
      <c r="F3312" t="s">
        <v>238</v>
      </c>
      <c r="G3312">
        <f>_xlfn.XLOOKUP(A3312,'List of Molecules Used'!$D$3:$D$55,'List of Molecules Used'!$E$3:$E$55,"",0,1)</f>
        <v>471.11</v>
      </c>
      <c r="H3312">
        <f>_xlfn.XLOOKUP(A3312,'List of Molecules Used'!$D$3:$D$55,'List of Molecules Used'!$F$3:$F$55,"",0,1)</f>
        <v>44.07638</v>
      </c>
    </row>
    <row r="3313" spans="1:8">
      <c r="A3313" s="2" t="s">
        <v>97</v>
      </c>
      <c r="B3313" s="2"/>
      <c r="C3313">
        <v>518.22</v>
      </c>
      <c r="D3313">
        <v>8.5</v>
      </c>
      <c r="E3313">
        <v>97.497</v>
      </c>
      <c r="F3313" t="s">
        <v>238</v>
      </c>
      <c r="G3313">
        <f>_xlfn.XLOOKUP(A3313,'List of Molecules Used'!$D$3:$D$55,'List of Molecules Used'!$E$3:$E$55,"",0,1)</f>
        <v>471.11</v>
      </c>
      <c r="H3313">
        <f>_xlfn.XLOOKUP(A3313,'List of Molecules Used'!$D$3:$D$55,'List of Molecules Used'!$F$3:$F$55,"",0,1)</f>
        <v>44.07638</v>
      </c>
    </row>
    <row r="3314" spans="1:8">
      <c r="A3314" s="2" t="s">
        <v>97</v>
      </c>
      <c r="B3314" s="2"/>
      <c r="C3314">
        <v>518.22</v>
      </c>
      <c r="D3314">
        <v>9</v>
      </c>
      <c r="E3314">
        <v>97.683999999999997</v>
      </c>
      <c r="F3314" t="s">
        <v>238</v>
      </c>
      <c r="G3314">
        <f>_xlfn.XLOOKUP(A3314,'List of Molecules Used'!$D$3:$D$55,'List of Molecules Used'!$E$3:$E$55,"",0,1)</f>
        <v>471.11</v>
      </c>
      <c r="H3314">
        <f>_xlfn.XLOOKUP(A3314,'List of Molecules Used'!$D$3:$D$55,'List of Molecules Used'!$F$3:$F$55,"",0,1)</f>
        <v>44.07638</v>
      </c>
    </row>
    <row r="3315" spans="1:8">
      <c r="A3315" s="2" t="s">
        <v>97</v>
      </c>
      <c r="B3315" s="2"/>
      <c r="C3315">
        <v>518.22</v>
      </c>
      <c r="D3315">
        <v>9.5</v>
      </c>
      <c r="E3315">
        <v>97.873000000000005</v>
      </c>
      <c r="F3315" t="s">
        <v>238</v>
      </c>
      <c r="G3315">
        <f>_xlfn.XLOOKUP(A3315,'List of Molecules Used'!$D$3:$D$55,'List of Molecules Used'!$E$3:$E$55,"",0,1)</f>
        <v>471.11</v>
      </c>
      <c r="H3315">
        <f>_xlfn.XLOOKUP(A3315,'List of Molecules Used'!$D$3:$D$55,'List of Molecules Used'!$F$3:$F$55,"",0,1)</f>
        <v>44.07638</v>
      </c>
    </row>
    <row r="3316" spans="1:8">
      <c r="A3316" s="2" t="s">
        <v>97</v>
      </c>
      <c r="B3316" s="2"/>
      <c r="C3316">
        <v>518.22</v>
      </c>
      <c r="D3316">
        <v>10</v>
      </c>
      <c r="E3316">
        <v>98.066000000000003</v>
      </c>
      <c r="F3316" t="s">
        <v>238</v>
      </c>
      <c r="G3316">
        <f>_xlfn.XLOOKUP(A3316,'List of Molecules Used'!$D$3:$D$55,'List of Molecules Used'!$E$3:$E$55,"",0,1)</f>
        <v>471.11</v>
      </c>
      <c r="H3316">
        <f>_xlfn.XLOOKUP(A3316,'List of Molecules Used'!$D$3:$D$55,'List of Molecules Used'!$F$3:$F$55,"",0,1)</f>
        <v>44.07638</v>
      </c>
    </row>
    <row r="3317" spans="1:8">
      <c r="A3317" s="2" t="s">
        <v>97</v>
      </c>
      <c r="B3317" s="2"/>
      <c r="C3317">
        <v>565.33000000000004</v>
      </c>
      <c r="D3317">
        <v>1</v>
      </c>
      <c r="E3317">
        <v>96.92</v>
      </c>
      <c r="F3317" t="s">
        <v>238</v>
      </c>
      <c r="G3317">
        <f>_xlfn.XLOOKUP(A3317,'List of Molecules Used'!$D$3:$D$55,'List of Molecules Used'!$E$3:$E$55,"",0,1)</f>
        <v>471.11</v>
      </c>
      <c r="H3317">
        <f>_xlfn.XLOOKUP(A3317,'List of Molecules Used'!$D$3:$D$55,'List of Molecules Used'!$F$3:$F$55,"",0,1)</f>
        <v>44.07638</v>
      </c>
    </row>
    <row r="3318" spans="1:8">
      <c r="A3318" s="2" t="s">
        <v>97</v>
      </c>
      <c r="B3318" s="2"/>
      <c r="C3318">
        <v>565.33000000000004</v>
      </c>
      <c r="D3318">
        <v>1.5</v>
      </c>
      <c r="E3318">
        <v>97.037999999999997</v>
      </c>
      <c r="F3318" t="s">
        <v>238</v>
      </c>
      <c r="G3318">
        <f>_xlfn.XLOOKUP(A3318,'List of Molecules Used'!$D$3:$D$55,'List of Molecules Used'!$E$3:$E$55,"",0,1)</f>
        <v>471.11</v>
      </c>
      <c r="H3318">
        <f>_xlfn.XLOOKUP(A3318,'List of Molecules Used'!$D$3:$D$55,'List of Molecules Used'!$F$3:$F$55,"",0,1)</f>
        <v>44.07638</v>
      </c>
    </row>
    <row r="3319" spans="1:8">
      <c r="A3319" s="2" t="s">
        <v>97</v>
      </c>
      <c r="B3319" s="2"/>
      <c r="C3319">
        <v>565.33000000000004</v>
      </c>
      <c r="D3319">
        <v>2</v>
      </c>
      <c r="E3319">
        <v>97.156000000000006</v>
      </c>
      <c r="F3319" t="s">
        <v>238</v>
      </c>
      <c r="G3319">
        <f>_xlfn.XLOOKUP(A3319,'List of Molecules Used'!$D$3:$D$55,'List of Molecules Used'!$E$3:$E$55,"",0,1)</f>
        <v>471.11</v>
      </c>
      <c r="H3319">
        <f>_xlfn.XLOOKUP(A3319,'List of Molecules Used'!$D$3:$D$55,'List of Molecules Used'!$F$3:$F$55,"",0,1)</f>
        <v>44.07638</v>
      </c>
    </row>
    <row r="3320" spans="1:8">
      <c r="A3320" s="2" t="s">
        <v>97</v>
      </c>
      <c r="B3320" s="2"/>
      <c r="C3320">
        <v>565.33000000000004</v>
      </c>
      <c r="D3320">
        <v>2.5</v>
      </c>
      <c r="E3320">
        <v>97.275999999999996</v>
      </c>
      <c r="F3320" t="s">
        <v>238</v>
      </c>
      <c r="G3320">
        <f>_xlfn.XLOOKUP(A3320,'List of Molecules Used'!$D$3:$D$55,'List of Molecules Used'!$E$3:$E$55,"",0,1)</f>
        <v>471.11</v>
      </c>
      <c r="H3320">
        <f>_xlfn.XLOOKUP(A3320,'List of Molecules Used'!$D$3:$D$55,'List of Molecules Used'!$F$3:$F$55,"",0,1)</f>
        <v>44.07638</v>
      </c>
    </row>
    <row r="3321" spans="1:8">
      <c r="A3321" s="2" t="s">
        <v>97</v>
      </c>
      <c r="B3321" s="2"/>
      <c r="C3321">
        <v>565.33000000000004</v>
      </c>
      <c r="D3321">
        <v>3</v>
      </c>
      <c r="E3321">
        <v>97.397000000000006</v>
      </c>
      <c r="F3321" t="s">
        <v>238</v>
      </c>
      <c r="G3321">
        <f>_xlfn.XLOOKUP(A3321,'List of Molecules Used'!$D$3:$D$55,'List of Molecules Used'!$E$3:$E$55,"",0,1)</f>
        <v>471.11</v>
      </c>
      <c r="H3321">
        <f>_xlfn.XLOOKUP(A3321,'List of Molecules Used'!$D$3:$D$55,'List of Molecules Used'!$F$3:$F$55,"",0,1)</f>
        <v>44.07638</v>
      </c>
    </row>
    <row r="3322" spans="1:8">
      <c r="A3322" s="2" t="s">
        <v>97</v>
      </c>
      <c r="B3322" s="2"/>
      <c r="C3322">
        <v>565.33000000000004</v>
      </c>
      <c r="D3322">
        <v>3.5</v>
      </c>
      <c r="E3322">
        <v>97.519000000000005</v>
      </c>
      <c r="F3322" t="s">
        <v>238</v>
      </c>
      <c r="G3322">
        <f>_xlfn.XLOOKUP(A3322,'List of Molecules Used'!$D$3:$D$55,'List of Molecules Used'!$E$3:$E$55,"",0,1)</f>
        <v>471.11</v>
      </c>
      <c r="H3322">
        <f>_xlfn.XLOOKUP(A3322,'List of Molecules Used'!$D$3:$D$55,'List of Molecules Used'!$F$3:$F$55,"",0,1)</f>
        <v>44.07638</v>
      </c>
    </row>
    <row r="3323" spans="1:8">
      <c r="A3323" s="2" t="s">
        <v>97</v>
      </c>
      <c r="B3323" s="2"/>
      <c r="C3323">
        <v>565.33000000000004</v>
      </c>
      <c r="D3323">
        <v>4</v>
      </c>
      <c r="E3323">
        <v>97.641999999999996</v>
      </c>
      <c r="F3323" t="s">
        <v>238</v>
      </c>
      <c r="G3323">
        <f>_xlfn.XLOOKUP(A3323,'List of Molecules Used'!$D$3:$D$55,'List of Molecules Used'!$E$3:$E$55,"",0,1)</f>
        <v>471.11</v>
      </c>
      <c r="H3323">
        <f>_xlfn.XLOOKUP(A3323,'List of Molecules Used'!$D$3:$D$55,'List of Molecules Used'!$F$3:$F$55,"",0,1)</f>
        <v>44.07638</v>
      </c>
    </row>
    <row r="3324" spans="1:8">
      <c r="A3324" s="2" t="s">
        <v>97</v>
      </c>
      <c r="B3324" s="2"/>
      <c r="C3324">
        <v>565.33000000000004</v>
      </c>
      <c r="D3324">
        <v>4.5</v>
      </c>
      <c r="E3324">
        <v>97.766000000000005</v>
      </c>
      <c r="F3324" t="s">
        <v>238</v>
      </c>
      <c r="G3324">
        <f>_xlfn.XLOOKUP(A3324,'List of Molecules Used'!$D$3:$D$55,'List of Molecules Used'!$E$3:$E$55,"",0,1)</f>
        <v>471.11</v>
      </c>
      <c r="H3324">
        <f>_xlfn.XLOOKUP(A3324,'List of Molecules Used'!$D$3:$D$55,'List of Molecules Used'!$F$3:$F$55,"",0,1)</f>
        <v>44.07638</v>
      </c>
    </row>
    <row r="3325" spans="1:8">
      <c r="A3325" s="2" t="s">
        <v>97</v>
      </c>
      <c r="B3325" s="2"/>
      <c r="C3325">
        <v>565.33000000000004</v>
      </c>
      <c r="D3325">
        <v>5</v>
      </c>
      <c r="E3325">
        <v>97.891999999999996</v>
      </c>
      <c r="F3325" t="s">
        <v>238</v>
      </c>
      <c r="G3325">
        <f>_xlfn.XLOOKUP(A3325,'List of Molecules Used'!$D$3:$D$55,'List of Molecules Used'!$E$3:$E$55,"",0,1)</f>
        <v>471.11</v>
      </c>
      <c r="H3325">
        <f>_xlfn.XLOOKUP(A3325,'List of Molecules Used'!$D$3:$D$55,'List of Molecules Used'!$F$3:$F$55,"",0,1)</f>
        <v>44.07638</v>
      </c>
    </row>
    <row r="3326" spans="1:8">
      <c r="A3326" s="2" t="s">
        <v>97</v>
      </c>
      <c r="B3326" s="2"/>
      <c r="C3326">
        <v>565.33000000000004</v>
      </c>
      <c r="D3326">
        <v>5.5</v>
      </c>
      <c r="E3326">
        <v>98.019000000000005</v>
      </c>
      <c r="F3326" t="s">
        <v>238</v>
      </c>
      <c r="G3326">
        <f>_xlfn.XLOOKUP(A3326,'List of Molecules Used'!$D$3:$D$55,'List of Molecules Used'!$E$3:$E$55,"",0,1)</f>
        <v>471.11</v>
      </c>
      <c r="H3326">
        <f>_xlfn.XLOOKUP(A3326,'List of Molecules Used'!$D$3:$D$55,'List of Molecules Used'!$F$3:$F$55,"",0,1)</f>
        <v>44.07638</v>
      </c>
    </row>
    <row r="3327" spans="1:8">
      <c r="A3327" s="2" t="s">
        <v>97</v>
      </c>
      <c r="B3327" s="2"/>
      <c r="C3327">
        <v>565.33000000000004</v>
      </c>
      <c r="D3327">
        <v>6</v>
      </c>
      <c r="E3327">
        <v>98.147999999999996</v>
      </c>
      <c r="F3327" t="s">
        <v>238</v>
      </c>
      <c r="G3327">
        <f>_xlfn.XLOOKUP(A3327,'List of Molecules Used'!$D$3:$D$55,'List of Molecules Used'!$E$3:$E$55,"",0,1)</f>
        <v>471.11</v>
      </c>
      <c r="H3327">
        <f>_xlfn.XLOOKUP(A3327,'List of Molecules Used'!$D$3:$D$55,'List of Molecules Used'!$F$3:$F$55,"",0,1)</f>
        <v>44.07638</v>
      </c>
    </row>
    <row r="3328" spans="1:8">
      <c r="A3328" s="2" t="s">
        <v>97</v>
      </c>
      <c r="B3328" s="2"/>
      <c r="C3328">
        <v>565.33000000000004</v>
      </c>
      <c r="D3328">
        <v>6.5</v>
      </c>
      <c r="E3328">
        <v>98.278000000000006</v>
      </c>
      <c r="F3328" t="s">
        <v>238</v>
      </c>
      <c r="G3328">
        <f>_xlfn.XLOOKUP(A3328,'List of Molecules Used'!$D$3:$D$55,'List of Molecules Used'!$E$3:$E$55,"",0,1)</f>
        <v>471.11</v>
      </c>
      <c r="H3328">
        <f>_xlfn.XLOOKUP(A3328,'List of Molecules Used'!$D$3:$D$55,'List of Molecules Used'!$F$3:$F$55,"",0,1)</f>
        <v>44.07638</v>
      </c>
    </row>
    <row r="3329" spans="1:8">
      <c r="A3329" s="2" t="s">
        <v>97</v>
      </c>
      <c r="B3329" s="2"/>
      <c r="C3329">
        <v>565.33000000000004</v>
      </c>
      <c r="D3329">
        <v>7</v>
      </c>
      <c r="E3329">
        <v>98.409000000000006</v>
      </c>
      <c r="F3329" t="s">
        <v>238</v>
      </c>
      <c r="G3329">
        <f>_xlfn.XLOOKUP(A3329,'List of Molecules Used'!$D$3:$D$55,'List of Molecules Used'!$E$3:$E$55,"",0,1)</f>
        <v>471.11</v>
      </c>
      <c r="H3329">
        <f>_xlfn.XLOOKUP(A3329,'List of Molecules Used'!$D$3:$D$55,'List of Molecules Used'!$F$3:$F$55,"",0,1)</f>
        <v>44.07638</v>
      </c>
    </row>
    <row r="3330" spans="1:8">
      <c r="A3330" s="2" t="s">
        <v>97</v>
      </c>
      <c r="B3330" s="2"/>
      <c r="C3330">
        <v>565.33000000000004</v>
      </c>
      <c r="D3330">
        <v>7.5</v>
      </c>
      <c r="E3330">
        <v>98.540999999999997</v>
      </c>
      <c r="F3330" t="s">
        <v>238</v>
      </c>
      <c r="G3330">
        <f>_xlfn.XLOOKUP(A3330,'List of Molecules Used'!$D$3:$D$55,'List of Molecules Used'!$E$3:$E$55,"",0,1)</f>
        <v>471.11</v>
      </c>
      <c r="H3330">
        <f>_xlfn.XLOOKUP(A3330,'List of Molecules Used'!$D$3:$D$55,'List of Molecules Used'!$F$3:$F$55,"",0,1)</f>
        <v>44.07638</v>
      </c>
    </row>
    <row r="3331" spans="1:8">
      <c r="A3331" s="2" t="s">
        <v>97</v>
      </c>
      <c r="B3331" s="2"/>
      <c r="C3331">
        <v>565.33000000000004</v>
      </c>
      <c r="D3331">
        <v>8</v>
      </c>
      <c r="E3331">
        <v>98.674999999999997</v>
      </c>
      <c r="F3331" t="s">
        <v>238</v>
      </c>
      <c r="G3331">
        <f>_xlfn.XLOOKUP(A3331,'List of Molecules Used'!$D$3:$D$55,'List of Molecules Used'!$E$3:$E$55,"",0,1)</f>
        <v>471.11</v>
      </c>
      <c r="H3331">
        <f>_xlfn.XLOOKUP(A3331,'List of Molecules Used'!$D$3:$D$55,'List of Molecules Used'!$F$3:$F$55,"",0,1)</f>
        <v>44.07638</v>
      </c>
    </row>
    <row r="3332" spans="1:8">
      <c r="A3332" s="2" t="s">
        <v>97</v>
      </c>
      <c r="B3332" s="2"/>
      <c r="C3332">
        <v>565.33000000000004</v>
      </c>
      <c r="D3332">
        <v>8.5</v>
      </c>
      <c r="E3332">
        <v>98.81</v>
      </c>
      <c r="F3332" t="s">
        <v>238</v>
      </c>
      <c r="G3332">
        <f>_xlfn.XLOOKUP(A3332,'List of Molecules Used'!$D$3:$D$55,'List of Molecules Used'!$E$3:$E$55,"",0,1)</f>
        <v>471.11</v>
      </c>
      <c r="H3332">
        <f>_xlfn.XLOOKUP(A3332,'List of Molecules Used'!$D$3:$D$55,'List of Molecules Used'!$F$3:$F$55,"",0,1)</f>
        <v>44.07638</v>
      </c>
    </row>
    <row r="3333" spans="1:8">
      <c r="A3333" s="2" t="s">
        <v>97</v>
      </c>
      <c r="B3333" s="2"/>
      <c r="C3333">
        <v>565.33000000000004</v>
      </c>
      <c r="D3333">
        <v>9</v>
      </c>
      <c r="E3333">
        <v>98.947000000000003</v>
      </c>
      <c r="F3333" t="s">
        <v>238</v>
      </c>
      <c r="G3333">
        <f>_xlfn.XLOOKUP(A3333,'List of Molecules Used'!$D$3:$D$55,'List of Molecules Used'!$E$3:$E$55,"",0,1)</f>
        <v>471.11</v>
      </c>
      <c r="H3333">
        <f>_xlfn.XLOOKUP(A3333,'List of Molecules Used'!$D$3:$D$55,'List of Molecules Used'!$F$3:$F$55,"",0,1)</f>
        <v>44.07638</v>
      </c>
    </row>
    <row r="3334" spans="1:8">
      <c r="A3334" s="2" t="s">
        <v>97</v>
      </c>
      <c r="B3334" s="2"/>
      <c r="C3334">
        <v>565.33000000000004</v>
      </c>
      <c r="D3334">
        <v>9.5</v>
      </c>
      <c r="E3334">
        <v>99.084999999999994</v>
      </c>
      <c r="F3334" t="s">
        <v>238</v>
      </c>
      <c r="G3334">
        <f>_xlfn.XLOOKUP(A3334,'List of Molecules Used'!$D$3:$D$55,'List of Molecules Used'!$E$3:$E$55,"",0,1)</f>
        <v>471.11</v>
      </c>
      <c r="H3334">
        <f>_xlfn.XLOOKUP(A3334,'List of Molecules Used'!$D$3:$D$55,'List of Molecules Used'!$F$3:$F$55,"",0,1)</f>
        <v>44.07638</v>
      </c>
    </row>
    <row r="3335" spans="1:8">
      <c r="A3335" s="2" t="s">
        <v>97</v>
      </c>
      <c r="B3335" s="2"/>
      <c r="C3335">
        <v>565.33000000000004</v>
      </c>
      <c r="D3335">
        <v>10</v>
      </c>
      <c r="E3335">
        <v>99.224999999999994</v>
      </c>
      <c r="F3335" t="s">
        <v>238</v>
      </c>
      <c r="G3335">
        <f>_xlfn.XLOOKUP(A3335,'List of Molecules Used'!$D$3:$D$55,'List of Molecules Used'!$E$3:$E$55,"",0,1)</f>
        <v>471.11</v>
      </c>
      <c r="H3335">
        <f>_xlfn.XLOOKUP(A3335,'List of Molecules Used'!$D$3:$D$55,'List of Molecules Used'!$F$3:$F$55,"",0,1)</f>
        <v>44.07638</v>
      </c>
    </row>
    <row r="3336" spans="1:8">
      <c r="A3336" s="2" t="s">
        <v>97</v>
      </c>
      <c r="B3336" s="2"/>
      <c r="C3336">
        <v>612.44000000000005</v>
      </c>
      <c r="D3336">
        <v>1</v>
      </c>
      <c r="E3336">
        <v>98.503</v>
      </c>
      <c r="F3336" t="s">
        <v>238</v>
      </c>
      <c r="G3336">
        <f>_xlfn.XLOOKUP(A3336,'List of Molecules Used'!$D$3:$D$55,'List of Molecules Used'!$E$3:$E$55,"",0,1)</f>
        <v>471.11</v>
      </c>
      <c r="H3336">
        <f>_xlfn.XLOOKUP(A3336,'List of Molecules Used'!$D$3:$D$55,'List of Molecules Used'!$F$3:$F$55,"",0,1)</f>
        <v>44.07638</v>
      </c>
    </row>
    <row r="3337" spans="1:8">
      <c r="A3337" s="2" t="s">
        <v>97</v>
      </c>
      <c r="B3337" s="2"/>
      <c r="C3337">
        <v>612.44000000000005</v>
      </c>
      <c r="D3337">
        <v>1.5</v>
      </c>
      <c r="E3337">
        <v>98.6</v>
      </c>
      <c r="F3337" t="s">
        <v>238</v>
      </c>
      <c r="G3337">
        <f>_xlfn.XLOOKUP(A3337,'List of Molecules Used'!$D$3:$D$55,'List of Molecules Used'!$E$3:$E$55,"",0,1)</f>
        <v>471.11</v>
      </c>
      <c r="H3337">
        <f>_xlfn.XLOOKUP(A3337,'List of Molecules Used'!$D$3:$D$55,'List of Molecules Used'!$F$3:$F$55,"",0,1)</f>
        <v>44.07638</v>
      </c>
    </row>
    <row r="3338" spans="1:8">
      <c r="A3338" s="2" t="s">
        <v>97</v>
      </c>
      <c r="B3338" s="2"/>
      <c r="C3338">
        <v>612.44000000000005</v>
      </c>
      <c r="D3338">
        <v>2</v>
      </c>
      <c r="E3338">
        <v>98.697999999999993</v>
      </c>
      <c r="F3338" t="s">
        <v>238</v>
      </c>
      <c r="G3338">
        <f>_xlfn.XLOOKUP(A3338,'List of Molecules Used'!$D$3:$D$55,'List of Molecules Used'!$E$3:$E$55,"",0,1)</f>
        <v>471.11</v>
      </c>
      <c r="H3338">
        <f>_xlfn.XLOOKUP(A3338,'List of Molecules Used'!$D$3:$D$55,'List of Molecules Used'!$F$3:$F$55,"",0,1)</f>
        <v>44.07638</v>
      </c>
    </row>
    <row r="3339" spans="1:8">
      <c r="A3339" s="2" t="s">
        <v>97</v>
      </c>
      <c r="B3339" s="2"/>
      <c r="C3339">
        <v>612.44000000000005</v>
      </c>
      <c r="D3339">
        <v>2.5</v>
      </c>
      <c r="E3339">
        <v>98.796000000000006</v>
      </c>
      <c r="F3339" t="s">
        <v>238</v>
      </c>
      <c r="G3339">
        <f>_xlfn.XLOOKUP(A3339,'List of Molecules Used'!$D$3:$D$55,'List of Molecules Used'!$E$3:$E$55,"",0,1)</f>
        <v>471.11</v>
      </c>
      <c r="H3339">
        <f>_xlfn.XLOOKUP(A3339,'List of Molecules Used'!$D$3:$D$55,'List of Molecules Used'!$F$3:$F$55,"",0,1)</f>
        <v>44.07638</v>
      </c>
    </row>
    <row r="3340" spans="1:8">
      <c r="A3340" s="2" t="s">
        <v>97</v>
      </c>
      <c r="B3340" s="2"/>
      <c r="C3340">
        <v>612.44000000000005</v>
      </c>
      <c r="D3340">
        <v>3</v>
      </c>
      <c r="E3340">
        <v>98.894999999999996</v>
      </c>
      <c r="F3340" t="s">
        <v>238</v>
      </c>
      <c r="G3340">
        <f>_xlfn.XLOOKUP(A3340,'List of Molecules Used'!$D$3:$D$55,'List of Molecules Used'!$E$3:$E$55,"",0,1)</f>
        <v>471.11</v>
      </c>
      <c r="H3340">
        <f>_xlfn.XLOOKUP(A3340,'List of Molecules Used'!$D$3:$D$55,'List of Molecules Used'!$F$3:$F$55,"",0,1)</f>
        <v>44.07638</v>
      </c>
    </row>
    <row r="3341" spans="1:8">
      <c r="A3341" s="2" t="s">
        <v>97</v>
      </c>
      <c r="B3341" s="2"/>
      <c r="C3341">
        <v>612.44000000000005</v>
      </c>
      <c r="D3341">
        <v>3.5</v>
      </c>
      <c r="E3341">
        <v>98.994</v>
      </c>
      <c r="F3341" t="s">
        <v>238</v>
      </c>
      <c r="G3341">
        <f>_xlfn.XLOOKUP(A3341,'List of Molecules Used'!$D$3:$D$55,'List of Molecules Used'!$E$3:$E$55,"",0,1)</f>
        <v>471.11</v>
      </c>
      <c r="H3341">
        <f>_xlfn.XLOOKUP(A3341,'List of Molecules Used'!$D$3:$D$55,'List of Molecules Used'!$F$3:$F$55,"",0,1)</f>
        <v>44.07638</v>
      </c>
    </row>
    <row r="3342" spans="1:8">
      <c r="A3342" s="2" t="s">
        <v>97</v>
      </c>
      <c r="B3342" s="2"/>
      <c r="C3342">
        <v>612.44000000000005</v>
      </c>
      <c r="D3342">
        <v>4</v>
      </c>
      <c r="E3342">
        <v>99.093999999999994</v>
      </c>
      <c r="F3342" t="s">
        <v>238</v>
      </c>
      <c r="G3342">
        <f>_xlfn.XLOOKUP(A3342,'List of Molecules Used'!$D$3:$D$55,'List of Molecules Used'!$E$3:$E$55,"",0,1)</f>
        <v>471.11</v>
      </c>
      <c r="H3342">
        <f>_xlfn.XLOOKUP(A3342,'List of Molecules Used'!$D$3:$D$55,'List of Molecules Used'!$F$3:$F$55,"",0,1)</f>
        <v>44.07638</v>
      </c>
    </row>
    <row r="3343" spans="1:8">
      <c r="A3343" s="2" t="s">
        <v>97</v>
      </c>
      <c r="B3343" s="2"/>
      <c r="C3343">
        <v>612.44000000000005</v>
      </c>
      <c r="D3343">
        <v>4.5</v>
      </c>
      <c r="E3343">
        <v>99.194999999999993</v>
      </c>
      <c r="F3343" t="s">
        <v>238</v>
      </c>
      <c r="G3343">
        <f>_xlfn.XLOOKUP(A3343,'List of Molecules Used'!$D$3:$D$55,'List of Molecules Used'!$E$3:$E$55,"",0,1)</f>
        <v>471.11</v>
      </c>
      <c r="H3343">
        <f>_xlfn.XLOOKUP(A3343,'List of Molecules Used'!$D$3:$D$55,'List of Molecules Used'!$F$3:$F$55,"",0,1)</f>
        <v>44.07638</v>
      </c>
    </row>
    <row r="3344" spans="1:8">
      <c r="A3344" s="2" t="s">
        <v>97</v>
      </c>
      <c r="B3344" s="2"/>
      <c r="C3344">
        <v>612.44000000000005</v>
      </c>
      <c r="D3344">
        <v>5</v>
      </c>
      <c r="E3344">
        <v>99.296999999999997</v>
      </c>
      <c r="F3344" t="s">
        <v>238</v>
      </c>
      <c r="G3344">
        <f>_xlfn.XLOOKUP(A3344,'List of Molecules Used'!$D$3:$D$55,'List of Molecules Used'!$E$3:$E$55,"",0,1)</f>
        <v>471.11</v>
      </c>
      <c r="H3344">
        <f>_xlfn.XLOOKUP(A3344,'List of Molecules Used'!$D$3:$D$55,'List of Molecules Used'!$F$3:$F$55,"",0,1)</f>
        <v>44.07638</v>
      </c>
    </row>
    <row r="3345" spans="1:8">
      <c r="A3345" s="2" t="s">
        <v>97</v>
      </c>
      <c r="B3345" s="2"/>
      <c r="C3345">
        <v>612.44000000000005</v>
      </c>
      <c r="D3345">
        <v>5.5</v>
      </c>
      <c r="E3345">
        <v>99.399000000000001</v>
      </c>
      <c r="F3345" t="s">
        <v>238</v>
      </c>
      <c r="G3345">
        <f>_xlfn.XLOOKUP(A3345,'List of Molecules Used'!$D$3:$D$55,'List of Molecules Used'!$E$3:$E$55,"",0,1)</f>
        <v>471.11</v>
      </c>
      <c r="H3345">
        <f>_xlfn.XLOOKUP(A3345,'List of Molecules Used'!$D$3:$D$55,'List of Molecules Used'!$F$3:$F$55,"",0,1)</f>
        <v>44.07638</v>
      </c>
    </row>
    <row r="3346" spans="1:8">
      <c r="A3346" s="2" t="s">
        <v>97</v>
      </c>
      <c r="B3346" s="2"/>
      <c r="C3346">
        <v>612.44000000000005</v>
      </c>
      <c r="D3346">
        <v>6</v>
      </c>
      <c r="E3346">
        <v>99.501999999999995</v>
      </c>
      <c r="F3346" t="s">
        <v>238</v>
      </c>
      <c r="G3346">
        <f>_xlfn.XLOOKUP(A3346,'List of Molecules Used'!$D$3:$D$55,'List of Molecules Used'!$E$3:$E$55,"",0,1)</f>
        <v>471.11</v>
      </c>
      <c r="H3346">
        <f>_xlfn.XLOOKUP(A3346,'List of Molecules Used'!$D$3:$D$55,'List of Molecules Used'!$F$3:$F$55,"",0,1)</f>
        <v>44.07638</v>
      </c>
    </row>
    <row r="3347" spans="1:8">
      <c r="A3347" s="2" t="s">
        <v>97</v>
      </c>
      <c r="B3347" s="2"/>
      <c r="C3347">
        <v>612.44000000000005</v>
      </c>
      <c r="D3347">
        <v>6.5</v>
      </c>
      <c r="E3347">
        <v>99.605999999999995</v>
      </c>
      <c r="F3347" t="s">
        <v>238</v>
      </c>
      <c r="G3347">
        <f>_xlfn.XLOOKUP(A3347,'List of Molecules Used'!$D$3:$D$55,'List of Molecules Used'!$E$3:$E$55,"",0,1)</f>
        <v>471.11</v>
      </c>
      <c r="H3347">
        <f>_xlfn.XLOOKUP(A3347,'List of Molecules Used'!$D$3:$D$55,'List of Molecules Used'!$F$3:$F$55,"",0,1)</f>
        <v>44.07638</v>
      </c>
    </row>
    <row r="3348" spans="1:8">
      <c r="A3348" s="2" t="s">
        <v>97</v>
      </c>
      <c r="B3348" s="2"/>
      <c r="C3348">
        <v>612.44000000000005</v>
      </c>
      <c r="D3348">
        <v>7</v>
      </c>
      <c r="E3348">
        <v>99.71</v>
      </c>
      <c r="F3348" t="s">
        <v>238</v>
      </c>
      <c r="G3348">
        <f>_xlfn.XLOOKUP(A3348,'List of Molecules Used'!$D$3:$D$55,'List of Molecules Used'!$E$3:$E$55,"",0,1)</f>
        <v>471.11</v>
      </c>
      <c r="H3348">
        <f>_xlfn.XLOOKUP(A3348,'List of Molecules Used'!$D$3:$D$55,'List of Molecules Used'!$F$3:$F$55,"",0,1)</f>
        <v>44.07638</v>
      </c>
    </row>
    <row r="3349" spans="1:8">
      <c r="A3349" s="2" t="s">
        <v>97</v>
      </c>
      <c r="B3349" s="2"/>
      <c r="C3349">
        <v>612.44000000000005</v>
      </c>
      <c r="D3349">
        <v>7.5</v>
      </c>
      <c r="E3349">
        <v>99.814999999999998</v>
      </c>
      <c r="F3349" t="s">
        <v>238</v>
      </c>
      <c r="G3349">
        <f>_xlfn.XLOOKUP(A3349,'List of Molecules Used'!$D$3:$D$55,'List of Molecules Used'!$E$3:$E$55,"",0,1)</f>
        <v>471.11</v>
      </c>
      <c r="H3349">
        <f>_xlfn.XLOOKUP(A3349,'List of Molecules Used'!$D$3:$D$55,'List of Molecules Used'!$F$3:$F$55,"",0,1)</f>
        <v>44.07638</v>
      </c>
    </row>
    <row r="3350" spans="1:8">
      <c r="A3350" s="2" t="s">
        <v>97</v>
      </c>
      <c r="B3350" s="2"/>
      <c r="C3350">
        <v>612.44000000000005</v>
      </c>
      <c r="D3350">
        <v>8</v>
      </c>
      <c r="E3350">
        <v>99.921000000000006</v>
      </c>
      <c r="F3350" t="s">
        <v>238</v>
      </c>
      <c r="G3350">
        <f>_xlfn.XLOOKUP(A3350,'List of Molecules Used'!$D$3:$D$55,'List of Molecules Used'!$E$3:$E$55,"",0,1)</f>
        <v>471.11</v>
      </c>
      <c r="H3350">
        <f>_xlfn.XLOOKUP(A3350,'List of Molecules Used'!$D$3:$D$55,'List of Molecules Used'!$F$3:$F$55,"",0,1)</f>
        <v>44.07638</v>
      </c>
    </row>
    <row r="3351" spans="1:8">
      <c r="A3351" s="2" t="s">
        <v>97</v>
      </c>
      <c r="B3351" s="2"/>
      <c r="C3351">
        <v>612.44000000000005</v>
      </c>
      <c r="D3351">
        <v>8.5</v>
      </c>
      <c r="E3351">
        <v>100.03</v>
      </c>
      <c r="F3351" t="s">
        <v>238</v>
      </c>
      <c r="G3351">
        <f>_xlfn.XLOOKUP(A3351,'List of Molecules Used'!$D$3:$D$55,'List of Molecules Used'!$E$3:$E$55,"",0,1)</f>
        <v>471.11</v>
      </c>
      <c r="H3351">
        <f>_xlfn.XLOOKUP(A3351,'List of Molecules Used'!$D$3:$D$55,'List of Molecules Used'!$F$3:$F$55,"",0,1)</f>
        <v>44.07638</v>
      </c>
    </row>
    <row r="3352" spans="1:8">
      <c r="A3352" s="2" t="s">
        <v>97</v>
      </c>
      <c r="B3352" s="2"/>
      <c r="C3352">
        <v>612.44000000000005</v>
      </c>
      <c r="D3352">
        <v>9</v>
      </c>
      <c r="E3352">
        <v>100.13</v>
      </c>
      <c r="F3352" t="s">
        <v>238</v>
      </c>
      <c r="G3352">
        <f>_xlfn.XLOOKUP(A3352,'List of Molecules Used'!$D$3:$D$55,'List of Molecules Used'!$E$3:$E$55,"",0,1)</f>
        <v>471.11</v>
      </c>
      <c r="H3352">
        <f>_xlfn.XLOOKUP(A3352,'List of Molecules Used'!$D$3:$D$55,'List of Molecules Used'!$F$3:$F$55,"",0,1)</f>
        <v>44.07638</v>
      </c>
    </row>
    <row r="3353" spans="1:8">
      <c r="A3353" s="2" t="s">
        <v>97</v>
      </c>
      <c r="B3353" s="2"/>
      <c r="C3353">
        <v>612.44000000000005</v>
      </c>
      <c r="D3353">
        <v>9.5</v>
      </c>
      <c r="E3353">
        <v>100.24</v>
      </c>
      <c r="F3353" t="s">
        <v>238</v>
      </c>
      <c r="G3353">
        <f>_xlfn.XLOOKUP(A3353,'List of Molecules Used'!$D$3:$D$55,'List of Molecules Used'!$E$3:$E$55,"",0,1)</f>
        <v>471.11</v>
      </c>
      <c r="H3353">
        <f>_xlfn.XLOOKUP(A3353,'List of Molecules Used'!$D$3:$D$55,'List of Molecules Used'!$F$3:$F$55,"",0,1)</f>
        <v>44.07638</v>
      </c>
    </row>
    <row r="3354" spans="1:8">
      <c r="A3354" s="2" t="s">
        <v>97</v>
      </c>
      <c r="B3354" s="2"/>
      <c r="C3354">
        <v>612.44000000000005</v>
      </c>
      <c r="D3354">
        <v>10</v>
      </c>
      <c r="E3354">
        <v>100.35</v>
      </c>
      <c r="F3354" t="s">
        <v>238</v>
      </c>
      <c r="G3354">
        <f>_xlfn.XLOOKUP(A3354,'List of Molecules Used'!$D$3:$D$55,'List of Molecules Used'!$E$3:$E$55,"",0,1)</f>
        <v>471.11</v>
      </c>
      <c r="H3354">
        <f>_xlfn.XLOOKUP(A3354,'List of Molecules Used'!$D$3:$D$55,'List of Molecules Used'!$F$3:$F$55,"",0,1)</f>
        <v>44.07638</v>
      </c>
    </row>
    <row r="3355" spans="1:8">
      <c r="A3355" s="2" t="s">
        <v>101</v>
      </c>
      <c r="B3355" s="2"/>
      <c r="C3355">
        <v>192.56</v>
      </c>
      <c r="D3355">
        <v>1</v>
      </c>
      <c r="E3355">
        <v>100.45</v>
      </c>
      <c r="F3355" t="s">
        <v>237</v>
      </c>
      <c r="G3355">
        <f>_xlfn.XLOOKUP(A3355,'List of Molecules Used'!$D$3:$D$55,'List of Molecules Used'!$E$3:$E$55,"",0,1)</f>
        <v>385.12</v>
      </c>
      <c r="H3355">
        <f>_xlfn.XLOOKUP(A3355,'List of Molecules Used'!$D$3:$D$55,'List of Molecules Used'!$F$3:$F$55,"",0,1)</f>
        <v>41.36</v>
      </c>
    </row>
    <row r="3356" spans="1:8">
      <c r="A3356" s="2" t="s">
        <v>101</v>
      </c>
      <c r="B3356" s="2"/>
      <c r="C3356">
        <v>192.56</v>
      </c>
      <c r="D3356">
        <v>1.5</v>
      </c>
      <c r="E3356">
        <v>100.44</v>
      </c>
      <c r="F3356" t="s">
        <v>237</v>
      </c>
      <c r="G3356">
        <f>_xlfn.XLOOKUP(A3356,'List of Molecules Used'!$D$3:$D$55,'List of Molecules Used'!$E$3:$E$55,"",0,1)</f>
        <v>385.12</v>
      </c>
      <c r="H3356">
        <f>_xlfn.XLOOKUP(A3356,'List of Molecules Used'!$D$3:$D$55,'List of Molecules Used'!$F$3:$F$55,"",0,1)</f>
        <v>41.36</v>
      </c>
    </row>
    <row r="3357" spans="1:8">
      <c r="A3357" s="2" t="s">
        <v>101</v>
      </c>
      <c r="B3357" s="2"/>
      <c r="C3357">
        <v>192.56</v>
      </c>
      <c r="D3357">
        <v>2</v>
      </c>
      <c r="E3357">
        <v>100.44</v>
      </c>
      <c r="F3357" t="s">
        <v>237</v>
      </c>
      <c r="G3357">
        <f>_xlfn.XLOOKUP(A3357,'List of Molecules Used'!$D$3:$D$55,'List of Molecules Used'!$E$3:$E$55,"",0,1)</f>
        <v>385.12</v>
      </c>
      <c r="H3357">
        <f>_xlfn.XLOOKUP(A3357,'List of Molecules Used'!$D$3:$D$55,'List of Molecules Used'!$F$3:$F$55,"",0,1)</f>
        <v>41.36</v>
      </c>
    </row>
    <row r="3358" spans="1:8">
      <c r="A3358" s="2" t="s">
        <v>101</v>
      </c>
      <c r="B3358" s="2"/>
      <c r="C3358">
        <v>192.56</v>
      </c>
      <c r="D3358">
        <v>2.5</v>
      </c>
      <c r="E3358">
        <v>100.43</v>
      </c>
      <c r="F3358" t="s">
        <v>237</v>
      </c>
      <c r="G3358">
        <f>_xlfn.XLOOKUP(A3358,'List of Molecules Used'!$D$3:$D$55,'List of Molecules Used'!$E$3:$E$55,"",0,1)</f>
        <v>385.12</v>
      </c>
      <c r="H3358">
        <f>_xlfn.XLOOKUP(A3358,'List of Molecules Used'!$D$3:$D$55,'List of Molecules Used'!$F$3:$F$55,"",0,1)</f>
        <v>41.36</v>
      </c>
    </row>
    <row r="3359" spans="1:8">
      <c r="A3359" s="2" t="s">
        <v>101</v>
      </c>
      <c r="B3359" s="2"/>
      <c r="C3359">
        <v>192.56</v>
      </c>
      <c r="D3359">
        <v>3</v>
      </c>
      <c r="E3359">
        <v>100.43</v>
      </c>
      <c r="F3359" t="s">
        <v>237</v>
      </c>
      <c r="G3359">
        <f>_xlfn.XLOOKUP(A3359,'List of Molecules Used'!$D$3:$D$55,'List of Molecules Used'!$E$3:$E$55,"",0,1)</f>
        <v>385.12</v>
      </c>
      <c r="H3359">
        <f>_xlfn.XLOOKUP(A3359,'List of Molecules Used'!$D$3:$D$55,'List of Molecules Used'!$F$3:$F$55,"",0,1)</f>
        <v>41.36</v>
      </c>
    </row>
    <row r="3360" spans="1:8">
      <c r="A3360" s="2" t="s">
        <v>101</v>
      </c>
      <c r="B3360" s="2"/>
      <c r="C3360">
        <v>192.56</v>
      </c>
      <c r="D3360">
        <v>3.5</v>
      </c>
      <c r="E3360">
        <v>100.42</v>
      </c>
      <c r="F3360" t="s">
        <v>237</v>
      </c>
      <c r="G3360">
        <f>_xlfn.XLOOKUP(A3360,'List of Molecules Used'!$D$3:$D$55,'List of Molecules Used'!$E$3:$E$55,"",0,1)</f>
        <v>385.12</v>
      </c>
      <c r="H3360">
        <f>_xlfn.XLOOKUP(A3360,'List of Molecules Used'!$D$3:$D$55,'List of Molecules Used'!$F$3:$F$55,"",0,1)</f>
        <v>41.36</v>
      </c>
    </row>
    <row r="3361" spans="1:8">
      <c r="A3361" s="2" t="s">
        <v>101</v>
      </c>
      <c r="B3361" s="2"/>
      <c r="C3361">
        <v>192.56</v>
      </c>
      <c r="D3361">
        <v>4</v>
      </c>
      <c r="E3361">
        <v>100.42</v>
      </c>
      <c r="F3361" t="s">
        <v>237</v>
      </c>
      <c r="G3361">
        <f>_xlfn.XLOOKUP(A3361,'List of Molecules Used'!$D$3:$D$55,'List of Molecules Used'!$E$3:$E$55,"",0,1)</f>
        <v>385.12</v>
      </c>
      <c r="H3361">
        <f>_xlfn.XLOOKUP(A3361,'List of Molecules Used'!$D$3:$D$55,'List of Molecules Used'!$F$3:$F$55,"",0,1)</f>
        <v>41.36</v>
      </c>
    </row>
    <row r="3362" spans="1:8">
      <c r="A3362" s="2" t="s">
        <v>101</v>
      </c>
      <c r="B3362" s="2"/>
      <c r="C3362">
        <v>192.56</v>
      </c>
      <c r="D3362">
        <v>4.5</v>
      </c>
      <c r="E3362">
        <v>100.41</v>
      </c>
      <c r="F3362" t="s">
        <v>237</v>
      </c>
      <c r="G3362">
        <f>_xlfn.XLOOKUP(A3362,'List of Molecules Used'!$D$3:$D$55,'List of Molecules Used'!$E$3:$E$55,"",0,1)</f>
        <v>385.12</v>
      </c>
      <c r="H3362">
        <f>_xlfn.XLOOKUP(A3362,'List of Molecules Used'!$D$3:$D$55,'List of Molecules Used'!$F$3:$F$55,"",0,1)</f>
        <v>41.36</v>
      </c>
    </row>
    <row r="3363" spans="1:8">
      <c r="A3363" s="2" t="s">
        <v>101</v>
      </c>
      <c r="B3363" s="2"/>
      <c r="C3363">
        <v>192.56</v>
      </c>
      <c r="D3363">
        <v>5</v>
      </c>
      <c r="E3363">
        <v>100.41</v>
      </c>
      <c r="F3363" t="s">
        <v>237</v>
      </c>
      <c r="G3363">
        <f>_xlfn.XLOOKUP(A3363,'List of Molecules Used'!$D$3:$D$55,'List of Molecules Used'!$E$3:$E$55,"",0,1)</f>
        <v>385.12</v>
      </c>
      <c r="H3363">
        <f>_xlfn.XLOOKUP(A3363,'List of Molecules Used'!$D$3:$D$55,'List of Molecules Used'!$F$3:$F$55,"",0,1)</f>
        <v>41.36</v>
      </c>
    </row>
    <row r="3364" spans="1:8">
      <c r="A3364" s="2" t="s">
        <v>101</v>
      </c>
      <c r="B3364" s="2"/>
      <c r="C3364">
        <v>192.56</v>
      </c>
      <c r="D3364">
        <v>5.5</v>
      </c>
      <c r="E3364">
        <v>100.4</v>
      </c>
      <c r="F3364" t="s">
        <v>237</v>
      </c>
      <c r="G3364">
        <f>_xlfn.XLOOKUP(A3364,'List of Molecules Used'!$D$3:$D$55,'List of Molecules Used'!$E$3:$E$55,"",0,1)</f>
        <v>385.12</v>
      </c>
      <c r="H3364">
        <f>_xlfn.XLOOKUP(A3364,'List of Molecules Used'!$D$3:$D$55,'List of Molecules Used'!$F$3:$F$55,"",0,1)</f>
        <v>41.36</v>
      </c>
    </row>
    <row r="3365" spans="1:8">
      <c r="A3365" s="2" t="s">
        <v>101</v>
      </c>
      <c r="B3365" s="2"/>
      <c r="C3365">
        <v>192.56</v>
      </c>
      <c r="D3365">
        <v>6</v>
      </c>
      <c r="E3365">
        <v>100.4</v>
      </c>
      <c r="F3365" t="s">
        <v>237</v>
      </c>
      <c r="G3365">
        <f>_xlfn.XLOOKUP(A3365,'List of Molecules Used'!$D$3:$D$55,'List of Molecules Used'!$E$3:$E$55,"",0,1)</f>
        <v>385.12</v>
      </c>
      <c r="H3365">
        <f>_xlfn.XLOOKUP(A3365,'List of Molecules Used'!$D$3:$D$55,'List of Molecules Used'!$F$3:$F$55,"",0,1)</f>
        <v>41.36</v>
      </c>
    </row>
    <row r="3366" spans="1:8">
      <c r="A3366" s="2" t="s">
        <v>101</v>
      </c>
      <c r="B3366" s="2"/>
      <c r="C3366">
        <v>192.56</v>
      </c>
      <c r="D3366">
        <v>6.5</v>
      </c>
      <c r="E3366">
        <v>100.39</v>
      </c>
      <c r="F3366" t="s">
        <v>237</v>
      </c>
      <c r="G3366">
        <f>_xlfn.XLOOKUP(A3366,'List of Molecules Used'!$D$3:$D$55,'List of Molecules Used'!$E$3:$E$55,"",0,1)</f>
        <v>385.12</v>
      </c>
      <c r="H3366">
        <f>_xlfn.XLOOKUP(A3366,'List of Molecules Used'!$D$3:$D$55,'List of Molecules Used'!$F$3:$F$55,"",0,1)</f>
        <v>41.36</v>
      </c>
    </row>
    <row r="3367" spans="1:8">
      <c r="A3367" s="2" t="s">
        <v>101</v>
      </c>
      <c r="B3367" s="2"/>
      <c r="C3367">
        <v>192.56</v>
      </c>
      <c r="D3367">
        <v>7</v>
      </c>
      <c r="E3367">
        <v>100.39</v>
      </c>
      <c r="F3367" t="s">
        <v>237</v>
      </c>
      <c r="G3367">
        <f>_xlfn.XLOOKUP(A3367,'List of Molecules Used'!$D$3:$D$55,'List of Molecules Used'!$E$3:$E$55,"",0,1)</f>
        <v>385.12</v>
      </c>
      <c r="H3367">
        <f>_xlfn.XLOOKUP(A3367,'List of Molecules Used'!$D$3:$D$55,'List of Molecules Used'!$F$3:$F$55,"",0,1)</f>
        <v>41.36</v>
      </c>
    </row>
    <row r="3368" spans="1:8">
      <c r="A3368" s="2" t="s">
        <v>101</v>
      </c>
      <c r="B3368" s="2"/>
      <c r="C3368">
        <v>192.56</v>
      </c>
      <c r="D3368">
        <v>7.5</v>
      </c>
      <c r="E3368">
        <v>100.38</v>
      </c>
      <c r="F3368" t="s">
        <v>237</v>
      </c>
      <c r="G3368">
        <f>_xlfn.XLOOKUP(A3368,'List of Molecules Used'!$D$3:$D$55,'List of Molecules Used'!$E$3:$E$55,"",0,1)</f>
        <v>385.12</v>
      </c>
      <c r="H3368">
        <f>_xlfn.XLOOKUP(A3368,'List of Molecules Used'!$D$3:$D$55,'List of Molecules Used'!$F$3:$F$55,"",0,1)</f>
        <v>41.36</v>
      </c>
    </row>
    <row r="3369" spans="1:8">
      <c r="A3369" s="2" t="s">
        <v>101</v>
      </c>
      <c r="B3369" s="2"/>
      <c r="C3369">
        <v>192.56</v>
      </c>
      <c r="D3369">
        <v>8</v>
      </c>
      <c r="E3369">
        <v>100.38</v>
      </c>
      <c r="F3369" t="s">
        <v>237</v>
      </c>
      <c r="G3369">
        <f>_xlfn.XLOOKUP(A3369,'List of Molecules Used'!$D$3:$D$55,'List of Molecules Used'!$E$3:$E$55,"",0,1)</f>
        <v>385.12</v>
      </c>
      <c r="H3369">
        <f>_xlfn.XLOOKUP(A3369,'List of Molecules Used'!$D$3:$D$55,'List of Molecules Used'!$F$3:$F$55,"",0,1)</f>
        <v>41.36</v>
      </c>
    </row>
    <row r="3370" spans="1:8">
      <c r="A3370" s="2" t="s">
        <v>101</v>
      </c>
      <c r="B3370" s="2"/>
      <c r="C3370">
        <v>192.56</v>
      </c>
      <c r="D3370">
        <v>8.5</v>
      </c>
      <c r="E3370">
        <v>100.37</v>
      </c>
      <c r="F3370" t="s">
        <v>237</v>
      </c>
      <c r="G3370">
        <f>_xlfn.XLOOKUP(A3370,'List of Molecules Used'!$D$3:$D$55,'List of Molecules Used'!$E$3:$E$55,"",0,1)</f>
        <v>385.12</v>
      </c>
      <c r="H3370">
        <f>_xlfn.XLOOKUP(A3370,'List of Molecules Used'!$D$3:$D$55,'List of Molecules Used'!$F$3:$F$55,"",0,1)</f>
        <v>41.36</v>
      </c>
    </row>
    <row r="3371" spans="1:8">
      <c r="A3371" s="2" t="s">
        <v>101</v>
      </c>
      <c r="B3371" s="2"/>
      <c r="C3371">
        <v>192.56</v>
      </c>
      <c r="D3371">
        <v>9</v>
      </c>
      <c r="E3371">
        <v>100.37</v>
      </c>
      <c r="F3371" t="s">
        <v>237</v>
      </c>
      <c r="G3371">
        <f>_xlfn.XLOOKUP(A3371,'List of Molecules Used'!$D$3:$D$55,'List of Molecules Used'!$E$3:$E$55,"",0,1)</f>
        <v>385.12</v>
      </c>
      <c r="H3371">
        <f>_xlfn.XLOOKUP(A3371,'List of Molecules Used'!$D$3:$D$55,'List of Molecules Used'!$F$3:$F$55,"",0,1)</f>
        <v>41.36</v>
      </c>
    </row>
    <row r="3372" spans="1:8">
      <c r="A3372" s="2" t="s">
        <v>101</v>
      </c>
      <c r="B3372" s="2"/>
      <c r="C3372">
        <v>192.56</v>
      </c>
      <c r="D3372">
        <v>9.5</v>
      </c>
      <c r="E3372">
        <v>100.36</v>
      </c>
      <c r="F3372" t="s">
        <v>237</v>
      </c>
      <c r="G3372">
        <f>_xlfn.XLOOKUP(A3372,'List of Molecules Used'!$D$3:$D$55,'List of Molecules Used'!$E$3:$E$55,"",0,1)</f>
        <v>385.12</v>
      </c>
      <c r="H3372">
        <f>_xlfn.XLOOKUP(A3372,'List of Molecules Used'!$D$3:$D$55,'List of Molecules Used'!$F$3:$F$55,"",0,1)</f>
        <v>41.36</v>
      </c>
    </row>
    <row r="3373" spans="1:8">
      <c r="A3373" s="2" t="s">
        <v>101</v>
      </c>
      <c r="B3373" s="2"/>
      <c r="C3373">
        <v>192.56</v>
      </c>
      <c r="D3373">
        <v>10</v>
      </c>
      <c r="E3373">
        <v>100.36</v>
      </c>
      <c r="F3373" t="s">
        <v>237</v>
      </c>
      <c r="G3373">
        <f>_xlfn.XLOOKUP(A3373,'List of Molecules Used'!$D$3:$D$55,'List of Molecules Used'!$E$3:$E$55,"",0,1)</f>
        <v>385.12</v>
      </c>
      <c r="H3373">
        <f>_xlfn.XLOOKUP(A3373,'List of Molecules Used'!$D$3:$D$55,'List of Molecules Used'!$F$3:$F$55,"",0,1)</f>
        <v>41.36</v>
      </c>
    </row>
    <row r="3374" spans="1:8">
      <c r="A3374" s="2" t="s">
        <v>101</v>
      </c>
      <c r="B3374" s="2"/>
      <c r="C3374">
        <v>231.07</v>
      </c>
      <c r="D3374">
        <v>1</v>
      </c>
      <c r="E3374">
        <v>105.24</v>
      </c>
      <c r="F3374" t="s">
        <v>237</v>
      </c>
      <c r="G3374">
        <f>_xlfn.XLOOKUP(A3374,'List of Molecules Used'!$D$3:$D$55,'List of Molecules Used'!$E$3:$E$55,"",0,1)</f>
        <v>385.12</v>
      </c>
      <c r="H3374">
        <f>_xlfn.XLOOKUP(A3374,'List of Molecules Used'!$D$3:$D$55,'List of Molecules Used'!$F$3:$F$55,"",0,1)</f>
        <v>41.36</v>
      </c>
    </row>
    <row r="3375" spans="1:8">
      <c r="A3375" s="2" t="s">
        <v>101</v>
      </c>
      <c r="B3375" s="2"/>
      <c r="C3375">
        <v>231.07</v>
      </c>
      <c r="D3375">
        <v>1.5</v>
      </c>
      <c r="E3375">
        <v>105.23</v>
      </c>
      <c r="F3375" t="s">
        <v>237</v>
      </c>
      <c r="G3375">
        <f>_xlfn.XLOOKUP(A3375,'List of Molecules Used'!$D$3:$D$55,'List of Molecules Used'!$E$3:$E$55,"",0,1)</f>
        <v>385.12</v>
      </c>
      <c r="H3375">
        <f>_xlfn.XLOOKUP(A3375,'List of Molecules Used'!$D$3:$D$55,'List of Molecules Used'!$F$3:$F$55,"",0,1)</f>
        <v>41.36</v>
      </c>
    </row>
    <row r="3376" spans="1:8">
      <c r="A3376" s="2" t="s">
        <v>101</v>
      </c>
      <c r="B3376" s="2"/>
      <c r="C3376">
        <v>231.07</v>
      </c>
      <c r="D3376">
        <v>2</v>
      </c>
      <c r="E3376">
        <v>105.22</v>
      </c>
      <c r="F3376" t="s">
        <v>237</v>
      </c>
      <c r="G3376">
        <f>_xlfn.XLOOKUP(A3376,'List of Molecules Used'!$D$3:$D$55,'List of Molecules Used'!$E$3:$E$55,"",0,1)</f>
        <v>385.12</v>
      </c>
      <c r="H3376">
        <f>_xlfn.XLOOKUP(A3376,'List of Molecules Used'!$D$3:$D$55,'List of Molecules Used'!$F$3:$F$55,"",0,1)</f>
        <v>41.36</v>
      </c>
    </row>
    <row r="3377" spans="1:8">
      <c r="A3377" s="2" t="s">
        <v>101</v>
      </c>
      <c r="B3377" s="2"/>
      <c r="C3377">
        <v>231.07</v>
      </c>
      <c r="D3377">
        <v>2.5</v>
      </c>
      <c r="E3377">
        <v>105.21</v>
      </c>
      <c r="F3377" t="s">
        <v>237</v>
      </c>
      <c r="G3377">
        <f>_xlfn.XLOOKUP(A3377,'List of Molecules Used'!$D$3:$D$55,'List of Molecules Used'!$E$3:$E$55,"",0,1)</f>
        <v>385.12</v>
      </c>
      <c r="H3377">
        <f>_xlfn.XLOOKUP(A3377,'List of Molecules Used'!$D$3:$D$55,'List of Molecules Used'!$F$3:$F$55,"",0,1)</f>
        <v>41.36</v>
      </c>
    </row>
    <row r="3378" spans="1:8">
      <c r="A3378" s="2" t="s">
        <v>101</v>
      </c>
      <c r="B3378" s="2"/>
      <c r="C3378">
        <v>231.07</v>
      </c>
      <c r="D3378">
        <v>3</v>
      </c>
      <c r="E3378">
        <v>105.2</v>
      </c>
      <c r="F3378" t="s">
        <v>237</v>
      </c>
      <c r="G3378">
        <f>_xlfn.XLOOKUP(A3378,'List of Molecules Used'!$D$3:$D$55,'List of Molecules Used'!$E$3:$E$55,"",0,1)</f>
        <v>385.12</v>
      </c>
      <c r="H3378">
        <f>_xlfn.XLOOKUP(A3378,'List of Molecules Used'!$D$3:$D$55,'List of Molecules Used'!$F$3:$F$55,"",0,1)</f>
        <v>41.36</v>
      </c>
    </row>
    <row r="3379" spans="1:8">
      <c r="A3379" s="2" t="s">
        <v>101</v>
      </c>
      <c r="B3379" s="2"/>
      <c r="C3379">
        <v>231.07</v>
      </c>
      <c r="D3379">
        <v>3.5</v>
      </c>
      <c r="E3379">
        <v>105.19</v>
      </c>
      <c r="F3379" t="s">
        <v>237</v>
      </c>
      <c r="G3379">
        <f>_xlfn.XLOOKUP(A3379,'List of Molecules Used'!$D$3:$D$55,'List of Molecules Used'!$E$3:$E$55,"",0,1)</f>
        <v>385.12</v>
      </c>
      <c r="H3379">
        <f>_xlfn.XLOOKUP(A3379,'List of Molecules Used'!$D$3:$D$55,'List of Molecules Used'!$F$3:$F$55,"",0,1)</f>
        <v>41.36</v>
      </c>
    </row>
    <row r="3380" spans="1:8">
      <c r="A3380" s="2" t="s">
        <v>101</v>
      </c>
      <c r="B3380" s="2"/>
      <c r="C3380">
        <v>231.07</v>
      </c>
      <c r="D3380">
        <v>4</v>
      </c>
      <c r="E3380">
        <v>105.18</v>
      </c>
      <c r="F3380" t="s">
        <v>237</v>
      </c>
      <c r="G3380">
        <f>_xlfn.XLOOKUP(A3380,'List of Molecules Used'!$D$3:$D$55,'List of Molecules Used'!$E$3:$E$55,"",0,1)</f>
        <v>385.12</v>
      </c>
      <c r="H3380">
        <f>_xlfn.XLOOKUP(A3380,'List of Molecules Used'!$D$3:$D$55,'List of Molecules Used'!$F$3:$F$55,"",0,1)</f>
        <v>41.36</v>
      </c>
    </row>
    <row r="3381" spans="1:8">
      <c r="A3381" s="2" t="s">
        <v>101</v>
      </c>
      <c r="B3381" s="2"/>
      <c r="C3381">
        <v>231.07</v>
      </c>
      <c r="D3381">
        <v>4.5</v>
      </c>
      <c r="E3381">
        <v>105.17</v>
      </c>
      <c r="F3381" t="s">
        <v>237</v>
      </c>
      <c r="G3381">
        <f>_xlfn.XLOOKUP(A3381,'List of Molecules Used'!$D$3:$D$55,'List of Molecules Used'!$E$3:$E$55,"",0,1)</f>
        <v>385.12</v>
      </c>
      <c r="H3381">
        <f>_xlfn.XLOOKUP(A3381,'List of Molecules Used'!$D$3:$D$55,'List of Molecules Used'!$F$3:$F$55,"",0,1)</f>
        <v>41.36</v>
      </c>
    </row>
    <row r="3382" spans="1:8">
      <c r="A3382" s="2" t="s">
        <v>101</v>
      </c>
      <c r="B3382" s="2"/>
      <c r="C3382">
        <v>231.07</v>
      </c>
      <c r="D3382">
        <v>5</v>
      </c>
      <c r="E3382">
        <v>105.16</v>
      </c>
      <c r="F3382" t="s">
        <v>237</v>
      </c>
      <c r="G3382">
        <f>_xlfn.XLOOKUP(A3382,'List of Molecules Used'!$D$3:$D$55,'List of Molecules Used'!$E$3:$E$55,"",0,1)</f>
        <v>385.12</v>
      </c>
      <c r="H3382">
        <f>_xlfn.XLOOKUP(A3382,'List of Molecules Used'!$D$3:$D$55,'List of Molecules Used'!$F$3:$F$55,"",0,1)</f>
        <v>41.36</v>
      </c>
    </row>
    <row r="3383" spans="1:8">
      <c r="A3383" s="2" t="s">
        <v>101</v>
      </c>
      <c r="B3383" s="2"/>
      <c r="C3383">
        <v>231.07</v>
      </c>
      <c r="D3383">
        <v>5.5</v>
      </c>
      <c r="E3383">
        <v>105.15</v>
      </c>
      <c r="F3383" t="s">
        <v>237</v>
      </c>
      <c r="G3383">
        <f>_xlfn.XLOOKUP(A3383,'List of Molecules Used'!$D$3:$D$55,'List of Molecules Used'!$E$3:$E$55,"",0,1)</f>
        <v>385.12</v>
      </c>
      <c r="H3383">
        <f>_xlfn.XLOOKUP(A3383,'List of Molecules Used'!$D$3:$D$55,'List of Molecules Used'!$F$3:$F$55,"",0,1)</f>
        <v>41.36</v>
      </c>
    </row>
    <row r="3384" spans="1:8">
      <c r="A3384" s="2" t="s">
        <v>101</v>
      </c>
      <c r="B3384" s="2"/>
      <c r="C3384">
        <v>231.07</v>
      </c>
      <c r="D3384">
        <v>6</v>
      </c>
      <c r="E3384">
        <v>105.14</v>
      </c>
      <c r="F3384" t="s">
        <v>237</v>
      </c>
      <c r="G3384">
        <f>_xlfn.XLOOKUP(A3384,'List of Molecules Used'!$D$3:$D$55,'List of Molecules Used'!$E$3:$E$55,"",0,1)</f>
        <v>385.12</v>
      </c>
      <c r="H3384">
        <f>_xlfn.XLOOKUP(A3384,'List of Molecules Used'!$D$3:$D$55,'List of Molecules Used'!$F$3:$F$55,"",0,1)</f>
        <v>41.36</v>
      </c>
    </row>
    <row r="3385" spans="1:8">
      <c r="A3385" s="2" t="s">
        <v>101</v>
      </c>
      <c r="B3385" s="2"/>
      <c r="C3385">
        <v>231.07</v>
      </c>
      <c r="D3385">
        <v>6.5</v>
      </c>
      <c r="E3385">
        <v>105.13</v>
      </c>
      <c r="F3385" t="s">
        <v>237</v>
      </c>
      <c r="G3385">
        <f>_xlfn.XLOOKUP(A3385,'List of Molecules Used'!$D$3:$D$55,'List of Molecules Used'!$E$3:$E$55,"",0,1)</f>
        <v>385.12</v>
      </c>
      <c r="H3385">
        <f>_xlfn.XLOOKUP(A3385,'List of Molecules Used'!$D$3:$D$55,'List of Molecules Used'!$F$3:$F$55,"",0,1)</f>
        <v>41.36</v>
      </c>
    </row>
    <row r="3386" spans="1:8">
      <c r="A3386" s="2" t="s">
        <v>101</v>
      </c>
      <c r="B3386" s="2"/>
      <c r="C3386">
        <v>231.07</v>
      </c>
      <c r="D3386">
        <v>7</v>
      </c>
      <c r="E3386">
        <v>105.11</v>
      </c>
      <c r="F3386" t="s">
        <v>237</v>
      </c>
      <c r="G3386">
        <f>_xlfn.XLOOKUP(A3386,'List of Molecules Used'!$D$3:$D$55,'List of Molecules Used'!$E$3:$E$55,"",0,1)</f>
        <v>385.12</v>
      </c>
      <c r="H3386">
        <f>_xlfn.XLOOKUP(A3386,'List of Molecules Used'!$D$3:$D$55,'List of Molecules Used'!$F$3:$F$55,"",0,1)</f>
        <v>41.36</v>
      </c>
    </row>
    <row r="3387" spans="1:8">
      <c r="A3387" s="2" t="s">
        <v>101</v>
      </c>
      <c r="B3387" s="2"/>
      <c r="C3387">
        <v>231.07</v>
      </c>
      <c r="D3387">
        <v>7.5</v>
      </c>
      <c r="E3387">
        <v>105.1</v>
      </c>
      <c r="F3387" t="s">
        <v>237</v>
      </c>
      <c r="G3387">
        <f>_xlfn.XLOOKUP(A3387,'List of Molecules Used'!$D$3:$D$55,'List of Molecules Used'!$E$3:$E$55,"",0,1)</f>
        <v>385.12</v>
      </c>
      <c r="H3387">
        <f>_xlfn.XLOOKUP(A3387,'List of Molecules Used'!$D$3:$D$55,'List of Molecules Used'!$F$3:$F$55,"",0,1)</f>
        <v>41.36</v>
      </c>
    </row>
    <row r="3388" spans="1:8">
      <c r="A3388" s="2" t="s">
        <v>101</v>
      </c>
      <c r="B3388" s="2"/>
      <c r="C3388">
        <v>231.07</v>
      </c>
      <c r="D3388">
        <v>8</v>
      </c>
      <c r="E3388">
        <v>105.09</v>
      </c>
      <c r="F3388" t="s">
        <v>237</v>
      </c>
      <c r="G3388">
        <f>_xlfn.XLOOKUP(A3388,'List of Molecules Used'!$D$3:$D$55,'List of Molecules Used'!$E$3:$E$55,"",0,1)</f>
        <v>385.12</v>
      </c>
      <c r="H3388">
        <f>_xlfn.XLOOKUP(A3388,'List of Molecules Used'!$D$3:$D$55,'List of Molecules Used'!$F$3:$F$55,"",0,1)</f>
        <v>41.36</v>
      </c>
    </row>
    <row r="3389" spans="1:8">
      <c r="A3389" s="2" t="s">
        <v>101</v>
      </c>
      <c r="B3389" s="2"/>
      <c r="C3389">
        <v>231.07</v>
      </c>
      <c r="D3389">
        <v>8.5</v>
      </c>
      <c r="E3389">
        <v>105.08</v>
      </c>
      <c r="F3389" t="s">
        <v>237</v>
      </c>
      <c r="G3389">
        <f>_xlfn.XLOOKUP(A3389,'List of Molecules Used'!$D$3:$D$55,'List of Molecules Used'!$E$3:$E$55,"",0,1)</f>
        <v>385.12</v>
      </c>
      <c r="H3389">
        <f>_xlfn.XLOOKUP(A3389,'List of Molecules Used'!$D$3:$D$55,'List of Molecules Used'!$F$3:$F$55,"",0,1)</f>
        <v>41.36</v>
      </c>
    </row>
    <row r="3390" spans="1:8">
      <c r="A3390" s="2" t="s">
        <v>101</v>
      </c>
      <c r="B3390" s="2"/>
      <c r="C3390">
        <v>231.07</v>
      </c>
      <c r="D3390">
        <v>9</v>
      </c>
      <c r="E3390">
        <v>105.07</v>
      </c>
      <c r="F3390" t="s">
        <v>237</v>
      </c>
      <c r="G3390">
        <f>_xlfn.XLOOKUP(A3390,'List of Molecules Used'!$D$3:$D$55,'List of Molecules Used'!$E$3:$E$55,"",0,1)</f>
        <v>385.12</v>
      </c>
      <c r="H3390">
        <f>_xlfn.XLOOKUP(A3390,'List of Molecules Used'!$D$3:$D$55,'List of Molecules Used'!$F$3:$F$55,"",0,1)</f>
        <v>41.36</v>
      </c>
    </row>
    <row r="3391" spans="1:8">
      <c r="A3391" s="2" t="s">
        <v>101</v>
      </c>
      <c r="B3391" s="2"/>
      <c r="C3391">
        <v>231.07</v>
      </c>
      <c r="D3391">
        <v>9.5</v>
      </c>
      <c r="E3391">
        <v>105.06</v>
      </c>
      <c r="F3391" t="s">
        <v>237</v>
      </c>
      <c r="G3391">
        <f>_xlfn.XLOOKUP(A3391,'List of Molecules Used'!$D$3:$D$55,'List of Molecules Used'!$E$3:$E$55,"",0,1)</f>
        <v>385.12</v>
      </c>
      <c r="H3391">
        <f>_xlfn.XLOOKUP(A3391,'List of Molecules Used'!$D$3:$D$55,'List of Molecules Used'!$F$3:$F$55,"",0,1)</f>
        <v>41.36</v>
      </c>
    </row>
    <row r="3392" spans="1:8">
      <c r="A3392" s="2" t="s">
        <v>101</v>
      </c>
      <c r="B3392" s="2"/>
      <c r="C3392">
        <v>231.07</v>
      </c>
      <c r="D3392">
        <v>10</v>
      </c>
      <c r="E3392">
        <v>105.05</v>
      </c>
      <c r="F3392" t="s">
        <v>237</v>
      </c>
      <c r="G3392">
        <f>_xlfn.XLOOKUP(A3392,'List of Molecules Used'!$D$3:$D$55,'List of Molecules Used'!$E$3:$E$55,"",0,1)</f>
        <v>385.12</v>
      </c>
      <c r="H3392">
        <f>_xlfn.XLOOKUP(A3392,'List of Molecules Used'!$D$3:$D$55,'List of Molecules Used'!$F$3:$F$55,"",0,1)</f>
        <v>41.36</v>
      </c>
    </row>
    <row r="3393" spans="1:8">
      <c r="A3393" s="2" t="s">
        <v>101</v>
      </c>
      <c r="B3393" s="2"/>
      <c r="C3393">
        <v>269.58</v>
      </c>
      <c r="D3393">
        <v>1</v>
      </c>
      <c r="E3393">
        <v>71.016999999999996</v>
      </c>
      <c r="F3393" t="s">
        <v>238</v>
      </c>
      <c r="G3393">
        <f>_xlfn.XLOOKUP(A3393,'List of Molecules Used'!$D$3:$D$55,'List of Molecules Used'!$E$3:$E$55,"",0,1)</f>
        <v>385.12</v>
      </c>
      <c r="H3393">
        <f>_xlfn.XLOOKUP(A3393,'List of Molecules Used'!$D$3:$D$55,'List of Molecules Used'!$F$3:$F$55,"",0,1)</f>
        <v>41.36</v>
      </c>
    </row>
    <row r="3394" spans="1:8">
      <c r="A3394" s="2" t="s">
        <v>101</v>
      </c>
      <c r="B3394" s="2"/>
      <c r="C3394">
        <v>269.58</v>
      </c>
      <c r="D3394">
        <v>1.5</v>
      </c>
      <c r="E3394">
        <v>72.007000000000005</v>
      </c>
      <c r="F3394" t="s">
        <v>238</v>
      </c>
      <c r="G3394">
        <f>_xlfn.XLOOKUP(A3394,'List of Molecules Used'!$D$3:$D$55,'List of Molecules Used'!$E$3:$E$55,"",0,1)</f>
        <v>385.12</v>
      </c>
      <c r="H3394">
        <f>_xlfn.XLOOKUP(A3394,'List of Molecules Used'!$D$3:$D$55,'List of Molecules Used'!$F$3:$F$55,"",0,1)</f>
        <v>41.36</v>
      </c>
    </row>
    <row r="3395" spans="1:8">
      <c r="A3395" s="2" t="s">
        <v>101</v>
      </c>
      <c r="B3395" s="2"/>
      <c r="C3395">
        <v>269.58</v>
      </c>
      <c r="D3395">
        <v>2</v>
      </c>
      <c r="E3395">
        <v>73.131</v>
      </c>
      <c r="F3395" t="s">
        <v>238</v>
      </c>
      <c r="G3395">
        <f>_xlfn.XLOOKUP(A3395,'List of Molecules Used'!$D$3:$D$55,'List of Molecules Used'!$E$3:$E$55,"",0,1)</f>
        <v>385.12</v>
      </c>
      <c r="H3395">
        <f>_xlfn.XLOOKUP(A3395,'List of Molecules Used'!$D$3:$D$55,'List of Molecules Used'!$F$3:$F$55,"",0,1)</f>
        <v>41.36</v>
      </c>
    </row>
    <row r="3396" spans="1:8">
      <c r="A3396" s="2" t="s">
        <v>101</v>
      </c>
      <c r="B3396" s="2"/>
      <c r="C3396">
        <v>269.58</v>
      </c>
      <c r="D3396">
        <v>2.5</v>
      </c>
      <c r="E3396">
        <v>74.435000000000002</v>
      </c>
      <c r="F3396" t="s">
        <v>238</v>
      </c>
      <c r="G3396">
        <f>_xlfn.XLOOKUP(A3396,'List of Molecules Used'!$D$3:$D$55,'List of Molecules Used'!$E$3:$E$55,"",0,1)</f>
        <v>385.12</v>
      </c>
      <c r="H3396">
        <f>_xlfn.XLOOKUP(A3396,'List of Molecules Used'!$D$3:$D$55,'List of Molecules Used'!$F$3:$F$55,"",0,1)</f>
        <v>41.36</v>
      </c>
    </row>
    <row r="3397" spans="1:8">
      <c r="A3397" s="2" t="s">
        <v>101</v>
      </c>
      <c r="B3397" s="2"/>
      <c r="C3397">
        <v>269.58</v>
      </c>
      <c r="D3397">
        <v>2.7360000000000002</v>
      </c>
      <c r="E3397">
        <v>75.129000000000005</v>
      </c>
      <c r="F3397" t="s">
        <v>238</v>
      </c>
      <c r="G3397">
        <f>_xlfn.XLOOKUP(A3397,'List of Molecules Used'!$D$3:$D$55,'List of Molecules Used'!$E$3:$E$55,"",0,1)</f>
        <v>385.12</v>
      </c>
      <c r="H3397">
        <f>_xlfn.XLOOKUP(A3397,'List of Molecules Used'!$D$3:$D$55,'List of Molecules Used'!$F$3:$F$55,"",0,1)</f>
        <v>41.36</v>
      </c>
    </row>
    <row r="3398" spans="1:8">
      <c r="A3398" s="2" t="s">
        <v>101</v>
      </c>
      <c r="B3398" s="2"/>
      <c r="C3398">
        <v>269.58</v>
      </c>
      <c r="D3398">
        <v>2.7360000000000002</v>
      </c>
      <c r="E3398">
        <v>112.17</v>
      </c>
      <c r="F3398" t="s">
        <v>237</v>
      </c>
      <c r="G3398">
        <f>_xlfn.XLOOKUP(A3398,'List of Molecules Used'!$D$3:$D$55,'List of Molecules Used'!$E$3:$E$55,"",0,1)</f>
        <v>385.12</v>
      </c>
      <c r="H3398">
        <f>_xlfn.XLOOKUP(A3398,'List of Molecules Used'!$D$3:$D$55,'List of Molecules Used'!$F$3:$F$55,"",0,1)</f>
        <v>41.36</v>
      </c>
    </row>
    <row r="3399" spans="1:8">
      <c r="A3399" s="2" t="s">
        <v>101</v>
      </c>
      <c r="B3399" s="2"/>
      <c r="C3399">
        <v>269.58</v>
      </c>
      <c r="D3399">
        <v>3</v>
      </c>
      <c r="E3399">
        <v>112.15</v>
      </c>
      <c r="F3399" t="s">
        <v>237</v>
      </c>
      <c r="G3399">
        <f>_xlfn.XLOOKUP(A3399,'List of Molecules Used'!$D$3:$D$55,'List of Molecules Used'!$E$3:$E$55,"",0,1)</f>
        <v>385.12</v>
      </c>
      <c r="H3399">
        <f>_xlfn.XLOOKUP(A3399,'List of Molecules Used'!$D$3:$D$55,'List of Molecules Used'!$F$3:$F$55,"",0,1)</f>
        <v>41.36</v>
      </c>
    </row>
    <row r="3400" spans="1:8">
      <c r="A3400" s="2" t="s">
        <v>101</v>
      </c>
      <c r="B3400" s="2"/>
      <c r="C3400">
        <v>269.58</v>
      </c>
      <c r="D3400">
        <v>3.5</v>
      </c>
      <c r="E3400">
        <v>112.13</v>
      </c>
      <c r="F3400" t="s">
        <v>237</v>
      </c>
      <c r="G3400">
        <f>_xlfn.XLOOKUP(A3400,'List of Molecules Used'!$D$3:$D$55,'List of Molecules Used'!$E$3:$E$55,"",0,1)</f>
        <v>385.12</v>
      </c>
      <c r="H3400">
        <f>_xlfn.XLOOKUP(A3400,'List of Molecules Used'!$D$3:$D$55,'List of Molecules Used'!$F$3:$F$55,"",0,1)</f>
        <v>41.36</v>
      </c>
    </row>
    <row r="3401" spans="1:8">
      <c r="A3401" s="2" t="s">
        <v>101</v>
      </c>
      <c r="B3401" s="2"/>
      <c r="C3401">
        <v>269.58</v>
      </c>
      <c r="D3401">
        <v>4</v>
      </c>
      <c r="E3401">
        <v>112.11</v>
      </c>
      <c r="F3401" t="s">
        <v>237</v>
      </c>
      <c r="G3401">
        <f>_xlfn.XLOOKUP(A3401,'List of Molecules Used'!$D$3:$D$55,'List of Molecules Used'!$E$3:$E$55,"",0,1)</f>
        <v>385.12</v>
      </c>
      <c r="H3401">
        <f>_xlfn.XLOOKUP(A3401,'List of Molecules Used'!$D$3:$D$55,'List of Molecules Used'!$F$3:$F$55,"",0,1)</f>
        <v>41.36</v>
      </c>
    </row>
    <row r="3402" spans="1:8">
      <c r="A3402" s="2" t="s">
        <v>101</v>
      </c>
      <c r="B3402" s="2"/>
      <c r="C3402">
        <v>269.58</v>
      </c>
      <c r="D3402">
        <v>4.5</v>
      </c>
      <c r="E3402">
        <v>112.08</v>
      </c>
      <c r="F3402" t="s">
        <v>237</v>
      </c>
      <c r="G3402">
        <f>_xlfn.XLOOKUP(A3402,'List of Molecules Used'!$D$3:$D$55,'List of Molecules Used'!$E$3:$E$55,"",0,1)</f>
        <v>385.12</v>
      </c>
      <c r="H3402">
        <f>_xlfn.XLOOKUP(A3402,'List of Molecules Used'!$D$3:$D$55,'List of Molecules Used'!$F$3:$F$55,"",0,1)</f>
        <v>41.36</v>
      </c>
    </row>
    <row r="3403" spans="1:8">
      <c r="A3403" s="2" t="s">
        <v>101</v>
      </c>
      <c r="B3403" s="2"/>
      <c r="C3403">
        <v>269.58</v>
      </c>
      <c r="D3403">
        <v>5</v>
      </c>
      <c r="E3403">
        <v>112.06</v>
      </c>
      <c r="F3403" t="s">
        <v>237</v>
      </c>
      <c r="G3403">
        <f>_xlfn.XLOOKUP(A3403,'List of Molecules Used'!$D$3:$D$55,'List of Molecules Used'!$E$3:$E$55,"",0,1)</f>
        <v>385.12</v>
      </c>
      <c r="H3403">
        <f>_xlfn.XLOOKUP(A3403,'List of Molecules Used'!$D$3:$D$55,'List of Molecules Used'!$F$3:$F$55,"",0,1)</f>
        <v>41.36</v>
      </c>
    </row>
    <row r="3404" spans="1:8">
      <c r="A3404" s="2" t="s">
        <v>101</v>
      </c>
      <c r="B3404" s="2"/>
      <c r="C3404">
        <v>269.58</v>
      </c>
      <c r="D3404">
        <v>5.5</v>
      </c>
      <c r="E3404">
        <v>112.04</v>
      </c>
      <c r="F3404" t="s">
        <v>237</v>
      </c>
      <c r="G3404">
        <f>_xlfn.XLOOKUP(A3404,'List of Molecules Used'!$D$3:$D$55,'List of Molecules Used'!$E$3:$E$55,"",0,1)</f>
        <v>385.12</v>
      </c>
      <c r="H3404">
        <f>_xlfn.XLOOKUP(A3404,'List of Molecules Used'!$D$3:$D$55,'List of Molecules Used'!$F$3:$F$55,"",0,1)</f>
        <v>41.36</v>
      </c>
    </row>
    <row r="3405" spans="1:8">
      <c r="A3405" s="2" t="s">
        <v>101</v>
      </c>
      <c r="B3405" s="2"/>
      <c r="C3405">
        <v>269.58</v>
      </c>
      <c r="D3405">
        <v>6</v>
      </c>
      <c r="E3405">
        <v>112.01</v>
      </c>
      <c r="F3405" t="s">
        <v>237</v>
      </c>
      <c r="G3405">
        <f>_xlfn.XLOOKUP(A3405,'List of Molecules Used'!$D$3:$D$55,'List of Molecules Used'!$E$3:$E$55,"",0,1)</f>
        <v>385.12</v>
      </c>
      <c r="H3405">
        <f>_xlfn.XLOOKUP(A3405,'List of Molecules Used'!$D$3:$D$55,'List of Molecules Used'!$F$3:$F$55,"",0,1)</f>
        <v>41.36</v>
      </c>
    </row>
    <row r="3406" spans="1:8">
      <c r="A3406" s="2" t="s">
        <v>101</v>
      </c>
      <c r="B3406" s="2"/>
      <c r="C3406">
        <v>269.58</v>
      </c>
      <c r="D3406">
        <v>6.5</v>
      </c>
      <c r="E3406">
        <v>111.99</v>
      </c>
      <c r="F3406" t="s">
        <v>237</v>
      </c>
      <c r="G3406">
        <f>_xlfn.XLOOKUP(A3406,'List of Molecules Used'!$D$3:$D$55,'List of Molecules Used'!$E$3:$E$55,"",0,1)</f>
        <v>385.12</v>
      </c>
      <c r="H3406">
        <f>_xlfn.XLOOKUP(A3406,'List of Molecules Used'!$D$3:$D$55,'List of Molecules Used'!$F$3:$F$55,"",0,1)</f>
        <v>41.36</v>
      </c>
    </row>
    <row r="3407" spans="1:8">
      <c r="A3407" s="2" t="s">
        <v>101</v>
      </c>
      <c r="B3407" s="2"/>
      <c r="C3407">
        <v>269.58</v>
      </c>
      <c r="D3407">
        <v>7</v>
      </c>
      <c r="E3407">
        <v>111.97</v>
      </c>
      <c r="F3407" t="s">
        <v>237</v>
      </c>
      <c r="G3407">
        <f>_xlfn.XLOOKUP(A3407,'List of Molecules Used'!$D$3:$D$55,'List of Molecules Used'!$E$3:$E$55,"",0,1)</f>
        <v>385.12</v>
      </c>
      <c r="H3407">
        <f>_xlfn.XLOOKUP(A3407,'List of Molecules Used'!$D$3:$D$55,'List of Molecules Used'!$F$3:$F$55,"",0,1)</f>
        <v>41.36</v>
      </c>
    </row>
    <row r="3408" spans="1:8">
      <c r="A3408" s="2" t="s">
        <v>101</v>
      </c>
      <c r="B3408" s="2"/>
      <c r="C3408">
        <v>269.58</v>
      </c>
      <c r="D3408">
        <v>7.5</v>
      </c>
      <c r="E3408">
        <v>111.95</v>
      </c>
      <c r="F3408" t="s">
        <v>237</v>
      </c>
      <c r="G3408">
        <f>_xlfn.XLOOKUP(A3408,'List of Molecules Used'!$D$3:$D$55,'List of Molecules Used'!$E$3:$E$55,"",0,1)</f>
        <v>385.12</v>
      </c>
      <c r="H3408">
        <f>_xlfn.XLOOKUP(A3408,'List of Molecules Used'!$D$3:$D$55,'List of Molecules Used'!$F$3:$F$55,"",0,1)</f>
        <v>41.36</v>
      </c>
    </row>
    <row r="3409" spans="1:8">
      <c r="A3409" s="2" t="s">
        <v>101</v>
      </c>
      <c r="B3409" s="2"/>
      <c r="C3409">
        <v>269.58</v>
      </c>
      <c r="D3409">
        <v>8</v>
      </c>
      <c r="E3409">
        <v>111.92</v>
      </c>
      <c r="F3409" t="s">
        <v>237</v>
      </c>
      <c r="G3409">
        <f>_xlfn.XLOOKUP(A3409,'List of Molecules Used'!$D$3:$D$55,'List of Molecules Used'!$E$3:$E$55,"",0,1)</f>
        <v>385.12</v>
      </c>
      <c r="H3409">
        <f>_xlfn.XLOOKUP(A3409,'List of Molecules Used'!$D$3:$D$55,'List of Molecules Used'!$F$3:$F$55,"",0,1)</f>
        <v>41.36</v>
      </c>
    </row>
    <row r="3410" spans="1:8">
      <c r="A3410" s="2" t="s">
        <v>101</v>
      </c>
      <c r="B3410" s="2"/>
      <c r="C3410">
        <v>269.58</v>
      </c>
      <c r="D3410">
        <v>8.5</v>
      </c>
      <c r="E3410">
        <v>111.9</v>
      </c>
      <c r="F3410" t="s">
        <v>237</v>
      </c>
      <c r="G3410">
        <f>_xlfn.XLOOKUP(A3410,'List of Molecules Used'!$D$3:$D$55,'List of Molecules Used'!$E$3:$E$55,"",0,1)</f>
        <v>385.12</v>
      </c>
      <c r="H3410">
        <f>_xlfn.XLOOKUP(A3410,'List of Molecules Used'!$D$3:$D$55,'List of Molecules Used'!$F$3:$F$55,"",0,1)</f>
        <v>41.36</v>
      </c>
    </row>
    <row r="3411" spans="1:8">
      <c r="A3411" s="2" t="s">
        <v>101</v>
      </c>
      <c r="B3411" s="2"/>
      <c r="C3411">
        <v>269.58</v>
      </c>
      <c r="D3411">
        <v>9</v>
      </c>
      <c r="E3411">
        <v>111.88</v>
      </c>
      <c r="F3411" t="s">
        <v>237</v>
      </c>
      <c r="G3411">
        <f>_xlfn.XLOOKUP(A3411,'List of Molecules Used'!$D$3:$D$55,'List of Molecules Used'!$E$3:$E$55,"",0,1)</f>
        <v>385.12</v>
      </c>
      <c r="H3411">
        <f>_xlfn.XLOOKUP(A3411,'List of Molecules Used'!$D$3:$D$55,'List of Molecules Used'!$F$3:$F$55,"",0,1)</f>
        <v>41.36</v>
      </c>
    </row>
    <row r="3412" spans="1:8">
      <c r="A3412" s="2" t="s">
        <v>101</v>
      </c>
      <c r="B3412" s="2"/>
      <c r="C3412">
        <v>269.58</v>
      </c>
      <c r="D3412">
        <v>9.5</v>
      </c>
      <c r="E3412">
        <v>111.85</v>
      </c>
      <c r="F3412" t="s">
        <v>237</v>
      </c>
      <c r="G3412">
        <f>_xlfn.XLOOKUP(A3412,'List of Molecules Used'!$D$3:$D$55,'List of Molecules Used'!$E$3:$E$55,"",0,1)</f>
        <v>385.12</v>
      </c>
      <c r="H3412">
        <f>_xlfn.XLOOKUP(A3412,'List of Molecules Used'!$D$3:$D$55,'List of Molecules Used'!$F$3:$F$55,"",0,1)</f>
        <v>41.36</v>
      </c>
    </row>
    <row r="3413" spans="1:8">
      <c r="A3413" s="2" t="s">
        <v>101</v>
      </c>
      <c r="B3413" s="2"/>
      <c r="C3413">
        <v>269.58</v>
      </c>
      <c r="D3413">
        <v>10</v>
      </c>
      <c r="E3413">
        <v>111.83</v>
      </c>
      <c r="F3413" t="s">
        <v>237</v>
      </c>
      <c r="G3413">
        <f>_xlfn.XLOOKUP(A3413,'List of Molecules Used'!$D$3:$D$55,'List of Molecules Used'!$E$3:$E$55,"",0,1)</f>
        <v>385.12</v>
      </c>
      <c r="H3413">
        <f>_xlfn.XLOOKUP(A3413,'List of Molecules Used'!$D$3:$D$55,'List of Molecules Used'!$F$3:$F$55,"",0,1)</f>
        <v>41.36</v>
      </c>
    </row>
    <row r="3414" spans="1:8">
      <c r="A3414" s="2" t="s">
        <v>101</v>
      </c>
      <c r="B3414" s="2"/>
      <c r="C3414">
        <v>308.10000000000002</v>
      </c>
      <c r="D3414">
        <v>1</v>
      </c>
      <c r="E3414">
        <v>75.028000000000006</v>
      </c>
      <c r="F3414" t="s">
        <v>238</v>
      </c>
      <c r="G3414">
        <f>_xlfn.XLOOKUP(A3414,'List of Molecules Used'!$D$3:$D$55,'List of Molecules Used'!$E$3:$E$55,"",0,1)</f>
        <v>385.12</v>
      </c>
      <c r="H3414">
        <f>_xlfn.XLOOKUP(A3414,'List of Molecules Used'!$D$3:$D$55,'List of Molecules Used'!$F$3:$F$55,"",0,1)</f>
        <v>41.36</v>
      </c>
    </row>
    <row r="3415" spans="1:8">
      <c r="A3415" s="2" t="s">
        <v>101</v>
      </c>
      <c r="B3415" s="2"/>
      <c r="C3415">
        <v>308.10000000000002</v>
      </c>
      <c r="D3415">
        <v>1.5</v>
      </c>
      <c r="E3415">
        <v>75.561999999999998</v>
      </c>
      <c r="F3415" t="s">
        <v>238</v>
      </c>
      <c r="G3415">
        <f>_xlfn.XLOOKUP(A3415,'List of Molecules Used'!$D$3:$D$55,'List of Molecules Used'!$E$3:$E$55,"",0,1)</f>
        <v>385.12</v>
      </c>
      <c r="H3415">
        <f>_xlfn.XLOOKUP(A3415,'List of Molecules Used'!$D$3:$D$55,'List of Molecules Used'!$F$3:$F$55,"",0,1)</f>
        <v>41.36</v>
      </c>
    </row>
    <row r="3416" spans="1:8">
      <c r="A3416" s="2" t="s">
        <v>101</v>
      </c>
      <c r="B3416" s="2"/>
      <c r="C3416">
        <v>308.10000000000002</v>
      </c>
      <c r="D3416">
        <v>2</v>
      </c>
      <c r="E3416">
        <v>76.123999999999995</v>
      </c>
      <c r="F3416" t="s">
        <v>238</v>
      </c>
      <c r="G3416">
        <f>_xlfn.XLOOKUP(A3416,'List of Molecules Used'!$D$3:$D$55,'List of Molecules Used'!$E$3:$E$55,"",0,1)</f>
        <v>385.12</v>
      </c>
      <c r="H3416">
        <f>_xlfn.XLOOKUP(A3416,'List of Molecules Used'!$D$3:$D$55,'List of Molecules Used'!$F$3:$F$55,"",0,1)</f>
        <v>41.36</v>
      </c>
    </row>
    <row r="3417" spans="1:8">
      <c r="A3417" s="2" t="s">
        <v>101</v>
      </c>
      <c r="B3417" s="2"/>
      <c r="C3417">
        <v>308.10000000000002</v>
      </c>
      <c r="D3417">
        <v>2.5</v>
      </c>
      <c r="E3417">
        <v>76.718999999999994</v>
      </c>
      <c r="F3417" t="s">
        <v>238</v>
      </c>
      <c r="G3417">
        <f>_xlfn.XLOOKUP(A3417,'List of Molecules Used'!$D$3:$D$55,'List of Molecules Used'!$E$3:$E$55,"",0,1)</f>
        <v>385.12</v>
      </c>
      <c r="H3417">
        <f>_xlfn.XLOOKUP(A3417,'List of Molecules Used'!$D$3:$D$55,'List of Molecules Used'!$F$3:$F$55,"",0,1)</f>
        <v>41.36</v>
      </c>
    </row>
    <row r="3418" spans="1:8">
      <c r="A3418" s="2" t="s">
        <v>101</v>
      </c>
      <c r="B3418" s="2"/>
      <c r="C3418">
        <v>308.10000000000002</v>
      </c>
      <c r="D3418">
        <v>3</v>
      </c>
      <c r="E3418">
        <v>77.352000000000004</v>
      </c>
      <c r="F3418" t="s">
        <v>238</v>
      </c>
      <c r="G3418">
        <f>_xlfn.XLOOKUP(A3418,'List of Molecules Used'!$D$3:$D$55,'List of Molecules Used'!$E$3:$E$55,"",0,1)</f>
        <v>385.12</v>
      </c>
      <c r="H3418">
        <f>_xlfn.XLOOKUP(A3418,'List of Molecules Used'!$D$3:$D$55,'List of Molecules Used'!$F$3:$F$55,"",0,1)</f>
        <v>41.36</v>
      </c>
    </row>
    <row r="3419" spans="1:8">
      <c r="A3419" s="2" t="s">
        <v>101</v>
      </c>
      <c r="B3419" s="2"/>
      <c r="C3419">
        <v>308.10000000000002</v>
      </c>
      <c r="D3419">
        <v>3.5</v>
      </c>
      <c r="E3419">
        <v>78.028000000000006</v>
      </c>
      <c r="F3419" t="s">
        <v>238</v>
      </c>
      <c r="G3419">
        <f>_xlfn.XLOOKUP(A3419,'List of Molecules Used'!$D$3:$D$55,'List of Molecules Used'!$E$3:$E$55,"",0,1)</f>
        <v>385.12</v>
      </c>
      <c r="H3419">
        <f>_xlfn.XLOOKUP(A3419,'List of Molecules Used'!$D$3:$D$55,'List of Molecules Used'!$F$3:$F$55,"",0,1)</f>
        <v>41.36</v>
      </c>
    </row>
    <row r="3420" spans="1:8">
      <c r="A3420" s="2" t="s">
        <v>101</v>
      </c>
      <c r="B3420" s="2"/>
      <c r="C3420">
        <v>308.10000000000002</v>
      </c>
      <c r="D3420">
        <v>4</v>
      </c>
      <c r="E3420">
        <v>78.753</v>
      </c>
      <c r="F3420" t="s">
        <v>238</v>
      </c>
      <c r="G3420">
        <f>_xlfn.XLOOKUP(A3420,'List of Molecules Used'!$D$3:$D$55,'List of Molecules Used'!$E$3:$E$55,"",0,1)</f>
        <v>385.12</v>
      </c>
      <c r="H3420">
        <f>_xlfn.XLOOKUP(A3420,'List of Molecules Used'!$D$3:$D$55,'List of Molecules Used'!$F$3:$F$55,"",0,1)</f>
        <v>41.36</v>
      </c>
    </row>
    <row r="3421" spans="1:8">
      <c r="A3421" s="2" t="s">
        <v>101</v>
      </c>
      <c r="B3421" s="2"/>
      <c r="C3421">
        <v>308.10000000000002</v>
      </c>
      <c r="D3421">
        <v>4.5</v>
      </c>
      <c r="E3421">
        <v>79.536000000000001</v>
      </c>
      <c r="F3421" t="s">
        <v>238</v>
      </c>
      <c r="G3421">
        <f>_xlfn.XLOOKUP(A3421,'List of Molecules Used'!$D$3:$D$55,'List of Molecules Used'!$E$3:$E$55,"",0,1)</f>
        <v>385.12</v>
      </c>
      <c r="H3421">
        <f>_xlfn.XLOOKUP(A3421,'List of Molecules Used'!$D$3:$D$55,'List of Molecules Used'!$F$3:$F$55,"",0,1)</f>
        <v>41.36</v>
      </c>
    </row>
    <row r="3422" spans="1:8">
      <c r="A3422" s="2" t="s">
        <v>101</v>
      </c>
      <c r="B3422" s="2"/>
      <c r="C3422">
        <v>308.10000000000002</v>
      </c>
      <c r="D3422">
        <v>5</v>
      </c>
      <c r="E3422">
        <v>80.384</v>
      </c>
      <c r="F3422" t="s">
        <v>238</v>
      </c>
      <c r="G3422">
        <f>_xlfn.XLOOKUP(A3422,'List of Molecules Used'!$D$3:$D$55,'List of Molecules Used'!$E$3:$E$55,"",0,1)</f>
        <v>385.12</v>
      </c>
      <c r="H3422">
        <f>_xlfn.XLOOKUP(A3422,'List of Molecules Used'!$D$3:$D$55,'List of Molecules Used'!$F$3:$F$55,"",0,1)</f>
        <v>41.36</v>
      </c>
    </row>
    <row r="3423" spans="1:8">
      <c r="A3423" s="2" t="s">
        <v>101</v>
      </c>
      <c r="B3423" s="2"/>
      <c r="C3423">
        <v>308.10000000000002</v>
      </c>
      <c r="D3423">
        <v>5.5</v>
      </c>
      <c r="E3423">
        <v>81.308000000000007</v>
      </c>
      <c r="F3423" t="s">
        <v>238</v>
      </c>
      <c r="G3423">
        <f>_xlfn.XLOOKUP(A3423,'List of Molecules Used'!$D$3:$D$55,'List of Molecules Used'!$E$3:$E$55,"",0,1)</f>
        <v>385.12</v>
      </c>
      <c r="H3423">
        <f>_xlfn.XLOOKUP(A3423,'List of Molecules Used'!$D$3:$D$55,'List of Molecules Used'!$F$3:$F$55,"",0,1)</f>
        <v>41.36</v>
      </c>
    </row>
    <row r="3424" spans="1:8">
      <c r="A3424" s="2" t="s">
        <v>101</v>
      </c>
      <c r="B3424" s="2"/>
      <c r="C3424">
        <v>308.10000000000002</v>
      </c>
      <c r="D3424">
        <v>6</v>
      </c>
      <c r="E3424">
        <v>82.32</v>
      </c>
      <c r="F3424" t="s">
        <v>238</v>
      </c>
      <c r="G3424">
        <f>_xlfn.XLOOKUP(A3424,'List of Molecules Used'!$D$3:$D$55,'List of Molecules Used'!$E$3:$E$55,"",0,1)</f>
        <v>385.12</v>
      </c>
      <c r="H3424">
        <f>_xlfn.XLOOKUP(A3424,'List of Molecules Used'!$D$3:$D$55,'List of Molecules Used'!$F$3:$F$55,"",0,1)</f>
        <v>41.36</v>
      </c>
    </row>
    <row r="3425" spans="1:8">
      <c r="A3425" s="2" t="s">
        <v>101</v>
      </c>
      <c r="B3425" s="2"/>
      <c r="C3425">
        <v>308.10000000000002</v>
      </c>
      <c r="D3425">
        <v>6.5</v>
      </c>
      <c r="E3425">
        <v>83.435000000000002</v>
      </c>
      <c r="F3425" t="s">
        <v>238</v>
      </c>
      <c r="G3425">
        <f>_xlfn.XLOOKUP(A3425,'List of Molecules Used'!$D$3:$D$55,'List of Molecules Used'!$E$3:$E$55,"",0,1)</f>
        <v>385.12</v>
      </c>
      <c r="H3425">
        <f>_xlfn.XLOOKUP(A3425,'List of Molecules Used'!$D$3:$D$55,'List of Molecules Used'!$F$3:$F$55,"",0,1)</f>
        <v>41.36</v>
      </c>
    </row>
    <row r="3426" spans="1:8">
      <c r="A3426" s="2" t="s">
        <v>101</v>
      </c>
      <c r="B3426" s="2"/>
      <c r="C3426">
        <v>308.10000000000002</v>
      </c>
      <c r="D3426">
        <v>7</v>
      </c>
      <c r="E3426">
        <v>84.671000000000006</v>
      </c>
      <c r="F3426" t="s">
        <v>238</v>
      </c>
      <c r="G3426">
        <f>_xlfn.XLOOKUP(A3426,'List of Molecules Used'!$D$3:$D$55,'List of Molecules Used'!$E$3:$E$55,"",0,1)</f>
        <v>385.12</v>
      </c>
      <c r="H3426">
        <f>_xlfn.XLOOKUP(A3426,'List of Molecules Used'!$D$3:$D$55,'List of Molecules Used'!$F$3:$F$55,"",0,1)</f>
        <v>41.36</v>
      </c>
    </row>
    <row r="3427" spans="1:8">
      <c r="A3427" s="2" t="s">
        <v>101</v>
      </c>
      <c r="B3427" s="2"/>
      <c r="C3427">
        <v>308.10000000000002</v>
      </c>
      <c r="D3427">
        <v>7.5</v>
      </c>
      <c r="E3427">
        <v>86.05</v>
      </c>
      <c r="F3427" t="s">
        <v>238</v>
      </c>
      <c r="G3427">
        <f>_xlfn.XLOOKUP(A3427,'List of Molecules Used'!$D$3:$D$55,'List of Molecules Used'!$E$3:$E$55,"",0,1)</f>
        <v>385.12</v>
      </c>
      <c r="H3427">
        <f>_xlfn.XLOOKUP(A3427,'List of Molecules Used'!$D$3:$D$55,'List of Molecules Used'!$F$3:$F$55,"",0,1)</f>
        <v>41.36</v>
      </c>
    </row>
    <row r="3428" spans="1:8">
      <c r="A3428" s="2" t="s">
        <v>101</v>
      </c>
      <c r="B3428" s="2"/>
      <c r="C3428">
        <v>308.10000000000002</v>
      </c>
      <c r="D3428">
        <v>8</v>
      </c>
      <c r="E3428">
        <v>87.597999999999999</v>
      </c>
      <c r="F3428" t="s">
        <v>238</v>
      </c>
      <c r="G3428">
        <f>_xlfn.XLOOKUP(A3428,'List of Molecules Used'!$D$3:$D$55,'List of Molecules Used'!$E$3:$E$55,"",0,1)</f>
        <v>385.12</v>
      </c>
      <c r="H3428">
        <f>_xlfn.XLOOKUP(A3428,'List of Molecules Used'!$D$3:$D$55,'List of Molecules Used'!$F$3:$F$55,"",0,1)</f>
        <v>41.36</v>
      </c>
    </row>
    <row r="3429" spans="1:8">
      <c r="A3429" s="2" t="s">
        <v>101</v>
      </c>
      <c r="B3429" s="2"/>
      <c r="C3429">
        <v>308.10000000000002</v>
      </c>
      <c r="D3429">
        <v>8.4504999999999999</v>
      </c>
      <c r="E3429">
        <v>89.167000000000002</v>
      </c>
      <c r="F3429" t="s">
        <v>238</v>
      </c>
      <c r="G3429">
        <f>_xlfn.XLOOKUP(A3429,'List of Molecules Used'!$D$3:$D$55,'List of Molecules Used'!$E$3:$E$55,"",0,1)</f>
        <v>385.12</v>
      </c>
      <c r="H3429">
        <f>_xlfn.XLOOKUP(A3429,'List of Molecules Used'!$D$3:$D$55,'List of Molecules Used'!$F$3:$F$55,"",0,1)</f>
        <v>41.36</v>
      </c>
    </row>
    <row r="3430" spans="1:8">
      <c r="A3430" s="2" t="s">
        <v>101</v>
      </c>
      <c r="B3430" s="2"/>
      <c r="C3430">
        <v>308.10000000000002</v>
      </c>
      <c r="D3430">
        <v>8.4504999999999999</v>
      </c>
      <c r="E3430">
        <v>122.94</v>
      </c>
      <c r="F3430" t="s">
        <v>237</v>
      </c>
      <c r="G3430">
        <f>_xlfn.XLOOKUP(A3430,'List of Molecules Used'!$D$3:$D$55,'List of Molecules Used'!$E$3:$E$55,"",0,1)</f>
        <v>385.12</v>
      </c>
      <c r="H3430">
        <f>_xlfn.XLOOKUP(A3430,'List of Molecules Used'!$D$3:$D$55,'List of Molecules Used'!$F$3:$F$55,"",0,1)</f>
        <v>41.36</v>
      </c>
    </row>
    <row r="3431" spans="1:8">
      <c r="A3431" s="2" t="s">
        <v>101</v>
      </c>
      <c r="B3431" s="2"/>
      <c r="C3431">
        <v>308.10000000000002</v>
      </c>
      <c r="D3431">
        <v>8.5</v>
      </c>
      <c r="E3431">
        <v>122.93</v>
      </c>
      <c r="F3431" t="s">
        <v>237</v>
      </c>
      <c r="G3431">
        <f>_xlfn.XLOOKUP(A3431,'List of Molecules Used'!$D$3:$D$55,'List of Molecules Used'!$E$3:$E$55,"",0,1)</f>
        <v>385.12</v>
      </c>
      <c r="H3431">
        <f>_xlfn.XLOOKUP(A3431,'List of Molecules Used'!$D$3:$D$55,'List of Molecules Used'!$F$3:$F$55,"",0,1)</f>
        <v>41.36</v>
      </c>
    </row>
    <row r="3432" spans="1:8">
      <c r="A3432" s="2" t="s">
        <v>101</v>
      </c>
      <c r="B3432" s="2"/>
      <c r="C3432">
        <v>308.10000000000002</v>
      </c>
      <c r="D3432">
        <v>9</v>
      </c>
      <c r="E3432">
        <v>122.86</v>
      </c>
      <c r="F3432" t="s">
        <v>237</v>
      </c>
      <c r="G3432">
        <f>_xlfn.XLOOKUP(A3432,'List of Molecules Used'!$D$3:$D$55,'List of Molecules Used'!$E$3:$E$55,"",0,1)</f>
        <v>385.12</v>
      </c>
      <c r="H3432">
        <f>_xlfn.XLOOKUP(A3432,'List of Molecules Used'!$D$3:$D$55,'List of Molecules Used'!$F$3:$F$55,"",0,1)</f>
        <v>41.36</v>
      </c>
    </row>
    <row r="3433" spans="1:8">
      <c r="A3433" s="2" t="s">
        <v>101</v>
      </c>
      <c r="B3433" s="2"/>
      <c r="C3433">
        <v>308.10000000000002</v>
      </c>
      <c r="D3433">
        <v>9.5</v>
      </c>
      <c r="E3433">
        <v>122.79</v>
      </c>
      <c r="F3433" t="s">
        <v>237</v>
      </c>
      <c r="G3433">
        <f>_xlfn.XLOOKUP(A3433,'List of Molecules Used'!$D$3:$D$55,'List of Molecules Used'!$E$3:$E$55,"",0,1)</f>
        <v>385.12</v>
      </c>
      <c r="H3433">
        <f>_xlfn.XLOOKUP(A3433,'List of Molecules Used'!$D$3:$D$55,'List of Molecules Used'!$F$3:$F$55,"",0,1)</f>
        <v>41.36</v>
      </c>
    </row>
    <row r="3434" spans="1:8">
      <c r="A3434" s="2" t="s">
        <v>101</v>
      </c>
      <c r="B3434" s="2"/>
      <c r="C3434">
        <v>308.10000000000002</v>
      </c>
      <c r="D3434">
        <v>10</v>
      </c>
      <c r="E3434">
        <v>122.73</v>
      </c>
      <c r="F3434" t="s">
        <v>237</v>
      </c>
      <c r="G3434">
        <f>_xlfn.XLOOKUP(A3434,'List of Molecules Used'!$D$3:$D$55,'List of Molecules Used'!$E$3:$E$55,"",0,1)</f>
        <v>385.12</v>
      </c>
      <c r="H3434">
        <f>_xlfn.XLOOKUP(A3434,'List of Molecules Used'!$D$3:$D$55,'List of Molecules Used'!$F$3:$F$55,"",0,1)</f>
        <v>41.36</v>
      </c>
    </row>
    <row r="3435" spans="1:8">
      <c r="A3435" s="2" t="s">
        <v>101</v>
      </c>
      <c r="B3435" s="2"/>
      <c r="C3435">
        <v>346.61</v>
      </c>
      <c r="D3435">
        <v>1</v>
      </c>
      <c r="E3435">
        <v>78.784000000000006</v>
      </c>
      <c r="F3435" t="s">
        <v>238</v>
      </c>
      <c r="G3435">
        <f>_xlfn.XLOOKUP(A3435,'List of Molecules Used'!$D$3:$D$55,'List of Molecules Used'!$E$3:$E$55,"",0,1)</f>
        <v>385.12</v>
      </c>
      <c r="H3435">
        <f>_xlfn.XLOOKUP(A3435,'List of Molecules Used'!$D$3:$D$55,'List of Molecules Used'!$F$3:$F$55,"",0,1)</f>
        <v>41.36</v>
      </c>
    </row>
    <row r="3436" spans="1:8">
      <c r="A3436" s="2" t="s">
        <v>101</v>
      </c>
      <c r="B3436" s="2"/>
      <c r="C3436">
        <v>346.61</v>
      </c>
      <c r="D3436">
        <v>1.5</v>
      </c>
      <c r="E3436">
        <v>79.122</v>
      </c>
      <c r="F3436" t="s">
        <v>238</v>
      </c>
      <c r="G3436">
        <f>_xlfn.XLOOKUP(A3436,'List of Molecules Used'!$D$3:$D$55,'List of Molecules Used'!$E$3:$E$55,"",0,1)</f>
        <v>385.12</v>
      </c>
      <c r="H3436">
        <f>_xlfn.XLOOKUP(A3436,'List of Molecules Used'!$D$3:$D$55,'List of Molecules Used'!$F$3:$F$55,"",0,1)</f>
        <v>41.36</v>
      </c>
    </row>
    <row r="3437" spans="1:8">
      <c r="A3437" s="2" t="s">
        <v>101</v>
      </c>
      <c r="B3437" s="2"/>
      <c r="C3437">
        <v>346.61</v>
      </c>
      <c r="D3437">
        <v>2</v>
      </c>
      <c r="E3437">
        <v>79.468999999999994</v>
      </c>
      <c r="F3437" t="s">
        <v>238</v>
      </c>
      <c r="G3437">
        <f>_xlfn.XLOOKUP(A3437,'List of Molecules Used'!$D$3:$D$55,'List of Molecules Used'!$E$3:$E$55,"",0,1)</f>
        <v>385.12</v>
      </c>
      <c r="H3437">
        <f>_xlfn.XLOOKUP(A3437,'List of Molecules Used'!$D$3:$D$55,'List of Molecules Used'!$F$3:$F$55,"",0,1)</f>
        <v>41.36</v>
      </c>
    </row>
    <row r="3438" spans="1:8">
      <c r="A3438" s="2" t="s">
        <v>101</v>
      </c>
      <c r="B3438" s="2"/>
      <c r="C3438">
        <v>346.61</v>
      </c>
      <c r="D3438">
        <v>2.5</v>
      </c>
      <c r="E3438">
        <v>79.828999999999994</v>
      </c>
      <c r="F3438" t="s">
        <v>238</v>
      </c>
      <c r="G3438">
        <f>_xlfn.XLOOKUP(A3438,'List of Molecules Used'!$D$3:$D$55,'List of Molecules Used'!$E$3:$E$55,"",0,1)</f>
        <v>385.12</v>
      </c>
      <c r="H3438">
        <f>_xlfn.XLOOKUP(A3438,'List of Molecules Used'!$D$3:$D$55,'List of Molecules Used'!$F$3:$F$55,"",0,1)</f>
        <v>41.36</v>
      </c>
    </row>
    <row r="3439" spans="1:8">
      <c r="A3439" s="2" t="s">
        <v>101</v>
      </c>
      <c r="B3439" s="2"/>
      <c r="C3439">
        <v>346.61</v>
      </c>
      <c r="D3439">
        <v>3</v>
      </c>
      <c r="E3439">
        <v>80.2</v>
      </c>
      <c r="F3439" t="s">
        <v>238</v>
      </c>
      <c r="G3439">
        <f>_xlfn.XLOOKUP(A3439,'List of Molecules Used'!$D$3:$D$55,'List of Molecules Used'!$E$3:$E$55,"",0,1)</f>
        <v>385.12</v>
      </c>
      <c r="H3439">
        <f>_xlfn.XLOOKUP(A3439,'List of Molecules Used'!$D$3:$D$55,'List of Molecules Used'!$F$3:$F$55,"",0,1)</f>
        <v>41.36</v>
      </c>
    </row>
    <row r="3440" spans="1:8">
      <c r="A3440" s="2" t="s">
        <v>101</v>
      </c>
      <c r="B3440" s="2"/>
      <c r="C3440">
        <v>346.61</v>
      </c>
      <c r="D3440">
        <v>3.5</v>
      </c>
      <c r="E3440">
        <v>80.584000000000003</v>
      </c>
      <c r="F3440" t="s">
        <v>238</v>
      </c>
      <c r="G3440">
        <f>_xlfn.XLOOKUP(A3440,'List of Molecules Used'!$D$3:$D$55,'List of Molecules Used'!$E$3:$E$55,"",0,1)</f>
        <v>385.12</v>
      </c>
      <c r="H3440">
        <f>_xlfn.XLOOKUP(A3440,'List of Molecules Used'!$D$3:$D$55,'List of Molecules Used'!$F$3:$F$55,"",0,1)</f>
        <v>41.36</v>
      </c>
    </row>
    <row r="3441" spans="1:8">
      <c r="A3441" s="2" t="s">
        <v>101</v>
      </c>
      <c r="B3441" s="2"/>
      <c r="C3441">
        <v>346.61</v>
      </c>
      <c r="D3441">
        <v>4</v>
      </c>
      <c r="E3441">
        <v>80.980999999999995</v>
      </c>
      <c r="F3441" t="s">
        <v>238</v>
      </c>
      <c r="G3441">
        <f>_xlfn.XLOOKUP(A3441,'List of Molecules Used'!$D$3:$D$55,'List of Molecules Used'!$E$3:$E$55,"",0,1)</f>
        <v>385.12</v>
      </c>
      <c r="H3441">
        <f>_xlfn.XLOOKUP(A3441,'List of Molecules Used'!$D$3:$D$55,'List of Molecules Used'!$F$3:$F$55,"",0,1)</f>
        <v>41.36</v>
      </c>
    </row>
    <row r="3442" spans="1:8">
      <c r="A3442" s="2" t="s">
        <v>101</v>
      </c>
      <c r="B3442" s="2"/>
      <c r="C3442">
        <v>346.61</v>
      </c>
      <c r="D3442">
        <v>4.5</v>
      </c>
      <c r="E3442">
        <v>81.394000000000005</v>
      </c>
      <c r="F3442" t="s">
        <v>238</v>
      </c>
      <c r="G3442">
        <f>_xlfn.XLOOKUP(A3442,'List of Molecules Used'!$D$3:$D$55,'List of Molecules Used'!$E$3:$E$55,"",0,1)</f>
        <v>385.12</v>
      </c>
      <c r="H3442">
        <f>_xlfn.XLOOKUP(A3442,'List of Molecules Used'!$D$3:$D$55,'List of Molecules Used'!$F$3:$F$55,"",0,1)</f>
        <v>41.36</v>
      </c>
    </row>
    <row r="3443" spans="1:8">
      <c r="A3443" s="2" t="s">
        <v>101</v>
      </c>
      <c r="B3443" s="2"/>
      <c r="C3443">
        <v>346.61</v>
      </c>
      <c r="D3443">
        <v>5</v>
      </c>
      <c r="E3443">
        <v>81.822000000000003</v>
      </c>
      <c r="F3443" t="s">
        <v>238</v>
      </c>
      <c r="G3443">
        <f>_xlfn.XLOOKUP(A3443,'List of Molecules Used'!$D$3:$D$55,'List of Molecules Used'!$E$3:$E$55,"",0,1)</f>
        <v>385.12</v>
      </c>
      <c r="H3443">
        <f>_xlfn.XLOOKUP(A3443,'List of Molecules Used'!$D$3:$D$55,'List of Molecules Used'!$F$3:$F$55,"",0,1)</f>
        <v>41.36</v>
      </c>
    </row>
    <row r="3444" spans="1:8">
      <c r="A3444" s="2" t="s">
        <v>101</v>
      </c>
      <c r="B3444" s="2"/>
      <c r="C3444">
        <v>346.61</v>
      </c>
      <c r="D3444">
        <v>5.5</v>
      </c>
      <c r="E3444">
        <v>82.268000000000001</v>
      </c>
      <c r="F3444" t="s">
        <v>238</v>
      </c>
      <c r="G3444">
        <f>_xlfn.XLOOKUP(A3444,'List of Molecules Used'!$D$3:$D$55,'List of Molecules Used'!$E$3:$E$55,"",0,1)</f>
        <v>385.12</v>
      </c>
      <c r="H3444">
        <f>_xlfn.XLOOKUP(A3444,'List of Molecules Used'!$D$3:$D$55,'List of Molecules Used'!$F$3:$F$55,"",0,1)</f>
        <v>41.36</v>
      </c>
    </row>
    <row r="3445" spans="1:8">
      <c r="A3445" s="2" t="s">
        <v>101</v>
      </c>
      <c r="B3445" s="2"/>
      <c r="C3445">
        <v>346.61</v>
      </c>
      <c r="D3445">
        <v>6</v>
      </c>
      <c r="E3445">
        <v>82.730999999999995</v>
      </c>
      <c r="F3445" t="s">
        <v>238</v>
      </c>
      <c r="G3445">
        <f>_xlfn.XLOOKUP(A3445,'List of Molecules Used'!$D$3:$D$55,'List of Molecules Used'!$E$3:$E$55,"",0,1)</f>
        <v>385.12</v>
      </c>
      <c r="H3445">
        <f>_xlfn.XLOOKUP(A3445,'List of Molecules Used'!$D$3:$D$55,'List of Molecules Used'!$F$3:$F$55,"",0,1)</f>
        <v>41.36</v>
      </c>
    </row>
    <row r="3446" spans="1:8">
      <c r="A3446" s="2" t="s">
        <v>101</v>
      </c>
      <c r="B3446" s="2"/>
      <c r="C3446">
        <v>346.61</v>
      </c>
      <c r="D3446">
        <v>6.5</v>
      </c>
      <c r="E3446">
        <v>83.215000000000003</v>
      </c>
      <c r="F3446" t="s">
        <v>238</v>
      </c>
      <c r="G3446">
        <f>_xlfn.XLOOKUP(A3446,'List of Molecules Used'!$D$3:$D$55,'List of Molecules Used'!$E$3:$E$55,"",0,1)</f>
        <v>385.12</v>
      </c>
      <c r="H3446">
        <f>_xlfn.XLOOKUP(A3446,'List of Molecules Used'!$D$3:$D$55,'List of Molecules Used'!$F$3:$F$55,"",0,1)</f>
        <v>41.36</v>
      </c>
    </row>
    <row r="3447" spans="1:8">
      <c r="A3447" s="2" t="s">
        <v>101</v>
      </c>
      <c r="B3447" s="2"/>
      <c r="C3447">
        <v>346.61</v>
      </c>
      <c r="D3447">
        <v>7</v>
      </c>
      <c r="E3447">
        <v>83.72</v>
      </c>
      <c r="F3447" t="s">
        <v>238</v>
      </c>
      <c r="G3447">
        <f>_xlfn.XLOOKUP(A3447,'List of Molecules Used'!$D$3:$D$55,'List of Molecules Used'!$E$3:$E$55,"",0,1)</f>
        <v>385.12</v>
      </c>
      <c r="H3447">
        <f>_xlfn.XLOOKUP(A3447,'List of Molecules Used'!$D$3:$D$55,'List of Molecules Used'!$F$3:$F$55,"",0,1)</f>
        <v>41.36</v>
      </c>
    </row>
    <row r="3448" spans="1:8">
      <c r="A3448" s="2" t="s">
        <v>101</v>
      </c>
      <c r="B3448" s="2"/>
      <c r="C3448">
        <v>346.61</v>
      </c>
      <c r="D3448">
        <v>7.5</v>
      </c>
      <c r="E3448">
        <v>84.248999999999995</v>
      </c>
      <c r="F3448" t="s">
        <v>238</v>
      </c>
      <c r="G3448">
        <f>_xlfn.XLOOKUP(A3448,'List of Molecules Used'!$D$3:$D$55,'List of Molecules Used'!$E$3:$E$55,"",0,1)</f>
        <v>385.12</v>
      </c>
      <c r="H3448">
        <f>_xlfn.XLOOKUP(A3448,'List of Molecules Used'!$D$3:$D$55,'List of Molecules Used'!$F$3:$F$55,"",0,1)</f>
        <v>41.36</v>
      </c>
    </row>
    <row r="3449" spans="1:8">
      <c r="A3449" s="2" t="s">
        <v>101</v>
      </c>
      <c r="B3449" s="2"/>
      <c r="C3449">
        <v>346.61</v>
      </c>
      <c r="D3449">
        <v>8</v>
      </c>
      <c r="E3449">
        <v>84.802000000000007</v>
      </c>
      <c r="F3449" t="s">
        <v>238</v>
      </c>
      <c r="G3449">
        <f>_xlfn.XLOOKUP(A3449,'List of Molecules Used'!$D$3:$D$55,'List of Molecules Used'!$E$3:$E$55,"",0,1)</f>
        <v>385.12</v>
      </c>
      <c r="H3449">
        <f>_xlfn.XLOOKUP(A3449,'List of Molecules Used'!$D$3:$D$55,'List of Molecules Used'!$F$3:$F$55,"",0,1)</f>
        <v>41.36</v>
      </c>
    </row>
    <row r="3450" spans="1:8">
      <c r="A3450" s="2" t="s">
        <v>101</v>
      </c>
      <c r="B3450" s="2"/>
      <c r="C3450">
        <v>346.61</v>
      </c>
      <c r="D3450">
        <v>8.5</v>
      </c>
      <c r="E3450">
        <v>85.382999999999996</v>
      </c>
      <c r="F3450" t="s">
        <v>238</v>
      </c>
      <c r="G3450">
        <f>_xlfn.XLOOKUP(A3450,'List of Molecules Used'!$D$3:$D$55,'List of Molecules Used'!$E$3:$E$55,"",0,1)</f>
        <v>385.12</v>
      </c>
      <c r="H3450">
        <f>_xlfn.XLOOKUP(A3450,'List of Molecules Used'!$D$3:$D$55,'List of Molecules Used'!$F$3:$F$55,"",0,1)</f>
        <v>41.36</v>
      </c>
    </row>
    <row r="3451" spans="1:8">
      <c r="A3451" s="2" t="s">
        <v>101</v>
      </c>
      <c r="B3451" s="2"/>
      <c r="C3451">
        <v>346.61</v>
      </c>
      <c r="D3451">
        <v>9</v>
      </c>
      <c r="E3451">
        <v>85.992999999999995</v>
      </c>
      <c r="F3451" t="s">
        <v>238</v>
      </c>
      <c r="G3451">
        <f>_xlfn.XLOOKUP(A3451,'List of Molecules Used'!$D$3:$D$55,'List of Molecules Used'!$E$3:$E$55,"",0,1)</f>
        <v>385.12</v>
      </c>
      <c r="H3451">
        <f>_xlfn.XLOOKUP(A3451,'List of Molecules Used'!$D$3:$D$55,'List of Molecules Used'!$F$3:$F$55,"",0,1)</f>
        <v>41.36</v>
      </c>
    </row>
    <row r="3452" spans="1:8">
      <c r="A3452" s="2" t="s">
        <v>101</v>
      </c>
      <c r="B3452" s="2"/>
      <c r="C3452">
        <v>346.61</v>
      </c>
      <c r="D3452">
        <v>9.5</v>
      </c>
      <c r="E3452">
        <v>86.635999999999996</v>
      </c>
      <c r="F3452" t="s">
        <v>238</v>
      </c>
      <c r="G3452">
        <f>_xlfn.XLOOKUP(A3452,'List of Molecules Used'!$D$3:$D$55,'List of Molecules Used'!$E$3:$E$55,"",0,1)</f>
        <v>385.12</v>
      </c>
      <c r="H3452">
        <f>_xlfn.XLOOKUP(A3452,'List of Molecules Used'!$D$3:$D$55,'List of Molecules Used'!$F$3:$F$55,"",0,1)</f>
        <v>41.36</v>
      </c>
    </row>
    <row r="3453" spans="1:8">
      <c r="A3453" s="2" t="s">
        <v>101</v>
      </c>
      <c r="B3453" s="2"/>
      <c r="C3453">
        <v>346.61</v>
      </c>
      <c r="D3453">
        <v>10</v>
      </c>
      <c r="E3453">
        <v>87.313999999999993</v>
      </c>
      <c r="F3453" t="s">
        <v>238</v>
      </c>
      <c r="G3453">
        <f>_xlfn.XLOOKUP(A3453,'List of Molecules Used'!$D$3:$D$55,'List of Molecules Used'!$E$3:$E$55,"",0,1)</f>
        <v>385.12</v>
      </c>
      <c r="H3453">
        <f>_xlfn.XLOOKUP(A3453,'List of Molecules Used'!$D$3:$D$55,'List of Molecules Used'!$F$3:$F$55,"",0,1)</f>
        <v>41.36</v>
      </c>
    </row>
    <row r="3454" spans="1:8">
      <c r="A3454" s="2" t="s">
        <v>101</v>
      </c>
      <c r="B3454" s="2"/>
      <c r="C3454">
        <v>385.12</v>
      </c>
      <c r="D3454">
        <v>1</v>
      </c>
      <c r="E3454">
        <v>82.149000000000001</v>
      </c>
      <c r="F3454" t="s">
        <v>238</v>
      </c>
      <c r="G3454">
        <f>_xlfn.XLOOKUP(A3454,'List of Molecules Used'!$D$3:$D$55,'List of Molecules Used'!$E$3:$E$55,"",0,1)</f>
        <v>385.12</v>
      </c>
      <c r="H3454">
        <f>_xlfn.XLOOKUP(A3454,'List of Molecules Used'!$D$3:$D$55,'List of Molecules Used'!$F$3:$F$55,"",0,1)</f>
        <v>41.36</v>
      </c>
    </row>
    <row r="3455" spans="1:8">
      <c r="A3455" s="2" t="s">
        <v>101</v>
      </c>
      <c r="B3455" s="2"/>
      <c r="C3455">
        <v>385.12</v>
      </c>
      <c r="D3455">
        <v>1.5</v>
      </c>
      <c r="E3455">
        <v>82.381</v>
      </c>
      <c r="F3455" t="s">
        <v>238</v>
      </c>
      <c r="G3455">
        <f>_xlfn.XLOOKUP(A3455,'List of Molecules Used'!$D$3:$D$55,'List of Molecules Used'!$E$3:$E$55,"",0,1)</f>
        <v>385.12</v>
      </c>
      <c r="H3455">
        <f>_xlfn.XLOOKUP(A3455,'List of Molecules Used'!$D$3:$D$55,'List of Molecules Used'!$F$3:$F$55,"",0,1)</f>
        <v>41.36</v>
      </c>
    </row>
    <row r="3456" spans="1:8">
      <c r="A3456" s="2" t="s">
        <v>101</v>
      </c>
      <c r="B3456" s="2"/>
      <c r="C3456">
        <v>385.12</v>
      </c>
      <c r="D3456">
        <v>2</v>
      </c>
      <c r="E3456">
        <v>82.617999999999995</v>
      </c>
      <c r="F3456" t="s">
        <v>238</v>
      </c>
      <c r="G3456">
        <f>_xlfn.XLOOKUP(A3456,'List of Molecules Used'!$D$3:$D$55,'List of Molecules Used'!$E$3:$E$55,"",0,1)</f>
        <v>385.12</v>
      </c>
      <c r="H3456">
        <f>_xlfn.XLOOKUP(A3456,'List of Molecules Used'!$D$3:$D$55,'List of Molecules Used'!$F$3:$F$55,"",0,1)</f>
        <v>41.36</v>
      </c>
    </row>
    <row r="3457" spans="1:8">
      <c r="A3457" s="2" t="s">
        <v>101</v>
      </c>
      <c r="B3457" s="2"/>
      <c r="C3457">
        <v>385.12</v>
      </c>
      <c r="D3457">
        <v>2.5</v>
      </c>
      <c r="E3457">
        <v>82.86</v>
      </c>
      <c r="F3457" t="s">
        <v>238</v>
      </c>
      <c r="G3457">
        <f>_xlfn.XLOOKUP(A3457,'List of Molecules Used'!$D$3:$D$55,'List of Molecules Used'!$E$3:$E$55,"",0,1)</f>
        <v>385.12</v>
      </c>
      <c r="H3457">
        <f>_xlfn.XLOOKUP(A3457,'List of Molecules Used'!$D$3:$D$55,'List of Molecules Used'!$F$3:$F$55,"",0,1)</f>
        <v>41.36</v>
      </c>
    </row>
    <row r="3458" spans="1:8">
      <c r="A3458" s="2" t="s">
        <v>101</v>
      </c>
      <c r="B3458" s="2"/>
      <c r="C3458">
        <v>385.12</v>
      </c>
      <c r="D3458">
        <v>3</v>
      </c>
      <c r="E3458">
        <v>83.108000000000004</v>
      </c>
      <c r="F3458" t="s">
        <v>238</v>
      </c>
      <c r="G3458">
        <f>_xlfn.XLOOKUP(A3458,'List of Molecules Used'!$D$3:$D$55,'List of Molecules Used'!$E$3:$E$55,"",0,1)</f>
        <v>385.12</v>
      </c>
      <c r="H3458">
        <f>_xlfn.XLOOKUP(A3458,'List of Molecules Used'!$D$3:$D$55,'List of Molecules Used'!$F$3:$F$55,"",0,1)</f>
        <v>41.36</v>
      </c>
    </row>
    <row r="3459" spans="1:8">
      <c r="A3459" s="2" t="s">
        <v>101</v>
      </c>
      <c r="B3459" s="2"/>
      <c r="C3459">
        <v>385.12</v>
      </c>
      <c r="D3459">
        <v>3.5</v>
      </c>
      <c r="E3459">
        <v>83.36</v>
      </c>
      <c r="F3459" t="s">
        <v>238</v>
      </c>
      <c r="G3459">
        <f>_xlfn.XLOOKUP(A3459,'List of Molecules Used'!$D$3:$D$55,'List of Molecules Used'!$E$3:$E$55,"",0,1)</f>
        <v>385.12</v>
      </c>
      <c r="H3459">
        <f>_xlfn.XLOOKUP(A3459,'List of Molecules Used'!$D$3:$D$55,'List of Molecules Used'!$F$3:$F$55,"",0,1)</f>
        <v>41.36</v>
      </c>
    </row>
    <row r="3460" spans="1:8">
      <c r="A3460" s="2" t="s">
        <v>101</v>
      </c>
      <c r="B3460" s="2"/>
      <c r="C3460">
        <v>385.12</v>
      </c>
      <c r="D3460">
        <v>4</v>
      </c>
      <c r="E3460">
        <v>83.619</v>
      </c>
      <c r="F3460" t="s">
        <v>238</v>
      </c>
      <c r="G3460">
        <f>_xlfn.XLOOKUP(A3460,'List of Molecules Used'!$D$3:$D$55,'List of Molecules Used'!$E$3:$E$55,"",0,1)</f>
        <v>385.12</v>
      </c>
      <c r="H3460">
        <f>_xlfn.XLOOKUP(A3460,'List of Molecules Used'!$D$3:$D$55,'List of Molecules Used'!$F$3:$F$55,"",0,1)</f>
        <v>41.36</v>
      </c>
    </row>
    <row r="3461" spans="1:8">
      <c r="A3461" s="2" t="s">
        <v>101</v>
      </c>
      <c r="B3461" s="2"/>
      <c r="C3461">
        <v>385.12</v>
      </c>
      <c r="D3461">
        <v>4.5</v>
      </c>
      <c r="E3461">
        <v>83.882999999999996</v>
      </c>
      <c r="F3461" t="s">
        <v>238</v>
      </c>
      <c r="G3461">
        <f>_xlfn.XLOOKUP(A3461,'List of Molecules Used'!$D$3:$D$55,'List of Molecules Used'!$E$3:$E$55,"",0,1)</f>
        <v>385.12</v>
      </c>
      <c r="H3461">
        <f>_xlfn.XLOOKUP(A3461,'List of Molecules Used'!$D$3:$D$55,'List of Molecules Used'!$F$3:$F$55,"",0,1)</f>
        <v>41.36</v>
      </c>
    </row>
    <row r="3462" spans="1:8">
      <c r="A3462" s="2" t="s">
        <v>101</v>
      </c>
      <c r="B3462" s="2"/>
      <c r="C3462">
        <v>385.12</v>
      </c>
      <c r="D3462">
        <v>5</v>
      </c>
      <c r="E3462">
        <v>84.153000000000006</v>
      </c>
      <c r="F3462" t="s">
        <v>238</v>
      </c>
      <c r="G3462">
        <f>_xlfn.XLOOKUP(A3462,'List of Molecules Used'!$D$3:$D$55,'List of Molecules Used'!$E$3:$E$55,"",0,1)</f>
        <v>385.12</v>
      </c>
      <c r="H3462">
        <f>_xlfn.XLOOKUP(A3462,'List of Molecules Used'!$D$3:$D$55,'List of Molecules Used'!$F$3:$F$55,"",0,1)</f>
        <v>41.36</v>
      </c>
    </row>
    <row r="3463" spans="1:8">
      <c r="A3463" s="2" t="s">
        <v>101</v>
      </c>
      <c r="B3463" s="2"/>
      <c r="C3463">
        <v>385.12</v>
      </c>
      <c r="D3463">
        <v>5.5</v>
      </c>
      <c r="E3463">
        <v>84.43</v>
      </c>
      <c r="F3463" t="s">
        <v>238</v>
      </c>
      <c r="G3463">
        <f>_xlfn.XLOOKUP(A3463,'List of Molecules Used'!$D$3:$D$55,'List of Molecules Used'!$E$3:$E$55,"",0,1)</f>
        <v>385.12</v>
      </c>
      <c r="H3463">
        <f>_xlfn.XLOOKUP(A3463,'List of Molecules Used'!$D$3:$D$55,'List of Molecules Used'!$F$3:$F$55,"",0,1)</f>
        <v>41.36</v>
      </c>
    </row>
    <row r="3464" spans="1:8">
      <c r="A3464" s="2" t="s">
        <v>101</v>
      </c>
      <c r="B3464" s="2"/>
      <c r="C3464">
        <v>385.12</v>
      </c>
      <c r="D3464">
        <v>6</v>
      </c>
      <c r="E3464">
        <v>84.713999999999999</v>
      </c>
      <c r="F3464" t="s">
        <v>238</v>
      </c>
      <c r="G3464">
        <f>_xlfn.XLOOKUP(A3464,'List of Molecules Used'!$D$3:$D$55,'List of Molecules Used'!$E$3:$E$55,"",0,1)</f>
        <v>385.12</v>
      </c>
      <c r="H3464">
        <f>_xlfn.XLOOKUP(A3464,'List of Molecules Used'!$D$3:$D$55,'List of Molecules Used'!$F$3:$F$55,"",0,1)</f>
        <v>41.36</v>
      </c>
    </row>
    <row r="3465" spans="1:8">
      <c r="A3465" s="2" t="s">
        <v>101</v>
      </c>
      <c r="B3465" s="2"/>
      <c r="C3465">
        <v>385.12</v>
      </c>
      <c r="D3465">
        <v>6.5</v>
      </c>
      <c r="E3465">
        <v>85.004000000000005</v>
      </c>
      <c r="F3465" t="s">
        <v>238</v>
      </c>
      <c r="G3465">
        <f>_xlfn.XLOOKUP(A3465,'List of Molecules Used'!$D$3:$D$55,'List of Molecules Used'!$E$3:$E$55,"",0,1)</f>
        <v>385.12</v>
      </c>
      <c r="H3465">
        <f>_xlfn.XLOOKUP(A3465,'List of Molecules Used'!$D$3:$D$55,'List of Molecules Used'!$F$3:$F$55,"",0,1)</f>
        <v>41.36</v>
      </c>
    </row>
    <row r="3466" spans="1:8">
      <c r="A3466" s="2" t="s">
        <v>101</v>
      </c>
      <c r="B3466" s="2"/>
      <c r="C3466">
        <v>385.12</v>
      </c>
      <c r="D3466">
        <v>7</v>
      </c>
      <c r="E3466">
        <v>85.302000000000007</v>
      </c>
      <c r="F3466" t="s">
        <v>238</v>
      </c>
      <c r="G3466">
        <f>_xlfn.XLOOKUP(A3466,'List of Molecules Used'!$D$3:$D$55,'List of Molecules Used'!$E$3:$E$55,"",0,1)</f>
        <v>385.12</v>
      </c>
      <c r="H3466">
        <f>_xlfn.XLOOKUP(A3466,'List of Molecules Used'!$D$3:$D$55,'List of Molecules Used'!$F$3:$F$55,"",0,1)</f>
        <v>41.36</v>
      </c>
    </row>
    <row r="3467" spans="1:8">
      <c r="A3467" s="2" t="s">
        <v>101</v>
      </c>
      <c r="B3467" s="2"/>
      <c r="C3467">
        <v>385.12</v>
      </c>
      <c r="D3467">
        <v>7.5</v>
      </c>
      <c r="E3467">
        <v>85.608000000000004</v>
      </c>
      <c r="F3467" t="s">
        <v>238</v>
      </c>
      <c r="G3467">
        <f>_xlfn.XLOOKUP(A3467,'List of Molecules Used'!$D$3:$D$55,'List of Molecules Used'!$E$3:$E$55,"",0,1)</f>
        <v>385.12</v>
      </c>
      <c r="H3467">
        <f>_xlfn.XLOOKUP(A3467,'List of Molecules Used'!$D$3:$D$55,'List of Molecules Used'!$F$3:$F$55,"",0,1)</f>
        <v>41.36</v>
      </c>
    </row>
    <row r="3468" spans="1:8">
      <c r="A3468" s="2" t="s">
        <v>101</v>
      </c>
      <c r="B3468" s="2"/>
      <c r="C3468">
        <v>385.12</v>
      </c>
      <c r="D3468">
        <v>8</v>
      </c>
      <c r="E3468">
        <v>85.921000000000006</v>
      </c>
      <c r="F3468" t="s">
        <v>238</v>
      </c>
      <c r="G3468">
        <f>_xlfn.XLOOKUP(A3468,'List of Molecules Used'!$D$3:$D$55,'List of Molecules Used'!$E$3:$E$55,"",0,1)</f>
        <v>385.12</v>
      </c>
      <c r="H3468">
        <f>_xlfn.XLOOKUP(A3468,'List of Molecules Used'!$D$3:$D$55,'List of Molecules Used'!$F$3:$F$55,"",0,1)</f>
        <v>41.36</v>
      </c>
    </row>
    <row r="3469" spans="1:8">
      <c r="A3469" s="2" t="s">
        <v>101</v>
      </c>
      <c r="B3469" s="2"/>
      <c r="C3469">
        <v>385.12</v>
      </c>
      <c r="D3469">
        <v>8.5</v>
      </c>
      <c r="E3469">
        <v>86.242999999999995</v>
      </c>
      <c r="F3469" t="s">
        <v>238</v>
      </c>
      <c r="G3469">
        <f>_xlfn.XLOOKUP(A3469,'List of Molecules Used'!$D$3:$D$55,'List of Molecules Used'!$E$3:$E$55,"",0,1)</f>
        <v>385.12</v>
      </c>
      <c r="H3469">
        <f>_xlfn.XLOOKUP(A3469,'List of Molecules Used'!$D$3:$D$55,'List of Molecules Used'!$F$3:$F$55,"",0,1)</f>
        <v>41.36</v>
      </c>
    </row>
    <row r="3470" spans="1:8">
      <c r="A3470" s="2" t="s">
        <v>101</v>
      </c>
      <c r="B3470" s="2"/>
      <c r="C3470">
        <v>385.12</v>
      </c>
      <c r="D3470">
        <v>9</v>
      </c>
      <c r="E3470">
        <v>86.572999999999993</v>
      </c>
      <c r="F3470" t="s">
        <v>238</v>
      </c>
      <c r="G3470">
        <f>_xlfn.XLOOKUP(A3470,'List of Molecules Used'!$D$3:$D$55,'List of Molecules Used'!$E$3:$E$55,"",0,1)</f>
        <v>385.12</v>
      </c>
      <c r="H3470">
        <f>_xlfn.XLOOKUP(A3470,'List of Molecules Used'!$D$3:$D$55,'List of Molecules Used'!$F$3:$F$55,"",0,1)</f>
        <v>41.36</v>
      </c>
    </row>
    <row r="3471" spans="1:8">
      <c r="A3471" s="2" t="s">
        <v>101</v>
      </c>
      <c r="B3471" s="2"/>
      <c r="C3471">
        <v>385.12</v>
      </c>
      <c r="D3471">
        <v>9.5</v>
      </c>
      <c r="E3471">
        <v>86.912000000000006</v>
      </c>
      <c r="F3471" t="s">
        <v>238</v>
      </c>
      <c r="G3471">
        <f>_xlfn.XLOOKUP(A3471,'List of Molecules Used'!$D$3:$D$55,'List of Molecules Used'!$E$3:$E$55,"",0,1)</f>
        <v>385.12</v>
      </c>
      <c r="H3471">
        <f>_xlfn.XLOOKUP(A3471,'List of Molecules Used'!$D$3:$D$55,'List of Molecules Used'!$F$3:$F$55,"",0,1)</f>
        <v>41.36</v>
      </c>
    </row>
    <row r="3472" spans="1:8">
      <c r="A3472" s="2" t="s">
        <v>101</v>
      </c>
      <c r="B3472" s="2"/>
      <c r="C3472">
        <v>385.12</v>
      </c>
      <c r="D3472">
        <v>10</v>
      </c>
      <c r="E3472">
        <v>87.260999999999996</v>
      </c>
      <c r="F3472" t="s">
        <v>238</v>
      </c>
      <c r="G3472">
        <f>_xlfn.XLOOKUP(A3472,'List of Molecules Used'!$D$3:$D$55,'List of Molecules Used'!$E$3:$E$55,"",0,1)</f>
        <v>385.12</v>
      </c>
      <c r="H3472">
        <f>_xlfn.XLOOKUP(A3472,'List of Molecules Used'!$D$3:$D$55,'List of Molecules Used'!$F$3:$F$55,"",0,1)</f>
        <v>41.36</v>
      </c>
    </row>
    <row r="3473" spans="1:8">
      <c r="A3473" s="2" t="s">
        <v>101</v>
      </c>
      <c r="B3473" s="2"/>
      <c r="C3473">
        <v>423.63</v>
      </c>
      <c r="D3473">
        <v>1</v>
      </c>
      <c r="E3473">
        <v>85.113</v>
      </c>
      <c r="F3473" t="s">
        <v>238</v>
      </c>
      <c r="G3473">
        <f>_xlfn.XLOOKUP(A3473,'List of Molecules Used'!$D$3:$D$55,'List of Molecules Used'!$E$3:$E$55,"",0,1)</f>
        <v>385.12</v>
      </c>
      <c r="H3473">
        <f>_xlfn.XLOOKUP(A3473,'List of Molecules Used'!$D$3:$D$55,'List of Molecules Used'!$F$3:$F$55,"",0,1)</f>
        <v>41.36</v>
      </c>
    </row>
    <row r="3474" spans="1:8">
      <c r="A3474" s="2" t="s">
        <v>101</v>
      </c>
      <c r="B3474" s="2"/>
      <c r="C3474">
        <v>423.63</v>
      </c>
      <c r="D3474">
        <v>1.5</v>
      </c>
      <c r="E3474">
        <v>85.283000000000001</v>
      </c>
      <c r="F3474" t="s">
        <v>238</v>
      </c>
      <c r="G3474">
        <f>_xlfn.XLOOKUP(A3474,'List of Molecules Used'!$D$3:$D$55,'List of Molecules Used'!$E$3:$E$55,"",0,1)</f>
        <v>385.12</v>
      </c>
      <c r="H3474">
        <f>_xlfn.XLOOKUP(A3474,'List of Molecules Used'!$D$3:$D$55,'List of Molecules Used'!$F$3:$F$55,"",0,1)</f>
        <v>41.36</v>
      </c>
    </row>
    <row r="3475" spans="1:8">
      <c r="A3475" s="2" t="s">
        <v>101</v>
      </c>
      <c r="B3475" s="2"/>
      <c r="C3475">
        <v>423.63</v>
      </c>
      <c r="D3475">
        <v>2</v>
      </c>
      <c r="E3475">
        <v>85.453999999999994</v>
      </c>
      <c r="F3475" t="s">
        <v>238</v>
      </c>
      <c r="G3475">
        <f>_xlfn.XLOOKUP(A3475,'List of Molecules Used'!$D$3:$D$55,'List of Molecules Used'!$E$3:$E$55,"",0,1)</f>
        <v>385.12</v>
      </c>
      <c r="H3475">
        <f>_xlfn.XLOOKUP(A3475,'List of Molecules Used'!$D$3:$D$55,'List of Molecules Used'!$F$3:$F$55,"",0,1)</f>
        <v>41.36</v>
      </c>
    </row>
    <row r="3476" spans="1:8">
      <c r="A3476" s="2" t="s">
        <v>101</v>
      </c>
      <c r="B3476" s="2"/>
      <c r="C3476">
        <v>423.63</v>
      </c>
      <c r="D3476">
        <v>2.5</v>
      </c>
      <c r="E3476">
        <v>85.628</v>
      </c>
      <c r="F3476" t="s">
        <v>238</v>
      </c>
      <c r="G3476">
        <f>_xlfn.XLOOKUP(A3476,'List of Molecules Used'!$D$3:$D$55,'List of Molecules Used'!$E$3:$E$55,"",0,1)</f>
        <v>385.12</v>
      </c>
      <c r="H3476">
        <f>_xlfn.XLOOKUP(A3476,'List of Molecules Used'!$D$3:$D$55,'List of Molecules Used'!$F$3:$F$55,"",0,1)</f>
        <v>41.36</v>
      </c>
    </row>
    <row r="3477" spans="1:8">
      <c r="A3477" s="2" t="s">
        <v>101</v>
      </c>
      <c r="B3477" s="2"/>
      <c r="C3477">
        <v>423.63</v>
      </c>
      <c r="D3477">
        <v>3</v>
      </c>
      <c r="E3477">
        <v>85.805000000000007</v>
      </c>
      <c r="F3477" t="s">
        <v>238</v>
      </c>
      <c r="G3477">
        <f>_xlfn.XLOOKUP(A3477,'List of Molecules Used'!$D$3:$D$55,'List of Molecules Used'!$E$3:$E$55,"",0,1)</f>
        <v>385.12</v>
      </c>
      <c r="H3477">
        <f>_xlfn.XLOOKUP(A3477,'List of Molecules Used'!$D$3:$D$55,'List of Molecules Used'!$F$3:$F$55,"",0,1)</f>
        <v>41.36</v>
      </c>
    </row>
    <row r="3478" spans="1:8">
      <c r="A3478" s="2" t="s">
        <v>101</v>
      </c>
      <c r="B3478" s="2"/>
      <c r="C3478">
        <v>423.63</v>
      </c>
      <c r="D3478">
        <v>3.5</v>
      </c>
      <c r="E3478">
        <v>85.984999999999999</v>
      </c>
      <c r="F3478" t="s">
        <v>238</v>
      </c>
      <c r="G3478">
        <f>_xlfn.XLOOKUP(A3478,'List of Molecules Used'!$D$3:$D$55,'List of Molecules Used'!$E$3:$E$55,"",0,1)</f>
        <v>385.12</v>
      </c>
      <c r="H3478">
        <f>_xlfn.XLOOKUP(A3478,'List of Molecules Used'!$D$3:$D$55,'List of Molecules Used'!$F$3:$F$55,"",0,1)</f>
        <v>41.36</v>
      </c>
    </row>
    <row r="3479" spans="1:8">
      <c r="A3479" s="2" t="s">
        <v>101</v>
      </c>
      <c r="B3479" s="2"/>
      <c r="C3479">
        <v>423.63</v>
      </c>
      <c r="D3479">
        <v>4</v>
      </c>
      <c r="E3479">
        <v>86.168000000000006</v>
      </c>
      <c r="F3479" t="s">
        <v>238</v>
      </c>
      <c r="G3479">
        <f>_xlfn.XLOOKUP(A3479,'List of Molecules Used'!$D$3:$D$55,'List of Molecules Used'!$E$3:$E$55,"",0,1)</f>
        <v>385.12</v>
      </c>
      <c r="H3479">
        <f>_xlfn.XLOOKUP(A3479,'List of Molecules Used'!$D$3:$D$55,'List of Molecules Used'!$F$3:$F$55,"",0,1)</f>
        <v>41.36</v>
      </c>
    </row>
    <row r="3480" spans="1:8">
      <c r="A3480" s="2" t="s">
        <v>101</v>
      </c>
      <c r="B3480" s="2"/>
      <c r="C3480">
        <v>423.63</v>
      </c>
      <c r="D3480">
        <v>4.5</v>
      </c>
      <c r="E3480">
        <v>86.352999999999994</v>
      </c>
      <c r="F3480" t="s">
        <v>238</v>
      </c>
      <c r="G3480">
        <f>_xlfn.XLOOKUP(A3480,'List of Molecules Used'!$D$3:$D$55,'List of Molecules Used'!$E$3:$E$55,"",0,1)</f>
        <v>385.12</v>
      </c>
      <c r="H3480">
        <f>_xlfn.XLOOKUP(A3480,'List of Molecules Used'!$D$3:$D$55,'List of Molecules Used'!$F$3:$F$55,"",0,1)</f>
        <v>41.36</v>
      </c>
    </row>
    <row r="3481" spans="1:8">
      <c r="A3481" s="2" t="s">
        <v>101</v>
      </c>
      <c r="B3481" s="2"/>
      <c r="C3481">
        <v>423.63</v>
      </c>
      <c r="D3481">
        <v>5</v>
      </c>
      <c r="E3481">
        <v>86.540999999999997</v>
      </c>
      <c r="F3481" t="s">
        <v>238</v>
      </c>
      <c r="G3481">
        <f>_xlfn.XLOOKUP(A3481,'List of Molecules Used'!$D$3:$D$55,'List of Molecules Used'!$E$3:$E$55,"",0,1)</f>
        <v>385.12</v>
      </c>
      <c r="H3481">
        <f>_xlfn.XLOOKUP(A3481,'List of Molecules Used'!$D$3:$D$55,'List of Molecules Used'!$F$3:$F$55,"",0,1)</f>
        <v>41.36</v>
      </c>
    </row>
    <row r="3482" spans="1:8">
      <c r="A3482" s="2" t="s">
        <v>101</v>
      </c>
      <c r="B3482" s="2"/>
      <c r="C3482">
        <v>423.63</v>
      </c>
      <c r="D3482">
        <v>5.5</v>
      </c>
      <c r="E3482">
        <v>86.733000000000004</v>
      </c>
      <c r="F3482" t="s">
        <v>238</v>
      </c>
      <c r="G3482">
        <f>_xlfn.XLOOKUP(A3482,'List of Molecules Used'!$D$3:$D$55,'List of Molecules Used'!$E$3:$E$55,"",0,1)</f>
        <v>385.12</v>
      </c>
      <c r="H3482">
        <f>_xlfn.XLOOKUP(A3482,'List of Molecules Used'!$D$3:$D$55,'List of Molecules Used'!$F$3:$F$55,"",0,1)</f>
        <v>41.36</v>
      </c>
    </row>
    <row r="3483" spans="1:8">
      <c r="A3483" s="2" t="s">
        <v>101</v>
      </c>
      <c r="B3483" s="2"/>
      <c r="C3483">
        <v>423.63</v>
      </c>
      <c r="D3483">
        <v>6</v>
      </c>
      <c r="E3483">
        <v>86.927000000000007</v>
      </c>
      <c r="F3483" t="s">
        <v>238</v>
      </c>
      <c r="G3483">
        <f>_xlfn.XLOOKUP(A3483,'List of Molecules Used'!$D$3:$D$55,'List of Molecules Used'!$E$3:$E$55,"",0,1)</f>
        <v>385.12</v>
      </c>
      <c r="H3483">
        <f>_xlfn.XLOOKUP(A3483,'List of Molecules Used'!$D$3:$D$55,'List of Molecules Used'!$F$3:$F$55,"",0,1)</f>
        <v>41.36</v>
      </c>
    </row>
    <row r="3484" spans="1:8">
      <c r="A3484" s="2" t="s">
        <v>101</v>
      </c>
      <c r="B3484" s="2"/>
      <c r="C3484">
        <v>423.63</v>
      </c>
      <c r="D3484">
        <v>6.5</v>
      </c>
      <c r="E3484">
        <v>87.123999999999995</v>
      </c>
      <c r="F3484" t="s">
        <v>238</v>
      </c>
      <c r="G3484">
        <f>_xlfn.XLOOKUP(A3484,'List of Molecules Used'!$D$3:$D$55,'List of Molecules Used'!$E$3:$E$55,"",0,1)</f>
        <v>385.12</v>
      </c>
      <c r="H3484">
        <f>_xlfn.XLOOKUP(A3484,'List of Molecules Used'!$D$3:$D$55,'List of Molecules Used'!$F$3:$F$55,"",0,1)</f>
        <v>41.36</v>
      </c>
    </row>
    <row r="3485" spans="1:8">
      <c r="A3485" s="2" t="s">
        <v>101</v>
      </c>
      <c r="B3485" s="2"/>
      <c r="C3485">
        <v>423.63</v>
      </c>
      <c r="D3485">
        <v>7</v>
      </c>
      <c r="E3485">
        <v>87.325000000000003</v>
      </c>
      <c r="F3485" t="s">
        <v>238</v>
      </c>
      <c r="G3485">
        <f>_xlfn.XLOOKUP(A3485,'List of Molecules Used'!$D$3:$D$55,'List of Molecules Used'!$E$3:$E$55,"",0,1)</f>
        <v>385.12</v>
      </c>
      <c r="H3485">
        <f>_xlfn.XLOOKUP(A3485,'List of Molecules Used'!$D$3:$D$55,'List of Molecules Used'!$F$3:$F$55,"",0,1)</f>
        <v>41.36</v>
      </c>
    </row>
    <row r="3486" spans="1:8">
      <c r="A3486" s="2" t="s">
        <v>101</v>
      </c>
      <c r="B3486" s="2"/>
      <c r="C3486">
        <v>423.63</v>
      </c>
      <c r="D3486">
        <v>7.5</v>
      </c>
      <c r="E3486">
        <v>87.528999999999996</v>
      </c>
      <c r="F3486" t="s">
        <v>238</v>
      </c>
      <c r="G3486">
        <f>_xlfn.XLOOKUP(A3486,'List of Molecules Used'!$D$3:$D$55,'List of Molecules Used'!$E$3:$E$55,"",0,1)</f>
        <v>385.12</v>
      </c>
      <c r="H3486">
        <f>_xlfn.XLOOKUP(A3486,'List of Molecules Used'!$D$3:$D$55,'List of Molecules Used'!$F$3:$F$55,"",0,1)</f>
        <v>41.36</v>
      </c>
    </row>
    <row r="3487" spans="1:8">
      <c r="A3487" s="2" t="s">
        <v>101</v>
      </c>
      <c r="B3487" s="2"/>
      <c r="C3487">
        <v>423.63</v>
      </c>
      <c r="D3487">
        <v>8</v>
      </c>
      <c r="E3487">
        <v>87.736999999999995</v>
      </c>
      <c r="F3487" t="s">
        <v>238</v>
      </c>
      <c r="G3487">
        <f>_xlfn.XLOOKUP(A3487,'List of Molecules Used'!$D$3:$D$55,'List of Molecules Used'!$E$3:$E$55,"",0,1)</f>
        <v>385.12</v>
      </c>
      <c r="H3487">
        <f>_xlfn.XLOOKUP(A3487,'List of Molecules Used'!$D$3:$D$55,'List of Molecules Used'!$F$3:$F$55,"",0,1)</f>
        <v>41.36</v>
      </c>
    </row>
    <row r="3488" spans="1:8">
      <c r="A3488" s="2" t="s">
        <v>101</v>
      </c>
      <c r="B3488" s="2"/>
      <c r="C3488">
        <v>423.63</v>
      </c>
      <c r="D3488">
        <v>8.5</v>
      </c>
      <c r="E3488">
        <v>87.947999999999993</v>
      </c>
      <c r="F3488" t="s">
        <v>238</v>
      </c>
      <c r="G3488">
        <f>_xlfn.XLOOKUP(A3488,'List of Molecules Used'!$D$3:$D$55,'List of Molecules Used'!$E$3:$E$55,"",0,1)</f>
        <v>385.12</v>
      </c>
      <c r="H3488">
        <f>_xlfn.XLOOKUP(A3488,'List of Molecules Used'!$D$3:$D$55,'List of Molecules Used'!$F$3:$F$55,"",0,1)</f>
        <v>41.36</v>
      </c>
    </row>
    <row r="3489" spans="1:8">
      <c r="A3489" s="2" t="s">
        <v>101</v>
      </c>
      <c r="B3489" s="2"/>
      <c r="C3489">
        <v>423.63</v>
      </c>
      <c r="D3489">
        <v>9</v>
      </c>
      <c r="E3489">
        <v>88.162999999999997</v>
      </c>
      <c r="F3489" t="s">
        <v>238</v>
      </c>
      <c r="G3489">
        <f>_xlfn.XLOOKUP(A3489,'List of Molecules Used'!$D$3:$D$55,'List of Molecules Used'!$E$3:$E$55,"",0,1)</f>
        <v>385.12</v>
      </c>
      <c r="H3489">
        <f>_xlfn.XLOOKUP(A3489,'List of Molecules Used'!$D$3:$D$55,'List of Molecules Used'!$F$3:$F$55,"",0,1)</f>
        <v>41.36</v>
      </c>
    </row>
    <row r="3490" spans="1:8">
      <c r="A3490" s="2" t="s">
        <v>101</v>
      </c>
      <c r="B3490" s="2"/>
      <c r="C3490">
        <v>423.63</v>
      </c>
      <c r="D3490">
        <v>9.5</v>
      </c>
      <c r="E3490">
        <v>88.381</v>
      </c>
      <c r="F3490" t="s">
        <v>238</v>
      </c>
      <c r="G3490">
        <f>_xlfn.XLOOKUP(A3490,'List of Molecules Used'!$D$3:$D$55,'List of Molecules Used'!$E$3:$E$55,"",0,1)</f>
        <v>385.12</v>
      </c>
      <c r="H3490">
        <f>_xlfn.XLOOKUP(A3490,'List of Molecules Used'!$D$3:$D$55,'List of Molecules Used'!$F$3:$F$55,"",0,1)</f>
        <v>41.36</v>
      </c>
    </row>
    <row r="3491" spans="1:8">
      <c r="A3491" s="2" t="s">
        <v>101</v>
      </c>
      <c r="B3491" s="2"/>
      <c r="C3491">
        <v>423.63</v>
      </c>
      <c r="D3491">
        <v>10</v>
      </c>
      <c r="E3491">
        <v>88.602999999999994</v>
      </c>
      <c r="F3491" t="s">
        <v>238</v>
      </c>
      <c r="G3491">
        <f>_xlfn.XLOOKUP(A3491,'List of Molecules Used'!$D$3:$D$55,'List of Molecules Used'!$E$3:$E$55,"",0,1)</f>
        <v>385.12</v>
      </c>
      <c r="H3491">
        <f>_xlfn.XLOOKUP(A3491,'List of Molecules Used'!$D$3:$D$55,'List of Molecules Used'!$F$3:$F$55,"",0,1)</f>
        <v>41.36</v>
      </c>
    </row>
    <row r="3492" spans="1:8">
      <c r="A3492" s="2" t="s">
        <v>101</v>
      </c>
      <c r="B3492" s="2"/>
      <c r="C3492">
        <v>462.14</v>
      </c>
      <c r="D3492">
        <v>1</v>
      </c>
      <c r="E3492">
        <v>87.704999999999998</v>
      </c>
      <c r="F3492" t="s">
        <v>238</v>
      </c>
      <c r="G3492">
        <f>_xlfn.XLOOKUP(A3492,'List of Molecules Used'!$D$3:$D$55,'List of Molecules Used'!$E$3:$E$55,"",0,1)</f>
        <v>385.12</v>
      </c>
      <c r="H3492">
        <f>_xlfn.XLOOKUP(A3492,'List of Molecules Used'!$D$3:$D$55,'List of Molecules Used'!$F$3:$F$55,"",0,1)</f>
        <v>41.36</v>
      </c>
    </row>
    <row r="3493" spans="1:8">
      <c r="A3493" s="2" t="s">
        <v>101</v>
      </c>
      <c r="B3493" s="2"/>
      <c r="C3493">
        <v>462.14</v>
      </c>
      <c r="D3493">
        <v>1.5</v>
      </c>
      <c r="E3493">
        <v>87.834000000000003</v>
      </c>
      <c r="F3493" t="s">
        <v>238</v>
      </c>
      <c r="G3493">
        <f>_xlfn.XLOOKUP(A3493,'List of Molecules Used'!$D$3:$D$55,'List of Molecules Used'!$E$3:$E$55,"",0,1)</f>
        <v>385.12</v>
      </c>
      <c r="H3493">
        <f>_xlfn.XLOOKUP(A3493,'List of Molecules Used'!$D$3:$D$55,'List of Molecules Used'!$F$3:$F$55,"",0,1)</f>
        <v>41.36</v>
      </c>
    </row>
    <row r="3494" spans="1:8">
      <c r="A3494" s="2" t="s">
        <v>101</v>
      </c>
      <c r="B3494" s="2"/>
      <c r="C3494">
        <v>462.14</v>
      </c>
      <c r="D3494">
        <v>2</v>
      </c>
      <c r="E3494">
        <v>87.963999999999999</v>
      </c>
      <c r="F3494" t="s">
        <v>238</v>
      </c>
      <c r="G3494">
        <f>_xlfn.XLOOKUP(A3494,'List of Molecules Used'!$D$3:$D$55,'List of Molecules Used'!$E$3:$E$55,"",0,1)</f>
        <v>385.12</v>
      </c>
      <c r="H3494">
        <f>_xlfn.XLOOKUP(A3494,'List of Molecules Used'!$D$3:$D$55,'List of Molecules Used'!$F$3:$F$55,"",0,1)</f>
        <v>41.36</v>
      </c>
    </row>
    <row r="3495" spans="1:8">
      <c r="A3495" s="2" t="s">
        <v>101</v>
      </c>
      <c r="B3495" s="2"/>
      <c r="C3495">
        <v>462.14</v>
      </c>
      <c r="D3495">
        <v>2.5</v>
      </c>
      <c r="E3495">
        <v>88.094999999999999</v>
      </c>
      <c r="F3495" t="s">
        <v>238</v>
      </c>
      <c r="G3495">
        <f>_xlfn.XLOOKUP(A3495,'List of Molecules Used'!$D$3:$D$55,'List of Molecules Used'!$E$3:$E$55,"",0,1)</f>
        <v>385.12</v>
      </c>
      <c r="H3495">
        <f>_xlfn.XLOOKUP(A3495,'List of Molecules Used'!$D$3:$D$55,'List of Molecules Used'!$F$3:$F$55,"",0,1)</f>
        <v>41.36</v>
      </c>
    </row>
    <row r="3496" spans="1:8">
      <c r="A3496" s="2" t="s">
        <v>101</v>
      </c>
      <c r="B3496" s="2"/>
      <c r="C3496">
        <v>462.14</v>
      </c>
      <c r="D3496">
        <v>3</v>
      </c>
      <c r="E3496">
        <v>88.228999999999999</v>
      </c>
      <c r="F3496" t="s">
        <v>238</v>
      </c>
      <c r="G3496">
        <f>_xlfn.XLOOKUP(A3496,'List of Molecules Used'!$D$3:$D$55,'List of Molecules Used'!$E$3:$E$55,"",0,1)</f>
        <v>385.12</v>
      </c>
      <c r="H3496">
        <f>_xlfn.XLOOKUP(A3496,'List of Molecules Used'!$D$3:$D$55,'List of Molecules Used'!$F$3:$F$55,"",0,1)</f>
        <v>41.36</v>
      </c>
    </row>
    <row r="3497" spans="1:8">
      <c r="A3497" s="2" t="s">
        <v>101</v>
      </c>
      <c r="B3497" s="2"/>
      <c r="C3497">
        <v>462.14</v>
      </c>
      <c r="D3497">
        <v>3.5</v>
      </c>
      <c r="E3497">
        <v>88.363</v>
      </c>
      <c r="F3497" t="s">
        <v>238</v>
      </c>
      <c r="G3497">
        <f>_xlfn.XLOOKUP(A3497,'List of Molecules Used'!$D$3:$D$55,'List of Molecules Used'!$E$3:$E$55,"",0,1)</f>
        <v>385.12</v>
      </c>
      <c r="H3497">
        <f>_xlfn.XLOOKUP(A3497,'List of Molecules Used'!$D$3:$D$55,'List of Molecules Used'!$F$3:$F$55,"",0,1)</f>
        <v>41.36</v>
      </c>
    </row>
    <row r="3498" spans="1:8">
      <c r="A3498" s="2" t="s">
        <v>101</v>
      </c>
      <c r="B3498" s="2"/>
      <c r="C3498">
        <v>462.14</v>
      </c>
      <c r="D3498">
        <v>4</v>
      </c>
      <c r="E3498">
        <v>88.498999999999995</v>
      </c>
      <c r="F3498" t="s">
        <v>238</v>
      </c>
      <c r="G3498">
        <f>_xlfn.XLOOKUP(A3498,'List of Molecules Used'!$D$3:$D$55,'List of Molecules Used'!$E$3:$E$55,"",0,1)</f>
        <v>385.12</v>
      </c>
      <c r="H3498">
        <f>_xlfn.XLOOKUP(A3498,'List of Molecules Used'!$D$3:$D$55,'List of Molecules Used'!$F$3:$F$55,"",0,1)</f>
        <v>41.36</v>
      </c>
    </row>
    <row r="3499" spans="1:8">
      <c r="A3499" s="2" t="s">
        <v>101</v>
      </c>
      <c r="B3499" s="2"/>
      <c r="C3499">
        <v>462.14</v>
      </c>
      <c r="D3499">
        <v>4.5</v>
      </c>
      <c r="E3499">
        <v>88.637</v>
      </c>
      <c r="F3499" t="s">
        <v>238</v>
      </c>
      <c r="G3499">
        <f>_xlfn.XLOOKUP(A3499,'List of Molecules Used'!$D$3:$D$55,'List of Molecules Used'!$E$3:$E$55,"",0,1)</f>
        <v>385.12</v>
      </c>
      <c r="H3499">
        <f>_xlfn.XLOOKUP(A3499,'List of Molecules Used'!$D$3:$D$55,'List of Molecules Used'!$F$3:$F$55,"",0,1)</f>
        <v>41.36</v>
      </c>
    </row>
    <row r="3500" spans="1:8">
      <c r="A3500" s="2" t="s">
        <v>101</v>
      </c>
      <c r="B3500" s="2"/>
      <c r="C3500">
        <v>462.14</v>
      </c>
      <c r="D3500">
        <v>5</v>
      </c>
      <c r="E3500">
        <v>88.775999999999996</v>
      </c>
      <c r="F3500" t="s">
        <v>238</v>
      </c>
      <c r="G3500">
        <f>_xlfn.XLOOKUP(A3500,'List of Molecules Used'!$D$3:$D$55,'List of Molecules Used'!$E$3:$E$55,"",0,1)</f>
        <v>385.12</v>
      </c>
      <c r="H3500">
        <f>_xlfn.XLOOKUP(A3500,'List of Molecules Used'!$D$3:$D$55,'List of Molecules Used'!$F$3:$F$55,"",0,1)</f>
        <v>41.36</v>
      </c>
    </row>
    <row r="3501" spans="1:8">
      <c r="A3501" s="2" t="s">
        <v>101</v>
      </c>
      <c r="B3501" s="2"/>
      <c r="C3501">
        <v>462.14</v>
      </c>
      <c r="D3501">
        <v>5.5</v>
      </c>
      <c r="E3501">
        <v>88.917000000000002</v>
      </c>
      <c r="F3501" t="s">
        <v>238</v>
      </c>
      <c r="G3501">
        <f>_xlfn.XLOOKUP(A3501,'List of Molecules Used'!$D$3:$D$55,'List of Molecules Used'!$E$3:$E$55,"",0,1)</f>
        <v>385.12</v>
      </c>
      <c r="H3501">
        <f>_xlfn.XLOOKUP(A3501,'List of Molecules Used'!$D$3:$D$55,'List of Molecules Used'!$F$3:$F$55,"",0,1)</f>
        <v>41.36</v>
      </c>
    </row>
    <row r="3502" spans="1:8">
      <c r="A3502" s="2" t="s">
        <v>101</v>
      </c>
      <c r="B3502" s="2"/>
      <c r="C3502">
        <v>462.14</v>
      </c>
      <c r="D3502">
        <v>6</v>
      </c>
      <c r="E3502">
        <v>89.058999999999997</v>
      </c>
      <c r="F3502" t="s">
        <v>238</v>
      </c>
      <c r="G3502">
        <f>_xlfn.XLOOKUP(A3502,'List of Molecules Used'!$D$3:$D$55,'List of Molecules Used'!$E$3:$E$55,"",0,1)</f>
        <v>385.12</v>
      </c>
      <c r="H3502">
        <f>_xlfn.XLOOKUP(A3502,'List of Molecules Used'!$D$3:$D$55,'List of Molecules Used'!$F$3:$F$55,"",0,1)</f>
        <v>41.36</v>
      </c>
    </row>
    <row r="3503" spans="1:8">
      <c r="A3503" s="2" t="s">
        <v>101</v>
      </c>
      <c r="B3503" s="2"/>
      <c r="C3503">
        <v>462.14</v>
      </c>
      <c r="D3503">
        <v>6.5</v>
      </c>
      <c r="E3503">
        <v>89.203000000000003</v>
      </c>
      <c r="F3503" t="s">
        <v>238</v>
      </c>
      <c r="G3503">
        <f>_xlfn.XLOOKUP(A3503,'List of Molecules Used'!$D$3:$D$55,'List of Molecules Used'!$E$3:$E$55,"",0,1)</f>
        <v>385.12</v>
      </c>
      <c r="H3503">
        <f>_xlfn.XLOOKUP(A3503,'List of Molecules Used'!$D$3:$D$55,'List of Molecules Used'!$F$3:$F$55,"",0,1)</f>
        <v>41.36</v>
      </c>
    </row>
    <row r="3504" spans="1:8">
      <c r="A3504" s="2" t="s">
        <v>101</v>
      </c>
      <c r="B3504" s="2"/>
      <c r="C3504">
        <v>462.14</v>
      </c>
      <c r="D3504">
        <v>7</v>
      </c>
      <c r="E3504">
        <v>89.349000000000004</v>
      </c>
      <c r="F3504" t="s">
        <v>238</v>
      </c>
      <c r="G3504">
        <f>_xlfn.XLOOKUP(A3504,'List of Molecules Used'!$D$3:$D$55,'List of Molecules Used'!$E$3:$E$55,"",0,1)</f>
        <v>385.12</v>
      </c>
      <c r="H3504">
        <f>_xlfn.XLOOKUP(A3504,'List of Molecules Used'!$D$3:$D$55,'List of Molecules Used'!$F$3:$F$55,"",0,1)</f>
        <v>41.36</v>
      </c>
    </row>
    <row r="3505" spans="1:8">
      <c r="A3505" s="2" t="s">
        <v>101</v>
      </c>
      <c r="B3505" s="2"/>
      <c r="C3505">
        <v>462.14</v>
      </c>
      <c r="D3505">
        <v>7.5</v>
      </c>
      <c r="E3505">
        <v>89.495999999999995</v>
      </c>
      <c r="F3505" t="s">
        <v>238</v>
      </c>
      <c r="G3505">
        <f>_xlfn.XLOOKUP(A3505,'List of Molecules Used'!$D$3:$D$55,'List of Molecules Used'!$E$3:$E$55,"",0,1)</f>
        <v>385.12</v>
      </c>
      <c r="H3505">
        <f>_xlfn.XLOOKUP(A3505,'List of Molecules Used'!$D$3:$D$55,'List of Molecules Used'!$F$3:$F$55,"",0,1)</f>
        <v>41.36</v>
      </c>
    </row>
    <row r="3506" spans="1:8">
      <c r="A3506" s="2" t="s">
        <v>101</v>
      </c>
      <c r="B3506" s="2"/>
      <c r="C3506">
        <v>462.14</v>
      </c>
      <c r="D3506">
        <v>8</v>
      </c>
      <c r="E3506">
        <v>89.644999999999996</v>
      </c>
      <c r="F3506" t="s">
        <v>238</v>
      </c>
      <c r="G3506">
        <f>_xlfn.XLOOKUP(A3506,'List of Molecules Used'!$D$3:$D$55,'List of Molecules Used'!$E$3:$E$55,"",0,1)</f>
        <v>385.12</v>
      </c>
      <c r="H3506">
        <f>_xlfn.XLOOKUP(A3506,'List of Molecules Used'!$D$3:$D$55,'List of Molecules Used'!$F$3:$F$55,"",0,1)</f>
        <v>41.36</v>
      </c>
    </row>
    <row r="3507" spans="1:8">
      <c r="A3507" s="2" t="s">
        <v>101</v>
      </c>
      <c r="B3507" s="2"/>
      <c r="C3507">
        <v>462.14</v>
      </c>
      <c r="D3507">
        <v>8.5</v>
      </c>
      <c r="E3507">
        <v>89.796000000000006</v>
      </c>
      <c r="F3507" t="s">
        <v>238</v>
      </c>
      <c r="G3507">
        <f>_xlfn.XLOOKUP(A3507,'List of Molecules Used'!$D$3:$D$55,'List of Molecules Used'!$E$3:$E$55,"",0,1)</f>
        <v>385.12</v>
      </c>
      <c r="H3507">
        <f>_xlfn.XLOOKUP(A3507,'List of Molecules Used'!$D$3:$D$55,'List of Molecules Used'!$F$3:$F$55,"",0,1)</f>
        <v>41.36</v>
      </c>
    </row>
    <row r="3508" spans="1:8">
      <c r="A3508" s="2" t="s">
        <v>101</v>
      </c>
      <c r="B3508" s="2"/>
      <c r="C3508">
        <v>462.14</v>
      </c>
      <c r="D3508">
        <v>9</v>
      </c>
      <c r="E3508">
        <v>89.947999999999993</v>
      </c>
      <c r="F3508" t="s">
        <v>238</v>
      </c>
      <c r="G3508">
        <f>_xlfn.XLOOKUP(A3508,'List of Molecules Used'!$D$3:$D$55,'List of Molecules Used'!$E$3:$E$55,"",0,1)</f>
        <v>385.12</v>
      </c>
      <c r="H3508">
        <f>_xlfn.XLOOKUP(A3508,'List of Molecules Used'!$D$3:$D$55,'List of Molecules Used'!$F$3:$F$55,"",0,1)</f>
        <v>41.36</v>
      </c>
    </row>
    <row r="3509" spans="1:8">
      <c r="A3509" s="2" t="s">
        <v>101</v>
      </c>
      <c r="B3509" s="2"/>
      <c r="C3509">
        <v>462.14</v>
      </c>
      <c r="D3509">
        <v>9.5</v>
      </c>
      <c r="E3509">
        <v>90.102999999999994</v>
      </c>
      <c r="F3509" t="s">
        <v>238</v>
      </c>
      <c r="G3509">
        <f>_xlfn.XLOOKUP(A3509,'List of Molecules Used'!$D$3:$D$55,'List of Molecules Used'!$E$3:$E$55,"",0,1)</f>
        <v>385.12</v>
      </c>
      <c r="H3509">
        <f>_xlfn.XLOOKUP(A3509,'List of Molecules Used'!$D$3:$D$55,'List of Molecules Used'!$F$3:$F$55,"",0,1)</f>
        <v>41.36</v>
      </c>
    </row>
    <row r="3510" spans="1:8">
      <c r="A3510" s="2" t="s">
        <v>101</v>
      </c>
      <c r="B3510" s="2"/>
      <c r="C3510">
        <v>462.14</v>
      </c>
      <c r="D3510">
        <v>10</v>
      </c>
      <c r="E3510">
        <v>90.259</v>
      </c>
      <c r="F3510" t="s">
        <v>238</v>
      </c>
      <c r="G3510">
        <f>_xlfn.XLOOKUP(A3510,'List of Molecules Used'!$D$3:$D$55,'List of Molecules Used'!$E$3:$E$55,"",0,1)</f>
        <v>385.12</v>
      </c>
      <c r="H3510">
        <f>_xlfn.XLOOKUP(A3510,'List of Molecules Used'!$D$3:$D$55,'List of Molecules Used'!$F$3:$F$55,"",0,1)</f>
        <v>41.36</v>
      </c>
    </row>
    <row r="3511" spans="1:8">
      <c r="A3511" s="2" t="s">
        <v>101</v>
      </c>
      <c r="B3511" s="2"/>
      <c r="C3511">
        <v>500.66</v>
      </c>
      <c r="D3511">
        <v>1</v>
      </c>
      <c r="E3511">
        <v>89.965000000000003</v>
      </c>
      <c r="F3511" t="s">
        <v>238</v>
      </c>
      <c r="G3511">
        <f>_xlfn.XLOOKUP(A3511,'List of Molecules Used'!$D$3:$D$55,'List of Molecules Used'!$E$3:$E$55,"",0,1)</f>
        <v>385.12</v>
      </c>
      <c r="H3511">
        <f>_xlfn.XLOOKUP(A3511,'List of Molecules Used'!$D$3:$D$55,'List of Molecules Used'!$F$3:$F$55,"",0,1)</f>
        <v>41.36</v>
      </c>
    </row>
    <row r="3512" spans="1:8">
      <c r="A3512" s="2" t="s">
        <v>101</v>
      </c>
      <c r="B3512" s="2"/>
      <c r="C3512">
        <v>500.66</v>
      </c>
      <c r="D3512">
        <v>1.5</v>
      </c>
      <c r="E3512">
        <v>90.066000000000003</v>
      </c>
      <c r="F3512" t="s">
        <v>238</v>
      </c>
      <c r="G3512">
        <f>_xlfn.XLOOKUP(A3512,'List of Molecules Used'!$D$3:$D$55,'List of Molecules Used'!$E$3:$E$55,"",0,1)</f>
        <v>385.12</v>
      </c>
      <c r="H3512">
        <f>_xlfn.XLOOKUP(A3512,'List of Molecules Used'!$D$3:$D$55,'List of Molecules Used'!$F$3:$F$55,"",0,1)</f>
        <v>41.36</v>
      </c>
    </row>
    <row r="3513" spans="1:8">
      <c r="A3513" s="2" t="s">
        <v>101</v>
      </c>
      <c r="B3513" s="2"/>
      <c r="C3513">
        <v>500.66</v>
      </c>
      <c r="D3513">
        <v>2</v>
      </c>
      <c r="E3513">
        <v>90.168000000000006</v>
      </c>
      <c r="F3513" t="s">
        <v>238</v>
      </c>
      <c r="G3513">
        <f>_xlfn.XLOOKUP(A3513,'List of Molecules Used'!$D$3:$D$55,'List of Molecules Used'!$E$3:$E$55,"",0,1)</f>
        <v>385.12</v>
      </c>
      <c r="H3513">
        <f>_xlfn.XLOOKUP(A3513,'List of Molecules Used'!$D$3:$D$55,'List of Molecules Used'!$F$3:$F$55,"",0,1)</f>
        <v>41.36</v>
      </c>
    </row>
    <row r="3514" spans="1:8">
      <c r="A3514" s="2" t="s">
        <v>101</v>
      </c>
      <c r="B3514" s="2"/>
      <c r="C3514">
        <v>500.66</v>
      </c>
      <c r="D3514">
        <v>2.5</v>
      </c>
      <c r="E3514">
        <v>90.271000000000001</v>
      </c>
      <c r="F3514" t="s">
        <v>238</v>
      </c>
      <c r="G3514">
        <f>_xlfn.XLOOKUP(A3514,'List of Molecules Used'!$D$3:$D$55,'List of Molecules Used'!$E$3:$E$55,"",0,1)</f>
        <v>385.12</v>
      </c>
      <c r="H3514">
        <f>_xlfn.XLOOKUP(A3514,'List of Molecules Used'!$D$3:$D$55,'List of Molecules Used'!$F$3:$F$55,"",0,1)</f>
        <v>41.36</v>
      </c>
    </row>
    <row r="3515" spans="1:8">
      <c r="A3515" s="2" t="s">
        <v>101</v>
      </c>
      <c r="B3515" s="2"/>
      <c r="C3515">
        <v>500.66</v>
      </c>
      <c r="D3515">
        <v>3</v>
      </c>
      <c r="E3515">
        <v>90.375</v>
      </c>
      <c r="F3515" t="s">
        <v>238</v>
      </c>
      <c r="G3515">
        <f>_xlfn.XLOOKUP(A3515,'List of Molecules Used'!$D$3:$D$55,'List of Molecules Used'!$E$3:$E$55,"",0,1)</f>
        <v>385.12</v>
      </c>
      <c r="H3515">
        <f>_xlfn.XLOOKUP(A3515,'List of Molecules Used'!$D$3:$D$55,'List of Molecules Used'!$F$3:$F$55,"",0,1)</f>
        <v>41.36</v>
      </c>
    </row>
    <row r="3516" spans="1:8">
      <c r="A3516" s="2" t="s">
        <v>101</v>
      </c>
      <c r="B3516" s="2"/>
      <c r="C3516">
        <v>500.66</v>
      </c>
      <c r="D3516">
        <v>3.5</v>
      </c>
      <c r="E3516">
        <v>90.48</v>
      </c>
      <c r="F3516" t="s">
        <v>238</v>
      </c>
      <c r="G3516">
        <f>_xlfn.XLOOKUP(A3516,'List of Molecules Used'!$D$3:$D$55,'List of Molecules Used'!$E$3:$E$55,"",0,1)</f>
        <v>385.12</v>
      </c>
      <c r="H3516">
        <f>_xlfn.XLOOKUP(A3516,'List of Molecules Used'!$D$3:$D$55,'List of Molecules Used'!$F$3:$F$55,"",0,1)</f>
        <v>41.36</v>
      </c>
    </row>
    <row r="3517" spans="1:8">
      <c r="A3517" s="2" t="s">
        <v>101</v>
      </c>
      <c r="B3517" s="2"/>
      <c r="C3517">
        <v>500.66</v>
      </c>
      <c r="D3517">
        <v>4</v>
      </c>
      <c r="E3517">
        <v>90.584999999999994</v>
      </c>
      <c r="F3517" t="s">
        <v>238</v>
      </c>
      <c r="G3517">
        <f>_xlfn.XLOOKUP(A3517,'List of Molecules Used'!$D$3:$D$55,'List of Molecules Used'!$E$3:$E$55,"",0,1)</f>
        <v>385.12</v>
      </c>
      <c r="H3517">
        <f>_xlfn.XLOOKUP(A3517,'List of Molecules Used'!$D$3:$D$55,'List of Molecules Used'!$F$3:$F$55,"",0,1)</f>
        <v>41.36</v>
      </c>
    </row>
    <row r="3518" spans="1:8">
      <c r="A3518" s="2" t="s">
        <v>101</v>
      </c>
      <c r="B3518" s="2"/>
      <c r="C3518">
        <v>500.66</v>
      </c>
      <c r="D3518">
        <v>4.5</v>
      </c>
      <c r="E3518">
        <v>90.691999999999993</v>
      </c>
      <c r="F3518" t="s">
        <v>238</v>
      </c>
      <c r="G3518">
        <f>_xlfn.XLOOKUP(A3518,'List of Molecules Used'!$D$3:$D$55,'List of Molecules Used'!$E$3:$E$55,"",0,1)</f>
        <v>385.12</v>
      </c>
      <c r="H3518">
        <f>_xlfn.XLOOKUP(A3518,'List of Molecules Used'!$D$3:$D$55,'List of Molecules Used'!$F$3:$F$55,"",0,1)</f>
        <v>41.36</v>
      </c>
    </row>
    <row r="3519" spans="1:8">
      <c r="A3519" s="2" t="s">
        <v>101</v>
      </c>
      <c r="B3519" s="2"/>
      <c r="C3519">
        <v>500.66</v>
      </c>
      <c r="D3519">
        <v>5</v>
      </c>
      <c r="E3519">
        <v>90.799000000000007</v>
      </c>
      <c r="F3519" t="s">
        <v>238</v>
      </c>
      <c r="G3519">
        <f>_xlfn.XLOOKUP(A3519,'List of Molecules Used'!$D$3:$D$55,'List of Molecules Used'!$E$3:$E$55,"",0,1)</f>
        <v>385.12</v>
      </c>
      <c r="H3519">
        <f>_xlfn.XLOOKUP(A3519,'List of Molecules Used'!$D$3:$D$55,'List of Molecules Used'!$F$3:$F$55,"",0,1)</f>
        <v>41.36</v>
      </c>
    </row>
    <row r="3520" spans="1:8">
      <c r="A3520" s="2" t="s">
        <v>101</v>
      </c>
      <c r="B3520" s="2"/>
      <c r="C3520">
        <v>500.66</v>
      </c>
      <c r="D3520">
        <v>5.5</v>
      </c>
      <c r="E3520">
        <v>90.906999999999996</v>
      </c>
      <c r="F3520" t="s">
        <v>238</v>
      </c>
      <c r="G3520">
        <f>_xlfn.XLOOKUP(A3520,'List of Molecules Used'!$D$3:$D$55,'List of Molecules Used'!$E$3:$E$55,"",0,1)</f>
        <v>385.12</v>
      </c>
      <c r="H3520">
        <f>_xlfn.XLOOKUP(A3520,'List of Molecules Used'!$D$3:$D$55,'List of Molecules Used'!$F$3:$F$55,"",0,1)</f>
        <v>41.36</v>
      </c>
    </row>
    <row r="3521" spans="1:8">
      <c r="A3521" s="2" t="s">
        <v>101</v>
      </c>
      <c r="B3521" s="2"/>
      <c r="C3521">
        <v>500.66</v>
      </c>
      <c r="D3521">
        <v>6</v>
      </c>
      <c r="E3521">
        <v>91.016000000000005</v>
      </c>
      <c r="F3521" t="s">
        <v>238</v>
      </c>
      <c r="G3521">
        <f>_xlfn.XLOOKUP(A3521,'List of Molecules Used'!$D$3:$D$55,'List of Molecules Used'!$E$3:$E$55,"",0,1)</f>
        <v>385.12</v>
      </c>
      <c r="H3521">
        <f>_xlfn.XLOOKUP(A3521,'List of Molecules Used'!$D$3:$D$55,'List of Molecules Used'!$F$3:$F$55,"",0,1)</f>
        <v>41.36</v>
      </c>
    </row>
    <row r="3522" spans="1:8">
      <c r="A3522" s="2" t="s">
        <v>101</v>
      </c>
      <c r="B3522" s="2"/>
      <c r="C3522">
        <v>500.66</v>
      </c>
      <c r="D3522">
        <v>6.5</v>
      </c>
      <c r="E3522">
        <v>91.126000000000005</v>
      </c>
      <c r="F3522" t="s">
        <v>238</v>
      </c>
      <c r="G3522">
        <f>_xlfn.XLOOKUP(A3522,'List of Molecules Used'!$D$3:$D$55,'List of Molecules Used'!$E$3:$E$55,"",0,1)</f>
        <v>385.12</v>
      </c>
      <c r="H3522">
        <f>_xlfn.XLOOKUP(A3522,'List of Molecules Used'!$D$3:$D$55,'List of Molecules Used'!$F$3:$F$55,"",0,1)</f>
        <v>41.36</v>
      </c>
    </row>
    <row r="3523" spans="1:8">
      <c r="A3523" s="2" t="s">
        <v>101</v>
      </c>
      <c r="B3523" s="2"/>
      <c r="C3523">
        <v>500.66</v>
      </c>
      <c r="D3523">
        <v>7</v>
      </c>
      <c r="E3523">
        <v>91.236999999999995</v>
      </c>
      <c r="F3523" t="s">
        <v>238</v>
      </c>
      <c r="G3523">
        <f>_xlfn.XLOOKUP(A3523,'List of Molecules Used'!$D$3:$D$55,'List of Molecules Used'!$E$3:$E$55,"",0,1)</f>
        <v>385.12</v>
      </c>
      <c r="H3523">
        <f>_xlfn.XLOOKUP(A3523,'List of Molecules Used'!$D$3:$D$55,'List of Molecules Used'!$F$3:$F$55,"",0,1)</f>
        <v>41.36</v>
      </c>
    </row>
    <row r="3524" spans="1:8">
      <c r="A3524" s="2" t="s">
        <v>101</v>
      </c>
      <c r="B3524" s="2"/>
      <c r="C3524">
        <v>500.66</v>
      </c>
      <c r="D3524">
        <v>7.5</v>
      </c>
      <c r="E3524">
        <v>91.349000000000004</v>
      </c>
      <c r="F3524" t="s">
        <v>238</v>
      </c>
      <c r="G3524">
        <f>_xlfn.XLOOKUP(A3524,'List of Molecules Used'!$D$3:$D$55,'List of Molecules Used'!$E$3:$E$55,"",0,1)</f>
        <v>385.12</v>
      </c>
      <c r="H3524">
        <f>_xlfn.XLOOKUP(A3524,'List of Molecules Used'!$D$3:$D$55,'List of Molecules Used'!$F$3:$F$55,"",0,1)</f>
        <v>41.36</v>
      </c>
    </row>
    <row r="3525" spans="1:8">
      <c r="A3525" s="2" t="s">
        <v>101</v>
      </c>
      <c r="B3525" s="2"/>
      <c r="C3525">
        <v>500.66</v>
      </c>
      <c r="D3525">
        <v>8</v>
      </c>
      <c r="E3525">
        <v>91.462000000000003</v>
      </c>
      <c r="F3525" t="s">
        <v>238</v>
      </c>
      <c r="G3525">
        <f>_xlfn.XLOOKUP(A3525,'List of Molecules Used'!$D$3:$D$55,'List of Molecules Used'!$E$3:$E$55,"",0,1)</f>
        <v>385.12</v>
      </c>
      <c r="H3525">
        <f>_xlfn.XLOOKUP(A3525,'List of Molecules Used'!$D$3:$D$55,'List of Molecules Used'!$F$3:$F$55,"",0,1)</f>
        <v>41.36</v>
      </c>
    </row>
    <row r="3526" spans="1:8">
      <c r="A3526" s="2" t="s">
        <v>101</v>
      </c>
      <c r="B3526" s="2"/>
      <c r="C3526">
        <v>500.66</v>
      </c>
      <c r="D3526">
        <v>8.5</v>
      </c>
      <c r="E3526">
        <v>91.575000000000003</v>
      </c>
      <c r="F3526" t="s">
        <v>238</v>
      </c>
      <c r="G3526">
        <f>_xlfn.XLOOKUP(A3526,'List of Molecules Used'!$D$3:$D$55,'List of Molecules Used'!$E$3:$E$55,"",0,1)</f>
        <v>385.12</v>
      </c>
      <c r="H3526">
        <f>_xlfn.XLOOKUP(A3526,'List of Molecules Used'!$D$3:$D$55,'List of Molecules Used'!$F$3:$F$55,"",0,1)</f>
        <v>41.36</v>
      </c>
    </row>
    <row r="3527" spans="1:8">
      <c r="A3527" s="2" t="s">
        <v>101</v>
      </c>
      <c r="B3527" s="2"/>
      <c r="C3527">
        <v>500.66</v>
      </c>
      <c r="D3527">
        <v>9</v>
      </c>
      <c r="E3527">
        <v>91.69</v>
      </c>
      <c r="F3527" t="s">
        <v>238</v>
      </c>
      <c r="G3527">
        <f>_xlfn.XLOOKUP(A3527,'List of Molecules Used'!$D$3:$D$55,'List of Molecules Used'!$E$3:$E$55,"",0,1)</f>
        <v>385.12</v>
      </c>
      <c r="H3527">
        <f>_xlfn.XLOOKUP(A3527,'List of Molecules Used'!$D$3:$D$55,'List of Molecules Used'!$F$3:$F$55,"",0,1)</f>
        <v>41.36</v>
      </c>
    </row>
    <row r="3528" spans="1:8">
      <c r="A3528" s="2" t="s">
        <v>101</v>
      </c>
      <c r="B3528" s="2"/>
      <c r="C3528">
        <v>500.66</v>
      </c>
      <c r="D3528">
        <v>9.5</v>
      </c>
      <c r="E3528">
        <v>91.805999999999997</v>
      </c>
      <c r="F3528" t="s">
        <v>238</v>
      </c>
      <c r="G3528">
        <f>_xlfn.XLOOKUP(A3528,'List of Molecules Used'!$D$3:$D$55,'List of Molecules Used'!$E$3:$E$55,"",0,1)</f>
        <v>385.12</v>
      </c>
      <c r="H3528">
        <f>_xlfn.XLOOKUP(A3528,'List of Molecules Used'!$D$3:$D$55,'List of Molecules Used'!$F$3:$F$55,"",0,1)</f>
        <v>41.36</v>
      </c>
    </row>
    <row r="3529" spans="1:8">
      <c r="A3529" s="2" t="s">
        <v>101</v>
      </c>
      <c r="B3529" s="2"/>
      <c r="C3529">
        <v>500.66</v>
      </c>
      <c r="D3529">
        <v>10</v>
      </c>
      <c r="E3529">
        <v>91.921999999999997</v>
      </c>
      <c r="F3529" t="s">
        <v>238</v>
      </c>
      <c r="G3529">
        <f>_xlfn.XLOOKUP(A3529,'List of Molecules Used'!$D$3:$D$55,'List of Molecules Used'!$E$3:$E$55,"",0,1)</f>
        <v>385.12</v>
      </c>
      <c r="H3529">
        <f>_xlfn.XLOOKUP(A3529,'List of Molecules Used'!$D$3:$D$55,'List of Molecules Used'!$F$3:$F$55,"",0,1)</f>
        <v>41.36</v>
      </c>
    </row>
    <row r="3530" spans="1:8">
      <c r="A3530" s="2" t="s">
        <v>105</v>
      </c>
      <c r="B3530" s="2"/>
      <c r="C3530">
        <v>151</v>
      </c>
      <c r="D3530">
        <v>1</v>
      </c>
      <c r="E3530">
        <v>88.055000000000007</v>
      </c>
      <c r="F3530" t="s">
        <v>237</v>
      </c>
      <c r="G3530">
        <f>_xlfn.XLOOKUP(A3530,'List of Molecules Used'!$D$3:$D$55,'List of Molecules Used'!$E$3:$E$55,"",0,1)</f>
        <v>302</v>
      </c>
      <c r="H3530">
        <f>_xlfn.XLOOKUP(A3530,'List of Molecules Used'!$D$3:$D$55,'List of Molecules Used'!$F$3:$F$55,"",0,1)</f>
        <v>38.79</v>
      </c>
    </row>
    <row r="3531" spans="1:8">
      <c r="A3531" s="2" t="s">
        <v>105</v>
      </c>
      <c r="B3531" s="2"/>
      <c r="C3531">
        <v>151</v>
      </c>
      <c r="D3531">
        <v>1.5</v>
      </c>
      <c r="E3531">
        <v>88.049000000000007</v>
      </c>
      <c r="F3531" t="s">
        <v>237</v>
      </c>
      <c r="G3531">
        <f>_xlfn.XLOOKUP(A3531,'List of Molecules Used'!$D$3:$D$55,'List of Molecules Used'!$E$3:$E$55,"",0,1)</f>
        <v>302</v>
      </c>
      <c r="H3531">
        <f>_xlfn.XLOOKUP(A3531,'List of Molecules Used'!$D$3:$D$55,'List of Molecules Used'!$F$3:$F$55,"",0,1)</f>
        <v>38.79</v>
      </c>
    </row>
    <row r="3532" spans="1:8">
      <c r="A3532" s="2" t="s">
        <v>105</v>
      </c>
      <c r="B3532" s="2"/>
      <c r="C3532">
        <v>151</v>
      </c>
      <c r="D3532">
        <v>2</v>
      </c>
      <c r="E3532">
        <v>88.043000000000006</v>
      </c>
      <c r="F3532" t="s">
        <v>237</v>
      </c>
      <c r="G3532">
        <f>_xlfn.XLOOKUP(A3532,'List of Molecules Used'!$D$3:$D$55,'List of Molecules Used'!$E$3:$E$55,"",0,1)</f>
        <v>302</v>
      </c>
      <c r="H3532">
        <f>_xlfn.XLOOKUP(A3532,'List of Molecules Used'!$D$3:$D$55,'List of Molecules Used'!$F$3:$F$55,"",0,1)</f>
        <v>38.79</v>
      </c>
    </row>
    <row r="3533" spans="1:8">
      <c r="A3533" s="2" t="s">
        <v>105</v>
      </c>
      <c r="B3533" s="2"/>
      <c r="C3533">
        <v>151</v>
      </c>
      <c r="D3533">
        <v>2.5</v>
      </c>
      <c r="E3533">
        <v>88.037000000000006</v>
      </c>
      <c r="F3533" t="s">
        <v>237</v>
      </c>
      <c r="G3533">
        <f>_xlfn.XLOOKUP(A3533,'List of Molecules Used'!$D$3:$D$55,'List of Molecules Used'!$E$3:$E$55,"",0,1)</f>
        <v>302</v>
      </c>
      <c r="H3533">
        <f>_xlfn.XLOOKUP(A3533,'List of Molecules Used'!$D$3:$D$55,'List of Molecules Used'!$F$3:$F$55,"",0,1)</f>
        <v>38.79</v>
      </c>
    </row>
    <row r="3534" spans="1:8">
      <c r="A3534" s="2" t="s">
        <v>105</v>
      </c>
      <c r="B3534" s="2"/>
      <c r="C3534">
        <v>151</v>
      </c>
      <c r="D3534">
        <v>3</v>
      </c>
      <c r="E3534">
        <v>88.03</v>
      </c>
      <c r="F3534" t="s">
        <v>237</v>
      </c>
      <c r="G3534">
        <f>_xlfn.XLOOKUP(A3534,'List of Molecules Used'!$D$3:$D$55,'List of Molecules Used'!$E$3:$E$55,"",0,1)</f>
        <v>302</v>
      </c>
      <c r="H3534">
        <f>_xlfn.XLOOKUP(A3534,'List of Molecules Used'!$D$3:$D$55,'List of Molecules Used'!$F$3:$F$55,"",0,1)</f>
        <v>38.79</v>
      </c>
    </row>
    <row r="3535" spans="1:8">
      <c r="A3535" s="2" t="s">
        <v>105</v>
      </c>
      <c r="B3535" s="2"/>
      <c r="C3535">
        <v>151</v>
      </c>
      <c r="D3535">
        <v>3.5</v>
      </c>
      <c r="E3535">
        <v>88.024000000000001</v>
      </c>
      <c r="F3535" t="s">
        <v>237</v>
      </c>
      <c r="G3535">
        <f>_xlfn.XLOOKUP(A3535,'List of Molecules Used'!$D$3:$D$55,'List of Molecules Used'!$E$3:$E$55,"",0,1)</f>
        <v>302</v>
      </c>
      <c r="H3535">
        <f>_xlfn.XLOOKUP(A3535,'List of Molecules Used'!$D$3:$D$55,'List of Molecules Used'!$F$3:$F$55,"",0,1)</f>
        <v>38.79</v>
      </c>
    </row>
    <row r="3536" spans="1:8">
      <c r="A3536" s="2" t="s">
        <v>105</v>
      </c>
      <c r="B3536" s="2"/>
      <c r="C3536">
        <v>151</v>
      </c>
      <c r="D3536">
        <v>4</v>
      </c>
      <c r="E3536">
        <v>88.018000000000001</v>
      </c>
      <c r="F3536" t="s">
        <v>237</v>
      </c>
      <c r="G3536">
        <f>_xlfn.XLOOKUP(A3536,'List of Molecules Used'!$D$3:$D$55,'List of Molecules Used'!$E$3:$E$55,"",0,1)</f>
        <v>302</v>
      </c>
      <c r="H3536">
        <f>_xlfn.XLOOKUP(A3536,'List of Molecules Used'!$D$3:$D$55,'List of Molecules Used'!$F$3:$F$55,"",0,1)</f>
        <v>38.79</v>
      </c>
    </row>
    <row r="3537" spans="1:8">
      <c r="A3537" s="2" t="s">
        <v>105</v>
      </c>
      <c r="B3537" s="2"/>
      <c r="C3537">
        <v>151</v>
      </c>
      <c r="D3537">
        <v>4.5</v>
      </c>
      <c r="E3537">
        <v>88.012</v>
      </c>
      <c r="F3537" t="s">
        <v>237</v>
      </c>
      <c r="G3537">
        <f>_xlfn.XLOOKUP(A3537,'List of Molecules Used'!$D$3:$D$55,'List of Molecules Used'!$E$3:$E$55,"",0,1)</f>
        <v>302</v>
      </c>
      <c r="H3537">
        <f>_xlfn.XLOOKUP(A3537,'List of Molecules Used'!$D$3:$D$55,'List of Molecules Used'!$F$3:$F$55,"",0,1)</f>
        <v>38.79</v>
      </c>
    </row>
    <row r="3538" spans="1:8">
      <c r="A3538" s="2" t="s">
        <v>105</v>
      </c>
      <c r="B3538" s="2"/>
      <c r="C3538">
        <v>151</v>
      </c>
      <c r="D3538">
        <v>5</v>
      </c>
      <c r="E3538">
        <v>88.006</v>
      </c>
      <c r="F3538" t="s">
        <v>237</v>
      </c>
      <c r="G3538">
        <f>_xlfn.XLOOKUP(A3538,'List of Molecules Used'!$D$3:$D$55,'List of Molecules Used'!$E$3:$E$55,"",0,1)</f>
        <v>302</v>
      </c>
      <c r="H3538">
        <f>_xlfn.XLOOKUP(A3538,'List of Molecules Used'!$D$3:$D$55,'List of Molecules Used'!$F$3:$F$55,"",0,1)</f>
        <v>38.79</v>
      </c>
    </row>
    <row r="3539" spans="1:8">
      <c r="A3539" s="2" t="s">
        <v>105</v>
      </c>
      <c r="B3539" s="2"/>
      <c r="C3539">
        <v>151</v>
      </c>
      <c r="D3539">
        <v>5.5</v>
      </c>
      <c r="E3539">
        <v>88</v>
      </c>
      <c r="F3539" t="s">
        <v>237</v>
      </c>
      <c r="G3539">
        <f>_xlfn.XLOOKUP(A3539,'List of Molecules Used'!$D$3:$D$55,'List of Molecules Used'!$E$3:$E$55,"",0,1)</f>
        <v>302</v>
      </c>
      <c r="H3539">
        <f>_xlfn.XLOOKUP(A3539,'List of Molecules Used'!$D$3:$D$55,'List of Molecules Used'!$F$3:$F$55,"",0,1)</f>
        <v>38.79</v>
      </c>
    </row>
    <row r="3540" spans="1:8">
      <c r="A3540" s="2" t="s">
        <v>105</v>
      </c>
      <c r="B3540" s="2"/>
      <c r="C3540">
        <v>151</v>
      </c>
      <c r="D3540">
        <v>6</v>
      </c>
      <c r="E3540">
        <v>87.994</v>
      </c>
      <c r="F3540" t="s">
        <v>237</v>
      </c>
      <c r="G3540">
        <f>_xlfn.XLOOKUP(A3540,'List of Molecules Used'!$D$3:$D$55,'List of Molecules Used'!$E$3:$E$55,"",0,1)</f>
        <v>302</v>
      </c>
      <c r="H3540">
        <f>_xlfn.XLOOKUP(A3540,'List of Molecules Used'!$D$3:$D$55,'List of Molecules Used'!$F$3:$F$55,"",0,1)</f>
        <v>38.79</v>
      </c>
    </row>
    <row r="3541" spans="1:8">
      <c r="A3541" s="2" t="s">
        <v>105</v>
      </c>
      <c r="B3541" s="2"/>
      <c r="C3541">
        <v>151</v>
      </c>
      <c r="D3541">
        <v>6.5</v>
      </c>
      <c r="E3541">
        <v>87.988</v>
      </c>
      <c r="F3541" t="s">
        <v>237</v>
      </c>
      <c r="G3541">
        <f>_xlfn.XLOOKUP(A3541,'List of Molecules Used'!$D$3:$D$55,'List of Molecules Used'!$E$3:$E$55,"",0,1)</f>
        <v>302</v>
      </c>
      <c r="H3541">
        <f>_xlfn.XLOOKUP(A3541,'List of Molecules Used'!$D$3:$D$55,'List of Molecules Used'!$F$3:$F$55,"",0,1)</f>
        <v>38.79</v>
      </c>
    </row>
    <row r="3542" spans="1:8">
      <c r="A3542" s="2" t="s">
        <v>105</v>
      </c>
      <c r="B3542" s="2"/>
      <c r="C3542">
        <v>151</v>
      </c>
      <c r="D3542">
        <v>7</v>
      </c>
      <c r="E3542">
        <v>87.981999999999999</v>
      </c>
      <c r="F3542" t="s">
        <v>237</v>
      </c>
      <c r="G3542">
        <f>_xlfn.XLOOKUP(A3542,'List of Molecules Used'!$D$3:$D$55,'List of Molecules Used'!$E$3:$E$55,"",0,1)</f>
        <v>302</v>
      </c>
      <c r="H3542">
        <f>_xlfn.XLOOKUP(A3542,'List of Molecules Used'!$D$3:$D$55,'List of Molecules Used'!$F$3:$F$55,"",0,1)</f>
        <v>38.79</v>
      </c>
    </row>
    <row r="3543" spans="1:8">
      <c r="A3543" s="2" t="s">
        <v>105</v>
      </c>
      <c r="B3543" s="2"/>
      <c r="C3543">
        <v>151</v>
      </c>
      <c r="D3543">
        <v>7.5</v>
      </c>
      <c r="E3543">
        <v>87.975999999999999</v>
      </c>
      <c r="F3543" t="s">
        <v>237</v>
      </c>
      <c r="G3543">
        <f>_xlfn.XLOOKUP(A3543,'List of Molecules Used'!$D$3:$D$55,'List of Molecules Used'!$E$3:$E$55,"",0,1)</f>
        <v>302</v>
      </c>
      <c r="H3543">
        <f>_xlfn.XLOOKUP(A3543,'List of Molecules Used'!$D$3:$D$55,'List of Molecules Used'!$F$3:$F$55,"",0,1)</f>
        <v>38.79</v>
      </c>
    </row>
    <row r="3544" spans="1:8">
      <c r="A3544" s="2" t="s">
        <v>105</v>
      </c>
      <c r="B3544" s="2"/>
      <c r="C3544">
        <v>151</v>
      </c>
      <c r="D3544">
        <v>8</v>
      </c>
      <c r="E3544">
        <v>87.97</v>
      </c>
      <c r="F3544" t="s">
        <v>237</v>
      </c>
      <c r="G3544">
        <f>_xlfn.XLOOKUP(A3544,'List of Molecules Used'!$D$3:$D$55,'List of Molecules Used'!$E$3:$E$55,"",0,1)</f>
        <v>302</v>
      </c>
      <c r="H3544">
        <f>_xlfn.XLOOKUP(A3544,'List of Molecules Used'!$D$3:$D$55,'List of Molecules Used'!$F$3:$F$55,"",0,1)</f>
        <v>38.79</v>
      </c>
    </row>
    <row r="3545" spans="1:8">
      <c r="A3545" s="2" t="s">
        <v>105</v>
      </c>
      <c r="B3545" s="2"/>
      <c r="C3545">
        <v>151</v>
      </c>
      <c r="D3545">
        <v>8.5</v>
      </c>
      <c r="E3545">
        <v>87.963999999999999</v>
      </c>
      <c r="F3545" t="s">
        <v>237</v>
      </c>
      <c r="G3545">
        <f>_xlfn.XLOOKUP(A3545,'List of Molecules Used'!$D$3:$D$55,'List of Molecules Used'!$E$3:$E$55,"",0,1)</f>
        <v>302</v>
      </c>
      <c r="H3545">
        <f>_xlfn.XLOOKUP(A3545,'List of Molecules Used'!$D$3:$D$55,'List of Molecules Used'!$F$3:$F$55,"",0,1)</f>
        <v>38.79</v>
      </c>
    </row>
    <row r="3546" spans="1:8">
      <c r="A3546" s="2" t="s">
        <v>105</v>
      </c>
      <c r="B3546" s="2"/>
      <c r="C3546">
        <v>151</v>
      </c>
      <c r="D3546">
        <v>9</v>
      </c>
      <c r="E3546">
        <v>87.957999999999998</v>
      </c>
      <c r="F3546" t="s">
        <v>237</v>
      </c>
      <c r="G3546">
        <f>_xlfn.XLOOKUP(A3546,'List of Molecules Used'!$D$3:$D$55,'List of Molecules Used'!$E$3:$E$55,"",0,1)</f>
        <v>302</v>
      </c>
      <c r="H3546">
        <f>_xlfn.XLOOKUP(A3546,'List of Molecules Used'!$D$3:$D$55,'List of Molecules Used'!$F$3:$F$55,"",0,1)</f>
        <v>38.79</v>
      </c>
    </row>
    <row r="3547" spans="1:8">
      <c r="A3547" s="2" t="s">
        <v>105</v>
      </c>
      <c r="B3547" s="2"/>
      <c r="C3547">
        <v>151</v>
      </c>
      <c r="D3547">
        <v>9.5</v>
      </c>
      <c r="E3547">
        <v>87.951999999999998</v>
      </c>
      <c r="F3547" t="s">
        <v>237</v>
      </c>
      <c r="G3547">
        <f>_xlfn.XLOOKUP(A3547,'List of Molecules Used'!$D$3:$D$55,'List of Molecules Used'!$E$3:$E$55,"",0,1)</f>
        <v>302</v>
      </c>
      <c r="H3547">
        <f>_xlfn.XLOOKUP(A3547,'List of Molecules Used'!$D$3:$D$55,'List of Molecules Used'!$F$3:$F$55,"",0,1)</f>
        <v>38.79</v>
      </c>
    </row>
    <row r="3548" spans="1:8">
      <c r="A3548" s="2" t="s">
        <v>105</v>
      </c>
      <c r="B3548" s="2"/>
      <c r="C3548">
        <v>151</v>
      </c>
      <c r="D3548">
        <v>10</v>
      </c>
      <c r="E3548">
        <v>87.945999999999998</v>
      </c>
      <c r="F3548" t="s">
        <v>237</v>
      </c>
      <c r="G3548">
        <f>_xlfn.XLOOKUP(A3548,'List of Molecules Used'!$D$3:$D$55,'List of Molecules Used'!$E$3:$E$55,"",0,1)</f>
        <v>302</v>
      </c>
      <c r="H3548">
        <f>_xlfn.XLOOKUP(A3548,'List of Molecules Used'!$D$3:$D$55,'List of Molecules Used'!$F$3:$F$55,"",0,1)</f>
        <v>38.79</v>
      </c>
    </row>
    <row r="3549" spans="1:8">
      <c r="A3549" s="2" t="s">
        <v>105</v>
      </c>
      <c r="B3549" s="2"/>
      <c r="C3549">
        <v>181.2</v>
      </c>
      <c r="D3549">
        <v>1</v>
      </c>
      <c r="E3549">
        <v>91.009</v>
      </c>
      <c r="F3549" t="s">
        <v>237</v>
      </c>
      <c r="G3549">
        <f>_xlfn.XLOOKUP(A3549,'List of Molecules Used'!$D$3:$D$55,'List of Molecules Used'!$E$3:$E$55,"",0,1)</f>
        <v>302</v>
      </c>
      <c r="H3549">
        <f>_xlfn.XLOOKUP(A3549,'List of Molecules Used'!$D$3:$D$55,'List of Molecules Used'!$F$3:$F$55,"",0,1)</f>
        <v>38.79</v>
      </c>
    </row>
    <row r="3550" spans="1:8">
      <c r="A3550" s="2" t="s">
        <v>105</v>
      </c>
      <c r="B3550" s="2"/>
      <c r="C3550">
        <v>181.2</v>
      </c>
      <c r="D3550">
        <v>1.5</v>
      </c>
      <c r="E3550">
        <v>90.997</v>
      </c>
      <c r="F3550" t="s">
        <v>237</v>
      </c>
      <c r="G3550">
        <f>_xlfn.XLOOKUP(A3550,'List of Molecules Used'!$D$3:$D$55,'List of Molecules Used'!$E$3:$E$55,"",0,1)</f>
        <v>302</v>
      </c>
      <c r="H3550">
        <f>_xlfn.XLOOKUP(A3550,'List of Molecules Used'!$D$3:$D$55,'List of Molecules Used'!$F$3:$F$55,"",0,1)</f>
        <v>38.79</v>
      </c>
    </row>
    <row r="3551" spans="1:8">
      <c r="A3551" s="2" t="s">
        <v>105</v>
      </c>
      <c r="B3551" s="2"/>
      <c r="C3551">
        <v>181.2</v>
      </c>
      <c r="D3551">
        <v>2</v>
      </c>
      <c r="E3551">
        <v>90.986000000000004</v>
      </c>
      <c r="F3551" t="s">
        <v>237</v>
      </c>
      <c r="G3551">
        <f>_xlfn.XLOOKUP(A3551,'List of Molecules Used'!$D$3:$D$55,'List of Molecules Used'!$E$3:$E$55,"",0,1)</f>
        <v>302</v>
      </c>
      <c r="H3551">
        <f>_xlfn.XLOOKUP(A3551,'List of Molecules Used'!$D$3:$D$55,'List of Molecules Used'!$F$3:$F$55,"",0,1)</f>
        <v>38.79</v>
      </c>
    </row>
    <row r="3552" spans="1:8">
      <c r="A3552" s="2" t="s">
        <v>105</v>
      </c>
      <c r="B3552" s="2"/>
      <c r="C3552">
        <v>181.2</v>
      </c>
      <c r="D3552">
        <v>2.5</v>
      </c>
      <c r="E3552">
        <v>90.974000000000004</v>
      </c>
      <c r="F3552" t="s">
        <v>237</v>
      </c>
      <c r="G3552">
        <f>_xlfn.XLOOKUP(A3552,'List of Molecules Used'!$D$3:$D$55,'List of Molecules Used'!$E$3:$E$55,"",0,1)</f>
        <v>302</v>
      </c>
      <c r="H3552">
        <f>_xlfn.XLOOKUP(A3552,'List of Molecules Used'!$D$3:$D$55,'List of Molecules Used'!$F$3:$F$55,"",0,1)</f>
        <v>38.79</v>
      </c>
    </row>
    <row r="3553" spans="1:8">
      <c r="A3553" s="2" t="s">
        <v>105</v>
      </c>
      <c r="B3553" s="2"/>
      <c r="C3553">
        <v>181.2</v>
      </c>
      <c r="D3553">
        <v>3</v>
      </c>
      <c r="E3553">
        <v>90.962999999999994</v>
      </c>
      <c r="F3553" t="s">
        <v>237</v>
      </c>
      <c r="G3553">
        <f>_xlfn.XLOOKUP(A3553,'List of Molecules Used'!$D$3:$D$55,'List of Molecules Used'!$E$3:$E$55,"",0,1)</f>
        <v>302</v>
      </c>
      <c r="H3553">
        <f>_xlfn.XLOOKUP(A3553,'List of Molecules Used'!$D$3:$D$55,'List of Molecules Used'!$F$3:$F$55,"",0,1)</f>
        <v>38.79</v>
      </c>
    </row>
    <row r="3554" spans="1:8">
      <c r="A3554" s="2" t="s">
        <v>105</v>
      </c>
      <c r="B3554" s="2"/>
      <c r="C3554">
        <v>181.2</v>
      </c>
      <c r="D3554">
        <v>3.5</v>
      </c>
      <c r="E3554">
        <v>90.951999999999998</v>
      </c>
      <c r="F3554" t="s">
        <v>237</v>
      </c>
      <c r="G3554">
        <f>_xlfn.XLOOKUP(A3554,'List of Molecules Used'!$D$3:$D$55,'List of Molecules Used'!$E$3:$E$55,"",0,1)</f>
        <v>302</v>
      </c>
      <c r="H3554">
        <f>_xlfn.XLOOKUP(A3554,'List of Molecules Used'!$D$3:$D$55,'List of Molecules Used'!$F$3:$F$55,"",0,1)</f>
        <v>38.79</v>
      </c>
    </row>
    <row r="3555" spans="1:8">
      <c r="A3555" s="2" t="s">
        <v>105</v>
      </c>
      <c r="B3555" s="2"/>
      <c r="C3555">
        <v>181.2</v>
      </c>
      <c r="D3555">
        <v>4</v>
      </c>
      <c r="E3555">
        <v>90.94</v>
      </c>
      <c r="F3555" t="s">
        <v>237</v>
      </c>
      <c r="G3555">
        <f>_xlfn.XLOOKUP(A3555,'List of Molecules Used'!$D$3:$D$55,'List of Molecules Used'!$E$3:$E$55,"",0,1)</f>
        <v>302</v>
      </c>
      <c r="H3555">
        <f>_xlfn.XLOOKUP(A3555,'List of Molecules Used'!$D$3:$D$55,'List of Molecules Used'!$F$3:$F$55,"",0,1)</f>
        <v>38.79</v>
      </c>
    </row>
    <row r="3556" spans="1:8">
      <c r="A3556" s="2" t="s">
        <v>105</v>
      </c>
      <c r="B3556" s="2"/>
      <c r="C3556">
        <v>181.2</v>
      </c>
      <c r="D3556">
        <v>4.5</v>
      </c>
      <c r="E3556">
        <v>90.929000000000002</v>
      </c>
      <c r="F3556" t="s">
        <v>237</v>
      </c>
      <c r="G3556">
        <f>_xlfn.XLOOKUP(A3556,'List of Molecules Used'!$D$3:$D$55,'List of Molecules Used'!$E$3:$E$55,"",0,1)</f>
        <v>302</v>
      </c>
      <c r="H3556">
        <f>_xlfn.XLOOKUP(A3556,'List of Molecules Used'!$D$3:$D$55,'List of Molecules Used'!$F$3:$F$55,"",0,1)</f>
        <v>38.79</v>
      </c>
    </row>
    <row r="3557" spans="1:8">
      <c r="A3557" s="2" t="s">
        <v>105</v>
      </c>
      <c r="B3557" s="2"/>
      <c r="C3557">
        <v>181.2</v>
      </c>
      <c r="D3557">
        <v>5</v>
      </c>
      <c r="E3557">
        <v>90.918000000000006</v>
      </c>
      <c r="F3557" t="s">
        <v>237</v>
      </c>
      <c r="G3557">
        <f>_xlfn.XLOOKUP(A3557,'List of Molecules Used'!$D$3:$D$55,'List of Molecules Used'!$E$3:$E$55,"",0,1)</f>
        <v>302</v>
      </c>
      <c r="H3557">
        <f>_xlfn.XLOOKUP(A3557,'List of Molecules Used'!$D$3:$D$55,'List of Molecules Used'!$F$3:$F$55,"",0,1)</f>
        <v>38.79</v>
      </c>
    </row>
    <row r="3558" spans="1:8">
      <c r="A3558" s="2" t="s">
        <v>105</v>
      </c>
      <c r="B3558" s="2"/>
      <c r="C3558">
        <v>181.2</v>
      </c>
      <c r="D3558">
        <v>5.5</v>
      </c>
      <c r="E3558">
        <v>90.906999999999996</v>
      </c>
      <c r="F3558" t="s">
        <v>237</v>
      </c>
      <c r="G3558">
        <f>_xlfn.XLOOKUP(A3558,'List of Molecules Used'!$D$3:$D$55,'List of Molecules Used'!$E$3:$E$55,"",0,1)</f>
        <v>302</v>
      </c>
      <c r="H3558">
        <f>_xlfn.XLOOKUP(A3558,'List of Molecules Used'!$D$3:$D$55,'List of Molecules Used'!$F$3:$F$55,"",0,1)</f>
        <v>38.79</v>
      </c>
    </row>
    <row r="3559" spans="1:8">
      <c r="A3559" s="2" t="s">
        <v>105</v>
      </c>
      <c r="B3559" s="2"/>
      <c r="C3559">
        <v>181.2</v>
      </c>
      <c r="D3559">
        <v>6</v>
      </c>
      <c r="E3559">
        <v>90.894999999999996</v>
      </c>
      <c r="F3559" t="s">
        <v>237</v>
      </c>
      <c r="G3559">
        <f>_xlfn.XLOOKUP(A3559,'List of Molecules Used'!$D$3:$D$55,'List of Molecules Used'!$E$3:$E$55,"",0,1)</f>
        <v>302</v>
      </c>
      <c r="H3559">
        <f>_xlfn.XLOOKUP(A3559,'List of Molecules Used'!$D$3:$D$55,'List of Molecules Used'!$F$3:$F$55,"",0,1)</f>
        <v>38.79</v>
      </c>
    </row>
    <row r="3560" spans="1:8">
      <c r="A3560" s="2" t="s">
        <v>105</v>
      </c>
      <c r="B3560" s="2"/>
      <c r="C3560">
        <v>181.2</v>
      </c>
      <c r="D3560">
        <v>6.5</v>
      </c>
      <c r="E3560">
        <v>90.884</v>
      </c>
      <c r="F3560" t="s">
        <v>237</v>
      </c>
      <c r="G3560">
        <f>_xlfn.XLOOKUP(A3560,'List of Molecules Used'!$D$3:$D$55,'List of Molecules Used'!$E$3:$E$55,"",0,1)</f>
        <v>302</v>
      </c>
      <c r="H3560">
        <f>_xlfn.XLOOKUP(A3560,'List of Molecules Used'!$D$3:$D$55,'List of Molecules Used'!$F$3:$F$55,"",0,1)</f>
        <v>38.79</v>
      </c>
    </row>
    <row r="3561" spans="1:8">
      <c r="A3561" s="2" t="s">
        <v>105</v>
      </c>
      <c r="B3561" s="2"/>
      <c r="C3561">
        <v>181.2</v>
      </c>
      <c r="D3561">
        <v>7</v>
      </c>
      <c r="E3561">
        <v>90.873000000000005</v>
      </c>
      <c r="F3561" t="s">
        <v>237</v>
      </c>
      <c r="G3561">
        <f>_xlfn.XLOOKUP(A3561,'List of Molecules Used'!$D$3:$D$55,'List of Molecules Used'!$E$3:$E$55,"",0,1)</f>
        <v>302</v>
      </c>
      <c r="H3561">
        <f>_xlfn.XLOOKUP(A3561,'List of Molecules Used'!$D$3:$D$55,'List of Molecules Used'!$F$3:$F$55,"",0,1)</f>
        <v>38.79</v>
      </c>
    </row>
    <row r="3562" spans="1:8">
      <c r="A3562" s="2" t="s">
        <v>105</v>
      </c>
      <c r="B3562" s="2"/>
      <c r="C3562">
        <v>181.2</v>
      </c>
      <c r="D3562">
        <v>7.5</v>
      </c>
      <c r="E3562">
        <v>90.861999999999995</v>
      </c>
      <c r="F3562" t="s">
        <v>237</v>
      </c>
      <c r="G3562">
        <f>_xlfn.XLOOKUP(A3562,'List of Molecules Used'!$D$3:$D$55,'List of Molecules Used'!$E$3:$E$55,"",0,1)</f>
        <v>302</v>
      </c>
      <c r="H3562">
        <f>_xlfn.XLOOKUP(A3562,'List of Molecules Used'!$D$3:$D$55,'List of Molecules Used'!$F$3:$F$55,"",0,1)</f>
        <v>38.79</v>
      </c>
    </row>
    <row r="3563" spans="1:8">
      <c r="A3563" s="2" t="s">
        <v>105</v>
      </c>
      <c r="B3563" s="2"/>
      <c r="C3563">
        <v>181.2</v>
      </c>
      <c r="D3563">
        <v>8</v>
      </c>
      <c r="E3563">
        <v>90.850999999999999</v>
      </c>
      <c r="F3563" t="s">
        <v>237</v>
      </c>
      <c r="G3563">
        <f>_xlfn.XLOOKUP(A3563,'List of Molecules Used'!$D$3:$D$55,'List of Molecules Used'!$E$3:$E$55,"",0,1)</f>
        <v>302</v>
      </c>
      <c r="H3563">
        <f>_xlfn.XLOOKUP(A3563,'List of Molecules Used'!$D$3:$D$55,'List of Molecules Used'!$F$3:$F$55,"",0,1)</f>
        <v>38.79</v>
      </c>
    </row>
    <row r="3564" spans="1:8">
      <c r="A3564" s="2" t="s">
        <v>105</v>
      </c>
      <c r="B3564" s="2"/>
      <c r="C3564">
        <v>181.2</v>
      </c>
      <c r="D3564">
        <v>8.5</v>
      </c>
      <c r="E3564">
        <v>90.84</v>
      </c>
      <c r="F3564" t="s">
        <v>237</v>
      </c>
      <c r="G3564">
        <f>_xlfn.XLOOKUP(A3564,'List of Molecules Used'!$D$3:$D$55,'List of Molecules Used'!$E$3:$E$55,"",0,1)</f>
        <v>302</v>
      </c>
      <c r="H3564">
        <f>_xlfn.XLOOKUP(A3564,'List of Molecules Used'!$D$3:$D$55,'List of Molecules Used'!$F$3:$F$55,"",0,1)</f>
        <v>38.79</v>
      </c>
    </row>
    <row r="3565" spans="1:8">
      <c r="A3565" s="2" t="s">
        <v>105</v>
      </c>
      <c r="B3565" s="2"/>
      <c r="C3565">
        <v>181.2</v>
      </c>
      <c r="D3565">
        <v>9</v>
      </c>
      <c r="E3565">
        <v>90.828999999999994</v>
      </c>
      <c r="F3565" t="s">
        <v>237</v>
      </c>
      <c r="G3565">
        <f>_xlfn.XLOOKUP(A3565,'List of Molecules Used'!$D$3:$D$55,'List of Molecules Used'!$E$3:$E$55,"",0,1)</f>
        <v>302</v>
      </c>
      <c r="H3565">
        <f>_xlfn.XLOOKUP(A3565,'List of Molecules Used'!$D$3:$D$55,'List of Molecules Used'!$F$3:$F$55,"",0,1)</f>
        <v>38.79</v>
      </c>
    </row>
    <row r="3566" spans="1:8">
      <c r="A3566" s="2" t="s">
        <v>105</v>
      </c>
      <c r="B3566" s="2"/>
      <c r="C3566">
        <v>181.2</v>
      </c>
      <c r="D3566">
        <v>9.5</v>
      </c>
      <c r="E3566">
        <v>90.817999999999998</v>
      </c>
      <c r="F3566" t="s">
        <v>237</v>
      </c>
      <c r="G3566">
        <f>_xlfn.XLOOKUP(A3566,'List of Molecules Used'!$D$3:$D$55,'List of Molecules Used'!$E$3:$E$55,"",0,1)</f>
        <v>302</v>
      </c>
      <c r="H3566">
        <f>_xlfn.XLOOKUP(A3566,'List of Molecules Used'!$D$3:$D$55,'List of Molecules Used'!$F$3:$F$55,"",0,1)</f>
        <v>38.79</v>
      </c>
    </row>
    <row r="3567" spans="1:8">
      <c r="A3567" s="2" t="s">
        <v>105</v>
      </c>
      <c r="B3567" s="2"/>
      <c r="C3567">
        <v>181.2</v>
      </c>
      <c r="D3567">
        <v>10</v>
      </c>
      <c r="E3567">
        <v>90.807000000000002</v>
      </c>
      <c r="F3567" t="s">
        <v>237</v>
      </c>
      <c r="G3567">
        <f>_xlfn.XLOOKUP(A3567,'List of Molecules Used'!$D$3:$D$55,'List of Molecules Used'!$E$3:$E$55,"",0,1)</f>
        <v>302</v>
      </c>
      <c r="H3567">
        <f>_xlfn.XLOOKUP(A3567,'List of Molecules Used'!$D$3:$D$55,'List of Molecules Used'!$F$3:$F$55,"",0,1)</f>
        <v>38.79</v>
      </c>
    </row>
    <row r="3568" spans="1:8">
      <c r="A3568" s="2" t="s">
        <v>105</v>
      </c>
      <c r="B3568" s="2"/>
      <c r="C3568">
        <v>211.4</v>
      </c>
      <c r="D3568">
        <v>1</v>
      </c>
      <c r="E3568">
        <v>57.552999999999997</v>
      </c>
      <c r="F3568" t="s">
        <v>238</v>
      </c>
      <c r="G3568">
        <f>_xlfn.XLOOKUP(A3568,'List of Molecules Used'!$D$3:$D$55,'List of Molecules Used'!$E$3:$E$55,"",0,1)</f>
        <v>302</v>
      </c>
      <c r="H3568">
        <f>_xlfn.XLOOKUP(A3568,'List of Molecules Used'!$D$3:$D$55,'List of Molecules Used'!$F$3:$F$55,"",0,1)</f>
        <v>38.79</v>
      </c>
    </row>
    <row r="3569" spans="1:8">
      <c r="A3569" s="2" t="s">
        <v>105</v>
      </c>
      <c r="B3569" s="2"/>
      <c r="C3569">
        <v>211.4</v>
      </c>
      <c r="D3569">
        <v>1.5</v>
      </c>
      <c r="E3569">
        <v>59.036999999999999</v>
      </c>
      <c r="F3569" t="s">
        <v>238</v>
      </c>
      <c r="G3569">
        <f>_xlfn.XLOOKUP(A3569,'List of Molecules Used'!$D$3:$D$55,'List of Molecules Used'!$E$3:$E$55,"",0,1)</f>
        <v>302</v>
      </c>
      <c r="H3569">
        <f>_xlfn.XLOOKUP(A3569,'List of Molecules Used'!$D$3:$D$55,'List of Molecules Used'!$F$3:$F$55,"",0,1)</f>
        <v>38.79</v>
      </c>
    </row>
    <row r="3570" spans="1:8">
      <c r="A3570" s="2" t="s">
        <v>105</v>
      </c>
      <c r="B3570" s="2"/>
      <c r="C3570">
        <v>211.4</v>
      </c>
      <c r="D3570">
        <v>2</v>
      </c>
      <c r="E3570">
        <v>60.646999999999998</v>
      </c>
      <c r="F3570" t="s">
        <v>238</v>
      </c>
      <c r="G3570">
        <f>_xlfn.XLOOKUP(A3570,'List of Molecules Used'!$D$3:$D$55,'List of Molecules Used'!$E$3:$E$55,"",0,1)</f>
        <v>302</v>
      </c>
      <c r="H3570">
        <f>_xlfn.XLOOKUP(A3570,'List of Molecules Used'!$D$3:$D$55,'List of Molecules Used'!$F$3:$F$55,"",0,1)</f>
        <v>38.79</v>
      </c>
    </row>
    <row r="3571" spans="1:8">
      <c r="A3571" s="2" t="s">
        <v>105</v>
      </c>
      <c r="B3571" s="2"/>
      <c r="C3571">
        <v>211.4</v>
      </c>
      <c r="D3571">
        <v>2.5</v>
      </c>
      <c r="E3571">
        <v>62.405000000000001</v>
      </c>
      <c r="F3571" t="s">
        <v>238</v>
      </c>
      <c r="G3571">
        <f>_xlfn.XLOOKUP(A3571,'List of Molecules Used'!$D$3:$D$55,'List of Molecules Used'!$E$3:$E$55,"",0,1)</f>
        <v>302</v>
      </c>
      <c r="H3571">
        <f>_xlfn.XLOOKUP(A3571,'List of Molecules Used'!$D$3:$D$55,'List of Molecules Used'!$F$3:$F$55,"",0,1)</f>
        <v>38.79</v>
      </c>
    </row>
    <row r="3572" spans="1:8">
      <c r="A3572" s="2" t="s">
        <v>105</v>
      </c>
      <c r="B3572" s="2"/>
      <c r="C3572">
        <v>211.4</v>
      </c>
      <c r="D3572">
        <v>2.6086</v>
      </c>
      <c r="E3572">
        <v>62.81</v>
      </c>
      <c r="F3572" t="s">
        <v>238</v>
      </c>
      <c r="G3572">
        <f>_xlfn.XLOOKUP(A3572,'List of Molecules Used'!$D$3:$D$55,'List of Molecules Used'!$E$3:$E$55,"",0,1)</f>
        <v>302</v>
      </c>
      <c r="H3572">
        <f>_xlfn.XLOOKUP(A3572,'List of Molecules Used'!$D$3:$D$55,'List of Molecules Used'!$F$3:$F$55,"",0,1)</f>
        <v>38.79</v>
      </c>
    </row>
    <row r="3573" spans="1:8">
      <c r="A3573" s="2" t="s">
        <v>105</v>
      </c>
      <c r="B3573" s="2"/>
      <c r="C3573">
        <v>211.4</v>
      </c>
      <c r="D3573">
        <v>2.6086</v>
      </c>
      <c r="E3573">
        <v>97.143000000000001</v>
      </c>
      <c r="F3573" t="s">
        <v>237</v>
      </c>
      <c r="G3573">
        <f>_xlfn.XLOOKUP(A3573,'List of Molecules Used'!$D$3:$D$55,'List of Molecules Used'!$E$3:$E$55,"",0,1)</f>
        <v>302</v>
      </c>
      <c r="H3573">
        <f>_xlfn.XLOOKUP(A3573,'List of Molecules Used'!$D$3:$D$55,'List of Molecules Used'!$F$3:$F$55,"",0,1)</f>
        <v>38.79</v>
      </c>
    </row>
    <row r="3574" spans="1:8">
      <c r="A3574" s="2" t="s">
        <v>105</v>
      </c>
      <c r="B3574" s="2"/>
      <c r="C3574">
        <v>211.4</v>
      </c>
      <c r="D3574">
        <v>3</v>
      </c>
      <c r="E3574">
        <v>97.123999999999995</v>
      </c>
      <c r="F3574" t="s">
        <v>237</v>
      </c>
      <c r="G3574">
        <f>_xlfn.XLOOKUP(A3574,'List of Molecules Used'!$D$3:$D$55,'List of Molecules Used'!$E$3:$E$55,"",0,1)</f>
        <v>302</v>
      </c>
      <c r="H3574">
        <f>_xlfn.XLOOKUP(A3574,'List of Molecules Used'!$D$3:$D$55,'List of Molecules Used'!$F$3:$F$55,"",0,1)</f>
        <v>38.79</v>
      </c>
    </row>
    <row r="3575" spans="1:8">
      <c r="A3575" s="2" t="s">
        <v>105</v>
      </c>
      <c r="B3575" s="2"/>
      <c r="C3575">
        <v>211.4</v>
      </c>
      <c r="D3575">
        <v>3.5</v>
      </c>
      <c r="E3575">
        <v>97.099000000000004</v>
      </c>
      <c r="F3575" t="s">
        <v>237</v>
      </c>
      <c r="G3575">
        <f>_xlfn.XLOOKUP(A3575,'List of Molecules Used'!$D$3:$D$55,'List of Molecules Used'!$E$3:$E$55,"",0,1)</f>
        <v>302</v>
      </c>
      <c r="H3575">
        <f>_xlfn.XLOOKUP(A3575,'List of Molecules Used'!$D$3:$D$55,'List of Molecules Used'!$F$3:$F$55,"",0,1)</f>
        <v>38.79</v>
      </c>
    </row>
    <row r="3576" spans="1:8">
      <c r="A3576" s="2" t="s">
        <v>105</v>
      </c>
      <c r="B3576" s="2"/>
      <c r="C3576">
        <v>211.4</v>
      </c>
      <c r="D3576">
        <v>4</v>
      </c>
      <c r="E3576">
        <v>97.073999999999998</v>
      </c>
      <c r="F3576" t="s">
        <v>237</v>
      </c>
      <c r="G3576">
        <f>_xlfn.XLOOKUP(A3576,'List of Molecules Used'!$D$3:$D$55,'List of Molecules Used'!$E$3:$E$55,"",0,1)</f>
        <v>302</v>
      </c>
      <c r="H3576">
        <f>_xlfn.XLOOKUP(A3576,'List of Molecules Used'!$D$3:$D$55,'List of Molecules Used'!$F$3:$F$55,"",0,1)</f>
        <v>38.79</v>
      </c>
    </row>
    <row r="3577" spans="1:8">
      <c r="A3577" s="2" t="s">
        <v>105</v>
      </c>
      <c r="B3577" s="2"/>
      <c r="C3577">
        <v>211.4</v>
      </c>
      <c r="D3577">
        <v>4.5</v>
      </c>
      <c r="E3577">
        <v>97.049000000000007</v>
      </c>
      <c r="F3577" t="s">
        <v>237</v>
      </c>
      <c r="G3577">
        <f>_xlfn.XLOOKUP(A3577,'List of Molecules Used'!$D$3:$D$55,'List of Molecules Used'!$E$3:$E$55,"",0,1)</f>
        <v>302</v>
      </c>
      <c r="H3577">
        <f>_xlfn.XLOOKUP(A3577,'List of Molecules Used'!$D$3:$D$55,'List of Molecules Used'!$F$3:$F$55,"",0,1)</f>
        <v>38.79</v>
      </c>
    </row>
    <row r="3578" spans="1:8">
      <c r="A3578" s="2" t="s">
        <v>105</v>
      </c>
      <c r="B3578" s="2"/>
      <c r="C3578">
        <v>211.4</v>
      </c>
      <c r="D3578">
        <v>5</v>
      </c>
      <c r="E3578">
        <v>97.024000000000001</v>
      </c>
      <c r="F3578" t="s">
        <v>237</v>
      </c>
      <c r="G3578">
        <f>_xlfn.XLOOKUP(A3578,'List of Molecules Used'!$D$3:$D$55,'List of Molecules Used'!$E$3:$E$55,"",0,1)</f>
        <v>302</v>
      </c>
      <c r="H3578">
        <f>_xlfn.XLOOKUP(A3578,'List of Molecules Used'!$D$3:$D$55,'List of Molecules Used'!$F$3:$F$55,"",0,1)</f>
        <v>38.79</v>
      </c>
    </row>
    <row r="3579" spans="1:8">
      <c r="A3579" s="2" t="s">
        <v>105</v>
      </c>
      <c r="B3579" s="2"/>
      <c r="C3579">
        <v>211.4</v>
      </c>
      <c r="D3579">
        <v>5.5</v>
      </c>
      <c r="E3579">
        <v>96.998999999999995</v>
      </c>
      <c r="F3579" t="s">
        <v>237</v>
      </c>
      <c r="G3579">
        <f>_xlfn.XLOOKUP(A3579,'List of Molecules Used'!$D$3:$D$55,'List of Molecules Used'!$E$3:$E$55,"",0,1)</f>
        <v>302</v>
      </c>
      <c r="H3579">
        <f>_xlfn.XLOOKUP(A3579,'List of Molecules Used'!$D$3:$D$55,'List of Molecules Used'!$F$3:$F$55,"",0,1)</f>
        <v>38.79</v>
      </c>
    </row>
    <row r="3580" spans="1:8">
      <c r="A3580" s="2" t="s">
        <v>105</v>
      </c>
      <c r="B3580" s="2"/>
      <c r="C3580">
        <v>211.4</v>
      </c>
      <c r="D3580">
        <v>6</v>
      </c>
      <c r="E3580">
        <v>96.974999999999994</v>
      </c>
      <c r="F3580" t="s">
        <v>237</v>
      </c>
      <c r="G3580">
        <f>_xlfn.XLOOKUP(A3580,'List of Molecules Used'!$D$3:$D$55,'List of Molecules Used'!$E$3:$E$55,"",0,1)</f>
        <v>302</v>
      </c>
      <c r="H3580">
        <f>_xlfn.XLOOKUP(A3580,'List of Molecules Used'!$D$3:$D$55,'List of Molecules Used'!$F$3:$F$55,"",0,1)</f>
        <v>38.79</v>
      </c>
    </row>
    <row r="3581" spans="1:8">
      <c r="A3581" s="2" t="s">
        <v>105</v>
      </c>
      <c r="B3581" s="2"/>
      <c r="C3581">
        <v>211.4</v>
      </c>
      <c r="D3581">
        <v>6.5</v>
      </c>
      <c r="E3581">
        <v>96.95</v>
      </c>
      <c r="F3581" t="s">
        <v>237</v>
      </c>
      <c r="G3581">
        <f>_xlfn.XLOOKUP(A3581,'List of Molecules Used'!$D$3:$D$55,'List of Molecules Used'!$E$3:$E$55,"",0,1)</f>
        <v>302</v>
      </c>
      <c r="H3581">
        <f>_xlfn.XLOOKUP(A3581,'List of Molecules Used'!$D$3:$D$55,'List of Molecules Used'!$F$3:$F$55,"",0,1)</f>
        <v>38.79</v>
      </c>
    </row>
    <row r="3582" spans="1:8">
      <c r="A3582" s="2" t="s">
        <v>105</v>
      </c>
      <c r="B3582" s="2"/>
      <c r="C3582">
        <v>211.4</v>
      </c>
      <c r="D3582">
        <v>7</v>
      </c>
      <c r="E3582">
        <v>96.926000000000002</v>
      </c>
      <c r="F3582" t="s">
        <v>237</v>
      </c>
      <c r="G3582">
        <f>_xlfn.XLOOKUP(A3582,'List of Molecules Used'!$D$3:$D$55,'List of Molecules Used'!$E$3:$E$55,"",0,1)</f>
        <v>302</v>
      </c>
      <c r="H3582">
        <f>_xlfn.XLOOKUP(A3582,'List of Molecules Used'!$D$3:$D$55,'List of Molecules Used'!$F$3:$F$55,"",0,1)</f>
        <v>38.79</v>
      </c>
    </row>
    <row r="3583" spans="1:8">
      <c r="A3583" s="2" t="s">
        <v>105</v>
      </c>
      <c r="B3583" s="2"/>
      <c r="C3583">
        <v>211.4</v>
      </c>
      <c r="D3583">
        <v>7.5</v>
      </c>
      <c r="E3583">
        <v>96.902000000000001</v>
      </c>
      <c r="F3583" t="s">
        <v>237</v>
      </c>
      <c r="G3583">
        <f>_xlfn.XLOOKUP(A3583,'List of Molecules Used'!$D$3:$D$55,'List of Molecules Used'!$E$3:$E$55,"",0,1)</f>
        <v>302</v>
      </c>
      <c r="H3583">
        <f>_xlfn.XLOOKUP(A3583,'List of Molecules Used'!$D$3:$D$55,'List of Molecules Used'!$F$3:$F$55,"",0,1)</f>
        <v>38.79</v>
      </c>
    </row>
    <row r="3584" spans="1:8">
      <c r="A3584" s="2" t="s">
        <v>105</v>
      </c>
      <c r="B3584" s="2"/>
      <c r="C3584">
        <v>211.4</v>
      </c>
      <c r="D3584">
        <v>8</v>
      </c>
      <c r="E3584">
        <v>96.878</v>
      </c>
      <c r="F3584" t="s">
        <v>237</v>
      </c>
      <c r="G3584">
        <f>_xlfn.XLOOKUP(A3584,'List of Molecules Used'!$D$3:$D$55,'List of Molecules Used'!$E$3:$E$55,"",0,1)</f>
        <v>302</v>
      </c>
      <c r="H3584">
        <f>_xlfn.XLOOKUP(A3584,'List of Molecules Used'!$D$3:$D$55,'List of Molecules Used'!$F$3:$F$55,"",0,1)</f>
        <v>38.79</v>
      </c>
    </row>
    <row r="3585" spans="1:8">
      <c r="A3585" s="2" t="s">
        <v>105</v>
      </c>
      <c r="B3585" s="2"/>
      <c r="C3585">
        <v>211.4</v>
      </c>
      <c r="D3585">
        <v>8.5</v>
      </c>
      <c r="E3585">
        <v>96.853999999999999</v>
      </c>
      <c r="F3585" t="s">
        <v>237</v>
      </c>
      <c r="G3585">
        <f>_xlfn.XLOOKUP(A3585,'List of Molecules Used'!$D$3:$D$55,'List of Molecules Used'!$E$3:$E$55,"",0,1)</f>
        <v>302</v>
      </c>
      <c r="H3585">
        <f>_xlfn.XLOOKUP(A3585,'List of Molecules Used'!$D$3:$D$55,'List of Molecules Used'!$F$3:$F$55,"",0,1)</f>
        <v>38.79</v>
      </c>
    </row>
    <row r="3586" spans="1:8">
      <c r="A3586" s="2" t="s">
        <v>105</v>
      </c>
      <c r="B3586" s="2"/>
      <c r="C3586">
        <v>211.4</v>
      </c>
      <c r="D3586">
        <v>9</v>
      </c>
      <c r="E3586">
        <v>96.83</v>
      </c>
      <c r="F3586" t="s">
        <v>237</v>
      </c>
      <c r="G3586">
        <f>_xlfn.XLOOKUP(A3586,'List of Molecules Used'!$D$3:$D$55,'List of Molecules Used'!$E$3:$E$55,"",0,1)</f>
        <v>302</v>
      </c>
      <c r="H3586">
        <f>_xlfn.XLOOKUP(A3586,'List of Molecules Used'!$D$3:$D$55,'List of Molecules Used'!$F$3:$F$55,"",0,1)</f>
        <v>38.79</v>
      </c>
    </row>
    <row r="3587" spans="1:8">
      <c r="A3587" s="2" t="s">
        <v>105</v>
      </c>
      <c r="B3587" s="2"/>
      <c r="C3587">
        <v>211.4</v>
      </c>
      <c r="D3587">
        <v>9.5</v>
      </c>
      <c r="E3587">
        <v>96.805999999999997</v>
      </c>
      <c r="F3587" t="s">
        <v>237</v>
      </c>
      <c r="G3587">
        <f>_xlfn.XLOOKUP(A3587,'List of Molecules Used'!$D$3:$D$55,'List of Molecules Used'!$E$3:$E$55,"",0,1)</f>
        <v>302</v>
      </c>
      <c r="H3587">
        <f>_xlfn.XLOOKUP(A3587,'List of Molecules Used'!$D$3:$D$55,'List of Molecules Used'!$F$3:$F$55,"",0,1)</f>
        <v>38.79</v>
      </c>
    </row>
    <row r="3588" spans="1:8">
      <c r="A3588" s="2" t="s">
        <v>105</v>
      </c>
      <c r="B3588" s="2"/>
      <c r="C3588">
        <v>211.4</v>
      </c>
      <c r="D3588">
        <v>10</v>
      </c>
      <c r="E3588">
        <v>96.781999999999996</v>
      </c>
      <c r="F3588" t="s">
        <v>237</v>
      </c>
      <c r="G3588">
        <f>_xlfn.XLOOKUP(A3588,'List of Molecules Used'!$D$3:$D$55,'List of Molecules Used'!$E$3:$E$55,"",0,1)</f>
        <v>302</v>
      </c>
      <c r="H3588">
        <f>_xlfn.XLOOKUP(A3588,'List of Molecules Used'!$D$3:$D$55,'List of Molecules Used'!$F$3:$F$55,"",0,1)</f>
        <v>38.79</v>
      </c>
    </row>
    <row r="3589" spans="1:8">
      <c r="A3589" s="2" t="s">
        <v>105</v>
      </c>
      <c r="B3589" s="2"/>
      <c r="C3589">
        <v>241.6</v>
      </c>
      <c r="D3589">
        <v>1</v>
      </c>
      <c r="E3589">
        <v>60.698</v>
      </c>
      <c r="F3589" t="s">
        <v>238</v>
      </c>
      <c r="G3589">
        <f>_xlfn.XLOOKUP(A3589,'List of Molecules Used'!$D$3:$D$55,'List of Molecules Used'!$E$3:$E$55,"",0,1)</f>
        <v>302</v>
      </c>
      <c r="H3589">
        <f>_xlfn.XLOOKUP(A3589,'List of Molecules Used'!$D$3:$D$55,'List of Molecules Used'!$F$3:$F$55,"",0,1)</f>
        <v>38.79</v>
      </c>
    </row>
    <row r="3590" spans="1:8">
      <c r="A3590" s="2" t="s">
        <v>105</v>
      </c>
      <c r="B3590" s="2"/>
      <c r="C3590">
        <v>241.6</v>
      </c>
      <c r="D3590">
        <v>1.5</v>
      </c>
      <c r="E3590">
        <v>61.44</v>
      </c>
      <c r="F3590" t="s">
        <v>238</v>
      </c>
      <c r="G3590">
        <f>_xlfn.XLOOKUP(A3590,'List of Molecules Used'!$D$3:$D$55,'List of Molecules Used'!$E$3:$E$55,"",0,1)</f>
        <v>302</v>
      </c>
      <c r="H3590">
        <f>_xlfn.XLOOKUP(A3590,'List of Molecules Used'!$D$3:$D$55,'List of Molecules Used'!$F$3:$F$55,"",0,1)</f>
        <v>38.79</v>
      </c>
    </row>
    <row r="3591" spans="1:8">
      <c r="A3591" s="2" t="s">
        <v>105</v>
      </c>
      <c r="B3591" s="2"/>
      <c r="C3591">
        <v>241.6</v>
      </c>
      <c r="D3591">
        <v>2</v>
      </c>
      <c r="E3591">
        <v>62.218000000000004</v>
      </c>
      <c r="F3591" t="s">
        <v>238</v>
      </c>
      <c r="G3591">
        <f>_xlfn.XLOOKUP(A3591,'List of Molecules Used'!$D$3:$D$55,'List of Molecules Used'!$E$3:$E$55,"",0,1)</f>
        <v>302</v>
      </c>
      <c r="H3591">
        <f>_xlfn.XLOOKUP(A3591,'List of Molecules Used'!$D$3:$D$55,'List of Molecules Used'!$F$3:$F$55,"",0,1)</f>
        <v>38.79</v>
      </c>
    </row>
    <row r="3592" spans="1:8">
      <c r="A3592" s="2" t="s">
        <v>105</v>
      </c>
      <c r="B3592" s="2"/>
      <c r="C3592">
        <v>241.6</v>
      </c>
      <c r="D3592">
        <v>2.5</v>
      </c>
      <c r="E3592">
        <v>63.036000000000001</v>
      </c>
      <c r="F3592" t="s">
        <v>238</v>
      </c>
      <c r="G3592">
        <f>_xlfn.XLOOKUP(A3592,'List of Molecules Used'!$D$3:$D$55,'List of Molecules Used'!$E$3:$E$55,"",0,1)</f>
        <v>302</v>
      </c>
      <c r="H3592">
        <f>_xlfn.XLOOKUP(A3592,'List of Molecules Used'!$D$3:$D$55,'List of Molecules Used'!$F$3:$F$55,"",0,1)</f>
        <v>38.79</v>
      </c>
    </row>
    <row r="3593" spans="1:8">
      <c r="A3593" s="2" t="s">
        <v>105</v>
      </c>
      <c r="B3593" s="2"/>
      <c r="C3593">
        <v>241.6</v>
      </c>
      <c r="D3593">
        <v>3</v>
      </c>
      <c r="E3593">
        <v>63.898000000000003</v>
      </c>
      <c r="F3593" t="s">
        <v>238</v>
      </c>
      <c r="G3593">
        <f>_xlfn.XLOOKUP(A3593,'List of Molecules Used'!$D$3:$D$55,'List of Molecules Used'!$E$3:$E$55,"",0,1)</f>
        <v>302</v>
      </c>
      <c r="H3593">
        <f>_xlfn.XLOOKUP(A3593,'List of Molecules Used'!$D$3:$D$55,'List of Molecules Used'!$F$3:$F$55,"",0,1)</f>
        <v>38.79</v>
      </c>
    </row>
    <row r="3594" spans="1:8">
      <c r="A3594" s="2" t="s">
        <v>105</v>
      </c>
      <c r="B3594" s="2"/>
      <c r="C3594">
        <v>241.6</v>
      </c>
      <c r="D3594">
        <v>3.5</v>
      </c>
      <c r="E3594">
        <v>64.808000000000007</v>
      </c>
      <c r="F3594" t="s">
        <v>238</v>
      </c>
      <c r="G3594">
        <f>_xlfn.XLOOKUP(A3594,'List of Molecules Used'!$D$3:$D$55,'List of Molecules Used'!$E$3:$E$55,"",0,1)</f>
        <v>302</v>
      </c>
      <c r="H3594">
        <f>_xlfn.XLOOKUP(A3594,'List of Molecules Used'!$D$3:$D$55,'List of Molecules Used'!$F$3:$F$55,"",0,1)</f>
        <v>38.79</v>
      </c>
    </row>
    <row r="3595" spans="1:8">
      <c r="A3595" s="2" t="s">
        <v>105</v>
      </c>
      <c r="B3595" s="2"/>
      <c r="C3595">
        <v>241.6</v>
      </c>
      <c r="D3595">
        <v>4</v>
      </c>
      <c r="E3595">
        <v>65.772000000000006</v>
      </c>
      <c r="F3595" t="s">
        <v>238</v>
      </c>
      <c r="G3595">
        <f>_xlfn.XLOOKUP(A3595,'List of Molecules Used'!$D$3:$D$55,'List of Molecules Used'!$E$3:$E$55,"",0,1)</f>
        <v>302</v>
      </c>
      <c r="H3595">
        <f>_xlfn.XLOOKUP(A3595,'List of Molecules Used'!$D$3:$D$55,'List of Molecules Used'!$F$3:$F$55,"",0,1)</f>
        <v>38.79</v>
      </c>
    </row>
    <row r="3596" spans="1:8">
      <c r="A3596" s="2" t="s">
        <v>105</v>
      </c>
      <c r="B3596" s="2"/>
      <c r="C3596">
        <v>241.6</v>
      </c>
      <c r="D3596">
        <v>4.5</v>
      </c>
      <c r="E3596">
        <v>66.796000000000006</v>
      </c>
      <c r="F3596" t="s">
        <v>238</v>
      </c>
      <c r="G3596">
        <f>_xlfn.XLOOKUP(A3596,'List of Molecules Used'!$D$3:$D$55,'List of Molecules Used'!$E$3:$E$55,"",0,1)</f>
        <v>302</v>
      </c>
      <c r="H3596">
        <f>_xlfn.XLOOKUP(A3596,'List of Molecules Used'!$D$3:$D$55,'List of Molecules Used'!$F$3:$F$55,"",0,1)</f>
        <v>38.79</v>
      </c>
    </row>
    <row r="3597" spans="1:8">
      <c r="A3597" s="2" t="s">
        <v>105</v>
      </c>
      <c r="B3597" s="2"/>
      <c r="C3597">
        <v>241.6</v>
      </c>
      <c r="D3597">
        <v>5</v>
      </c>
      <c r="E3597">
        <v>67.885999999999996</v>
      </c>
      <c r="F3597" t="s">
        <v>238</v>
      </c>
      <c r="G3597">
        <f>_xlfn.XLOOKUP(A3597,'List of Molecules Used'!$D$3:$D$55,'List of Molecules Used'!$E$3:$E$55,"",0,1)</f>
        <v>302</v>
      </c>
      <c r="H3597">
        <f>_xlfn.XLOOKUP(A3597,'List of Molecules Used'!$D$3:$D$55,'List of Molecules Used'!$F$3:$F$55,"",0,1)</f>
        <v>38.79</v>
      </c>
    </row>
    <row r="3598" spans="1:8">
      <c r="A3598" s="2" t="s">
        <v>105</v>
      </c>
      <c r="B3598" s="2"/>
      <c r="C3598">
        <v>241.6</v>
      </c>
      <c r="D3598">
        <v>5.5</v>
      </c>
      <c r="E3598">
        <v>69.051000000000002</v>
      </c>
      <c r="F3598" t="s">
        <v>238</v>
      </c>
      <c r="G3598">
        <f>_xlfn.XLOOKUP(A3598,'List of Molecules Used'!$D$3:$D$55,'List of Molecules Used'!$E$3:$E$55,"",0,1)</f>
        <v>302</v>
      </c>
      <c r="H3598">
        <f>_xlfn.XLOOKUP(A3598,'List of Molecules Used'!$D$3:$D$55,'List of Molecules Used'!$F$3:$F$55,"",0,1)</f>
        <v>38.79</v>
      </c>
    </row>
    <row r="3599" spans="1:8">
      <c r="A3599" s="2" t="s">
        <v>105</v>
      </c>
      <c r="B3599" s="2"/>
      <c r="C3599">
        <v>241.6</v>
      </c>
      <c r="D3599">
        <v>6</v>
      </c>
      <c r="E3599">
        <v>70.301000000000002</v>
      </c>
      <c r="F3599" t="s">
        <v>238</v>
      </c>
      <c r="G3599">
        <f>_xlfn.XLOOKUP(A3599,'List of Molecules Used'!$D$3:$D$55,'List of Molecules Used'!$E$3:$E$55,"",0,1)</f>
        <v>302</v>
      </c>
      <c r="H3599">
        <f>_xlfn.XLOOKUP(A3599,'List of Molecules Used'!$D$3:$D$55,'List of Molecules Used'!$F$3:$F$55,"",0,1)</f>
        <v>38.79</v>
      </c>
    </row>
    <row r="3600" spans="1:8">
      <c r="A3600" s="2" t="s">
        <v>105</v>
      </c>
      <c r="B3600" s="2"/>
      <c r="C3600">
        <v>241.6</v>
      </c>
      <c r="D3600">
        <v>6.5</v>
      </c>
      <c r="E3600">
        <v>71.647999999999996</v>
      </c>
      <c r="F3600" t="s">
        <v>238</v>
      </c>
      <c r="G3600">
        <f>_xlfn.XLOOKUP(A3600,'List of Molecules Used'!$D$3:$D$55,'List of Molecules Used'!$E$3:$E$55,"",0,1)</f>
        <v>302</v>
      </c>
      <c r="H3600">
        <f>_xlfn.XLOOKUP(A3600,'List of Molecules Used'!$D$3:$D$55,'List of Molecules Used'!$F$3:$F$55,"",0,1)</f>
        <v>38.79</v>
      </c>
    </row>
    <row r="3601" spans="1:8">
      <c r="A3601" s="2" t="s">
        <v>105</v>
      </c>
      <c r="B3601" s="2"/>
      <c r="C3601">
        <v>241.6</v>
      </c>
      <c r="D3601">
        <v>7</v>
      </c>
      <c r="E3601">
        <v>73.105999999999995</v>
      </c>
      <c r="F3601" t="s">
        <v>238</v>
      </c>
      <c r="G3601">
        <f>_xlfn.XLOOKUP(A3601,'List of Molecules Used'!$D$3:$D$55,'List of Molecules Used'!$E$3:$E$55,"",0,1)</f>
        <v>302</v>
      </c>
      <c r="H3601">
        <f>_xlfn.XLOOKUP(A3601,'List of Molecules Used'!$D$3:$D$55,'List of Molecules Used'!$F$3:$F$55,"",0,1)</f>
        <v>38.79</v>
      </c>
    </row>
    <row r="3602" spans="1:8">
      <c r="A3602" s="2" t="s">
        <v>105</v>
      </c>
      <c r="B3602" s="2"/>
      <c r="C3602">
        <v>241.6</v>
      </c>
      <c r="D3602">
        <v>7.5</v>
      </c>
      <c r="E3602">
        <v>74.691999999999993</v>
      </c>
      <c r="F3602" t="s">
        <v>238</v>
      </c>
      <c r="G3602">
        <f>_xlfn.XLOOKUP(A3602,'List of Molecules Used'!$D$3:$D$55,'List of Molecules Used'!$E$3:$E$55,"",0,1)</f>
        <v>302</v>
      </c>
      <c r="H3602">
        <f>_xlfn.XLOOKUP(A3602,'List of Molecules Used'!$D$3:$D$55,'List of Molecules Used'!$F$3:$F$55,"",0,1)</f>
        <v>38.79</v>
      </c>
    </row>
    <row r="3603" spans="1:8">
      <c r="A3603" s="2" t="s">
        <v>105</v>
      </c>
      <c r="B3603" s="2"/>
      <c r="C3603">
        <v>241.6</v>
      </c>
      <c r="D3603">
        <v>8</v>
      </c>
      <c r="E3603">
        <v>76.429000000000002</v>
      </c>
      <c r="F3603" t="s">
        <v>238</v>
      </c>
      <c r="G3603">
        <f>_xlfn.XLOOKUP(A3603,'List of Molecules Used'!$D$3:$D$55,'List of Molecules Used'!$E$3:$E$55,"",0,1)</f>
        <v>302</v>
      </c>
      <c r="H3603">
        <f>_xlfn.XLOOKUP(A3603,'List of Molecules Used'!$D$3:$D$55,'List of Molecules Used'!$F$3:$F$55,"",0,1)</f>
        <v>38.79</v>
      </c>
    </row>
    <row r="3604" spans="1:8">
      <c r="A3604" s="2" t="s">
        <v>105</v>
      </c>
      <c r="B3604" s="2"/>
      <c r="C3604">
        <v>241.6</v>
      </c>
      <c r="D3604">
        <v>8.0073000000000008</v>
      </c>
      <c r="E3604">
        <v>76.456000000000003</v>
      </c>
      <c r="F3604" t="s">
        <v>238</v>
      </c>
      <c r="G3604">
        <f>_xlfn.XLOOKUP(A3604,'List of Molecules Used'!$D$3:$D$55,'List of Molecules Used'!$E$3:$E$55,"",0,1)</f>
        <v>302</v>
      </c>
      <c r="H3604">
        <f>_xlfn.XLOOKUP(A3604,'List of Molecules Used'!$D$3:$D$55,'List of Molecules Used'!$F$3:$F$55,"",0,1)</f>
        <v>38.79</v>
      </c>
    </row>
    <row r="3605" spans="1:8">
      <c r="A3605" s="2" t="s">
        <v>105</v>
      </c>
      <c r="B3605" s="2"/>
      <c r="C3605">
        <v>241.6</v>
      </c>
      <c r="D3605">
        <v>8.0073000000000008</v>
      </c>
      <c r="E3605">
        <v>108.11</v>
      </c>
      <c r="F3605" t="s">
        <v>237</v>
      </c>
      <c r="G3605">
        <f>_xlfn.XLOOKUP(A3605,'List of Molecules Used'!$D$3:$D$55,'List of Molecules Used'!$E$3:$E$55,"",0,1)</f>
        <v>302</v>
      </c>
      <c r="H3605">
        <f>_xlfn.XLOOKUP(A3605,'List of Molecules Used'!$D$3:$D$55,'List of Molecules Used'!$F$3:$F$55,"",0,1)</f>
        <v>38.79</v>
      </c>
    </row>
    <row r="3606" spans="1:8">
      <c r="A3606" s="2" t="s">
        <v>105</v>
      </c>
      <c r="B3606" s="2"/>
      <c r="C3606">
        <v>241.6</v>
      </c>
      <c r="D3606">
        <v>8.5</v>
      </c>
      <c r="E3606">
        <v>108.04</v>
      </c>
      <c r="F3606" t="s">
        <v>237</v>
      </c>
      <c r="G3606">
        <f>_xlfn.XLOOKUP(A3606,'List of Molecules Used'!$D$3:$D$55,'List of Molecules Used'!$E$3:$E$55,"",0,1)</f>
        <v>302</v>
      </c>
      <c r="H3606">
        <f>_xlfn.XLOOKUP(A3606,'List of Molecules Used'!$D$3:$D$55,'List of Molecules Used'!$F$3:$F$55,"",0,1)</f>
        <v>38.79</v>
      </c>
    </row>
    <row r="3607" spans="1:8">
      <c r="A3607" s="2" t="s">
        <v>105</v>
      </c>
      <c r="B3607" s="2"/>
      <c r="C3607">
        <v>241.6</v>
      </c>
      <c r="D3607">
        <v>9</v>
      </c>
      <c r="E3607">
        <v>107.96</v>
      </c>
      <c r="F3607" t="s">
        <v>237</v>
      </c>
      <c r="G3607">
        <f>_xlfn.XLOOKUP(A3607,'List of Molecules Used'!$D$3:$D$55,'List of Molecules Used'!$E$3:$E$55,"",0,1)</f>
        <v>302</v>
      </c>
      <c r="H3607">
        <f>_xlfn.XLOOKUP(A3607,'List of Molecules Used'!$D$3:$D$55,'List of Molecules Used'!$F$3:$F$55,"",0,1)</f>
        <v>38.79</v>
      </c>
    </row>
    <row r="3608" spans="1:8">
      <c r="A3608" s="2" t="s">
        <v>105</v>
      </c>
      <c r="B3608" s="2"/>
      <c r="C3608">
        <v>241.6</v>
      </c>
      <c r="D3608">
        <v>9.5</v>
      </c>
      <c r="E3608">
        <v>107.89</v>
      </c>
      <c r="F3608" t="s">
        <v>237</v>
      </c>
      <c r="G3608">
        <f>_xlfn.XLOOKUP(A3608,'List of Molecules Used'!$D$3:$D$55,'List of Molecules Used'!$E$3:$E$55,"",0,1)</f>
        <v>302</v>
      </c>
      <c r="H3608">
        <f>_xlfn.XLOOKUP(A3608,'List of Molecules Used'!$D$3:$D$55,'List of Molecules Used'!$F$3:$F$55,"",0,1)</f>
        <v>38.79</v>
      </c>
    </row>
    <row r="3609" spans="1:8">
      <c r="A3609" s="2" t="s">
        <v>105</v>
      </c>
      <c r="B3609" s="2"/>
      <c r="C3609">
        <v>241.6</v>
      </c>
      <c r="D3609">
        <v>10</v>
      </c>
      <c r="E3609">
        <v>107.82</v>
      </c>
      <c r="F3609" t="s">
        <v>237</v>
      </c>
      <c r="G3609">
        <f>_xlfn.XLOOKUP(A3609,'List of Molecules Used'!$D$3:$D$55,'List of Molecules Used'!$E$3:$E$55,"",0,1)</f>
        <v>302</v>
      </c>
      <c r="H3609">
        <f>_xlfn.XLOOKUP(A3609,'List of Molecules Used'!$D$3:$D$55,'List of Molecules Used'!$F$3:$F$55,"",0,1)</f>
        <v>38.79</v>
      </c>
    </row>
    <row r="3610" spans="1:8">
      <c r="A3610" s="2" t="s">
        <v>105</v>
      </c>
      <c r="B3610" s="2"/>
      <c r="C3610">
        <v>271.8</v>
      </c>
      <c r="D3610">
        <v>1</v>
      </c>
      <c r="E3610">
        <v>64.222999999999999</v>
      </c>
      <c r="F3610" t="s">
        <v>238</v>
      </c>
      <c r="G3610">
        <f>_xlfn.XLOOKUP(A3610,'List of Molecules Used'!$D$3:$D$55,'List of Molecules Used'!$E$3:$E$55,"",0,1)</f>
        <v>302</v>
      </c>
      <c r="H3610">
        <f>_xlfn.XLOOKUP(A3610,'List of Molecules Used'!$D$3:$D$55,'List of Molecules Used'!$F$3:$F$55,"",0,1)</f>
        <v>38.79</v>
      </c>
    </row>
    <row r="3611" spans="1:8">
      <c r="A3611" s="2" t="s">
        <v>105</v>
      </c>
      <c r="B3611" s="2"/>
      <c r="C3611">
        <v>271.8</v>
      </c>
      <c r="D3611">
        <v>1.5</v>
      </c>
      <c r="E3611">
        <v>64.638999999999996</v>
      </c>
      <c r="F3611" t="s">
        <v>238</v>
      </c>
      <c r="G3611">
        <f>_xlfn.XLOOKUP(A3611,'List of Molecules Used'!$D$3:$D$55,'List of Molecules Used'!$E$3:$E$55,"",0,1)</f>
        <v>302</v>
      </c>
      <c r="H3611">
        <f>_xlfn.XLOOKUP(A3611,'List of Molecules Used'!$D$3:$D$55,'List of Molecules Used'!$F$3:$F$55,"",0,1)</f>
        <v>38.79</v>
      </c>
    </row>
    <row r="3612" spans="1:8">
      <c r="A3612" s="2" t="s">
        <v>105</v>
      </c>
      <c r="B3612" s="2"/>
      <c r="C3612">
        <v>271.8</v>
      </c>
      <c r="D3612">
        <v>2</v>
      </c>
      <c r="E3612">
        <v>65.069000000000003</v>
      </c>
      <c r="F3612" t="s">
        <v>238</v>
      </c>
      <c r="G3612">
        <f>_xlfn.XLOOKUP(A3612,'List of Molecules Used'!$D$3:$D$55,'List of Molecules Used'!$E$3:$E$55,"",0,1)</f>
        <v>302</v>
      </c>
      <c r="H3612">
        <f>_xlfn.XLOOKUP(A3612,'List of Molecules Used'!$D$3:$D$55,'List of Molecules Used'!$F$3:$F$55,"",0,1)</f>
        <v>38.79</v>
      </c>
    </row>
    <row r="3613" spans="1:8">
      <c r="A3613" s="2" t="s">
        <v>105</v>
      </c>
      <c r="B3613" s="2"/>
      <c r="C3613">
        <v>271.8</v>
      </c>
      <c r="D3613">
        <v>2.5</v>
      </c>
      <c r="E3613">
        <v>65.513999999999996</v>
      </c>
      <c r="F3613" t="s">
        <v>238</v>
      </c>
      <c r="G3613">
        <f>_xlfn.XLOOKUP(A3613,'List of Molecules Used'!$D$3:$D$55,'List of Molecules Used'!$E$3:$E$55,"",0,1)</f>
        <v>302</v>
      </c>
      <c r="H3613">
        <f>_xlfn.XLOOKUP(A3613,'List of Molecules Used'!$D$3:$D$55,'List of Molecules Used'!$F$3:$F$55,"",0,1)</f>
        <v>38.79</v>
      </c>
    </row>
    <row r="3614" spans="1:8">
      <c r="A3614" s="2" t="s">
        <v>105</v>
      </c>
      <c r="B3614" s="2"/>
      <c r="C3614">
        <v>271.8</v>
      </c>
      <c r="D3614">
        <v>3</v>
      </c>
      <c r="E3614">
        <v>65.974000000000004</v>
      </c>
      <c r="F3614" t="s">
        <v>238</v>
      </c>
      <c r="G3614">
        <f>_xlfn.XLOOKUP(A3614,'List of Molecules Used'!$D$3:$D$55,'List of Molecules Used'!$E$3:$E$55,"",0,1)</f>
        <v>302</v>
      </c>
      <c r="H3614">
        <f>_xlfn.XLOOKUP(A3614,'List of Molecules Used'!$D$3:$D$55,'List of Molecules Used'!$F$3:$F$55,"",0,1)</f>
        <v>38.79</v>
      </c>
    </row>
    <row r="3615" spans="1:8">
      <c r="A3615" s="2" t="s">
        <v>105</v>
      </c>
      <c r="B3615" s="2"/>
      <c r="C3615">
        <v>271.8</v>
      </c>
      <c r="D3615">
        <v>3.5</v>
      </c>
      <c r="E3615">
        <v>66.45</v>
      </c>
      <c r="F3615" t="s">
        <v>238</v>
      </c>
      <c r="G3615">
        <f>_xlfn.XLOOKUP(A3615,'List of Molecules Used'!$D$3:$D$55,'List of Molecules Used'!$E$3:$E$55,"",0,1)</f>
        <v>302</v>
      </c>
      <c r="H3615">
        <f>_xlfn.XLOOKUP(A3615,'List of Molecules Used'!$D$3:$D$55,'List of Molecules Used'!$F$3:$F$55,"",0,1)</f>
        <v>38.79</v>
      </c>
    </row>
    <row r="3616" spans="1:8">
      <c r="A3616" s="2" t="s">
        <v>105</v>
      </c>
      <c r="B3616" s="2"/>
      <c r="C3616">
        <v>271.8</v>
      </c>
      <c r="D3616">
        <v>4</v>
      </c>
      <c r="E3616">
        <v>66.942999999999998</v>
      </c>
      <c r="F3616" t="s">
        <v>238</v>
      </c>
      <c r="G3616">
        <f>_xlfn.XLOOKUP(A3616,'List of Molecules Used'!$D$3:$D$55,'List of Molecules Used'!$E$3:$E$55,"",0,1)</f>
        <v>302</v>
      </c>
      <c r="H3616">
        <f>_xlfn.XLOOKUP(A3616,'List of Molecules Used'!$D$3:$D$55,'List of Molecules Used'!$F$3:$F$55,"",0,1)</f>
        <v>38.79</v>
      </c>
    </row>
    <row r="3617" spans="1:8">
      <c r="A3617" s="2" t="s">
        <v>105</v>
      </c>
      <c r="B3617" s="2"/>
      <c r="C3617">
        <v>271.8</v>
      </c>
      <c r="D3617">
        <v>4.5</v>
      </c>
      <c r="E3617">
        <v>67.454999999999998</v>
      </c>
      <c r="F3617" t="s">
        <v>238</v>
      </c>
      <c r="G3617">
        <f>_xlfn.XLOOKUP(A3617,'List of Molecules Used'!$D$3:$D$55,'List of Molecules Used'!$E$3:$E$55,"",0,1)</f>
        <v>302</v>
      </c>
      <c r="H3617">
        <f>_xlfn.XLOOKUP(A3617,'List of Molecules Used'!$D$3:$D$55,'List of Molecules Used'!$F$3:$F$55,"",0,1)</f>
        <v>38.79</v>
      </c>
    </row>
    <row r="3618" spans="1:8">
      <c r="A3618" s="2" t="s">
        <v>105</v>
      </c>
      <c r="B3618" s="2"/>
      <c r="C3618">
        <v>271.8</v>
      </c>
      <c r="D3618">
        <v>5</v>
      </c>
      <c r="E3618">
        <v>67.986000000000004</v>
      </c>
      <c r="F3618" t="s">
        <v>238</v>
      </c>
      <c r="G3618">
        <f>_xlfn.XLOOKUP(A3618,'List of Molecules Used'!$D$3:$D$55,'List of Molecules Used'!$E$3:$E$55,"",0,1)</f>
        <v>302</v>
      </c>
      <c r="H3618">
        <f>_xlfn.XLOOKUP(A3618,'List of Molecules Used'!$D$3:$D$55,'List of Molecules Used'!$F$3:$F$55,"",0,1)</f>
        <v>38.79</v>
      </c>
    </row>
    <row r="3619" spans="1:8">
      <c r="A3619" s="2" t="s">
        <v>105</v>
      </c>
      <c r="B3619" s="2"/>
      <c r="C3619">
        <v>271.8</v>
      </c>
      <c r="D3619">
        <v>5.5</v>
      </c>
      <c r="E3619">
        <v>68.537999999999997</v>
      </c>
      <c r="F3619" t="s">
        <v>238</v>
      </c>
      <c r="G3619">
        <f>_xlfn.XLOOKUP(A3619,'List of Molecules Used'!$D$3:$D$55,'List of Molecules Used'!$E$3:$E$55,"",0,1)</f>
        <v>302</v>
      </c>
      <c r="H3619">
        <f>_xlfn.XLOOKUP(A3619,'List of Molecules Used'!$D$3:$D$55,'List of Molecules Used'!$F$3:$F$55,"",0,1)</f>
        <v>38.79</v>
      </c>
    </row>
    <row r="3620" spans="1:8">
      <c r="A3620" s="2" t="s">
        <v>105</v>
      </c>
      <c r="B3620" s="2"/>
      <c r="C3620">
        <v>271.8</v>
      </c>
      <c r="D3620">
        <v>6</v>
      </c>
      <c r="E3620">
        <v>69.111999999999995</v>
      </c>
      <c r="F3620" t="s">
        <v>238</v>
      </c>
      <c r="G3620">
        <f>_xlfn.XLOOKUP(A3620,'List of Molecules Used'!$D$3:$D$55,'List of Molecules Used'!$E$3:$E$55,"",0,1)</f>
        <v>302</v>
      </c>
      <c r="H3620">
        <f>_xlfn.XLOOKUP(A3620,'List of Molecules Used'!$D$3:$D$55,'List of Molecules Used'!$F$3:$F$55,"",0,1)</f>
        <v>38.79</v>
      </c>
    </row>
    <row r="3621" spans="1:8">
      <c r="A3621" s="2" t="s">
        <v>105</v>
      </c>
      <c r="B3621" s="2"/>
      <c r="C3621">
        <v>271.8</v>
      </c>
      <c r="D3621">
        <v>6.5</v>
      </c>
      <c r="E3621">
        <v>69.709999999999994</v>
      </c>
      <c r="F3621" t="s">
        <v>238</v>
      </c>
      <c r="G3621">
        <f>_xlfn.XLOOKUP(A3621,'List of Molecules Used'!$D$3:$D$55,'List of Molecules Used'!$E$3:$E$55,"",0,1)</f>
        <v>302</v>
      </c>
      <c r="H3621">
        <f>_xlfn.XLOOKUP(A3621,'List of Molecules Used'!$D$3:$D$55,'List of Molecules Used'!$F$3:$F$55,"",0,1)</f>
        <v>38.79</v>
      </c>
    </row>
    <row r="3622" spans="1:8">
      <c r="A3622" s="2" t="s">
        <v>105</v>
      </c>
      <c r="B3622" s="2"/>
      <c r="C3622">
        <v>271.8</v>
      </c>
      <c r="D3622">
        <v>7</v>
      </c>
      <c r="E3622">
        <v>70.334000000000003</v>
      </c>
      <c r="F3622" t="s">
        <v>238</v>
      </c>
      <c r="G3622">
        <f>_xlfn.XLOOKUP(A3622,'List of Molecules Used'!$D$3:$D$55,'List of Molecules Used'!$E$3:$E$55,"",0,1)</f>
        <v>302</v>
      </c>
      <c r="H3622">
        <f>_xlfn.XLOOKUP(A3622,'List of Molecules Used'!$D$3:$D$55,'List of Molecules Used'!$F$3:$F$55,"",0,1)</f>
        <v>38.79</v>
      </c>
    </row>
    <row r="3623" spans="1:8">
      <c r="A3623" s="2" t="s">
        <v>105</v>
      </c>
      <c r="B3623" s="2"/>
      <c r="C3623">
        <v>271.8</v>
      </c>
      <c r="D3623">
        <v>7.5</v>
      </c>
      <c r="E3623">
        <v>70.986000000000004</v>
      </c>
      <c r="F3623" t="s">
        <v>238</v>
      </c>
      <c r="G3623">
        <f>_xlfn.XLOOKUP(A3623,'List of Molecules Used'!$D$3:$D$55,'List of Molecules Used'!$E$3:$E$55,"",0,1)</f>
        <v>302</v>
      </c>
      <c r="H3623">
        <f>_xlfn.XLOOKUP(A3623,'List of Molecules Used'!$D$3:$D$55,'List of Molecules Used'!$F$3:$F$55,"",0,1)</f>
        <v>38.79</v>
      </c>
    </row>
    <row r="3624" spans="1:8">
      <c r="A3624" s="2" t="s">
        <v>105</v>
      </c>
      <c r="B3624" s="2"/>
      <c r="C3624">
        <v>271.8</v>
      </c>
      <c r="D3624">
        <v>8</v>
      </c>
      <c r="E3624">
        <v>71.667000000000002</v>
      </c>
      <c r="F3624" t="s">
        <v>238</v>
      </c>
      <c r="G3624">
        <f>_xlfn.XLOOKUP(A3624,'List of Molecules Used'!$D$3:$D$55,'List of Molecules Used'!$E$3:$E$55,"",0,1)</f>
        <v>302</v>
      </c>
      <c r="H3624">
        <f>_xlfn.XLOOKUP(A3624,'List of Molecules Used'!$D$3:$D$55,'List of Molecules Used'!$F$3:$F$55,"",0,1)</f>
        <v>38.79</v>
      </c>
    </row>
    <row r="3625" spans="1:8">
      <c r="A3625" s="2" t="s">
        <v>105</v>
      </c>
      <c r="B3625" s="2"/>
      <c r="C3625">
        <v>271.8</v>
      </c>
      <c r="D3625">
        <v>8.5</v>
      </c>
      <c r="E3625">
        <v>72.38</v>
      </c>
      <c r="F3625" t="s">
        <v>238</v>
      </c>
      <c r="G3625">
        <f>_xlfn.XLOOKUP(A3625,'List of Molecules Used'!$D$3:$D$55,'List of Molecules Used'!$E$3:$E$55,"",0,1)</f>
        <v>302</v>
      </c>
      <c r="H3625">
        <f>_xlfn.XLOOKUP(A3625,'List of Molecules Used'!$D$3:$D$55,'List of Molecules Used'!$F$3:$F$55,"",0,1)</f>
        <v>38.79</v>
      </c>
    </row>
    <row r="3626" spans="1:8">
      <c r="A3626" s="2" t="s">
        <v>105</v>
      </c>
      <c r="B3626" s="2"/>
      <c r="C3626">
        <v>271.8</v>
      </c>
      <c r="D3626">
        <v>9</v>
      </c>
      <c r="E3626">
        <v>73.128</v>
      </c>
      <c r="F3626" t="s">
        <v>238</v>
      </c>
      <c r="G3626">
        <f>_xlfn.XLOOKUP(A3626,'List of Molecules Used'!$D$3:$D$55,'List of Molecules Used'!$E$3:$E$55,"",0,1)</f>
        <v>302</v>
      </c>
      <c r="H3626">
        <f>_xlfn.XLOOKUP(A3626,'List of Molecules Used'!$D$3:$D$55,'List of Molecules Used'!$F$3:$F$55,"",0,1)</f>
        <v>38.79</v>
      </c>
    </row>
    <row r="3627" spans="1:8">
      <c r="A3627" s="2" t="s">
        <v>105</v>
      </c>
      <c r="B3627" s="2"/>
      <c r="C3627">
        <v>271.8</v>
      </c>
      <c r="D3627">
        <v>9.5</v>
      </c>
      <c r="E3627">
        <v>73.914000000000001</v>
      </c>
      <c r="F3627" t="s">
        <v>238</v>
      </c>
      <c r="G3627">
        <f>_xlfn.XLOOKUP(A3627,'List of Molecules Used'!$D$3:$D$55,'List of Molecules Used'!$E$3:$E$55,"",0,1)</f>
        <v>302</v>
      </c>
      <c r="H3627">
        <f>_xlfn.XLOOKUP(A3627,'List of Molecules Used'!$D$3:$D$55,'List of Molecules Used'!$F$3:$F$55,"",0,1)</f>
        <v>38.79</v>
      </c>
    </row>
    <row r="3628" spans="1:8">
      <c r="A3628" s="2" t="s">
        <v>105</v>
      </c>
      <c r="B3628" s="2"/>
      <c r="C3628">
        <v>271.8</v>
      </c>
      <c r="D3628">
        <v>10</v>
      </c>
      <c r="E3628">
        <v>74.742000000000004</v>
      </c>
      <c r="F3628" t="s">
        <v>238</v>
      </c>
      <c r="G3628">
        <f>_xlfn.XLOOKUP(A3628,'List of Molecules Used'!$D$3:$D$55,'List of Molecules Used'!$E$3:$E$55,"",0,1)</f>
        <v>302</v>
      </c>
      <c r="H3628">
        <f>_xlfn.XLOOKUP(A3628,'List of Molecules Used'!$D$3:$D$55,'List of Molecules Used'!$F$3:$F$55,"",0,1)</f>
        <v>38.79</v>
      </c>
    </row>
    <row r="3629" spans="1:8">
      <c r="A3629" s="2" t="s">
        <v>105</v>
      </c>
      <c r="B3629" s="2"/>
      <c r="C3629">
        <v>302</v>
      </c>
      <c r="D3629">
        <v>1</v>
      </c>
      <c r="E3629">
        <v>67.739000000000004</v>
      </c>
      <c r="F3629" t="s">
        <v>238</v>
      </c>
      <c r="G3629">
        <f>_xlfn.XLOOKUP(A3629,'List of Molecules Used'!$D$3:$D$55,'List of Molecules Used'!$E$3:$E$55,"",0,1)</f>
        <v>302</v>
      </c>
      <c r="H3629">
        <f>_xlfn.XLOOKUP(A3629,'List of Molecules Used'!$D$3:$D$55,'List of Molecules Used'!$F$3:$F$55,"",0,1)</f>
        <v>38.79</v>
      </c>
    </row>
    <row r="3630" spans="1:8">
      <c r="A3630" s="2" t="s">
        <v>105</v>
      </c>
      <c r="B3630" s="2"/>
      <c r="C3630">
        <v>302</v>
      </c>
      <c r="D3630">
        <v>1.5</v>
      </c>
      <c r="E3630">
        <v>67.995000000000005</v>
      </c>
      <c r="F3630" t="s">
        <v>238</v>
      </c>
      <c r="G3630">
        <f>_xlfn.XLOOKUP(A3630,'List of Molecules Used'!$D$3:$D$55,'List of Molecules Used'!$E$3:$E$55,"",0,1)</f>
        <v>302</v>
      </c>
      <c r="H3630">
        <f>_xlfn.XLOOKUP(A3630,'List of Molecules Used'!$D$3:$D$55,'List of Molecules Used'!$F$3:$F$55,"",0,1)</f>
        <v>38.79</v>
      </c>
    </row>
    <row r="3631" spans="1:8">
      <c r="A3631" s="2" t="s">
        <v>105</v>
      </c>
      <c r="B3631" s="2"/>
      <c r="C3631">
        <v>302</v>
      </c>
      <c r="D3631">
        <v>2</v>
      </c>
      <c r="E3631">
        <v>68.256</v>
      </c>
      <c r="F3631" t="s">
        <v>238</v>
      </c>
      <c r="G3631">
        <f>_xlfn.XLOOKUP(A3631,'List of Molecules Used'!$D$3:$D$55,'List of Molecules Used'!$E$3:$E$55,"",0,1)</f>
        <v>302</v>
      </c>
      <c r="H3631">
        <f>_xlfn.XLOOKUP(A3631,'List of Molecules Used'!$D$3:$D$55,'List of Molecules Used'!$F$3:$F$55,"",0,1)</f>
        <v>38.79</v>
      </c>
    </row>
    <row r="3632" spans="1:8">
      <c r="A3632" s="2" t="s">
        <v>105</v>
      </c>
      <c r="B3632" s="2"/>
      <c r="C3632">
        <v>302</v>
      </c>
      <c r="D3632">
        <v>2.5</v>
      </c>
      <c r="E3632">
        <v>68.524000000000001</v>
      </c>
      <c r="F3632" t="s">
        <v>238</v>
      </c>
      <c r="G3632">
        <f>_xlfn.XLOOKUP(A3632,'List of Molecules Used'!$D$3:$D$55,'List of Molecules Used'!$E$3:$E$55,"",0,1)</f>
        <v>302</v>
      </c>
      <c r="H3632">
        <f>_xlfn.XLOOKUP(A3632,'List of Molecules Used'!$D$3:$D$55,'List of Molecules Used'!$F$3:$F$55,"",0,1)</f>
        <v>38.79</v>
      </c>
    </row>
    <row r="3633" spans="1:8">
      <c r="A3633" s="2" t="s">
        <v>105</v>
      </c>
      <c r="B3633" s="2"/>
      <c r="C3633">
        <v>302</v>
      </c>
      <c r="D3633">
        <v>3</v>
      </c>
      <c r="E3633">
        <v>68.798000000000002</v>
      </c>
      <c r="F3633" t="s">
        <v>238</v>
      </c>
      <c r="G3633">
        <f>_xlfn.XLOOKUP(A3633,'List of Molecules Used'!$D$3:$D$55,'List of Molecules Used'!$E$3:$E$55,"",0,1)</f>
        <v>302</v>
      </c>
      <c r="H3633">
        <f>_xlfn.XLOOKUP(A3633,'List of Molecules Used'!$D$3:$D$55,'List of Molecules Used'!$F$3:$F$55,"",0,1)</f>
        <v>38.79</v>
      </c>
    </row>
    <row r="3634" spans="1:8">
      <c r="A3634" s="2" t="s">
        <v>105</v>
      </c>
      <c r="B3634" s="2"/>
      <c r="C3634">
        <v>302</v>
      </c>
      <c r="D3634">
        <v>3.5</v>
      </c>
      <c r="E3634">
        <v>69.078999999999994</v>
      </c>
      <c r="F3634" t="s">
        <v>238</v>
      </c>
      <c r="G3634">
        <f>_xlfn.XLOOKUP(A3634,'List of Molecules Used'!$D$3:$D$55,'List of Molecules Used'!$E$3:$E$55,"",0,1)</f>
        <v>302</v>
      </c>
      <c r="H3634">
        <f>_xlfn.XLOOKUP(A3634,'List of Molecules Used'!$D$3:$D$55,'List of Molecules Used'!$F$3:$F$55,"",0,1)</f>
        <v>38.79</v>
      </c>
    </row>
    <row r="3635" spans="1:8">
      <c r="A3635" s="2" t="s">
        <v>105</v>
      </c>
      <c r="B3635" s="2"/>
      <c r="C3635">
        <v>302</v>
      </c>
      <c r="D3635">
        <v>4</v>
      </c>
      <c r="E3635">
        <v>69.367000000000004</v>
      </c>
      <c r="F3635" t="s">
        <v>238</v>
      </c>
      <c r="G3635">
        <f>_xlfn.XLOOKUP(A3635,'List of Molecules Used'!$D$3:$D$55,'List of Molecules Used'!$E$3:$E$55,"",0,1)</f>
        <v>302</v>
      </c>
      <c r="H3635">
        <f>_xlfn.XLOOKUP(A3635,'List of Molecules Used'!$D$3:$D$55,'List of Molecules Used'!$F$3:$F$55,"",0,1)</f>
        <v>38.79</v>
      </c>
    </row>
    <row r="3636" spans="1:8">
      <c r="A3636" s="2" t="s">
        <v>105</v>
      </c>
      <c r="B3636" s="2"/>
      <c r="C3636">
        <v>302</v>
      </c>
      <c r="D3636">
        <v>4.5</v>
      </c>
      <c r="E3636">
        <v>69.662999999999997</v>
      </c>
      <c r="F3636" t="s">
        <v>238</v>
      </c>
      <c r="G3636">
        <f>_xlfn.XLOOKUP(A3636,'List of Molecules Used'!$D$3:$D$55,'List of Molecules Used'!$E$3:$E$55,"",0,1)</f>
        <v>302</v>
      </c>
      <c r="H3636">
        <f>_xlfn.XLOOKUP(A3636,'List of Molecules Used'!$D$3:$D$55,'List of Molecules Used'!$F$3:$F$55,"",0,1)</f>
        <v>38.79</v>
      </c>
    </row>
    <row r="3637" spans="1:8">
      <c r="A3637" s="2" t="s">
        <v>105</v>
      </c>
      <c r="B3637" s="2"/>
      <c r="C3637">
        <v>302</v>
      </c>
      <c r="D3637">
        <v>5</v>
      </c>
      <c r="E3637">
        <v>69.965999999999994</v>
      </c>
      <c r="F3637" t="s">
        <v>238</v>
      </c>
      <c r="G3637">
        <f>_xlfn.XLOOKUP(A3637,'List of Molecules Used'!$D$3:$D$55,'List of Molecules Used'!$E$3:$E$55,"",0,1)</f>
        <v>302</v>
      </c>
      <c r="H3637">
        <f>_xlfn.XLOOKUP(A3637,'List of Molecules Used'!$D$3:$D$55,'List of Molecules Used'!$F$3:$F$55,"",0,1)</f>
        <v>38.79</v>
      </c>
    </row>
    <row r="3638" spans="1:8">
      <c r="A3638" s="2" t="s">
        <v>105</v>
      </c>
      <c r="B3638" s="2"/>
      <c r="C3638">
        <v>302</v>
      </c>
      <c r="D3638">
        <v>5.5</v>
      </c>
      <c r="E3638">
        <v>70.277000000000001</v>
      </c>
      <c r="F3638" t="s">
        <v>238</v>
      </c>
      <c r="G3638">
        <f>_xlfn.XLOOKUP(A3638,'List of Molecules Used'!$D$3:$D$55,'List of Molecules Used'!$E$3:$E$55,"",0,1)</f>
        <v>302</v>
      </c>
      <c r="H3638">
        <f>_xlfn.XLOOKUP(A3638,'List of Molecules Used'!$D$3:$D$55,'List of Molecules Used'!$F$3:$F$55,"",0,1)</f>
        <v>38.79</v>
      </c>
    </row>
    <row r="3639" spans="1:8">
      <c r="A3639" s="2" t="s">
        <v>105</v>
      </c>
      <c r="B3639" s="2"/>
      <c r="C3639">
        <v>302</v>
      </c>
      <c r="D3639">
        <v>6</v>
      </c>
      <c r="E3639">
        <v>70.596000000000004</v>
      </c>
      <c r="F3639" t="s">
        <v>238</v>
      </c>
      <c r="G3639">
        <f>_xlfn.XLOOKUP(A3639,'List of Molecules Used'!$D$3:$D$55,'List of Molecules Used'!$E$3:$E$55,"",0,1)</f>
        <v>302</v>
      </c>
      <c r="H3639">
        <f>_xlfn.XLOOKUP(A3639,'List of Molecules Used'!$D$3:$D$55,'List of Molecules Used'!$F$3:$F$55,"",0,1)</f>
        <v>38.79</v>
      </c>
    </row>
    <row r="3640" spans="1:8">
      <c r="A3640" s="2" t="s">
        <v>105</v>
      </c>
      <c r="B3640" s="2"/>
      <c r="C3640">
        <v>302</v>
      </c>
      <c r="D3640">
        <v>6.5</v>
      </c>
      <c r="E3640">
        <v>70.924999999999997</v>
      </c>
      <c r="F3640" t="s">
        <v>238</v>
      </c>
      <c r="G3640">
        <f>_xlfn.XLOOKUP(A3640,'List of Molecules Used'!$D$3:$D$55,'List of Molecules Used'!$E$3:$E$55,"",0,1)</f>
        <v>302</v>
      </c>
      <c r="H3640">
        <f>_xlfn.XLOOKUP(A3640,'List of Molecules Used'!$D$3:$D$55,'List of Molecules Used'!$F$3:$F$55,"",0,1)</f>
        <v>38.79</v>
      </c>
    </row>
    <row r="3641" spans="1:8">
      <c r="A3641" s="2" t="s">
        <v>105</v>
      </c>
      <c r="B3641" s="2"/>
      <c r="C3641">
        <v>302</v>
      </c>
      <c r="D3641">
        <v>7</v>
      </c>
      <c r="E3641">
        <v>71.262</v>
      </c>
      <c r="F3641" t="s">
        <v>238</v>
      </c>
      <c r="G3641">
        <f>_xlfn.XLOOKUP(A3641,'List of Molecules Used'!$D$3:$D$55,'List of Molecules Used'!$E$3:$E$55,"",0,1)</f>
        <v>302</v>
      </c>
      <c r="H3641">
        <f>_xlfn.XLOOKUP(A3641,'List of Molecules Used'!$D$3:$D$55,'List of Molecules Used'!$F$3:$F$55,"",0,1)</f>
        <v>38.79</v>
      </c>
    </row>
    <row r="3642" spans="1:8">
      <c r="A3642" s="2" t="s">
        <v>105</v>
      </c>
      <c r="B3642" s="2"/>
      <c r="C3642">
        <v>302</v>
      </c>
      <c r="D3642">
        <v>7.5</v>
      </c>
      <c r="E3642">
        <v>71.608000000000004</v>
      </c>
      <c r="F3642" t="s">
        <v>238</v>
      </c>
      <c r="G3642">
        <f>_xlfn.XLOOKUP(A3642,'List of Molecules Used'!$D$3:$D$55,'List of Molecules Used'!$E$3:$E$55,"",0,1)</f>
        <v>302</v>
      </c>
      <c r="H3642">
        <f>_xlfn.XLOOKUP(A3642,'List of Molecules Used'!$D$3:$D$55,'List of Molecules Used'!$F$3:$F$55,"",0,1)</f>
        <v>38.79</v>
      </c>
    </row>
    <row r="3643" spans="1:8">
      <c r="A3643" s="2" t="s">
        <v>105</v>
      </c>
      <c r="B3643" s="2"/>
      <c r="C3643">
        <v>302</v>
      </c>
      <c r="D3643">
        <v>8</v>
      </c>
      <c r="E3643">
        <v>71.965000000000003</v>
      </c>
      <c r="F3643" t="s">
        <v>238</v>
      </c>
      <c r="G3643">
        <f>_xlfn.XLOOKUP(A3643,'List of Molecules Used'!$D$3:$D$55,'List of Molecules Used'!$E$3:$E$55,"",0,1)</f>
        <v>302</v>
      </c>
      <c r="H3643">
        <f>_xlfn.XLOOKUP(A3643,'List of Molecules Used'!$D$3:$D$55,'List of Molecules Used'!$F$3:$F$55,"",0,1)</f>
        <v>38.79</v>
      </c>
    </row>
    <row r="3644" spans="1:8">
      <c r="A3644" s="2" t="s">
        <v>105</v>
      </c>
      <c r="B3644" s="2"/>
      <c r="C3644">
        <v>302</v>
      </c>
      <c r="D3644">
        <v>8.5</v>
      </c>
      <c r="E3644">
        <v>72.331000000000003</v>
      </c>
      <c r="F3644" t="s">
        <v>238</v>
      </c>
      <c r="G3644">
        <f>_xlfn.XLOOKUP(A3644,'List of Molecules Used'!$D$3:$D$55,'List of Molecules Used'!$E$3:$E$55,"",0,1)</f>
        <v>302</v>
      </c>
      <c r="H3644">
        <f>_xlfn.XLOOKUP(A3644,'List of Molecules Used'!$D$3:$D$55,'List of Molecules Used'!$F$3:$F$55,"",0,1)</f>
        <v>38.79</v>
      </c>
    </row>
    <row r="3645" spans="1:8">
      <c r="A3645" s="2" t="s">
        <v>105</v>
      </c>
      <c r="B3645" s="2"/>
      <c r="C3645">
        <v>302</v>
      </c>
      <c r="D3645">
        <v>9</v>
      </c>
      <c r="E3645">
        <v>72.709000000000003</v>
      </c>
      <c r="F3645" t="s">
        <v>238</v>
      </c>
      <c r="G3645">
        <f>_xlfn.XLOOKUP(A3645,'List of Molecules Used'!$D$3:$D$55,'List of Molecules Used'!$E$3:$E$55,"",0,1)</f>
        <v>302</v>
      </c>
      <c r="H3645">
        <f>_xlfn.XLOOKUP(A3645,'List of Molecules Used'!$D$3:$D$55,'List of Molecules Used'!$F$3:$F$55,"",0,1)</f>
        <v>38.79</v>
      </c>
    </row>
    <row r="3646" spans="1:8">
      <c r="A3646" s="2" t="s">
        <v>105</v>
      </c>
      <c r="B3646" s="2"/>
      <c r="C3646">
        <v>302</v>
      </c>
      <c r="D3646">
        <v>9.5</v>
      </c>
      <c r="E3646">
        <v>73.097999999999999</v>
      </c>
      <c r="F3646" t="s">
        <v>238</v>
      </c>
      <c r="G3646">
        <f>_xlfn.XLOOKUP(A3646,'List of Molecules Used'!$D$3:$D$55,'List of Molecules Used'!$E$3:$E$55,"",0,1)</f>
        <v>302</v>
      </c>
      <c r="H3646">
        <f>_xlfn.XLOOKUP(A3646,'List of Molecules Used'!$D$3:$D$55,'List of Molecules Used'!$F$3:$F$55,"",0,1)</f>
        <v>38.79</v>
      </c>
    </row>
    <row r="3647" spans="1:8">
      <c r="A3647" s="2" t="s">
        <v>105</v>
      </c>
      <c r="B3647" s="2"/>
      <c r="C3647">
        <v>302</v>
      </c>
      <c r="D3647">
        <v>10</v>
      </c>
      <c r="E3647">
        <v>73.498000000000005</v>
      </c>
      <c r="F3647" t="s">
        <v>238</v>
      </c>
      <c r="G3647">
        <f>_xlfn.XLOOKUP(A3647,'List of Molecules Used'!$D$3:$D$55,'List of Molecules Used'!$E$3:$E$55,"",0,1)</f>
        <v>302</v>
      </c>
      <c r="H3647">
        <f>_xlfn.XLOOKUP(A3647,'List of Molecules Used'!$D$3:$D$55,'List of Molecules Used'!$F$3:$F$55,"",0,1)</f>
        <v>38.79</v>
      </c>
    </row>
    <row r="3648" spans="1:8">
      <c r="A3648" s="2" t="s">
        <v>105</v>
      </c>
      <c r="B3648" s="2"/>
      <c r="C3648">
        <v>332.2</v>
      </c>
      <c r="D3648">
        <v>1</v>
      </c>
      <c r="E3648">
        <v>71.096000000000004</v>
      </c>
      <c r="F3648" t="s">
        <v>238</v>
      </c>
      <c r="G3648">
        <f>_xlfn.XLOOKUP(A3648,'List of Molecules Used'!$D$3:$D$55,'List of Molecules Used'!$E$3:$E$55,"",0,1)</f>
        <v>302</v>
      </c>
      <c r="H3648">
        <f>_xlfn.XLOOKUP(A3648,'List of Molecules Used'!$D$3:$D$55,'List of Molecules Used'!$F$3:$F$55,"",0,1)</f>
        <v>38.79</v>
      </c>
    </row>
    <row r="3649" spans="1:8">
      <c r="A3649" s="2" t="s">
        <v>105</v>
      </c>
      <c r="B3649" s="2"/>
      <c r="C3649">
        <v>332.2</v>
      </c>
      <c r="D3649">
        <v>1.5</v>
      </c>
      <c r="E3649">
        <v>71.265000000000001</v>
      </c>
      <c r="F3649" t="s">
        <v>238</v>
      </c>
      <c r="G3649">
        <f>_xlfn.XLOOKUP(A3649,'List of Molecules Used'!$D$3:$D$55,'List of Molecules Used'!$E$3:$E$55,"",0,1)</f>
        <v>302</v>
      </c>
      <c r="H3649">
        <f>_xlfn.XLOOKUP(A3649,'List of Molecules Used'!$D$3:$D$55,'List of Molecules Used'!$F$3:$F$55,"",0,1)</f>
        <v>38.79</v>
      </c>
    </row>
    <row r="3650" spans="1:8">
      <c r="A3650" s="2" t="s">
        <v>105</v>
      </c>
      <c r="B3650" s="2"/>
      <c r="C3650">
        <v>332.2</v>
      </c>
      <c r="D3650">
        <v>2</v>
      </c>
      <c r="E3650">
        <v>71.436000000000007</v>
      </c>
      <c r="F3650" t="s">
        <v>238</v>
      </c>
      <c r="G3650">
        <f>_xlfn.XLOOKUP(A3650,'List of Molecules Used'!$D$3:$D$55,'List of Molecules Used'!$E$3:$E$55,"",0,1)</f>
        <v>302</v>
      </c>
      <c r="H3650">
        <f>_xlfn.XLOOKUP(A3650,'List of Molecules Used'!$D$3:$D$55,'List of Molecules Used'!$F$3:$F$55,"",0,1)</f>
        <v>38.79</v>
      </c>
    </row>
    <row r="3651" spans="1:8">
      <c r="A3651" s="2" t="s">
        <v>105</v>
      </c>
      <c r="B3651" s="2"/>
      <c r="C3651">
        <v>332.2</v>
      </c>
      <c r="D3651">
        <v>2.5</v>
      </c>
      <c r="E3651">
        <v>71.611000000000004</v>
      </c>
      <c r="F3651" t="s">
        <v>238</v>
      </c>
      <c r="G3651">
        <f>_xlfn.XLOOKUP(A3651,'List of Molecules Used'!$D$3:$D$55,'List of Molecules Used'!$E$3:$E$55,"",0,1)</f>
        <v>302</v>
      </c>
      <c r="H3651">
        <f>_xlfn.XLOOKUP(A3651,'List of Molecules Used'!$D$3:$D$55,'List of Molecules Used'!$F$3:$F$55,"",0,1)</f>
        <v>38.79</v>
      </c>
    </row>
    <row r="3652" spans="1:8">
      <c r="A3652" s="2" t="s">
        <v>105</v>
      </c>
      <c r="B3652" s="2"/>
      <c r="C3652">
        <v>332.2</v>
      </c>
      <c r="D3652">
        <v>3</v>
      </c>
      <c r="E3652">
        <v>71.789000000000001</v>
      </c>
      <c r="F3652" t="s">
        <v>238</v>
      </c>
      <c r="G3652">
        <f>_xlfn.XLOOKUP(A3652,'List of Molecules Used'!$D$3:$D$55,'List of Molecules Used'!$E$3:$E$55,"",0,1)</f>
        <v>302</v>
      </c>
      <c r="H3652">
        <f>_xlfn.XLOOKUP(A3652,'List of Molecules Used'!$D$3:$D$55,'List of Molecules Used'!$F$3:$F$55,"",0,1)</f>
        <v>38.79</v>
      </c>
    </row>
    <row r="3653" spans="1:8">
      <c r="A3653" s="2" t="s">
        <v>105</v>
      </c>
      <c r="B3653" s="2"/>
      <c r="C3653">
        <v>332.2</v>
      </c>
      <c r="D3653">
        <v>3.5</v>
      </c>
      <c r="E3653">
        <v>71.97</v>
      </c>
      <c r="F3653" t="s">
        <v>238</v>
      </c>
      <c r="G3653">
        <f>_xlfn.XLOOKUP(A3653,'List of Molecules Used'!$D$3:$D$55,'List of Molecules Used'!$E$3:$E$55,"",0,1)</f>
        <v>302</v>
      </c>
      <c r="H3653">
        <f>_xlfn.XLOOKUP(A3653,'List of Molecules Used'!$D$3:$D$55,'List of Molecules Used'!$F$3:$F$55,"",0,1)</f>
        <v>38.79</v>
      </c>
    </row>
    <row r="3654" spans="1:8">
      <c r="A3654" s="2" t="s">
        <v>105</v>
      </c>
      <c r="B3654" s="2"/>
      <c r="C3654">
        <v>332.2</v>
      </c>
      <c r="D3654">
        <v>4</v>
      </c>
      <c r="E3654">
        <v>72.155000000000001</v>
      </c>
      <c r="F3654" t="s">
        <v>238</v>
      </c>
      <c r="G3654">
        <f>_xlfn.XLOOKUP(A3654,'List of Molecules Used'!$D$3:$D$55,'List of Molecules Used'!$E$3:$E$55,"",0,1)</f>
        <v>302</v>
      </c>
      <c r="H3654">
        <f>_xlfn.XLOOKUP(A3654,'List of Molecules Used'!$D$3:$D$55,'List of Molecules Used'!$F$3:$F$55,"",0,1)</f>
        <v>38.79</v>
      </c>
    </row>
    <row r="3655" spans="1:8">
      <c r="A3655" s="2" t="s">
        <v>105</v>
      </c>
      <c r="B3655" s="2"/>
      <c r="C3655">
        <v>332.2</v>
      </c>
      <c r="D3655">
        <v>4.5</v>
      </c>
      <c r="E3655">
        <v>72.343000000000004</v>
      </c>
      <c r="F3655" t="s">
        <v>238</v>
      </c>
      <c r="G3655">
        <f>_xlfn.XLOOKUP(A3655,'List of Molecules Used'!$D$3:$D$55,'List of Molecules Used'!$E$3:$E$55,"",0,1)</f>
        <v>302</v>
      </c>
      <c r="H3655">
        <f>_xlfn.XLOOKUP(A3655,'List of Molecules Used'!$D$3:$D$55,'List of Molecules Used'!$F$3:$F$55,"",0,1)</f>
        <v>38.79</v>
      </c>
    </row>
    <row r="3656" spans="1:8">
      <c r="A3656" s="2" t="s">
        <v>105</v>
      </c>
      <c r="B3656" s="2"/>
      <c r="C3656">
        <v>332.2</v>
      </c>
      <c r="D3656">
        <v>5</v>
      </c>
      <c r="E3656">
        <v>72.534999999999997</v>
      </c>
      <c r="F3656" t="s">
        <v>238</v>
      </c>
      <c r="G3656">
        <f>_xlfn.XLOOKUP(A3656,'List of Molecules Used'!$D$3:$D$55,'List of Molecules Used'!$E$3:$E$55,"",0,1)</f>
        <v>302</v>
      </c>
      <c r="H3656">
        <f>_xlfn.XLOOKUP(A3656,'List of Molecules Used'!$D$3:$D$55,'List of Molecules Used'!$F$3:$F$55,"",0,1)</f>
        <v>38.79</v>
      </c>
    </row>
    <row r="3657" spans="1:8">
      <c r="A3657" s="2" t="s">
        <v>105</v>
      </c>
      <c r="B3657" s="2"/>
      <c r="C3657">
        <v>332.2</v>
      </c>
      <c r="D3657">
        <v>5.5</v>
      </c>
      <c r="E3657">
        <v>72.73</v>
      </c>
      <c r="F3657" t="s">
        <v>238</v>
      </c>
      <c r="G3657">
        <f>_xlfn.XLOOKUP(A3657,'List of Molecules Used'!$D$3:$D$55,'List of Molecules Used'!$E$3:$E$55,"",0,1)</f>
        <v>302</v>
      </c>
      <c r="H3657">
        <f>_xlfn.XLOOKUP(A3657,'List of Molecules Used'!$D$3:$D$55,'List of Molecules Used'!$F$3:$F$55,"",0,1)</f>
        <v>38.79</v>
      </c>
    </row>
    <row r="3658" spans="1:8">
      <c r="A3658" s="2" t="s">
        <v>105</v>
      </c>
      <c r="B3658" s="2"/>
      <c r="C3658">
        <v>332.2</v>
      </c>
      <c r="D3658">
        <v>6</v>
      </c>
      <c r="E3658">
        <v>72.930000000000007</v>
      </c>
      <c r="F3658" t="s">
        <v>238</v>
      </c>
      <c r="G3658">
        <f>_xlfn.XLOOKUP(A3658,'List of Molecules Used'!$D$3:$D$55,'List of Molecules Used'!$E$3:$E$55,"",0,1)</f>
        <v>302</v>
      </c>
      <c r="H3658">
        <f>_xlfn.XLOOKUP(A3658,'List of Molecules Used'!$D$3:$D$55,'List of Molecules Used'!$F$3:$F$55,"",0,1)</f>
        <v>38.79</v>
      </c>
    </row>
    <row r="3659" spans="1:8">
      <c r="A3659" s="2" t="s">
        <v>105</v>
      </c>
      <c r="B3659" s="2"/>
      <c r="C3659">
        <v>332.2</v>
      </c>
      <c r="D3659">
        <v>6.5</v>
      </c>
      <c r="E3659">
        <v>73.132999999999996</v>
      </c>
      <c r="F3659" t="s">
        <v>238</v>
      </c>
      <c r="G3659">
        <f>_xlfn.XLOOKUP(A3659,'List of Molecules Used'!$D$3:$D$55,'List of Molecules Used'!$E$3:$E$55,"",0,1)</f>
        <v>302</v>
      </c>
      <c r="H3659">
        <f>_xlfn.XLOOKUP(A3659,'List of Molecules Used'!$D$3:$D$55,'List of Molecules Used'!$F$3:$F$55,"",0,1)</f>
        <v>38.79</v>
      </c>
    </row>
    <row r="3660" spans="1:8">
      <c r="A3660" s="2" t="s">
        <v>105</v>
      </c>
      <c r="B3660" s="2"/>
      <c r="C3660">
        <v>332.2</v>
      </c>
      <c r="D3660">
        <v>7</v>
      </c>
      <c r="E3660">
        <v>73.34</v>
      </c>
      <c r="F3660" t="s">
        <v>238</v>
      </c>
      <c r="G3660">
        <f>_xlfn.XLOOKUP(A3660,'List of Molecules Used'!$D$3:$D$55,'List of Molecules Used'!$E$3:$E$55,"",0,1)</f>
        <v>302</v>
      </c>
      <c r="H3660">
        <f>_xlfn.XLOOKUP(A3660,'List of Molecules Used'!$D$3:$D$55,'List of Molecules Used'!$F$3:$F$55,"",0,1)</f>
        <v>38.79</v>
      </c>
    </row>
    <row r="3661" spans="1:8">
      <c r="A3661" s="2" t="s">
        <v>105</v>
      </c>
      <c r="B3661" s="2"/>
      <c r="C3661">
        <v>332.2</v>
      </c>
      <c r="D3661">
        <v>7.5</v>
      </c>
      <c r="E3661">
        <v>73.551000000000002</v>
      </c>
      <c r="F3661" t="s">
        <v>238</v>
      </c>
      <c r="G3661">
        <f>_xlfn.XLOOKUP(A3661,'List of Molecules Used'!$D$3:$D$55,'List of Molecules Used'!$E$3:$E$55,"",0,1)</f>
        <v>302</v>
      </c>
      <c r="H3661">
        <f>_xlfn.XLOOKUP(A3661,'List of Molecules Used'!$D$3:$D$55,'List of Molecules Used'!$F$3:$F$55,"",0,1)</f>
        <v>38.79</v>
      </c>
    </row>
    <row r="3662" spans="1:8">
      <c r="A3662" s="2" t="s">
        <v>105</v>
      </c>
      <c r="B3662" s="2"/>
      <c r="C3662">
        <v>332.2</v>
      </c>
      <c r="D3662">
        <v>8</v>
      </c>
      <c r="E3662">
        <v>73.766999999999996</v>
      </c>
      <c r="F3662" t="s">
        <v>238</v>
      </c>
      <c r="G3662">
        <f>_xlfn.XLOOKUP(A3662,'List of Molecules Used'!$D$3:$D$55,'List of Molecules Used'!$E$3:$E$55,"",0,1)</f>
        <v>302</v>
      </c>
      <c r="H3662">
        <f>_xlfn.XLOOKUP(A3662,'List of Molecules Used'!$D$3:$D$55,'List of Molecules Used'!$F$3:$F$55,"",0,1)</f>
        <v>38.79</v>
      </c>
    </row>
    <row r="3663" spans="1:8">
      <c r="A3663" s="2" t="s">
        <v>105</v>
      </c>
      <c r="B3663" s="2"/>
      <c r="C3663">
        <v>332.2</v>
      </c>
      <c r="D3663">
        <v>8.5</v>
      </c>
      <c r="E3663">
        <v>73.986000000000004</v>
      </c>
      <c r="F3663" t="s">
        <v>238</v>
      </c>
      <c r="G3663">
        <f>_xlfn.XLOOKUP(A3663,'List of Molecules Used'!$D$3:$D$55,'List of Molecules Used'!$E$3:$E$55,"",0,1)</f>
        <v>302</v>
      </c>
      <c r="H3663">
        <f>_xlfn.XLOOKUP(A3663,'List of Molecules Used'!$D$3:$D$55,'List of Molecules Used'!$F$3:$F$55,"",0,1)</f>
        <v>38.79</v>
      </c>
    </row>
    <row r="3664" spans="1:8">
      <c r="A3664" s="2" t="s">
        <v>105</v>
      </c>
      <c r="B3664" s="2"/>
      <c r="C3664">
        <v>332.2</v>
      </c>
      <c r="D3664">
        <v>9</v>
      </c>
      <c r="E3664">
        <v>74.210999999999999</v>
      </c>
      <c r="F3664" t="s">
        <v>238</v>
      </c>
      <c r="G3664">
        <f>_xlfn.XLOOKUP(A3664,'List of Molecules Used'!$D$3:$D$55,'List of Molecules Used'!$E$3:$E$55,"",0,1)</f>
        <v>302</v>
      </c>
      <c r="H3664">
        <f>_xlfn.XLOOKUP(A3664,'List of Molecules Used'!$D$3:$D$55,'List of Molecules Used'!$F$3:$F$55,"",0,1)</f>
        <v>38.79</v>
      </c>
    </row>
    <row r="3665" spans="1:8">
      <c r="A3665" s="2" t="s">
        <v>105</v>
      </c>
      <c r="B3665" s="2"/>
      <c r="C3665">
        <v>332.2</v>
      </c>
      <c r="D3665">
        <v>9.5</v>
      </c>
      <c r="E3665">
        <v>74.438999999999993</v>
      </c>
      <c r="F3665" t="s">
        <v>238</v>
      </c>
      <c r="G3665">
        <f>_xlfn.XLOOKUP(A3665,'List of Molecules Used'!$D$3:$D$55,'List of Molecules Used'!$E$3:$E$55,"",0,1)</f>
        <v>302</v>
      </c>
      <c r="H3665">
        <f>_xlfn.XLOOKUP(A3665,'List of Molecules Used'!$D$3:$D$55,'List of Molecules Used'!$F$3:$F$55,"",0,1)</f>
        <v>38.79</v>
      </c>
    </row>
    <row r="3666" spans="1:8">
      <c r="A3666" s="2" t="s">
        <v>105</v>
      </c>
      <c r="B3666" s="2"/>
      <c r="C3666">
        <v>332.2</v>
      </c>
      <c r="D3666">
        <v>10</v>
      </c>
      <c r="E3666">
        <v>74.673000000000002</v>
      </c>
      <c r="F3666" t="s">
        <v>238</v>
      </c>
      <c r="G3666">
        <f>_xlfn.XLOOKUP(A3666,'List of Molecules Used'!$D$3:$D$55,'List of Molecules Used'!$E$3:$E$55,"",0,1)</f>
        <v>302</v>
      </c>
      <c r="H3666">
        <f>_xlfn.XLOOKUP(A3666,'List of Molecules Used'!$D$3:$D$55,'List of Molecules Used'!$F$3:$F$55,"",0,1)</f>
        <v>38.79</v>
      </c>
    </row>
    <row r="3667" spans="1:8">
      <c r="A3667" s="2" t="s">
        <v>105</v>
      </c>
      <c r="B3667" s="2"/>
      <c r="C3667">
        <v>362.4</v>
      </c>
      <c r="D3667">
        <v>1</v>
      </c>
      <c r="E3667">
        <v>74.227999999999994</v>
      </c>
      <c r="F3667" t="s">
        <v>238</v>
      </c>
      <c r="G3667">
        <f>_xlfn.XLOOKUP(A3667,'List of Molecules Used'!$D$3:$D$55,'List of Molecules Used'!$E$3:$E$55,"",0,1)</f>
        <v>302</v>
      </c>
      <c r="H3667">
        <f>_xlfn.XLOOKUP(A3667,'List of Molecules Used'!$D$3:$D$55,'List of Molecules Used'!$F$3:$F$55,"",0,1)</f>
        <v>38.79</v>
      </c>
    </row>
    <row r="3668" spans="1:8">
      <c r="A3668" s="2" t="s">
        <v>105</v>
      </c>
      <c r="B3668" s="2"/>
      <c r="C3668">
        <v>362.4</v>
      </c>
      <c r="D3668">
        <v>1.5</v>
      </c>
      <c r="E3668">
        <v>74.346000000000004</v>
      </c>
      <c r="F3668" t="s">
        <v>238</v>
      </c>
      <c r="G3668">
        <f>_xlfn.XLOOKUP(A3668,'List of Molecules Used'!$D$3:$D$55,'List of Molecules Used'!$E$3:$E$55,"",0,1)</f>
        <v>302</v>
      </c>
      <c r="H3668">
        <f>_xlfn.XLOOKUP(A3668,'List of Molecules Used'!$D$3:$D$55,'List of Molecules Used'!$F$3:$F$55,"",0,1)</f>
        <v>38.79</v>
      </c>
    </row>
    <row r="3669" spans="1:8">
      <c r="A3669" s="2" t="s">
        <v>105</v>
      </c>
      <c r="B3669" s="2"/>
      <c r="C3669">
        <v>362.4</v>
      </c>
      <c r="D3669">
        <v>2</v>
      </c>
      <c r="E3669">
        <v>74.465999999999994</v>
      </c>
      <c r="F3669" t="s">
        <v>238</v>
      </c>
      <c r="G3669">
        <f>_xlfn.XLOOKUP(A3669,'List of Molecules Used'!$D$3:$D$55,'List of Molecules Used'!$E$3:$E$55,"",0,1)</f>
        <v>302</v>
      </c>
      <c r="H3669">
        <f>_xlfn.XLOOKUP(A3669,'List of Molecules Used'!$D$3:$D$55,'List of Molecules Used'!$F$3:$F$55,"",0,1)</f>
        <v>38.79</v>
      </c>
    </row>
    <row r="3670" spans="1:8">
      <c r="A3670" s="2" t="s">
        <v>105</v>
      </c>
      <c r="B3670" s="2"/>
      <c r="C3670">
        <v>362.4</v>
      </c>
      <c r="D3670">
        <v>2.5</v>
      </c>
      <c r="E3670">
        <v>74.587999999999994</v>
      </c>
      <c r="F3670" t="s">
        <v>238</v>
      </c>
      <c r="G3670">
        <f>_xlfn.XLOOKUP(A3670,'List of Molecules Used'!$D$3:$D$55,'List of Molecules Used'!$E$3:$E$55,"",0,1)</f>
        <v>302</v>
      </c>
      <c r="H3670">
        <f>_xlfn.XLOOKUP(A3670,'List of Molecules Used'!$D$3:$D$55,'List of Molecules Used'!$F$3:$F$55,"",0,1)</f>
        <v>38.79</v>
      </c>
    </row>
    <row r="3671" spans="1:8">
      <c r="A3671" s="2" t="s">
        <v>105</v>
      </c>
      <c r="B3671" s="2"/>
      <c r="C3671">
        <v>362.4</v>
      </c>
      <c r="D3671">
        <v>3</v>
      </c>
      <c r="E3671">
        <v>74.712000000000003</v>
      </c>
      <c r="F3671" t="s">
        <v>238</v>
      </c>
      <c r="G3671">
        <f>_xlfn.XLOOKUP(A3671,'List of Molecules Used'!$D$3:$D$55,'List of Molecules Used'!$E$3:$E$55,"",0,1)</f>
        <v>302</v>
      </c>
      <c r="H3671">
        <f>_xlfn.XLOOKUP(A3671,'List of Molecules Used'!$D$3:$D$55,'List of Molecules Used'!$F$3:$F$55,"",0,1)</f>
        <v>38.79</v>
      </c>
    </row>
    <row r="3672" spans="1:8">
      <c r="A3672" s="2" t="s">
        <v>105</v>
      </c>
      <c r="B3672" s="2"/>
      <c r="C3672">
        <v>362.4</v>
      </c>
      <c r="D3672">
        <v>3.5</v>
      </c>
      <c r="E3672">
        <v>74.837999999999994</v>
      </c>
      <c r="F3672" t="s">
        <v>238</v>
      </c>
      <c r="G3672">
        <f>_xlfn.XLOOKUP(A3672,'List of Molecules Used'!$D$3:$D$55,'List of Molecules Used'!$E$3:$E$55,"",0,1)</f>
        <v>302</v>
      </c>
      <c r="H3672">
        <f>_xlfn.XLOOKUP(A3672,'List of Molecules Used'!$D$3:$D$55,'List of Molecules Used'!$F$3:$F$55,"",0,1)</f>
        <v>38.79</v>
      </c>
    </row>
    <row r="3673" spans="1:8">
      <c r="A3673" s="2" t="s">
        <v>105</v>
      </c>
      <c r="B3673" s="2"/>
      <c r="C3673">
        <v>362.4</v>
      </c>
      <c r="D3673">
        <v>4</v>
      </c>
      <c r="E3673">
        <v>74.965000000000003</v>
      </c>
      <c r="F3673" t="s">
        <v>238</v>
      </c>
      <c r="G3673">
        <f>_xlfn.XLOOKUP(A3673,'List of Molecules Used'!$D$3:$D$55,'List of Molecules Used'!$E$3:$E$55,"",0,1)</f>
        <v>302</v>
      </c>
      <c r="H3673">
        <f>_xlfn.XLOOKUP(A3673,'List of Molecules Used'!$D$3:$D$55,'List of Molecules Used'!$F$3:$F$55,"",0,1)</f>
        <v>38.79</v>
      </c>
    </row>
    <row r="3674" spans="1:8">
      <c r="A3674" s="2" t="s">
        <v>105</v>
      </c>
      <c r="B3674" s="2"/>
      <c r="C3674">
        <v>362.4</v>
      </c>
      <c r="D3674">
        <v>4.5</v>
      </c>
      <c r="E3674">
        <v>75.094999999999999</v>
      </c>
      <c r="F3674" t="s">
        <v>238</v>
      </c>
      <c r="G3674">
        <f>_xlfn.XLOOKUP(A3674,'List of Molecules Used'!$D$3:$D$55,'List of Molecules Used'!$E$3:$E$55,"",0,1)</f>
        <v>302</v>
      </c>
      <c r="H3674">
        <f>_xlfn.XLOOKUP(A3674,'List of Molecules Used'!$D$3:$D$55,'List of Molecules Used'!$F$3:$F$55,"",0,1)</f>
        <v>38.79</v>
      </c>
    </row>
    <row r="3675" spans="1:8">
      <c r="A3675" s="2" t="s">
        <v>105</v>
      </c>
      <c r="B3675" s="2"/>
      <c r="C3675">
        <v>362.4</v>
      </c>
      <c r="D3675">
        <v>5</v>
      </c>
      <c r="E3675">
        <v>75.225999999999999</v>
      </c>
      <c r="F3675" t="s">
        <v>238</v>
      </c>
      <c r="G3675">
        <f>_xlfn.XLOOKUP(A3675,'List of Molecules Used'!$D$3:$D$55,'List of Molecules Used'!$E$3:$E$55,"",0,1)</f>
        <v>302</v>
      </c>
      <c r="H3675">
        <f>_xlfn.XLOOKUP(A3675,'List of Molecules Used'!$D$3:$D$55,'List of Molecules Used'!$F$3:$F$55,"",0,1)</f>
        <v>38.79</v>
      </c>
    </row>
    <row r="3676" spans="1:8">
      <c r="A3676" s="2" t="s">
        <v>105</v>
      </c>
      <c r="B3676" s="2"/>
      <c r="C3676">
        <v>362.4</v>
      </c>
      <c r="D3676">
        <v>5.5</v>
      </c>
      <c r="E3676">
        <v>75.358999999999995</v>
      </c>
      <c r="F3676" t="s">
        <v>238</v>
      </c>
      <c r="G3676">
        <f>_xlfn.XLOOKUP(A3676,'List of Molecules Used'!$D$3:$D$55,'List of Molecules Used'!$E$3:$E$55,"",0,1)</f>
        <v>302</v>
      </c>
      <c r="H3676">
        <f>_xlfn.XLOOKUP(A3676,'List of Molecules Used'!$D$3:$D$55,'List of Molecules Used'!$F$3:$F$55,"",0,1)</f>
        <v>38.79</v>
      </c>
    </row>
    <row r="3677" spans="1:8">
      <c r="A3677" s="2" t="s">
        <v>105</v>
      </c>
      <c r="B3677" s="2"/>
      <c r="C3677">
        <v>362.4</v>
      </c>
      <c r="D3677">
        <v>6</v>
      </c>
      <c r="E3677">
        <v>75.494</v>
      </c>
      <c r="F3677" t="s">
        <v>238</v>
      </c>
      <c r="G3677">
        <f>_xlfn.XLOOKUP(A3677,'List of Molecules Used'!$D$3:$D$55,'List of Molecules Used'!$E$3:$E$55,"",0,1)</f>
        <v>302</v>
      </c>
      <c r="H3677">
        <f>_xlfn.XLOOKUP(A3677,'List of Molecules Used'!$D$3:$D$55,'List of Molecules Used'!$F$3:$F$55,"",0,1)</f>
        <v>38.79</v>
      </c>
    </row>
    <row r="3678" spans="1:8">
      <c r="A3678" s="2" t="s">
        <v>105</v>
      </c>
      <c r="B3678" s="2"/>
      <c r="C3678">
        <v>362.4</v>
      </c>
      <c r="D3678">
        <v>6.5</v>
      </c>
      <c r="E3678">
        <v>75.631</v>
      </c>
      <c r="F3678" t="s">
        <v>238</v>
      </c>
      <c r="G3678">
        <f>_xlfn.XLOOKUP(A3678,'List of Molecules Used'!$D$3:$D$55,'List of Molecules Used'!$E$3:$E$55,"",0,1)</f>
        <v>302</v>
      </c>
      <c r="H3678">
        <f>_xlfn.XLOOKUP(A3678,'List of Molecules Used'!$D$3:$D$55,'List of Molecules Used'!$F$3:$F$55,"",0,1)</f>
        <v>38.79</v>
      </c>
    </row>
    <row r="3679" spans="1:8">
      <c r="A3679" s="2" t="s">
        <v>105</v>
      </c>
      <c r="B3679" s="2"/>
      <c r="C3679">
        <v>362.4</v>
      </c>
      <c r="D3679">
        <v>7</v>
      </c>
      <c r="E3679">
        <v>75.771000000000001</v>
      </c>
      <c r="F3679" t="s">
        <v>238</v>
      </c>
      <c r="G3679">
        <f>_xlfn.XLOOKUP(A3679,'List of Molecules Used'!$D$3:$D$55,'List of Molecules Used'!$E$3:$E$55,"",0,1)</f>
        <v>302</v>
      </c>
      <c r="H3679">
        <f>_xlfn.XLOOKUP(A3679,'List of Molecules Used'!$D$3:$D$55,'List of Molecules Used'!$F$3:$F$55,"",0,1)</f>
        <v>38.79</v>
      </c>
    </row>
    <row r="3680" spans="1:8">
      <c r="A3680" s="2" t="s">
        <v>105</v>
      </c>
      <c r="B3680" s="2"/>
      <c r="C3680">
        <v>362.4</v>
      </c>
      <c r="D3680">
        <v>7.5</v>
      </c>
      <c r="E3680">
        <v>75.912000000000006</v>
      </c>
      <c r="F3680" t="s">
        <v>238</v>
      </c>
      <c r="G3680">
        <f>_xlfn.XLOOKUP(A3680,'List of Molecules Used'!$D$3:$D$55,'List of Molecules Used'!$E$3:$E$55,"",0,1)</f>
        <v>302</v>
      </c>
      <c r="H3680">
        <f>_xlfn.XLOOKUP(A3680,'List of Molecules Used'!$D$3:$D$55,'List of Molecules Used'!$F$3:$F$55,"",0,1)</f>
        <v>38.79</v>
      </c>
    </row>
    <row r="3681" spans="1:8">
      <c r="A3681" s="2" t="s">
        <v>105</v>
      </c>
      <c r="B3681" s="2"/>
      <c r="C3681">
        <v>362.4</v>
      </c>
      <c r="D3681">
        <v>8</v>
      </c>
      <c r="E3681">
        <v>76.055000000000007</v>
      </c>
      <c r="F3681" t="s">
        <v>238</v>
      </c>
      <c r="G3681">
        <f>_xlfn.XLOOKUP(A3681,'List of Molecules Used'!$D$3:$D$55,'List of Molecules Used'!$E$3:$E$55,"",0,1)</f>
        <v>302</v>
      </c>
      <c r="H3681">
        <f>_xlfn.XLOOKUP(A3681,'List of Molecules Used'!$D$3:$D$55,'List of Molecules Used'!$F$3:$F$55,"",0,1)</f>
        <v>38.79</v>
      </c>
    </row>
    <row r="3682" spans="1:8">
      <c r="A3682" s="2" t="s">
        <v>105</v>
      </c>
      <c r="B3682" s="2"/>
      <c r="C3682">
        <v>362.4</v>
      </c>
      <c r="D3682">
        <v>8.5</v>
      </c>
      <c r="E3682">
        <v>76.200999999999993</v>
      </c>
      <c r="F3682" t="s">
        <v>238</v>
      </c>
      <c r="G3682">
        <f>_xlfn.XLOOKUP(A3682,'List of Molecules Used'!$D$3:$D$55,'List of Molecules Used'!$E$3:$E$55,"",0,1)</f>
        <v>302</v>
      </c>
      <c r="H3682">
        <f>_xlfn.XLOOKUP(A3682,'List of Molecules Used'!$D$3:$D$55,'List of Molecules Used'!$F$3:$F$55,"",0,1)</f>
        <v>38.79</v>
      </c>
    </row>
    <row r="3683" spans="1:8">
      <c r="A3683" s="2" t="s">
        <v>105</v>
      </c>
      <c r="B3683" s="2"/>
      <c r="C3683">
        <v>362.4</v>
      </c>
      <c r="D3683">
        <v>9</v>
      </c>
      <c r="E3683">
        <v>76.347999999999999</v>
      </c>
      <c r="F3683" t="s">
        <v>238</v>
      </c>
      <c r="G3683">
        <f>_xlfn.XLOOKUP(A3683,'List of Molecules Used'!$D$3:$D$55,'List of Molecules Used'!$E$3:$E$55,"",0,1)</f>
        <v>302</v>
      </c>
      <c r="H3683">
        <f>_xlfn.XLOOKUP(A3683,'List of Molecules Used'!$D$3:$D$55,'List of Molecules Used'!$F$3:$F$55,"",0,1)</f>
        <v>38.79</v>
      </c>
    </row>
    <row r="3684" spans="1:8">
      <c r="A3684" s="2" t="s">
        <v>105</v>
      </c>
      <c r="B3684" s="2"/>
      <c r="C3684">
        <v>362.4</v>
      </c>
      <c r="D3684">
        <v>9.5</v>
      </c>
      <c r="E3684">
        <v>76.498000000000005</v>
      </c>
      <c r="F3684" t="s">
        <v>238</v>
      </c>
      <c r="G3684">
        <f>_xlfn.XLOOKUP(A3684,'List of Molecules Used'!$D$3:$D$55,'List of Molecules Used'!$E$3:$E$55,"",0,1)</f>
        <v>302</v>
      </c>
      <c r="H3684">
        <f>_xlfn.XLOOKUP(A3684,'List of Molecules Used'!$D$3:$D$55,'List of Molecules Used'!$F$3:$F$55,"",0,1)</f>
        <v>38.79</v>
      </c>
    </row>
    <row r="3685" spans="1:8">
      <c r="A3685" s="2" t="s">
        <v>105</v>
      </c>
      <c r="B3685" s="2"/>
      <c r="C3685">
        <v>362.4</v>
      </c>
      <c r="D3685">
        <v>10</v>
      </c>
      <c r="E3685">
        <v>76.650000000000006</v>
      </c>
      <c r="F3685" t="s">
        <v>238</v>
      </c>
      <c r="G3685">
        <f>_xlfn.XLOOKUP(A3685,'List of Molecules Used'!$D$3:$D$55,'List of Molecules Used'!$E$3:$E$55,"",0,1)</f>
        <v>302</v>
      </c>
      <c r="H3685">
        <f>_xlfn.XLOOKUP(A3685,'List of Molecules Used'!$D$3:$D$55,'List of Molecules Used'!$F$3:$F$55,"",0,1)</f>
        <v>38.79</v>
      </c>
    </row>
    <row r="3686" spans="1:8">
      <c r="A3686" s="2" t="s">
        <v>105</v>
      </c>
      <c r="B3686" s="2"/>
      <c r="C3686">
        <v>392.6</v>
      </c>
      <c r="D3686">
        <v>1</v>
      </c>
      <c r="E3686">
        <v>77.102999999999994</v>
      </c>
      <c r="F3686" t="s">
        <v>238</v>
      </c>
      <c r="G3686">
        <f>_xlfn.XLOOKUP(A3686,'List of Molecules Used'!$D$3:$D$55,'List of Molecules Used'!$E$3:$E$55,"",0,1)</f>
        <v>302</v>
      </c>
      <c r="H3686">
        <f>_xlfn.XLOOKUP(A3686,'List of Molecules Used'!$D$3:$D$55,'List of Molecules Used'!$F$3:$F$55,"",0,1)</f>
        <v>38.79</v>
      </c>
    </row>
    <row r="3687" spans="1:8">
      <c r="A3687" s="2" t="s">
        <v>105</v>
      </c>
      <c r="B3687" s="2"/>
      <c r="C3687">
        <v>392.6</v>
      </c>
      <c r="D3687">
        <v>1.5</v>
      </c>
      <c r="E3687">
        <v>77.191999999999993</v>
      </c>
      <c r="F3687" t="s">
        <v>238</v>
      </c>
      <c r="G3687">
        <f>_xlfn.XLOOKUP(A3687,'List of Molecules Used'!$D$3:$D$55,'List of Molecules Used'!$E$3:$E$55,"",0,1)</f>
        <v>302</v>
      </c>
      <c r="H3687">
        <f>_xlfn.XLOOKUP(A3687,'List of Molecules Used'!$D$3:$D$55,'List of Molecules Used'!$F$3:$F$55,"",0,1)</f>
        <v>38.79</v>
      </c>
    </row>
    <row r="3688" spans="1:8">
      <c r="A3688" s="2" t="s">
        <v>105</v>
      </c>
      <c r="B3688" s="2"/>
      <c r="C3688">
        <v>392.6</v>
      </c>
      <c r="D3688">
        <v>2</v>
      </c>
      <c r="E3688">
        <v>77.281000000000006</v>
      </c>
      <c r="F3688" t="s">
        <v>238</v>
      </c>
      <c r="G3688">
        <f>_xlfn.XLOOKUP(A3688,'List of Molecules Used'!$D$3:$D$55,'List of Molecules Used'!$E$3:$E$55,"",0,1)</f>
        <v>302</v>
      </c>
      <c r="H3688">
        <f>_xlfn.XLOOKUP(A3688,'List of Molecules Used'!$D$3:$D$55,'List of Molecules Used'!$F$3:$F$55,"",0,1)</f>
        <v>38.79</v>
      </c>
    </row>
    <row r="3689" spans="1:8">
      <c r="A3689" s="2" t="s">
        <v>105</v>
      </c>
      <c r="B3689" s="2"/>
      <c r="C3689">
        <v>392.6</v>
      </c>
      <c r="D3689">
        <v>2.5</v>
      </c>
      <c r="E3689">
        <v>77.370999999999995</v>
      </c>
      <c r="F3689" t="s">
        <v>238</v>
      </c>
      <c r="G3689">
        <f>_xlfn.XLOOKUP(A3689,'List of Molecules Used'!$D$3:$D$55,'List of Molecules Used'!$E$3:$E$55,"",0,1)</f>
        <v>302</v>
      </c>
      <c r="H3689">
        <f>_xlfn.XLOOKUP(A3689,'List of Molecules Used'!$D$3:$D$55,'List of Molecules Used'!$F$3:$F$55,"",0,1)</f>
        <v>38.79</v>
      </c>
    </row>
    <row r="3690" spans="1:8">
      <c r="A3690" s="2" t="s">
        <v>105</v>
      </c>
      <c r="B3690" s="2"/>
      <c r="C3690">
        <v>392.6</v>
      </c>
      <c r="D3690">
        <v>3</v>
      </c>
      <c r="E3690">
        <v>77.462000000000003</v>
      </c>
      <c r="F3690" t="s">
        <v>238</v>
      </c>
      <c r="G3690">
        <f>_xlfn.XLOOKUP(A3690,'List of Molecules Used'!$D$3:$D$55,'List of Molecules Used'!$E$3:$E$55,"",0,1)</f>
        <v>302</v>
      </c>
      <c r="H3690">
        <f>_xlfn.XLOOKUP(A3690,'List of Molecules Used'!$D$3:$D$55,'List of Molecules Used'!$F$3:$F$55,"",0,1)</f>
        <v>38.79</v>
      </c>
    </row>
    <row r="3691" spans="1:8">
      <c r="A3691" s="2" t="s">
        <v>105</v>
      </c>
      <c r="B3691" s="2"/>
      <c r="C3691">
        <v>392.6</v>
      </c>
      <c r="D3691">
        <v>3.5</v>
      </c>
      <c r="E3691">
        <v>77.555000000000007</v>
      </c>
      <c r="F3691" t="s">
        <v>238</v>
      </c>
      <c r="G3691">
        <f>_xlfn.XLOOKUP(A3691,'List of Molecules Used'!$D$3:$D$55,'List of Molecules Used'!$E$3:$E$55,"",0,1)</f>
        <v>302</v>
      </c>
      <c r="H3691">
        <f>_xlfn.XLOOKUP(A3691,'List of Molecules Used'!$D$3:$D$55,'List of Molecules Used'!$F$3:$F$55,"",0,1)</f>
        <v>38.79</v>
      </c>
    </row>
    <row r="3692" spans="1:8">
      <c r="A3692" s="2" t="s">
        <v>105</v>
      </c>
      <c r="B3692" s="2"/>
      <c r="C3692">
        <v>392.6</v>
      </c>
      <c r="D3692">
        <v>4</v>
      </c>
      <c r="E3692">
        <v>77.647999999999996</v>
      </c>
      <c r="F3692" t="s">
        <v>238</v>
      </c>
      <c r="G3692">
        <f>_xlfn.XLOOKUP(A3692,'List of Molecules Used'!$D$3:$D$55,'List of Molecules Used'!$E$3:$E$55,"",0,1)</f>
        <v>302</v>
      </c>
      <c r="H3692">
        <f>_xlfn.XLOOKUP(A3692,'List of Molecules Used'!$D$3:$D$55,'List of Molecules Used'!$F$3:$F$55,"",0,1)</f>
        <v>38.79</v>
      </c>
    </row>
    <row r="3693" spans="1:8">
      <c r="A3693" s="2" t="s">
        <v>105</v>
      </c>
      <c r="B3693" s="2"/>
      <c r="C3693">
        <v>392.6</v>
      </c>
      <c r="D3693">
        <v>4.5</v>
      </c>
      <c r="E3693">
        <v>77.742999999999995</v>
      </c>
      <c r="F3693" t="s">
        <v>238</v>
      </c>
      <c r="G3693">
        <f>_xlfn.XLOOKUP(A3693,'List of Molecules Used'!$D$3:$D$55,'List of Molecules Used'!$E$3:$E$55,"",0,1)</f>
        <v>302</v>
      </c>
      <c r="H3693">
        <f>_xlfn.XLOOKUP(A3693,'List of Molecules Used'!$D$3:$D$55,'List of Molecules Used'!$F$3:$F$55,"",0,1)</f>
        <v>38.79</v>
      </c>
    </row>
    <row r="3694" spans="1:8">
      <c r="A3694" s="2" t="s">
        <v>105</v>
      </c>
      <c r="B3694" s="2"/>
      <c r="C3694">
        <v>392.6</v>
      </c>
      <c r="D3694">
        <v>5</v>
      </c>
      <c r="E3694">
        <v>77.838999999999999</v>
      </c>
      <c r="F3694" t="s">
        <v>238</v>
      </c>
      <c r="G3694">
        <f>_xlfn.XLOOKUP(A3694,'List of Molecules Used'!$D$3:$D$55,'List of Molecules Used'!$E$3:$E$55,"",0,1)</f>
        <v>302</v>
      </c>
      <c r="H3694">
        <f>_xlfn.XLOOKUP(A3694,'List of Molecules Used'!$D$3:$D$55,'List of Molecules Used'!$F$3:$F$55,"",0,1)</f>
        <v>38.79</v>
      </c>
    </row>
    <row r="3695" spans="1:8">
      <c r="A3695" s="2" t="s">
        <v>105</v>
      </c>
      <c r="B3695" s="2"/>
      <c r="C3695">
        <v>392.6</v>
      </c>
      <c r="D3695">
        <v>5.5</v>
      </c>
      <c r="E3695">
        <v>77.936000000000007</v>
      </c>
      <c r="F3695" t="s">
        <v>238</v>
      </c>
      <c r="G3695">
        <f>_xlfn.XLOOKUP(A3695,'List of Molecules Used'!$D$3:$D$55,'List of Molecules Used'!$E$3:$E$55,"",0,1)</f>
        <v>302</v>
      </c>
      <c r="H3695">
        <f>_xlfn.XLOOKUP(A3695,'List of Molecules Used'!$D$3:$D$55,'List of Molecules Used'!$F$3:$F$55,"",0,1)</f>
        <v>38.79</v>
      </c>
    </row>
    <row r="3696" spans="1:8">
      <c r="A3696" s="2" t="s">
        <v>105</v>
      </c>
      <c r="B3696" s="2"/>
      <c r="C3696">
        <v>392.6</v>
      </c>
      <c r="D3696">
        <v>6</v>
      </c>
      <c r="E3696">
        <v>78.033000000000001</v>
      </c>
      <c r="F3696" t="s">
        <v>238</v>
      </c>
      <c r="G3696">
        <f>_xlfn.XLOOKUP(A3696,'List of Molecules Used'!$D$3:$D$55,'List of Molecules Used'!$E$3:$E$55,"",0,1)</f>
        <v>302</v>
      </c>
      <c r="H3696">
        <f>_xlfn.XLOOKUP(A3696,'List of Molecules Used'!$D$3:$D$55,'List of Molecules Used'!$F$3:$F$55,"",0,1)</f>
        <v>38.79</v>
      </c>
    </row>
    <row r="3697" spans="1:8">
      <c r="A3697" s="2" t="s">
        <v>105</v>
      </c>
      <c r="B3697" s="2"/>
      <c r="C3697">
        <v>392.6</v>
      </c>
      <c r="D3697">
        <v>6.5</v>
      </c>
      <c r="E3697">
        <v>78.132999999999996</v>
      </c>
      <c r="F3697" t="s">
        <v>238</v>
      </c>
      <c r="G3697">
        <f>_xlfn.XLOOKUP(A3697,'List of Molecules Used'!$D$3:$D$55,'List of Molecules Used'!$E$3:$E$55,"",0,1)</f>
        <v>302</v>
      </c>
      <c r="H3697">
        <f>_xlfn.XLOOKUP(A3697,'List of Molecules Used'!$D$3:$D$55,'List of Molecules Used'!$F$3:$F$55,"",0,1)</f>
        <v>38.79</v>
      </c>
    </row>
    <row r="3698" spans="1:8">
      <c r="A3698" s="2" t="s">
        <v>105</v>
      </c>
      <c r="B3698" s="2"/>
      <c r="C3698">
        <v>392.6</v>
      </c>
      <c r="D3698">
        <v>7</v>
      </c>
      <c r="E3698">
        <v>78.233000000000004</v>
      </c>
      <c r="F3698" t="s">
        <v>238</v>
      </c>
      <c r="G3698">
        <f>_xlfn.XLOOKUP(A3698,'List of Molecules Used'!$D$3:$D$55,'List of Molecules Used'!$E$3:$E$55,"",0,1)</f>
        <v>302</v>
      </c>
      <c r="H3698">
        <f>_xlfn.XLOOKUP(A3698,'List of Molecules Used'!$D$3:$D$55,'List of Molecules Used'!$F$3:$F$55,"",0,1)</f>
        <v>38.79</v>
      </c>
    </row>
    <row r="3699" spans="1:8">
      <c r="A3699" s="2" t="s">
        <v>105</v>
      </c>
      <c r="B3699" s="2"/>
      <c r="C3699">
        <v>392.6</v>
      </c>
      <c r="D3699">
        <v>7.5</v>
      </c>
      <c r="E3699">
        <v>78.334000000000003</v>
      </c>
      <c r="F3699" t="s">
        <v>238</v>
      </c>
      <c r="G3699">
        <f>_xlfn.XLOOKUP(A3699,'List of Molecules Used'!$D$3:$D$55,'List of Molecules Used'!$E$3:$E$55,"",0,1)</f>
        <v>302</v>
      </c>
      <c r="H3699">
        <f>_xlfn.XLOOKUP(A3699,'List of Molecules Used'!$D$3:$D$55,'List of Molecules Used'!$F$3:$F$55,"",0,1)</f>
        <v>38.79</v>
      </c>
    </row>
    <row r="3700" spans="1:8">
      <c r="A3700" s="2" t="s">
        <v>105</v>
      </c>
      <c r="B3700" s="2"/>
      <c r="C3700">
        <v>392.6</v>
      </c>
      <c r="D3700">
        <v>8</v>
      </c>
      <c r="E3700">
        <v>78.436999999999998</v>
      </c>
      <c r="F3700" t="s">
        <v>238</v>
      </c>
      <c r="G3700">
        <f>_xlfn.XLOOKUP(A3700,'List of Molecules Used'!$D$3:$D$55,'List of Molecules Used'!$E$3:$E$55,"",0,1)</f>
        <v>302</v>
      </c>
      <c r="H3700">
        <f>_xlfn.XLOOKUP(A3700,'List of Molecules Used'!$D$3:$D$55,'List of Molecules Used'!$F$3:$F$55,"",0,1)</f>
        <v>38.79</v>
      </c>
    </row>
    <row r="3701" spans="1:8">
      <c r="A3701" s="2" t="s">
        <v>105</v>
      </c>
      <c r="B3701" s="2"/>
      <c r="C3701">
        <v>392.6</v>
      </c>
      <c r="D3701">
        <v>8.5</v>
      </c>
      <c r="E3701">
        <v>78.540000000000006</v>
      </c>
      <c r="F3701" t="s">
        <v>238</v>
      </c>
      <c r="G3701">
        <f>_xlfn.XLOOKUP(A3701,'List of Molecules Used'!$D$3:$D$55,'List of Molecules Used'!$E$3:$E$55,"",0,1)</f>
        <v>302</v>
      </c>
      <c r="H3701">
        <f>_xlfn.XLOOKUP(A3701,'List of Molecules Used'!$D$3:$D$55,'List of Molecules Used'!$F$3:$F$55,"",0,1)</f>
        <v>38.79</v>
      </c>
    </row>
    <row r="3702" spans="1:8">
      <c r="A3702" s="2" t="s">
        <v>105</v>
      </c>
      <c r="B3702" s="2"/>
      <c r="C3702">
        <v>392.6</v>
      </c>
      <c r="D3702">
        <v>9</v>
      </c>
      <c r="E3702">
        <v>78.644999999999996</v>
      </c>
      <c r="F3702" t="s">
        <v>238</v>
      </c>
      <c r="G3702">
        <f>_xlfn.XLOOKUP(A3702,'List of Molecules Used'!$D$3:$D$55,'List of Molecules Used'!$E$3:$E$55,"",0,1)</f>
        <v>302</v>
      </c>
      <c r="H3702">
        <f>_xlfn.XLOOKUP(A3702,'List of Molecules Used'!$D$3:$D$55,'List of Molecules Used'!$F$3:$F$55,"",0,1)</f>
        <v>38.79</v>
      </c>
    </row>
    <row r="3703" spans="1:8">
      <c r="A3703" s="2" t="s">
        <v>105</v>
      </c>
      <c r="B3703" s="2"/>
      <c r="C3703">
        <v>392.6</v>
      </c>
      <c r="D3703">
        <v>9.5</v>
      </c>
      <c r="E3703">
        <v>78.751000000000005</v>
      </c>
      <c r="F3703" t="s">
        <v>238</v>
      </c>
      <c r="G3703">
        <f>_xlfn.XLOOKUP(A3703,'List of Molecules Used'!$D$3:$D$55,'List of Molecules Used'!$E$3:$E$55,"",0,1)</f>
        <v>302</v>
      </c>
      <c r="H3703">
        <f>_xlfn.XLOOKUP(A3703,'List of Molecules Used'!$D$3:$D$55,'List of Molecules Used'!$F$3:$F$55,"",0,1)</f>
        <v>38.79</v>
      </c>
    </row>
    <row r="3704" spans="1:8">
      <c r="A3704" s="2" t="s">
        <v>105</v>
      </c>
      <c r="B3704" s="2"/>
      <c r="C3704">
        <v>392.6</v>
      </c>
      <c r="D3704">
        <v>10</v>
      </c>
      <c r="E3704">
        <v>78.858999999999995</v>
      </c>
      <c r="F3704" t="s">
        <v>238</v>
      </c>
      <c r="G3704">
        <f>_xlfn.XLOOKUP(A3704,'List of Molecules Used'!$D$3:$D$55,'List of Molecules Used'!$E$3:$E$55,"",0,1)</f>
        <v>302</v>
      </c>
      <c r="H3704">
        <f>_xlfn.XLOOKUP(A3704,'List of Molecules Used'!$D$3:$D$55,'List of Molecules Used'!$F$3:$F$55,"",0,1)</f>
        <v>38.79</v>
      </c>
    </row>
    <row r="3705" spans="1:8">
      <c r="A3705" s="2" t="s">
        <v>109</v>
      </c>
      <c r="B3705" s="2"/>
      <c r="C3705">
        <v>136.51</v>
      </c>
      <c r="D3705">
        <v>1</v>
      </c>
      <c r="E3705">
        <v>77.210999999999999</v>
      </c>
      <c r="F3705" t="s">
        <v>237</v>
      </c>
      <c r="G3705">
        <f>_xlfn.XLOOKUP(A3705,'List of Molecules Used'!$D$3:$D$55,'List of Molecules Used'!$E$3:$E$55,"",0,1)</f>
        <v>227.51</v>
      </c>
      <c r="H3705">
        <f>_xlfn.XLOOKUP(A3705,'List of Molecules Used'!$D$3:$D$55,'List of Molecules Used'!$F$3:$F$55,"",0,1)</f>
        <v>37.5</v>
      </c>
    </row>
    <row r="3706" spans="1:8">
      <c r="A3706" s="2" t="s">
        <v>109</v>
      </c>
      <c r="B3706" s="2"/>
      <c r="C3706">
        <v>136.51</v>
      </c>
      <c r="D3706">
        <v>1.5</v>
      </c>
      <c r="E3706">
        <v>77.198999999999998</v>
      </c>
      <c r="F3706" t="s">
        <v>237</v>
      </c>
      <c r="G3706">
        <f>_xlfn.XLOOKUP(A3706,'List of Molecules Used'!$D$3:$D$55,'List of Molecules Used'!$E$3:$E$55,"",0,1)</f>
        <v>227.51</v>
      </c>
      <c r="H3706">
        <f>_xlfn.XLOOKUP(A3706,'List of Molecules Used'!$D$3:$D$55,'List of Molecules Used'!$F$3:$F$55,"",0,1)</f>
        <v>37.5</v>
      </c>
    </row>
    <row r="3707" spans="1:8">
      <c r="A3707" s="2" t="s">
        <v>109</v>
      </c>
      <c r="B3707" s="2"/>
      <c r="C3707">
        <v>136.51</v>
      </c>
      <c r="D3707">
        <v>2</v>
      </c>
      <c r="E3707">
        <v>77.188000000000002</v>
      </c>
      <c r="F3707" t="s">
        <v>237</v>
      </c>
      <c r="G3707">
        <f>_xlfn.XLOOKUP(A3707,'List of Molecules Used'!$D$3:$D$55,'List of Molecules Used'!$E$3:$E$55,"",0,1)</f>
        <v>227.51</v>
      </c>
      <c r="H3707">
        <f>_xlfn.XLOOKUP(A3707,'List of Molecules Used'!$D$3:$D$55,'List of Molecules Used'!$F$3:$F$55,"",0,1)</f>
        <v>37.5</v>
      </c>
    </row>
    <row r="3708" spans="1:8">
      <c r="A3708" s="2" t="s">
        <v>109</v>
      </c>
      <c r="B3708" s="2"/>
      <c r="C3708">
        <v>136.51</v>
      </c>
      <c r="D3708">
        <v>2.5</v>
      </c>
      <c r="E3708">
        <v>77.176000000000002</v>
      </c>
      <c r="F3708" t="s">
        <v>237</v>
      </c>
      <c r="G3708">
        <f>_xlfn.XLOOKUP(A3708,'List of Molecules Used'!$D$3:$D$55,'List of Molecules Used'!$E$3:$E$55,"",0,1)</f>
        <v>227.51</v>
      </c>
      <c r="H3708">
        <f>_xlfn.XLOOKUP(A3708,'List of Molecules Used'!$D$3:$D$55,'List of Molecules Used'!$F$3:$F$55,"",0,1)</f>
        <v>37.5</v>
      </c>
    </row>
    <row r="3709" spans="1:8">
      <c r="A3709" s="2" t="s">
        <v>109</v>
      </c>
      <c r="B3709" s="2"/>
      <c r="C3709">
        <v>136.51</v>
      </c>
      <c r="D3709">
        <v>3</v>
      </c>
      <c r="E3709">
        <v>77.165000000000006</v>
      </c>
      <c r="F3709" t="s">
        <v>237</v>
      </c>
      <c r="G3709">
        <f>_xlfn.XLOOKUP(A3709,'List of Molecules Used'!$D$3:$D$55,'List of Molecules Used'!$E$3:$E$55,"",0,1)</f>
        <v>227.51</v>
      </c>
      <c r="H3709">
        <f>_xlfn.XLOOKUP(A3709,'List of Molecules Used'!$D$3:$D$55,'List of Molecules Used'!$F$3:$F$55,"",0,1)</f>
        <v>37.5</v>
      </c>
    </row>
    <row r="3710" spans="1:8">
      <c r="A3710" s="2" t="s">
        <v>109</v>
      </c>
      <c r="B3710" s="2"/>
      <c r="C3710">
        <v>136.51</v>
      </c>
      <c r="D3710">
        <v>3.5</v>
      </c>
      <c r="E3710">
        <v>77.153000000000006</v>
      </c>
      <c r="F3710" t="s">
        <v>237</v>
      </c>
      <c r="G3710">
        <f>_xlfn.XLOOKUP(A3710,'List of Molecules Used'!$D$3:$D$55,'List of Molecules Used'!$E$3:$E$55,"",0,1)</f>
        <v>227.51</v>
      </c>
      <c r="H3710">
        <f>_xlfn.XLOOKUP(A3710,'List of Molecules Used'!$D$3:$D$55,'List of Molecules Used'!$F$3:$F$55,"",0,1)</f>
        <v>37.5</v>
      </c>
    </row>
    <row r="3711" spans="1:8">
      <c r="A3711" s="2" t="s">
        <v>109</v>
      </c>
      <c r="B3711" s="2"/>
      <c r="C3711">
        <v>136.51</v>
      </c>
      <c r="D3711">
        <v>4</v>
      </c>
      <c r="E3711">
        <v>77.141000000000005</v>
      </c>
      <c r="F3711" t="s">
        <v>237</v>
      </c>
      <c r="G3711">
        <f>_xlfn.XLOOKUP(A3711,'List of Molecules Used'!$D$3:$D$55,'List of Molecules Used'!$E$3:$E$55,"",0,1)</f>
        <v>227.51</v>
      </c>
      <c r="H3711">
        <f>_xlfn.XLOOKUP(A3711,'List of Molecules Used'!$D$3:$D$55,'List of Molecules Used'!$F$3:$F$55,"",0,1)</f>
        <v>37.5</v>
      </c>
    </row>
    <row r="3712" spans="1:8">
      <c r="A3712" s="2" t="s">
        <v>109</v>
      </c>
      <c r="B3712" s="2"/>
      <c r="C3712">
        <v>136.51</v>
      </c>
      <c r="D3712">
        <v>4.5</v>
      </c>
      <c r="E3712">
        <v>77.13</v>
      </c>
      <c r="F3712" t="s">
        <v>237</v>
      </c>
      <c r="G3712">
        <f>_xlfn.XLOOKUP(A3712,'List of Molecules Used'!$D$3:$D$55,'List of Molecules Used'!$E$3:$E$55,"",0,1)</f>
        <v>227.51</v>
      </c>
      <c r="H3712">
        <f>_xlfn.XLOOKUP(A3712,'List of Molecules Used'!$D$3:$D$55,'List of Molecules Used'!$F$3:$F$55,"",0,1)</f>
        <v>37.5</v>
      </c>
    </row>
    <row r="3713" spans="1:8">
      <c r="A3713" s="2" t="s">
        <v>109</v>
      </c>
      <c r="B3713" s="2"/>
      <c r="C3713">
        <v>136.51</v>
      </c>
      <c r="D3713">
        <v>5</v>
      </c>
      <c r="E3713">
        <v>77.117999999999995</v>
      </c>
      <c r="F3713" t="s">
        <v>237</v>
      </c>
      <c r="G3713">
        <f>_xlfn.XLOOKUP(A3713,'List of Molecules Used'!$D$3:$D$55,'List of Molecules Used'!$E$3:$E$55,"",0,1)</f>
        <v>227.51</v>
      </c>
      <c r="H3713">
        <f>_xlfn.XLOOKUP(A3713,'List of Molecules Used'!$D$3:$D$55,'List of Molecules Used'!$F$3:$F$55,"",0,1)</f>
        <v>37.5</v>
      </c>
    </row>
    <row r="3714" spans="1:8">
      <c r="A3714" s="2" t="s">
        <v>109</v>
      </c>
      <c r="B3714" s="2"/>
      <c r="C3714">
        <v>136.51</v>
      </c>
      <c r="D3714">
        <v>5.5</v>
      </c>
      <c r="E3714">
        <v>77.106999999999999</v>
      </c>
      <c r="F3714" t="s">
        <v>237</v>
      </c>
      <c r="G3714">
        <f>_xlfn.XLOOKUP(A3714,'List of Molecules Used'!$D$3:$D$55,'List of Molecules Used'!$E$3:$E$55,"",0,1)</f>
        <v>227.51</v>
      </c>
      <c r="H3714">
        <f>_xlfn.XLOOKUP(A3714,'List of Molecules Used'!$D$3:$D$55,'List of Molecules Used'!$F$3:$F$55,"",0,1)</f>
        <v>37.5</v>
      </c>
    </row>
    <row r="3715" spans="1:8">
      <c r="A3715" s="2" t="s">
        <v>109</v>
      </c>
      <c r="B3715" s="2"/>
      <c r="C3715">
        <v>136.51</v>
      </c>
      <c r="D3715">
        <v>6</v>
      </c>
      <c r="E3715">
        <v>77.096000000000004</v>
      </c>
      <c r="F3715" t="s">
        <v>237</v>
      </c>
      <c r="G3715">
        <f>_xlfn.XLOOKUP(A3715,'List of Molecules Used'!$D$3:$D$55,'List of Molecules Used'!$E$3:$E$55,"",0,1)</f>
        <v>227.51</v>
      </c>
      <c r="H3715">
        <f>_xlfn.XLOOKUP(A3715,'List of Molecules Used'!$D$3:$D$55,'List of Molecules Used'!$F$3:$F$55,"",0,1)</f>
        <v>37.5</v>
      </c>
    </row>
    <row r="3716" spans="1:8">
      <c r="A3716" s="2" t="s">
        <v>109</v>
      </c>
      <c r="B3716" s="2"/>
      <c r="C3716">
        <v>136.51</v>
      </c>
      <c r="D3716">
        <v>6.5</v>
      </c>
      <c r="E3716">
        <v>77.084000000000003</v>
      </c>
      <c r="F3716" t="s">
        <v>237</v>
      </c>
      <c r="G3716">
        <f>_xlfn.XLOOKUP(A3716,'List of Molecules Used'!$D$3:$D$55,'List of Molecules Used'!$E$3:$E$55,"",0,1)</f>
        <v>227.51</v>
      </c>
      <c r="H3716">
        <f>_xlfn.XLOOKUP(A3716,'List of Molecules Used'!$D$3:$D$55,'List of Molecules Used'!$F$3:$F$55,"",0,1)</f>
        <v>37.5</v>
      </c>
    </row>
    <row r="3717" spans="1:8">
      <c r="A3717" s="2" t="s">
        <v>109</v>
      </c>
      <c r="B3717" s="2"/>
      <c r="C3717">
        <v>136.51</v>
      </c>
      <c r="D3717">
        <v>7</v>
      </c>
      <c r="E3717">
        <v>77.072999999999993</v>
      </c>
      <c r="F3717" t="s">
        <v>237</v>
      </c>
      <c r="G3717">
        <f>_xlfn.XLOOKUP(A3717,'List of Molecules Used'!$D$3:$D$55,'List of Molecules Used'!$E$3:$E$55,"",0,1)</f>
        <v>227.51</v>
      </c>
      <c r="H3717">
        <f>_xlfn.XLOOKUP(A3717,'List of Molecules Used'!$D$3:$D$55,'List of Molecules Used'!$F$3:$F$55,"",0,1)</f>
        <v>37.5</v>
      </c>
    </row>
    <row r="3718" spans="1:8">
      <c r="A3718" s="2" t="s">
        <v>109</v>
      </c>
      <c r="B3718" s="2"/>
      <c r="C3718">
        <v>136.51</v>
      </c>
      <c r="D3718">
        <v>7.5</v>
      </c>
      <c r="E3718">
        <v>77.061999999999998</v>
      </c>
      <c r="F3718" t="s">
        <v>237</v>
      </c>
      <c r="G3718">
        <f>_xlfn.XLOOKUP(A3718,'List of Molecules Used'!$D$3:$D$55,'List of Molecules Used'!$E$3:$E$55,"",0,1)</f>
        <v>227.51</v>
      </c>
      <c r="H3718">
        <f>_xlfn.XLOOKUP(A3718,'List of Molecules Used'!$D$3:$D$55,'List of Molecules Used'!$F$3:$F$55,"",0,1)</f>
        <v>37.5</v>
      </c>
    </row>
    <row r="3719" spans="1:8">
      <c r="A3719" s="2" t="s">
        <v>109</v>
      </c>
      <c r="B3719" s="2"/>
      <c r="C3719">
        <v>136.51</v>
      </c>
      <c r="D3719">
        <v>8</v>
      </c>
      <c r="E3719">
        <v>77.05</v>
      </c>
      <c r="F3719" t="s">
        <v>237</v>
      </c>
      <c r="G3719">
        <f>_xlfn.XLOOKUP(A3719,'List of Molecules Used'!$D$3:$D$55,'List of Molecules Used'!$E$3:$E$55,"",0,1)</f>
        <v>227.51</v>
      </c>
      <c r="H3719">
        <f>_xlfn.XLOOKUP(A3719,'List of Molecules Used'!$D$3:$D$55,'List of Molecules Used'!$F$3:$F$55,"",0,1)</f>
        <v>37.5</v>
      </c>
    </row>
    <row r="3720" spans="1:8">
      <c r="A3720" s="2" t="s">
        <v>109</v>
      </c>
      <c r="B3720" s="2"/>
      <c r="C3720">
        <v>136.51</v>
      </c>
      <c r="D3720">
        <v>8.5</v>
      </c>
      <c r="E3720">
        <v>77.039000000000001</v>
      </c>
      <c r="F3720" t="s">
        <v>237</v>
      </c>
      <c r="G3720">
        <f>_xlfn.XLOOKUP(A3720,'List of Molecules Used'!$D$3:$D$55,'List of Molecules Used'!$E$3:$E$55,"",0,1)</f>
        <v>227.51</v>
      </c>
      <c r="H3720">
        <f>_xlfn.XLOOKUP(A3720,'List of Molecules Used'!$D$3:$D$55,'List of Molecules Used'!$F$3:$F$55,"",0,1)</f>
        <v>37.5</v>
      </c>
    </row>
    <row r="3721" spans="1:8">
      <c r="A3721" s="2" t="s">
        <v>109</v>
      </c>
      <c r="B3721" s="2"/>
      <c r="C3721">
        <v>136.51</v>
      </c>
      <c r="D3721">
        <v>9</v>
      </c>
      <c r="E3721">
        <v>77.028000000000006</v>
      </c>
      <c r="F3721" t="s">
        <v>237</v>
      </c>
      <c r="G3721">
        <f>_xlfn.XLOOKUP(A3721,'List of Molecules Used'!$D$3:$D$55,'List of Molecules Used'!$E$3:$E$55,"",0,1)</f>
        <v>227.51</v>
      </c>
      <c r="H3721">
        <f>_xlfn.XLOOKUP(A3721,'List of Molecules Used'!$D$3:$D$55,'List of Molecules Used'!$F$3:$F$55,"",0,1)</f>
        <v>37.5</v>
      </c>
    </row>
    <row r="3722" spans="1:8">
      <c r="A3722" s="2" t="s">
        <v>109</v>
      </c>
      <c r="B3722" s="2"/>
      <c r="C3722">
        <v>136.51</v>
      </c>
      <c r="D3722">
        <v>9.5</v>
      </c>
      <c r="E3722">
        <v>77.016000000000005</v>
      </c>
      <c r="F3722" t="s">
        <v>237</v>
      </c>
      <c r="G3722">
        <f>_xlfn.XLOOKUP(A3722,'List of Molecules Used'!$D$3:$D$55,'List of Molecules Used'!$E$3:$E$55,"",0,1)</f>
        <v>227.51</v>
      </c>
      <c r="H3722">
        <f>_xlfn.XLOOKUP(A3722,'List of Molecules Used'!$D$3:$D$55,'List of Molecules Used'!$F$3:$F$55,"",0,1)</f>
        <v>37.5</v>
      </c>
    </row>
    <row r="3723" spans="1:8">
      <c r="A3723" s="2" t="s">
        <v>109</v>
      </c>
      <c r="B3723" s="2"/>
      <c r="C3723">
        <v>136.51</v>
      </c>
      <c r="D3723">
        <v>10</v>
      </c>
      <c r="E3723">
        <v>77.004999999999995</v>
      </c>
      <c r="F3723" t="s">
        <v>237</v>
      </c>
      <c r="G3723">
        <f>_xlfn.XLOOKUP(A3723,'List of Molecules Used'!$D$3:$D$55,'List of Molecules Used'!$E$3:$E$55,"",0,1)</f>
        <v>227.51</v>
      </c>
      <c r="H3723">
        <f>_xlfn.XLOOKUP(A3723,'List of Molecules Used'!$D$3:$D$55,'List of Molecules Used'!$F$3:$F$55,"",0,1)</f>
        <v>37.5</v>
      </c>
    </row>
    <row r="3724" spans="1:8">
      <c r="A3724" s="2" t="s">
        <v>109</v>
      </c>
      <c r="B3724" s="2"/>
      <c r="C3724">
        <v>159.26</v>
      </c>
      <c r="D3724">
        <v>1</v>
      </c>
      <c r="E3724">
        <v>42.582999999999998</v>
      </c>
      <c r="F3724" t="s">
        <v>238</v>
      </c>
      <c r="G3724">
        <f>_xlfn.XLOOKUP(A3724,'List of Molecules Used'!$D$3:$D$55,'List of Molecules Used'!$E$3:$E$55,"",0,1)</f>
        <v>227.51</v>
      </c>
      <c r="H3724">
        <f>_xlfn.XLOOKUP(A3724,'List of Molecules Used'!$D$3:$D$55,'List of Molecules Used'!$F$3:$F$55,"",0,1)</f>
        <v>37.5</v>
      </c>
    </row>
    <row r="3725" spans="1:8">
      <c r="A3725" s="2" t="s">
        <v>109</v>
      </c>
      <c r="B3725" s="2"/>
      <c r="C3725">
        <v>159.26</v>
      </c>
      <c r="D3725">
        <v>1.5</v>
      </c>
      <c r="E3725">
        <v>43.262</v>
      </c>
      <c r="F3725" t="s">
        <v>238</v>
      </c>
      <c r="G3725">
        <f>_xlfn.XLOOKUP(A3725,'List of Molecules Used'!$D$3:$D$55,'List of Molecules Used'!$E$3:$E$55,"",0,1)</f>
        <v>227.51</v>
      </c>
      <c r="H3725">
        <f>_xlfn.XLOOKUP(A3725,'List of Molecules Used'!$D$3:$D$55,'List of Molecules Used'!$F$3:$F$55,"",0,1)</f>
        <v>37.5</v>
      </c>
    </row>
    <row r="3726" spans="1:8">
      <c r="A3726" s="2" t="s">
        <v>109</v>
      </c>
      <c r="B3726" s="2"/>
      <c r="C3726">
        <v>159.26</v>
      </c>
      <c r="D3726">
        <v>2</v>
      </c>
      <c r="E3726">
        <v>44.045999999999999</v>
      </c>
      <c r="F3726" t="s">
        <v>238</v>
      </c>
      <c r="G3726">
        <f>_xlfn.XLOOKUP(A3726,'List of Molecules Used'!$D$3:$D$55,'List of Molecules Used'!$E$3:$E$55,"",0,1)</f>
        <v>227.51</v>
      </c>
      <c r="H3726">
        <f>_xlfn.XLOOKUP(A3726,'List of Molecules Used'!$D$3:$D$55,'List of Molecules Used'!$F$3:$F$55,"",0,1)</f>
        <v>37.5</v>
      </c>
    </row>
    <row r="3727" spans="1:8">
      <c r="A3727" s="2" t="s">
        <v>109</v>
      </c>
      <c r="B3727" s="2"/>
      <c r="C3727">
        <v>159.26</v>
      </c>
      <c r="D3727">
        <v>2.4859</v>
      </c>
      <c r="E3727">
        <v>44.923999999999999</v>
      </c>
      <c r="F3727" t="s">
        <v>238</v>
      </c>
      <c r="G3727">
        <f>_xlfn.XLOOKUP(A3727,'List of Molecules Used'!$D$3:$D$55,'List of Molecules Used'!$E$3:$E$55,"",0,1)</f>
        <v>227.51</v>
      </c>
      <c r="H3727">
        <f>_xlfn.XLOOKUP(A3727,'List of Molecules Used'!$D$3:$D$55,'List of Molecules Used'!$F$3:$F$55,"",0,1)</f>
        <v>37.5</v>
      </c>
    </row>
    <row r="3728" spans="1:8">
      <c r="A3728" s="2" t="s">
        <v>109</v>
      </c>
      <c r="B3728" s="2"/>
      <c r="C3728">
        <v>159.26</v>
      </c>
      <c r="D3728">
        <v>2.4859</v>
      </c>
      <c r="E3728">
        <v>84.21</v>
      </c>
      <c r="F3728" t="s">
        <v>237</v>
      </c>
      <c r="G3728">
        <f>_xlfn.XLOOKUP(A3728,'List of Molecules Used'!$D$3:$D$55,'List of Molecules Used'!$E$3:$E$55,"",0,1)</f>
        <v>227.51</v>
      </c>
      <c r="H3728">
        <f>_xlfn.XLOOKUP(A3728,'List of Molecules Used'!$D$3:$D$55,'List of Molecules Used'!$F$3:$F$55,"",0,1)</f>
        <v>37.5</v>
      </c>
    </row>
    <row r="3729" spans="1:8">
      <c r="A3729" s="2" t="s">
        <v>109</v>
      </c>
      <c r="B3729" s="2"/>
      <c r="C3729">
        <v>159.26</v>
      </c>
      <c r="D3729">
        <v>2.5</v>
      </c>
      <c r="E3729">
        <v>84.21</v>
      </c>
      <c r="F3729" t="s">
        <v>237</v>
      </c>
      <c r="G3729">
        <f>_xlfn.XLOOKUP(A3729,'List of Molecules Used'!$D$3:$D$55,'List of Molecules Used'!$E$3:$E$55,"",0,1)</f>
        <v>227.51</v>
      </c>
      <c r="H3729">
        <f>_xlfn.XLOOKUP(A3729,'List of Molecules Used'!$D$3:$D$55,'List of Molecules Used'!$F$3:$F$55,"",0,1)</f>
        <v>37.5</v>
      </c>
    </row>
    <row r="3730" spans="1:8">
      <c r="A3730" s="2" t="s">
        <v>109</v>
      </c>
      <c r="B3730" s="2"/>
      <c r="C3730">
        <v>159.26</v>
      </c>
      <c r="D3730">
        <v>3</v>
      </c>
      <c r="E3730">
        <v>84.183999999999997</v>
      </c>
      <c r="F3730" t="s">
        <v>237</v>
      </c>
      <c r="G3730">
        <f>_xlfn.XLOOKUP(A3730,'List of Molecules Used'!$D$3:$D$55,'List of Molecules Used'!$E$3:$E$55,"",0,1)</f>
        <v>227.51</v>
      </c>
      <c r="H3730">
        <f>_xlfn.XLOOKUP(A3730,'List of Molecules Used'!$D$3:$D$55,'List of Molecules Used'!$F$3:$F$55,"",0,1)</f>
        <v>37.5</v>
      </c>
    </row>
    <row r="3731" spans="1:8">
      <c r="A3731" s="2" t="s">
        <v>109</v>
      </c>
      <c r="B3731" s="2"/>
      <c r="C3731">
        <v>159.26</v>
      </c>
      <c r="D3731">
        <v>3.5</v>
      </c>
      <c r="E3731">
        <v>84.159000000000006</v>
      </c>
      <c r="F3731" t="s">
        <v>237</v>
      </c>
      <c r="G3731">
        <f>_xlfn.XLOOKUP(A3731,'List of Molecules Used'!$D$3:$D$55,'List of Molecules Used'!$E$3:$E$55,"",0,1)</f>
        <v>227.51</v>
      </c>
      <c r="H3731">
        <f>_xlfn.XLOOKUP(A3731,'List of Molecules Used'!$D$3:$D$55,'List of Molecules Used'!$F$3:$F$55,"",0,1)</f>
        <v>37.5</v>
      </c>
    </row>
    <row r="3732" spans="1:8">
      <c r="A3732" s="2" t="s">
        <v>109</v>
      </c>
      <c r="B3732" s="2"/>
      <c r="C3732">
        <v>159.26</v>
      </c>
      <c r="D3732">
        <v>4</v>
      </c>
      <c r="E3732">
        <v>84.132999999999996</v>
      </c>
      <c r="F3732" t="s">
        <v>237</v>
      </c>
      <c r="G3732">
        <f>_xlfn.XLOOKUP(A3732,'List of Molecules Used'!$D$3:$D$55,'List of Molecules Used'!$E$3:$E$55,"",0,1)</f>
        <v>227.51</v>
      </c>
      <c r="H3732">
        <f>_xlfn.XLOOKUP(A3732,'List of Molecules Used'!$D$3:$D$55,'List of Molecules Used'!$F$3:$F$55,"",0,1)</f>
        <v>37.5</v>
      </c>
    </row>
    <row r="3733" spans="1:8">
      <c r="A3733" s="2" t="s">
        <v>109</v>
      </c>
      <c r="B3733" s="2"/>
      <c r="C3733">
        <v>159.26</v>
      </c>
      <c r="D3733">
        <v>4.5</v>
      </c>
      <c r="E3733">
        <v>84.108000000000004</v>
      </c>
      <c r="F3733" t="s">
        <v>237</v>
      </c>
      <c r="G3733">
        <f>_xlfn.XLOOKUP(A3733,'List of Molecules Used'!$D$3:$D$55,'List of Molecules Used'!$E$3:$E$55,"",0,1)</f>
        <v>227.51</v>
      </c>
      <c r="H3733">
        <f>_xlfn.XLOOKUP(A3733,'List of Molecules Used'!$D$3:$D$55,'List of Molecules Used'!$F$3:$F$55,"",0,1)</f>
        <v>37.5</v>
      </c>
    </row>
    <row r="3734" spans="1:8">
      <c r="A3734" s="2" t="s">
        <v>109</v>
      </c>
      <c r="B3734" s="2"/>
      <c r="C3734">
        <v>159.26</v>
      </c>
      <c r="D3734">
        <v>5</v>
      </c>
      <c r="E3734">
        <v>84.082999999999998</v>
      </c>
      <c r="F3734" t="s">
        <v>237</v>
      </c>
      <c r="G3734">
        <f>_xlfn.XLOOKUP(A3734,'List of Molecules Used'!$D$3:$D$55,'List of Molecules Used'!$E$3:$E$55,"",0,1)</f>
        <v>227.51</v>
      </c>
      <c r="H3734">
        <f>_xlfn.XLOOKUP(A3734,'List of Molecules Used'!$D$3:$D$55,'List of Molecules Used'!$F$3:$F$55,"",0,1)</f>
        <v>37.5</v>
      </c>
    </row>
    <row r="3735" spans="1:8">
      <c r="A3735" s="2" t="s">
        <v>109</v>
      </c>
      <c r="B3735" s="2"/>
      <c r="C3735">
        <v>159.26</v>
      </c>
      <c r="D3735">
        <v>5.5</v>
      </c>
      <c r="E3735">
        <v>84.058000000000007</v>
      </c>
      <c r="F3735" t="s">
        <v>237</v>
      </c>
      <c r="G3735">
        <f>_xlfn.XLOOKUP(A3735,'List of Molecules Used'!$D$3:$D$55,'List of Molecules Used'!$E$3:$E$55,"",0,1)</f>
        <v>227.51</v>
      </c>
      <c r="H3735">
        <f>_xlfn.XLOOKUP(A3735,'List of Molecules Used'!$D$3:$D$55,'List of Molecules Used'!$F$3:$F$55,"",0,1)</f>
        <v>37.5</v>
      </c>
    </row>
    <row r="3736" spans="1:8">
      <c r="A3736" s="2" t="s">
        <v>109</v>
      </c>
      <c r="B3736" s="2"/>
      <c r="C3736">
        <v>159.26</v>
      </c>
      <c r="D3736">
        <v>6</v>
      </c>
      <c r="E3736">
        <v>84.033000000000001</v>
      </c>
      <c r="F3736" t="s">
        <v>237</v>
      </c>
      <c r="G3736">
        <f>_xlfn.XLOOKUP(A3736,'List of Molecules Used'!$D$3:$D$55,'List of Molecules Used'!$E$3:$E$55,"",0,1)</f>
        <v>227.51</v>
      </c>
      <c r="H3736">
        <f>_xlfn.XLOOKUP(A3736,'List of Molecules Used'!$D$3:$D$55,'List of Molecules Used'!$F$3:$F$55,"",0,1)</f>
        <v>37.5</v>
      </c>
    </row>
    <row r="3737" spans="1:8">
      <c r="A3737" s="2" t="s">
        <v>109</v>
      </c>
      <c r="B3737" s="2"/>
      <c r="C3737">
        <v>159.26</v>
      </c>
      <c r="D3737">
        <v>6.5</v>
      </c>
      <c r="E3737">
        <v>84.007999999999996</v>
      </c>
      <c r="F3737" t="s">
        <v>237</v>
      </c>
      <c r="G3737">
        <f>_xlfn.XLOOKUP(A3737,'List of Molecules Used'!$D$3:$D$55,'List of Molecules Used'!$E$3:$E$55,"",0,1)</f>
        <v>227.51</v>
      </c>
      <c r="H3737">
        <f>_xlfn.XLOOKUP(A3737,'List of Molecules Used'!$D$3:$D$55,'List of Molecules Used'!$F$3:$F$55,"",0,1)</f>
        <v>37.5</v>
      </c>
    </row>
    <row r="3738" spans="1:8">
      <c r="A3738" s="2" t="s">
        <v>109</v>
      </c>
      <c r="B3738" s="2"/>
      <c r="C3738">
        <v>159.26</v>
      </c>
      <c r="D3738">
        <v>7</v>
      </c>
      <c r="E3738">
        <v>83.983000000000004</v>
      </c>
      <c r="F3738" t="s">
        <v>237</v>
      </c>
      <c r="G3738">
        <f>_xlfn.XLOOKUP(A3738,'List of Molecules Used'!$D$3:$D$55,'List of Molecules Used'!$E$3:$E$55,"",0,1)</f>
        <v>227.51</v>
      </c>
      <c r="H3738">
        <f>_xlfn.XLOOKUP(A3738,'List of Molecules Used'!$D$3:$D$55,'List of Molecules Used'!$F$3:$F$55,"",0,1)</f>
        <v>37.5</v>
      </c>
    </row>
    <row r="3739" spans="1:8">
      <c r="A3739" s="2" t="s">
        <v>109</v>
      </c>
      <c r="B3739" s="2"/>
      <c r="C3739">
        <v>159.26</v>
      </c>
      <c r="D3739">
        <v>7.5</v>
      </c>
      <c r="E3739">
        <v>83.959000000000003</v>
      </c>
      <c r="F3739" t="s">
        <v>237</v>
      </c>
      <c r="G3739">
        <f>_xlfn.XLOOKUP(A3739,'List of Molecules Used'!$D$3:$D$55,'List of Molecules Used'!$E$3:$E$55,"",0,1)</f>
        <v>227.51</v>
      </c>
      <c r="H3739">
        <f>_xlfn.XLOOKUP(A3739,'List of Molecules Used'!$D$3:$D$55,'List of Molecules Used'!$F$3:$F$55,"",0,1)</f>
        <v>37.5</v>
      </c>
    </row>
    <row r="3740" spans="1:8">
      <c r="A3740" s="2" t="s">
        <v>109</v>
      </c>
      <c r="B3740" s="2"/>
      <c r="C3740">
        <v>159.26</v>
      </c>
      <c r="D3740">
        <v>8</v>
      </c>
      <c r="E3740">
        <v>83.933999999999997</v>
      </c>
      <c r="F3740" t="s">
        <v>237</v>
      </c>
      <c r="G3740">
        <f>_xlfn.XLOOKUP(A3740,'List of Molecules Used'!$D$3:$D$55,'List of Molecules Used'!$E$3:$E$55,"",0,1)</f>
        <v>227.51</v>
      </c>
      <c r="H3740">
        <f>_xlfn.XLOOKUP(A3740,'List of Molecules Used'!$D$3:$D$55,'List of Molecules Used'!$F$3:$F$55,"",0,1)</f>
        <v>37.5</v>
      </c>
    </row>
    <row r="3741" spans="1:8">
      <c r="A3741" s="2" t="s">
        <v>109</v>
      </c>
      <c r="B3741" s="2"/>
      <c r="C3741">
        <v>159.26</v>
      </c>
      <c r="D3741">
        <v>8.5</v>
      </c>
      <c r="E3741">
        <v>83.909000000000006</v>
      </c>
      <c r="F3741" t="s">
        <v>237</v>
      </c>
      <c r="G3741">
        <f>_xlfn.XLOOKUP(A3741,'List of Molecules Used'!$D$3:$D$55,'List of Molecules Used'!$E$3:$E$55,"",0,1)</f>
        <v>227.51</v>
      </c>
      <c r="H3741">
        <f>_xlfn.XLOOKUP(A3741,'List of Molecules Used'!$D$3:$D$55,'List of Molecules Used'!$F$3:$F$55,"",0,1)</f>
        <v>37.5</v>
      </c>
    </row>
    <row r="3742" spans="1:8">
      <c r="A3742" s="2" t="s">
        <v>109</v>
      </c>
      <c r="B3742" s="2"/>
      <c r="C3742">
        <v>159.26</v>
      </c>
      <c r="D3742">
        <v>9</v>
      </c>
      <c r="E3742">
        <v>83.885000000000005</v>
      </c>
      <c r="F3742" t="s">
        <v>237</v>
      </c>
      <c r="G3742">
        <f>_xlfn.XLOOKUP(A3742,'List of Molecules Used'!$D$3:$D$55,'List of Molecules Used'!$E$3:$E$55,"",0,1)</f>
        <v>227.51</v>
      </c>
      <c r="H3742">
        <f>_xlfn.XLOOKUP(A3742,'List of Molecules Used'!$D$3:$D$55,'List of Molecules Used'!$F$3:$F$55,"",0,1)</f>
        <v>37.5</v>
      </c>
    </row>
    <row r="3743" spans="1:8">
      <c r="A3743" s="2" t="s">
        <v>109</v>
      </c>
      <c r="B3743" s="2"/>
      <c r="C3743">
        <v>159.26</v>
      </c>
      <c r="D3743">
        <v>9.5</v>
      </c>
      <c r="E3743">
        <v>83.861000000000004</v>
      </c>
      <c r="F3743" t="s">
        <v>237</v>
      </c>
      <c r="G3743">
        <f>_xlfn.XLOOKUP(A3743,'List of Molecules Used'!$D$3:$D$55,'List of Molecules Used'!$E$3:$E$55,"",0,1)</f>
        <v>227.51</v>
      </c>
      <c r="H3743">
        <f>_xlfn.XLOOKUP(A3743,'List of Molecules Used'!$D$3:$D$55,'List of Molecules Used'!$F$3:$F$55,"",0,1)</f>
        <v>37.5</v>
      </c>
    </row>
    <row r="3744" spans="1:8">
      <c r="A3744" s="2" t="s">
        <v>109</v>
      </c>
      <c r="B3744" s="2"/>
      <c r="C3744">
        <v>159.26</v>
      </c>
      <c r="D3744">
        <v>10</v>
      </c>
      <c r="E3744">
        <v>83.837000000000003</v>
      </c>
      <c r="F3744" t="s">
        <v>237</v>
      </c>
      <c r="G3744">
        <f>_xlfn.XLOOKUP(A3744,'List of Molecules Used'!$D$3:$D$55,'List of Molecules Used'!$E$3:$E$55,"",0,1)</f>
        <v>227.51</v>
      </c>
      <c r="H3744">
        <f>_xlfn.XLOOKUP(A3744,'List of Molecules Used'!$D$3:$D$55,'List of Molecules Used'!$F$3:$F$55,"",0,1)</f>
        <v>37.5</v>
      </c>
    </row>
    <row r="3745" spans="1:8">
      <c r="A3745" s="2" t="s">
        <v>109</v>
      </c>
      <c r="B3745" s="2"/>
      <c r="C3745">
        <v>182.01</v>
      </c>
      <c r="D3745">
        <v>1</v>
      </c>
      <c r="E3745">
        <v>45.341000000000001</v>
      </c>
      <c r="F3745" t="s">
        <v>238</v>
      </c>
      <c r="G3745">
        <f>_xlfn.XLOOKUP(A3745,'List of Molecules Used'!$D$3:$D$55,'List of Molecules Used'!$E$3:$E$55,"",0,1)</f>
        <v>227.51</v>
      </c>
      <c r="H3745">
        <f>_xlfn.XLOOKUP(A3745,'List of Molecules Used'!$D$3:$D$55,'List of Molecules Used'!$F$3:$F$55,"",0,1)</f>
        <v>37.5</v>
      </c>
    </row>
    <row r="3746" spans="1:8">
      <c r="A3746" s="2" t="s">
        <v>109</v>
      </c>
      <c r="B3746" s="2"/>
      <c r="C3746">
        <v>182.01</v>
      </c>
      <c r="D3746">
        <v>1.5</v>
      </c>
      <c r="E3746">
        <v>45.756</v>
      </c>
      <c r="F3746" t="s">
        <v>238</v>
      </c>
      <c r="G3746">
        <f>_xlfn.XLOOKUP(A3746,'List of Molecules Used'!$D$3:$D$55,'List of Molecules Used'!$E$3:$E$55,"",0,1)</f>
        <v>227.51</v>
      </c>
      <c r="H3746">
        <f>_xlfn.XLOOKUP(A3746,'List of Molecules Used'!$D$3:$D$55,'List of Molecules Used'!$F$3:$F$55,"",0,1)</f>
        <v>37.5</v>
      </c>
    </row>
    <row r="3747" spans="1:8">
      <c r="A3747" s="2" t="s">
        <v>109</v>
      </c>
      <c r="B3747" s="2"/>
      <c r="C3747">
        <v>182.01</v>
      </c>
      <c r="D3747">
        <v>2</v>
      </c>
      <c r="E3747">
        <v>46.206000000000003</v>
      </c>
      <c r="F3747" t="s">
        <v>238</v>
      </c>
      <c r="G3747">
        <f>_xlfn.XLOOKUP(A3747,'List of Molecules Used'!$D$3:$D$55,'List of Molecules Used'!$E$3:$E$55,"",0,1)</f>
        <v>227.51</v>
      </c>
      <c r="H3747">
        <f>_xlfn.XLOOKUP(A3747,'List of Molecules Used'!$D$3:$D$55,'List of Molecules Used'!$F$3:$F$55,"",0,1)</f>
        <v>37.5</v>
      </c>
    </row>
    <row r="3748" spans="1:8">
      <c r="A3748" s="2" t="s">
        <v>109</v>
      </c>
      <c r="B3748" s="2"/>
      <c r="C3748">
        <v>182.01</v>
      </c>
      <c r="D3748">
        <v>2.5</v>
      </c>
      <c r="E3748">
        <v>46.694000000000003</v>
      </c>
      <c r="F3748" t="s">
        <v>238</v>
      </c>
      <c r="G3748">
        <f>_xlfn.XLOOKUP(A3748,'List of Molecules Used'!$D$3:$D$55,'List of Molecules Used'!$E$3:$E$55,"",0,1)</f>
        <v>227.51</v>
      </c>
      <c r="H3748">
        <f>_xlfn.XLOOKUP(A3748,'List of Molecules Used'!$D$3:$D$55,'List of Molecules Used'!$F$3:$F$55,"",0,1)</f>
        <v>37.5</v>
      </c>
    </row>
    <row r="3749" spans="1:8">
      <c r="A3749" s="2" t="s">
        <v>109</v>
      </c>
      <c r="B3749" s="2"/>
      <c r="C3749">
        <v>182.01</v>
      </c>
      <c r="D3749">
        <v>3</v>
      </c>
      <c r="E3749">
        <v>47.225000000000001</v>
      </c>
      <c r="F3749" t="s">
        <v>238</v>
      </c>
      <c r="G3749">
        <f>_xlfn.XLOOKUP(A3749,'List of Molecules Used'!$D$3:$D$55,'List of Molecules Used'!$E$3:$E$55,"",0,1)</f>
        <v>227.51</v>
      </c>
      <c r="H3749">
        <f>_xlfn.XLOOKUP(A3749,'List of Molecules Used'!$D$3:$D$55,'List of Molecules Used'!$F$3:$F$55,"",0,1)</f>
        <v>37.5</v>
      </c>
    </row>
    <row r="3750" spans="1:8">
      <c r="A3750" s="2" t="s">
        <v>109</v>
      </c>
      <c r="B3750" s="2"/>
      <c r="C3750">
        <v>182.01</v>
      </c>
      <c r="D3750">
        <v>3.5</v>
      </c>
      <c r="E3750">
        <v>47.802999999999997</v>
      </c>
      <c r="F3750" t="s">
        <v>238</v>
      </c>
      <c r="G3750">
        <f>_xlfn.XLOOKUP(A3750,'List of Molecules Used'!$D$3:$D$55,'List of Molecules Used'!$E$3:$E$55,"",0,1)</f>
        <v>227.51</v>
      </c>
      <c r="H3750">
        <f>_xlfn.XLOOKUP(A3750,'List of Molecules Used'!$D$3:$D$55,'List of Molecules Used'!$F$3:$F$55,"",0,1)</f>
        <v>37.5</v>
      </c>
    </row>
    <row r="3751" spans="1:8">
      <c r="A3751" s="2" t="s">
        <v>109</v>
      </c>
      <c r="B3751" s="2"/>
      <c r="C3751">
        <v>182.01</v>
      </c>
      <c r="D3751">
        <v>4</v>
      </c>
      <c r="E3751">
        <v>48.433</v>
      </c>
      <c r="F3751" t="s">
        <v>238</v>
      </c>
      <c r="G3751">
        <f>_xlfn.XLOOKUP(A3751,'List of Molecules Used'!$D$3:$D$55,'List of Molecules Used'!$E$3:$E$55,"",0,1)</f>
        <v>227.51</v>
      </c>
      <c r="H3751">
        <f>_xlfn.XLOOKUP(A3751,'List of Molecules Used'!$D$3:$D$55,'List of Molecules Used'!$F$3:$F$55,"",0,1)</f>
        <v>37.5</v>
      </c>
    </row>
    <row r="3752" spans="1:8">
      <c r="A3752" s="2" t="s">
        <v>109</v>
      </c>
      <c r="B3752" s="2"/>
      <c r="C3752">
        <v>182.01</v>
      </c>
      <c r="D3752">
        <v>4.5</v>
      </c>
      <c r="E3752">
        <v>49.122</v>
      </c>
      <c r="F3752" t="s">
        <v>238</v>
      </c>
      <c r="G3752">
        <f>_xlfn.XLOOKUP(A3752,'List of Molecules Used'!$D$3:$D$55,'List of Molecules Used'!$E$3:$E$55,"",0,1)</f>
        <v>227.51</v>
      </c>
      <c r="H3752">
        <f>_xlfn.XLOOKUP(A3752,'List of Molecules Used'!$D$3:$D$55,'List of Molecules Used'!$F$3:$F$55,"",0,1)</f>
        <v>37.5</v>
      </c>
    </row>
    <row r="3753" spans="1:8">
      <c r="A3753" s="2" t="s">
        <v>109</v>
      </c>
      <c r="B3753" s="2"/>
      <c r="C3753">
        <v>182.01</v>
      </c>
      <c r="D3753">
        <v>5</v>
      </c>
      <c r="E3753">
        <v>49.875999999999998</v>
      </c>
      <c r="F3753" t="s">
        <v>238</v>
      </c>
      <c r="G3753">
        <f>_xlfn.XLOOKUP(A3753,'List of Molecules Used'!$D$3:$D$55,'List of Molecules Used'!$E$3:$E$55,"",0,1)</f>
        <v>227.51</v>
      </c>
      <c r="H3753">
        <f>_xlfn.XLOOKUP(A3753,'List of Molecules Used'!$D$3:$D$55,'List of Molecules Used'!$F$3:$F$55,"",0,1)</f>
        <v>37.5</v>
      </c>
    </row>
    <row r="3754" spans="1:8">
      <c r="A3754" s="2" t="s">
        <v>109</v>
      </c>
      <c r="B3754" s="2"/>
      <c r="C3754">
        <v>182.01</v>
      </c>
      <c r="D3754">
        <v>5.5</v>
      </c>
      <c r="E3754">
        <v>50.704999999999998</v>
      </c>
      <c r="F3754" t="s">
        <v>238</v>
      </c>
      <c r="G3754">
        <f>_xlfn.XLOOKUP(A3754,'List of Molecules Used'!$D$3:$D$55,'List of Molecules Used'!$E$3:$E$55,"",0,1)</f>
        <v>227.51</v>
      </c>
      <c r="H3754">
        <f>_xlfn.XLOOKUP(A3754,'List of Molecules Used'!$D$3:$D$55,'List of Molecules Used'!$F$3:$F$55,"",0,1)</f>
        <v>37.5</v>
      </c>
    </row>
    <row r="3755" spans="1:8">
      <c r="A3755" s="2" t="s">
        <v>109</v>
      </c>
      <c r="B3755" s="2"/>
      <c r="C3755">
        <v>182.01</v>
      </c>
      <c r="D3755">
        <v>6</v>
      </c>
      <c r="E3755">
        <v>51.618000000000002</v>
      </c>
      <c r="F3755" t="s">
        <v>238</v>
      </c>
      <c r="G3755">
        <f>_xlfn.XLOOKUP(A3755,'List of Molecules Used'!$D$3:$D$55,'List of Molecules Used'!$E$3:$E$55,"",0,1)</f>
        <v>227.51</v>
      </c>
      <c r="H3755">
        <f>_xlfn.XLOOKUP(A3755,'List of Molecules Used'!$D$3:$D$55,'List of Molecules Used'!$F$3:$F$55,"",0,1)</f>
        <v>37.5</v>
      </c>
    </row>
    <row r="3756" spans="1:8">
      <c r="A3756" s="2" t="s">
        <v>109</v>
      </c>
      <c r="B3756" s="2"/>
      <c r="C3756">
        <v>182.01</v>
      </c>
      <c r="D3756">
        <v>6.5</v>
      </c>
      <c r="E3756">
        <v>52.628</v>
      </c>
      <c r="F3756" t="s">
        <v>238</v>
      </c>
      <c r="G3756">
        <f>_xlfn.XLOOKUP(A3756,'List of Molecules Used'!$D$3:$D$55,'List of Molecules Used'!$E$3:$E$55,"",0,1)</f>
        <v>227.51</v>
      </c>
      <c r="H3756">
        <f>_xlfn.XLOOKUP(A3756,'List of Molecules Used'!$D$3:$D$55,'List of Molecules Used'!$F$3:$F$55,"",0,1)</f>
        <v>37.5</v>
      </c>
    </row>
    <row r="3757" spans="1:8">
      <c r="A3757" s="2" t="s">
        <v>109</v>
      </c>
      <c r="B3757" s="2"/>
      <c r="C3757">
        <v>182.01</v>
      </c>
      <c r="D3757">
        <v>7</v>
      </c>
      <c r="E3757">
        <v>53.75</v>
      </c>
      <c r="F3757" t="s">
        <v>238</v>
      </c>
      <c r="G3757">
        <f>_xlfn.XLOOKUP(A3757,'List of Molecules Used'!$D$3:$D$55,'List of Molecules Used'!$E$3:$E$55,"",0,1)</f>
        <v>227.51</v>
      </c>
      <c r="H3757">
        <f>_xlfn.XLOOKUP(A3757,'List of Molecules Used'!$D$3:$D$55,'List of Molecules Used'!$F$3:$F$55,"",0,1)</f>
        <v>37.5</v>
      </c>
    </row>
    <row r="3758" spans="1:8">
      <c r="A3758" s="2" t="s">
        <v>109</v>
      </c>
      <c r="B3758" s="2"/>
      <c r="C3758">
        <v>182.01</v>
      </c>
      <c r="D3758">
        <v>7.5</v>
      </c>
      <c r="E3758">
        <v>55.003999999999998</v>
      </c>
      <c r="F3758" t="s">
        <v>238</v>
      </c>
      <c r="G3758">
        <f>_xlfn.XLOOKUP(A3758,'List of Molecules Used'!$D$3:$D$55,'List of Molecules Used'!$E$3:$E$55,"",0,1)</f>
        <v>227.51</v>
      </c>
      <c r="H3758">
        <f>_xlfn.XLOOKUP(A3758,'List of Molecules Used'!$D$3:$D$55,'List of Molecules Used'!$F$3:$F$55,"",0,1)</f>
        <v>37.5</v>
      </c>
    </row>
    <row r="3759" spans="1:8">
      <c r="A3759" s="2" t="s">
        <v>109</v>
      </c>
      <c r="B3759" s="2"/>
      <c r="C3759">
        <v>182.01</v>
      </c>
      <c r="D3759">
        <v>7.6714000000000002</v>
      </c>
      <c r="E3759">
        <v>55.468000000000004</v>
      </c>
      <c r="F3759" t="s">
        <v>238</v>
      </c>
      <c r="G3759">
        <f>_xlfn.XLOOKUP(A3759,'List of Molecules Used'!$D$3:$D$55,'List of Molecules Used'!$E$3:$E$55,"",0,1)</f>
        <v>227.51</v>
      </c>
      <c r="H3759">
        <f>_xlfn.XLOOKUP(A3759,'List of Molecules Used'!$D$3:$D$55,'List of Molecules Used'!$F$3:$F$55,"",0,1)</f>
        <v>37.5</v>
      </c>
    </row>
    <row r="3760" spans="1:8">
      <c r="A3760" s="2" t="s">
        <v>109</v>
      </c>
      <c r="B3760" s="2"/>
      <c r="C3760">
        <v>182.01</v>
      </c>
      <c r="D3760">
        <v>7.6714000000000002</v>
      </c>
      <c r="E3760">
        <v>94.192999999999998</v>
      </c>
      <c r="F3760" t="s">
        <v>237</v>
      </c>
      <c r="G3760">
        <f>_xlfn.XLOOKUP(A3760,'List of Molecules Used'!$D$3:$D$55,'List of Molecules Used'!$E$3:$E$55,"",0,1)</f>
        <v>227.51</v>
      </c>
      <c r="H3760">
        <f>_xlfn.XLOOKUP(A3760,'List of Molecules Used'!$D$3:$D$55,'List of Molecules Used'!$F$3:$F$55,"",0,1)</f>
        <v>37.5</v>
      </c>
    </row>
    <row r="3761" spans="1:8">
      <c r="A3761" s="2" t="s">
        <v>109</v>
      </c>
      <c r="B3761" s="2"/>
      <c r="C3761">
        <v>182.01</v>
      </c>
      <c r="D3761">
        <v>8</v>
      </c>
      <c r="E3761">
        <v>94.144000000000005</v>
      </c>
      <c r="F3761" t="s">
        <v>237</v>
      </c>
      <c r="G3761">
        <f>_xlfn.XLOOKUP(A3761,'List of Molecules Used'!$D$3:$D$55,'List of Molecules Used'!$E$3:$E$55,"",0,1)</f>
        <v>227.51</v>
      </c>
      <c r="H3761">
        <f>_xlfn.XLOOKUP(A3761,'List of Molecules Used'!$D$3:$D$55,'List of Molecules Used'!$F$3:$F$55,"",0,1)</f>
        <v>37.5</v>
      </c>
    </row>
    <row r="3762" spans="1:8">
      <c r="A3762" s="2" t="s">
        <v>109</v>
      </c>
      <c r="B3762" s="2"/>
      <c r="C3762">
        <v>182.01</v>
      </c>
      <c r="D3762">
        <v>8.5</v>
      </c>
      <c r="E3762">
        <v>94.07</v>
      </c>
      <c r="F3762" t="s">
        <v>237</v>
      </c>
      <c r="G3762">
        <f>_xlfn.XLOOKUP(A3762,'List of Molecules Used'!$D$3:$D$55,'List of Molecules Used'!$E$3:$E$55,"",0,1)</f>
        <v>227.51</v>
      </c>
      <c r="H3762">
        <f>_xlfn.XLOOKUP(A3762,'List of Molecules Used'!$D$3:$D$55,'List of Molecules Used'!$F$3:$F$55,"",0,1)</f>
        <v>37.5</v>
      </c>
    </row>
    <row r="3763" spans="1:8">
      <c r="A3763" s="2" t="s">
        <v>109</v>
      </c>
      <c r="B3763" s="2"/>
      <c r="C3763">
        <v>182.01</v>
      </c>
      <c r="D3763">
        <v>9</v>
      </c>
      <c r="E3763">
        <v>93.995999999999995</v>
      </c>
      <c r="F3763" t="s">
        <v>237</v>
      </c>
      <c r="G3763">
        <f>_xlfn.XLOOKUP(A3763,'List of Molecules Used'!$D$3:$D$55,'List of Molecules Used'!$E$3:$E$55,"",0,1)</f>
        <v>227.51</v>
      </c>
      <c r="H3763">
        <f>_xlfn.XLOOKUP(A3763,'List of Molecules Used'!$D$3:$D$55,'List of Molecules Used'!$F$3:$F$55,"",0,1)</f>
        <v>37.5</v>
      </c>
    </row>
    <row r="3764" spans="1:8">
      <c r="A3764" s="2" t="s">
        <v>109</v>
      </c>
      <c r="B3764" s="2"/>
      <c r="C3764">
        <v>182.01</v>
      </c>
      <c r="D3764">
        <v>9.5</v>
      </c>
      <c r="E3764">
        <v>93.923000000000002</v>
      </c>
      <c r="F3764" t="s">
        <v>237</v>
      </c>
      <c r="G3764">
        <f>_xlfn.XLOOKUP(A3764,'List of Molecules Used'!$D$3:$D$55,'List of Molecules Used'!$E$3:$E$55,"",0,1)</f>
        <v>227.51</v>
      </c>
      <c r="H3764">
        <f>_xlfn.XLOOKUP(A3764,'List of Molecules Used'!$D$3:$D$55,'List of Molecules Used'!$F$3:$F$55,"",0,1)</f>
        <v>37.5</v>
      </c>
    </row>
    <row r="3765" spans="1:8">
      <c r="A3765" s="2" t="s">
        <v>109</v>
      </c>
      <c r="B3765" s="2"/>
      <c r="C3765">
        <v>182.01</v>
      </c>
      <c r="D3765">
        <v>10</v>
      </c>
      <c r="E3765">
        <v>93.850999999999999</v>
      </c>
      <c r="F3765" t="s">
        <v>237</v>
      </c>
      <c r="G3765">
        <f>_xlfn.XLOOKUP(A3765,'List of Molecules Used'!$D$3:$D$55,'List of Molecules Used'!$E$3:$E$55,"",0,1)</f>
        <v>227.51</v>
      </c>
      <c r="H3765">
        <f>_xlfn.XLOOKUP(A3765,'List of Molecules Used'!$D$3:$D$55,'List of Molecules Used'!$F$3:$F$55,"",0,1)</f>
        <v>37.5</v>
      </c>
    </row>
    <row r="3766" spans="1:8">
      <c r="A3766" s="2" t="s">
        <v>109</v>
      </c>
      <c r="B3766" s="2"/>
      <c r="C3766">
        <v>204.76</v>
      </c>
      <c r="D3766">
        <v>1</v>
      </c>
      <c r="E3766">
        <v>48.39</v>
      </c>
      <c r="F3766" t="s">
        <v>238</v>
      </c>
      <c r="G3766">
        <f>_xlfn.XLOOKUP(A3766,'List of Molecules Used'!$D$3:$D$55,'List of Molecules Used'!$E$3:$E$55,"",0,1)</f>
        <v>227.51</v>
      </c>
      <c r="H3766">
        <f>_xlfn.XLOOKUP(A3766,'List of Molecules Used'!$D$3:$D$55,'List of Molecules Used'!$F$3:$F$55,"",0,1)</f>
        <v>37.5</v>
      </c>
    </row>
    <row r="3767" spans="1:8">
      <c r="A3767" s="2" t="s">
        <v>109</v>
      </c>
      <c r="B3767" s="2"/>
      <c r="C3767">
        <v>204.76</v>
      </c>
      <c r="D3767">
        <v>1.5</v>
      </c>
      <c r="E3767">
        <v>48.67</v>
      </c>
      <c r="F3767" t="s">
        <v>238</v>
      </c>
      <c r="G3767">
        <f>_xlfn.XLOOKUP(A3767,'List of Molecules Used'!$D$3:$D$55,'List of Molecules Used'!$E$3:$E$55,"",0,1)</f>
        <v>227.51</v>
      </c>
      <c r="H3767">
        <f>_xlfn.XLOOKUP(A3767,'List of Molecules Used'!$D$3:$D$55,'List of Molecules Used'!$F$3:$F$55,"",0,1)</f>
        <v>37.5</v>
      </c>
    </row>
    <row r="3768" spans="1:8">
      <c r="A3768" s="2" t="s">
        <v>109</v>
      </c>
      <c r="B3768" s="2"/>
      <c r="C3768">
        <v>204.76</v>
      </c>
      <c r="D3768">
        <v>2</v>
      </c>
      <c r="E3768">
        <v>48.965000000000003</v>
      </c>
      <c r="F3768" t="s">
        <v>238</v>
      </c>
      <c r="G3768">
        <f>_xlfn.XLOOKUP(A3768,'List of Molecules Used'!$D$3:$D$55,'List of Molecules Used'!$E$3:$E$55,"",0,1)</f>
        <v>227.51</v>
      </c>
      <c r="H3768">
        <f>_xlfn.XLOOKUP(A3768,'List of Molecules Used'!$D$3:$D$55,'List of Molecules Used'!$F$3:$F$55,"",0,1)</f>
        <v>37.5</v>
      </c>
    </row>
    <row r="3769" spans="1:8">
      <c r="A3769" s="2" t="s">
        <v>109</v>
      </c>
      <c r="B3769" s="2"/>
      <c r="C3769">
        <v>204.76</v>
      </c>
      <c r="D3769">
        <v>2.5</v>
      </c>
      <c r="E3769">
        <v>49.274999999999999</v>
      </c>
      <c r="F3769" t="s">
        <v>238</v>
      </c>
      <c r="G3769">
        <f>_xlfn.XLOOKUP(A3769,'List of Molecules Used'!$D$3:$D$55,'List of Molecules Used'!$E$3:$E$55,"",0,1)</f>
        <v>227.51</v>
      </c>
      <c r="H3769">
        <f>_xlfn.XLOOKUP(A3769,'List of Molecules Used'!$D$3:$D$55,'List of Molecules Used'!$F$3:$F$55,"",0,1)</f>
        <v>37.5</v>
      </c>
    </row>
    <row r="3770" spans="1:8">
      <c r="A3770" s="2" t="s">
        <v>109</v>
      </c>
      <c r="B3770" s="2"/>
      <c r="C3770">
        <v>204.76</v>
      </c>
      <c r="D3770">
        <v>3</v>
      </c>
      <c r="E3770">
        <v>49.600999999999999</v>
      </c>
      <c r="F3770" t="s">
        <v>238</v>
      </c>
      <c r="G3770">
        <f>_xlfn.XLOOKUP(A3770,'List of Molecules Used'!$D$3:$D$55,'List of Molecules Used'!$E$3:$E$55,"",0,1)</f>
        <v>227.51</v>
      </c>
      <c r="H3770">
        <f>_xlfn.XLOOKUP(A3770,'List of Molecules Used'!$D$3:$D$55,'List of Molecules Used'!$F$3:$F$55,"",0,1)</f>
        <v>37.5</v>
      </c>
    </row>
    <row r="3771" spans="1:8">
      <c r="A3771" s="2" t="s">
        <v>109</v>
      </c>
      <c r="B3771" s="2"/>
      <c r="C3771">
        <v>204.76</v>
      </c>
      <c r="D3771">
        <v>3.5</v>
      </c>
      <c r="E3771">
        <v>49.944000000000003</v>
      </c>
      <c r="F3771" t="s">
        <v>238</v>
      </c>
      <c r="G3771">
        <f>_xlfn.XLOOKUP(A3771,'List of Molecules Used'!$D$3:$D$55,'List of Molecules Used'!$E$3:$E$55,"",0,1)</f>
        <v>227.51</v>
      </c>
      <c r="H3771">
        <f>_xlfn.XLOOKUP(A3771,'List of Molecules Used'!$D$3:$D$55,'List of Molecules Used'!$F$3:$F$55,"",0,1)</f>
        <v>37.5</v>
      </c>
    </row>
    <row r="3772" spans="1:8">
      <c r="A3772" s="2" t="s">
        <v>109</v>
      </c>
      <c r="B3772" s="2"/>
      <c r="C3772">
        <v>204.76</v>
      </c>
      <c r="D3772">
        <v>4</v>
      </c>
      <c r="E3772">
        <v>50.305</v>
      </c>
      <c r="F3772" t="s">
        <v>238</v>
      </c>
      <c r="G3772">
        <f>_xlfn.XLOOKUP(A3772,'List of Molecules Used'!$D$3:$D$55,'List of Molecules Used'!$E$3:$E$55,"",0,1)</f>
        <v>227.51</v>
      </c>
      <c r="H3772">
        <f>_xlfn.XLOOKUP(A3772,'List of Molecules Used'!$D$3:$D$55,'List of Molecules Used'!$F$3:$F$55,"",0,1)</f>
        <v>37.5</v>
      </c>
    </row>
    <row r="3773" spans="1:8">
      <c r="A3773" s="2" t="s">
        <v>109</v>
      </c>
      <c r="B3773" s="2"/>
      <c r="C3773">
        <v>204.76</v>
      </c>
      <c r="D3773">
        <v>4.5</v>
      </c>
      <c r="E3773">
        <v>50.685000000000002</v>
      </c>
      <c r="F3773" t="s">
        <v>238</v>
      </c>
      <c r="G3773">
        <f>_xlfn.XLOOKUP(A3773,'List of Molecules Used'!$D$3:$D$55,'List of Molecules Used'!$E$3:$E$55,"",0,1)</f>
        <v>227.51</v>
      </c>
      <c r="H3773">
        <f>_xlfn.XLOOKUP(A3773,'List of Molecules Used'!$D$3:$D$55,'List of Molecules Used'!$F$3:$F$55,"",0,1)</f>
        <v>37.5</v>
      </c>
    </row>
    <row r="3774" spans="1:8">
      <c r="A3774" s="2" t="s">
        <v>109</v>
      </c>
      <c r="B3774" s="2"/>
      <c r="C3774">
        <v>204.76</v>
      </c>
      <c r="D3774">
        <v>5</v>
      </c>
      <c r="E3774">
        <v>51.085999999999999</v>
      </c>
      <c r="F3774" t="s">
        <v>238</v>
      </c>
      <c r="G3774">
        <f>_xlfn.XLOOKUP(A3774,'List of Molecules Used'!$D$3:$D$55,'List of Molecules Used'!$E$3:$E$55,"",0,1)</f>
        <v>227.51</v>
      </c>
      <c r="H3774">
        <f>_xlfn.XLOOKUP(A3774,'List of Molecules Used'!$D$3:$D$55,'List of Molecules Used'!$F$3:$F$55,"",0,1)</f>
        <v>37.5</v>
      </c>
    </row>
    <row r="3775" spans="1:8">
      <c r="A3775" s="2" t="s">
        <v>109</v>
      </c>
      <c r="B3775" s="2"/>
      <c r="C3775">
        <v>204.76</v>
      </c>
      <c r="D3775">
        <v>5.5</v>
      </c>
      <c r="E3775">
        <v>51.51</v>
      </c>
      <c r="F3775" t="s">
        <v>238</v>
      </c>
      <c r="G3775">
        <f>_xlfn.XLOOKUP(A3775,'List of Molecules Used'!$D$3:$D$55,'List of Molecules Used'!$E$3:$E$55,"",0,1)</f>
        <v>227.51</v>
      </c>
      <c r="H3775">
        <f>_xlfn.XLOOKUP(A3775,'List of Molecules Used'!$D$3:$D$55,'List of Molecules Used'!$F$3:$F$55,"",0,1)</f>
        <v>37.5</v>
      </c>
    </row>
    <row r="3776" spans="1:8">
      <c r="A3776" s="2" t="s">
        <v>109</v>
      </c>
      <c r="B3776" s="2"/>
      <c r="C3776">
        <v>204.76</v>
      </c>
      <c r="D3776">
        <v>6</v>
      </c>
      <c r="E3776">
        <v>51.957000000000001</v>
      </c>
      <c r="F3776" t="s">
        <v>238</v>
      </c>
      <c r="G3776">
        <f>_xlfn.XLOOKUP(A3776,'List of Molecules Used'!$D$3:$D$55,'List of Molecules Used'!$E$3:$E$55,"",0,1)</f>
        <v>227.51</v>
      </c>
      <c r="H3776">
        <f>_xlfn.XLOOKUP(A3776,'List of Molecules Used'!$D$3:$D$55,'List of Molecules Used'!$F$3:$F$55,"",0,1)</f>
        <v>37.5</v>
      </c>
    </row>
    <row r="3777" spans="1:8">
      <c r="A3777" s="2" t="s">
        <v>109</v>
      </c>
      <c r="B3777" s="2"/>
      <c r="C3777">
        <v>204.76</v>
      </c>
      <c r="D3777">
        <v>6.5</v>
      </c>
      <c r="E3777">
        <v>52.43</v>
      </c>
      <c r="F3777" t="s">
        <v>238</v>
      </c>
      <c r="G3777">
        <f>_xlfn.XLOOKUP(A3777,'List of Molecules Used'!$D$3:$D$55,'List of Molecules Used'!$E$3:$E$55,"",0,1)</f>
        <v>227.51</v>
      </c>
      <c r="H3777">
        <f>_xlfn.XLOOKUP(A3777,'List of Molecules Used'!$D$3:$D$55,'List of Molecules Used'!$F$3:$F$55,"",0,1)</f>
        <v>37.5</v>
      </c>
    </row>
    <row r="3778" spans="1:8">
      <c r="A3778" s="2" t="s">
        <v>109</v>
      </c>
      <c r="B3778" s="2"/>
      <c r="C3778">
        <v>204.76</v>
      </c>
      <c r="D3778">
        <v>7</v>
      </c>
      <c r="E3778">
        <v>52.93</v>
      </c>
      <c r="F3778" t="s">
        <v>238</v>
      </c>
      <c r="G3778">
        <f>_xlfn.XLOOKUP(A3778,'List of Molecules Used'!$D$3:$D$55,'List of Molecules Used'!$E$3:$E$55,"",0,1)</f>
        <v>227.51</v>
      </c>
      <c r="H3778">
        <f>_xlfn.XLOOKUP(A3778,'List of Molecules Used'!$D$3:$D$55,'List of Molecules Used'!$F$3:$F$55,"",0,1)</f>
        <v>37.5</v>
      </c>
    </row>
    <row r="3779" spans="1:8">
      <c r="A3779" s="2" t="s">
        <v>109</v>
      </c>
      <c r="B3779" s="2"/>
      <c r="C3779">
        <v>204.76</v>
      </c>
      <c r="D3779">
        <v>7.5</v>
      </c>
      <c r="E3779">
        <v>53.46</v>
      </c>
      <c r="F3779" t="s">
        <v>238</v>
      </c>
      <c r="G3779">
        <f>_xlfn.XLOOKUP(A3779,'List of Molecules Used'!$D$3:$D$55,'List of Molecules Used'!$E$3:$E$55,"",0,1)</f>
        <v>227.51</v>
      </c>
      <c r="H3779">
        <f>_xlfn.XLOOKUP(A3779,'List of Molecules Used'!$D$3:$D$55,'List of Molecules Used'!$F$3:$F$55,"",0,1)</f>
        <v>37.5</v>
      </c>
    </row>
    <row r="3780" spans="1:8">
      <c r="A3780" s="2" t="s">
        <v>109</v>
      </c>
      <c r="B3780" s="2"/>
      <c r="C3780">
        <v>204.76</v>
      </c>
      <c r="D3780">
        <v>8</v>
      </c>
      <c r="E3780">
        <v>54.023000000000003</v>
      </c>
      <c r="F3780" t="s">
        <v>238</v>
      </c>
      <c r="G3780">
        <f>_xlfn.XLOOKUP(A3780,'List of Molecules Used'!$D$3:$D$55,'List of Molecules Used'!$E$3:$E$55,"",0,1)</f>
        <v>227.51</v>
      </c>
      <c r="H3780">
        <f>_xlfn.XLOOKUP(A3780,'List of Molecules Used'!$D$3:$D$55,'List of Molecules Used'!$F$3:$F$55,"",0,1)</f>
        <v>37.5</v>
      </c>
    </row>
    <row r="3781" spans="1:8">
      <c r="A3781" s="2" t="s">
        <v>109</v>
      </c>
      <c r="B3781" s="2"/>
      <c r="C3781">
        <v>204.76</v>
      </c>
      <c r="D3781">
        <v>8.5</v>
      </c>
      <c r="E3781">
        <v>54.62</v>
      </c>
      <c r="F3781" t="s">
        <v>238</v>
      </c>
      <c r="G3781">
        <f>_xlfn.XLOOKUP(A3781,'List of Molecules Used'!$D$3:$D$55,'List of Molecules Used'!$E$3:$E$55,"",0,1)</f>
        <v>227.51</v>
      </c>
      <c r="H3781">
        <f>_xlfn.XLOOKUP(A3781,'List of Molecules Used'!$D$3:$D$55,'List of Molecules Used'!$F$3:$F$55,"",0,1)</f>
        <v>37.5</v>
      </c>
    </row>
    <row r="3782" spans="1:8">
      <c r="A3782" s="2" t="s">
        <v>109</v>
      </c>
      <c r="B3782" s="2"/>
      <c r="C3782">
        <v>204.76</v>
      </c>
      <c r="D3782">
        <v>9</v>
      </c>
      <c r="E3782">
        <v>55.256</v>
      </c>
      <c r="F3782" t="s">
        <v>238</v>
      </c>
      <c r="G3782">
        <f>_xlfn.XLOOKUP(A3782,'List of Molecules Used'!$D$3:$D$55,'List of Molecules Used'!$E$3:$E$55,"",0,1)</f>
        <v>227.51</v>
      </c>
      <c r="H3782">
        <f>_xlfn.XLOOKUP(A3782,'List of Molecules Used'!$D$3:$D$55,'List of Molecules Used'!$F$3:$F$55,"",0,1)</f>
        <v>37.5</v>
      </c>
    </row>
    <row r="3783" spans="1:8">
      <c r="A3783" s="2" t="s">
        <v>109</v>
      </c>
      <c r="B3783" s="2"/>
      <c r="C3783">
        <v>204.76</v>
      </c>
      <c r="D3783">
        <v>9.5</v>
      </c>
      <c r="E3783">
        <v>55.933999999999997</v>
      </c>
      <c r="F3783" t="s">
        <v>238</v>
      </c>
      <c r="G3783">
        <f>_xlfn.XLOOKUP(A3783,'List of Molecules Used'!$D$3:$D$55,'List of Molecules Used'!$E$3:$E$55,"",0,1)</f>
        <v>227.51</v>
      </c>
      <c r="H3783">
        <f>_xlfn.XLOOKUP(A3783,'List of Molecules Used'!$D$3:$D$55,'List of Molecules Used'!$F$3:$F$55,"",0,1)</f>
        <v>37.5</v>
      </c>
    </row>
    <row r="3784" spans="1:8">
      <c r="A3784" s="2" t="s">
        <v>109</v>
      </c>
      <c r="B3784" s="2"/>
      <c r="C3784">
        <v>204.76</v>
      </c>
      <c r="D3784">
        <v>10</v>
      </c>
      <c r="E3784">
        <v>56.656999999999996</v>
      </c>
      <c r="F3784" t="s">
        <v>238</v>
      </c>
      <c r="G3784">
        <f>_xlfn.XLOOKUP(A3784,'List of Molecules Used'!$D$3:$D$55,'List of Molecules Used'!$E$3:$E$55,"",0,1)</f>
        <v>227.51</v>
      </c>
      <c r="H3784">
        <f>_xlfn.XLOOKUP(A3784,'List of Molecules Used'!$D$3:$D$55,'List of Molecules Used'!$F$3:$F$55,"",0,1)</f>
        <v>37.5</v>
      </c>
    </row>
    <row r="3785" spans="1:8">
      <c r="A3785" s="2" t="s">
        <v>109</v>
      </c>
      <c r="B3785" s="2"/>
      <c r="C3785">
        <v>227.51</v>
      </c>
      <c r="D3785">
        <v>1</v>
      </c>
      <c r="E3785">
        <v>51.573</v>
      </c>
      <c r="F3785" t="s">
        <v>238</v>
      </c>
      <c r="G3785">
        <f>_xlfn.XLOOKUP(A3785,'List of Molecules Used'!$D$3:$D$55,'List of Molecules Used'!$E$3:$E$55,"",0,1)</f>
        <v>227.51</v>
      </c>
      <c r="H3785">
        <f>_xlfn.XLOOKUP(A3785,'List of Molecules Used'!$D$3:$D$55,'List of Molecules Used'!$F$3:$F$55,"",0,1)</f>
        <v>37.5</v>
      </c>
    </row>
    <row r="3786" spans="1:8">
      <c r="A3786" s="2" t="s">
        <v>109</v>
      </c>
      <c r="B3786" s="2"/>
      <c r="C3786">
        <v>227.51</v>
      </c>
      <c r="D3786">
        <v>1.5</v>
      </c>
      <c r="E3786">
        <v>51.776000000000003</v>
      </c>
      <c r="F3786" t="s">
        <v>238</v>
      </c>
      <c r="G3786">
        <f>_xlfn.XLOOKUP(A3786,'List of Molecules Used'!$D$3:$D$55,'List of Molecules Used'!$E$3:$E$55,"",0,1)</f>
        <v>227.51</v>
      </c>
      <c r="H3786">
        <f>_xlfn.XLOOKUP(A3786,'List of Molecules Used'!$D$3:$D$55,'List of Molecules Used'!$F$3:$F$55,"",0,1)</f>
        <v>37.5</v>
      </c>
    </row>
    <row r="3787" spans="1:8">
      <c r="A3787" s="2" t="s">
        <v>109</v>
      </c>
      <c r="B3787" s="2"/>
      <c r="C3787">
        <v>227.51</v>
      </c>
      <c r="D3787">
        <v>2</v>
      </c>
      <c r="E3787">
        <v>51.984999999999999</v>
      </c>
      <c r="F3787" t="s">
        <v>238</v>
      </c>
      <c r="G3787">
        <f>_xlfn.XLOOKUP(A3787,'List of Molecules Used'!$D$3:$D$55,'List of Molecules Used'!$E$3:$E$55,"",0,1)</f>
        <v>227.51</v>
      </c>
      <c r="H3787">
        <f>_xlfn.XLOOKUP(A3787,'List of Molecules Used'!$D$3:$D$55,'List of Molecules Used'!$F$3:$F$55,"",0,1)</f>
        <v>37.5</v>
      </c>
    </row>
    <row r="3788" spans="1:8">
      <c r="A3788" s="2" t="s">
        <v>109</v>
      </c>
      <c r="B3788" s="2"/>
      <c r="C3788">
        <v>227.51</v>
      </c>
      <c r="D3788">
        <v>2.5</v>
      </c>
      <c r="E3788">
        <v>52.201000000000001</v>
      </c>
      <c r="F3788" t="s">
        <v>238</v>
      </c>
      <c r="G3788">
        <f>_xlfn.XLOOKUP(A3788,'List of Molecules Used'!$D$3:$D$55,'List of Molecules Used'!$E$3:$E$55,"",0,1)</f>
        <v>227.51</v>
      </c>
      <c r="H3788">
        <f>_xlfn.XLOOKUP(A3788,'List of Molecules Used'!$D$3:$D$55,'List of Molecules Used'!$F$3:$F$55,"",0,1)</f>
        <v>37.5</v>
      </c>
    </row>
    <row r="3789" spans="1:8">
      <c r="A3789" s="2" t="s">
        <v>109</v>
      </c>
      <c r="B3789" s="2"/>
      <c r="C3789">
        <v>227.51</v>
      </c>
      <c r="D3789">
        <v>3</v>
      </c>
      <c r="E3789">
        <v>52.423999999999999</v>
      </c>
      <c r="F3789" t="s">
        <v>238</v>
      </c>
      <c r="G3789">
        <f>_xlfn.XLOOKUP(A3789,'List of Molecules Used'!$D$3:$D$55,'List of Molecules Used'!$E$3:$E$55,"",0,1)</f>
        <v>227.51</v>
      </c>
      <c r="H3789">
        <f>_xlfn.XLOOKUP(A3789,'List of Molecules Used'!$D$3:$D$55,'List of Molecules Used'!$F$3:$F$55,"",0,1)</f>
        <v>37.5</v>
      </c>
    </row>
    <row r="3790" spans="1:8">
      <c r="A3790" s="2" t="s">
        <v>109</v>
      </c>
      <c r="B3790" s="2"/>
      <c r="C3790">
        <v>227.51</v>
      </c>
      <c r="D3790">
        <v>3.5</v>
      </c>
      <c r="E3790">
        <v>52.654000000000003</v>
      </c>
      <c r="F3790" t="s">
        <v>238</v>
      </c>
      <c r="G3790">
        <f>_xlfn.XLOOKUP(A3790,'List of Molecules Used'!$D$3:$D$55,'List of Molecules Used'!$E$3:$E$55,"",0,1)</f>
        <v>227.51</v>
      </c>
      <c r="H3790">
        <f>_xlfn.XLOOKUP(A3790,'List of Molecules Used'!$D$3:$D$55,'List of Molecules Used'!$F$3:$F$55,"",0,1)</f>
        <v>37.5</v>
      </c>
    </row>
    <row r="3791" spans="1:8">
      <c r="A3791" s="2" t="s">
        <v>109</v>
      </c>
      <c r="B3791" s="2"/>
      <c r="C3791">
        <v>227.51</v>
      </c>
      <c r="D3791">
        <v>4</v>
      </c>
      <c r="E3791">
        <v>52.892000000000003</v>
      </c>
      <c r="F3791" t="s">
        <v>238</v>
      </c>
      <c r="G3791">
        <f>_xlfn.XLOOKUP(A3791,'List of Molecules Used'!$D$3:$D$55,'List of Molecules Used'!$E$3:$E$55,"",0,1)</f>
        <v>227.51</v>
      </c>
      <c r="H3791">
        <f>_xlfn.XLOOKUP(A3791,'List of Molecules Used'!$D$3:$D$55,'List of Molecules Used'!$F$3:$F$55,"",0,1)</f>
        <v>37.5</v>
      </c>
    </row>
    <row r="3792" spans="1:8">
      <c r="A3792" s="2" t="s">
        <v>109</v>
      </c>
      <c r="B3792" s="2"/>
      <c r="C3792">
        <v>227.51</v>
      </c>
      <c r="D3792">
        <v>4.5</v>
      </c>
      <c r="E3792">
        <v>53.137999999999998</v>
      </c>
      <c r="F3792" t="s">
        <v>238</v>
      </c>
      <c r="G3792">
        <f>_xlfn.XLOOKUP(A3792,'List of Molecules Used'!$D$3:$D$55,'List of Molecules Used'!$E$3:$E$55,"",0,1)</f>
        <v>227.51</v>
      </c>
      <c r="H3792">
        <f>_xlfn.XLOOKUP(A3792,'List of Molecules Used'!$D$3:$D$55,'List of Molecules Used'!$F$3:$F$55,"",0,1)</f>
        <v>37.5</v>
      </c>
    </row>
    <row r="3793" spans="1:8">
      <c r="A3793" s="2" t="s">
        <v>109</v>
      </c>
      <c r="B3793" s="2"/>
      <c r="C3793">
        <v>227.51</v>
      </c>
      <c r="D3793">
        <v>5</v>
      </c>
      <c r="E3793">
        <v>53.392000000000003</v>
      </c>
      <c r="F3793" t="s">
        <v>238</v>
      </c>
      <c r="G3793">
        <f>_xlfn.XLOOKUP(A3793,'List of Molecules Used'!$D$3:$D$55,'List of Molecules Used'!$E$3:$E$55,"",0,1)</f>
        <v>227.51</v>
      </c>
      <c r="H3793">
        <f>_xlfn.XLOOKUP(A3793,'List of Molecules Used'!$D$3:$D$55,'List of Molecules Used'!$F$3:$F$55,"",0,1)</f>
        <v>37.5</v>
      </c>
    </row>
    <row r="3794" spans="1:8">
      <c r="A3794" s="2" t="s">
        <v>109</v>
      </c>
      <c r="B3794" s="2"/>
      <c r="C3794">
        <v>227.51</v>
      </c>
      <c r="D3794">
        <v>5.5</v>
      </c>
      <c r="E3794">
        <v>53.654000000000003</v>
      </c>
      <c r="F3794" t="s">
        <v>238</v>
      </c>
      <c r="G3794">
        <f>_xlfn.XLOOKUP(A3794,'List of Molecules Used'!$D$3:$D$55,'List of Molecules Used'!$E$3:$E$55,"",0,1)</f>
        <v>227.51</v>
      </c>
      <c r="H3794">
        <f>_xlfn.XLOOKUP(A3794,'List of Molecules Used'!$D$3:$D$55,'List of Molecules Used'!$F$3:$F$55,"",0,1)</f>
        <v>37.5</v>
      </c>
    </row>
    <row r="3795" spans="1:8">
      <c r="A3795" s="2" t="s">
        <v>109</v>
      </c>
      <c r="B3795" s="2"/>
      <c r="C3795">
        <v>227.51</v>
      </c>
      <c r="D3795">
        <v>6</v>
      </c>
      <c r="E3795">
        <v>53.926000000000002</v>
      </c>
      <c r="F3795" t="s">
        <v>238</v>
      </c>
      <c r="G3795">
        <f>_xlfn.XLOOKUP(A3795,'List of Molecules Used'!$D$3:$D$55,'List of Molecules Used'!$E$3:$E$55,"",0,1)</f>
        <v>227.51</v>
      </c>
      <c r="H3795">
        <f>_xlfn.XLOOKUP(A3795,'List of Molecules Used'!$D$3:$D$55,'List of Molecules Used'!$F$3:$F$55,"",0,1)</f>
        <v>37.5</v>
      </c>
    </row>
    <row r="3796" spans="1:8">
      <c r="A3796" s="2" t="s">
        <v>109</v>
      </c>
      <c r="B3796" s="2"/>
      <c r="C3796">
        <v>227.51</v>
      </c>
      <c r="D3796">
        <v>6.5</v>
      </c>
      <c r="E3796">
        <v>54.207000000000001</v>
      </c>
      <c r="F3796" t="s">
        <v>238</v>
      </c>
      <c r="G3796">
        <f>_xlfn.XLOOKUP(A3796,'List of Molecules Used'!$D$3:$D$55,'List of Molecules Used'!$E$3:$E$55,"",0,1)</f>
        <v>227.51</v>
      </c>
      <c r="H3796">
        <f>_xlfn.XLOOKUP(A3796,'List of Molecules Used'!$D$3:$D$55,'List of Molecules Used'!$F$3:$F$55,"",0,1)</f>
        <v>37.5</v>
      </c>
    </row>
    <row r="3797" spans="1:8">
      <c r="A3797" s="2" t="s">
        <v>109</v>
      </c>
      <c r="B3797" s="2"/>
      <c r="C3797">
        <v>227.51</v>
      </c>
      <c r="D3797">
        <v>7</v>
      </c>
      <c r="E3797">
        <v>54.497999999999998</v>
      </c>
      <c r="F3797" t="s">
        <v>238</v>
      </c>
      <c r="G3797">
        <f>_xlfn.XLOOKUP(A3797,'List of Molecules Used'!$D$3:$D$55,'List of Molecules Used'!$E$3:$E$55,"",0,1)</f>
        <v>227.51</v>
      </c>
      <c r="H3797">
        <f>_xlfn.XLOOKUP(A3797,'List of Molecules Used'!$D$3:$D$55,'List of Molecules Used'!$F$3:$F$55,"",0,1)</f>
        <v>37.5</v>
      </c>
    </row>
    <row r="3798" spans="1:8">
      <c r="A3798" s="2" t="s">
        <v>109</v>
      </c>
      <c r="B3798" s="2"/>
      <c r="C3798">
        <v>227.51</v>
      </c>
      <c r="D3798">
        <v>7.5</v>
      </c>
      <c r="E3798">
        <v>54.798999999999999</v>
      </c>
      <c r="F3798" t="s">
        <v>238</v>
      </c>
      <c r="G3798">
        <f>_xlfn.XLOOKUP(A3798,'List of Molecules Used'!$D$3:$D$55,'List of Molecules Used'!$E$3:$E$55,"",0,1)</f>
        <v>227.51</v>
      </c>
      <c r="H3798">
        <f>_xlfn.XLOOKUP(A3798,'List of Molecules Used'!$D$3:$D$55,'List of Molecules Used'!$F$3:$F$55,"",0,1)</f>
        <v>37.5</v>
      </c>
    </row>
    <row r="3799" spans="1:8">
      <c r="A3799" s="2" t="s">
        <v>109</v>
      </c>
      <c r="B3799" s="2"/>
      <c r="C3799">
        <v>227.51</v>
      </c>
      <c r="D3799">
        <v>8</v>
      </c>
      <c r="E3799">
        <v>55.110999999999997</v>
      </c>
      <c r="F3799" t="s">
        <v>238</v>
      </c>
      <c r="G3799">
        <f>_xlfn.XLOOKUP(A3799,'List of Molecules Used'!$D$3:$D$55,'List of Molecules Used'!$E$3:$E$55,"",0,1)</f>
        <v>227.51</v>
      </c>
      <c r="H3799">
        <f>_xlfn.XLOOKUP(A3799,'List of Molecules Used'!$D$3:$D$55,'List of Molecules Used'!$F$3:$F$55,"",0,1)</f>
        <v>37.5</v>
      </c>
    </row>
    <row r="3800" spans="1:8">
      <c r="A3800" s="2" t="s">
        <v>109</v>
      </c>
      <c r="B3800" s="2"/>
      <c r="C3800">
        <v>227.51</v>
      </c>
      <c r="D3800">
        <v>8.5</v>
      </c>
      <c r="E3800">
        <v>55.433999999999997</v>
      </c>
      <c r="F3800" t="s">
        <v>238</v>
      </c>
      <c r="G3800">
        <f>_xlfn.XLOOKUP(A3800,'List of Molecules Used'!$D$3:$D$55,'List of Molecules Used'!$E$3:$E$55,"",0,1)</f>
        <v>227.51</v>
      </c>
      <c r="H3800">
        <f>_xlfn.XLOOKUP(A3800,'List of Molecules Used'!$D$3:$D$55,'List of Molecules Used'!$F$3:$F$55,"",0,1)</f>
        <v>37.5</v>
      </c>
    </row>
    <row r="3801" spans="1:8">
      <c r="A3801" s="2" t="s">
        <v>109</v>
      </c>
      <c r="B3801" s="2"/>
      <c r="C3801">
        <v>227.51</v>
      </c>
      <c r="D3801">
        <v>9</v>
      </c>
      <c r="E3801">
        <v>55.768999999999998</v>
      </c>
      <c r="F3801" t="s">
        <v>238</v>
      </c>
      <c r="G3801">
        <f>_xlfn.XLOOKUP(A3801,'List of Molecules Used'!$D$3:$D$55,'List of Molecules Used'!$E$3:$E$55,"",0,1)</f>
        <v>227.51</v>
      </c>
      <c r="H3801">
        <f>_xlfn.XLOOKUP(A3801,'List of Molecules Used'!$D$3:$D$55,'List of Molecules Used'!$F$3:$F$55,"",0,1)</f>
        <v>37.5</v>
      </c>
    </row>
    <row r="3802" spans="1:8">
      <c r="A3802" s="2" t="s">
        <v>109</v>
      </c>
      <c r="B3802" s="2"/>
      <c r="C3802">
        <v>227.51</v>
      </c>
      <c r="D3802">
        <v>9.5</v>
      </c>
      <c r="E3802">
        <v>56.116999999999997</v>
      </c>
      <c r="F3802" t="s">
        <v>238</v>
      </c>
      <c r="G3802">
        <f>_xlfn.XLOOKUP(A3802,'List of Molecules Used'!$D$3:$D$55,'List of Molecules Used'!$E$3:$E$55,"",0,1)</f>
        <v>227.51</v>
      </c>
      <c r="H3802">
        <f>_xlfn.XLOOKUP(A3802,'List of Molecules Used'!$D$3:$D$55,'List of Molecules Used'!$F$3:$F$55,"",0,1)</f>
        <v>37.5</v>
      </c>
    </row>
    <row r="3803" spans="1:8">
      <c r="A3803" s="2" t="s">
        <v>109</v>
      </c>
      <c r="B3803" s="2"/>
      <c r="C3803">
        <v>227.51</v>
      </c>
      <c r="D3803">
        <v>10</v>
      </c>
      <c r="E3803">
        <v>56.476999999999997</v>
      </c>
      <c r="F3803" t="s">
        <v>238</v>
      </c>
      <c r="G3803">
        <f>_xlfn.XLOOKUP(A3803,'List of Molecules Used'!$D$3:$D$55,'List of Molecules Used'!$E$3:$E$55,"",0,1)</f>
        <v>227.51</v>
      </c>
      <c r="H3803">
        <f>_xlfn.XLOOKUP(A3803,'List of Molecules Used'!$D$3:$D$55,'List of Molecules Used'!$F$3:$F$55,"",0,1)</f>
        <v>37.5</v>
      </c>
    </row>
    <row r="3804" spans="1:8">
      <c r="A3804" s="2" t="s">
        <v>109</v>
      </c>
      <c r="B3804" s="2"/>
      <c r="C3804">
        <v>250.26</v>
      </c>
      <c r="D3804">
        <v>1</v>
      </c>
      <c r="E3804">
        <v>54.783999999999999</v>
      </c>
      <c r="F3804" t="s">
        <v>238</v>
      </c>
      <c r="G3804">
        <f>_xlfn.XLOOKUP(A3804,'List of Molecules Used'!$D$3:$D$55,'List of Molecules Used'!$E$3:$E$55,"",0,1)</f>
        <v>227.51</v>
      </c>
      <c r="H3804">
        <f>_xlfn.XLOOKUP(A3804,'List of Molecules Used'!$D$3:$D$55,'List of Molecules Used'!$F$3:$F$55,"",0,1)</f>
        <v>37.5</v>
      </c>
    </row>
    <row r="3805" spans="1:8">
      <c r="A3805" s="2" t="s">
        <v>109</v>
      </c>
      <c r="B3805" s="2"/>
      <c r="C3805">
        <v>250.26</v>
      </c>
      <c r="D3805">
        <v>1.5</v>
      </c>
      <c r="E3805">
        <v>54.938000000000002</v>
      </c>
      <c r="F3805" t="s">
        <v>238</v>
      </c>
      <c r="G3805">
        <f>_xlfn.XLOOKUP(A3805,'List of Molecules Used'!$D$3:$D$55,'List of Molecules Used'!$E$3:$E$55,"",0,1)</f>
        <v>227.51</v>
      </c>
      <c r="H3805">
        <f>_xlfn.XLOOKUP(A3805,'List of Molecules Used'!$D$3:$D$55,'List of Molecules Used'!$F$3:$F$55,"",0,1)</f>
        <v>37.5</v>
      </c>
    </row>
    <row r="3806" spans="1:8">
      <c r="A3806" s="2" t="s">
        <v>109</v>
      </c>
      <c r="B3806" s="2"/>
      <c r="C3806">
        <v>250.26</v>
      </c>
      <c r="D3806">
        <v>2</v>
      </c>
      <c r="E3806">
        <v>55.094000000000001</v>
      </c>
      <c r="F3806" t="s">
        <v>238</v>
      </c>
      <c r="G3806">
        <f>_xlfn.XLOOKUP(A3806,'List of Molecules Used'!$D$3:$D$55,'List of Molecules Used'!$E$3:$E$55,"",0,1)</f>
        <v>227.51</v>
      </c>
      <c r="H3806">
        <f>_xlfn.XLOOKUP(A3806,'List of Molecules Used'!$D$3:$D$55,'List of Molecules Used'!$F$3:$F$55,"",0,1)</f>
        <v>37.5</v>
      </c>
    </row>
    <row r="3807" spans="1:8">
      <c r="A3807" s="2" t="s">
        <v>109</v>
      </c>
      <c r="B3807" s="2"/>
      <c r="C3807">
        <v>250.26</v>
      </c>
      <c r="D3807">
        <v>2.5</v>
      </c>
      <c r="E3807">
        <v>55.253999999999998</v>
      </c>
      <c r="F3807" t="s">
        <v>238</v>
      </c>
      <c r="G3807">
        <f>_xlfn.XLOOKUP(A3807,'List of Molecules Used'!$D$3:$D$55,'List of Molecules Used'!$E$3:$E$55,"",0,1)</f>
        <v>227.51</v>
      </c>
      <c r="H3807">
        <f>_xlfn.XLOOKUP(A3807,'List of Molecules Used'!$D$3:$D$55,'List of Molecules Used'!$F$3:$F$55,"",0,1)</f>
        <v>37.5</v>
      </c>
    </row>
    <row r="3808" spans="1:8">
      <c r="A3808" s="2" t="s">
        <v>109</v>
      </c>
      <c r="B3808" s="2"/>
      <c r="C3808">
        <v>250.26</v>
      </c>
      <c r="D3808">
        <v>3</v>
      </c>
      <c r="E3808">
        <v>55.417999999999999</v>
      </c>
      <c r="F3808" t="s">
        <v>238</v>
      </c>
      <c r="G3808">
        <f>_xlfn.XLOOKUP(A3808,'List of Molecules Used'!$D$3:$D$55,'List of Molecules Used'!$E$3:$E$55,"",0,1)</f>
        <v>227.51</v>
      </c>
      <c r="H3808">
        <f>_xlfn.XLOOKUP(A3808,'List of Molecules Used'!$D$3:$D$55,'List of Molecules Used'!$F$3:$F$55,"",0,1)</f>
        <v>37.5</v>
      </c>
    </row>
    <row r="3809" spans="1:8">
      <c r="A3809" s="2" t="s">
        <v>109</v>
      </c>
      <c r="B3809" s="2"/>
      <c r="C3809">
        <v>250.26</v>
      </c>
      <c r="D3809">
        <v>3.5</v>
      </c>
      <c r="E3809">
        <v>55.584000000000003</v>
      </c>
      <c r="F3809" t="s">
        <v>238</v>
      </c>
      <c r="G3809">
        <f>_xlfn.XLOOKUP(A3809,'List of Molecules Used'!$D$3:$D$55,'List of Molecules Used'!$E$3:$E$55,"",0,1)</f>
        <v>227.51</v>
      </c>
      <c r="H3809">
        <f>_xlfn.XLOOKUP(A3809,'List of Molecules Used'!$D$3:$D$55,'List of Molecules Used'!$F$3:$F$55,"",0,1)</f>
        <v>37.5</v>
      </c>
    </row>
    <row r="3810" spans="1:8">
      <c r="A3810" s="2" t="s">
        <v>109</v>
      </c>
      <c r="B3810" s="2"/>
      <c r="C3810">
        <v>250.26</v>
      </c>
      <c r="D3810">
        <v>4</v>
      </c>
      <c r="E3810">
        <v>55.755000000000003</v>
      </c>
      <c r="F3810" t="s">
        <v>238</v>
      </c>
      <c r="G3810">
        <f>_xlfn.XLOOKUP(A3810,'List of Molecules Used'!$D$3:$D$55,'List of Molecules Used'!$E$3:$E$55,"",0,1)</f>
        <v>227.51</v>
      </c>
      <c r="H3810">
        <f>_xlfn.XLOOKUP(A3810,'List of Molecules Used'!$D$3:$D$55,'List of Molecules Used'!$F$3:$F$55,"",0,1)</f>
        <v>37.5</v>
      </c>
    </row>
    <row r="3811" spans="1:8">
      <c r="A3811" s="2" t="s">
        <v>109</v>
      </c>
      <c r="B3811" s="2"/>
      <c r="C3811">
        <v>250.26</v>
      </c>
      <c r="D3811">
        <v>4.5</v>
      </c>
      <c r="E3811">
        <v>55.929000000000002</v>
      </c>
      <c r="F3811" t="s">
        <v>238</v>
      </c>
      <c r="G3811">
        <f>_xlfn.XLOOKUP(A3811,'List of Molecules Used'!$D$3:$D$55,'List of Molecules Used'!$E$3:$E$55,"",0,1)</f>
        <v>227.51</v>
      </c>
      <c r="H3811">
        <f>_xlfn.XLOOKUP(A3811,'List of Molecules Used'!$D$3:$D$55,'List of Molecules Used'!$F$3:$F$55,"",0,1)</f>
        <v>37.5</v>
      </c>
    </row>
    <row r="3812" spans="1:8">
      <c r="A3812" s="2" t="s">
        <v>109</v>
      </c>
      <c r="B3812" s="2"/>
      <c r="C3812">
        <v>250.26</v>
      </c>
      <c r="D3812">
        <v>5</v>
      </c>
      <c r="E3812">
        <v>56.106999999999999</v>
      </c>
      <c r="F3812" t="s">
        <v>238</v>
      </c>
      <c r="G3812">
        <f>_xlfn.XLOOKUP(A3812,'List of Molecules Used'!$D$3:$D$55,'List of Molecules Used'!$E$3:$E$55,"",0,1)</f>
        <v>227.51</v>
      </c>
      <c r="H3812">
        <f>_xlfn.XLOOKUP(A3812,'List of Molecules Used'!$D$3:$D$55,'List of Molecules Used'!$F$3:$F$55,"",0,1)</f>
        <v>37.5</v>
      </c>
    </row>
    <row r="3813" spans="1:8">
      <c r="A3813" s="2" t="s">
        <v>109</v>
      </c>
      <c r="B3813" s="2"/>
      <c r="C3813">
        <v>250.26</v>
      </c>
      <c r="D3813">
        <v>5.5</v>
      </c>
      <c r="E3813">
        <v>56.287999999999997</v>
      </c>
      <c r="F3813" t="s">
        <v>238</v>
      </c>
      <c r="G3813">
        <f>_xlfn.XLOOKUP(A3813,'List of Molecules Used'!$D$3:$D$55,'List of Molecules Used'!$E$3:$E$55,"",0,1)</f>
        <v>227.51</v>
      </c>
      <c r="H3813">
        <f>_xlfn.XLOOKUP(A3813,'List of Molecules Used'!$D$3:$D$55,'List of Molecules Used'!$F$3:$F$55,"",0,1)</f>
        <v>37.5</v>
      </c>
    </row>
    <row r="3814" spans="1:8">
      <c r="A3814" s="2" t="s">
        <v>109</v>
      </c>
      <c r="B3814" s="2"/>
      <c r="C3814">
        <v>250.26</v>
      </c>
      <c r="D3814">
        <v>6</v>
      </c>
      <c r="E3814">
        <v>56.473999999999997</v>
      </c>
      <c r="F3814" t="s">
        <v>238</v>
      </c>
      <c r="G3814">
        <f>_xlfn.XLOOKUP(A3814,'List of Molecules Used'!$D$3:$D$55,'List of Molecules Used'!$E$3:$E$55,"",0,1)</f>
        <v>227.51</v>
      </c>
      <c r="H3814">
        <f>_xlfn.XLOOKUP(A3814,'List of Molecules Used'!$D$3:$D$55,'List of Molecules Used'!$F$3:$F$55,"",0,1)</f>
        <v>37.5</v>
      </c>
    </row>
    <row r="3815" spans="1:8">
      <c r="A3815" s="2" t="s">
        <v>109</v>
      </c>
      <c r="B3815" s="2"/>
      <c r="C3815">
        <v>250.26</v>
      </c>
      <c r="D3815">
        <v>6.5</v>
      </c>
      <c r="E3815">
        <v>56.664000000000001</v>
      </c>
      <c r="F3815" t="s">
        <v>238</v>
      </c>
      <c r="G3815">
        <f>_xlfn.XLOOKUP(A3815,'List of Molecules Used'!$D$3:$D$55,'List of Molecules Used'!$E$3:$E$55,"",0,1)</f>
        <v>227.51</v>
      </c>
      <c r="H3815">
        <f>_xlfn.XLOOKUP(A3815,'List of Molecules Used'!$D$3:$D$55,'List of Molecules Used'!$F$3:$F$55,"",0,1)</f>
        <v>37.5</v>
      </c>
    </row>
    <row r="3816" spans="1:8">
      <c r="A3816" s="2" t="s">
        <v>109</v>
      </c>
      <c r="B3816" s="2"/>
      <c r="C3816">
        <v>250.26</v>
      </c>
      <c r="D3816">
        <v>7</v>
      </c>
      <c r="E3816">
        <v>56.857999999999997</v>
      </c>
      <c r="F3816" t="s">
        <v>238</v>
      </c>
      <c r="G3816">
        <f>_xlfn.XLOOKUP(A3816,'List of Molecules Used'!$D$3:$D$55,'List of Molecules Used'!$E$3:$E$55,"",0,1)</f>
        <v>227.51</v>
      </c>
      <c r="H3816">
        <f>_xlfn.XLOOKUP(A3816,'List of Molecules Used'!$D$3:$D$55,'List of Molecules Used'!$F$3:$F$55,"",0,1)</f>
        <v>37.5</v>
      </c>
    </row>
    <row r="3817" spans="1:8">
      <c r="A3817" s="2" t="s">
        <v>109</v>
      </c>
      <c r="B3817" s="2"/>
      <c r="C3817">
        <v>250.26</v>
      </c>
      <c r="D3817">
        <v>7.5</v>
      </c>
      <c r="E3817">
        <v>57.057000000000002</v>
      </c>
      <c r="F3817" t="s">
        <v>238</v>
      </c>
      <c r="G3817">
        <f>_xlfn.XLOOKUP(A3817,'List of Molecules Used'!$D$3:$D$55,'List of Molecules Used'!$E$3:$E$55,"",0,1)</f>
        <v>227.51</v>
      </c>
      <c r="H3817">
        <f>_xlfn.XLOOKUP(A3817,'List of Molecules Used'!$D$3:$D$55,'List of Molecules Used'!$F$3:$F$55,"",0,1)</f>
        <v>37.5</v>
      </c>
    </row>
    <row r="3818" spans="1:8">
      <c r="A3818" s="2" t="s">
        <v>109</v>
      </c>
      <c r="B3818" s="2"/>
      <c r="C3818">
        <v>250.26</v>
      </c>
      <c r="D3818">
        <v>8</v>
      </c>
      <c r="E3818">
        <v>57.26</v>
      </c>
      <c r="F3818" t="s">
        <v>238</v>
      </c>
      <c r="G3818">
        <f>_xlfn.XLOOKUP(A3818,'List of Molecules Used'!$D$3:$D$55,'List of Molecules Used'!$E$3:$E$55,"",0,1)</f>
        <v>227.51</v>
      </c>
      <c r="H3818">
        <f>_xlfn.XLOOKUP(A3818,'List of Molecules Used'!$D$3:$D$55,'List of Molecules Used'!$F$3:$F$55,"",0,1)</f>
        <v>37.5</v>
      </c>
    </row>
    <row r="3819" spans="1:8">
      <c r="A3819" s="2" t="s">
        <v>109</v>
      </c>
      <c r="B3819" s="2"/>
      <c r="C3819">
        <v>250.26</v>
      </c>
      <c r="D3819">
        <v>8.5</v>
      </c>
      <c r="E3819">
        <v>57.466999999999999</v>
      </c>
      <c r="F3819" t="s">
        <v>238</v>
      </c>
      <c r="G3819">
        <f>_xlfn.XLOOKUP(A3819,'List of Molecules Used'!$D$3:$D$55,'List of Molecules Used'!$E$3:$E$55,"",0,1)</f>
        <v>227.51</v>
      </c>
      <c r="H3819">
        <f>_xlfn.XLOOKUP(A3819,'List of Molecules Used'!$D$3:$D$55,'List of Molecules Used'!$F$3:$F$55,"",0,1)</f>
        <v>37.5</v>
      </c>
    </row>
    <row r="3820" spans="1:8">
      <c r="A3820" s="2" t="s">
        <v>109</v>
      </c>
      <c r="B3820" s="2"/>
      <c r="C3820">
        <v>250.26</v>
      </c>
      <c r="D3820">
        <v>9</v>
      </c>
      <c r="E3820">
        <v>57.679000000000002</v>
      </c>
      <c r="F3820" t="s">
        <v>238</v>
      </c>
      <c r="G3820">
        <f>_xlfn.XLOOKUP(A3820,'List of Molecules Used'!$D$3:$D$55,'List of Molecules Used'!$E$3:$E$55,"",0,1)</f>
        <v>227.51</v>
      </c>
      <c r="H3820">
        <f>_xlfn.XLOOKUP(A3820,'List of Molecules Used'!$D$3:$D$55,'List of Molecules Used'!$F$3:$F$55,"",0,1)</f>
        <v>37.5</v>
      </c>
    </row>
    <row r="3821" spans="1:8">
      <c r="A3821" s="2" t="s">
        <v>109</v>
      </c>
      <c r="B3821" s="2"/>
      <c r="C3821">
        <v>250.26</v>
      </c>
      <c r="D3821">
        <v>9.5</v>
      </c>
      <c r="E3821">
        <v>57.896999999999998</v>
      </c>
      <c r="F3821" t="s">
        <v>238</v>
      </c>
      <c r="G3821">
        <f>_xlfn.XLOOKUP(A3821,'List of Molecules Used'!$D$3:$D$55,'List of Molecules Used'!$E$3:$E$55,"",0,1)</f>
        <v>227.51</v>
      </c>
      <c r="H3821">
        <f>_xlfn.XLOOKUP(A3821,'List of Molecules Used'!$D$3:$D$55,'List of Molecules Used'!$F$3:$F$55,"",0,1)</f>
        <v>37.5</v>
      </c>
    </row>
    <row r="3822" spans="1:8">
      <c r="A3822" s="2" t="s">
        <v>109</v>
      </c>
      <c r="B3822" s="2"/>
      <c r="C3822">
        <v>250.26</v>
      </c>
      <c r="D3822">
        <v>10</v>
      </c>
      <c r="E3822">
        <v>58.119</v>
      </c>
      <c r="F3822" t="s">
        <v>238</v>
      </c>
      <c r="G3822">
        <f>_xlfn.XLOOKUP(A3822,'List of Molecules Used'!$D$3:$D$55,'List of Molecules Used'!$E$3:$E$55,"",0,1)</f>
        <v>227.51</v>
      </c>
      <c r="H3822">
        <f>_xlfn.XLOOKUP(A3822,'List of Molecules Used'!$D$3:$D$55,'List of Molecules Used'!$F$3:$F$55,"",0,1)</f>
        <v>37.5</v>
      </c>
    </row>
    <row r="3823" spans="1:8">
      <c r="A3823" s="2" t="s">
        <v>109</v>
      </c>
      <c r="B3823" s="2"/>
      <c r="C3823">
        <v>273.01</v>
      </c>
      <c r="D3823">
        <v>1</v>
      </c>
      <c r="E3823">
        <v>57.945</v>
      </c>
      <c r="F3823" t="s">
        <v>238</v>
      </c>
      <c r="G3823">
        <f>_xlfn.XLOOKUP(A3823,'List of Molecules Used'!$D$3:$D$55,'List of Molecules Used'!$E$3:$E$55,"",0,1)</f>
        <v>227.51</v>
      </c>
      <c r="H3823">
        <f>_xlfn.XLOOKUP(A3823,'List of Molecules Used'!$D$3:$D$55,'List of Molecules Used'!$F$3:$F$55,"",0,1)</f>
        <v>37.5</v>
      </c>
    </row>
    <row r="3824" spans="1:8">
      <c r="A3824" s="2" t="s">
        <v>109</v>
      </c>
      <c r="B3824" s="2"/>
      <c r="C3824">
        <v>273.01</v>
      </c>
      <c r="D3824">
        <v>1.5</v>
      </c>
      <c r="E3824">
        <v>58.064999999999998</v>
      </c>
      <c r="F3824" t="s">
        <v>238</v>
      </c>
      <c r="G3824">
        <f>_xlfn.XLOOKUP(A3824,'List of Molecules Used'!$D$3:$D$55,'List of Molecules Used'!$E$3:$E$55,"",0,1)</f>
        <v>227.51</v>
      </c>
      <c r="H3824">
        <f>_xlfn.XLOOKUP(A3824,'List of Molecules Used'!$D$3:$D$55,'List of Molecules Used'!$F$3:$F$55,"",0,1)</f>
        <v>37.5</v>
      </c>
    </row>
    <row r="3825" spans="1:8">
      <c r="A3825" s="2" t="s">
        <v>109</v>
      </c>
      <c r="B3825" s="2"/>
      <c r="C3825">
        <v>273.01</v>
      </c>
      <c r="D3825">
        <v>2</v>
      </c>
      <c r="E3825">
        <v>58.186999999999998</v>
      </c>
      <c r="F3825" t="s">
        <v>238</v>
      </c>
      <c r="G3825">
        <f>_xlfn.XLOOKUP(A3825,'List of Molecules Used'!$D$3:$D$55,'List of Molecules Used'!$E$3:$E$55,"",0,1)</f>
        <v>227.51</v>
      </c>
      <c r="H3825">
        <f>_xlfn.XLOOKUP(A3825,'List of Molecules Used'!$D$3:$D$55,'List of Molecules Used'!$F$3:$F$55,"",0,1)</f>
        <v>37.5</v>
      </c>
    </row>
    <row r="3826" spans="1:8">
      <c r="A3826" s="2" t="s">
        <v>109</v>
      </c>
      <c r="B3826" s="2"/>
      <c r="C3826">
        <v>273.01</v>
      </c>
      <c r="D3826">
        <v>2.5</v>
      </c>
      <c r="E3826">
        <v>58.311</v>
      </c>
      <c r="F3826" t="s">
        <v>238</v>
      </c>
      <c r="G3826">
        <f>_xlfn.XLOOKUP(A3826,'List of Molecules Used'!$D$3:$D$55,'List of Molecules Used'!$E$3:$E$55,"",0,1)</f>
        <v>227.51</v>
      </c>
      <c r="H3826">
        <f>_xlfn.XLOOKUP(A3826,'List of Molecules Used'!$D$3:$D$55,'List of Molecules Used'!$F$3:$F$55,"",0,1)</f>
        <v>37.5</v>
      </c>
    </row>
    <row r="3827" spans="1:8">
      <c r="A3827" s="2" t="s">
        <v>109</v>
      </c>
      <c r="B3827" s="2"/>
      <c r="C3827">
        <v>273.01</v>
      </c>
      <c r="D3827">
        <v>3</v>
      </c>
      <c r="E3827">
        <v>58.436</v>
      </c>
      <c r="F3827" t="s">
        <v>238</v>
      </c>
      <c r="G3827">
        <f>_xlfn.XLOOKUP(A3827,'List of Molecules Used'!$D$3:$D$55,'List of Molecules Used'!$E$3:$E$55,"",0,1)</f>
        <v>227.51</v>
      </c>
      <c r="H3827">
        <f>_xlfn.XLOOKUP(A3827,'List of Molecules Used'!$D$3:$D$55,'List of Molecules Used'!$F$3:$F$55,"",0,1)</f>
        <v>37.5</v>
      </c>
    </row>
    <row r="3828" spans="1:8">
      <c r="A3828" s="2" t="s">
        <v>109</v>
      </c>
      <c r="B3828" s="2"/>
      <c r="C3828">
        <v>273.01</v>
      </c>
      <c r="D3828">
        <v>3.5</v>
      </c>
      <c r="E3828">
        <v>58.563000000000002</v>
      </c>
      <c r="F3828" t="s">
        <v>238</v>
      </c>
      <c r="G3828">
        <f>_xlfn.XLOOKUP(A3828,'List of Molecules Used'!$D$3:$D$55,'List of Molecules Used'!$E$3:$E$55,"",0,1)</f>
        <v>227.51</v>
      </c>
      <c r="H3828">
        <f>_xlfn.XLOOKUP(A3828,'List of Molecules Used'!$D$3:$D$55,'List of Molecules Used'!$F$3:$F$55,"",0,1)</f>
        <v>37.5</v>
      </c>
    </row>
    <row r="3829" spans="1:8">
      <c r="A3829" s="2" t="s">
        <v>109</v>
      </c>
      <c r="B3829" s="2"/>
      <c r="C3829">
        <v>273.01</v>
      </c>
      <c r="D3829">
        <v>4</v>
      </c>
      <c r="E3829">
        <v>58.692</v>
      </c>
      <c r="F3829" t="s">
        <v>238</v>
      </c>
      <c r="G3829">
        <f>_xlfn.XLOOKUP(A3829,'List of Molecules Used'!$D$3:$D$55,'List of Molecules Used'!$E$3:$E$55,"",0,1)</f>
        <v>227.51</v>
      </c>
      <c r="H3829">
        <f>_xlfn.XLOOKUP(A3829,'List of Molecules Used'!$D$3:$D$55,'List of Molecules Used'!$F$3:$F$55,"",0,1)</f>
        <v>37.5</v>
      </c>
    </row>
    <row r="3830" spans="1:8">
      <c r="A3830" s="2" t="s">
        <v>109</v>
      </c>
      <c r="B3830" s="2"/>
      <c r="C3830">
        <v>273.01</v>
      </c>
      <c r="D3830">
        <v>4.5</v>
      </c>
      <c r="E3830">
        <v>58.823</v>
      </c>
      <c r="F3830" t="s">
        <v>238</v>
      </c>
      <c r="G3830">
        <f>_xlfn.XLOOKUP(A3830,'List of Molecules Used'!$D$3:$D$55,'List of Molecules Used'!$E$3:$E$55,"",0,1)</f>
        <v>227.51</v>
      </c>
      <c r="H3830">
        <f>_xlfn.XLOOKUP(A3830,'List of Molecules Used'!$D$3:$D$55,'List of Molecules Used'!$F$3:$F$55,"",0,1)</f>
        <v>37.5</v>
      </c>
    </row>
    <row r="3831" spans="1:8">
      <c r="A3831" s="2" t="s">
        <v>109</v>
      </c>
      <c r="B3831" s="2"/>
      <c r="C3831">
        <v>273.01</v>
      </c>
      <c r="D3831">
        <v>5</v>
      </c>
      <c r="E3831">
        <v>58.956000000000003</v>
      </c>
      <c r="F3831" t="s">
        <v>238</v>
      </c>
      <c r="G3831">
        <f>_xlfn.XLOOKUP(A3831,'List of Molecules Used'!$D$3:$D$55,'List of Molecules Used'!$E$3:$E$55,"",0,1)</f>
        <v>227.51</v>
      </c>
      <c r="H3831">
        <f>_xlfn.XLOOKUP(A3831,'List of Molecules Used'!$D$3:$D$55,'List of Molecules Used'!$F$3:$F$55,"",0,1)</f>
        <v>37.5</v>
      </c>
    </row>
    <row r="3832" spans="1:8">
      <c r="A3832" s="2" t="s">
        <v>109</v>
      </c>
      <c r="B3832" s="2"/>
      <c r="C3832">
        <v>273.01</v>
      </c>
      <c r="D3832">
        <v>5.5</v>
      </c>
      <c r="E3832">
        <v>59.091000000000001</v>
      </c>
      <c r="F3832" t="s">
        <v>238</v>
      </c>
      <c r="G3832">
        <f>_xlfn.XLOOKUP(A3832,'List of Molecules Used'!$D$3:$D$55,'List of Molecules Used'!$E$3:$E$55,"",0,1)</f>
        <v>227.51</v>
      </c>
      <c r="H3832">
        <f>_xlfn.XLOOKUP(A3832,'List of Molecules Used'!$D$3:$D$55,'List of Molecules Used'!$F$3:$F$55,"",0,1)</f>
        <v>37.5</v>
      </c>
    </row>
    <row r="3833" spans="1:8">
      <c r="A3833" s="2" t="s">
        <v>109</v>
      </c>
      <c r="B3833" s="2"/>
      <c r="C3833">
        <v>273.01</v>
      </c>
      <c r="D3833">
        <v>6</v>
      </c>
      <c r="E3833">
        <v>59.226999999999997</v>
      </c>
      <c r="F3833" t="s">
        <v>238</v>
      </c>
      <c r="G3833">
        <f>_xlfn.XLOOKUP(A3833,'List of Molecules Used'!$D$3:$D$55,'List of Molecules Used'!$E$3:$E$55,"",0,1)</f>
        <v>227.51</v>
      </c>
      <c r="H3833">
        <f>_xlfn.XLOOKUP(A3833,'List of Molecules Used'!$D$3:$D$55,'List of Molecules Used'!$F$3:$F$55,"",0,1)</f>
        <v>37.5</v>
      </c>
    </row>
    <row r="3834" spans="1:8">
      <c r="A3834" s="2" t="s">
        <v>109</v>
      </c>
      <c r="B3834" s="2"/>
      <c r="C3834">
        <v>273.01</v>
      </c>
      <c r="D3834">
        <v>6.5</v>
      </c>
      <c r="E3834">
        <v>59.366</v>
      </c>
      <c r="F3834" t="s">
        <v>238</v>
      </c>
      <c r="G3834">
        <f>_xlfn.XLOOKUP(A3834,'List of Molecules Used'!$D$3:$D$55,'List of Molecules Used'!$E$3:$E$55,"",0,1)</f>
        <v>227.51</v>
      </c>
      <c r="H3834">
        <f>_xlfn.XLOOKUP(A3834,'List of Molecules Used'!$D$3:$D$55,'List of Molecules Used'!$F$3:$F$55,"",0,1)</f>
        <v>37.5</v>
      </c>
    </row>
    <row r="3835" spans="1:8">
      <c r="A3835" s="2" t="s">
        <v>109</v>
      </c>
      <c r="B3835" s="2"/>
      <c r="C3835">
        <v>273.01</v>
      </c>
      <c r="D3835">
        <v>7</v>
      </c>
      <c r="E3835">
        <v>59.506999999999998</v>
      </c>
      <c r="F3835" t="s">
        <v>238</v>
      </c>
      <c r="G3835">
        <f>_xlfn.XLOOKUP(A3835,'List of Molecules Used'!$D$3:$D$55,'List of Molecules Used'!$E$3:$E$55,"",0,1)</f>
        <v>227.51</v>
      </c>
      <c r="H3835">
        <f>_xlfn.XLOOKUP(A3835,'List of Molecules Used'!$D$3:$D$55,'List of Molecules Used'!$F$3:$F$55,"",0,1)</f>
        <v>37.5</v>
      </c>
    </row>
    <row r="3836" spans="1:8">
      <c r="A3836" s="2" t="s">
        <v>109</v>
      </c>
      <c r="B3836" s="2"/>
      <c r="C3836">
        <v>273.01</v>
      </c>
      <c r="D3836">
        <v>7.5</v>
      </c>
      <c r="E3836">
        <v>59.65</v>
      </c>
      <c r="F3836" t="s">
        <v>238</v>
      </c>
      <c r="G3836">
        <f>_xlfn.XLOOKUP(A3836,'List of Molecules Used'!$D$3:$D$55,'List of Molecules Used'!$E$3:$E$55,"",0,1)</f>
        <v>227.51</v>
      </c>
      <c r="H3836">
        <f>_xlfn.XLOOKUP(A3836,'List of Molecules Used'!$D$3:$D$55,'List of Molecules Used'!$F$3:$F$55,"",0,1)</f>
        <v>37.5</v>
      </c>
    </row>
    <row r="3837" spans="1:8">
      <c r="A3837" s="2" t="s">
        <v>109</v>
      </c>
      <c r="B3837" s="2"/>
      <c r="C3837">
        <v>273.01</v>
      </c>
      <c r="D3837">
        <v>8</v>
      </c>
      <c r="E3837">
        <v>59.795000000000002</v>
      </c>
      <c r="F3837" t="s">
        <v>238</v>
      </c>
      <c r="G3837">
        <f>_xlfn.XLOOKUP(A3837,'List of Molecules Used'!$D$3:$D$55,'List of Molecules Used'!$E$3:$E$55,"",0,1)</f>
        <v>227.51</v>
      </c>
      <c r="H3837">
        <f>_xlfn.XLOOKUP(A3837,'List of Molecules Used'!$D$3:$D$55,'List of Molecules Used'!$F$3:$F$55,"",0,1)</f>
        <v>37.5</v>
      </c>
    </row>
    <row r="3838" spans="1:8">
      <c r="A3838" s="2" t="s">
        <v>109</v>
      </c>
      <c r="B3838" s="2"/>
      <c r="C3838">
        <v>273.01</v>
      </c>
      <c r="D3838">
        <v>8.5</v>
      </c>
      <c r="E3838">
        <v>59.942</v>
      </c>
      <c r="F3838" t="s">
        <v>238</v>
      </c>
      <c r="G3838">
        <f>_xlfn.XLOOKUP(A3838,'List of Molecules Used'!$D$3:$D$55,'List of Molecules Used'!$E$3:$E$55,"",0,1)</f>
        <v>227.51</v>
      </c>
      <c r="H3838">
        <f>_xlfn.XLOOKUP(A3838,'List of Molecules Used'!$D$3:$D$55,'List of Molecules Used'!$F$3:$F$55,"",0,1)</f>
        <v>37.5</v>
      </c>
    </row>
    <row r="3839" spans="1:8">
      <c r="A3839" s="2" t="s">
        <v>109</v>
      </c>
      <c r="B3839" s="2"/>
      <c r="C3839">
        <v>273.01</v>
      </c>
      <c r="D3839">
        <v>9</v>
      </c>
      <c r="E3839">
        <v>60.091000000000001</v>
      </c>
      <c r="F3839" t="s">
        <v>238</v>
      </c>
      <c r="G3839">
        <f>_xlfn.XLOOKUP(A3839,'List of Molecules Used'!$D$3:$D$55,'List of Molecules Used'!$E$3:$E$55,"",0,1)</f>
        <v>227.51</v>
      </c>
      <c r="H3839">
        <f>_xlfn.XLOOKUP(A3839,'List of Molecules Used'!$D$3:$D$55,'List of Molecules Used'!$F$3:$F$55,"",0,1)</f>
        <v>37.5</v>
      </c>
    </row>
    <row r="3840" spans="1:8">
      <c r="A3840" s="2" t="s">
        <v>109</v>
      </c>
      <c r="B3840" s="2"/>
      <c r="C3840">
        <v>273.01</v>
      </c>
      <c r="D3840">
        <v>9.5</v>
      </c>
      <c r="E3840">
        <v>60.243000000000002</v>
      </c>
      <c r="F3840" t="s">
        <v>238</v>
      </c>
      <c r="G3840">
        <f>_xlfn.XLOOKUP(A3840,'List of Molecules Used'!$D$3:$D$55,'List of Molecules Used'!$E$3:$E$55,"",0,1)</f>
        <v>227.51</v>
      </c>
      <c r="H3840">
        <f>_xlfn.XLOOKUP(A3840,'List of Molecules Used'!$D$3:$D$55,'List of Molecules Used'!$F$3:$F$55,"",0,1)</f>
        <v>37.5</v>
      </c>
    </row>
    <row r="3841" spans="1:8">
      <c r="A3841" s="2" t="s">
        <v>109</v>
      </c>
      <c r="B3841" s="2"/>
      <c r="C3841">
        <v>273.01</v>
      </c>
      <c r="D3841">
        <v>10</v>
      </c>
      <c r="E3841">
        <v>60.396999999999998</v>
      </c>
      <c r="F3841" t="s">
        <v>238</v>
      </c>
      <c r="G3841">
        <f>_xlfn.XLOOKUP(A3841,'List of Molecules Used'!$D$3:$D$55,'List of Molecules Used'!$E$3:$E$55,"",0,1)</f>
        <v>227.51</v>
      </c>
      <c r="H3841">
        <f>_xlfn.XLOOKUP(A3841,'List of Molecules Used'!$D$3:$D$55,'List of Molecules Used'!$F$3:$F$55,"",0,1)</f>
        <v>37.5</v>
      </c>
    </row>
    <row r="3842" spans="1:8">
      <c r="A3842" s="2" t="s">
        <v>109</v>
      </c>
      <c r="B3842" s="2"/>
      <c r="C3842">
        <v>295.76</v>
      </c>
      <c r="D3842">
        <v>1</v>
      </c>
      <c r="E3842">
        <v>60.994999999999997</v>
      </c>
      <c r="F3842" t="s">
        <v>238</v>
      </c>
      <c r="G3842">
        <f>_xlfn.XLOOKUP(A3842,'List of Molecules Used'!$D$3:$D$55,'List of Molecules Used'!$E$3:$E$55,"",0,1)</f>
        <v>227.51</v>
      </c>
      <c r="H3842">
        <f>_xlfn.XLOOKUP(A3842,'List of Molecules Used'!$D$3:$D$55,'List of Molecules Used'!$F$3:$F$55,"",0,1)</f>
        <v>37.5</v>
      </c>
    </row>
    <row r="3843" spans="1:8">
      <c r="A3843" s="2" t="s">
        <v>109</v>
      </c>
      <c r="B3843" s="2"/>
      <c r="C3843">
        <v>295.76</v>
      </c>
      <c r="D3843">
        <v>1.5</v>
      </c>
      <c r="E3843">
        <v>61.091999999999999</v>
      </c>
      <c r="F3843" t="s">
        <v>238</v>
      </c>
      <c r="G3843">
        <f>_xlfn.XLOOKUP(A3843,'List of Molecules Used'!$D$3:$D$55,'List of Molecules Used'!$E$3:$E$55,"",0,1)</f>
        <v>227.51</v>
      </c>
      <c r="H3843">
        <f>_xlfn.XLOOKUP(A3843,'List of Molecules Used'!$D$3:$D$55,'List of Molecules Used'!$F$3:$F$55,"",0,1)</f>
        <v>37.5</v>
      </c>
    </row>
    <row r="3844" spans="1:8">
      <c r="A3844" s="2" t="s">
        <v>109</v>
      </c>
      <c r="B3844" s="2"/>
      <c r="C3844">
        <v>295.76</v>
      </c>
      <c r="D3844">
        <v>2</v>
      </c>
      <c r="E3844">
        <v>61.189</v>
      </c>
      <c r="F3844" t="s">
        <v>238</v>
      </c>
      <c r="G3844">
        <f>_xlfn.XLOOKUP(A3844,'List of Molecules Used'!$D$3:$D$55,'List of Molecules Used'!$E$3:$E$55,"",0,1)</f>
        <v>227.51</v>
      </c>
      <c r="H3844">
        <f>_xlfn.XLOOKUP(A3844,'List of Molecules Used'!$D$3:$D$55,'List of Molecules Used'!$F$3:$F$55,"",0,1)</f>
        <v>37.5</v>
      </c>
    </row>
    <row r="3845" spans="1:8">
      <c r="A3845" s="2" t="s">
        <v>109</v>
      </c>
      <c r="B3845" s="2"/>
      <c r="C3845">
        <v>295.76</v>
      </c>
      <c r="D3845">
        <v>2.5</v>
      </c>
      <c r="E3845">
        <v>61.287999999999997</v>
      </c>
      <c r="F3845" t="s">
        <v>238</v>
      </c>
      <c r="G3845">
        <f>_xlfn.XLOOKUP(A3845,'List of Molecules Used'!$D$3:$D$55,'List of Molecules Used'!$E$3:$E$55,"",0,1)</f>
        <v>227.51</v>
      </c>
      <c r="H3845">
        <f>_xlfn.XLOOKUP(A3845,'List of Molecules Used'!$D$3:$D$55,'List of Molecules Used'!$F$3:$F$55,"",0,1)</f>
        <v>37.5</v>
      </c>
    </row>
    <row r="3846" spans="1:8">
      <c r="A3846" s="2" t="s">
        <v>109</v>
      </c>
      <c r="B3846" s="2"/>
      <c r="C3846">
        <v>295.76</v>
      </c>
      <c r="D3846">
        <v>3</v>
      </c>
      <c r="E3846">
        <v>61.387999999999998</v>
      </c>
      <c r="F3846" t="s">
        <v>238</v>
      </c>
      <c r="G3846">
        <f>_xlfn.XLOOKUP(A3846,'List of Molecules Used'!$D$3:$D$55,'List of Molecules Used'!$E$3:$E$55,"",0,1)</f>
        <v>227.51</v>
      </c>
      <c r="H3846">
        <f>_xlfn.XLOOKUP(A3846,'List of Molecules Used'!$D$3:$D$55,'List of Molecules Used'!$F$3:$F$55,"",0,1)</f>
        <v>37.5</v>
      </c>
    </row>
    <row r="3847" spans="1:8">
      <c r="A3847" s="2" t="s">
        <v>109</v>
      </c>
      <c r="B3847" s="2"/>
      <c r="C3847">
        <v>295.76</v>
      </c>
      <c r="D3847">
        <v>3.5</v>
      </c>
      <c r="E3847">
        <v>61.488</v>
      </c>
      <c r="F3847" t="s">
        <v>238</v>
      </c>
      <c r="G3847">
        <f>_xlfn.XLOOKUP(A3847,'List of Molecules Used'!$D$3:$D$55,'List of Molecules Used'!$E$3:$E$55,"",0,1)</f>
        <v>227.51</v>
      </c>
      <c r="H3847">
        <f>_xlfn.XLOOKUP(A3847,'List of Molecules Used'!$D$3:$D$55,'List of Molecules Used'!$F$3:$F$55,"",0,1)</f>
        <v>37.5</v>
      </c>
    </row>
    <row r="3848" spans="1:8">
      <c r="A3848" s="2" t="s">
        <v>109</v>
      </c>
      <c r="B3848" s="2"/>
      <c r="C3848">
        <v>295.76</v>
      </c>
      <c r="D3848">
        <v>4</v>
      </c>
      <c r="E3848">
        <v>61.59</v>
      </c>
      <c r="F3848" t="s">
        <v>238</v>
      </c>
      <c r="G3848">
        <f>_xlfn.XLOOKUP(A3848,'List of Molecules Used'!$D$3:$D$55,'List of Molecules Used'!$E$3:$E$55,"",0,1)</f>
        <v>227.51</v>
      </c>
      <c r="H3848">
        <f>_xlfn.XLOOKUP(A3848,'List of Molecules Used'!$D$3:$D$55,'List of Molecules Used'!$F$3:$F$55,"",0,1)</f>
        <v>37.5</v>
      </c>
    </row>
    <row r="3849" spans="1:8">
      <c r="A3849" s="2" t="s">
        <v>109</v>
      </c>
      <c r="B3849" s="2"/>
      <c r="C3849">
        <v>295.76</v>
      </c>
      <c r="D3849">
        <v>4.5</v>
      </c>
      <c r="E3849">
        <v>61.692</v>
      </c>
      <c r="F3849" t="s">
        <v>238</v>
      </c>
      <c r="G3849">
        <f>_xlfn.XLOOKUP(A3849,'List of Molecules Used'!$D$3:$D$55,'List of Molecules Used'!$E$3:$E$55,"",0,1)</f>
        <v>227.51</v>
      </c>
      <c r="H3849">
        <f>_xlfn.XLOOKUP(A3849,'List of Molecules Used'!$D$3:$D$55,'List of Molecules Used'!$F$3:$F$55,"",0,1)</f>
        <v>37.5</v>
      </c>
    </row>
    <row r="3850" spans="1:8">
      <c r="A3850" s="2" t="s">
        <v>109</v>
      </c>
      <c r="B3850" s="2"/>
      <c r="C3850">
        <v>295.76</v>
      </c>
      <c r="D3850">
        <v>5</v>
      </c>
      <c r="E3850">
        <v>61.795999999999999</v>
      </c>
      <c r="F3850" t="s">
        <v>238</v>
      </c>
      <c r="G3850">
        <f>_xlfn.XLOOKUP(A3850,'List of Molecules Used'!$D$3:$D$55,'List of Molecules Used'!$E$3:$E$55,"",0,1)</f>
        <v>227.51</v>
      </c>
      <c r="H3850">
        <f>_xlfn.XLOOKUP(A3850,'List of Molecules Used'!$D$3:$D$55,'List of Molecules Used'!$F$3:$F$55,"",0,1)</f>
        <v>37.5</v>
      </c>
    </row>
    <row r="3851" spans="1:8">
      <c r="A3851" s="2" t="s">
        <v>109</v>
      </c>
      <c r="B3851" s="2"/>
      <c r="C3851">
        <v>295.76</v>
      </c>
      <c r="D3851">
        <v>5.5</v>
      </c>
      <c r="E3851">
        <v>61.901000000000003</v>
      </c>
      <c r="F3851" t="s">
        <v>238</v>
      </c>
      <c r="G3851">
        <f>_xlfn.XLOOKUP(A3851,'List of Molecules Used'!$D$3:$D$55,'List of Molecules Used'!$E$3:$E$55,"",0,1)</f>
        <v>227.51</v>
      </c>
      <c r="H3851">
        <f>_xlfn.XLOOKUP(A3851,'List of Molecules Used'!$D$3:$D$55,'List of Molecules Used'!$F$3:$F$55,"",0,1)</f>
        <v>37.5</v>
      </c>
    </row>
    <row r="3852" spans="1:8">
      <c r="A3852" s="2" t="s">
        <v>109</v>
      </c>
      <c r="B3852" s="2"/>
      <c r="C3852">
        <v>295.76</v>
      </c>
      <c r="D3852">
        <v>6</v>
      </c>
      <c r="E3852">
        <v>62.006999999999998</v>
      </c>
      <c r="F3852" t="s">
        <v>238</v>
      </c>
      <c r="G3852">
        <f>_xlfn.XLOOKUP(A3852,'List of Molecules Used'!$D$3:$D$55,'List of Molecules Used'!$E$3:$E$55,"",0,1)</f>
        <v>227.51</v>
      </c>
      <c r="H3852">
        <f>_xlfn.XLOOKUP(A3852,'List of Molecules Used'!$D$3:$D$55,'List of Molecules Used'!$F$3:$F$55,"",0,1)</f>
        <v>37.5</v>
      </c>
    </row>
    <row r="3853" spans="1:8">
      <c r="A3853" s="2" t="s">
        <v>109</v>
      </c>
      <c r="B3853" s="2"/>
      <c r="C3853">
        <v>295.76</v>
      </c>
      <c r="D3853">
        <v>6.5</v>
      </c>
      <c r="E3853">
        <v>62.113</v>
      </c>
      <c r="F3853" t="s">
        <v>238</v>
      </c>
      <c r="G3853">
        <f>_xlfn.XLOOKUP(A3853,'List of Molecules Used'!$D$3:$D$55,'List of Molecules Used'!$E$3:$E$55,"",0,1)</f>
        <v>227.51</v>
      </c>
      <c r="H3853">
        <f>_xlfn.XLOOKUP(A3853,'List of Molecules Used'!$D$3:$D$55,'List of Molecules Used'!$F$3:$F$55,"",0,1)</f>
        <v>37.5</v>
      </c>
    </row>
    <row r="3854" spans="1:8">
      <c r="A3854" s="2" t="s">
        <v>109</v>
      </c>
      <c r="B3854" s="2"/>
      <c r="C3854">
        <v>295.76</v>
      </c>
      <c r="D3854">
        <v>7</v>
      </c>
      <c r="E3854">
        <v>62.220999999999997</v>
      </c>
      <c r="F3854" t="s">
        <v>238</v>
      </c>
      <c r="G3854">
        <f>_xlfn.XLOOKUP(A3854,'List of Molecules Used'!$D$3:$D$55,'List of Molecules Used'!$E$3:$E$55,"",0,1)</f>
        <v>227.51</v>
      </c>
      <c r="H3854">
        <f>_xlfn.XLOOKUP(A3854,'List of Molecules Used'!$D$3:$D$55,'List of Molecules Used'!$F$3:$F$55,"",0,1)</f>
        <v>37.5</v>
      </c>
    </row>
    <row r="3855" spans="1:8">
      <c r="A3855" s="2" t="s">
        <v>109</v>
      </c>
      <c r="B3855" s="2"/>
      <c r="C3855">
        <v>295.76</v>
      </c>
      <c r="D3855">
        <v>7.5</v>
      </c>
      <c r="E3855">
        <v>62.33</v>
      </c>
      <c r="F3855" t="s">
        <v>238</v>
      </c>
      <c r="G3855">
        <f>_xlfn.XLOOKUP(A3855,'List of Molecules Used'!$D$3:$D$55,'List of Molecules Used'!$E$3:$E$55,"",0,1)</f>
        <v>227.51</v>
      </c>
      <c r="H3855">
        <f>_xlfn.XLOOKUP(A3855,'List of Molecules Used'!$D$3:$D$55,'List of Molecules Used'!$F$3:$F$55,"",0,1)</f>
        <v>37.5</v>
      </c>
    </row>
    <row r="3856" spans="1:8">
      <c r="A3856" s="2" t="s">
        <v>109</v>
      </c>
      <c r="B3856" s="2"/>
      <c r="C3856">
        <v>295.76</v>
      </c>
      <c r="D3856">
        <v>8</v>
      </c>
      <c r="E3856">
        <v>62.44</v>
      </c>
      <c r="F3856" t="s">
        <v>238</v>
      </c>
      <c r="G3856">
        <f>_xlfn.XLOOKUP(A3856,'List of Molecules Used'!$D$3:$D$55,'List of Molecules Used'!$E$3:$E$55,"",0,1)</f>
        <v>227.51</v>
      </c>
      <c r="H3856">
        <f>_xlfn.XLOOKUP(A3856,'List of Molecules Used'!$D$3:$D$55,'List of Molecules Used'!$F$3:$F$55,"",0,1)</f>
        <v>37.5</v>
      </c>
    </row>
    <row r="3857" spans="1:8">
      <c r="A3857" s="2" t="s">
        <v>109</v>
      </c>
      <c r="B3857" s="2"/>
      <c r="C3857">
        <v>295.76</v>
      </c>
      <c r="D3857">
        <v>8.5</v>
      </c>
      <c r="E3857">
        <v>62.551000000000002</v>
      </c>
      <c r="F3857" t="s">
        <v>238</v>
      </c>
      <c r="G3857">
        <f>_xlfn.XLOOKUP(A3857,'List of Molecules Used'!$D$3:$D$55,'List of Molecules Used'!$E$3:$E$55,"",0,1)</f>
        <v>227.51</v>
      </c>
      <c r="H3857">
        <f>_xlfn.XLOOKUP(A3857,'List of Molecules Used'!$D$3:$D$55,'List of Molecules Used'!$F$3:$F$55,"",0,1)</f>
        <v>37.5</v>
      </c>
    </row>
    <row r="3858" spans="1:8">
      <c r="A3858" s="2" t="s">
        <v>109</v>
      </c>
      <c r="B3858" s="2"/>
      <c r="C3858">
        <v>295.76</v>
      </c>
      <c r="D3858">
        <v>9</v>
      </c>
      <c r="E3858">
        <v>62.662999999999997</v>
      </c>
      <c r="F3858" t="s">
        <v>238</v>
      </c>
      <c r="G3858">
        <f>_xlfn.XLOOKUP(A3858,'List of Molecules Used'!$D$3:$D$55,'List of Molecules Used'!$E$3:$E$55,"",0,1)</f>
        <v>227.51</v>
      </c>
      <c r="H3858">
        <f>_xlfn.XLOOKUP(A3858,'List of Molecules Used'!$D$3:$D$55,'List of Molecules Used'!$F$3:$F$55,"",0,1)</f>
        <v>37.5</v>
      </c>
    </row>
    <row r="3859" spans="1:8">
      <c r="A3859" s="2" t="s">
        <v>109</v>
      </c>
      <c r="B3859" s="2"/>
      <c r="C3859">
        <v>295.76</v>
      </c>
      <c r="D3859">
        <v>9.5</v>
      </c>
      <c r="E3859">
        <v>62.777000000000001</v>
      </c>
      <c r="F3859" t="s">
        <v>238</v>
      </c>
      <c r="G3859">
        <f>_xlfn.XLOOKUP(A3859,'List of Molecules Used'!$D$3:$D$55,'List of Molecules Used'!$E$3:$E$55,"",0,1)</f>
        <v>227.51</v>
      </c>
      <c r="H3859">
        <f>_xlfn.XLOOKUP(A3859,'List of Molecules Used'!$D$3:$D$55,'List of Molecules Used'!$F$3:$F$55,"",0,1)</f>
        <v>37.5</v>
      </c>
    </row>
    <row r="3860" spans="1:8">
      <c r="A3860" s="2" t="s">
        <v>109</v>
      </c>
      <c r="B3860" s="2"/>
      <c r="C3860">
        <v>295.76</v>
      </c>
      <c r="D3860">
        <v>10</v>
      </c>
      <c r="E3860">
        <v>62.890999999999998</v>
      </c>
      <c r="F3860" t="s">
        <v>238</v>
      </c>
      <c r="G3860">
        <f>_xlfn.XLOOKUP(A3860,'List of Molecules Used'!$D$3:$D$55,'List of Molecules Used'!$E$3:$E$55,"",0,1)</f>
        <v>227.51</v>
      </c>
      <c r="H3860">
        <f>_xlfn.XLOOKUP(A3860,'List of Molecules Used'!$D$3:$D$55,'List of Molecules Used'!$F$3:$F$55,"",0,1)</f>
        <v>37.5</v>
      </c>
    </row>
    <row r="3861" spans="1:8">
      <c r="A3861" s="2" t="s">
        <v>109</v>
      </c>
      <c r="B3861" s="2"/>
      <c r="C3861">
        <v>318.51</v>
      </c>
      <c r="D3861">
        <v>1</v>
      </c>
      <c r="E3861">
        <v>63.887</v>
      </c>
      <c r="F3861" t="s">
        <v>238</v>
      </c>
      <c r="G3861">
        <f>_xlfn.XLOOKUP(A3861,'List of Molecules Used'!$D$3:$D$55,'List of Molecules Used'!$E$3:$E$55,"",0,1)</f>
        <v>227.51</v>
      </c>
      <c r="H3861">
        <f>_xlfn.XLOOKUP(A3861,'List of Molecules Used'!$D$3:$D$55,'List of Molecules Used'!$F$3:$F$55,"",0,1)</f>
        <v>37.5</v>
      </c>
    </row>
    <row r="3862" spans="1:8">
      <c r="A3862" s="2" t="s">
        <v>109</v>
      </c>
      <c r="B3862" s="2"/>
      <c r="C3862">
        <v>318.51</v>
      </c>
      <c r="D3862">
        <v>1.5</v>
      </c>
      <c r="E3862">
        <v>63.966999999999999</v>
      </c>
      <c r="F3862" t="s">
        <v>238</v>
      </c>
      <c r="G3862">
        <f>_xlfn.XLOOKUP(A3862,'List of Molecules Used'!$D$3:$D$55,'List of Molecules Used'!$E$3:$E$55,"",0,1)</f>
        <v>227.51</v>
      </c>
      <c r="H3862">
        <f>_xlfn.XLOOKUP(A3862,'List of Molecules Used'!$D$3:$D$55,'List of Molecules Used'!$F$3:$F$55,"",0,1)</f>
        <v>37.5</v>
      </c>
    </row>
    <row r="3863" spans="1:8">
      <c r="A3863" s="2" t="s">
        <v>109</v>
      </c>
      <c r="B3863" s="2"/>
      <c r="C3863">
        <v>318.51</v>
      </c>
      <c r="D3863">
        <v>2</v>
      </c>
      <c r="E3863">
        <v>64.046999999999997</v>
      </c>
      <c r="F3863" t="s">
        <v>238</v>
      </c>
      <c r="G3863">
        <f>_xlfn.XLOOKUP(A3863,'List of Molecules Used'!$D$3:$D$55,'List of Molecules Used'!$E$3:$E$55,"",0,1)</f>
        <v>227.51</v>
      </c>
      <c r="H3863">
        <f>_xlfn.XLOOKUP(A3863,'List of Molecules Used'!$D$3:$D$55,'List of Molecules Used'!$F$3:$F$55,"",0,1)</f>
        <v>37.5</v>
      </c>
    </row>
    <row r="3864" spans="1:8">
      <c r="A3864" s="2" t="s">
        <v>109</v>
      </c>
      <c r="B3864" s="2"/>
      <c r="C3864">
        <v>318.51</v>
      </c>
      <c r="D3864">
        <v>2.5</v>
      </c>
      <c r="E3864">
        <v>64.128</v>
      </c>
      <c r="F3864" t="s">
        <v>238</v>
      </c>
      <c r="G3864">
        <f>_xlfn.XLOOKUP(A3864,'List of Molecules Used'!$D$3:$D$55,'List of Molecules Used'!$E$3:$E$55,"",0,1)</f>
        <v>227.51</v>
      </c>
      <c r="H3864">
        <f>_xlfn.XLOOKUP(A3864,'List of Molecules Used'!$D$3:$D$55,'List of Molecules Used'!$F$3:$F$55,"",0,1)</f>
        <v>37.5</v>
      </c>
    </row>
    <row r="3865" spans="1:8">
      <c r="A3865" s="2" t="s">
        <v>109</v>
      </c>
      <c r="B3865" s="2"/>
      <c r="C3865">
        <v>318.51</v>
      </c>
      <c r="D3865">
        <v>3</v>
      </c>
      <c r="E3865">
        <v>64.209999999999994</v>
      </c>
      <c r="F3865" t="s">
        <v>238</v>
      </c>
      <c r="G3865">
        <f>_xlfn.XLOOKUP(A3865,'List of Molecules Used'!$D$3:$D$55,'List of Molecules Used'!$E$3:$E$55,"",0,1)</f>
        <v>227.51</v>
      </c>
      <c r="H3865">
        <f>_xlfn.XLOOKUP(A3865,'List of Molecules Used'!$D$3:$D$55,'List of Molecules Used'!$F$3:$F$55,"",0,1)</f>
        <v>37.5</v>
      </c>
    </row>
    <row r="3866" spans="1:8">
      <c r="A3866" s="2" t="s">
        <v>109</v>
      </c>
      <c r="B3866" s="2"/>
      <c r="C3866">
        <v>318.51</v>
      </c>
      <c r="D3866">
        <v>3.5</v>
      </c>
      <c r="E3866">
        <v>64.292000000000002</v>
      </c>
      <c r="F3866" t="s">
        <v>238</v>
      </c>
      <c r="G3866">
        <f>_xlfn.XLOOKUP(A3866,'List of Molecules Used'!$D$3:$D$55,'List of Molecules Used'!$E$3:$E$55,"",0,1)</f>
        <v>227.51</v>
      </c>
      <c r="H3866">
        <f>_xlfn.XLOOKUP(A3866,'List of Molecules Used'!$D$3:$D$55,'List of Molecules Used'!$F$3:$F$55,"",0,1)</f>
        <v>37.5</v>
      </c>
    </row>
    <row r="3867" spans="1:8">
      <c r="A3867" s="2" t="s">
        <v>109</v>
      </c>
      <c r="B3867" s="2"/>
      <c r="C3867">
        <v>318.51</v>
      </c>
      <c r="D3867">
        <v>4</v>
      </c>
      <c r="E3867">
        <v>64.373999999999995</v>
      </c>
      <c r="F3867" t="s">
        <v>238</v>
      </c>
      <c r="G3867">
        <f>_xlfn.XLOOKUP(A3867,'List of Molecules Used'!$D$3:$D$55,'List of Molecules Used'!$E$3:$E$55,"",0,1)</f>
        <v>227.51</v>
      </c>
      <c r="H3867">
        <f>_xlfn.XLOOKUP(A3867,'List of Molecules Used'!$D$3:$D$55,'List of Molecules Used'!$F$3:$F$55,"",0,1)</f>
        <v>37.5</v>
      </c>
    </row>
    <row r="3868" spans="1:8">
      <c r="A3868" s="2" t="s">
        <v>109</v>
      </c>
      <c r="B3868" s="2"/>
      <c r="C3868">
        <v>318.51</v>
      </c>
      <c r="D3868">
        <v>4.5</v>
      </c>
      <c r="E3868">
        <v>64.456999999999994</v>
      </c>
      <c r="F3868" t="s">
        <v>238</v>
      </c>
      <c r="G3868">
        <f>_xlfn.XLOOKUP(A3868,'List of Molecules Used'!$D$3:$D$55,'List of Molecules Used'!$E$3:$E$55,"",0,1)</f>
        <v>227.51</v>
      </c>
      <c r="H3868">
        <f>_xlfn.XLOOKUP(A3868,'List of Molecules Used'!$D$3:$D$55,'List of Molecules Used'!$F$3:$F$55,"",0,1)</f>
        <v>37.5</v>
      </c>
    </row>
    <row r="3869" spans="1:8">
      <c r="A3869" s="2" t="s">
        <v>109</v>
      </c>
      <c r="B3869" s="2"/>
      <c r="C3869">
        <v>318.51</v>
      </c>
      <c r="D3869">
        <v>5</v>
      </c>
      <c r="E3869">
        <v>64.540999999999997</v>
      </c>
      <c r="F3869" t="s">
        <v>238</v>
      </c>
      <c r="G3869">
        <f>_xlfn.XLOOKUP(A3869,'List of Molecules Used'!$D$3:$D$55,'List of Molecules Used'!$E$3:$E$55,"",0,1)</f>
        <v>227.51</v>
      </c>
      <c r="H3869">
        <f>_xlfn.XLOOKUP(A3869,'List of Molecules Used'!$D$3:$D$55,'List of Molecules Used'!$F$3:$F$55,"",0,1)</f>
        <v>37.5</v>
      </c>
    </row>
    <row r="3870" spans="1:8">
      <c r="A3870" s="2" t="s">
        <v>109</v>
      </c>
      <c r="B3870" s="2"/>
      <c r="C3870">
        <v>318.51</v>
      </c>
      <c r="D3870">
        <v>5.5</v>
      </c>
      <c r="E3870">
        <v>64.625</v>
      </c>
      <c r="F3870" t="s">
        <v>238</v>
      </c>
      <c r="G3870">
        <f>_xlfn.XLOOKUP(A3870,'List of Molecules Used'!$D$3:$D$55,'List of Molecules Used'!$E$3:$E$55,"",0,1)</f>
        <v>227.51</v>
      </c>
      <c r="H3870">
        <f>_xlfn.XLOOKUP(A3870,'List of Molecules Used'!$D$3:$D$55,'List of Molecules Used'!$F$3:$F$55,"",0,1)</f>
        <v>37.5</v>
      </c>
    </row>
    <row r="3871" spans="1:8">
      <c r="A3871" s="2" t="s">
        <v>109</v>
      </c>
      <c r="B3871" s="2"/>
      <c r="C3871">
        <v>318.51</v>
      </c>
      <c r="D3871">
        <v>6</v>
      </c>
      <c r="E3871">
        <v>64.709999999999994</v>
      </c>
      <c r="F3871" t="s">
        <v>238</v>
      </c>
      <c r="G3871">
        <f>_xlfn.XLOOKUP(A3871,'List of Molecules Used'!$D$3:$D$55,'List of Molecules Used'!$E$3:$E$55,"",0,1)</f>
        <v>227.51</v>
      </c>
      <c r="H3871">
        <f>_xlfn.XLOOKUP(A3871,'List of Molecules Used'!$D$3:$D$55,'List of Molecules Used'!$F$3:$F$55,"",0,1)</f>
        <v>37.5</v>
      </c>
    </row>
    <row r="3872" spans="1:8">
      <c r="A3872" s="2" t="s">
        <v>109</v>
      </c>
      <c r="B3872" s="2"/>
      <c r="C3872">
        <v>318.51</v>
      </c>
      <c r="D3872">
        <v>6.5</v>
      </c>
      <c r="E3872">
        <v>64.795000000000002</v>
      </c>
      <c r="F3872" t="s">
        <v>238</v>
      </c>
      <c r="G3872">
        <f>_xlfn.XLOOKUP(A3872,'List of Molecules Used'!$D$3:$D$55,'List of Molecules Used'!$E$3:$E$55,"",0,1)</f>
        <v>227.51</v>
      </c>
      <c r="H3872">
        <f>_xlfn.XLOOKUP(A3872,'List of Molecules Used'!$D$3:$D$55,'List of Molecules Used'!$F$3:$F$55,"",0,1)</f>
        <v>37.5</v>
      </c>
    </row>
    <row r="3873" spans="1:8">
      <c r="A3873" s="2" t="s">
        <v>109</v>
      </c>
      <c r="B3873" s="2"/>
      <c r="C3873">
        <v>318.51</v>
      </c>
      <c r="D3873">
        <v>7</v>
      </c>
      <c r="E3873">
        <v>64.881</v>
      </c>
      <c r="F3873" t="s">
        <v>238</v>
      </c>
      <c r="G3873">
        <f>_xlfn.XLOOKUP(A3873,'List of Molecules Used'!$D$3:$D$55,'List of Molecules Used'!$E$3:$E$55,"",0,1)</f>
        <v>227.51</v>
      </c>
      <c r="H3873">
        <f>_xlfn.XLOOKUP(A3873,'List of Molecules Used'!$D$3:$D$55,'List of Molecules Used'!$F$3:$F$55,"",0,1)</f>
        <v>37.5</v>
      </c>
    </row>
    <row r="3874" spans="1:8">
      <c r="A3874" s="2" t="s">
        <v>109</v>
      </c>
      <c r="B3874" s="2"/>
      <c r="C3874">
        <v>318.51</v>
      </c>
      <c r="D3874">
        <v>7.5</v>
      </c>
      <c r="E3874">
        <v>64.966999999999999</v>
      </c>
      <c r="F3874" t="s">
        <v>238</v>
      </c>
      <c r="G3874">
        <f>_xlfn.XLOOKUP(A3874,'List of Molecules Used'!$D$3:$D$55,'List of Molecules Used'!$E$3:$E$55,"",0,1)</f>
        <v>227.51</v>
      </c>
      <c r="H3874">
        <f>_xlfn.XLOOKUP(A3874,'List of Molecules Used'!$D$3:$D$55,'List of Molecules Used'!$F$3:$F$55,"",0,1)</f>
        <v>37.5</v>
      </c>
    </row>
    <row r="3875" spans="1:8">
      <c r="A3875" s="2" t="s">
        <v>109</v>
      </c>
      <c r="B3875" s="2"/>
      <c r="C3875">
        <v>318.51</v>
      </c>
      <c r="D3875">
        <v>8</v>
      </c>
      <c r="E3875">
        <v>65.054000000000002</v>
      </c>
      <c r="F3875" t="s">
        <v>238</v>
      </c>
      <c r="G3875">
        <f>_xlfn.XLOOKUP(A3875,'List of Molecules Used'!$D$3:$D$55,'List of Molecules Used'!$E$3:$E$55,"",0,1)</f>
        <v>227.51</v>
      </c>
      <c r="H3875">
        <f>_xlfn.XLOOKUP(A3875,'List of Molecules Used'!$D$3:$D$55,'List of Molecules Used'!$F$3:$F$55,"",0,1)</f>
        <v>37.5</v>
      </c>
    </row>
    <row r="3876" spans="1:8">
      <c r="A3876" s="2" t="s">
        <v>109</v>
      </c>
      <c r="B3876" s="2"/>
      <c r="C3876">
        <v>318.51</v>
      </c>
      <c r="D3876">
        <v>8.5</v>
      </c>
      <c r="E3876">
        <v>65.141999999999996</v>
      </c>
      <c r="F3876" t="s">
        <v>238</v>
      </c>
      <c r="G3876">
        <f>_xlfn.XLOOKUP(A3876,'List of Molecules Used'!$D$3:$D$55,'List of Molecules Used'!$E$3:$E$55,"",0,1)</f>
        <v>227.51</v>
      </c>
      <c r="H3876">
        <f>_xlfn.XLOOKUP(A3876,'List of Molecules Used'!$D$3:$D$55,'List of Molecules Used'!$F$3:$F$55,"",0,1)</f>
        <v>37.5</v>
      </c>
    </row>
    <row r="3877" spans="1:8">
      <c r="A3877" s="2" t="s">
        <v>109</v>
      </c>
      <c r="B3877" s="2"/>
      <c r="C3877">
        <v>318.51</v>
      </c>
      <c r="D3877">
        <v>9</v>
      </c>
      <c r="E3877">
        <v>65.23</v>
      </c>
      <c r="F3877" t="s">
        <v>238</v>
      </c>
      <c r="G3877">
        <f>_xlfn.XLOOKUP(A3877,'List of Molecules Used'!$D$3:$D$55,'List of Molecules Used'!$E$3:$E$55,"",0,1)</f>
        <v>227.51</v>
      </c>
      <c r="H3877">
        <f>_xlfn.XLOOKUP(A3877,'List of Molecules Used'!$D$3:$D$55,'List of Molecules Used'!$F$3:$F$55,"",0,1)</f>
        <v>37.5</v>
      </c>
    </row>
    <row r="3878" spans="1:8">
      <c r="A3878" s="2" t="s">
        <v>109</v>
      </c>
      <c r="B3878" s="2"/>
      <c r="C3878">
        <v>318.51</v>
      </c>
      <c r="D3878">
        <v>9.5</v>
      </c>
      <c r="E3878">
        <v>65.319000000000003</v>
      </c>
      <c r="F3878" t="s">
        <v>238</v>
      </c>
      <c r="G3878">
        <f>_xlfn.XLOOKUP(A3878,'List of Molecules Used'!$D$3:$D$55,'List of Molecules Used'!$E$3:$E$55,"",0,1)</f>
        <v>227.51</v>
      </c>
      <c r="H3878">
        <f>_xlfn.XLOOKUP(A3878,'List of Molecules Used'!$D$3:$D$55,'List of Molecules Used'!$F$3:$F$55,"",0,1)</f>
        <v>37.5</v>
      </c>
    </row>
    <row r="3879" spans="1:8">
      <c r="A3879" s="2" t="s">
        <v>109</v>
      </c>
      <c r="B3879" s="2"/>
      <c r="C3879">
        <v>318.51</v>
      </c>
      <c r="D3879">
        <v>10</v>
      </c>
      <c r="E3879">
        <v>65.408000000000001</v>
      </c>
      <c r="F3879" t="s">
        <v>238</v>
      </c>
      <c r="G3879">
        <f>_xlfn.XLOOKUP(A3879,'List of Molecules Used'!$D$3:$D$55,'List of Molecules Used'!$E$3:$E$55,"",0,1)</f>
        <v>227.51</v>
      </c>
      <c r="H3879">
        <f>_xlfn.XLOOKUP(A3879,'List of Molecules Used'!$D$3:$D$55,'List of Molecules Used'!$F$3:$F$55,"",0,1)</f>
        <v>37.5</v>
      </c>
    </row>
    <row r="3880" spans="1:8">
      <c r="A3880" s="2" t="s">
        <v>109</v>
      </c>
      <c r="B3880" s="2"/>
      <c r="C3880">
        <v>341.26</v>
      </c>
      <c r="D3880">
        <v>1</v>
      </c>
      <c r="E3880">
        <v>66.590999999999994</v>
      </c>
      <c r="F3880" t="s">
        <v>238</v>
      </c>
      <c r="G3880">
        <f>_xlfn.XLOOKUP(A3880,'List of Molecules Used'!$D$3:$D$55,'List of Molecules Used'!$E$3:$E$55,"",0,1)</f>
        <v>227.51</v>
      </c>
      <c r="H3880">
        <f>_xlfn.XLOOKUP(A3880,'List of Molecules Used'!$D$3:$D$55,'List of Molecules Used'!$F$3:$F$55,"",0,1)</f>
        <v>37.5</v>
      </c>
    </row>
    <row r="3881" spans="1:8">
      <c r="A3881" s="2" t="s">
        <v>109</v>
      </c>
      <c r="B3881" s="2"/>
      <c r="C3881">
        <v>341.26</v>
      </c>
      <c r="D3881">
        <v>1.5</v>
      </c>
      <c r="E3881">
        <v>66.658000000000001</v>
      </c>
      <c r="F3881" t="s">
        <v>238</v>
      </c>
      <c r="G3881">
        <f>_xlfn.XLOOKUP(A3881,'List of Molecules Used'!$D$3:$D$55,'List of Molecules Used'!$E$3:$E$55,"",0,1)</f>
        <v>227.51</v>
      </c>
      <c r="H3881">
        <f>_xlfn.XLOOKUP(A3881,'List of Molecules Used'!$D$3:$D$55,'List of Molecules Used'!$F$3:$F$55,"",0,1)</f>
        <v>37.5</v>
      </c>
    </row>
    <row r="3882" spans="1:8">
      <c r="A3882" s="2" t="s">
        <v>109</v>
      </c>
      <c r="B3882" s="2"/>
      <c r="C3882">
        <v>341.26</v>
      </c>
      <c r="D3882">
        <v>2</v>
      </c>
      <c r="E3882">
        <v>66.724999999999994</v>
      </c>
      <c r="F3882" t="s">
        <v>238</v>
      </c>
      <c r="G3882">
        <f>_xlfn.XLOOKUP(A3882,'List of Molecules Used'!$D$3:$D$55,'List of Molecules Used'!$E$3:$E$55,"",0,1)</f>
        <v>227.51</v>
      </c>
      <c r="H3882">
        <f>_xlfn.XLOOKUP(A3882,'List of Molecules Used'!$D$3:$D$55,'List of Molecules Used'!$F$3:$F$55,"",0,1)</f>
        <v>37.5</v>
      </c>
    </row>
    <row r="3883" spans="1:8">
      <c r="A3883" s="2" t="s">
        <v>109</v>
      </c>
      <c r="B3883" s="2"/>
      <c r="C3883">
        <v>341.26</v>
      </c>
      <c r="D3883">
        <v>2.5</v>
      </c>
      <c r="E3883">
        <v>66.793000000000006</v>
      </c>
      <c r="F3883" t="s">
        <v>238</v>
      </c>
      <c r="G3883">
        <f>_xlfn.XLOOKUP(A3883,'List of Molecules Used'!$D$3:$D$55,'List of Molecules Used'!$E$3:$E$55,"",0,1)</f>
        <v>227.51</v>
      </c>
      <c r="H3883">
        <f>_xlfn.XLOOKUP(A3883,'List of Molecules Used'!$D$3:$D$55,'List of Molecules Used'!$F$3:$F$55,"",0,1)</f>
        <v>37.5</v>
      </c>
    </row>
    <row r="3884" spans="1:8">
      <c r="A3884" s="2" t="s">
        <v>109</v>
      </c>
      <c r="B3884" s="2"/>
      <c r="C3884">
        <v>341.26</v>
      </c>
      <c r="D3884">
        <v>3</v>
      </c>
      <c r="E3884">
        <v>66.861000000000004</v>
      </c>
      <c r="F3884" t="s">
        <v>238</v>
      </c>
      <c r="G3884">
        <f>_xlfn.XLOOKUP(A3884,'List of Molecules Used'!$D$3:$D$55,'List of Molecules Used'!$E$3:$E$55,"",0,1)</f>
        <v>227.51</v>
      </c>
      <c r="H3884">
        <f>_xlfn.XLOOKUP(A3884,'List of Molecules Used'!$D$3:$D$55,'List of Molecules Used'!$F$3:$F$55,"",0,1)</f>
        <v>37.5</v>
      </c>
    </row>
    <row r="3885" spans="1:8">
      <c r="A3885" s="2" t="s">
        <v>109</v>
      </c>
      <c r="B3885" s="2"/>
      <c r="C3885">
        <v>341.26</v>
      </c>
      <c r="D3885">
        <v>3.5</v>
      </c>
      <c r="E3885">
        <v>66.929000000000002</v>
      </c>
      <c r="F3885" t="s">
        <v>238</v>
      </c>
      <c r="G3885">
        <f>_xlfn.XLOOKUP(A3885,'List of Molecules Used'!$D$3:$D$55,'List of Molecules Used'!$E$3:$E$55,"",0,1)</f>
        <v>227.51</v>
      </c>
      <c r="H3885">
        <f>_xlfn.XLOOKUP(A3885,'List of Molecules Used'!$D$3:$D$55,'List of Molecules Used'!$F$3:$F$55,"",0,1)</f>
        <v>37.5</v>
      </c>
    </row>
    <row r="3886" spans="1:8">
      <c r="A3886" s="2" t="s">
        <v>109</v>
      </c>
      <c r="B3886" s="2"/>
      <c r="C3886">
        <v>341.26</v>
      </c>
      <c r="D3886">
        <v>4</v>
      </c>
      <c r="E3886">
        <v>66.997</v>
      </c>
      <c r="F3886" t="s">
        <v>238</v>
      </c>
      <c r="G3886">
        <f>_xlfn.XLOOKUP(A3886,'List of Molecules Used'!$D$3:$D$55,'List of Molecules Used'!$E$3:$E$55,"",0,1)</f>
        <v>227.51</v>
      </c>
      <c r="H3886">
        <f>_xlfn.XLOOKUP(A3886,'List of Molecules Used'!$D$3:$D$55,'List of Molecules Used'!$F$3:$F$55,"",0,1)</f>
        <v>37.5</v>
      </c>
    </row>
    <row r="3887" spans="1:8">
      <c r="A3887" s="2" t="s">
        <v>109</v>
      </c>
      <c r="B3887" s="2"/>
      <c r="C3887">
        <v>341.26</v>
      </c>
      <c r="D3887">
        <v>4.5</v>
      </c>
      <c r="E3887">
        <v>67.066000000000003</v>
      </c>
      <c r="F3887" t="s">
        <v>238</v>
      </c>
      <c r="G3887">
        <f>_xlfn.XLOOKUP(A3887,'List of Molecules Used'!$D$3:$D$55,'List of Molecules Used'!$E$3:$E$55,"",0,1)</f>
        <v>227.51</v>
      </c>
      <c r="H3887">
        <f>_xlfn.XLOOKUP(A3887,'List of Molecules Used'!$D$3:$D$55,'List of Molecules Used'!$F$3:$F$55,"",0,1)</f>
        <v>37.5</v>
      </c>
    </row>
    <row r="3888" spans="1:8">
      <c r="A3888" s="2" t="s">
        <v>109</v>
      </c>
      <c r="B3888" s="2"/>
      <c r="C3888">
        <v>341.26</v>
      </c>
      <c r="D3888">
        <v>5</v>
      </c>
      <c r="E3888">
        <v>67.135000000000005</v>
      </c>
      <c r="F3888" t="s">
        <v>238</v>
      </c>
      <c r="G3888">
        <f>_xlfn.XLOOKUP(A3888,'List of Molecules Used'!$D$3:$D$55,'List of Molecules Used'!$E$3:$E$55,"",0,1)</f>
        <v>227.51</v>
      </c>
      <c r="H3888">
        <f>_xlfn.XLOOKUP(A3888,'List of Molecules Used'!$D$3:$D$55,'List of Molecules Used'!$F$3:$F$55,"",0,1)</f>
        <v>37.5</v>
      </c>
    </row>
    <row r="3889" spans="1:8">
      <c r="A3889" s="2" t="s">
        <v>109</v>
      </c>
      <c r="B3889" s="2"/>
      <c r="C3889">
        <v>341.26</v>
      </c>
      <c r="D3889">
        <v>5.5</v>
      </c>
      <c r="E3889">
        <v>67.204999999999998</v>
      </c>
      <c r="F3889" t="s">
        <v>238</v>
      </c>
      <c r="G3889">
        <f>_xlfn.XLOOKUP(A3889,'List of Molecules Used'!$D$3:$D$55,'List of Molecules Used'!$E$3:$E$55,"",0,1)</f>
        <v>227.51</v>
      </c>
      <c r="H3889">
        <f>_xlfn.XLOOKUP(A3889,'List of Molecules Used'!$D$3:$D$55,'List of Molecules Used'!$F$3:$F$55,"",0,1)</f>
        <v>37.5</v>
      </c>
    </row>
    <row r="3890" spans="1:8">
      <c r="A3890" s="2" t="s">
        <v>109</v>
      </c>
      <c r="B3890" s="2"/>
      <c r="C3890">
        <v>341.26</v>
      </c>
      <c r="D3890">
        <v>6</v>
      </c>
      <c r="E3890">
        <v>67.275000000000006</v>
      </c>
      <c r="F3890" t="s">
        <v>238</v>
      </c>
      <c r="G3890">
        <f>_xlfn.XLOOKUP(A3890,'List of Molecules Used'!$D$3:$D$55,'List of Molecules Used'!$E$3:$E$55,"",0,1)</f>
        <v>227.51</v>
      </c>
      <c r="H3890">
        <f>_xlfn.XLOOKUP(A3890,'List of Molecules Used'!$D$3:$D$55,'List of Molecules Used'!$F$3:$F$55,"",0,1)</f>
        <v>37.5</v>
      </c>
    </row>
    <row r="3891" spans="1:8">
      <c r="A3891" s="2" t="s">
        <v>109</v>
      </c>
      <c r="B3891" s="2"/>
      <c r="C3891">
        <v>341.26</v>
      </c>
      <c r="D3891">
        <v>6.5</v>
      </c>
      <c r="E3891">
        <v>67.344999999999999</v>
      </c>
      <c r="F3891" t="s">
        <v>238</v>
      </c>
      <c r="G3891">
        <f>_xlfn.XLOOKUP(A3891,'List of Molecules Used'!$D$3:$D$55,'List of Molecules Used'!$E$3:$E$55,"",0,1)</f>
        <v>227.51</v>
      </c>
      <c r="H3891">
        <f>_xlfn.XLOOKUP(A3891,'List of Molecules Used'!$D$3:$D$55,'List of Molecules Used'!$F$3:$F$55,"",0,1)</f>
        <v>37.5</v>
      </c>
    </row>
    <row r="3892" spans="1:8">
      <c r="A3892" s="2" t="s">
        <v>109</v>
      </c>
      <c r="B3892" s="2"/>
      <c r="C3892">
        <v>341.26</v>
      </c>
      <c r="D3892">
        <v>7</v>
      </c>
      <c r="E3892">
        <v>67.415000000000006</v>
      </c>
      <c r="F3892" t="s">
        <v>238</v>
      </c>
      <c r="G3892">
        <f>_xlfn.XLOOKUP(A3892,'List of Molecules Used'!$D$3:$D$55,'List of Molecules Used'!$E$3:$E$55,"",0,1)</f>
        <v>227.51</v>
      </c>
      <c r="H3892">
        <f>_xlfn.XLOOKUP(A3892,'List of Molecules Used'!$D$3:$D$55,'List of Molecules Used'!$F$3:$F$55,"",0,1)</f>
        <v>37.5</v>
      </c>
    </row>
    <row r="3893" spans="1:8">
      <c r="A3893" s="2" t="s">
        <v>109</v>
      </c>
      <c r="B3893" s="2"/>
      <c r="C3893">
        <v>341.26</v>
      </c>
      <c r="D3893">
        <v>7.5</v>
      </c>
      <c r="E3893">
        <v>67.486000000000004</v>
      </c>
      <c r="F3893" t="s">
        <v>238</v>
      </c>
      <c r="G3893">
        <f>_xlfn.XLOOKUP(A3893,'List of Molecules Used'!$D$3:$D$55,'List of Molecules Used'!$E$3:$E$55,"",0,1)</f>
        <v>227.51</v>
      </c>
      <c r="H3893">
        <f>_xlfn.XLOOKUP(A3893,'List of Molecules Used'!$D$3:$D$55,'List of Molecules Used'!$F$3:$F$55,"",0,1)</f>
        <v>37.5</v>
      </c>
    </row>
    <row r="3894" spans="1:8">
      <c r="A3894" s="2" t="s">
        <v>109</v>
      </c>
      <c r="B3894" s="2"/>
      <c r="C3894">
        <v>341.26</v>
      </c>
      <c r="D3894">
        <v>8</v>
      </c>
      <c r="E3894">
        <v>67.557000000000002</v>
      </c>
      <c r="F3894" t="s">
        <v>238</v>
      </c>
      <c r="G3894">
        <f>_xlfn.XLOOKUP(A3894,'List of Molecules Used'!$D$3:$D$55,'List of Molecules Used'!$E$3:$E$55,"",0,1)</f>
        <v>227.51</v>
      </c>
      <c r="H3894">
        <f>_xlfn.XLOOKUP(A3894,'List of Molecules Used'!$D$3:$D$55,'List of Molecules Used'!$F$3:$F$55,"",0,1)</f>
        <v>37.5</v>
      </c>
    </row>
    <row r="3895" spans="1:8">
      <c r="A3895" s="2" t="s">
        <v>109</v>
      </c>
      <c r="B3895" s="2"/>
      <c r="C3895">
        <v>341.26</v>
      </c>
      <c r="D3895">
        <v>8.5</v>
      </c>
      <c r="E3895">
        <v>67.628</v>
      </c>
      <c r="F3895" t="s">
        <v>238</v>
      </c>
      <c r="G3895">
        <f>_xlfn.XLOOKUP(A3895,'List of Molecules Used'!$D$3:$D$55,'List of Molecules Used'!$E$3:$E$55,"",0,1)</f>
        <v>227.51</v>
      </c>
      <c r="H3895">
        <f>_xlfn.XLOOKUP(A3895,'List of Molecules Used'!$D$3:$D$55,'List of Molecules Used'!$F$3:$F$55,"",0,1)</f>
        <v>37.5</v>
      </c>
    </row>
    <row r="3896" spans="1:8">
      <c r="A3896" s="2" t="s">
        <v>109</v>
      </c>
      <c r="B3896" s="2"/>
      <c r="C3896">
        <v>341.26</v>
      </c>
      <c r="D3896">
        <v>9</v>
      </c>
      <c r="E3896">
        <v>67.7</v>
      </c>
      <c r="F3896" t="s">
        <v>238</v>
      </c>
      <c r="G3896">
        <f>_xlfn.XLOOKUP(A3896,'List of Molecules Used'!$D$3:$D$55,'List of Molecules Used'!$E$3:$E$55,"",0,1)</f>
        <v>227.51</v>
      </c>
      <c r="H3896">
        <f>_xlfn.XLOOKUP(A3896,'List of Molecules Used'!$D$3:$D$55,'List of Molecules Used'!$F$3:$F$55,"",0,1)</f>
        <v>37.5</v>
      </c>
    </row>
    <row r="3897" spans="1:8">
      <c r="A3897" s="2" t="s">
        <v>109</v>
      </c>
      <c r="B3897" s="2"/>
      <c r="C3897">
        <v>341.26</v>
      </c>
      <c r="D3897">
        <v>9.5</v>
      </c>
      <c r="E3897">
        <v>67.772000000000006</v>
      </c>
      <c r="F3897" t="s">
        <v>238</v>
      </c>
      <c r="G3897">
        <f>_xlfn.XLOOKUP(A3897,'List of Molecules Used'!$D$3:$D$55,'List of Molecules Used'!$E$3:$E$55,"",0,1)</f>
        <v>227.51</v>
      </c>
      <c r="H3897">
        <f>_xlfn.XLOOKUP(A3897,'List of Molecules Used'!$D$3:$D$55,'List of Molecules Used'!$F$3:$F$55,"",0,1)</f>
        <v>37.5</v>
      </c>
    </row>
    <row r="3898" spans="1:8">
      <c r="A3898" s="2" t="s">
        <v>109</v>
      </c>
      <c r="B3898" s="2"/>
      <c r="C3898">
        <v>341.26</v>
      </c>
      <c r="D3898">
        <v>10</v>
      </c>
      <c r="E3898">
        <v>67.843999999999994</v>
      </c>
      <c r="F3898" t="s">
        <v>238</v>
      </c>
      <c r="G3898">
        <f>_xlfn.XLOOKUP(A3898,'List of Molecules Used'!$D$3:$D$55,'List of Molecules Used'!$E$3:$E$55,"",0,1)</f>
        <v>227.51</v>
      </c>
      <c r="H3898">
        <f>_xlfn.XLOOKUP(A3898,'List of Molecules Used'!$D$3:$D$55,'List of Molecules Used'!$F$3:$F$55,"",0,1)</f>
        <v>37.5</v>
      </c>
    </row>
    <row r="3899" spans="1:8">
      <c r="A3899" s="2" t="s">
        <v>113</v>
      </c>
      <c r="B3899" s="2"/>
      <c r="C3899">
        <v>225.74</v>
      </c>
      <c r="D3899">
        <v>1</v>
      </c>
      <c r="E3899">
        <v>94.903999999999996</v>
      </c>
      <c r="F3899" t="s">
        <v>237</v>
      </c>
      <c r="G3899">
        <f>_xlfn.XLOOKUP(A3899,'List of Molecules Used'!$D$3:$D$55,'List of Molecules Used'!$E$3:$E$55,"",0,1)</f>
        <v>451.48</v>
      </c>
      <c r="H3899">
        <f>_xlfn.XLOOKUP(A3899,'List of Molecules Used'!$D$3:$D$55,'List of Molecules Used'!$F$3:$F$55,"",0,1)</f>
        <v>51.811999999999998</v>
      </c>
    </row>
    <row r="3900" spans="1:8">
      <c r="A3900" s="2" t="s">
        <v>113</v>
      </c>
      <c r="B3900" s="2"/>
      <c r="C3900">
        <v>225.74</v>
      </c>
      <c r="D3900">
        <v>1.5</v>
      </c>
      <c r="E3900">
        <v>94.9</v>
      </c>
      <c r="F3900" t="s">
        <v>237</v>
      </c>
      <c r="G3900">
        <f>_xlfn.XLOOKUP(A3900,'List of Molecules Used'!$D$3:$D$55,'List of Molecules Used'!$E$3:$E$55,"",0,1)</f>
        <v>451.48</v>
      </c>
      <c r="H3900">
        <f>_xlfn.XLOOKUP(A3900,'List of Molecules Used'!$D$3:$D$55,'List of Molecules Used'!$F$3:$F$55,"",0,1)</f>
        <v>51.811999999999998</v>
      </c>
    </row>
    <row r="3901" spans="1:8">
      <c r="A3901" s="2" t="s">
        <v>113</v>
      </c>
      <c r="B3901" s="2"/>
      <c r="C3901">
        <v>225.74</v>
      </c>
      <c r="D3901">
        <v>2</v>
      </c>
      <c r="E3901">
        <v>94.896000000000001</v>
      </c>
      <c r="F3901" t="s">
        <v>237</v>
      </c>
      <c r="G3901">
        <f>_xlfn.XLOOKUP(A3901,'List of Molecules Used'!$D$3:$D$55,'List of Molecules Used'!$E$3:$E$55,"",0,1)</f>
        <v>451.48</v>
      </c>
      <c r="H3901">
        <f>_xlfn.XLOOKUP(A3901,'List of Molecules Used'!$D$3:$D$55,'List of Molecules Used'!$F$3:$F$55,"",0,1)</f>
        <v>51.811999999999998</v>
      </c>
    </row>
    <row r="3902" spans="1:8">
      <c r="A3902" s="2" t="s">
        <v>113</v>
      </c>
      <c r="B3902" s="2"/>
      <c r="C3902">
        <v>225.74</v>
      </c>
      <c r="D3902">
        <v>2.5</v>
      </c>
      <c r="E3902">
        <v>94.891999999999996</v>
      </c>
      <c r="F3902" t="s">
        <v>237</v>
      </c>
      <c r="G3902">
        <f>_xlfn.XLOOKUP(A3902,'List of Molecules Used'!$D$3:$D$55,'List of Molecules Used'!$E$3:$E$55,"",0,1)</f>
        <v>451.48</v>
      </c>
      <c r="H3902">
        <f>_xlfn.XLOOKUP(A3902,'List of Molecules Used'!$D$3:$D$55,'List of Molecules Used'!$F$3:$F$55,"",0,1)</f>
        <v>51.811999999999998</v>
      </c>
    </row>
    <row r="3903" spans="1:8">
      <c r="A3903" s="2" t="s">
        <v>113</v>
      </c>
      <c r="B3903" s="2"/>
      <c r="C3903">
        <v>225.74</v>
      </c>
      <c r="D3903">
        <v>3</v>
      </c>
      <c r="E3903">
        <v>94.888000000000005</v>
      </c>
      <c r="F3903" t="s">
        <v>237</v>
      </c>
      <c r="G3903">
        <f>_xlfn.XLOOKUP(A3903,'List of Molecules Used'!$D$3:$D$55,'List of Molecules Used'!$E$3:$E$55,"",0,1)</f>
        <v>451.48</v>
      </c>
      <c r="H3903">
        <f>_xlfn.XLOOKUP(A3903,'List of Molecules Used'!$D$3:$D$55,'List of Molecules Used'!$F$3:$F$55,"",0,1)</f>
        <v>51.811999999999998</v>
      </c>
    </row>
    <row r="3904" spans="1:8">
      <c r="A3904" s="2" t="s">
        <v>113</v>
      </c>
      <c r="B3904" s="2"/>
      <c r="C3904">
        <v>225.74</v>
      </c>
      <c r="D3904">
        <v>3.5</v>
      </c>
      <c r="E3904">
        <v>94.884</v>
      </c>
      <c r="F3904" t="s">
        <v>237</v>
      </c>
      <c r="G3904">
        <f>_xlfn.XLOOKUP(A3904,'List of Molecules Used'!$D$3:$D$55,'List of Molecules Used'!$E$3:$E$55,"",0,1)</f>
        <v>451.48</v>
      </c>
      <c r="H3904">
        <f>_xlfn.XLOOKUP(A3904,'List of Molecules Used'!$D$3:$D$55,'List of Molecules Used'!$F$3:$F$55,"",0,1)</f>
        <v>51.811999999999998</v>
      </c>
    </row>
    <row r="3905" spans="1:8">
      <c r="A3905" s="2" t="s">
        <v>113</v>
      </c>
      <c r="B3905" s="2"/>
      <c r="C3905">
        <v>225.74</v>
      </c>
      <c r="D3905">
        <v>4</v>
      </c>
      <c r="E3905">
        <v>94.881</v>
      </c>
      <c r="F3905" t="s">
        <v>237</v>
      </c>
      <c r="G3905">
        <f>_xlfn.XLOOKUP(A3905,'List of Molecules Used'!$D$3:$D$55,'List of Molecules Used'!$E$3:$E$55,"",0,1)</f>
        <v>451.48</v>
      </c>
      <c r="H3905">
        <f>_xlfn.XLOOKUP(A3905,'List of Molecules Used'!$D$3:$D$55,'List of Molecules Used'!$F$3:$F$55,"",0,1)</f>
        <v>51.811999999999998</v>
      </c>
    </row>
    <row r="3906" spans="1:8">
      <c r="A3906" s="2" t="s">
        <v>113</v>
      </c>
      <c r="B3906" s="2"/>
      <c r="C3906">
        <v>225.74</v>
      </c>
      <c r="D3906">
        <v>4.5</v>
      </c>
      <c r="E3906">
        <v>94.876999999999995</v>
      </c>
      <c r="F3906" t="s">
        <v>237</v>
      </c>
      <c r="G3906">
        <f>_xlfn.XLOOKUP(A3906,'List of Molecules Used'!$D$3:$D$55,'List of Molecules Used'!$E$3:$E$55,"",0,1)</f>
        <v>451.48</v>
      </c>
      <c r="H3906">
        <f>_xlfn.XLOOKUP(A3906,'List of Molecules Used'!$D$3:$D$55,'List of Molecules Used'!$F$3:$F$55,"",0,1)</f>
        <v>51.811999999999998</v>
      </c>
    </row>
    <row r="3907" spans="1:8">
      <c r="A3907" s="2" t="s">
        <v>113</v>
      </c>
      <c r="B3907" s="2"/>
      <c r="C3907">
        <v>225.74</v>
      </c>
      <c r="D3907">
        <v>5</v>
      </c>
      <c r="E3907">
        <v>94.873000000000005</v>
      </c>
      <c r="F3907" t="s">
        <v>237</v>
      </c>
      <c r="G3907">
        <f>_xlfn.XLOOKUP(A3907,'List of Molecules Used'!$D$3:$D$55,'List of Molecules Used'!$E$3:$E$55,"",0,1)</f>
        <v>451.48</v>
      </c>
      <c r="H3907">
        <f>_xlfn.XLOOKUP(A3907,'List of Molecules Used'!$D$3:$D$55,'List of Molecules Used'!$F$3:$F$55,"",0,1)</f>
        <v>51.811999999999998</v>
      </c>
    </row>
    <row r="3908" spans="1:8">
      <c r="A3908" s="2" t="s">
        <v>113</v>
      </c>
      <c r="B3908" s="2"/>
      <c r="C3908">
        <v>225.74</v>
      </c>
      <c r="D3908">
        <v>5.5</v>
      </c>
      <c r="E3908">
        <v>94.869</v>
      </c>
      <c r="F3908" t="s">
        <v>237</v>
      </c>
      <c r="G3908">
        <f>_xlfn.XLOOKUP(A3908,'List of Molecules Used'!$D$3:$D$55,'List of Molecules Used'!$E$3:$E$55,"",0,1)</f>
        <v>451.48</v>
      </c>
      <c r="H3908">
        <f>_xlfn.XLOOKUP(A3908,'List of Molecules Used'!$D$3:$D$55,'List of Molecules Used'!$F$3:$F$55,"",0,1)</f>
        <v>51.811999999999998</v>
      </c>
    </row>
    <row r="3909" spans="1:8">
      <c r="A3909" s="2" t="s">
        <v>113</v>
      </c>
      <c r="B3909" s="2"/>
      <c r="C3909">
        <v>225.74</v>
      </c>
      <c r="D3909">
        <v>6</v>
      </c>
      <c r="E3909">
        <v>94.864999999999995</v>
      </c>
      <c r="F3909" t="s">
        <v>237</v>
      </c>
      <c r="G3909">
        <f>_xlfn.XLOOKUP(A3909,'List of Molecules Used'!$D$3:$D$55,'List of Molecules Used'!$E$3:$E$55,"",0,1)</f>
        <v>451.48</v>
      </c>
      <c r="H3909">
        <f>_xlfn.XLOOKUP(A3909,'List of Molecules Used'!$D$3:$D$55,'List of Molecules Used'!$F$3:$F$55,"",0,1)</f>
        <v>51.811999999999998</v>
      </c>
    </row>
    <row r="3910" spans="1:8">
      <c r="A3910" s="2" t="s">
        <v>113</v>
      </c>
      <c r="B3910" s="2"/>
      <c r="C3910">
        <v>225.74</v>
      </c>
      <c r="D3910">
        <v>6.5</v>
      </c>
      <c r="E3910">
        <v>94.861999999999995</v>
      </c>
      <c r="F3910" t="s">
        <v>237</v>
      </c>
      <c r="G3910">
        <f>_xlfn.XLOOKUP(A3910,'List of Molecules Used'!$D$3:$D$55,'List of Molecules Used'!$E$3:$E$55,"",0,1)</f>
        <v>451.48</v>
      </c>
      <c r="H3910">
        <f>_xlfn.XLOOKUP(A3910,'List of Molecules Used'!$D$3:$D$55,'List of Molecules Used'!$F$3:$F$55,"",0,1)</f>
        <v>51.811999999999998</v>
      </c>
    </row>
    <row r="3911" spans="1:8">
      <c r="A3911" s="2" t="s">
        <v>113</v>
      </c>
      <c r="B3911" s="2"/>
      <c r="C3911">
        <v>225.74</v>
      </c>
      <c r="D3911">
        <v>7</v>
      </c>
      <c r="E3911">
        <v>94.858000000000004</v>
      </c>
      <c r="F3911" t="s">
        <v>237</v>
      </c>
      <c r="G3911">
        <f>_xlfn.XLOOKUP(A3911,'List of Molecules Used'!$D$3:$D$55,'List of Molecules Used'!$E$3:$E$55,"",0,1)</f>
        <v>451.48</v>
      </c>
      <c r="H3911">
        <f>_xlfn.XLOOKUP(A3911,'List of Molecules Used'!$D$3:$D$55,'List of Molecules Used'!$F$3:$F$55,"",0,1)</f>
        <v>51.811999999999998</v>
      </c>
    </row>
    <row r="3912" spans="1:8">
      <c r="A3912" s="2" t="s">
        <v>113</v>
      </c>
      <c r="B3912" s="2"/>
      <c r="C3912">
        <v>225.74</v>
      </c>
      <c r="D3912">
        <v>7.5</v>
      </c>
      <c r="E3912">
        <v>94.853999999999999</v>
      </c>
      <c r="F3912" t="s">
        <v>237</v>
      </c>
      <c r="G3912">
        <f>_xlfn.XLOOKUP(A3912,'List of Molecules Used'!$D$3:$D$55,'List of Molecules Used'!$E$3:$E$55,"",0,1)</f>
        <v>451.48</v>
      </c>
      <c r="H3912">
        <f>_xlfn.XLOOKUP(A3912,'List of Molecules Used'!$D$3:$D$55,'List of Molecules Used'!$F$3:$F$55,"",0,1)</f>
        <v>51.811999999999998</v>
      </c>
    </row>
    <row r="3913" spans="1:8">
      <c r="A3913" s="2" t="s">
        <v>113</v>
      </c>
      <c r="B3913" s="2"/>
      <c r="C3913">
        <v>225.74</v>
      </c>
      <c r="D3913">
        <v>8</v>
      </c>
      <c r="E3913">
        <v>94.85</v>
      </c>
      <c r="F3913" t="s">
        <v>237</v>
      </c>
      <c r="G3913">
        <f>_xlfn.XLOOKUP(A3913,'List of Molecules Used'!$D$3:$D$55,'List of Molecules Used'!$E$3:$E$55,"",0,1)</f>
        <v>451.48</v>
      </c>
      <c r="H3913">
        <f>_xlfn.XLOOKUP(A3913,'List of Molecules Used'!$D$3:$D$55,'List of Molecules Used'!$F$3:$F$55,"",0,1)</f>
        <v>51.811999999999998</v>
      </c>
    </row>
    <row r="3914" spans="1:8">
      <c r="A3914" s="2" t="s">
        <v>113</v>
      </c>
      <c r="B3914" s="2"/>
      <c r="C3914">
        <v>225.74</v>
      </c>
      <c r="D3914">
        <v>8.5</v>
      </c>
      <c r="E3914">
        <v>94.846999999999994</v>
      </c>
      <c r="F3914" t="s">
        <v>237</v>
      </c>
      <c r="G3914">
        <f>_xlfn.XLOOKUP(A3914,'List of Molecules Used'!$D$3:$D$55,'List of Molecules Used'!$E$3:$E$55,"",0,1)</f>
        <v>451.48</v>
      </c>
      <c r="H3914">
        <f>_xlfn.XLOOKUP(A3914,'List of Molecules Used'!$D$3:$D$55,'List of Molecules Used'!$F$3:$F$55,"",0,1)</f>
        <v>51.811999999999998</v>
      </c>
    </row>
    <row r="3915" spans="1:8">
      <c r="A3915" s="2" t="s">
        <v>113</v>
      </c>
      <c r="B3915" s="2"/>
      <c r="C3915">
        <v>225.74</v>
      </c>
      <c r="D3915">
        <v>9</v>
      </c>
      <c r="E3915">
        <v>94.843000000000004</v>
      </c>
      <c r="F3915" t="s">
        <v>237</v>
      </c>
      <c r="G3915">
        <f>_xlfn.XLOOKUP(A3915,'List of Molecules Used'!$D$3:$D$55,'List of Molecules Used'!$E$3:$E$55,"",0,1)</f>
        <v>451.48</v>
      </c>
      <c r="H3915">
        <f>_xlfn.XLOOKUP(A3915,'List of Molecules Used'!$D$3:$D$55,'List of Molecules Used'!$F$3:$F$55,"",0,1)</f>
        <v>51.811999999999998</v>
      </c>
    </row>
    <row r="3916" spans="1:8">
      <c r="A3916" s="2" t="s">
        <v>113</v>
      </c>
      <c r="B3916" s="2"/>
      <c r="C3916">
        <v>225.74</v>
      </c>
      <c r="D3916">
        <v>9.5</v>
      </c>
      <c r="E3916">
        <v>94.838999999999999</v>
      </c>
      <c r="F3916" t="s">
        <v>237</v>
      </c>
      <c r="G3916">
        <f>_xlfn.XLOOKUP(A3916,'List of Molecules Used'!$D$3:$D$55,'List of Molecules Used'!$E$3:$E$55,"",0,1)</f>
        <v>451.48</v>
      </c>
      <c r="H3916">
        <f>_xlfn.XLOOKUP(A3916,'List of Molecules Used'!$D$3:$D$55,'List of Molecules Used'!$F$3:$F$55,"",0,1)</f>
        <v>51.811999999999998</v>
      </c>
    </row>
    <row r="3917" spans="1:8">
      <c r="A3917" s="2" t="s">
        <v>113</v>
      </c>
      <c r="B3917" s="2"/>
      <c r="C3917">
        <v>225.74</v>
      </c>
      <c r="D3917">
        <v>10</v>
      </c>
      <c r="E3917">
        <v>94.834999999999994</v>
      </c>
      <c r="F3917" t="s">
        <v>237</v>
      </c>
      <c r="G3917">
        <f>_xlfn.XLOOKUP(A3917,'List of Molecules Used'!$D$3:$D$55,'List of Molecules Used'!$E$3:$E$55,"",0,1)</f>
        <v>451.48</v>
      </c>
      <c r="H3917">
        <f>_xlfn.XLOOKUP(A3917,'List of Molecules Used'!$D$3:$D$55,'List of Molecules Used'!$F$3:$F$55,"",0,1)</f>
        <v>51.811999999999998</v>
      </c>
    </row>
    <row r="3918" spans="1:8">
      <c r="A3918" s="2" t="s">
        <v>113</v>
      </c>
      <c r="B3918" s="2"/>
      <c r="C3918">
        <v>270.89</v>
      </c>
      <c r="D3918">
        <v>1</v>
      </c>
      <c r="E3918">
        <v>103.42</v>
      </c>
      <c r="F3918" t="s">
        <v>237</v>
      </c>
      <c r="G3918">
        <f>_xlfn.XLOOKUP(A3918,'List of Molecules Used'!$D$3:$D$55,'List of Molecules Used'!$E$3:$E$55,"",0,1)</f>
        <v>451.48</v>
      </c>
      <c r="H3918">
        <f>_xlfn.XLOOKUP(A3918,'List of Molecules Used'!$D$3:$D$55,'List of Molecules Used'!$F$3:$F$55,"",0,1)</f>
        <v>51.811999999999998</v>
      </c>
    </row>
    <row r="3919" spans="1:8">
      <c r="A3919" s="2" t="s">
        <v>113</v>
      </c>
      <c r="B3919" s="2"/>
      <c r="C3919">
        <v>270.89</v>
      </c>
      <c r="D3919">
        <v>1.5</v>
      </c>
      <c r="E3919">
        <v>103.41</v>
      </c>
      <c r="F3919" t="s">
        <v>237</v>
      </c>
      <c r="G3919">
        <f>_xlfn.XLOOKUP(A3919,'List of Molecules Used'!$D$3:$D$55,'List of Molecules Used'!$E$3:$E$55,"",0,1)</f>
        <v>451.48</v>
      </c>
      <c r="H3919">
        <f>_xlfn.XLOOKUP(A3919,'List of Molecules Used'!$D$3:$D$55,'List of Molecules Used'!$F$3:$F$55,"",0,1)</f>
        <v>51.811999999999998</v>
      </c>
    </row>
    <row r="3920" spans="1:8">
      <c r="A3920" s="2" t="s">
        <v>113</v>
      </c>
      <c r="B3920" s="2"/>
      <c r="C3920">
        <v>270.89</v>
      </c>
      <c r="D3920">
        <v>2</v>
      </c>
      <c r="E3920">
        <v>103.4</v>
      </c>
      <c r="F3920" t="s">
        <v>237</v>
      </c>
      <c r="G3920">
        <f>_xlfn.XLOOKUP(A3920,'List of Molecules Used'!$D$3:$D$55,'List of Molecules Used'!$E$3:$E$55,"",0,1)</f>
        <v>451.48</v>
      </c>
      <c r="H3920">
        <f>_xlfn.XLOOKUP(A3920,'List of Molecules Used'!$D$3:$D$55,'List of Molecules Used'!$F$3:$F$55,"",0,1)</f>
        <v>51.811999999999998</v>
      </c>
    </row>
    <row r="3921" spans="1:8">
      <c r="A3921" s="2" t="s">
        <v>113</v>
      </c>
      <c r="B3921" s="2"/>
      <c r="C3921">
        <v>270.89</v>
      </c>
      <c r="D3921">
        <v>2.5</v>
      </c>
      <c r="E3921">
        <v>103.39</v>
      </c>
      <c r="F3921" t="s">
        <v>237</v>
      </c>
      <c r="G3921">
        <f>_xlfn.XLOOKUP(A3921,'List of Molecules Used'!$D$3:$D$55,'List of Molecules Used'!$E$3:$E$55,"",0,1)</f>
        <v>451.48</v>
      </c>
      <c r="H3921">
        <f>_xlfn.XLOOKUP(A3921,'List of Molecules Used'!$D$3:$D$55,'List of Molecules Used'!$F$3:$F$55,"",0,1)</f>
        <v>51.811999999999998</v>
      </c>
    </row>
    <row r="3922" spans="1:8">
      <c r="A3922" s="2" t="s">
        <v>113</v>
      </c>
      <c r="B3922" s="2"/>
      <c r="C3922">
        <v>270.89</v>
      </c>
      <c r="D3922">
        <v>3</v>
      </c>
      <c r="E3922">
        <v>103.38</v>
      </c>
      <c r="F3922" t="s">
        <v>237</v>
      </c>
      <c r="G3922">
        <f>_xlfn.XLOOKUP(A3922,'List of Molecules Used'!$D$3:$D$55,'List of Molecules Used'!$E$3:$E$55,"",0,1)</f>
        <v>451.48</v>
      </c>
      <c r="H3922">
        <f>_xlfn.XLOOKUP(A3922,'List of Molecules Used'!$D$3:$D$55,'List of Molecules Used'!$F$3:$F$55,"",0,1)</f>
        <v>51.811999999999998</v>
      </c>
    </row>
    <row r="3923" spans="1:8">
      <c r="A3923" s="2" t="s">
        <v>113</v>
      </c>
      <c r="B3923" s="2"/>
      <c r="C3923">
        <v>270.89</v>
      </c>
      <c r="D3923">
        <v>3.5</v>
      </c>
      <c r="E3923">
        <v>103.37</v>
      </c>
      <c r="F3923" t="s">
        <v>237</v>
      </c>
      <c r="G3923">
        <f>_xlfn.XLOOKUP(A3923,'List of Molecules Used'!$D$3:$D$55,'List of Molecules Used'!$E$3:$E$55,"",0,1)</f>
        <v>451.48</v>
      </c>
      <c r="H3923">
        <f>_xlfn.XLOOKUP(A3923,'List of Molecules Used'!$D$3:$D$55,'List of Molecules Used'!$F$3:$F$55,"",0,1)</f>
        <v>51.811999999999998</v>
      </c>
    </row>
    <row r="3924" spans="1:8">
      <c r="A3924" s="2" t="s">
        <v>113</v>
      </c>
      <c r="B3924" s="2"/>
      <c r="C3924">
        <v>270.89</v>
      </c>
      <c r="D3924">
        <v>4</v>
      </c>
      <c r="E3924">
        <v>103.37</v>
      </c>
      <c r="F3924" t="s">
        <v>237</v>
      </c>
      <c r="G3924">
        <f>_xlfn.XLOOKUP(A3924,'List of Molecules Used'!$D$3:$D$55,'List of Molecules Used'!$E$3:$E$55,"",0,1)</f>
        <v>451.48</v>
      </c>
      <c r="H3924">
        <f>_xlfn.XLOOKUP(A3924,'List of Molecules Used'!$D$3:$D$55,'List of Molecules Used'!$F$3:$F$55,"",0,1)</f>
        <v>51.811999999999998</v>
      </c>
    </row>
    <row r="3925" spans="1:8">
      <c r="A3925" s="2" t="s">
        <v>113</v>
      </c>
      <c r="B3925" s="2"/>
      <c r="C3925">
        <v>270.89</v>
      </c>
      <c r="D3925">
        <v>4.5</v>
      </c>
      <c r="E3925">
        <v>103.36</v>
      </c>
      <c r="F3925" t="s">
        <v>237</v>
      </c>
      <c r="G3925">
        <f>_xlfn.XLOOKUP(A3925,'List of Molecules Used'!$D$3:$D$55,'List of Molecules Used'!$E$3:$E$55,"",0,1)</f>
        <v>451.48</v>
      </c>
      <c r="H3925">
        <f>_xlfn.XLOOKUP(A3925,'List of Molecules Used'!$D$3:$D$55,'List of Molecules Used'!$F$3:$F$55,"",0,1)</f>
        <v>51.811999999999998</v>
      </c>
    </row>
    <row r="3926" spans="1:8">
      <c r="A3926" s="2" t="s">
        <v>113</v>
      </c>
      <c r="B3926" s="2"/>
      <c r="C3926">
        <v>270.89</v>
      </c>
      <c r="D3926">
        <v>5</v>
      </c>
      <c r="E3926">
        <v>103.35</v>
      </c>
      <c r="F3926" t="s">
        <v>237</v>
      </c>
      <c r="G3926">
        <f>_xlfn.XLOOKUP(A3926,'List of Molecules Used'!$D$3:$D$55,'List of Molecules Used'!$E$3:$E$55,"",0,1)</f>
        <v>451.48</v>
      </c>
      <c r="H3926">
        <f>_xlfn.XLOOKUP(A3926,'List of Molecules Used'!$D$3:$D$55,'List of Molecules Used'!$F$3:$F$55,"",0,1)</f>
        <v>51.811999999999998</v>
      </c>
    </row>
    <row r="3927" spans="1:8">
      <c r="A3927" s="2" t="s">
        <v>113</v>
      </c>
      <c r="B3927" s="2"/>
      <c r="C3927">
        <v>270.89</v>
      </c>
      <c r="D3927">
        <v>5.5</v>
      </c>
      <c r="E3927">
        <v>103.34</v>
      </c>
      <c r="F3927" t="s">
        <v>237</v>
      </c>
      <c r="G3927">
        <f>_xlfn.XLOOKUP(A3927,'List of Molecules Used'!$D$3:$D$55,'List of Molecules Used'!$E$3:$E$55,"",0,1)</f>
        <v>451.48</v>
      </c>
      <c r="H3927">
        <f>_xlfn.XLOOKUP(A3927,'List of Molecules Used'!$D$3:$D$55,'List of Molecules Used'!$F$3:$F$55,"",0,1)</f>
        <v>51.811999999999998</v>
      </c>
    </row>
    <row r="3928" spans="1:8">
      <c r="A3928" s="2" t="s">
        <v>113</v>
      </c>
      <c r="B3928" s="2"/>
      <c r="C3928">
        <v>270.89</v>
      </c>
      <c r="D3928">
        <v>6</v>
      </c>
      <c r="E3928">
        <v>103.33</v>
      </c>
      <c r="F3928" t="s">
        <v>237</v>
      </c>
      <c r="G3928">
        <f>_xlfn.XLOOKUP(A3928,'List of Molecules Used'!$D$3:$D$55,'List of Molecules Used'!$E$3:$E$55,"",0,1)</f>
        <v>451.48</v>
      </c>
      <c r="H3928">
        <f>_xlfn.XLOOKUP(A3928,'List of Molecules Used'!$D$3:$D$55,'List of Molecules Used'!$F$3:$F$55,"",0,1)</f>
        <v>51.811999999999998</v>
      </c>
    </row>
    <row r="3929" spans="1:8">
      <c r="A3929" s="2" t="s">
        <v>113</v>
      </c>
      <c r="B3929" s="2"/>
      <c r="C3929">
        <v>270.89</v>
      </c>
      <c r="D3929">
        <v>6.5</v>
      </c>
      <c r="E3929">
        <v>103.33</v>
      </c>
      <c r="F3929" t="s">
        <v>237</v>
      </c>
      <c r="G3929">
        <f>_xlfn.XLOOKUP(A3929,'List of Molecules Used'!$D$3:$D$55,'List of Molecules Used'!$E$3:$E$55,"",0,1)</f>
        <v>451.48</v>
      </c>
      <c r="H3929">
        <f>_xlfn.XLOOKUP(A3929,'List of Molecules Used'!$D$3:$D$55,'List of Molecules Used'!$F$3:$F$55,"",0,1)</f>
        <v>51.811999999999998</v>
      </c>
    </row>
    <row r="3930" spans="1:8">
      <c r="A3930" s="2" t="s">
        <v>113</v>
      </c>
      <c r="B3930" s="2"/>
      <c r="C3930">
        <v>270.89</v>
      </c>
      <c r="D3930">
        <v>7</v>
      </c>
      <c r="E3930">
        <v>103.32</v>
      </c>
      <c r="F3930" t="s">
        <v>237</v>
      </c>
      <c r="G3930">
        <f>_xlfn.XLOOKUP(A3930,'List of Molecules Used'!$D$3:$D$55,'List of Molecules Used'!$E$3:$E$55,"",0,1)</f>
        <v>451.48</v>
      </c>
      <c r="H3930">
        <f>_xlfn.XLOOKUP(A3930,'List of Molecules Used'!$D$3:$D$55,'List of Molecules Used'!$F$3:$F$55,"",0,1)</f>
        <v>51.811999999999998</v>
      </c>
    </row>
    <row r="3931" spans="1:8">
      <c r="A3931" s="2" t="s">
        <v>113</v>
      </c>
      <c r="B3931" s="2"/>
      <c r="C3931">
        <v>270.89</v>
      </c>
      <c r="D3931">
        <v>7.5</v>
      </c>
      <c r="E3931">
        <v>103.31</v>
      </c>
      <c r="F3931" t="s">
        <v>237</v>
      </c>
      <c r="G3931">
        <f>_xlfn.XLOOKUP(A3931,'List of Molecules Used'!$D$3:$D$55,'List of Molecules Used'!$E$3:$E$55,"",0,1)</f>
        <v>451.48</v>
      </c>
      <c r="H3931">
        <f>_xlfn.XLOOKUP(A3931,'List of Molecules Used'!$D$3:$D$55,'List of Molecules Used'!$F$3:$F$55,"",0,1)</f>
        <v>51.811999999999998</v>
      </c>
    </row>
    <row r="3932" spans="1:8">
      <c r="A3932" s="2" t="s">
        <v>113</v>
      </c>
      <c r="B3932" s="2"/>
      <c r="C3932">
        <v>270.89</v>
      </c>
      <c r="D3932">
        <v>8</v>
      </c>
      <c r="E3932">
        <v>103.3</v>
      </c>
      <c r="F3932" t="s">
        <v>237</v>
      </c>
      <c r="G3932">
        <f>_xlfn.XLOOKUP(A3932,'List of Molecules Used'!$D$3:$D$55,'List of Molecules Used'!$E$3:$E$55,"",0,1)</f>
        <v>451.48</v>
      </c>
      <c r="H3932">
        <f>_xlfn.XLOOKUP(A3932,'List of Molecules Used'!$D$3:$D$55,'List of Molecules Used'!$F$3:$F$55,"",0,1)</f>
        <v>51.811999999999998</v>
      </c>
    </row>
    <row r="3933" spans="1:8">
      <c r="A3933" s="2" t="s">
        <v>113</v>
      </c>
      <c r="B3933" s="2"/>
      <c r="C3933">
        <v>270.89</v>
      </c>
      <c r="D3933">
        <v>8.5</v>
      </c>
      <c r="E3933">
        <v>103.29</v>
      </c>
      <c r="F3933" t="s">
        <v>237</v>
      </c>
      <c r="G3933">
        <f>_xlfn.XLOOKUP(A3933,'List of Molecules Used'!$D$3:$D$55,'List of Molecules Used'!$E$3:$E$55,"",0,1)</f>
        <v>451.48</v>
      </c>
      <c r="H3933">
        <f>_xlfn.XLOOKUP(A3933,'List of Molecules Used'!$D$3:$D$55,'List of Molecules Used'!$F$3:$F$55,"",0,1)</f>
        <v>51.811999999999998</v>
      </c>
    </row>
    <row r="3934" spans="1:8">
      <c r="A3934" s="2" t="s">
        <v>113</v>
      </c>
      <c r="B3934" s="2"/>
      <c r="C3934">
        <v>270.89</v>
      </c>
      <c r="D3934">
        <v>9</v>
      </c>
      <c r="E3934">
        <v>103.28</v>
      </c>
      <c r="F3934" t="s">
        <v>237</v>
      </c>
      <c r="G3934">
        <f>_xlfn.XLOOKUP(A3934,'List of Molecules Used'!$D$3:$D$55,'List of Molecules Used'!$E$3:$E$55,"",0,1)</f>
        <v>451.48</v>
      </c>
      <c r="H3934">
        <f>_xlfn.XLOOKUP(A3934,'List of Molecules Used'!$D$3:$D$55,'List of Molecules Used'!$F$3:$F$55,"",0,1)</f>
        <v>51.811999999999998</v>
      </c>
    </row>
    <row r="3935" spans="1:8">
      <c r="A3935" s="2" t="s">
        <v>113</v>
      </c>
      <c r="B3935" s="2"/>
      <c r="C3935">
        <v>270.89</v>
      </c>
      <c r="D3935">
        <v>9.5</v>
      </c>
      <c r="E3935">
        <v>103.28</v>
      </c>
      <c r="F3935" t="s">
        <v>237</v>
      </c>
      <c r="G3935">
        <f>_xlfn.XLOOKUP(A3935,'List of Molecules Used'!$D$3:$D$55,'List of Molecules Used'!$E$3:$E$55,"",0,1)</f>
        <v>451.48</v>
      </c>
      <c r="H3935">
        <f>_xlfn.XLOOKUP(A3935,'List of Molecules Used'!$D$3:$D$55,'List of Molecules Used'!$F$3:$F$55,"",0,1)</f>
        <v>51.811999999999998</v>
      </c>
    </row>
    <row r="3936" spans="1:8">
      <c r="A3936" s="2" t="s">
        <v>113</v>
      </c>
      <c r="B3936" s="2"/>
      <c r="C3936">
        <v>270.89</v>
      </c>
      <c r="D3936">
        <v>10</v>
      </c>
      <c r="E3936">
        <v>103.27</v>
      </c>
      <c r="F3936" t="s">
        <v>237</v>
      </c>
      <c r="G3936">
        <f>_xlfn.XLOOKUP(A3936,'List of Molecules Used'!$D$3:$D$55,'List of Molecules Used'!$E$3:$E$55,"",0,1)</f>
        <v>451.48</v>
      </c>
      <c r="H3936">
        <f>_xlfn.XLOOKUP(A3936,'List of Molecules Used'!$D$3:$D$55,'List of Molecules Used'!$F$3:$F$55,"",0,1)</f>
        <v>51.811999999999998</v>
      </c>
    </row>
    <row r="3937" spans="1:8">
      <c r="A3937" s="2" t="s">
        <v>113</v>
      </c>
      <c r="B3937" s="2"/>
      <c r="C3937">
        <v>316.04000000000002</v>
      </c>
      <c r="D3937">
        <v>1</v>
      </c>
      <c r="E3937">
        <v>64.826999999999998</v>
      </c>
      <c r="F3937" t="s">
        <v>238</v>
      </c>
      <c r="G3937">
        <f>_xlfn.XLOOKUP(A3937,'List of Molecules Used'!$D$3:$D$55,'List of Molecules Used'!$E$3:$E$55,"",0,1)</f>
        <v>451.48</v>
      </c>
      <c r="H3937">
        <f>_xlfn.XLOOKUP(A3937,'List of Molecules Used'!$D$3:$D$55,'List of Molecules Used'!$F$3:$F$55,"",0,1)</f>
        <v>51.811999999999998</v>
      </c>
    </row>
    <row r="3938" spans="1:8">
      <c r="A3938" s="2" t="s">
        <v>113</v>
      </c>
      <c r="B3938" s="2"/>
      <c r="C3938">
        <v>316.04000000000002</v>
      </c>
      <c r="D3938">
        <v>1.5</v>
      </c>
      <c r="E3938">
        <v>65.915000000000006</v>
      </c>
      <c r="F3938" t="s">
        <v>238</v>
      </c>
      <c r="G3938">
        <f>_xlfn.XLOOKUP(A3938,'List of Molecules Used'!$D$3:$D$55,'List of Molecules Used'!$E$3:$E$55,"",0,1)</f>
        <v>451.48</v>
      </c>
      <c r="H3938">
        <f>_xlfn.XLOOKUP(A3938,'List of Molecules Used'!$D$3:$D$55,'List of Molecules Used'!$F$3:$F$55,"",0,1)</f>
        <v>51.811999999999998</v>
      </c>
    </row>
    <row r="3939" spans="1:8">
      <c r="A3939" s="2" t="s">
        <v>113</v>
      </c>
      <c r="B3939" s="2"/>
      <c r="C3939">
        <v>316.04000000000002</v>
      </c>
      <c r="D3939">
        <v>2</v>
      </c>
      <c r="E3939">
        <v>67.063999999999993</v>
      </c>
      <c r="F3939" t="s">
        <v>238</v>
      </c>
      <c r="G3939">
        <f>_xlfn.XLOOKUP(A3939,'List of Molecules Used'!$D$3:$D$55,'List of Molecules Used'!$E$3:$E$55,"",0,1)</f>
        <v>451.48</v>
      </c>
      <c r="H3939">
        <f>_xlfn.XLOOKUP(A3939,'List of Molecules Used'!$D$3:$D$55,'List of Molecules Used'!$F$3:$F$55,"",0,1)</f>
        <v>51.811999999999998</v>
      </c>
    </row>
    <row r="3940" spans="1:8">
      <c r="A3940" s="2" t="s">
        <v>113</v>
      </c>
      <c r="B3940" s="2"/>
      <c r="C3940">
        <v>316.04000000000002</v>
      </c>
      <c r="D3940">
        <v>2.5</v>
      </c>
      <c r="E3940">
        <v>68.283000000000001</v>
      </c>
      <c r="F3940" t="s">
        <v>238</v>
      </c>
      <c r="G3940">
        <f>_xlfn.XLOOKUP(A3940,'List of Molecules Used'!$D$3:$D$55,'List of Molecules Used'!$E$3:$E$55,"",0,1)</f>
        <v>451.48</v>
      </c>
      <c r="H3940">
        <f>_xlfn.XLOOKUP(A3940,'List of Molecules Used'!$D$3:$D$55,'List of Molecules Used'!$F$3:$F$55,"",0,1)</f>
        <v>51.811999999999998</v>
      </c>
    </row>
    <row r="3941" spans="1:8">
      <c r="A3941" s="2" t="s">
        <v>113</v>
      </c>
      <c r="B3941" s="2"/>
      <c r="C3941">
        <v>316.04000000000002</v>
      </c>
      <c r="D3941">
        <v>3</v>
      </c>
      <c r="E3941">
        <v>69.58</v>
      </c>
      <c r="F3941" t="s">
        <v>238</v>
      </c>
      <c r="G3941">
        <f>_xlfn.XLOOKUP(A3941,'List of Molecules Used'!$D$3:$D$55,'List of Molecules Used'!$E$3:$E$55,"",0,1)</f>
        <v>451.48</v>
      </c>
      <c r="H3941">
        <f>_xlfn.XLOOKUP(A3941,'List of Molecules Used'!$D$3:$D$55,'List of Molecules Used'!$F$3:$F$55,"",0,1)</f>
        <v>51.811999999999998</v>
      </c>
    </row>
    <row r="3942" spans="1:8">
      <c r="A3942" s="2" t="s">
        <v>113</v>
      </c>
      <c r="B3942" s="2"/>
      <c r="C3942">
        <v>316.04000000000002</v>
      </c>
      <c r="D3942">
        <v>3.2237</v>
      </c>
      <c r="E3942">
        <v>70.188999999999993</v>
      </c>
      <c r="F3942" t="s">
        <v>238</v>
      </c>
      <c r="G3942">
        <f>_xlfn.XLOOKUP(A3942,'List of Molecules Used'!$D$3:$D$55,'List of Molecules Used'!$E$3:$E$55,"",0,1)</f>
        <v>451.48</v>
      </c>
      <c r="H3942">
        <f>_xlfn.XLOOKUP(A3942,'List of Molecules Used'!$D$3:$D$55,'List of Molecules Used'!$F$3:$F$55,"",0,1)</f>
        <v>51.811999999999998</v>
      </c>
    </row>
    <row r="3943" spans="1:8">
      <c r="A3943" s="2" t="s">
        <v>113</v>
      </c>
      <c r="B3943" s="2"/>
      <c r="C3943">
        <v>316.04000000000002</v>
      </c>
      <c r="D3943">
        <v>3.2237</v>
      </c>
      <c r="E3943">
        <v>111.19</v>
      </c>
      <c r="F3943" t="s">
        <v>237</v>
      </c>
      <c r="G3943">
        <f>_xlfn.XLOOKUP(A3943,'List of Molecules Used'!$D$3:$D$55,'List of Molecules Used'!$E$3:$E$55,"",0,1)</f>
        <v>451.48</v>
      </c>
      <c r="H3943">
        <f>_xlfn.XLOOKUP(A3943,'List of Molecules Used'!$D$3:$D$55,'List of Molecules Used'!$F$3:$F$55,"",0,1)</f>
        <v>51.811999999999998</v>
      </c>
    </row>
    <row r="3944" spans="1:8">
      <c r="A3944" s="2" t="s">
        <v>113</v>
      </c>
      <c r="B3944" s="2"/>
      <c r="C3944">
        <v>316.04000000000002</v>
      </c>
      <c r="D3944">
        <v>3.5</v>
      </c>
      <c r="E3944">
        <v>111.18</v>
      </c>
      <c r="F3944" t="s">
        <v>237</v>
      </c>
      <c r="G3944">
        <f>_xlfn.XLOOKUP(A3944,'List of Molecules Used'!$D$3:$D$55,'List of Molecules Used'!$E$3:$E$55,"",0,1)</f>
        <v>451.48</v>
      </c>
      <c r="H3944">
        <f>_xlfn.XLOOKUP(A3944,'List of Molecules Used'!$D$3:$D$55,'List of Molecules Used'!$F$3:$F$55,"",0,1)</f>
        <v>51.811999999999998</v>
      </c>
    </row>
    <row r="3945" spans="1:8">
      <c r="A3945" s="2" t="s">
        <v>113</v>
      </c>
      <c r="B3945" s="2"/>
      <c r="C3945">
        <v>316.04000000000002</v>
      </c>
      <c r="D3945">
        <v>4</v>
      </c>
      <c r="E3945">
        <v>111.16</v>
      </c>
      <c r="F3945" t="s">
        <v>237</v>
      </c>
      <c r="G3945">
        <f>_xlfn.XLOOKUP(A3945,'List of Molecules Used'!$D$3:$D$55,'List of Molecules Used'!$E$3:$E$55,"",0,1)</f>
        <v>451.48</v>
      </c>
      <c r="H3945">
        <f>_xlfn.XLOOKUP(A3945,'List of Molecules Used'!$D$3:$D$55,'List of Molecules Used'!$F$3:$F$55,"",0,1)</f>
        <v>51.811999999999998</v>
      </c>
    </row>
    <row r="3946" spans="1:8">
      <c r="A3946" s="2" t="s">
        <v>113</v>
      </c>
      <c r="B3946" s="2"/>
      <c r="C3946">
        <v>316.04000000000002</v>
      </c>
      <c r="D3946">
        <v>4.5</v>
      </c>
      <c r="E3946">
        <v>111.14</v>
      </c>
      <c r="F3946" t="s">
        <v>237</v>
      </c>
      <c r="G3946">
        <f>_xlfn.XLOOKUP(A3946,'List of Molecules Used'!$D$3:$D$55,'List of Molecules Used'!$E$3:$E$55,"",0,1)</f>
        <v>451.48</v>
      </c>
      <c r="H3946">
        <f>_xlfn.XLOOKUP(A3946,'List of Molecules Used'!$D$3:$D$55,'List of Molecules Used'!$F$3:$F$55,"",0,1)</f>
        <v>51.811999999999998</v>
      </c>
    </row>
    <row r="3947" spans="1:8">
      <c r="A3947" s="2" t="s">
        <v>113</v>
      </c>
      <c r="B3947" s="2"/>
      <c r="C3947">
        <v>316.04000000000002</v>
      </c>
      <c r="D3947">
        <v>5</v>
      </c>
      <c r="E3947">
        <v>111.12</v>
      </c>
      <c r="F3947" t="s">
        <v>237</v>
      </c>
      <c r="G3947">
        <f>_xlfn.XLOOKUP(A3947,'List of Molecules Used'!$D$3:$D$55,'List of Molecules Used'!$E$3:$E$55,"",0,1)</f>
        <v>451.48</v>
      </c>
      <c r="H3947">
        <f>_xlfn.XLOOKUP(A3947,'List of Molecules Used'!$D$3:$D$55,'List of Molecules Used'!$F$3:$F$55,"",0,1)</f>
        <v>51.811999999999998</v>
      </c>
    </row>
    <row r="3948" spans="1:8">
      <c r="A3948" s="2" t="s">
        <v>113</v>
      </c>
      <c r="B3948" s="2"/>
      <c r="C3948">
        <v>316.04000000000002</v>
      </c>
      <c r="D3948">
        <v>5.5</v>
      </c>
      <c r="E3948">
        <v>111.1</v>
      </c>
      <c r="F3948" t="s">
        <v>237</v>
      </c>
      <c r="G3948">
        <f>_xlfn.XLOOKUP(A3948,'List of Molecules Used'!$D$3:$D$55,'List of Molecules Used'!$E$3:$E$55,"",0,1)</f>
        <v>451.48</v>
      </c>
      <c r="H3948">
        <f>_xlfn.XLOOKUP(A3948,'List of Molecules Used'!$D$3:$D$55,'List of Molecules Used'!$F$3:$F$55,"",0,1)</f>
        <v>51.811999999999998</v>
      </c>
    </row>
    <row r="3949" spans="1:8">
      <c r="A3949" s="2" t="s">
        <v>113</v>
      </c>
      <c r="B3949" s="2"/>
      <c r="C3949">
        <v>316.04000000000002</v>
      </c>
      <c r="D3949">
        <v>6</v>
      </c>
      <c r="E3949">
        <v>111.08</v>
      </c>
      <c r="F3949" t="s">
        <v>237</v>
      </c>
      <c r="G3949">
        <f>_xlfn.XLOOKUP(A3949,'List of Molecules Used'!$D$3:$D$55,'List of Molecules Used'!$E$3:$E$55,"",0,1)</f>
        <v>451.48</v>
      </c>
      <c r="H3949">
        <f>_xlfn.XLOOKUP(A3949,'List of Molecules Used'!$D$3:$D$55,'List of Molecules Used'!$F$3:$F$55,"",0,1)</f>
        <v>51.811999999999998</v>
      </c>
    </row>
    <row r="3950" spans="1:8">
      <c r="A3950" s="2" t="s">
        <v>113</v>
      </c>
      <c r="B3950" s="2"/>
      <c r="C3950">
        <v>316.04000000000002</v>
      </c>
      <c r="D3950">
        <v>6.5</v>
      </c>
      <c r="E3950">
        <v>111.06</v>
      </c>
      <c r="F3950" t="s">
        <v>237</v>
      </c>
      <c r="G3950">
        <f>_xlfn.XLOOKUP(A3950,'List of Molecules Used'!$D$3:$D$55,'List of Molecules Used'!$E$3:$E$55,"",0,1)</f>
        <v>451.48</v>
      </c>
      <c r="H3950">
        <f>_xlfn.XLOOKUP(A3950,'List of Molecules Used'!$D$3:$D$55,'List of Molecules Used'!$F$3:$F$55,"",0,1)</f>
        <v>51.811999999999998</v>
      </c>
    </row>
    <row r="3951" spans="1:8">
      <c r="A3951" s="2" t="s">
        <v>113</v>
      </c>
      <c r="B3951" s="2"/>
      <c r="C3951">
        <v>316.04000000000002</v>
      </c>
      <c r="D3951">
        <v>7</v>
      </c>
      <c r="E3951">
        <v>111.04</v>
      </c>
      <c r="F3951" t="s">
        <v>237</v>
      </c>
      <c r="G3951">
        <f>_xlfn.XLOOKUP(A3951,'List of Molecules Used'!$D$3:$D$55,'List of Molecules Used'!$E$3:$E$55,"",0,1)</f>
        <v>451.48</v>
      </c>
      <c r="H3951">
        <f>_xlfn.XLOOKUP(A3951,'List of Molecules Used'!$D$3:$D$55,'List of Molecules Used'!$F$3:$F$55,"",0,1)</f>
        <v>51.811999999999998</v>
      </c>
    </row>
    <row r="3952" spans="1:8">
      <c r="A3952" s="2" t="s">
        <v>113</v>
      </c>
      <c r="B3952" s="2"/>
      <c r="C3952">
        <v>316.04000000000002</v>
      </c>
      <c r="D3952">
        <v>7.5</v>
      </c>
      <c r="E3952">
        <v>111.03</v>
      </c>
      <c r="F3952" t="s">
        <v>237</v>
      </c>
      <c r="G3952">
        <f>_xlfn.XLOOKUP(A3952,'List of Molecules Used'!$D$3:$D$55,'List of Molecules Used'!$E$3:$E$55,"",0,1)</f>
        <v>451.48</v>
      </c>
      <c r="H3952">
        <f>_xlfn.XLOOKUP(A3952,'List of Molecules Used'!$D$3:$D$55,'List of Molecules Used'!$F$3:$F$55,"",0,1)</f>
        <v>51.811999999999998</v>
      </c>
    </row>
    <row r="3953" spans="1:8">
      <c r="A3953" s="2" t="s">
        <v>113</v>
      </c>
      <c r="B3953" s="2"/>
      <c r="C3953">
        <v>316.04000000000002</v>
      </c>
      <c r="D3953">
        <v>8</v>
      </c>
      <c r="E3953">
        <v>111.01</v>
      </c>
      <c r="F3953" t="s">
        <v>237</v>
      </c>
      <c r="G3953">
        <f>_xlfn.XLOOKUP(A3953,'List of Molecules Used'!$D$3:$D$55,'List of Molecules Used'!$E$3:$E$55,"",0,1)</f>
        <v>451.48</v>
      </c>
      <c r="H3953">
        <f>_xlfn.XLOOKUP(A3953,'List of Molecules Used'!$D$3:$D$55,'List of Molecules Used'!$F$3:$F$55,"",0,1)</f>
        <v>51.811999999999998</v>
      </c>
    </row>
    <row r="3954" spans="1:8">
      <c r="A3954" s="2" t="s">
        <v>113</v>
      </c>
      <c r="B3954" s="2"/>
      <c r="C3954">
        <v>316.04000000000002</v>
      </c>
      <c r="D3954">
        <v>8.5</v>
      </c>
      <c r="E3954">
        <v>110.99</v>
      </c>
      <c r="F3954" t="s">
        <v>237</v>
      </c>
      <c r="G3954">
        <f>_xlfn.XLOOKUP(A3954,'List of Molecules Used'!$D$3:$D$55,'List of Molecules Used'!$E$3:$E$55,"",0,1)</f>
        <v>451.48</v>
      </c>
      <c r="H3954">
        <f>_xlfn.XLOOKUP(A3954,'List of Molecules Used'!$D$3:$D$55,'List of Molecules Used'!$F$3:$F$55,"",0,1)</f>
        <v>51.811999999999998</v>
      </c>
    </row>
    <row r="3955" spans="1:8">
      <c r="A3955" s="2" t="s">
        <v>113</v>
      </c>
      <c r="B3955" s="2"/>
      <c r="C3955">
        <v>316.04000000000002</v>
      </c>
      <c r="D3955">
        <v>9</v>
      </c>
      <c r="E3955">
        <v>110.97</v>
      </c>
      <c r="F3955" t="s">
        <v>237</v>
      </c>
      <c r="G3955">
        <f>_xlfn.XLOOKUP(A3955,'List of Molecules Used'!$D$3:$D$55,'List of Molecules Used'!$E$3:$E$55,"",0,1)</f>
        <v>451.48</v>
      </c>
      <c r="H3955">
        <f>_xlfn.XLOOKUP(A3955,'List of Molecules Used'!$D$3:$D$55,'List of Molecules Used'!$F$3:$F$55,"",0,1)</f>
        <v>51.811999999999998</v>
      </c>
    </row>
    <row r="3956" spans="1:8">
      <c r="A3956" s="2" t="s">
        <v>113</v>
      </c>
      <c r="B3956" s="2"/>
      <c r="C3956">
        <v>316.04000000000002</v>
      </c>
      <c r="D3956">
        <v>9.5</v>
      </c>
      <c r="E3956">
        <v>110.95</v>
      </c>
      <c r="F3956" t="s">
        <v>237</v>
      </c>
      <c r="G3956">
        <f>_xlfn.XLOOKUP(A3956,'List of Molecules Used'!$D$3:$D$55,'List of Molecules Used'!$E$3:$E$55,"",0,1)</f>
        <v>451.48</v>
      </c>
      <c r="H3956">
        <f>_xlfn.XLOOKUP(A3956,'List of Molecules Used'!$D$3:$D$55,'List of Molecules Used'!$F$3:$F$55,"",0,1)</f>
        <v>51.811999999999998</v>
      </c>
    </row>
    <row r="3957" spans="1:8">
      <c r="A3957" s="2" t="s">
        <v>113</v>
      </c>
      <c r="B3957" s="2"/>
      <c r="C3957">
        <v>316.04000000000002</v>
      </c>
      <c r="D3957">
        <v>10</v>
      </c>
      <c r="E3957">
        <v>110.93</v>
      </c>
      <c r="F3957" t="s">
        <v>237</v>
      </c>
      <c r="G3957">
        <f>_xlfn.XLOOKUP(A3957,'List of Molecules Used'!$D$3:$D$55,'List of Molecules Used'!$E$3:$E$55,"",0,1)</f>
        <v>451.48</v>
      </c>
      <c r="H3957">
        <f>_xlfn.XLOOKUP(A3957,'List of Molecules Used'!$D$3:$D$55,'List of Molecules Used'!$F$3:$F$55,"",0,1)</f>
        <v>51.811999999999998</v>
      </c>
    </row>
    <row r="3958" spans="1:8">
      <c r="A3958" s="2" t="s">
        <v>113</v>
      </c>
      <c r="B3958" s="2"/>
      <c r="C3958">
        <v>361.04</v>
      </c>
      <c r="D3958">
        <v>1</v>
      </c>
      <c r="E3958">
        <v>68.114999999999995</v>
      </c>
      <c r="F3958" t="s">
        <v>238</v>
      </c>
      <c r="G3958">
        <f>_xlfn.XLOOKUP(A3958,'List of Molecules Used'!$D$3:$D$55,'List of Molecules Used'!$E$3:$E$55,"",0,1)</f>
        <v>451.48</v>
      </c>
      <c r="H3958">
        <f>_xlfn.XLOOKUP(A3958,'List of Molecules Used'!$D$3:$D$55,'List of Molecules Used'!$F$3:$F$55,"",0,1)</f>
        <v>51.811999999999998</v>
      </c>
    </row>
    <row r="3959" spans="1:8">
      <c r="A3959" s="2" t="s">
        <v>113</v>
      </c>
      <c r="B3959" s="2"/>
      <c r="C3959">
        <v>361.04</v>
      </c>
      <c r="D3959">
        <v>1.5</v>
      </c>
      <c r="E3959">
        <v>68.706999999999994</v>
      </c>
      <c r="F3959" t="s">
        <v>238</v>
      </c>
      <c r="G3959">
        <f>_xlfn.XLOOKUP(A3959,'List of Molecules Used'!$D$3:$D$55,'List of Molecules Used'!$E$3:$E$55,"",0,1)</f>
        <v>451.48</v>
      </c>
      <c r="H3959">
        <f>_xlfn.XLOOKUP(A3959,'List of Molecules Used'!$D$3:$D$55,'List of Molecules Used'!$F$3:$F$55,"",0,1)</f>
        <v>51.811999999999998</v>
      </c>
    </row>
    <row r="3960" spans="1:8">
      <c r="A3960" s="2" t="s">
        <v>113</v>
      </c>
      <c r="B3960" s="2"/>
      <c r="C3960">
        <v>361.04</v>
      </c>
      <c r="D3960">
        <v>2</v>
      </c>
      <c r="E3960">
        <v>69.319000000000003</v>
      </c>
      <c r="F3960" t="s">
        <v>238</v>
      </c>
      <c r="G3960">
        <f>_xlfn.XLOOKUP(A3960,'List of Molecules Used'!$D$3:$D$55,'List of Molecules Used'!$E$3:$E$55,"",0,1)</f>
        <v>451.48</v>
      </c>
      <c r="H3960">
        <f>_xlfn.XLOOKUP(A3960,'List of Molecules Used'!$D$3:$D$55,'List of Molecules Used'!$F$3:$F$55,"",0,1)</f>
        <v>51.811999999999998</v>
      </c>
    </row>
    <row r="3961" spans="1:8">
      <c r="A3961" s="2" t="s">
        <v>113</v>
      </c>
      <c r="B3961" s="2"/>
      <c r="C3961">
        <v>361.04</v>
      </c>
      <c r="D3961">
        <v>2.5</v>
      </c>
      <c r="E3961">
        <v>69.951999999999998</v>
      </c>
      <c r="F3961" t="s">
        <v>238</v>
      </c>
      <c r="G3961">
        <f>_xlfn.XLOOKUP(A3961,'List of Molecules Used'!$D$3:$D$55,'List of Molecules Used'!$E$3:$E$55,"",0,1)</f>
        <v>451.48</v>
      </c>
      <c r="H3961">
        <f>_xlfn.XLOOKUP(A3961,'List of Molecules Used'!$D$3:$D$55,'List of Molecules Used'!$F$3:$F$55,"",0,1)</f>
        <v>51.811999999999998</v>
      </c>
    </row>
    <row r="3962" spans="1:8">
      <c r="A3962" s="2" t="s">
        <v>113</v>
      </c>
      <c r="B3962" s="2"/>
      <c r="C3962">
        <v>361.04</v>
      </c>
      <c r="D3962">
        <v>3</v>
      </c>
      <c r="E3962">
        <v>70.606999999999999</v>
      </c>
      <c r="F3962" t="s">
        <v>238</v>
      </c>
      <c r="G3962">
        <f>_xlfn.XLOOKUP(A3962,'List of Molecules Used'!$D$3:$D$55,'List of Molecules Used'!$E$3:$E$55,"",0,1)</f>
        <v>451.48</v>
      </c>
      <c r="H3962">
        <f>_xlfn.XLOOKUP(A3962,'List of Molecules Used'!$D$3:$D$55,'List of Molecules Used'!$F$3:$F$55,"",0,1)</f>
        <v>51.811999999999998</v>
      </c>
    </row>
    <row r="3963" spans="1:8">
      <c r="A3963" s="2" t="s">
        <v>113</v>
      </c>
      <c r="B3963" s="2"/>
      <c r="C3963">
        <v>361.04</v>
      </c>
      <c r="D3963">
        <v>3.5</v>
      </c>
      <c r="E3963">
        <v>71.284999999999997</v>
      </c>
      <c r="F3963" t="s">
        <v>238</v>
      </c>
      <c r="G3963">
        <f>_xlfn.XLOOKUP(A3963,'List of Molecules Used'!$D$3:$D$55,'List of Molecules Used'!$E$3:$E$55,"",0,1)</f>
        <v>451.48</v>
      </c>
      <c r="H3963">
        <f>_xlfn.XLOOKUP(A3963,'List of Molecules Used'!$D$3:$D$55,'List of Molecules Used'!$F$3:$F$55,"",0,1)</f>
        <v>51.811999999999998</v>
      </c>
    </row>
    <row r="3964" spans="1:8">
      <c r="A3964" s="2" t="s">
        <v>113</v>
      </c>
      <c r="B3964" s="2"/>
      <c r="C3964">
        <v>361.04</v>
      </c>
      <c r="D3964">
        <v>4</v>
      </c>
      <c r="E3964">
        <v>71.989000000000004</v>
      </c>
      <c r="F3964" t="s">
        <v>238</v>
      </c>
      <c r="G3964">
        <f>_xlfn.XLOOKUP(A3964,'List of Molecules Used'!$D$3:$D$55,'List of Molecules Used'!$E$3:$E$55,"",0,1)</f>
        <v>451.48</v>
      </c>
      <c r="H3964">
        <f>_xlfn.XLOOKUP(A3964,'List of Molecules Used'!$D$3:$D$55,'List of Molecules Used'!$F$3:$F$55,"",0,1)</f>
        <v>51.811999999999998</v>
      </c>
    </row>
    <row r="3965" spans="1:8">
      <c r="A3965" s="2" t="s">
        <v>113</v>
      </c>
      <c r="B3965" s="2"/>
      <c r="C3965">
        <v>361.04</v>
      </c>
      <c r="D3965">
        <v>4.5</v>
      </c>
      <c r="E3965">
        <v>72.721000000000004</v>
      </c>
      <c r="F3965" t="s">
        <v>238</v>
      </c>
      <c r="G3965">
        <f>_xlfn.XLOOKUP(A3965,'List of Molecules Used'!$D$3:$D$55,'List of Molecules Used'!$E$3:$E$55,"",0,1)</f>
        <v>451.48</v>
      </c>
      <c r="H3965">
        <f>_xlfn.XLOOKUP(A3965,'List of Molecules Used'!$D$3:$D$55,'List of Molecules Used'!$F$3:$F$55,"",0,1)</f>
        <v>51.811999999999998</v>
      </c>
    </row>
    <row r="3966" spans="1:8">
      <c r="A3966" s="2" t="s">
        <v>113</v>
      </c>
      <c r="B3966" s="2"/>
      <c r="C3966">
        <v>361.04</v>
      </c>
      <c r="D3966">
        <v>5</v>
      </c>
      <c r="E3966">
        <v>73.481999999999999</v>
      </c>
      <c r="F3966" t="s">
        <v>238</v>
      </c>
      <c r="G3966">
        <f>_xlfn.XLOOKUP(A3966,'List of Molecules Used'!$D$3:$D$55,'List of Molecules Used'!$E$3:$E$55,"",0,1)</f>
        <v>451.48</v>
      </c>
      <c r="H3966">
        <f>_xlfn.XLOOKUP(A3966,'List of Molecules Used'!$D$3:$D$55,'List of Molecules Used'!$F$3:$F$55,"",0,1)</f>
        <v>51.811999999999998</v>
      </c>
    </row>
    <row r="3967" spans="1:8">
      <c r="A3967" s="2" t="s">
        <v>113</v>
      </c>
      <c r="B3967" s="2"/>
      <c r="C3967">
        <v>361.04</v>
      </c>
      <c r="D3967">
        <v>5.5</v>
      </c>
      <c r="E3967">
        <v>74.275999999999996</v>
      </c>
      <c r="F3967" t="s">
        <v>238</v>
      </c>
      <c r="G3967">
        <f>_xlfn.XLOOKUP(A3967,'List of Molecules Used'!$D$3:$D$55,'List of Molecules Used'!$E$3:$E$55,"",0,1)</f>
        <v>451.48</v>
      </c>
      <c r="H3967">
        <f>_xlfn.XLOOKUP(A3967,'List of Molecules Used'!$D$3:$D$55,'List of Molecules Used'!$F$3:$F$55,"",0,1)</f>
        <v>51.811999999999998</v>
      </c>
    </row>
    <row r="3968" spans="1:8">
      <c r="A3968" s="2" t="s">
        <v>113</v>
      </c>
      <c r="B3968" s="2"/>
      <c r="C3968">
        <v>361.04</v>
      </c>
      <c r="D3968">
        <v>6</v>
      </c>
      <c r="E3968">
        <v>75.103999999999999</v>
      </c>
      <c r="F3968" t="s">
        <v>238</v>
      </c>
      <c r="G3968">
        <f>_xlfn.XLOOKUP(A3968,'List of Molecules Used'!$D$3:$D$55,'List of Molecules Used'!$E$3:$E$55,"",0,1)</f>
        <v>451.48</v>
      </c>
      <c r="H3968">
        <f>_xlfn.XLOOKUP(A3968,'List of Molecules Used'!$D$3:$D$55,'List of Molecules Used'!$F$3:$F$55,"",0,1)</f>
        <v>51.811999999999998</v>
      </c>
    </row>
    <row r="3969" spans="1:8">
      <c r="A3969" s="2" t="s">
        <v>113</v>
      </c>
      <c r="B3969" s="2"/>
      <c r="C3969">
        <v>361.04</v>
      </c>
      <c r="D3969">
        <v>6.5</v>
      </c>
      <c r="E3969">
        <v>75.971000000000004</v>
      </c>
      <c r="F3969" t="s">
        <v>238</v>
      </c>
      <c r="G3969">
        <f>_xlfn.XLOOKUP(A3969,'List of Molecules Used'!$D$3:$D$55,'List of Molecules Used'!$E$3:$E$55,"",0,1)</f>
        <v>451.48</v>
      </c>
      <c r="H3969">
        <f>_xlfn.XLOOKUP(A3969,'List of Molecules Used'!$D$3:$D$55,'List of Molecules Used'!$F$3:$F$55,"",0,1)</f>
        <v>51.811999999999998</v>
      </c>
    </row>
    <row r="3970" spans="1:8">
      <c r="A3970" s="2" t="s">
        <v>113</v>
      </c>
      <c r="B3970" s="2"/>
      <c r="C3970">
        <v>361.04</v>
      </c>
      <c r="D3970">
        <v>7</v>
      </c>
      <c r="E3970">
        <v>76.879000000000005</v>
      </c>
      <c r="F3970" t="s">
        <v>238</v>
      </c>
      <c r="G3970">
        <f>_xlfn.XLOOKUP(A3970,'List of Molecules Used'!$D$3:$D$55,'List of Molecules Used'!$E$3:$E$55,"",0,1)</f>
        <v>451.48</v>
      </c>
      <c r="H3970">
        <f>_xlfn.XLOOKUP(A3970,'List of Molecules Used'!$D$3:$D$55,'List of Molecules Used'!$F$3:$F$55,"",0,1)</f>
        <v>51.811999999999998</v>
      </c>
    </row>
    <row r="3971" spans="1:8">
      <c r="A3971" s="2" t="s">
        <v>113</v>
      </c>
      <c r="B3971" s="2"/>
      <c r="C3971">
        <v>361.04</v>
      </c>
      <c r="D3971">
        <v>7.5</v>
      </c>
      <c r="E3971">
        <v>77.832999999999998</v>
      </c>
      <c r="F3971" t="s">
        <v>238</v>
      </c>
      <c r="G3971">
        <f>_xlfn.XLOOKUP(A3971,'List of Molecules Used'!$D$3:$D$55,'List of Molecules Used'!$E$3:$E$55,"",0,1)</f>
        <v>451.48</v>
      </c>
      <c r="H3971">
        <f>_xlfn.XLOOKUP(A3971,'List of Molecules Used'!$D$3:$D$55,'List of Molecules Used'!$F$3:$F$55,"",0,1)</f>
        <v>51.811999999999998</v>
      </c>
    </row>
    <row r="3972" spans="1:8">
      <c r="A3972" s="2" t="s">
        <v>113</v>
      </c>
      <c r="B3972" s="2"/>
      <c r="C3972">
        <v>361.04</v>
      </c>
      <c r="D3972">
        <v>8</v>
      </c>
      <c r="E3972">
        <v>78.837000000000003</v>
      </c>
      <c r="F3972" t="s">
        <v>238</v>
      </c>
      <c r="G3972">
        <f>_xlfn.XLOOKUP(A3972,'List of Molecules Used'!$D$3:$D$55,'List of Molecules Used'!$E$3:$E$55,"",0,1)</f>
        <v>451.48</v>
      </c>
      <c r="H3972">
        <f>_xlfn.XLOOKUP(A3972,'List of Molecules Used'!$D$3:$D$55,'List of Molecules Used'!$F$3:$F$55,"",0,1)</f>
        <v>51.811999999999998</v>
      </c>
    </row>
    <row r="3973" spans="1:8">
      <c r="A3973" s="2" t="s">
        <v>113</v>
      </c>
      <c r="B3973" s="2"/>
      <c r="C3973">
        <v>361.04</v>
      </c>
      <c r="D3973">
        <v>8.5</v>
      </c>
      <c r="E3973">
        <v>79.896000000000001</v>
      </c>
      <c r="F3973" t="s">
        <v>238</v>
      </c>
      <c r="G3973">
        <f>_xlfn.XLOOKUP(A3973,'List of Molecules Used'!$D$3:$D$55,'List of Molecules Used'!$E$3:$E$55,"",0,1)</f>
        <v>451.48</v>
      </c>
      <c r="H3973">
        <f>_xlfn.XLOOKUP(A3973,'List of Molecules Used'!$D$3:$D$55,'List of Molecules Used'!$F$3:$F$55,"",0,1)</f>
        <v>51.811999999999998</v>
      </c>
    </row>
    <row r="3974" spans="1:8">
      <c r="A3974" s="2" t="s">
        <v>113</v>
      </c>
      <c r="B3974" s="2"/>
      <c r="C3974">
        <v>361.04</v>
      </c>
      <c r="D3974">
        <v>9</v>
      </c>
      <c r="E3974">
        <v>81.016999999999996</v>
      </c>
      <c r="F3974" t="s">
        <v>238</v>
      </c>
      <c r="G3974">
        <f>_xlfn.XLOOKUP(A3974,'List of Molecules Used'!$D$3:$D$55,'List of Molecules Used'!$E$3:$E$55,"",0,1)</f>
        <v>451.48</v>
      </c>
      <c r="H3974">
        <f>_xlfn.XLOOKUP(A3974,'List of Molecules Used'!$D$3:$D$55,'List of Molecules Used'!$F$3:$F$55,"",0,1)</f>
        <v>51.811999999999998</v>
      </c>
    </row>
    <row r="3975" spans="1:8">
      <c r="A3975" s="2" t="s">
        <v>113</v>
      </c>
      <c r="B3975" s="2"/>
      <c r="C3975">
        <v>361.04</v>
      </c>
      <c r="D3975">
        <v>9.5</v>
      </c>
      <c r="E3975">
        <v>82.206999999999994</v>
      </c>
      <c r="F3975" t="s">
        <v>238</v>
      </c>
      <c r="G3975">
        <f>_xlfn.XLOOKUP(A3975,'List of Molecules Used'!$D$3:$D$55,'List of Molecules Used'!$E$3:$E$55,"",0,1)</f>
        <v>451.48</v>
      </c>
      <c r="H3975">
        <f>_xlfn.XLOOKUP(A3975,'List of Molecules Used'!$D$3:$D$55,'List of Molecules Used'!$F$3:$F$55,"",0,1)</f>
        <v>51.811999999999998</v>
      </c>
    </row>
    <row r="3976" spans="1:8">
      <c r="A3976" s="2" t="s">
        <v>113</v>
      </c>
      <c r="B3976" s="2"/>
      <c r="C3976">
        <v>361.04</v>
      </c>
      <c r="D3976">
        <v>10</v>
      </c>
      <c r="E3976">
        <v>83.474000000000004</v>
      </c>
      <c r="F3976" t="s">
        <v>238</v>
      </c>
      <c r="G3976">
        <f>_xlfn.XLOOKUP(A3976,'List of Molecules Used'!$D$3:$D$55,'List of Molecules Used'!$E$3:$E$55,"",0,1)</f>
        <v>451.48</v>
      </c>
      <c r="H3976">
        <f>_xlfn.XLOOKUP(A3976,'List of Molecules Used'!$D$3:$D$55,'List of Molecules Used'!$F$3:$F$55,"",0,1)</f>
        <v>51.811999999999998</v>
      </c>
    </row>
    <row r="3977" spans="1:8">
      <c r="A3977" s="2" t="s">
        <v>113</v>
      </c>
      <c r="B3977" s="2"/>
      <c r="C3977">
        <v>406.33</v>
      </c>
      <c r="D3977">
        <v>1</v>
      </c>
      <c r="E3977">
        <v>71.444999999999993</v>
      </c>
      <c r="F3977" t="s">
        <v>238</v>
      </c>
      <c r="G3977">
        <f>_xlfn.XLOOKUP(A3977,'List of Molecules Used'!$D$3:$D$55,'List of Molecules Used'!$E$3:$E$55,"",0,1)</f>
        <v>451.48</v>
      </c>
      <c r="H3977">
        <f>_xlfn.XLOOKUP(A3977,'List of Molecules Used'!$D$3:$D$55,'List of Molecules Used'!$F$3:$F$55,"",0,1)</f>
        <v>51.811999999999998</v>
      </c>
    </row>
    <row r="3978" spans="1:8">
      <c r="A3978" s="2" t="s">
        <v>113</v>
      </c>
      <c r="B3978" s="2"/>
      <c r="C3978">
        <v>406.33</v>
      </c>
      <c r="D3978">
        <v>1.5</v>
      </c>
      <c r="E3978">
        <v>71.804000000000002</v>
      </c>
      <c r="F3978" t="s">
        <v>238</v>
      </c>
      <c r="G3978">
        <f>_xlfn.XLOOKUP(A3978,'List of Molecules Used'!$D$3:$D$55,'List of Molecules Used'!$E$3:$E$55,"",0,1)</f>
        <v>451.48</v>
      </c>
      <c r="H3978">
        <f>_xlfn.XLOOKUP(A3978,'List of Molecules Used'!$D$3:$D$55,'List of Molecules Used'!$F$3:$F$55,"",0,1)</f>
        <v>51.811999999999998</v>
      </c>
    </row>
    <row r="3979" spans="1:8">
      <c r="A3979" s="2" t="s">
        <v>113</v>
      </c>
      <c r="B3979" s="2"/>
      <c r="C3979">
        <v>406.33</v>
      </c>
      <c r="D3979">
        <v>2</v>
      </c>
      <c r="E3979">
        <v>72.171000000000006</v>
      </c>
      <c r="F3979" t="s">
        <v>238</v>
      </c>
      <c r="G3979">
        <f>_xlfn.XLOOKUP(A3979,'List of Molecules Used'!$D$3:$D$55,'List of Molecules Used'!$E$3:$E$55,"",0,1)</f>
        <v>451.48</v>
      </c>
      <c r="H3979">
        <f>_xlfn.XLOOKUP(A3979,'List of Molecules Used'!$D$3:$D$55,'List of Molecules Used'!$F$3:$F$55,"",0,1)</f>
        <v>51.811999999999998</v>
      </c>
    </row>
    <row r="3980" spans="1:8">
      <c r="A3980" s="2" t="s">
        <v>113</v>
      </c>
      <c r="B3980" s="2"/>
      <c r="C3980">
        <v>406.33</v>
      </c>
      <c r="D3980">
        <v>2.5</v>
      </c>
      <c r="E3980">
        <v>72.546000000000006</v>
      </c>
      <c r="F3980" t="s">
        <v>238</v>
      </c>
      <c r="G3980">
        <f>_xlfn.XLOOKUP(A3980,'List of Molecules Used'!$D$3:$D$55,'List of Molecules Used'!$E$3:$E$55,"",0,1)</f>
        <v>451.48</v>
      </c>
      <c r="H3980">
        <f>_xlfn.XLOOKUP(A3980,'List of Molecules Used'!$D$3:$D$55,'List of Molecules Used'!$F$3:$F$55,"",0,1)</f>
        <v>51.811999999999998</v>
      </c>
    </row>
    <row r="3981" spans="1:8">
      <c r="A3981" s="2" t="s">
        <v>113</v>
      </c>
      <c r="B3981" s="2"/>
      <c r="C3981">
        <v>406.33</v>
      </c>
      <c r="D3981">
        <v>3</v>
      </c>
      <c r="E3981">
        <v>72.927999999999997</v>
      </c>
      <c r="F3981" t="s">
        <v>238</v>
      </c>
      <c r="G3981">
        <f>_xlfn.XLOOKUP(A3981,'List of Molecules Used'!$D$3:$D$55,'List of Molecules Used'!$E$3:$E$55,"",0,1)</f>
        <v>451.48</v>
      </c>
      <c r="H3981">
        <f>_xlfn.XLOOKUP(A3981,'List of Molecules Used'!$D$3:$D$55,'List of Molecules Used'!$F$3:$F$55,"",0,1)</f>
        <v>51.811999999999998</v>
      </c>
    </row>
    <row r="3982" spans="1:8">
      <c r="A3982" s="2" t="s">
        <v>113</v>
      </c>
      <c r="B3982" s="2"/>
      <c r="C3982">
        <v>406.33</v>
      </c>
      <c r="D3982">
        <v>3.5</v>
      </c>
      <c r="E3982">
        <v>73.319999999999993</v>
      </c>
      <c r="F3982" t="s">
        <v>238</v>
      </c>
      <c r="G3982">
        <f>_xlfn.XLOOKUP(A3982,'List of Molecules Used'!$D$3:$D$55,'List of Molecules Used'!$E$3:$E$55,"",0,1)</f>
        <v>451.48</v>
      </c>
      <c r="H3982">
        <f>_xlfn.XLOOKUP(A3982,'List of Molecules Used'!$D$3:$D$55,'List of Molecules Used'!$F$3:$F$55,"",0,1)</f>
        <v>51.811999999999998</v>
      </c>
    </row>
    <row r="3983" spans="1:8">
      <c r="A3983" s="2" t="s">
        <v>113</v>
      </c>
      <c r="B3983" s="2"/>
      <c r="C3983">
        <v>406.33</v>
      </c>
      <c r="D3983">
        <v>4</v>
      </c>
      <c r="E3983">
        <v>73.72</v>
      </c>
      <c r="F3983" t="s">
        <v>238</v>
      </c>
      <c r="G3983">
        <f>_xlfn.XLOOKUP(A3983,'List of Molecules Used'!$D$3:$D$55,'List of Molecules Used'!$E$3:$E$55,"",0,1)</f>
        <v>451.48</v>
      </c>
      <c r="H3983">
        <f>_xlfn.XLOOKUP(A3983,'List of Molecules Used'!$D$3:$D$55,'List of Molecules Used'!$F$3:$F$55,"",0,1)</f>
        <v>51.811999999999998</v>
      </c>
    </row>
    <row r="3984" spans="1:8">
      <c r="A3984" s="2" t="s">
        <v>113</v>
      </c>
      <c r="B3984" s="2"/>
      <c r="C3984">
        <v>406.33</v>
      </c>
      <c r="D3984">
        <v>4.5</v>
      </c>
      <c r="E3984">
        <v>74.129000000000005</v>
      </c>
      <c r="F3984" t="s">
        <v>238</v>
      </c>
      <c r="G3984">
        <f>_xlfn.XLOOKUP(A3984,'List of Molecules Used'!$D$3:$D$55,'List of Molecules Used'!$E$3:$E$55,"",0,1)</f>
        <v>451.48</v>
      </c>
      <c r="H3984">
        <f>_xlfn.XLOOKUP(A3984,'List of Molecules Used'!$D$3:$D$55,'List of Molecules Used'!$F$3:$F$55,"",0,1)</f>
        <v>51.811999999999998</v>
      </c>
    </row>
    <row r="3985" spans="1:8">
      <c r="A3985" s="2" t="s">
        <v>113</v>
      </c>
      <c r="B3985" s="2"/>
      <c r="C3985">
        <v>406.33</v>
      </c>
      <c r="D3985">
        <v>5</v>
      </c>
      <c r="E3985">
        <v>74.548000000000002</v>
      </c>
      <c r="F3985" t="s">
        <v>238</v>
      </c>
      <c r="G3985">
        <f>_xlfn.XLOOKUP(A3985,'List of Molecules Used'!$D$3:$D$55,'List of Molecules Used'!$E$3:$E$55,"",0,1)</f>
        <v>451.48</v>
      </c>
      <c r="H3985">
        <f>_xlfn.XLOOKUP(A3985,'List of Molecules Used'!$D$3:$D$55,'List of Molecules Used'!$F$3:$F$55,"",0,1)</f>
        <v>51.811999999999998</v>
      </c>
    </row>
    <row r="3986" spans="1:8">
      <c r="A3986" s="2" t="s">
        <v>113</v>
      </c>
      <c r="B3986" s="2"/>
      <c r="C3986">
        <v>406.33</v>
      </c>
      <c r="D3986">
        <v>5.5</v>
      </c>
      <c r="E3986">
        <v>74.977000000000004</v>
      </c>
      <c r="F3986" t="s">
        <v>238</v>
      </c>
      <c r="G3986">
        <f>_xlfn.XLOOKUP(A3986,'List of Molecules Used'!$D$3:$D$55,'List of Molecules Used'!$E$3:$E$55,"",0,1)</f>
        <v>451.48</v>
      </c>
      <c r="H3986">
        <f>_xlfn.XLOOKUP(A3986,'List of Molecules Used'!$D$3:$D$55,'List of Molecules Used'!$F$3:$F$55,"",0,1)</f>
        <v>51.811999999999998</v>
      </c>
    </row>
    <row r="3987" spans="1:8">
      <c r="A3987" s="2" t="s">
        <v>113</v>
      </c>
      <c r="B3987" s="2"/>
      <c r="C3987">
        <v>406.33</v>
      </c>
      <c r="D3987">
        <v>6</v>
      </c>
      <c r="E3987">
        <v>75.417000000000002</v>
      </c>
      <c r="F3987" t="s">
        <v>238</v>
      </c>
      <c r="G3987">
        <f>_xlfn.XLOOKUP(A3987,'List of Molecules Used'!$D$3:$D$55,'List of Molecules Used'!$E$3:$E$55,"",0,1)</f>
        <v>451.48</v>
      </c>
      <c r="H3987">
        <f>_xlfn.XLOOKUP(A3987,'List of Molecules Used'!$D$3:$D$55,'List of Molecules Used'!$F$3:$F$55,"",0,1)</f>
        <v>51.811999999999998</v>
      </c>
    </row>
    <row r="3988" spans="1:8">
      <c r="A3988" s="2" t="s">
        <v>113</v>
      </c>
      <c r="B3988" s="2"/>
      <c r="C3988">
        <v>406.33</v>
      </c>
      <c r="D3988">
        <v>6.5</v>
      </c>
      <c r="E3988">
        <v>75.867999999999995</v>
      </c>
      <c r="F3988" t="s">
        <v>238</v>
      </c>
      <c r="G3988">
        <f>_xlfn.XLOOKUP(A3988,'List of Molecules Used'!$D$3:$D$55,'List of Molecules Used'!$E$3:$E$55,"",0,1)</f>
        <v>451.48</v>
      </c>
      <c r="H3988">
        <f>_xlfn.XLOOKUP(A3988,'List of Molecules Used'!$D$3:$D$55,'List of Molecules Used'!$F$3:$F$55,"",0,1)</f>
        <v>51.811999999999998</v>
      </c>
    </row>
    <row r="3989" spans="1:8">
      <c r="A3989" s="2" t="s">
        <v>113</v>
      </c>
      <c r="B3989" s="2"/>
      <c r="C3989">
        <v>406.33</v>
      </c>
      <c r="D3989">
        <v>7</v>
      </c>
      <c r="E3989">
        <v>76.331000000000003</v>
      </c>
      <c r="F3989" t="s">
        <v>238</v>
      </c>
      <c r="G3989">
        <f>_xlfn.XLOOKUP(A3989,'List of Molecules Used'!$D$3:$D$55,'List of Molecules Used'!$E$3:$E$55,"",0,1)</f>
        <v>451.48</v>
      </c>
      <c r="H3989">
        <f>_xlfn.XLOOKUP(A3989,'List of Molecules Used'!$D$3:$D$55,'List of Molecules Used'!$F$3:$F$55,"",0,1)</f>
        <v>51.811999999999998</v>
      </c>
    </row>
    <row r="3990" spans="1:8">
      <c r="A3990" s="2" t="s">
        <v>113</v>
      </c>
      <c r="B3990" s="2"/>
      <c r="C3990">
        <v>406.33</v>
      </c>
      <c r="D3990">
        <v>7.5</v>
      </c>
      <c r="E3990">
        <v>76.805999999999997</v>
      </c>
      <c r="F3990" t="s">
        <v>238</v>
      </c>
      <c r="G3990">
        <f>_xlfn.XLOOKUP(A3990,'List of Molecules Used'!$D$3:$D$55,'List of Molecules Used'!$E$3:$E$55,"",0,1)</f>
        <v>451.48</v>
      </c>
      <c r="H3990">
        <f>_xlfn.XLOOKUP(A3990,'List of Molecules Used'!$D$3:$D$55,'List of Molecules Used'!$F$3:$F$55,"",0,1)</f>
        <v>51.811999999999998</v>
      </c>
    </row>
    <row r="3991" spans="1:8">
      <c r="A3991" s="2" t="s">
        <v>113</v>
      </c>
      <c r="B3991" s="2"/>
      <c r="C3991">
        <v>406.33</v>
      </c>
      <c r="D3991">
        <v>8</v>
      </c>
      <c r="E3991">
        <v>77.293999999999997</v>
      </c>
      <c r="F3991" t="s">
        <v>238</v>
      </c>
      <c r="G3991">
        <f>_xlfn.XLOOKUP(A3991,'List of Molecules Used'!$D$3:$D$55,'List of Molecules Used'!$E$3:$E$55,"",0,1)</f>
        <v>451.48</v>
      </c>
      <c r="H3991">
        <f>_xlfn.XLOOKUP(A3991,'List of Molecules Used'!$D$3:$D$55,'List of Molecules Used'!$F$3:$F$55,"",0,1)</f>
        <v>51.811999999999998</v>
      </c>
    </row>
    <row r="3992" spans="1:8">
      <c r="A3992" s="2" t="s">
        <v>113</v>
      </c>
      <c r="B3992" s="2"/>
      <c r="C3992">
        <v>406.33</v>
      </c>
      <c r="D3992">
        <v>8.5</v>
      </c>
      <c r="E3992">
        <v>77.795000000000002</v>
      </c>
      <c r="F3992" t="s">
        <v>238</v>
      </c>
      <c r="G3992">
        <f>_xlfn.XLOOKUP(A3992,'List of Molecules Used'!$D$3:$D$55,'List of Molecules Used'!$E$3:$E$55,"",0,1)</f>
        <v>451.48</v>
      </c>
      <c r="H3992">
        <f>_xlfn.XLOOKUP(A3992,'List of Molecules Used'!$D$3:$D$55,'List of Molecules Used'!$F$3:$F$55,"",0,1)</f>
        <v>51.811999999999998</v>
      </c>
    </row>
    <row r="3993" spans="1:8">
      <c r="A3993" s="2" t="s">
        <v>113</v>
      </c>
      <c r="B3993" s="2"/>
      <c r="C3993">
        <v>406.33</v>
      </c>
      <c r="D3993">
        <v>9</v>
      </c>
      <c r="E3993">
        <v>78.311000000000007</v>
      </c>
      <c r="F3993" t="s">
        <v>238</v>
      </c>
      <c r="G3993">
        <f>_xlfn.XLOOKUP(A3993,'List of Molecules Used'!$D$3:$D$55,'List of Molecules Used'!$E$3:$E$55,"",0,1)</f>
        <v>451.48</v>
      </c>
      <c r="H3993">
        <f>_xlfn.XLOOKUP(A3993,'List of Molecules Used'!$D$3:$D$55,'List of Molecules Used'!$F$3:$F$55,"",0,1)</f>
        <v>51.811999999999998</v>
      </c>
    </row>
    <row r="3994" spans="1:8">
      <c r="A3994" s="2" t="s">
        <v>113</v>
      </c>
      <c r="B3994" s="2"/>
      <c r="C3994">
        <v>406.33</v>
      </c>
      <c r="D3994">
        <v>9.5</v>
      </c>
      <c r="E3994">
        <v>78.843000000000004</v>
      </c>
      <c r="F3994" t="s">
        <v>238</v>
      </c>
      <c r="G3994">
        <f>_xlfn.XLOOKUP(A3994,'List of Molecules Used'!$D$3:$D$55,'List of Molecules Used'!$E$3:$E$55,"",0,1)</f>
        <v>451.48</v>
      </c>
      <c r="H3994">
        <f>_xlfn.XLOOKUP(A3994,'List of Molecules Used'!$D$3:$D$55,'List of Molecules Used'!$F$3:$F$55,"",0,1)</f>
        <v>51.811999999999998</v>
      </c>
    </row>
    <row r="3995" spans="1:8">
      <c r="A3995" s="2" t="s">
        <v>113</v>
      </c>
      <c r="B3995" s="2"/>
      <c r="C3995">
        <v>406.33</v>
      </c>
      <c r="D3995">
        <v>10</v>
      </c>
      <c r="E3995">
        <v>79.39</v>
      </c>
      <c r="F3995" t="s">
        <v>238</v>
      </c>
      <c r="G3995">
        <f>_xlfn.XLOOKUP(A3995,'List of Molecules Used'!$D$3:$D$55,'List of Molecules Used'!$E$3:$E$55,"",0,1)</f>
        <v>451.48</v>
      </c>
      <c r="H3995">
        <f>_xlfn.XLOOKUP(A3995,'List of Molecules Used'!$D$3:$D$55,'List of Molecules Used'!$F$3:$F$55,"",0,1)</f>
        <v>51.811999999999998</v>
      </c>
    </row>
    <row r="3996" spans="1:8">
      <c r="A3996" s="2" t="s">
        <v>113</v>
      </c>
      <c r="B3996" s="2"/>
      <c r="C3996">
        <v>451.48</v>
      </c>
      <c r="D3996">
        <v>1</v>
      </c>
      <c r="E3996">
        <v>74.537000000000006</v>
      </c>
      <c r="F3996" t="s">
        <v>238</v>
      </c>
      <c r="G3996">
        <f>_xlfn.XLOOKUP(A3996,'List of Molecules Used'!$D$3:$D$55,'List of Molecules Used'!$E$3:$E$55,"",0,1)</f>
        <v>451.48</v>
      </c>
      <c r="H3996">
        <f>_xlfn.XLOOKUP(A3996,'List of Molecules Used'!$D$3:$D$55,'List of Molecules Used'!$F$3:$F$55,"",0,1)</f>
        <v>51.811999999999998</v>
      </c>
    </row>
    <row r="3997" spans="1:8">
      <c r="A3997" s="2" t="s">
        <v>113</v>
      </c>
      <c r="B3997" s="2"/>
      <c r="C3997">
        <v>451.48</v>
      </c>
      <c r="D3997">
        <v>1.5</v>
      </c>
      <c r="E3997">
        <v>74.774000000000001</v>
      </c>
      <c r="F3997" t="s">
        <v>238</v>
      </c>
      <c r="G3997">
        <f>_xlfn.XLOOKUP(A3997,'List of Molecules Used'!$D$3:$D$55,'List of Molecules Used'!$E$3:$E$55,"",0,1)</f>
        <v>451.48</v>
      </c>
      <c r="H3997">
        <f>_xlfn.XLOOKUP(A3997,'List of Molecules Used'!$D$3:$D$55,'List of Molecules Used'!$F$3:$F$55,"",0,1)</f>
        <v>51.811999999999998</v>
      </c>
    </row>
    <row r="3998" spans="1:8">
      <c r="A3998" s="2" t="s">
        <v>113</v>
      </c>
      <c r="B3998" s="2"/>
      <c r="C3998">
        <v>451.48</v>
      </c>
      <c r="D3998">
        <v>2</v>
      </c>
      <c r="E3998">
        <v>75.013000000000005</v>
      </c>
      <c r="F3998" t="s">
        <v>238</v>
      </c>
      <c r="G3998">
        <f>_xlfn.XLOOKUP(A3998,'List of Molecules Used'!$D$3:$D$55,'List of Molecules Used'!$E$3:$E$55,"",0,1)</f>
        <v>451.48</v>
      </c>
      <c r="H3998">
        <f>_xlfn.XLOOKUP(A3998,'List of Molecules Used'!$D$3:$D$55,'List of Molecules Used'!$F$3:$F$55,"",0,1)</f>
        <v>51.811999999999998</v>
      </c>
    </row>
    <row r="3999" spans="1:8">
      <c r="A3999" s="2" t="s">
        <v>113</v>
      </c>
      <c r="B3999" s="2"/>
      <c r="C3999">
        <v>451.48</v>
      </c>
      <c r="D3999">
        <v>2.5</v>
      </c>
      <c r="E3999">
        <v>75.256</v>
      </c>
      <c r="F3999" t="s">
        <v>238</v>
      </c>
      <c r="G3999">
        <f>_xlfn.XLOOKUP(A3999,'List of Molecules Used'!$D$3:$D$55,'List of Molecules Used'!$E$3:$E$55,"",0,1)</f>
        <v>451.48</v>
      </c>
      <c r="H3999">
        <f>_xlfn.XLOOKUP(A3999,'List of Molecules Used'!$D$3:$D$55,'List of Molecules Used'!$F$3:$F$55,"",0,1)</f>
        <v>51.811999999999998</v>
      </c>
    </row>
    <row r="4000" spans="1:8">
      <c r="A4000" s="2" t="s">
        <v>113</v>
      </c>
      <c r="B4000" s="2"/>
      <c r="C4000">
        <v>451.48</v>
      </c>
      <c r="D4000">
        <v>3</v>
      </c>
      <c r="E4000">
        <v>75.501999999999995</v>
      </c>
      <c r="F4000" t="s">
        <v>238</v>
      </c>
      <c r="G4000">
        <f>_xlfn.XLOOKUP(A4000,'List of Molecules Used'!$D$3:$D$55,'List of Molecules Used'!$E$3:$E$55,"",0,1)</f>
        <v>451.48</v>
      </c>
      <c r="H4000">
        <f>_xlfn.XLOOKUP(A4000,'List of Molecules Used'!$D$3:$D$55,'List of Molecules Used'!$F$3:$F$55,"",0,1)</f>
        <v>51.811999999999998</v>
      </c>
    </row>
    <row r="4001" spans="1:8">
      <c r="A4001" s="2" t="s">
        <v>113</v>
      </c>
      <c r="B4001" s="2"/>
      <c r="C4001">
        <v>451.48</v>
      </c>
      <c r="D4001">
        <v>3.5</v>
      </c>
      <c r="E4001">
        <v>75.751999999999995</v>
      </c>
      <c r="F4001" t="s">
        <v>238</v>
      </c>
      <c r="G4001">
        <f>_xlfn.XLOOKUP(A4001,'List of Molecules Used'!$D$3:$D$55,'List of Molecules Used'!$E$3:$E$55,"",0,1)</f>
        <v>451.48</v>
      </c>
      <c r="H4001">
        <f>_xlfn.XLOOKUP(A4001,'List of Molecules Used'!$D$3:$D$55,'List of Molecules Used'!$F$3:$F$55,"",0,1)</f>
        <v>51.811999999999998</v>
      </c>
    </row>
    <row r="4002" spans="1:8">
      <c r="A4002" s="2" t="s">
        <v>113</v>
      </c>
      <c r="B4002" s="2"/>
      <c r="C4002">
        <v>451.48</v>
      </c>
      <c r="D4002">
        <v>4</v>
      </c>
      <c r="E4002">
        <v>76.006</v>
      </c>
      <c r="F4002" t="s">
        <v>238</v>
      </c>
      <c r="G4002">
        <f>_xlfn.XLOOKUP(A4002,'List of Molecules Used'!$D$3:$D$55,'List of Molecules Used'!$E$3:$E$55,"",0,1)</f>
        <v>451.48</v>
      </c>
      <c r="H4002">
        <f>_xlfn.XLOOKUP(A4002,'List of Molecules Used'!$D$3:$D$55,'List of Molecules Used'!$F$3:$F$55,"",0,1)</f>
        <v>51.811999999999998</v>
      </c>
    </row>
    <row r="4003" spans="1:8">
      <c r="A4003" s="2" t="s">
        <v>113</v>
      </c>
      <c r="B4003" s="2"/>
      <c r="C4003">
        <v>451.48</v>
      </c>
      <c r="D4003">
        <v>4.5</v>
      </c>
      <c r="E4003">
        <v>76.263999999999996</v>
      </c>
      <c r="F4003" t="s">
        <v>238</v>
      </c>
      <c r="G4003">
        <f>_xlfn.XLOOKUP(A4003,'List of Molecules Used'!$D$3:$D$55,'List of Molecules Used'!$E$3:$E$55,"",0,1)</f>
        <v>451.48</v>
      </c>
      <c r="H4003">
        <f>_xlfn.XLOOKUP(A4003,'List of Molecules Used'!$D$3:$D$55,'List of Molecules Used'!$F$3:$F$55,"",0,1)</f>
        <v>51.811999999999998</v>
      </c>
    </row>
    <row r="4004" spans="1:8">
      <c r="A4004" s="2" t="s">
        <v>113</v>
      </c>
      <c r="B4004" s="2"/>
      <c r="C4004">
        <v>451.48</v>
      </c>
      <c r="D4004">
        <v>5</v>
      </c>
      <c r="E4004">
        <v>76.525999999999996</v>
      </c>
      <c r="F4004" t="s">
        <v>238</v>
      </c>
      <c r="G4004">
        <f>_xlfn.XLOOKUP(A4004,'List of Molecules Used'!$D$3:$D$55,'List of Molecules Used'!$E$3:$E$55,"",0,1)</f>
        <v>451.48</v>
      </c>
      <c r="H4004">
        <f>_xlfn.XLOOKUP(A4004,'List of Molecules Used'!$D$3:$D$55,'List of Molecules Used'!$F$3:$F$55,"",0,1)</f>
        <v>51.811999999999998</v>
      </c>
    </row>
    <row r="4005" spans="1:8">
      <c r="A4005" s="2" t="s">
        <v>113</v>
      </c>
      <c r="B4005" s="2"/>
      <c r="C4005">
        <v>451.48</v>
      </c>
      <c r="D4005">
        <v>5.5</v>
      </c>
      <c r="E4005">
        <v>76.790999999999997</v>
      </c>
      <c r="F4005" t="s">
        <v>238</v>
      </c>
      <c r="G4005">
        <f>_xlfn.XLOOKUP(A4005,'List of Molecules Used'!$D$3:$D$55,'List of Molecules Used'!$E$3:$E$55,"",0,1)</f>
        <v>451.48</v>
      </c>
      <c r="H4005">
        <f>_xlfn.XLOOKUP(A4005,'List of Molecules Used'!$D$3:$D$55,'List of Molecules Used'!$F$3:$F$55,"",0,1)</f>
        <v>51.811999999999998</v>
      </c>
    </row>
    <row r="4006" spans="1:8">
      <c r="A4006" s="2" t="s">
        <v>113</v>
      </c>
      <c r="B4006" s="2"/>
      <c r="C4006">
        <v>451.48</v>
      </c>
      <c r="D4006">
        <v>6</v>
      </c>
      <c r="E4006">
        <v>77.061000000000007</v>
      </c>
      <c r="F4006" t="s">
        <v>238</v>
      </c>
      <c r="G4006">
        <f>_xlfn.XLOOKUP(A4006,'List of Molecules Used'!$D$3:$D$55,'List of Molecules Used'!$E$3:$E$55,"",0,1)</f>
        <v>451.48</v>
      </c>
      <c r="H4006">
        <f>_xlfn.XLOOKUP(A4006,'List of Molecules Used'!$D$3:$D$55,'List of Molecules Used'!$F$3:$F$55,"",0,1)</f>
        <v>51.811999999999998</v>
      </c>
    </row>
    <row r="4007" spans="1:8">
      <c r="A4007" s="2" t="s">
        <v>113</v>
      </c>
      <c r="B4007" s="2"/>
      <c r="C4007">
        <v>451.48</v>
      </c>
      <c r="D4007">
        <v>6.5</v>
      </c>
      <c r="E4007">
        <v>77.334999999999994</v>
      </c>
      <c r="F4007" t="s">
        <v>238</v>
      </c>
      <c r="G4007">
        <f>_xlfn.XLOOKUP(A4007,'List of Molecules Used'!$D$3:$D$55,'List of Molecules Used'!$E$3:$E$55,"",0,1)</f>
        <v>451.48</v>
      </c>
      <c r="H4007">
        <f>_xlfn.XLOOKUP(A4007,'List of Molecules Used'!$D$3:$D$55,'List of Molecules Used'!$F$3:$F$55,"",0,1)</f>
        <v>51.811999999999998</v>
      </c>
    </row>
    <row r="4008" spans="1:8">
      <c r="A4008" s="2" t="s">
        <v>113</v>
      </c>
      <c r="B4008" s="2"/>
      <c r="C4008">
        <v>451.48</v>
      </c>
      <c r="D4008">
        <v>7</v>
      </c>
      <c r="E4008">
        <v>77.614000000000004</v>
      </c>
      <c r="F4008" t="s">
        <v>238</v>
      </c>
      <c r="G4008">
        <f>_xlfn.XLOOKUP(A4008,'List of Molecules Used'!$D$3:$D$55,'List of Molecules Used'!$E$3:$E$55,"",0,1)</f>
        <v>451.48</v>
      </c>
      <c r="H4008">
        <f>_xlfn.XLOOKUP(A4008,'List of Molecules Used'!$D$3:$D$55,'List of Molecules Used'!$F$3:$F$55,"",0,1)</f>
        <v>51.811999999999998</v>
      </c>
    </row>
    <row r="4009" spans="1:8">
      <c r="A4009" s="2" t="s">
        <v>113</v>
      </c>
      <c r="B4009" s="2"/>
      <c r="C4009">
        <v>451.48</v>
      </c>
      <c r="D4009">
        <v>7.5</v>
      </c>
      <c r="E4009">
        <v>77.897000000000006</v>
      </c>
      <c r="F4009" t="s">
        <v>238</v>
      </c>
      <c r="G4009">
        <f>_xlfn.XLOOKUP(A4009,'List of Molecules Used'!$D$3:$D$55,'List of Molecules Used'!$E$3:$E$55,"",0,1)</f>
        <v>451.48</v>
      </c>
      <c r="H4009">
        <f>_xlfn.XLOOKUP(A4009,'List of Molecules Used'!$D$3:$D$55,'List of Molecules Used'!$F$3:$F$55,"",0,1)</f>
        <v>51.811999999999998</v>
      </c>
    </row>
    <row r="4010" spans="1:8">
      <c r="A4010" s="2" t="s">
        <v>113</v>
      </c>
      <c r="B4010" s="2"/>
      <c r="C4010">
        <v>451.48</v>
      </c>
      <c r="D4010">
        <v>8</v>
      </c>
      <c r="E4010">
        <v>78.185000000000002</v>
      </c>
      <c r="F4010" t="s">
        <v>238</v>
      </c>
      <c r="G4010">
        <f>_xlfn.XLOOKUP(A4010,'List of Molecules Used'!$D$3:$D$55,'List of Molecules Used'!$E$3:$E$55,"",0,1)</f>
        <v>451.48</v>
      </c>
      <c r="H4010">
        <f>_xlfn.XLOOKUP(A4010,'List of Molecules Used'!$D$3:$D$55,'List of Molecules Used'!$F$3:$F$55,"",0,1)</f>
        <v>51.811999999999998</v>
      </c>
    </row>
    <row r="4011" spans="1:8">
      <c r="A4011" s="2" t="s">
        <v>113</v>
      </c>
      <c r="B4011" s="2"/>
      <c r="C4011">
        <v>451.48</v>
      </c>
      <c r="D4011">
        <v>8.5</v>
      </c>
      <c r="E4011">
        <v>78.477999999999994</v>
      </c>
      <c r="F4011" t="s">
        <v>238</v>
      </c>
      <c r="G4011">
        <f>_xlfn.XLOOKUP(A4011,'List of Molecules Used'!$D$3:$D$55,'List of Molecules Used'!$E$3:$E$55,"",0,1)</f>
        <v>451.48</v>
      </c>
      <c r="H4011">
        <f>_xlfn.XLOOKUP(A4011,'List of Molecules Used'!$D$3:$D$55,'List of Molecules Used'!$F$3:$F$55,"",0,1)</f>
        <v>51.811999999999998</v>
      </c>
    </row>
    <row r="4012" spans="1:8">
      <c r="A4012" s="2" t="s">
        <v>113</v>
      </c>
      <c r="B4012" s="2"/>
      <c r="C4012">
        <v>451.48</v>
      </c>
      <c r="D4012">
        <v>9</v>
      </c>
      <c r="E4012">
        <v>78.775999999999996</v>
      </c>
      <c r="F4012" t="s">
        <v>238</v>
      </c>
      <c r="G4012">
        <f>_xlfn.XLOOKUP(A4012,'List of Molecules Used'!$D$3:$D$55,'List of Molecules Used'!$E$3:$E$55,"",0,1)</f>
        <v>451.48</v>
      </c>
      <c r="H4012">
        <f>_xlfn.XLOOKUP(A4012,'List of Molecules Used'!$D$3:$D$55,'List of Molecules Used'!$F$3:$F$55,"",0,1)</f>
        <v>51.811999999999998</v>
      </c>
    </row>
    <row r="4013" spans="1:8">
      <c r="A4013" s="2" t="s">
        <v>113</v>
      </c>
      <c r="B4013" s="2"/>
      <c r="C4013">
        <v>451.48</v>
      </c>
      <c r="D4013">
        <v>9.5</v>
      </c>
      <c r="E4013">
        <v>79.078999999999994</v>
      </c>
      <c r="F4013" t="s">
        <v>238</v>
      </c>
      <c r="G4013">
        <f>_xlfn.XLOOKUP(A4013,'List of Molecules Used'!$D$3:$D$55,'List of Molecules Used'!$E$3:$E$55,"",0,1)</f>
        <v>451.48</v>
      </c>
      <c r="H4013">
        <f>_xlfn.XLOOKUP(A4013,'List of Molecules Used'!$D$3:$D$55,'List of Molecules Used'!$F$3:$F$55,"",0,1)</f>
        <v>51.811999999999998</v>
      </c>
    </row>
    <row r="4014" spans="1:8">
      <c r="A4014" s="2" t="s">
        <v>113</v>
      </c>
      <c r="B4014" s="2"/>
      <c r="C4014">
        <v>451.48</v>
      </c>
      <c r="D4014">
        <v>10</v>
      </c>
      <c r="E4014">
        <v>79.388000000000005</v>
      </c>
      <c r="F4014" t="s">
        <v>238</v>
      </c>
      <c r="G4014">
        <f>_xlfn.XLOOKUP(A4014,'List of Molecules Used'!$D$3:$D$55,'List of Molecules Used'!$E$3:$E$55,"",0,1)</f>
        <v>451.48</v>
      </c>
      <c r="H4014">
        <f>_xlfn.XLOOKUP(A4014,'List of Molecules Used'!$D$3:$D$55,'List of Molecules Used'!$F$3:$F$55,"",0,1)</f>
        <v>51.811999999999998</v>
      </c>
    </row>
    <row r="4015" spans="1:8">
      <c r="A4015" s="2" t="s">
        <v>117</v>
      </c>
      <c r="B4015" s="2"/>
      <c r="C4015">
        <v>184.65</v>
      </c>
      <c r="D4015">
        <v>1</v>
      </c>
      <c r="E4015">
        <v>91.757999999999996</v>
      </c>
      <c r="F4015" t="s">
        <v>237</v>
      </c>
      <c r="G4015">
        <f>_xlfn.XLOOKUP(A4015,'List of Molecules Used'!$D$3:$D$55,'List of Molecules Used'!$E$3:$E$55,"",0,1)</f>
        <v>369.29500000000002</v>
      </c>
      <c r="H4015">
        <f>_xlfn.XLOOKUP(A4015,'List of Molecules Used'!$D$3:$D$55,'List of Molecules Used'!$F$3:$F$55,"",0,1)</f>
        <v>49.9</v>
      </c>
    </row>
    <row r="4016" spans="1:8">
      <c r="A4016" s="2" t="s">
        <v>117</v>
      </c>
      <c r="B4016" s="2"/>
      <c r="C4016">
        <v>184.65</v>
      </c>
      <c r="D4016">
        <v>1.5</v>
      </c>
      <c r="E4016">
        <v>91.754000000000005</v>
      </c>
      <c r="F4016" t="s">
        <v>237</v>
      </c>
      <c r="G4016">
        <f>_xlfn.XLOOKUP(A4016,'List of Molecules Used'!$D$3:$D$55,'List of Molecules Used'!$E$3:$E$55,"",0,1)</f>
        <v>369.29500000000002</v>
      </c>
      <c r="H4016">
        <f>_xlfn.XLOOKUP(A4016,'List of Molecules Used'!$D$3:$D$55,'List of Molecules Used'!$F$3:$F$55,"",0,1)</f>
        <v>49.9</v>
      </c>
    </row>
    <row r="4017" spans="1:8">
      <c r="A4017" s="2" t="s">
        <v>117</v>
      </c>
      <c r="B4017" s="2"/>
      <c r="C4017">
        <v>184.65</v>
      </c>
      <c r="D4017">
        <v>2</v>
      </c>
      <c r="E4017">
        <v>91.75</v>
      </c>
      <c r="F4017" t="s">
        <v>237</v>
      </c>
      <c r="G4017">
        <f>_xlfn.XLOOKUP(A4017,'List of Molecules Used'!$D$3:$D$55,'List of Molecules Used'!$E$3:$E$55,"",0,1)</f>
        <v>369.29500000000002</v>
      </c>
      <c r="H4017">
        <f>_xlfn.XLOOKUP(A4017,'List of Molecules Used'!$D$3:$D$55,'List of Molecules Used'!$F$3:$F$55,"",0,1)</f>
        <v>49.9</v>
      </c>
    </row>
    <row r="4018" spans="1:8">
      <c r="A4018" s="2" t="s">
        <v>117</v>
      </c>
      <c r="B4018" s="2"/>
      <c r="C4018">
        <v>184.65</v>
      </c>
      <c r="D4018">
        <v>2.5</v>
      </c>
      <c r="E4018">
        <v>91.745999999999995</v>
      </c>
      <c r="F4018" t="s">
        <v>237</v>
      </c>
      <c r="G4018">
        <f>_xlfn.XLOOKUP(A4018,'List of Molecules Used'!$D$3:$D$55,'List of Molecules Used'!$E$3:$E$55,"",0,1)</f>
        <v>369.29500000000002</v>
      </c>
      <c r="H4018">
        <f>_xlfn.XLOOKUP(A4018,'List of Molecules Used'!$D$3:$D$55,'List of Molecules Used'!$F$3:$F$55,"",0,1)</f>
        <v>49.9</v>
      </c>
    </row>
    <row r="4019" spans="1:8">
      <c r="A4019" s="2" t="s">
        <v>117</v>
      </c>
      <c r="B4019" s="2"/>
      <c r="C4019">
        <v>184.65</v>
      </c>
      <c r="D4019">
        <v>3</v>
      </c>
      <c r="E4019">
        <v>91.742000000000004</v>
      </c>
      <c r="F4019" t="s">
        <v>237</v>
      </c>
      <c r="G4019">
        <f>_xlfn.XLOOKUP(A4019,'List of Molecules Used'!$D$3:$D$55,'List of Molecules Used'!$E$3:$E$55,"",0,1)</f>
        <v>369.29500000000002</v>
      </c>
      <c r="H4019">
        <f>_xlfn.XLOOKUP(A4019,'List of Molecules Used'!$D$3:$D$55,'List of Molecules Used'!$F$3:$F$55,"",0,1)</f>
        <v>49.9</v>
      </c>
    </row>
    <row r="4020" spans="1:8">
      <c r="A4020" s="2" t="s">
        <v>117</v>
      </c>
      <c r="B4020" s="2"/>
      <c r="C4020">
        <v>184.65</v>
      </c>
      <c r="D4020">
        <v>3.5</v>
      </c>
      <c r="E4020">
        <v>91.738</v>
      </c>
      <c r="F4020" t="s">
        <v>237</v>
      </c>
      <c r="G4020">
        <f>_xlfn.XLOOKUP(A4020,'List of Molecules Used'!$D$3:$D$55,'List of Molecules Used'!$E$3:$E$55,"",0,1)</f>
        <v>369.29500000000002</v>
      </c>
      <c r="H4020">
        <f>_xlfn.XLOOKUP(A4020,'List of Molecules Used'!$D$3:$D$55,'List of Molecules Used'!$F$3:$F$55,"",0,1)</f>
        <v>49.9</v>
      </c>
    </row>
    <row r="4021" spans="1:8">
      <c r="A4021" s="2" t="s">
        <v>117</v>
      </c>
      <c r="B4021" s="2"/>
      <c r="C4021">
        <v>184.65</v>
      </c>
      <c r="D4021">
        <v>4</v>
      </c>
      <c r="E4021">
        <v>91.733999999999995</v>
      </c>
      <c r="F4021" t="s">
        <v>237</v>
      </c>
      <c r="G4021">
        <f>_xlfn.XLOOKUP(A4021,'List of Molecules Used'!$D$3:$D$55,'List of Molecules Used'!$E$3:$E$55,"",0,1)</f>
        <v>369.29500000000002</v>
      </c>
      <c r="H4021">
        <f>_xlfn.XLOOKUP(A4021,'List of Molecules Used'!$D$3:$D$55,'List of Molecules Used'!$F$3:$F$55,"",0,1)</f>
        <v>49.9</v>
      </c>
    </row>
    <row r="4022" spans="1:8">
      <c r="A4022" s="2" t="s">
        <v>117</v>
      </c>
      <c r="B4022" s="2"/>
      <c r="C4022">
        <v>184.65</v>
      </c>
      <c r="D4022">
        <v>4.5</v>
      </c>
      <c r="E4022">
        <v>91.73</v>
      </c>
      <c r="F4022" t="s">
        <v>237</v>
      </c>
      <c r="G4022">
        <f>_xlfn.XLOOKUP(A4022,'List of Molecules Used'!$D$3:$D$55,'List of Molecules Used'!$E$3:$E$55,"",0,1)</f>
        <v>369.29500000000002</v>
      </c>
      <c r="H4022">
        <f>_xlfn.XLOOKUP(A4022,'List of Molecules Used'!$D$3:$D$55,'List of Molecules Used'!$F$3:$F$55,"",0,1)</f>
        <v>49.9</v>
      </c>
    </row>
    <row r="4023" spans="1:8">
      <c r="A4023" s="2" t="s">
        <v>117</v>
      </c>
      <c r="B4023" s="2"/>
      <c r="C4023">
        <v>184.65</v>
      </c>
      <c r="D4023">
        <v>5</v>
      </c>
      <c r="E4023">
        <v>91.725999999999999</v>
      </c>
      <c r="F4023" t="s">
        <v>237</v>
      </c>
      <c r="G4023">
        <f>_xlfn.XLOOKUP(A4023,'List of Molecules Used'!$D$3:$D$55,'List of Molecules Used'!$E$3:$E$55,"",0,1)</f>
        <v>369.29500000000002</v>
      </c>
      <c r="H4023">
        <f>_xlfn.XLOOKUP(A4023,'List of Molecules Used'!$D$3:$D$55,'List of Molecules Used'!$F$3:$F$55,"",0,1)</f>
        <v>49.9</v>
      </c>
    </row>
    <row r="4024" spans="1:8">
      <c r="A4024" s="2" t="s">
        <v>117</v>
      </c>
      <c r="B4024" s="2"/>
      <c r="C4024">
        <v>184.65</v>
      </c>
      <c r="D4024">
        <v>5.5</v>
      </c>
      <c r="E4024">
        <v>91.721999999999994</v>
      </c>
      <c r="F4024" t="s">
        <v>237</v>
      </c>
      <c r="G4024">
        <f>_xlfn.XLOOKUP(A4024,'List of Molecules Used'!$D$3:$D$55,'List of Molecules Used'!$E$3:$E$55,"",0,1)</f>
        <v>369.29500000000002</v>
      </c>
      <c r="H4024">
        <f>_xlfn.XLOOKUP(A4024,'List of Molecules Used'!$D$3:$D$55,'List of Molecules Used'!$F$3:$F$55,"",0,1)</f>
        <v>49.9</v>
      </c>
    </row>
    <row r="4025" spans="1:8">
      <c r="A4025" s="2" t="s">
        <v>117</v>
      </c>
      <c r="B4025" s="2"/>
      <c r="C4025">
        <v>184.65</v>
      </c>
      <c r="D4025">
        <v>6</v>
      </c>
      <c r="E4025">
        <v>91.718000000000004</v>
      </c>
      <c r="F4025" t="s">
        <v>237</v>
      </c>
      <c r="G4025">
        <f>_xlfn.XLOOKUP(A4025,'List of Molecules Used'!$D$3:$D$55,'List of Molecules Used'!$E$3:$E$55,"",0,1)</f>
        <v>369.29500000000002</v>
      </c>
      <c r="H4025">
        <f>_xlfn.XLOOKUP(A4025,'List of Molecules Used'!$D$3:$D$55,'List of Molecules Used'!$F$3:$F$55,"",0,1)</f>
        <v>49.9</v>
      </c>
    </row>
    <row r="4026" spans="1:8">
      <c r="A4026" s="2" t="s">
        <v>117</v>
      </c>
      <c r="B4026" s="2"/>
      <c r="C4026">
        <v>184.65</v>
      </c>
      <c r="D4026">
        <v>6.5</v>
      </c>
      <c r="E4026">
        <v>91.713999999999999</v>
      </c>
      <c r="F4026" t="s">
        <v>237</v>
      </c>
      <c r="G4026">
        <f>_xlfn.XLOOKUP(A4026,'List of Molecules Used'!$D$3:$D$55,'List of Molecules Used'!$E$3:$E$55,"",0,1)</f>
        <v>369.29500000000002</v>
      </c>
      <c r="H4026">
        <f>_xlfn.XLOOKUP(A4026,'List of Molecules Used'!$D$3:$D$55,'List of Molecules Used'!$F$3:$F$55,"",0,1)</f>
        <v>49.9</v>
      </c>
    </row>
    <row r="4027" spans="1:8">
      <c r="A4027" s="2" t="s">
        <v>117</v>
      </c>
      <c r="B4027" s="2"/>
      <c r="C4027">
        <v>184.65</v>
      </c>
      <c r="D4027">
        <v>7</v>
      </c>
      <c r="E4027">
        <v>91.71</v>
      </c>
      <c r="F4027" t="s">
        <v>237</v>
      </c>
      <c r="G4027">
        <f>_xlfn.XLOOKUP(A4027,'List of Molecules Used'!$D$3:$D$55,'List of Molecules Used'!$E$3:$E$55,"",0,1)</f>
        <v>369.29500000000002</v>
      </c>
      <c r="H4027">
        <f>_xlfn.XLOOKUP(A4027,'List of Molecules Used'!$D$3:$D$55,'List of Molecules Used'!$F$3:$F$55,"",0,1)</f>
        <v>49.9</v>
      </c>
    </row>
    <row r="4028" spans="1:8">
      <c r="A4028" s="2" t="s">
        <v>117</v>
      </c>
      <c r="B4028" s="2"/>
      <c r="C4028">
        <v>184.65</v>
      </c>
      <c r="D4028">
        <v>7.5</v>
      </c>
      <c r="E4028">
        <v>91.706000000000003</v>
      </c>
      <c r="F4028" t="s">
        <v>237</v>
      </c>
      <c r="G4028">
        <f>_xlfn.XLOOKUP(A4028,'List of Molecules Used'!$D$3:$D$55,'List of Molecules Used'!$E$3:$E$55,"",0,1)</f>
        <v>369.29500000000002</v>
      </c>
      <c r="H4028">
        <f>_xlfn.XLOOKUP(A4028,'List of Molecules Used'!$D$3:$D$55,'List of Molecules Used'!$F$3:$F$55,"",0,1)</f>
        <v>49.9</v>
      </c>
    </row>
    <row r="4029" spans="1:8">
      <c r="A4029" s="2" t="s">
        <v>117</v>
      </c>
      <c r="B4029" s="2"/>
      <c r="C4029">
        <v>184.65</v>
      </c>
      <c r="D4029">
        <v>8</v>
      </c>
      <c r="E4029">
        <v>91.701999999999998</v>
      </c>
      <c r="F4029" t="s">
        <v>237</v>
      </c>
      <c r="G4029">
        <f>_xlfn.XLOOKUP(A4029,'List of Molecules Used'!$D$3:$D$55,'List of Molecules Used'!$E$3:$E$55,"",0,1)</f>
        <v>369.29500000000002</v>
      </c>
      <c r="H4029">
        <f>_xlfn.XLOOKUP(A4029,'List of Molecules Used'!$D$3:$D$55,'List of Molecules Used'!$F$3:$F$55,"",0,1)</f>
        <v>49.9</v>
      </c>
    </row>
    <row r="4030" spans="1:8">
      <c r="A4030" s="2" t="s">
        <v>117</v>
      </c>
      <c r="B4030" s="2"/>
      <c r="C4030">
        <v>184.65</v>
      </c>
      <c r="D4030">
        <v>8.5</v>
      </c>
      <c r="E4030">
        <v>91.697999999999993</v>
      </c>
      <c r="F4030" t="s">
        <v>237</v>
      </c>
      <c r="G4030">
        <f>_xlfn.XLOOKUP(A4030,'List of Molecules Used'!$D$3:$D$55,'List of Molecules Used'!$E$3:$E$55,"",0,1)</f>
        <v>369.29500000000002</v>
      </c>
      <c r="H4030">
        <f>_xlfn.XLOOKUP(A4030,'List of Molecules Used'!$D$3:$D$55,'List of Molecules Used'!$F$3:$F$55,"",0,1)</f>
        <v>49.9</v>
      </c>
    </row>
    <row r="4031" spans="1:8">
      <c r="A4031" s="2" t="s">
        <v>117</v>
      </c>
      <c r="B4031" s="2"/>
      <c r="C4031">
        <v>184.65</v>
      </c>
      <c r="D4031">
        <v>9</v>
      </c>
      <c r="E4031">
        <v>91.694999999999993</v>
      </c>
      <c r="F4031" t="s">
        <v>237</v>
      </c>
      <c r="G4031">
        <f>_xlfn.XLOOKUP(A4031,'List of Molecules Used'!$D$3:$D$55,'List of Molecules Used'!$E$3:$E$55,"",0,1)</f>
        <v>369.29500000000002</v>
      </c>
      <c r="H4031">
        <f>_xlfn.XLOOKUP(A4031,'List of Molecules Used'!$D$3:$D$55,'List of Molecules Used'!$F$3:$F$55,"",0,1)</f>
        <v>49.9</v>
      </c>
    </row>
    <row r="4032" spans="1:8">
      <c r="A4032" s="2" t="s">
        <v>117</v>
      </c>
      <c r="B4032" s="2"/>
      <c r="C4032">
        <v>184.65</v>
      </c>
      <c r="D4032">
        <v>9.5</v>
      </c>
      <c r="E4032">
        <v>91.691000000000003</v>
      </c>
      <c r="F4032" t="s">
        <v>237</v>
      </c>
      <c r="G4032">
        <f>_xlfn.XLOOKUP(A4032,'List of Molecules Used'!$D$3:$D$55,'List of Molecules Used'!$E$3:$E$55,"",0,1)</f>
        <v>369.29500000000002</v>
      </c>
      <c r="H4032">
        <f>_xlfn.XLOOKUP(A4032,'List of Molecules Used'!$D$3:$D$55,'List of Molecules Used'!$F$3:$F$55,"",0,1)</f>
        <v>49.9</v>
      </c>
    </row>
    <row r="4033" spans="1:8">
      <c r="A4033" s="2" t="s">
        <v>117</v>
      </c>
      <c r="B4033" s="2"/>
      <c r="C4033">
        <v>184.65</v>
      </c>
      <c r="D4033">
        <v>10</v>
      </c>
      <c r="E4033">
        <v>91.686999999999998</v>
      </c>
      <c r="F4033" t="s">
        <v>237</v>
      </c>
      <c r="G4033">
        <f>_xlfn.XLOOKUP(A4033,'List of Molecules Used'!$D$3:$D$55,'List of Molecules Used'!$E$3:$E$55,"",0,1)</f>
        <v>369.29500000000002</v>
      </c>
      <c r="H4033">
        <f>_xlfn.XLOOKUP(A4033,'List of Molecules Used'!$D$3:$D$55,'List of Molecules Used'!$F$3:$F$55,"",0,1)</f>
        <v>49.9</v>
      </c>
    </row>
    <row r="4034" spans="1:8">
      <c r="A4034" s="2" t="s">
        <v>117</v>
      </c>
      <c r="B4034" s="2"/>
      <c r="C4034">
        <v>221.58</v>
      </c>
      <c r="D4034">
        <v>1</v>
      </c>
      <c r="E4034">
        <v>93.185000000000002</v>
      </c>
      <c r="F4034" t="s">
        <v>237</v>
      </c>
      <c r="G4034">
        <f>_xlfn.XLOOKUP(A4034,'List of Molecules Used'!$D$3:$D$55,'List of Molecules Used'!$E$3:$E$55,"",0,1)</f>
        <v>369.29500000000002</v>
      </c>
      <c r="H4034">
        <f>_xlfn.XLOOKUP(A4034,'List of Molecules Used'!$D$3:$D$55,'List of Molecules Used'!$F$3:$F$55,"",0,1)</f>
        <v>49.9</v>
      </c>
    </row>
    <row r="4035" spans="1:8">
      <c r="A4035" s="2" t="s">
        <v>117</v>
      </c>
      <c r="B4035" s="2"/>
      <c r="C4035">
        <v>221.58</v>
      </c>
      <c r="D4035">
        <v>1.5</v>
      </c>
      <c r="E4035">
        <v>93.177000000000007</v>
      </c>
      <c r="F4035" t="s">
        <v>237</v>
      </c>
      <c r="G4035">
        <f>_xlfn.XLOOKUP(A4035,'List of Molecules Used'!$D$3:$D$55,'List of Molecules Used'!$E$3:$E$55,"",0,1)</f>
        <v>369.29500000000002</v>
      </c>
      <c r="H4035">
        <f>_xlfn.XLOOKUP(A4035,'List of Molecules Used'!$D$3:$D$55,'List of Molecules Used'!$F$3:$F$55,"",0,1)</f>
        <v>49.9</v>
      </c>
    </row>
    <row r="4036" spans="1:8">
      <c r="A4036" s="2" t="s">
        <v>117</v>
      </c>
      <c r="B4036" s="2"/>
      <c r="C4036">
        <v>221.58</v>
      </c>
      <c r="D4036">
        <v>2</v>
      </c>
      <c r="E4036">
        <v>93.168000000000006</v>
      </c>
      <c r="F4036" t="s">
        <v>237</v>
      </c>
      <c r="G4036">
        <f>_xlfn.XLOOKUP(A4036,'List of Molecules Used'!$D$3:$D$55,'List of Molecules Used'!$E$3:$E$55,"",0,1)</f>
        <v>369.29500000000002</v>
      </c>
      <c r="H4036">
        <f>_xlfn.XLOOKUP(A4036,'List of Molecules Used'!$D$3:$D$55,'List of Molecules Used'!$F$3:$F$55,"",0,1)</f>
        <v>49.9</v>
      </c>
    </row>
    <row r="4037" spans="1:8">
      <c r="A4037" s="2" t="s">
        <v>117</v>
      </c>
      <c r="B4037" s="2"/>
      <c r="C4037">
        <v>221.58</v>
      </c>
      <c r="D4037">
        <v>2.5</v>
      </c>
      <c r="E4037">
        <v>93.16</v>
      </c>
      <c r="F4037" t="s">
        <v>237</v>
      </c>
      <c r="G4037">
        <f>_xlfn.XLOOKUP(A4037,'List of Molecules Used'!$D$3:$D$55,'List of Molecules Used'!$E$3:$E$55,"",0,1)</f>
        <v>369.29500000000002</v>
      </c>
      <c r="H4037">
        <f>_xlfn.XLOOKUP(A4037,'List of Molecules Used'!$D$3:$D$55,'List of Molecules Used'!$F$3:$F$55,"",0,1)</f>
        <v>49.9</v>
      </c>
    </row>
    <row r="4038" spans="1:8">
      <c r="A4038" s="2" t="s">
        <v>117</v>
      </c>
      <c r="B4038" s="2"/>
      <c r="C4038">
        <v>221.58</v>
      </c>
      <c r="D4038">
        <v>3</v>
      </c>
      <c r="E4038">
        <v>93.150999999999996</v>
      </c>
      <c r="F4038" t="s">
        <v>237</v>
      </c>
      <c r="G4038">
        <f>_xlfn.XLOOKUP(A4038,'List of Molecules Used'!$D$3:$D$55,'List of Molecules Used'!$E$3:$E$55,"",0,1)</f>
        <v>369.29500000000002</v>
      </c>
      <c r="H4038">
        <f>_xlfn.XLOOKUP(A4038,'List of Molecules Used'!$D$3:$D$55,'List of Molecules Used'!$F$3:$F$55,"",0,1)</f>
        <v>49.9</v>
      </c>
    </row>
    <row r="4039" spans="1:8">
      <c r="A4039" s="2" t="s">
        <v>117</v>
      </c>
      <c r="B4039" s="2"/>
      <c r="C4039">
        <v>221.58</v>
      </c>
      <c r="D4039">
        <v>3.5</v>
      </c>
      <c r="E4039">
        <v>93.143000000000001</v>
      </c>
      <c r="F4039" t="s">
        <v>237</v>
      </c>
      <c r="G4039">
        <f>_xlfn.XLOOKUP(A4039,'List of Molecules Used'!$D$3:$D$55,'List of Molecules Used'!$E$3:$E$55,"",0,1)</f>
        <v>369.29500000000002</v>
      </c>
      <c r="H4039">
        <f>_xlfn.XLOOKUP(A4039,'List of Molecules Used'!$D$3:$D$55,'List of Molecules Used'!$F$3:$F$55,"",0,1)</f>
        <v>49.9</v>
      </c>
    </row>
    <row r="4040" spans="1:8">
      <c r="A4040" s="2" t="s">
        <v>117</v>
      </c>
      <c r="B4040" s="2"/>
      <c r="C4040">
        <v>221.58</v>
      </c>
      <c r="D4040">
        <v>4</v>
      </c>
      <c r="E4040">
        <v>93.135000000000005</v>
      </c>
      <c r="F4040" t="s">
        <v>237</v>
      </c>
      <c r="G4040">
        <f>_xlfn.XLOOKUP(A4040,'List of Molecules Used'!$D$3:$D$55,'List of Molecules Used'!$E$3:$E$55,"",0,1)</f>
        <v>369.29500000000002</v>
      </c>
      <c r="H4040">
        <f>_xlfn.XLOOKUP(A4040,'List of Molecules Used'!$D$3:$D$55,'List of Molecules Used'!$F$3:$F$55,"",0,1)</f>
        <v>49.9</v>
      </c>
    </row>
    <row r="4041" spans="1:8">
      <c r="A4041" s="2" t="s">
        <v>117</v>
      </c>
      <c r="B4041" s="2"/>
      <c r="C4041">
        <v>221.58</v>
      </c>
      <c r="D4041">
        <v>4.5</v>
      </c>
      <c r="E4041">
        <v>93.126000000000005</v>
      </c>
      <c r="F4041" t="s">
        <v>237</v>
      </c>
      <c r="G4041">
        <f>_xlfn.XLOOKUP(A4041,'List of Molecules Used'!$D$3:$D$55,'List of Molecules Used'!$E$3:$E$55,"",0,1)</f>
        <v>369.29500000000002</v>
      </c>
      <c r="H4041">
        <f>_xlfn.XLOOKUP(A4041,'List of Molecules Used'!$D$3:$D$55,'List of Molecules Used'!$F$3:$F$55,"",0,1)</f>
        <v>49.9</v>
      </c>
    </row>
    <row r="4042" spans="1:8">
      <c r="A4042" s="2" t="s">
        <v>117</v>
      </c>
      <c r="B4042" s="2"/>
      <c r="C4042">
        <v>221.58</v>
      </c>
      <c r="D4042">
        <v>5</v>
      </c>
      <c r="E4042">
        <v>93.117999999999995</v>
      </c>
      <c r="F4042" t="s">
        <v>237</v>
      </c>
      <c r="G4042">
        <f>_xlfn.XLOOKUP(A4042,'List of Molecules Used'!$D$3:$D$55,'List of Molecules Used'!$E$3:$E$55,"",0,1)</f>
        <v>369.29500000000002</v>
      </c>
      <c r="H4042">
        <f>_xlfn.XLOOKUP(A4042,'List of Molecules Used'!$D$3:$D$55,'List of Molecules Used'!$F$3:$F$55,"",0,1)</f>
        <v>49.9</v>
      </c>
    </row>
    <row r="4043" spans="1:8">
      <c r="A4043" s="2" t="s">
        <v>117</v>
      </c>
      <c r="B4043" s="2"/>
      <c r="C4043">
        <v>221.58</v>
      </c>
      <c r="D4043">
        <v>5.5</v>
      </c>
      <c r="E4043">
        <v>93.108999999999995</v>
      </c>
      <c r="F4043" t="s">
        <v>237</v>
      </c>
      <c r="G4043">
        <f>_xlfn.XLOOKUP(A4043,'List of Molecules Used'!$D$3:$D$55,'List of Molecules Used'!$E$3:$E$55,"",0,1)</f>
        <v>369.29500000000002</v>
      </c>
      <c r="H4043">
        <f>_xlfn.XLOOKUP(A4043,'List of Molecules Used'!$D$3:$D$55,'List of Molecules Used'!$F$3:$F$55,"",0,1)</f>
        <v>49.9</v>
      </c>
    </row>
    <row r="4044" spans="1:8">
      <c r="A4044" s="2" t="s">
        <v>117</v>
      </c>
      <c r="B4044" s="2"/>
      <c r="C4044">
        <v>221.58</v>
      </c>
      <c r="D4044">
        <v>6</v>
      </c>
      <c r="E4044">
        <v>93.100999999999999</v>
      </c>
      <c r="F4044" t="s">
        <v>237</v>
      </c>
      <c r="G4044">
        <f>_xlfn.XLOOKUP(A4044,'List of Molecules Used'!$D$3:$D$55,'List of Molecules Used'!$E$3:$E$55,"",0,1)</f>
        <v>369.29500000000002</v>
      </c>
      <c r="H4044">
        <f>_xlfn.XLOOKUP(A4044,'List of Molecules Used'!$D$3:$D$55,'List of Molecules Used'!$F$3:$F$55,"",0,1)</f>
        <v>49.9</v>
      </c>
    </row>
    <row r="4045" spans="1:8">
      <c r="A4045" s="2" t="s">
        <v>117</v>
      </c>
      <c r="B4045" s="2"/>
      <c r="C4045">
        <v>221.58</v>
      </c>
      <c r="D4045">
        <v>6.5</v>
      </c>
      <c r="E4045">
        <v>93.093000000000004</v>
      </c>
      <c r="F4045" t="s">
        <v>237</v>
      </c>
      <c r="G4045">
        <f>_xlfn.XLOOKUP(A4045,'List of Molecules Used'!$D$3:$D$55,'List of Molecules Used'!$E$3:$E$55,"",0,1)</f>
        <v>369.29500000000002</v>
      </c>
      <c r="H4045">
        <f>_xlfn.XLOOKUP(A4045,'List of Molecules Used'!$D$3:$D$55,'List of Molecules Used'!$F$3:$F$55,"",0,1)</f>
        <v>49.9</v>
      </c>
    </row>
    <row r="4046" spans="1:8">
      <c r="A4046" s="2" t="s">
        <v>117</v>
      </c>
      <c r="B4046" s="2"/>
      <c r="C4046">
        <v>221.58</v>
      </c>
      <c r="D4046">
        <v>7</v>
      </c>
      <c r="E4046">
        <v>93.084000000000003</v>
      </c>
      <c r="F4046" t="s">
        <v>237</v>
      </c>
      <c r="G4046">
        <f>_xlfn.XLOOKUP(A4046,'List of Molecules Used'!$D$3:$D$55,'List of Molecules Used'!$E$3:$E$55,"",0,1)</f>
        <v>369.29500000000002</v>
      </c>
      <c r="H4046">
        <f>_xlfn.XLOOKUP(A4046,'List of Molecules Used'!$D$3:$D$55,'List of Molecules Used'!$F$3:$F$55,"",0,1)</f>
        <v>49.9</v>
      </c>
    </row>
    <row r="4047" spans="1:8">
      <c r="A4047" s="2" t="s">
        <v>117</v>
      </c>
      <c r="B4047" s="2"/>
      <c r="C4047">
        <v>221.58</v>
      </c>
      <c r="D4047">
        <v>7.5</v>
      </c>
      <c r="E4047">
        <v>93.075999999999993</v>
      </c>
      <c r="F4047" t="s">
        <v>237</v>
      </c>
      <c r="G4047">
        <f>_xlfn.XLOOKUP(A4047,'List of Molecules Used'!$D$3:$D$55,'List of Molecules Used'!$E$3:$E$55,"",0,1)</f>
        <v>369.29500000000002</v>
      </c>
      <c r="H4047">
        <f>_xlfn.XLOOKUP(A4047,'List of Molecules Used'!$D$3:$D$55,'List of Molecules Used'!$F$3:$F$55,"",0,1)</f>
        <v>49.9</v>
      </c>
    </row>
    <row r="4048" spans="1:8">
      <c r="A4048" s="2" t="s">
        <v>117</v>
      </c>
      <c r="B4048" s="2"/>
      <c r="C4048">
        <v>221.58</v>
      </c>
      <c r="D4048">
        <v>8</v>
      </c>
      <c r="E4048">
        <v>93.067999999999998</v>
      </c>
      <c r="F4048" t="s">
        <v>237</v>
      </c>
      <c r="G4048">
        <f>_xlfn.XLOOKUP(A4048,'List of Molecules Used'!$D$3:$D$55,'List of Molecules Used'!$E$3:$E$55,"",0,1)</f>
        <v>369.29500000000002</v>
      </c>
      <c r="H4048">
        <f>_xlfn.XLOOKUP(A4048,'List of Molecules Used'!$D$3:$D$55,'List of Molecules Used'!$F$3:$F$55,"",0,1)</f>
        <v>49.9</v>
      </c>
    </row>
    <row r="4049" spans="1:8">
      <c r="A4049" s="2" t="s">
        <v>117</v>
      </c>
      <c r="B4049" s="2"/>
      <c r="C4049">
        <v>221.58</v>
      </c>
      <c r="D4049">
        <v>8.5</v>
      </c>
      <c r="E4049">
        <v>93.058999999999997</v>
      </c>
      <c r="F4049" t="s">
        <v>237</v>
      </c>
      <c r="G4049">
        <f>_xlfn.XLOOKUP(A4049,'List of Molecules Used'!$D$3:$D$55,'List of Molecules Used'!$E$3:$E$55,"",0,1)</f>
        <v>369.29500000000002</v>
      </c>
      <c r="H4049">
        <f>_xlfn.XLOOKUP(A4049,'List of Molecules Used'!$D$3:$D$55,'List of Molecules Used'!$F$3:$F$55,"",0,1)</f>
        <v>49.9</v>
      </c>
    </row>
    <row r="4050" spans="1:8">
      <c r="A4050" s="2" t="s">
        <v>117</v>
      </c>
      <c r="B4050" s="2"/>
      <c r="C4050">
        <v>221.58</v>
      </c>
      <c r="D4050">
        <v>9</v>
      </c>
      <c r="E4050">
        <v>93.051000000000002</v>
      </c>
      <c r="F4050" t="s">
        <v>237</v>
      </c>
      <c r="G4050">
        <f>_xlfn.XLOOKUP(A4050,'List of Molecules Used'!$D$3:$D$55,'List of Molecules Used'!$E$3:$E$55,"",0,1)</f>
        <v>369.29500000000002</v>
      </c>
      <c r="H4050">
        <f>_xlfn.XLOOKUP(A4050,'List of Molecules Used'!$D$3:$D$55,'List of Molecules Used'!$F$3:$F$55,"",0,1)</f>
        <v>49.9</v>
      </c>
    </row>
    <row r="4051" spans="1:8">
      <c r="A4051" s="2" t="s">
        <v>117</v>
      </c>
      <c r="B4051" s="2"/>
      <c r="C4051">
        <v>221.58</v>
      </c>
      <c r="D4051">
        <v>9.5</v>
      </c>
      <c r="E4051">
        <v>93.043000000000006</v>
      </c>
      <c r="F4051" t="s">
        <v>237</v>
      </c>
      <c r="G4051">
        <f>_xlfn.XLOOKUP(A4051,'List of Molecules Used'!$D$3:$D$55,'List of Molecules Used'!$E$3:$E$55,"",0,1)</f>
        <v>369.29500000000002</v>
      </c>
      <c r="H4051">
        <f>_xlfn.XLOOKUP(A4051,'List of Molecules Used'!$D$3:$D$55,'List of Molecules Used'!$F$3:$F$55,"",0,1)</f>
        <v>49.9</v>
      </c>
    </row>
    <row r="4052" spans="1:8">
      <c r="A4052" s="2" t="s">
        <v>117</v>
      </c>
      <c r="B4052" s="2"/>
      <c r="C4052">
        <v>221.58</v>
      </c>
      <c r="D4052">
        <v>10</v>
      </c>
      <c r="E4052">
        <v>93.034000000000006</v>
      </c>
      <c r="F4052" t="s">
        <v>237</v>
      </c>
      <c r="G4052">
        <f>_xlfn.XLOOKUP(A4052,'List of Molecules Used'!$D$3:$D$55,'List of Molecules Used'!$E$3:$E$55,"",0,1)</f>
        <v>369.29500000000002</v>
      </c>
      <c r="H4052">
        <f>_xlfn.XLOOKUP(A4052,'List of Molecules Used'!$D$3:$D$55,'List of Molecules Used'!$F$3:$F$55,"",0,1)</f>
        <v>49.9</v>
      </c>
    </row>
    <row r="4053" spans="1:8">
      <c r="A4053" s="2" t="s">
        <v>117</v>
      </c>
      <c r="B4053" s="2"/>
      <c r="C4053">
        <v>258.51</v>
      </c>
      <c r="D4053">
        <v>1</v>
      </c>
      <c r="E4053">
        <v>53.988</v>
      </c>
      <c r="F4053" t="s">
        <v>238</v>
      </c>
      <c r="G4053">
        <f>_xlfn.XLOOKUP(A4053,'List of Molecules Used'!$D$3:$D$55,'List of Molecules Used'!$E$3:$E$55,"",0,1)</f>
        <v>369.29500000000002</v>
      </c>
      <c r="H4053">
        <f>_xlfn.XLOOKUP(A4053,'List of Molecules Used'!$D$3:$D$55,'List of Molecules Used'!$F$3:$F$55,"",0,1)</f>
        <v>49.9</v>
      </c>
    </row>
    <row r="4054" spans="1:8">
      <c r="A4054" s="2" t="s">
        <v>117</v>
      </c>
      <c r="B4054" s="2"/>
      <c r="C4054">
        <v>258.51</v>
      </c>
      <c r="D4054">
        <v>1.5</v>
      </c>
      <c r="E4054">
        <v>55.072000000000003</v>
      </c>
      <c r="F4054" t="s">
        <v>238</v>
      </c>
      <c r="G4054">
        <f>_xlfn.XLOOKUP(A4054,'List of Molecules Used'!$D$3:$D$55,'List of Molecules Used'!$E$3:$E$55,"",0,1)</f>
        <v>369.29500000000002</v>
      </c>
      <c r="H4054">
        <f>_xlfn.XLOOKUP(A4054,'List of Molecules Used'!$D$3:$D$55,'List of Molecules Used'!$F$3:$F$55,"",0,1)</f>
        <v>49.9</v>
      </c>
    </row>
    <row r="4055" spans="1:8">
      <c r="A4055" s="2" t="s">
        <v>117</v>
      </c>
      <c r="B4055" s="2"/>
      <c r="C4055">
        <v>258.51</v>
      </c>
      <c r="D4055">
        <v>2</v>
      </c>
      <c r="E4055">
        <v>56.256</v>
      </c>
      <c r="F4055" t="s">
        <v>238</v>
      </c>
      <c r="G4055">
        <f>_xlfn.XLOOKUP(A4055,'List of Molecules Used'!$D$3:$D$55,'List of Molecules Used'!$E$3:$E$55,"",0,1)</f>
        <v>369.29500000000002</v>
      </c>
      <c r="H4055">
        <f>_xlfn.XLOOKUP(A4055,'List of Molecules Used'!$D$3:$D$55,'List of Molecules Used'!$F$3:$F$55,"",0,1)</f>
        <v>49.9</v>
      </c>
    </row>
    <row r="4056" spans="1:8">
      <c r="A4056" s="2" t="s">
        <v>117</v>
      </c>
      <c r="B4056" s="2"/>
      <c r="C4056">
        <v>258.51</v>
      </c>
      <c r="D4056">
        <v>2.5</v>
      </c>
      <c r="E4056">
        <v>57.566000000000003</v>
      </c>
      <c r="F4056" t="s">
        <v>238</v>
      </c>
      <c r="G4056">
        <f>_xlfn.XLOOKUP(A4056,'List of Molecules Used'!$D$3:$D$55,'List of Molecules Used'!$E$3:$E$55,"",0,1)</f>
        <v>369.29500000000002</v>
      </c>
      <c r="H4056">
        <f>_xlfn.XLOOKUP(A4056,'List of Molecules Used'!$D$3:$D$55,'List of Molecules Used'!$F$3:$F$55,"",0,1)</f>
        <v>49.9</v>
      </c>
    </row>
    <row r="4057" spans="1:8">
      <c r="A4057" s="2" t="s">
        <v>117</v>
      </c>
      <c r="B4057" s="2"/>
      <c r="C4057">
        <v>258.51</v>
      </c>
      <c r="D4057">
        <v>3</v>
      </c>
      <c r="E4057">
        <v>59.04</v>
      </c>
      <c r="F4057" t="s">
        <v>238</v>
      </c>
      <c r="G4057">
        <f>_xlfn.XLOOKUP(A4057,'List of Molecules Used'!$D$3:$D$55,'List of Molecules Used'!$E$3:$E$55,"",0,1)</f>
        <v>369.29500000000002</v>
      </c>
      <c r="H4057">
        <f>_xlfn.XLOOKUP(A4057,'List of Molecules Used'!$D$3:$D$55,'List of Molecules Used'!$F$3:$F$55,"",0,1)</f>
        <v>49.9</v>
      </c>
    </row>
    <row r="4058" spans="1:8">
      <c r="A4058" s="2" t="s">
        <v>117</v>
      </c>
      <c r="B4058" s="2"/>
      <c r="C4058">
        <v>258.51</v>
      </c>
      <c r="D4058">
        <v>3.0011000000000001</v>
      </c>
      <c r="E4058">
        <v>59.043999999999997</v>
      </c>
      <c r="F4058" t="s">
        <v>238</v>
      </c>
      <c r="G4058">
        <f>_xlfn.XLOOKUP(A4058,'List of Molecules Used'!$D$3:$D$55,'List of Molecules Used'!$E$3:$E$55,"",0,1)</f>
        <v>369.29500000000002</v>
      </c>
      <c r="H4058">
        <f>_xlfn.XLOOKUP(A4058,'List of Molecules Used'!$D$3:$D$55,'List of Molecules Used'!$F$3:$F$55,"",0,1)</f>
        <v>49.9</v>
      </c>
    </row>
    <row r="4059" spans="1:8">
      <c r="A4059" s="2" t="s">
        <v>117</v>
      </c>
      <c r="B4059" s="2"/>
      <c r="C4059">
        <v>258.51</v>
      </c>
      <c r="D4059">
        <v>3.0011000000000001</v>
      </c>
      <c r="E4059">
        <v>98.02</v>
      </c>
      <c r="F4059" t="s">
        <v>237</v>
      </c>
      <c r="G4059">
        <f>_xlfn.XLOOKUP(A4059,'List of Molecules Used'!$D$3:$D$55,'List of Molecules Used'!$E$3:$E$55,"",0,1)</f>
        <v>369.29500000000002</v>
      </c>
      <c r="H4059">
        <f>_xlfn.XLOOKUP(A4059,'List of Molecules Used'!$D$3:$D$55,'List of Molecules Used'!$F$3:$F$55,"",0,1)</f>
        <v>49.9</v>
      </c>
    </row>
    <row r="4060" spans="1:8">
      <c r="A4060" s="2" t="s">
        <v>117</v>
      </c>
      <c r="B4060" s="2"/>
      <c r="C4060">
        <v>258.51</v>
      </c>
      <c r="D4060">
        <v>3.5</v>
      </c>
      <c r="E4060">
        <v>98.001000000000005</v>
      </c>
      <c r="F4060" t="s">
        <v>237</v>
      </c>
      <c r="G4060">
        <f>_xlfn.XLOOKUP(A4060,'List of Molecules Used'!$D$3:$D$55,'List of Molecules Used'!$E$3:$E$55,"",0,1)</f>
        <v>369.29500000000002</v>
      </c>
      <c r="H4060">
        <f>_xlfn.XLOOKUP(A4060,'List of Molecules Used'!$D$3:$D$55,'List of Molecules Used'!$F$3:$F$55,"",0,1)</f>
        <v>49.9</v>
      </c>
    </row>
    <row r="4061" spans="1:8">
      <c r="A4061" s="2" t="s">
        <v>117</v>
      </c>
      <c r="B4061" s="2"/>
      <c r="C4061">
        <v>258.51</v>
      </c>
      <c r="D4061">
        <v>4</v>
      </c>
      <c r="E4061">
        <v>97.981999999999999</v>
      </c>
      <c r="F4061" t="s">
        <v>237</v>
      </c>
      <c r="G4061">
        <f>_xlfn.XLOOKUP(A4061,'List of Molecules Used'!$D$3:$D$55,'List of Molecules Used'!$E$3:$E$55,"",0,1)</f>
        <v>369.29500000000002</v>
      </c>
      <c r="H4061">
        <f>_xlfn.XLOOKUP(A4061,'List of Molecules Used'!$D$3:$D$55,'List of Molecules Used'!$F$3:$F$55,"",0,1)</f>
        <v>49.9</v>
      </c>
    </row>
    <row r="4062" spans="1:8">
      <c r="A4062" s="2" t="s">
        <v>117</v>
      </c>
      <c r="B4062" s="2"/>
      <c r="C4062">
        <v>258.51</v>
      </c>
      <c r="D4062">
        <v>4.5</v>
      </c>
      <c r="E4062">
        <v>97.962000000000003</v>
      </c>
      <c r="F4062" t="s">
        <v>237</v>
      </c>
      <c r="G4062">
        <f>_xlfn.XLOOKUP(A4062,'List of Molecules Used'!$D$3:$D$55,'List of Molecules Used'!$E$3:$E$55,"",0,1)</f>
        <v>369.29500000000002</v>
      </c>
      <c r="H4062">
        <f>_xlfn.XLOOKUP(A4062,'List of Molecules Used'!$D$3:$D$55,'List of Molecules Used'!$F$3:$F$55,"",0,1)</f>
        <v>49.9</v>
      </c>
    </row>
    <row r="4063" spans="1:8">
      <c r="A4063" s="2" t="s">
        <v>117</v>
      </c>
      <c r="B4063" s="2"/>
      <c r="C4063">
        <v>258.51</v>
      </c>
      <c r="D4063">
        <v>5</v>
      </c>
      <c r="E4063">
        <v>97.942999999999998</v>
      </c>
      <c r="F4063" t="s">
        <v>237</v>
      </c>
      <c r="G4063">
        <f>_xlfn.XLOOKUP(A4063,'List of Molecules Used'!$D$3:$D$55,'List of Molecules Used'!$E$3:$E$55,"",0,1)</f>
        <v>369.29500000000002</v>
      </c>
      <c r="H4063">
        <f>_xlfn.XLOOKUP(A4063,'List of Molecules Used'!$D$3:$D$55,'List of Molecules Used'!$F$3:$F$55,"",0,1)</f>
        <v>49.9</v>
      </c>
    </row>
    <row r="4064" spans="1:8">
      <c r="A4064" s="2" t="s">
        <v>117</v>
      </c>
      <c r="B4064" s="2"/>
      <c r="C4064">
        <v>258.51</v>
      </c>
      <c r="D4064">
        <v>5.5</v>
      </c>
      <c r="E4064">
        <v>97.924000000000007</v>
      </c>
      <c r="F4064" t="s">
        <v>237</v>
      </c>
      <c r="G4064">
        <f>_xlfn.XLOOKUP(A4064,'List of Molecules Used'!$D$3:$D$55,'List of Molecules Used'!$E$3:$E$55,"",0,1)</f>
        <v>369.29500000000002</v>
      </c>
      <c r="H4064">
        <f>_xlfn.XLOOKUP(A4064,'List of Molecules Used'!$D$3:$D$55,'List of Molecules Used'!$F$3:$F$55,"",0,1)</f>
        <v>49.9</v>
      </c>
    </row>
    <row r="4065" spans="1:8">
      <c r="A4065" s="2" t="s">
        <v>117</v>
      </c>
      <c r="B4065" s="2"/>
      <c r="C4065">
        <v>258.51</v>
      </c>
      <c r="D4065">
        <v>6</v>
      </c>
      <c r="E4065">
        <v>97.906000000000006</v>
      </c>
      <c r="F4065" t="s">
        <v>237</v>
      </c>
      <c r="G4065">
        <f>_xlfn.XLOOKUP(A4065,'List of Molecules Used'!$D$3:$D$55,'List of Molecules Used'!$E$3:$E$55,"",0,1)</f>
        <v>369.29500000000002</v>
      </c>
      <c r="H4065">
        <f>_xlfn.XLOOKUP(A4065,'List of Molecules Used'!$D$3:$D$55,'List of Molecules Used'!$F$3:$F$55,"",0,1)</f>
        <v>49.9</v>
      </c>
    </row>
    <row r="4066" spans="1:8">
      <c r="A4066" s="2" t="s">
        <v>117</v>
      </c>
      <c r="B4066" s="2"/>
      <c r="C4066">
        <v>258.51</v>
      </c>
      <c r="D4066">
        <v>6.5</v>
      </c>
      <c r="E4066">
        <v>97.887</v>
      </c>
      <c r="F4066" t="s">
        <v>237</v>
      </c>
      <c r="G4066">
        <f>_xlfn.XLOOKUP(A4066,'List of Molecules Used'!$D$3:$D$55,'List of Molecules Used'!$E$3:$E$55,"",0,1)</f>
        <v>369.29500000000002</v>
      </c>
      <c r="H4066">
        <f>_xlfn.XLOOKUP(A4066,'List of Molecules Used'!$D$3:$D$55,'List of Molecules Used'!$F$3:$F$55,"",0,1)</f>
        <v>49.9</v>
      </c>
    </row>
    <row r="4067" spans="1:8">
      <c r="A4067" s="2" t="s">
        <v>117</v>
      </c>
      <c r="B4067" s="2"/>
      <c r="C4067">
        <v>258.51</v>
      </c>
      <c r="D4067">
        <v>7</v>
      </c>
      <c r="E4067">
        <v>97.867999999999995</v>
      </c>
      <c r="F4067" t="s">
        <v>237</v>
      </c>
      <c r="G4067">
        <f>_xlfn.XLOOKUP(A4067,'List of Molecules Used'!$D$3:$D$55,'List of Molecules Used'!$E$3:$E$55,"",0,1)</f>
        <v>369.29500000000002</v>
      </c>
      <c r="H4067">
        <f>_xlfn.XLOOKUP(A4067,'List of Molecules Used'!$D$3:$D$55,'List of Molecules Used'!$F$3:$F$55,"",0,1)</f>
        <v>49.9</v>
      </c>
    </row>
    <row r="4068" spans="1:8">
      <c r="A4068" s="2" t="s">
        <v>117</v>
      </c>
      <c r="B4068" s="2"/>
      <c r="C4068">
        <v>258.51</v>
      </c>
      <c r="D4068">
        <v>7.5</v>
      </c>
      <c r="E4068">
        <v>97.849000000000004</v>
      </c>
      <c r="F4068" t="s">
        <v>237</v>
      </c>
      <c r="G4068">
        <f>_xlfn.XLOOKUP(A4068,'List of Molecules Used'!$D$3:$D$55,'List of Molecules Used'!$E$3:$E$55,"",0,1)</f>
        <v>369.29500000000002</v>
      </c>
      <c r="H4068">
        <f>_xlfn.XLOOKUP(A4068,'List of Molecules Used'!$D$3:$D$55,'List of Molecules Used'!$F$3:$F$55,"",0,1)</f>
        <v>49.9</v>
      </c>
    </row>
    <row r="4069" spans="1:8">
      <c r="A4069" s="2" t="s">
        <v>117</v>
      </c>
      <c r="B4069" s="2"/>
      <c r="C4069">
        <v>258.51</v>
      </c>
      <c r="D4069">
        <v>8</v>
      </c>
      <c r="E4069">
        <v>97.83</v>
      </c>
      <c r="F4069" t="s">
        <v>237</v>
      </c>
      <c r="G4069">
        <f>_xlfn.XLOOKUP(A4069,'List of Molecules Used'!$D$3:$D$55,'List of Molecules Used'!$E$3:$E$55,"",0,1)</f>
        <v>369.29500000000002</v>
      </c>
      <c r="H4069">
        <f>_xlfn.XLOOKUP(A4069,'List of Molecules Used'!$D$3:$D$55,'List of Molecules Used'!$F$3:$F$55,"",0,1)</f>
        <v>49.9</v>
      </c>
    </row>
    <row r="4070" spans="1:8">
      <c r="A4070" s="2" t="s">
        <v>117</v>
      </c>
      <c r="B4070" s="2"/>
      <c r="C4070">
        <v>258.51</v>
      </c>
      <c r="D4070">
        <v>8.5</v>
      </c>
      <c r="E4070">
        <v>97.811999999999998</v>
      </c>
      <c r="F4070" t="s">
        <v>237</v>
      </c>
      <c r="G4070">
        <f>_xlfn.XLOOKUP(A4070,'List of Molecules Used'!$D$3:$D$55,'List of Molecules Used'!$E$3:$E$55,"",0,1)</f>
        <v>369.29500000000002</v>
      </c>
      <c r="H4070">
        <f>_xlfn.XLOOKUP(A4070,'List of Molecules Used'!$D$3:$D$55,'List of Molecules Used'!$F$3:$F$55,"",0,1)</f>
        <v>49.9</v>
      </c>
    </row>
    <row r="4071" spans="1:8">
      <c r="A4071" s="2" t="s">
        <v>117</v>
      </c>
      <c r="B4071" s="2"/>
      <c r="C4071">
        <v>258.51</v>
      </c>
      <c r="D4071">
        <v>9</v>
      </c>
      <c r="E4071">
        <v>97.793000000000006</v>
      </c>
      <c r="F4071" t="s">
        <v>237</v>
      </c>
      <c r="G4071">
        <f>_xlfn.XLOOKUP(A4071,'List of Molecules Used'!$D$3:$D$55,'List of Molecules Used'!$E$3:$E$55,"",0,1)</f>
        <v>369.29500000000002</v>
      </c>
      <c r="H4071">
        <f>_xlfn.XLOOKUP(A4071,'List of Molecules Used'!$D$3:$D$55,'List of Molecules Used'!$F$3:$F$55,"",0,1)</f>
        <v>49.9</v>
      </c>
    </row>
    <row r="4072" spans="1:8">
      <c r="A4072" s="2" t="s">
        <v>117</v>
      </c>
      <c r="B4072" s="2"/>
      <c r="C4072">
        <v>258.51</v>
      </c>
      <c r="D4072">
        <v>9.5</v>
      </c>
      <c r="E4072">
        <v>97.774000000000001</v>
      </c>
      <c r="F4072" t="s">
        <v>237</v>
      </c>
      <c r="G4072">
        <f>_xlfn.XLOOKUP(A4072,'List of Molecules Used'!$D$3:$D$55,'List of Molecules Used'!$E$3:$E$55,"",0,1)</f>
        <v>369.29500000000002</v>
      </c>
      <c r="H4072">
        <f>_xlfn.XLOOKUP(A4072,'List of Molecules Used'!$D$3:$D$55,'List of Molecules Used'!$F$3:$F$55,"",0,1)</f>
        <v>49.9</v>
      </c>
    </row>
    <row r="4073" spans="1:8">
      <c r="A4073" s="2" t="s">
        <v>117</v>
      </c>
      <c r="B4073" s="2"/>
      <c r="C4073">
        <v>258.51</v>
      </c>
      <c r="D4073">
        <v>10</v>
      </c>
      <c r="E4073">
        <v>97.756</v>
      </c>
      <c r="F4073" t="s">
        <v>237</v>
      </c>
      <c r="G4073">
        <f>_xlfn.XLOOKUP(A4073,'List of Molecules Used'!$D$3:$D$55,'List of Molecules Used'!$E$3:$E$55,"",0,1)</f>
        <v>369.29500000000002</v>
      </c>
      <c r="H4073">
        <f>_xlfn.XLOOKUP(A4073,'List of Molecules Used'!$D$3:$D$55,'List of Molecules Used'!$F$3:$F$55,"",0,1)</f>
        <v>49.9</v>
      </c>
    </row>
    <row r="4074" spans="1:8">
      <c r="A4074" s="2" t="s">
        <v>117</v>
      </c>
      <c r="B4074" s="2"/>
      <c r="C4074">
        <v>295.44</v>
      </c>
      <c r="D4074">
        <v>1</v>
      </c>
      <c r="E4074">
        <v>56.993000000000002</v>
      </c>
      <c r="F4074" t="s">
        <v>238</v>
      </c>
      <c r="G4074">
        <f>_xlfn.XLOOKUP(A4074,'List of Molecules Used'!$D$3:$D$55,'List of Molecules Used'!$E$3:$E$55,"",0,1)</f>
        <v>369.29500000000002</v>
      </c>
      <c r="H4074">
        <f>_xlfn.XLOOKUP(A4074,'List of Molecules Used'!$D$3:$D$55,'List of Molecules Used'!$F$3:$F$55,"",0,1)</f>
        <v>49.9</v>
      </c>
    </row>
    <row r="4075" spans="1:8">
      <c r="A4075" s="2" t="s">
        <v>117</v>
      </c>
      <c r="B4075" s="2"/>
      <c r="C4075">
        <v>295.44</v>
      </c>
      <c r="D4075">
        <v>1.5</v>
      </c>
      <c r="E4075">
        <v>57.576999999999998</v>
      </c>
      <c r="F4075" t="s">
        <v>238</v>
      </c>
      <c r="G4075">
        <f>_xlfn.XLOOKUP(A4075,'List of Molecules Used'!$D$3:$D$55,'List of Molecules Used'!$E$3:$E$55,"",0,1)</f>
        <v>369.29500000000002</v>
      </c>
      <c r="H4075">
        <f>_xlfn.XLOOKUP(A4075,'List of Molecules Used'!$D$3:$D$55,'List of Molecules Used'!$F$3:$F$55,"",0,1)</f>
        <v>49.9</v>
      </c>
    </row>
    <row r="4076" spans="1:8">
      <c r="A4076" s="2" t="s">
        <v>117</v>
      </c>
      <c r="B4076" s="2"/>
      <c r="C4076">
        <v>295.44</v>
      </c>
      <c r="D4076">
        <v>2</v>
      </c>
      <c r="E4076">
        <v>58.186999999999998</v>
      </c>
      <c r="F4076" t="s">
        <v>238</v>
      </c>
      <c r="G4076">
        <f>_xlfn.XLOOKUP(A4076,'List of Molecules Used'!$D$3:$D$55,'List of Molecules Used'!$E$3:$E$55,"",0,1)</f>
        <v>369.29500000000002</v>
      </c>
      <c r="H4076">
        <f>_xlfn.XLOOKUP(A4076,'List of Molecules Used'!$D$3:$D$55,'List of Molecules Used'!$F$3:$F$55,"",0,1)</f>
        <v>49.9</v>
      </c>
    </row>
    <row r="4077" spans="1:8">
      <c r="A4077" s="2" t="s">
        <v>117</v>
      </c>
      <c r="B4077" s="2"/>
      <c r="C4077">
        <v>295.44</v>
      </c>
      <c r="D4077">
        <v>2.5</v>
      </c>
      <c r="E4077">
        <v>58.826000000000001</v>
      </c>
      <c r="F4077" t="s">
        <v>238</v>
      </c>
      <c r="G4077">
        <f>_xlfn.XLOOKUP(A4077,'List of Molecules Used'!$D$3:$D$55,'List of Molecules Used'!$E$3:$E$55,"",0,1)</f>
        <v>369.29500000000002</v>
      </c>
      <c r="H4077">
        <f>_xlfn.XLOOKUP(A4077,'List of Molecules Used'!$D$3:$D$55,'List of Molecules Used'!$F$3:$F$55,"",0,1)</f>
        <v>49.9</v>
      </c>
    </row>
    <row r="4078" spans="1:8">
      <c r="A4078" s="2" t="s">
        <v>117</v>
      </c>
      <c r="B4078" s="2"/>
      <c r="C4078">
        <v>295.44</v>
      </c>
      <c r="D4078">
        <v>3</v>
      </c>
      <c r="E4078">
        <v>59.494999999999997</v>
      </c>
      <c r="F4078" t="s">
        <v>238</v>
      </c>
      <c r="G4078">
        <f>_xlfn.XLOOKUP(A4078,'List of Molecules Used'!$D$3:$D$55,'List of Molecules Used'!$E$3:$E$55,"",0,1)</f>
        <v>369.29500000000002</v>
      </c>
      <c r="H4078">
        <f>_xlfn.XLOOKUP(A4078,'List of Molecules Used'!$D$3:$D$55,'List of Molecules Used'!$F$3:$F$55,"",0,1)</f>
        <v>49.9</v>
      </c>
    </row>
    <row r="4079" spans="1:8">
      <c r="A4079" s="2" t="s">
        <v>117</v>
      </c>
      <c r="B4079" s="2"/>
      <c r="C4079">
        <v>295.44</v>
      </c>
      <c r="D4079">
        <v>3.5</v>
      </c>
      <c r="E4079">
        <v>60.197000000000003</v>
      </c>
      <c r="F4079" t="s">
        <v>238</v>
      </c>
      <c r="G4079">
        <f>_xlfn.XLOOKUP(A4079,'List of Molecules Used'!$D$3:$D$55,'List of Molecules Used'!$E$3:$E$55,"",0,1)</f>
        <v>369.29500000000002</v>
      </c>
      <c r="H4079">
        <f>_xlfn.XLOOKUP(A4079,'List of Molecules Used'!$D$3:$D$55,'List of Molecules Used'!$F$3:$F$55,"",0,1)</f>
        <v>49.9</v>
      </c>
    </row>
    <row r="4080" spans="1:8">
      <c r="A4080" s="2" t="s">
        <v>117</v>
      </c>
      <c r="B4080" s="2"/>
      <c r="C4080">
        <v>295.44</v>
      </c>
      <c r="D4080">
        <v>4</v>
      </c>
      <c r="E4080">
        <v>60.936</v>
      </c>
      <c r="F4080" t="s">
        <v>238</v>
      </c>
      <c r="G4080">
        <f>_xlfn.XLOOKUP(A4080,'List of Molecules Used'!$D$3:$D$55,'List of Molecules Used'!$E$3:$E$55,"",0,1)</f>
        <v>369.29500000000002</v>
      </c>
      <c r="H4080">
        <f>_xlfn.XLOOKUP(A4080,'List of Molecules Used'!$D$3:$D$55,'List of Molecules Used'!$F$3:$F$55,"",0,1)</f>
        <v>49.9</v>
      </c>
    </row>
    <row r="4081" spans="1:8">
      <c r="A4081" s="2" t="s">
        <v>117</v>
      </c>
      <c r="B4081" s="2"/>
      <c r="C4081">
        <v>295.44</v>
      </c>
      <c r="D4081">
        <v>4.5</v>
      </c>
      <c r="E4081">
        <v>61.716000000000001</v>
      </c>
      <c r="F4081" t="s">
        <v>238</v>
      </c>
      <c r="G4081">
        <f>_xlfn.XLOOKUP(A4081,'List of Molecules Used'!$D$3:$D$55,'List of Molecules Used'!$E$3:$E$55,"",0,1)</f>
        <v>369.29500000000002</v>
      </c>
      <c r="H4081">
        <f>_xlfn.XLOOKUP(A4081,'List of Molecules Used'!$D$3:$D$55,'List of Molecules Used'!$F$3:$F$55,"",0,1)</f>
        <v>49.9</v>
      </c>
    </row>
    <row r="4082" spans="1:8">
      <c r="A4082" s="2" t="s">
        <v>117</v>
      </c>
      <c r="B4082" s="2"/>
      <c r="C4082">
        <v>295.44</v>
      </c>
      <c r="D4082">
        <v>5</v>
      </c>
      <c r="E4082">
        <v>62.540999999999997</v>
      </c>
      <c r="F4082" t="s">
        <v>238</v>
      </c>
      <c r="G4082">
        <f>_xlfn.XLOOKUP(A4082,'List of Molecules Used'!$D$3:$D$55,'List of Molecules Used'!$E$3:$E$55,"",0,1)</f>
        <v>369.29500000000002</v>
      </c>
      <c r="H4082">
        <f>_xlfn.XLOOKUP(A4082,'List of Molecules Used'!$D$3:$D$55,'List of Molecules Used'!$F$3:$F$55,"",0,1)</f>
        <v>49.9</v>
      </c>
    </row>
    <row r="4083" spans="1:8">
      <c r="A4083" s="2" t="s">
        <v>117</v>
      </c>
      <c r="B4083" s="2"/>
      <c r="C4083">
        <v>295.44</v>
      </c>
      <c r="D4083">
        <v>5.5</v>
      </c>
      <c r="E4083">
        <v>63.414999999999999</v>
      </c>
      <c r="F4083" t="s">
        <v>238</v>
      </c>
      <c r="G4083">
        <f>_xlfn.XLOOKUP(A4083,'List of Molecules Used'!$D$3:$D$55,'List of Molecules Used'!$E$3:$E$55,"",0,1)</f>
        <v>369.29500000000002</v>
      </c>
      <c r="H4083">
        <f>_xlfn.XLOOKUP(A4083,'List of Molecules Used'!$D$3:$D$55,'List of Molecules Used'!$F$3:$F$55,"",0,1)</f>
        <v>49.9</v>
      </c>
    </row>
    <row r="4084" spans="1:8">
      <c r="A4084" s="2" t="s">
        <v>117</v>
      </c>
      <c r="B4084" s="2"/>
      <c r="C4084">
        <v>295.44</v>
      </c>
      <c r="D4084">
        <v>6</v>
      </c>
      <c r="E4084">
        <v>64.346000000000004</v>
      </c>
      <c r="F4084" t="s">
        <v>238</v>
      </c>
      <c r="G4084">
        <f>_xlfn.XLOOKUP(A4084,'List of Molecules Used'!$D$3:$D$55,'List of Molecules Used'!$E$3:$E$55,"",0,1)</f>
        <v>369.29500000000002</v>
      </c>
      <c r="H4084">
        <f>_xlfn.XLOOKUP(A4084,'List of Molecules Used'!$D$3:$D$55,'List of Molecules Used'!$F$3:$F$55,"",0,1)</f>
        <v>49.9</v>
      </c>
    </row>
    <row r="4085" spans="1:8">
      <c r="A4085" s="2" t="s">
        <v>117</v>
      </c>
      <c r="B4085" s="2"/>
      <c r="C4085">
        <v>295.44</v>
      </c>
      <c r="D4085">
        <v>6.5</v>
      </c>
      <c r="E4085">
        <v>65.338999999999999</v>
      </c>
      <c r="F4085" t="s">
        <v>238</v>
      </c>
      <c r="G4085">
        <f>_xlfn.XLOOKUP(A4085,'List of Molecules Used'!$D$3:$D$55,'List of Molecules Used'!$E$3:$E$55,"",0,1)</f>
        <v>369.29500000000002</v>
      </c>
      <c r="H4085">
        <f>_xlfn.XLOOKUP(A4085,'List of Molecules Used'!$D$3:$D$55,'List of Molecules Used'!$F$3:$F$55,"",0,1)</f>
        <v>49.9</v>
      </c>
    </row>
    <row r="4086" spans="1:8">
      <c r="A4086" s="2" t="s">
        <v>117</v>
      </c>
      <c r="B4086" s="2"/>
      <c r="C4086">
        <v>295.44</v>
      </c>
      <c r="D4086">
        <v>7</v>
      </c>
      <c r="E4086">
        <v>66.403999999999996</v>
      </c>
      <c r="F4086" t="s">
        <v>238</v>
      </c>
      <c r="G4086">
        <f>_xlfn.XLOOKUP(A4086,'List of Molecules Used'!$D$3:$D$55,'List of Molecules Used'!$E$3:$E$55,"",0,1)</f>
        <v>369.29500000000002</v>
      </c>
      <c r="H4086">
        <f>_xlfn.XLOOKUP(A4086,'List of Molecules Used'!$D$3:$D$55,'List of Molecules Used'!$F$3:$F$55,"",0,1)</f>
        <v>49.9</v>
      </c>
    </row>
    <row r="4087" spans="1:8">
      <c r="A4087" s="2" t="s">
        <v>117</v>
      </c>
      <c r="B4087" s="2"/>
      <c r="C4087">
        <v>295.44</v>
      </c>
      <c r="D4087">
        <v>7.5</v>
      </c>
      <c r="E4087">
        <v>67.549000000000007</v>
      </c>
      <c r="F4087" t="s">
        <v>238</v>
      </c>
      <c r="G4087">
        <f>_xlfn.XLOOKUP(A4087,'List of Molecules Used'!$D$3:$D$55,'List of Molecules Used'!$E$3:$E$55,"",0,1)</f>
        <v>369.29500000000002</v>
      </c>
      <c r="H4087">
        <f>_xlfn.XLOOKUP(A4087,'List of Molecules Used'!$D$3:$D$55,'List of Molecules Used'!$F$3:$F$55,"",0,1)</f>
        <v>49.9</v>
      </c>
    </row>
    <row r="4088" spans="1:8">
      <c r="A4088" s="2" t="s">
        <v>117</v>
      </c>
      <c r="B4088" s="2"/>
      <c r="C4088">
        <v>295.44</v>
      </c>
      <c r="D4088">
        <v>8</v>
      </c>
      <c r="E4088">
        <v>68.787999999999997</v>
      </c>
      <c r="F4088" t="s">
        <v>238</v>
      </c>
      <c r="G4088">
        <f>_xlfn.XLOOKUP(A4088,'List of Molecules Used'!$D$3:$D$55,'List of Molecules Used'!$E$3:$E$55,"",0,1)</f>
        <v>369.29500000000002</v>
      </c>
      <c r="H4088">
        <f>_xlfn.XLOOKUP(A4088,'List of Molecules Used'!$D$3:$D$55,'List of Molecules Used'!$F$3:$F$55,"",0,1)</f>
        <v>49.9</v>
      </c>
    </row>
    <row r="4089" spans="1:8">
      <c r="A4089" s="2" t="s">
        <v>117</v>
      </c>
      <c r="B4089" s="2"/>
      <c r="C4089">
        <v>295.44</v>
      </c>
      <c r="D4089">
        <v>8.5</v>
      </c>
      <c r="E4089">
        <v>70.132999999999996</v>
      </c>
      <c r="F4089" t="s">
        <v>238</v>
      </c>
      <c r="G4089">
        <f>_xlfn.XLOOKUP(A4089,'List of Molecules Used'!$D$3:$D$55,'List of Molecules Used'!$E$3:$E$55,"",0,1)</f>
        <v>369.29500000000002</v>
      </c>
      <c r="H4089">
        <f>_xlfn.XLOOKUP(A4089,'List of Molecules Used'!$D$3:$D$55,'List of Molecules Used'!$F$3:$F$55,"",0,1)</f>
        <v>49.9</v>
      </c>
    </row>
    <row r="4090" spans="1:8">
      <c r="A4090" s="2" t="s">
        <v>117</v>
      </c>
      <c r="B4090" s="2"/>
      <c r="C4090">
        <v>295.44</v>
      </c>
      <c r="D4090">
        <v>9</v>
      </c>
      <c r="E4090">
        <v>71.602999999999994</v>
      </c>
      <c r="F4090" t="s">
        <v>238</v>
      </c>
      <c r="G4090">
        <f>_xlfn.XLOOKUP(A4090,'List of Molecules Used'!$D$3:$D$55,'List of Molecules Used'!$E$3:$E$55,"",0,1)</f>
        <v>369.29500000000002</v>
      </c>
      <c r="H4090">
        <f>_xlfn.XLOOKUP(A4090,'List of Molecules Used'!$D$3:$D$55,'List of Molecules Used'!$F$3:$F$55,"",0,1)</f>
        <v>49.9</v>
      </c>
    </row>
    <row r="4091" spans="1:8">
      <c r="A4091" s="2" t="s">
        <v>117</v>
      </c>
      <c r="B4091" s="2"/>
      <c r="C4091">
        <v>295.44</v>
      </c>
      <c r="D4091">
        <v>9.5</v>
      </c>
      <c r="E4091">
        <v>73.218000000000004</v>
      </c>
      <c r="F4091" t="s">
        <v>238</v>
      </c>
      <c r="G4091">
        <f>_xlfn.XLOOKUP(A4091,'List of Molecules Used'!$D$3:$D$55,'List of Molecules Used'!$E$3:$E$55,"",0,1)</f>
        <v>369.29500000000002</v>
      </c>
      <c r="H4091">
        <f>_xlfn.XLOOKUP(A4091,'List of Molecules Used'!$D$3:$D$55,'List of Molecules Used'!$F$3:$F$55,"",0,1)</f>
        <v>49.9</v>
      </c>
    </row>
    <row r="4092" spans="1:8">
      <c r="A4092" s="2" t="s">
        <v>117</v>
      </c>
      <c r="B4092" s="2"/>
      <c r="C4092">
        <v>295.44</v>
      </c>
      <c r="D4092">
        <v>9.6953999999999994</v>
      </c>
      <c r="E4092">
        <v>73.894000000000005</v>
      </c>
      <c r="F4092" t="s">
        <v>238</v>
      </c>
      <c r="G4092">
        <f>_xlfn.XLOOKUP(A4092,'List of Molecules Used'!$D$3:$D$55,'List of Molecules Used'!$E$3:$E$55,"",0,1)</f>
        <v>369.29500000000002</v>
      </c>
      <c r="H4092">
        <f>_xlfn.XLOOKUP(A4092,'List of Molecules Used'!$D$3:$D$55,'List of Molecules Used'!$F$3:$F$55,"",0,1)</f>
        <v>49.9</v>
      </c>
    </row>
    <row r="4093" spans="1:8">
      <c r="A4093" s="2" t="s">
        <v>117</v>
      </c>
      <c r="B4093" s="2"/>
      <c r="C4093">
        <v>295.44</v>
      </c>
      <c r="D4093">
        <v>9.6953999999999994</v>
      </c>
      <c r="E4093">
        <v>107.65</v>
      </c>
      <c r="F4093" t="s">
        <v>237</v>
      </c>
      <c r="G4093">
        <f>_xlfn.XLOOKUP(A4093,'List of Molecules Used'!$D$3:$D$55,'List of Molecules Used'!$E$3:$E$55,"",0,1)</f>
        <v>369.29500000000002</v>
      </c>
      <c r="H4093">
        <f>_xlfn.XLOOKUP(A4093,'List of Molecules Used'!$D$3:$D$55,'List of Molecules Used'!$F$3:$F$55,"",0,1)</f>
        <v>49.9</v>
      </c>
    </row>
    <row r="4094" spans="1:8">
      <c r="A4094" s="2" t="s">
        <v>117</v>
      </c>
      <c r="B4094" s="2"/>
      <c r="C4094">
        <v>295.44</v>
      </c>
      <c r="D4094">
        <v>10</v>
      </c>
      <c r="E4094">
        <v>107.62</v>
      </c>
      <c r="F4094" t="s">
        <v>237</v>
      </c>
      <c r="G4094">
        <f>_xlfn.XLOOKUP(A4094,'List of Molecules Used'!$D$3:$D$55,'List of Molecules Used'!$E$3:$E$55,"",0,1)</f>
        <v>369.29500000000002</v>
      </c>
      <c r="H4094">
        <f>_xlfn.XLOOKUP(A4094,'List of Molecules Used'!$D$3:$D$55,'List of Molecules Used'!$F$3:$F$55,"",0,1)</f>
        <v>49.9</v>
      </c>
    </row>
    <row r="4095" spans="1:8">
      <c r="A4095" s="2" t="s">
        <v>117</v>
      </c>
      <c r="B4095" s="2"/>
      <c r="C4095">
        <v>332.37</v>
      </c>
      <c r="D4095">
        <v>1</v>
      </c>
      <c r="E4095">
        <v>60.271000000000001</v>
      </c>
      <c r="F4095" t="s">
        <v>238</v>
      </c>
      <c r="G4095">
        <f>_xlfn.XLOOKUP(A4095,'List of Molecules Used'!$D$3:$D$55,'List of Molecules Used'!$E$3:$E$55,"",0,1)</f>
        <v>369.29500000000002</v>
      </c>
      <c r="H4095">
        <f>_xlfn.XLOOKUP(A4095,'List of Molecules Used'!$D$3:$D$55,'List of Molecules Used'!$F$3:$F$55,"",0,1)</f>
        <v>49.9</v>
      </c>
    </row>
    <row r="4096" spans="1:8">
      <c r="A4096" s="2" t="s">
        <v>117</v>
      </c>
      <c r="B4096" s="2"/>
      <c r="C4096">
        <v>332.37</v>
      </c>
      <c r="D4096">
        <v>1.5</v>
      </c>
      <c r="E4096">
        <v>60.624000000000002</v>
      </c>
      <c r="F4096" t="s">
        <v>238</v>
      </c>
      <c r="G4096">
        <f>_xlfn.XLOOKUP(A4096,'List of Molecules Used'!$D$3:$D$55,'List of Molecules Used'!$E$3:$E$55,"",0,1)</f>
        <v>369.29500000000002</v>
      </c>
      <c r="H4096">
        <f>_xlfn.XLOOKUP(A4096,'List of Molecules Used'!$D$3:$D$55,'List of Molecules Used'!$F$3:$F$55,"",0,1)</f>
        <v>49.9</v>
      </c>
    </row>
    <row r="4097" spans="1:8">
      <c r="A4097" s="2" t="s">
        <v>117</v>
      </c>
      <c r="B4097" s="2"/>
      <c r="C4097">
        <v>332.37</v>
      </c>
      <c r="D4097">
        <v>2</v>
      </c>
      <c r="E4097">
        <v>60.984999999999999</v>
      </c>
      <c r="F4097" t="s">
        <v>238</v>
      </c>
      <c r="G4097">
        <f>_xlfn.XLOOKUP(A4097,'List of Molecules Used'!$D$3:$D$55,'List of Molecules Used'!$E$3:$E$55,"",0,1)</f>
        <v>369.29500000000002</v>
      </c>
      <c r="H4097">
        <f>_xlfn.XLOOKUP(A4097,'List of Molecules Used'!$D$3:$D$55,'List of Molecules Used'!$F$3:$F$55,"",0,1)</f>
        <v>49.9</v>
      </c>
    </row>
    <row r="4098" spans="1:8">
      <c r="A4098" s="2" t="s">
        <v>117</v>
      </c>
      <c r="B4098" s="2"/>
      <c r="C4098">
        <v>332.37</v>
      </c>
      <c r="D4098">
        <v>2.5</v>
      </c>
      <c r="E4098">
        <v>61.356999999999999</v>
      </c>
      <c r="F4098" t="s">
        <v>238</v>
      </c>
      <c r="G4098">
        <f>_xlfn.XLOOKUP(A4098,'List of Molecules Used'!$D$3:$D$55,'List of Molecules Used'!$E$3:$E$55,"",0,1)</f>
        <v>369.29500000000002</v>
      </c>
      <c r="H4098">
        <f>_xlfn.XLOOKUP(A4098,'List of Molecules Used'!$D$3:$D$55,'List of Molecules Used'!$F$3:$F$55,"",0,1)</f>
        <v>49.9</v>
      </c>
    </row>
    <row r="4099" spans="1:8">
      <c r="A4099" s="2" t="s">
        <v>117</v>
      </c>
      <c r="B4099" s="2"/>
      <c r="C4099">
        <v>332.37</v>
      </c>
      <c r="D4099">
        <v>3</v>
      </c>
      <c r="E4099">
        <v>61.738999999999997</v>
      </c>
      <c r="F4099" t="s">
        <v>238</v>
      </c>
      <c r="G4099">
        <f>_xlfn.XLOOKUP(A4099,'List of Molecules Used'!$D$3:$D$55,'List of Molecules Used'!$E$3:$E$55,"",0,1)</f>
        <v>369.29500000000002</v>
      </c>
      <c r="H4099">
        <f>_xlfn.XLOOKUP(A4099,'List of Molecules Used'!$D$3:$D$55,'List of Molecules Used'!$F$3:$F$55,"",0,1)</f>
        <v>49.9</v>
      </c>
    </row>
    <row r="4100" spans="1:8">
      <c r="A4100" s="2" t="s">
        <v>117</v>
      </c>
      <c r="B4100" s="2"/>
      <c r="C4100">
        <v>332.37</v>
      </c>
      <c r="D4100">
        <v>3.5</v>
      </c>
      <c r="E4100">
        <v>62.131999999999998</v>
      </c>
      <c r="F4100" t="s">
        <v>238</v>
      </c>
      <c r="G4100">
        <f>_xlfn.XLOOKUP(A4100,'List of Molecules Used'!$D$3:$D$55,'List of Molecules Used'!$E$3:$E$55,"",0,1)</f>
        <v>369.29500000000002</v>
      </c>
      <c r="H4100">
        <f>_xlfn.XLOOKUP(A4100,'List of Molecules Used'!$D$3:$D$55,'List of Molecules Used'!$F$3:$F$55,"",0,1)</f>
        <v>49.9</v>
      </c>
    </row>
    <row r="4101" spans="1:8">
      <c r="A4101" s="2" t="s">
        <v>117</v>
      </c>
      <c r="B4101" s="2"/>
      <c r="C4101">
        <v>332.37</v>
      </c>
      <c r="D4101">
        <v>4</v>
      </c>
      <c r="E4101">
        <v>62.536000000000001</v>
      </c>
      <c r="F4101" t="s">
        <v>238</v>
      </c>
      <c r="G4101">
        <f>_xlfn.XLOOKUP(A4101,'List of Molecules Used'!$D$3:$D$55,'List of Molecules Used'!$E$3:$E$55,"",0,1)</f>
        <v>369.29500000000002</v>
      </c>
      <c r="H4101">
        <f>_xlfn.XLOOKUP(A4101,'List of Molecules Used'!$D$3:$D$55,'List of Molecules Used'!$F$3:$F$55,"",0,1)</f>
        <v>49.9</v>
      </c>
    </row>
    <row r="4102" spans="1:8">
      <c r="A4102" s="2" t="s">
        <v>117</v>
      </c>
      <c r="B4102" s="2"/>
      <c r="C4102">
        <v>332.37</v>
      </c>
      <c r="D4102">
        <v>4.5</v>
      </c>
      <c r="E4102">
        <v>62.951000000000001</v>
      </c>
      <c r="F4102" t="s">
        <v>238</v>
      </c>
      <c r="G4102">
        <f>_xlfn.XLOOKUP(A4102,'List of Molecules Used'!$D$3:$D$55,'List of Molecules Used'!$E$3:$E$55,"",0,1)</f>
        <v>369.29500000000002</v>
      </c>
      <c r="H4102">
        <f>_xlfn.XLOOKUP(A4102,'List of Molecules Used'!$D$3:$D$55,'List of Molecules Used'!$F$3:$F$55,"",0,1)</f>
        <v>49.9</v>
      </c>
    </row>
    <row r="4103" spans="1:8">
      <c r="A4103" s="2" t="s">
        <v>117</v>
      </c>
      <c r="B4103" s="2"/>
      <c r="C4103">
        <v>332.37</v>
      </c>
      <c r="D4103">
        <v>5</v>
      </c>
      <c r="E4103">
        <v>63.378999999999998</v>
      </c>
      <c r="F4103" t="s">
        <v>238</v>
      </c>
      <c r="G4103">
        <f>_xlfn.XLOOKUP(A4103,'List of Molecules Used'!$D$3:$D$55,'List of Molecules Used'!$E$3:$E$55,"",0,1)</f>
        <v>369.29500000000002</v>
      </c>
      <c r="H4103">
        <f>_xlfn.XLOOKUP(A4103,'List of Molecules Used'!$D$3:$D$55,'List of Molecules Used'!$F$3:$F$55,"",0,1)</f>
        <v>49.9</v>
      </c>
    </row>
    <row r="4104" spans="1:8">
      <c r="A4104" s="2" t="s">
        <v>117</v>
      </c>
      <c r="B4104" s="2"/>
      <c r="C4104">
        <v>332.37</v>
      </c>
      <c r="D4104">
        <v>5.5</v>
      </c>
      <c r="E4104">
        <v>63.820999999999998</v>
      </c>
      <c r="F4104" t="s">
        <v>238</v>
      </c>
      <c r="G4104">
        <f>_xlfn.XLOOKUP(A4104,'List of Molecules Used'!$D$3:$D$55,'List of Molecules Used'!$E$3:$E$55,"",0,1)</f>
        <v>369.29500000000002</v>
      </c>
      <c r="H4104">
        <f>_xlfn.XLOOKUP(A4104,'List of Molecules Used'!$D$3:$D$55,'List of Molecules Used'!$F$3:$F$55,"",0,1)</f>
        <v>49.9</v>
      </c>
    </row>
    <row r="4105" spans="1:8">
      <c r="A4105" s="2" t="s">
        <v>117</v>
      </c>
      <c r="B4105" s="2"/>
      <c r="C4105">
        <v>332.37</v>
      </c>
      <c r="D4105">
        <v>6</v>
      </c>
      <c r="E4105">
        <v>64.275999999999996</v>
      </c>
      <c r="F4105" t="s">
        <v>238</v>
      </c>
      <c r="G4105">
        <f>_xlfn.XLOOKUP(A4105,'List of Molecules Used'!$D$3:$D$55,'List of Molecules Used'!$E$3:$E$55,"",0,1)</f>
        <v>369.29500000000002</v>
      </c>
      <c r="H4105">
        <f>_xlfn.XLOOKUP(A4105,'List of Molecules Used'!$D$3:$D$55,'List of Molecules Used'!$F$3:$F$55,"",0,1)</f>
        <v>49.9</v>
      </c>
    </row>
    <row r="4106" spans="1:8">
      <c r="A4106" s="2" t="s">
        <v>117</v>
      </c>
      <c r="B4106" s="2"/>
      <c r="C4106">
        <v>332.37</v>
      </c>
      <c r="D4106">
        <v>6.5</v>
      </c>
      <c r="E4106">
        <v>64.745000000000005</v>
      </c>
      <c r="F4106" t="s">
        <v>238</v>
      </c>
      <c r="G4106">
        <f>_xlfn.XLOOKUP(A4106,'List of Molecules Used'!$D$3:$D$55,'List of Molecules Used'!$E$3:$E$55,"",0,1)</f>
        <v>369.29500000000002</v>
      </c>
      <c r="H4106">
        <f>_xlfn.XLOOKUP(A4106,'List of Molecules Used'!$D$3:$D$55,'List of Molecules Used'!$F$3:$F$55,"",0,1)</f>
        <v>49.9</v>
      </c>
    </row>
    <row r="4107" spans="1:8">
      <c r="A4107" s="2" t="s">
        <v>117</v>
      </c>
      <c r="B4107" s="2"/>
      <c r="C4107">
        <v>332.37</v>
      </c>
      <c r="D4107">
        <v>7</v>
      </c>
      <c r="E4107">
        <v>65.23</v>
      </c>
      <c r="F4107" t="s">
        <v>238</v>
      </c>
      <c r="G4107">
        <f>_xlfn.XLOOKUP(A4107,'List of Molecules Used'!$D$3:$D$55,'List of Molecules Used'!$E$3:$E$55,"",0,1)</f>
        <v>369.29500000000002</v>
      </c>
      <c r="H4107">
        <f>_xlfn.XLOOKUP(A4107,'List of Molecules Used'!$D$3:$D$55,'List of Molecules Used'!$F$3:$F$55,"",0,1)</f>
        <v>49.9</v>
      </c>
    </row>
    <row r="4108" spans="1:8">
      <c r="A4108" s="2" t="s">
        <v>117</v>
      </c>
      <c r="B4108" s="2"/>
      <c r="C4108">
        <v>332.37</v>
      </c>
      <c r="D4108">
        <v>7.5</v>
      </c>
      <c r="E4108">
        <v>65.730999999999995</v>
      </c>
      <c r="F4108" t="s">
        <v>238</v>
      </c>
      <c r="G4108">
        <f>_xlfn.XLOOKUP(A4108,'List of Molecules Used'!$D$3:$D$55,'List of Molecules Used'!$E$3:$E$55,"",0,1)</f>
        <v>369.29500000000002</v>
      </c>
      <c r="H4108">
        <f>_xlfn.XLOOKUP(A4108,'List of Molecules Used'!$D$3:$D$55,'List of Molecules Used'!$F$3:$F$55,"",0,1)</f>
        <v>49.9</v>
      </c>
    </row>
    <row r="4109" spans="1:8">
      <c r="A4109" s="2" t="s">
        <v>117</v>
      </c>
      <c r="B4109" s="2"/>
      <c r="C4109">
        <v>332.37</v>
      </c>
      <c r="D4109">
        <v>8</v>
      </c>
      <c r="E4109">
        <v>66.25</v>
      </c>
      <c r="F4109" t="s">
        <v>238</v>
      </c>
      <c r="G4109">
        <f>_xlfn.XLOOKUP(A4109,'List of Molecules Used'!$D$3:$D$55,'List of Molecules Used'!$E$3:$E$55,"",0,1)</f>
        <v>369.29500000000002</v>
      </c>
      <c r="H4109">
        <f>_xlfn.XLOOKUP(A4109,'List of Molecules Used'!$D$3:$D$55,'List of Molecules Used'!$F$3:$F$55,"",0,1)</f>
        <v>49.9</v>
      </c>
    </row>
    <row r="4110" spans="1:8">
      <c r="A4110" s="2" t="s">
        <v>117</v>
      </c>
      <c r="B4110" s="2"/>
      <c r="C4110">
        <v>332.37</v>
      </c>
      <c r="D4110">
        <v>8.5</v>
      </c>
      <c r="E4110">
        <v>66.786000000000001</v>
      </c>
      <c r="F4110" t="s">
        <v>238</v>
      </c>
      <c r="G4110">
        <f>_xlfn.XLOOKUP(A4110,'List of Molecules Used'!$D$3:$D$55,'List of Molecules Used'!$E$3:$E$55,"",0,1)</f>
        <v>369.29500000000002</v>
      </c>
      <c r="H4110">
        <f>_xlfn.XLOOKUP(A4110,'List of Molecules Used'!$D$3:$D$55,'List of Molecules Used'!$F$3:$F$55,"",0,1)</f>
        <v>49.9</v>
      </c>
    </row>
    <row r="4111" spans="1:8">
      <c r="A4111" s="2" t="s">
        <v>117</v>
      </c>
      <c r="B4111" s="2"/>
      <c r="C4111">
        <v>332.37</v>
      </c>
      <c r="D4111">
        <v>9</v>
      </c>
      <c r="E4111">
        <v>67.341999999999999</v>
      </c>
      <c r="F4111" t="s">
        <v>238</v>
      </c>
      <c r="G4111">
        <f>_xlfn.XLOOKUP(A4111,'List of Molecules Used'!$D$3:$D$55,'List of Molecules Used'!$E$3:$E$55,"",0,1)</f>
        <v>369.29500000000002</v>
      </c>
      <c r="H4111">
        <f>_xlfn.XLOOKUP(A4111,'List of Molecules Used'!$D$3:$D$55,'List of Molecules Used'!$F$3:$F$55,"",0,1)</f>
        <v>49.9</v>
      </c>
    </row>
    <row r="4112" spans="1:8">
      <c r="A4112" s="2" t="s">
        <v>117</v>
      </c>
      <c r="B4112" s="2"/>
      <c r="C4112">
        <v>332.37</v>
      </c>
      <c r="D4112">
        <v>9.5</v>
      </c>
      <c r="E4112">
        <v>67.918000000000006</v>
      </c>
      <c r="F4112" t="s">
        <v>238</v>
      </c>
      <c r="G4112">
        <f>_xlfn.XLOOKUP(A4112,'List of Molecules Used'!$D$3:$D$55,'List of Molecules Used'!$E$3:$E$55,"",0,1)</f>
        <v>369.29500000000002</v>
      </c>
      <c r="H4112">
        <f>_xlfn.XLOOKUP(A4112,'List of Molecules Used'!$D$3:$D$55,'List of Molecules Used'!$F$3:$F$55,"",0,1)</f>
        <v>49.9</v>
      </c>
    </row>
    <row r="4113" spans="1:8">
      <c r="A4113" s="2" t="s">
        <v>117</v>
      </c>
      <c r="B4113" s="2"/>
      <c r="C4113">
        <v>332.37</v>
      </c>
      <c r="D4113">
        <v>10</v>
      </c>
      <c r="E4113">
        <v>68.516999999999996</v>
      </c>
      <c r="F4113" t="s">
        <v>238</v>
      </c>
      <c r="G4113">
        <f>_xlfn.XLOOKUP(A4113,'List of Molecules Used'!$D$3:$D$55,'List of Molecules Used'!$E$3:$E$55,"",0,1)</f>
        <v>369.29500000000002</v>
      </c>
      <c r="H4113">
        <f>_xlfn.XLOOKUP(A4113,'List of Molecules Used'!$D$3:$D$55,'List of Molecules Used'!$F$3:$F$55,"",0,1)</f>
        <v>49.9</v>
      </c>
    </row>
    <row r="4114" spans="1:8">
      <c r="A4114" s="2" t="s">
        <v>117</v>
      </c>
      <c r="B4114" s="2"/>
      <c r="C4114">
        <v>369.3</v>
      </c>
      <c r="D4114">
        <v>1</v>
      </c>
      <c r="E4114">
        <v>63.543999999999997</v>
      </c>
      <c r="F4114" t="s">
        <v>238</v>
      </c>
      <c r="G4114">
        <f>_xlfn.XLOOKUP(A4114,'List of Molecules Used'!$D$3:$D$55,'List of Molecules Used'!$E$3:$E$55,"",0,1)</f>
        <v>369.29500000000002</v>
      </c>
      <c r="H4114">
        <f>_xlfn.XLOOKUP(A4114,'List of Molecules Used'!$D$3:$D$55,'List of Molecules Used'!$F$3:$F$55,"",0,1)</f>
        <v>49.9</v>
      </c>
    </row>
    <row r="4115" spans="1:8">
      <c r="A4115" s="2" t="s">
        <v>117</v>
      </c>
      <c r="B4115" s="2"/>
      <c r="C4115">
        <v>369.3</v>
      </c>
      <c r="D4115">
        <v>1.5</v>
      </c>
      <c r="E4115">
        <v>63.774999999999999</v>
      </c>
      <c r="F4115" t="s">
        <v>238</v>
      </c>
      <c r="G4115">
        <f>_xlfn.XLOOKUP(A4115,'List of Molecules Used'!$D$3:$D$55,'List of Molecules Used'!$E$3:$E$55,"",0,1)</f>
        <v>369.29500000000002</v>
      </c>
      <c r="H4115">
        <f>_xlfn.XLOOKUP(A4115,'List of Molecules Used'!$D$3:$D$55,'List of Molecules Used'!$F$3:$F$55,"",0,1)</f>
        <v>49.9</v>
      </c>
    </row>
    <row r="4116" spans="1:8">
      <c r="A4116" s="2" t="s">
        <v>117</v>
      </c>
      <c r="B4116" s="2"/>
      <c r="C4116">
        <v>369.3</v>
      </c>
      <c r="D4116">
        <v>2</v>
      </c>
      <c r="E4116">
        <v>64.010000000000005</v>
      </c>
      <c r="F4116" t="s">
        <v>238</v>
      </c>
      <c r="G4116">
        <f>_xlfn.XLOOKUP(A4116,'List of Molecules Used'!$D$3:$D$55,'List of Molecules Used'!$E$3:$E$55,"",0,1)</f>
        <v>369.29500000000002</v>
      </c>
      <c r="H4116">
        <f>_xlfn.XLOOKUP(A4116,'List of Molecules Used'!$D$3:$D$55,'List of Molecules Used'!$F$3:$F$55,"",0,1)</f>
        <v>49.9</v>
      </c>
    </row>
    <row r="4117" spans="1:8">
      <c r="A4117" s="2" t="s">
        <v>117</v>
      </c>
      <c r="B4117" s="2"/>
      <c r="C4117">
        <v>369.3</v>
      </c>
      <c r="D4117">
        <v>2.5</v>
      </c>
      <c r="E4117">
        <v>64.248000000000005</v>
      </c>
      <c r="F4117" t="s">
        <v>238</v>
      </c>
      <c r="G4117">
        <f>_xlfn.XLOOKUP(A4117,'List of Molecules Used'!$D$3:$D$55,'List of Molecules Used'!$E$3:$E$55,"",0,1)</f>
        <v>369.29500000000002</v>
      </c>
      <c r="H4117">
        <f>_xlfn.XLOOKUP(A4117,'List of Molecules Used'!$D$3:$D$55,'List of Molecules Used'!$F$3:$F$55,"",0,1)</f>
        <v>49.9</v>
      </c>
    </row>
    <row r="4118" spans="1:8">
      <c r="A4118" s="2" t="s">
        <v>117</v>
      </c>
      <c r="B4118" s="2"/>
      <c r="C4118">
        <v>369.3</v>
      </c>
      <c r="D4118">
        <v>3</v>
      </c>
      <c r="E4118">
        <v>64.491</v>
      </c>
      <c r="F4118" t="s">
        <v>238</v>
      </c>
      <c r="G4118">
        <f>_xlfn.XLOOKUP(A4118,'List of Molecules Used'!$D$3:$D$55,'List of Molecules Used'!$E$3:$E$55,"",0,1)</f>
        <v>369.29500000000002</v>
      </c>
      <c r="H4118">
        <f>_xlfn.XLOOKUP(A4118,'List of Molecules Used'!$D$3:$D$55,'List of Molecules Used'!$F$3:$F$55,"",0,1)</f>
        <v>49.9</v>
      </c>
    </row>
    <row r="4119" spans="1:8">
      <c r="A4119" s="2" t="s">
        <v>117</v>
      </c>
      <c r="B4119" s="2"/>
      <c r="C4119">
        <v>369.3</v>
      </c>
      <c r="D4119">
        <v>3.5</v>
      </c>
      <c r="E4119">
        <v>64.739000000000004</v>
      </c>
      <c r="F4119" t="s">
        <v>238</v>
      </c>
      <c r="G4119">
        <f>_xlfn.XLOOKUP(A4119,'List of Molecules Used'!$D$3:$D$55,'List of Molecules Used'!$E$3:$E$55,"",0,1)</f>
        <v>369.29500000000002</v>
      </c>
      <c r="H4119">
        <f>_xlfn.XLOOKUP(A4119,'List of Molecules Used'!$D$3:$D$55,'List of Molecules Used'!$F$3:$F$55,"",0,1)</f>
        <v>49.9</v>
      </c>
    </row>
    <row r="4120" spans="1:8">
      <c r="A4120" s="2" t="s">
        <v>117</v>
      </c>
      <c r="B4120" s="2"/>
      <c r="C4120">
        <v>369.3</v>
      </c>
      <c r="D4120">
        <v>4</v>
      </c>
      <c r="E4120">
        <v>64.989999999999995</v>
      </c>
      <c r="F4120" t="s">
        <v>238</v>
      </c>
      <c r="G4120">
        <f>_xlfn.XLOOKUP(A4120,'List of Molecules Used'!$D$3:$D$55,'List of Molecules Used'!$E$3:$E$55,"",0,1)</f>
        <v>369.29500000000002</v>
      </c>
      <c r="H4120">
        <f>_xlfn.XLOOKUP(A4120,'List of Molecules Used'!$D$3:$D$55,'List of Molecules Used'!$F$3:$F$55,"",0,1)</f>
        <v>49.9</v>
      </c>
    </row>
    <row r="4121" spans="1:8">
      <c r="A4121" s="2" t="s">
        <v>117</v>
      </c>
      <c r="B4121" s="2"/>
      <c r="C4121">
        <v>369.3</v>
      </c>
      <c r="D4121">
        <v>4.5</v>
      </c>
      <c r="E4121">
        <v>65.245999999999995</v>
      </c>
      <c r="F4121" t="s">
        <v>238</v>
      </c>
      <c r="G4121">
        <f>_xlfn.XLOOKUP(A4121,'List of Molecules Used'!$D$3:$D$55,'List of Molecules Used'!$E$3:$E$55,"",0,1)</f>
        <v>369.29500000000002</v>
      </c>
      <c r="H4121">
        <f>_xlfn.XLOOKUP(A4121,'List of Molecules Used'!$D$3:$D$55,'List of Molecules Used'!$F$3:$F$55,"",0,1)</f>
        <v>49.9</v>
      </c>
    </row>
    <row r="4122" spans="1:8">
      <c r="A4122" s="2" t="s">
        <v>117</v>
      </c>
      <c r="B4122" s="2"/>
      <c r="C4122">
        <v>369.3</v>
      </c>
      <c r="D4122">
        <v>5</v>
      </c>
      <c r="E4122">
        <v>65.507000000000005</v>
      </c>
      <c r="F4122" t="s">
        <v>238</v>
      </c>
      <c r="G4122">
        <f>_xlfn.XLOOKUP(A4122,'List of Molecules Used'!$D$3:$D$55,'List of Molecules Used'!$E$3:$E$55,"",0,1)</f>
        <v>369.29500000000002</v>
      </c>
      <c r="H4122">
        <f>_xlfn.XLOOKUP(A4122,'List of Molecules Used'!$D$3:$D$55,'List of Molecules Used'!$F$3:$F$55,"",0,1)</f>
        <v>49.9</v>
      </c>
    </row>
    <row r="4123" spans="1:8">
      <c r="A4123" s="2" t="s">
        <v>117</v>
      </c>
      <c r="B4123" s="2"/>
      <c r="C4123">
        <v>369.3</v>
      </c>
      <c r="D4123">
        <v>5.5</v>
      </c>
      <c r="E4123">
        <v>65.772999999999996</v>
      </c>
      <c r="F4123" t="s">
        <v>238</v>
      </c>
      <c r="G4123">
        <f>_xlfn.XLOOKUP(A4123,'List of Molecules Used'!$D$3:$D$55,'List of Molecules Used'!$E$3:$E$55,"",0,1)</f>
        <v>369.29500000000002</v>
      </c>
      <c r="H4123">
        <f>_xlfn.XLOOKUP(A4123,'List of Molecules Used'!$D$3:$D$55,'List of Molecules Used'!$F$3:$F$55,"",0,1)</f>
        <v>49.9</v>
      </c>
    </row>
    <row r="4124" spans="1:8">
      <c r="A4124" s="2" t="s">
        <v>117</v>
      </c>
      <c r="B4124" s="2"/>
      <c r="C4124">
        <v>369.3</v>
      </c>
      <c r="D4124">
        <v>6</v>
      </c>
      <c r="E4124">
        <v>66.043999999999997</v>
      </c>
      <c r="F4124" t="s">
        <v>238</v>
      </c>
      <c r="G4124">
        <f>_xlfn.XLOOKUP(A4124,'List of Molecules Used'!$D$3:$D$55,'List of Molecules Used'!$E$3:$E$55,"",0,1)</f>
        <v>369.29500000000002</v>
      </c>
      <c r="H4124">
        <f>_xlfn.XLOOKUP(A4124,'List of Molecules Used'!$D$3:$D$55,'List of Molecules Used'!$F$3:$F$55,"",0,1)</f>
        <v>49.9</v>
      </c>
    </row>
    <row r="4125" spans="1:8">
      <c r="A4125" s="2" t="s">
        <v>117</v>
      </c>
      <c r="B4125" s="2"/>
      <c r="C4125">
        <v>369.3</v>
      </c>
      <c r="D4125">
        <v>6.5</v>
      </c>
      <c r="E4125">
        <v>66.319000000000003</v>
      </c>
      <c r="F4125" t="s">
        <v>238</v>
      </c>
      <c r="G4125">
        <f>_xlfn.XLOOKUP(A4125,'List of Molecules Used'!$D$3:$D$55,'List of Molecules Used'!$E$3:$E$55,"",0,1)</f>
        <v>369.29500000000002</v>
      </c>
      <c r="H4125">
        <f>_xlfn.XLOOKUP(A4125,'List of Molecules Used'!$D$3:$D$55,'List of Molecules Used'!$F$3:$F$55,"",0,1)</f>
        <v>49.9</v>
      </c>
    </row>
    <row r="4126" spans="1:8">
      <c r="A4126" s="2" t="s">
        <v>117</v>
      </c>
      <c r="B4126" s="2"/>
      <c r="C4126">
        <v>369.3</v>
      </c>
      <c r="D4126">
        <v>7</v>
      </c>
      <c r="E4126">
        <v>66.600999999999999</v>
      </c>
      <c r="F4126" t="s">
        <v>238</v>
      </c>
      <c r="G4126">
        <f>_xlfn.XLOOKUP(A4126,'List of Molecules Used'!$D$3:$D$55,'List of Molecules Used'!$E$3:$E$55,"",0,1)</f>
        <v>369.29500000000002</v>
      </c>
      <c r="H4126">
        <f>_xlfn.XLOOKUP(A4126,'List of Molecules Used'!$D$3:$D$55,'List of Molecules Used'!$F$3:$F$55,"",0,1)</f>
        <v>49.9</v>
      </c>
    </row>
    <row r="4127" spans="1:8">
      <c r="A4127" s="2" t="s">
        <v>117</v>
      </c>
      <c r="B4127" s="2"/>
      <c r="C4127">
        <v>369.3</v>
      </c>
      <c r="D4127">
        <v>7.5</v>
      </c>
      <c r="E4127">
        <v>66.887</v>
      </c>
      <c r="F4127" t="s">
        <v>238</v>
      </c>
      <c r="G4127">
        <f>_xlfn.XLOOKUP(A4127,'List of Molecules Used'!$D$3:$D$55,'List of Molecules Used'!$E$3:$E$55,"",0,1)</f>
        <v>369.29500000000002</v>
      </c>
      <c r="H4127">
        <f>_xlfn.XLOOKUP(A4127,'List of Molecules Used'!$D$3:$D$55,'List of Molecules Used'!$F$3:$F$55,"",0,1)</f>
        <v>49.9</v>
      </c>
    </row>
    <row r="4128" spans="1:8">
      <c r="A4128" s="2" t="s">
        <v>117</v>
      </c>
      <c r="B4128" s="2"/>
      <c r="C4128">
        <v>369.3</v>
      </c>
      <c r="D4128">
        <v>8</v>
      </c>
      <c r="E4128">
        <v>67.180000000000007</v>
      </c>
      <c r="F4128" t="s">
        <v>238</v>
      </c>
      <c r="G4128">
        <f>_xlfn.XLOOKUP(A4128,'List of Molecules Used'!$D$3:$D$55,'List of Molecules Used'!$E$3:$E$55,"",0,1)</f>
        <v>369.29500000000002</v>
      </c>
      <c r="H4128">
        <f>_xlfn.XLOOKUP(A4128,'List of Molecules Used'!$D$3:$D$55,'List of Molecules Used'!$F$3:$F$55,"",0,1)</f>
        <v>49.9</v>
      </c>
    </row>
    <row r="4129" spans="1:8">
      <c r="A4129" s="2" t="s">
        <v>117</v>
      </c>
      <c r="B4129" s="2"/>
      <c r="C4129">
        <v>369.3</v>
      </c>
      <c r="D4129">
        <v>8.5</v>
      </c>
      <c r="E4129">
        <v>67.477999999999994</v>
      </c>
      <c r="F4129" t="s">
        <v>238</v>
      </c>
      <c r="G4129">
        <f>_xlfn.XLOOKUP(A4129,'List of Molecules Used'!$D$3:$D$55,'List of Molecules Used'!$E$3:$E$55,"",0,1)</f>
        <v>369.29500000000002</v>
      </c>
      <c r="H4129">
        <f>_xlfn.XLOOKUP(A4129,'List of Molecules Used'!$D$3:$D$55,'List of Molecules Used'!$F$3:$F$55,"",0,1)</f>
        <v>49.9</v>
      </c>
    </row>
    <row r="4130" spans="1:8">
      <c r="A4130" s="2" t="s">
        <v>117</v>
      </c>
      <c r="B4130" s="2"/>
      <c r="C4130">
        <v>369.3</v>
      </c>
      <c r="D4130">
        <v>9</v>
      </c>
      <c r="E4130">
        <v>67.781999999999996</v>
      </c>
      <c r="F4130" t="s">
        <v>238</v>
      </c>
      <c r="G4130">
        <f>_xlfn.XLOOKUP(A4130,'List of Molecules Used'!$D$3:$D$55,'List of Molecules Used'!$E$3:$E$55,"",0,1)</f>
        <v>369.29500000000002</v>
      </c>
      <c r="H4130">
        <f>_xlfn.XLOOKUP(A4130,'List of Molecules Used'!$D$3:$D$55,'List of Molecules Used'!$F$3:$F$55,"",0,1)</f>
        <v>49.9</v>
      </c>
    </row>
    <row r="4131" spans="1:8">
      <c r="A4131" s="2" t="s">
        <v>117</v>
      </c>
      <c r="B4131" s="2"/>
      <c r="C4131">
        <v>369.3</v>
      </c>
      <c r="D4131">
        <v>9.5</v>
      </c>
      <c r="E4131">
        <v>68.091999999999999</v>
      </c>
      <c r="F4131" t="s">
        <v>238</v>
      </c>
      <c r="G4131">
        <f>_xlfn.XLOOKUP(A4131,'List of Molecules Used'!$D$3:$D$55,'List of Molecules Used'!$E$3:$E$55,"",0,1)</f>
        <v>369.29500000000002</v>
      </c>
      <c r="H4131">
        <f>_xlfn.XLOOKUP(A4131,'List of Molecules Used'!$D$3:$D$55,'List of Molecules Used'!$F$3:$F$55,"",0,1)</f>
        <v>49.9</v>
      </c>
    </row>
    <row r="4132" spans="1:8">
      <c r="A4132" s="2" t="s">
        <v>117</v>
      </c>
      <c r="B4132" s="2"/>
      <c r="C4132">
        <v>369.3</v>
      </c>
      <c r="D4132">
        <v>10</v>
      </c>
      <c r="E4132">
        <v>68.409000000000006</v>
      </c>
      <c r="F4132" t="s">
        <v>238</v>
      </c>
      <c r="G4132">
        <f>_xlfn.XLOOKUP(A4132,'List of Molecules Used'!$D$3:$D$55,'List of Molecules Used'!$E$3:$E$55,"",0,1)</f>
        <v>369.29500000000002</v>
      </c>
      <c r="H4132">
        <f>_xlfn.XLOOKUP(A4132,'List of Molecules Used'!$D$3:$D$55,'List of Molecules Used'!$F$3:$F$55,"",0,1)</f>
        <v>49.9</v>
      </c>
    </row>
    <row r="4133" spans="1:8">
      <c r="A4133" s="2" t="s">
        <v>117</v>
      </c>
      <c r="B4133" s="2"/>
      <c r="C4133">
        <v>406.23</v>
      </c>
      <c r="D4133">
        <v>1</v>
      </c>
      <c r="E4133">
        <v>66.680999999999997</v>
      </c>
      <c r="F4133" t="s">
        <v>238</v>
      </c>
      <c r="G4133">
        <f>_xlfn.XLOOKUP(A4133,'List of Molecules Used'!$D$3:$D$55,'List of Molecules Used'!$E$3:$E$55,"",0,1)</f>
        <v>369.29500000000002</v>
      </c>
      <c r="H4133">
        <f>_xlfn.XLOOKUP(A4133,'List of Molecules Used'!$D$3:$D$55,'List of Molecules Used'!$F$3:$F$55,"",0,1)</f>
        <v>49.9</v>
      </c>
    </row>
    <row r="4134" spans="1:8">
      <c r="A4134" s="2" t="s">
        <v>117</v>
      </c>
      <c r="B4134" s="2"/>
      <c r="C4134">
        <v>406.23</v>
      </c>
      <c r="D4134">
        <v>1.5</v>
      </c>
      <c r="E4134">
        <v>66.841999999999999</v>
      </c>
      <c r="F4134" t="s">
        <v>238</v>
      </c>
      <c r="G4134">
        <f>_xlfn.XLOOKUP(A4134,'List of Molecules Used'!$D$3:$D$55,'List of Molecules Used'!$E$3:$E$55,"",0,1)</f>
        <v>369.29500000000002</v>
      </c>
      <c r="H4134">
        <f>_xlfn.XLOOKUP(A4134,'List of Molecules Used'!$D$3:$D$55,'List of Molecules Used'!$F$3:$F$55,"",0,1)</f>
        <v>49.9</v>
      </c>
    </row>
    <row r="4135" spans="1:8">
      <c r="A4135" s="2" t="s">
        <v>117</v>
      </c>
      <c r="B4135" s="2"/>
      <c r="C4135">
        <v>406.23</v>
      </c>
      <c r="D4135">
        <v>2</v>
      </c>
      <c r="E4135">
        <v>67.004999999999995</v>
      </c>
      <c r="F4135" t="s">
        <v>238</v>
      </c>
      <c r="G4135">
        <f>_xlfn.XLOOKUP(A4135,'List of Molecules Used'!$D$3:$D$55,'List of Molecules Used'!$E$3:$E$55,"",0,1)</f>
        <v>369.29500000000002</v>
      </c>
      <c r="H4135">
        <f>_xlfn.XLOOKUP(A4135,'List of Molecules Used'!$D$3:$D$55,'List of Molecules Used'!$F$3:$F$55,"",0,1)</f>
        <v>49.9</v>
      </c>
    </row>
    <row r="4136" spans="1:8">
      <c r="A4136" s="2" t="s">
        <v>117</v>
      </c>
      <c r="B4136" s="2"/>
      <c r="C4136">
        <v>406.23</v>
      </c>
      <c r="D4136">
        <v>2.5</v>
      </c>
      <c r="E4136">
        <v>67.17</v>
      </c>
      <c r="F4136" t="s">
        <v>238</v>
      </c>
      <c r="G4136">
        <f>_xlfn.XLOOKUP(A4136,'List of Molecules Used'!$D$3:$D$55,'List of Molecules Used'!$E$3:$E$55,"",0,1)</f>
        <v>369.29500000000002</v>
      </c>
      <c r="H4136">
        <f>_xlfn.XLOOKUP(A4136,'List of Molecules Used'!$D$3:$D$55,'List of Molecules Used'!$F$3:$F$55,"",0,1)</f>
        <v>49.9</v>
      </c>
    </row>
    <row r="4137" spans="1:8">
      <c r="A4137" s="2" t="s">
        <v>117</v>
      </c>
      <c r="B4137" s="2"/>
      <c r="C4137">
        <v>406.23</v>
      </c>
      <c r="D4137">
        <v>3</v>
      </c>
      <c r="E4137">
        <v>67.335999999999999</v>
      </c>
      <c r="F4137" t="s">
        <v>238</v>
      </c>
      <c r="G4137">
        <f>_xlfn.XLOOKUP(A4137,'List of Molecules Used'!$D$3:$D$55,'List of Molecules Used'!$E$3:$E$55,"",0,1)</f>
        <v>369.29500000000002</v>
      </c>
      <c r="H4137">
        <f>_xlfn.XLOOKUP(A4137,'List of Molecules Used'!$D$3:$D$55,'List of Molecules Used'!$F$3:$F$55,"",0,1)</f>
        <v>49.9</v>
      </c>
    </row>
    <row r="4138" spans="1:8">
      <c r="A4138" s="2" t="s">
        <v>117</v>
      </c>
      <c r="B4138" s="2"/>
      <c r="C4138">
        <v>406.23</v>
      </c>
      <c r="D4138">
        <v>3.5</v>
      </c>
      <c r="E4138">
        <v>67.504999999999995</v>
      </c>
      <c r="F4138" t="s">
        <v>238</v>
      </c>
      <c r="G4138">
        <f>_xlfn.XLOOKUP(A4138,'List of Molecules Used'!$D$3:$D$55,'List of Molecules Used'!$E$3:$E$55,"",0,1)</f>
        <v>369.29500000000002</v>
      </c>
      <c r="H4138">
        <f>_xlfn.XLOOKUP(A4138,'List of Molecules Used'!$D$3:$D$55,'List of Molecules Used'!$F$3:$F$55,"",0,1)</f>
        <v>49.9</v>
      </c>
    </row>
    <row r="4139" spans="1:8">
      <c r="A4139" s="2" t="s">
        <v>117</v>
      </c>
      <c r="B4139" s="2"/>
      <c r="C4139">
        <v>406.23</v>
      </c>
      <c r="D4139">
        <v>4</v>
      </c>
      <c r="E4139">
        <v>67.676000000000002</v>
      </c>
      <c r="F4139" t="s">
        <v>238</v>
      </c>
      <c r="G4139">
        <f>_xlfn.XLOOKUP(A4139,'List of Molecules Used'!$D$3:$D$55,'List of Molecules Used'!$E$3:$E$55,"",0,1)</f>
        <v>369.29500000000002</v>
      </c>
      <c r="H4139">
        <f>_xlfn.XLOOKUP(A4139,'List of Molecules Used'!$D$3:$D$55,'List of Molecules Used'!$F$3:$F$55,"",0,1)</f>
        <v>49.9</v>
      </c>
    </row>
    <row r="4140" spans="1:8">
      <c r="A4140" s="2" t="s">
        <v>117</v>
      </c>
      <c r="B4140" s="2"/>
      <c r="C4140">
        <v>406.23</v>
      </c>
      <c r="D4140">
        <v>4.5</v>
      </c>
      <c r="E4140">
        <v>67.849000000000004</v>
      </c>
      <c r="F4140" t="s">
        <v>238</v>
      </c>
      <c r="G4140">
        <f>_xlfn.XLOOKUP(A4140,'List of Molecules Used'!$D$3:$D$55,'List of Molecules Used'!$E$3:$E$55,"",0,1)</f>
        <v>369.29500000000002</v>
      </c>
      <c r="H4140">
        <f>_xlfn.XLOOKUP(A4140,'List of Molecules Used'!$D$3:$D$55,'List of Molecules Used'!$F$3:$F$55,"",0,1)</f>
        <v>49.9</v>
      </c>
    </row>
    <row r="4141" spans="1:8">
      <c r="A4141" s="2" t="s">
        <v>117</v>
      </c>
      <c r="B4141" s="2"/>
      <c r="C4141">
        <v>406.23</v>
      </c>
      <c r="D4141">
        <v>5</v>
      </c>
      <c r="E4141">
        <v>68.022999999999996</v>
      </c>
      <c r="F4141" t="s">
        <v>238</v>
      </c>
      <c r="G4141">
        <f>_xlfn.XLOOKUP(A4141,'List of Molecules Used'!$D$3:$D$55,'List of Molecules Used'!$E$3:$E$55,"",0,1)</f>
        <v>369.29500000000002</v>
      </c>
      <c r="H4141">
        <f>_xlfn.XLOOKUP(A4141,'List of Molecules Used'!$D$3:$D$55,'List of Molecules Used'!$F$3:$F$55,"",0,1)</f>
        <v>49.9</v>
      </c>
    </row>
    <row r="4142" spans="1:8">
      <c r="A4142" s="2" t="s">
        <v>117</v>
      </c>
      <c r="B4142" s="2"/>
      <c r="C4142">
        <v>406.23</v>
      </c>
      <c r="D4142">
        <v>5.5</v>
      </c>
      <c r="E4142">
        <v>68.2</v>
      </c>
      <c r="F4142" t="s">
        <v>238</v>
      </c>
      <c r="G4142">
        <f>_xlfn.XLOOKUP(A4142,'List of Molecules Used'!$D$3:$D$55,'List of Molecules Used'!$E$3:$E$55,"",0,1)</f>
        <v>369.29500000000002</v>
      </c>
      <c r="H4142">
        <f>_xlfn.XLOOKUP(A4142,'List of Molecules Used'!$D$3:$D$55,'List of Molecules Used'!$F$3:$F$55,"",0,1)</f>
        <v>49.9</v>
      </c>
    </row>
    <row r="4143" spans="1:8">
      <c r="A4143" s="2" t="s">
        <v>117</v>
      </c>
      <c r="B4143" s="2"/>
      <c r="C4143">
        <v>406.23</v>
      </c>
      <c r="D4143">
        <v>6</v>
      </c>
      <c r="E4143">
        <v>68.379000000000005</v>
      </c>
      <c r="F4143" t="s">
        <v>238</v>
      </c>
      <c r="G4143">
        <f>_xlfn.XLOOKUP(A4143,'List of Molecules Used'!$D$3:$D$55,'List of Molecules Used'!$E$3:$E$55,"",0,1)</f>
        <v>369.29500000000002</v>
      </c>
      <c r="H4143">
        <f>_xlfn.XLOOKUP(A4143,'List of Molecules Used'!$D$3:$D$55,'List of Molecules Used'!$F$3:$F$55,"",0,1)</f>
        <v>49.9</v>
      </c>
    </row>
    <row r="4144" spans="1:8">
      <c r="A4144" s="2" t="s">
        <v>117</v>
      </c>
      <c r="B4144" s="2"/>
      <c r="C4144">
        <v>406.23</v>
      </c>
      <c r="D4144">
        <v>6.5</v>
      </c>
      <c r="E4144">
        <v>68.561000000000007</v>
      </c>
      <c r="F4144" t="s">
        <v>238</v>
      </c>
      <c r="G4144">
        <f>_xlfn.XLOOKUP(A4144,'List of Molecules Used'!$D$3:$D$55,'List of Molecules Used'!$E$3:$E$55,"",0,1)</f>
        <v>369.29500000000002</v>
      </c>
      <c r="H4144">
        <f>_xlfn.XLOOKUP(A4144,'List of Molecules Used'!$D$3:$D$55,'List of Molecules Used'!$F$3:$F$55,"",0,1)</f>
        <v>49.9</v>
      </c>
    </row>
    <row r="4145" spans="1:8">
      <c r="A4145" s="2" t="s">
        <v>117</v>
      </c>
      <c r="B4145" s="2"/>
      <c r="C4145">
        <v>406.23</v>
      </c>
      <c r="D4145">
        <v>7</v>
      </c>
      <c r="E4145">
        <v>68.744</v>
      </c>
      <c r="F4145" t="s">
        <v>238</v>
      </c>
      <c r="G4145">
        <f>_xlfn.XLOOKUP(A4145,'List of Molecules Used'!$D$3:$D$55,'List of Molecules Used'!$E$3:$E$55,"",0,1)</f>
        <v>369.29500000000002</v>
      </c>
      <c r="H4145">
        <f>_xlfn.XLOOKUP(A4145,'List of Molecules Used'!$D$3:$D$55,'List of Molecules Used'!$F$3:$F$55,"",0,1)</f>
        <v>49.9</v>
      </c>
    </row>
    <row r="4146" spans="1:8">
      <c r="A4146" s="2" t="s">
        <v>117</v>
      </c>
      <c r="B4146" s="2"/>
      <c r="C4146">
        <v>406.23</v>
      </c>
      <c r="D4146">
        <v>7.5</v>
      </c>
      <c r="E4146">
        <v>68.930000000000007</v>
      </c>
      <c r="F4146" t="s">
        <v>238</v>
      </c>
      <c r="G4146">
        <f>_xlfn.XLOOKUP(A4146,'List of Molecules Used'!$D$3:$D$55,'List of Molecules Used'!$E$3:$E$55,"",0,1)</f>
        <v>369.29500000000002</v>
      </c>
      <c r="H4146">
        <f>_xlfn.XLOOKUP(A4146,'List of Molecules Used'!$D$3:$D$55,'List of Molecules Used'!$F$3:$F$55,"",0,1)</f>
        <v>49.9</v>
      </c>
    </row>
    <row r="4147" spans="1:8">
      <c r="A4147" s="2" t="s">
        <v>117</v>
      </c>
      <c r="B4147" s="2"/>
      <c r="C4147">
        <v>406.23</v>
      </c>
      <c r="D4147">
        <v>8</v>
      </c>
      <c r="E4147">
        <v>69.117999999999995</v>
      </c>
      <c r="F4147" t="s">
        <v>238</v>
      </c>
      <c r="G4147">
        <f>_xlfn.XLOOKUP(A4147,'List of Molecules Used'!$D$3:$D$55,'List of Molecules Used'!$E$3:$E$55,"",0,1)</f>
        <v>369.29500000000002</v>
      </c>
      <c r="H4147">
        <f>_xlfn.XLOOKUP(A4147,'List of Molecules Used'!$D$3:$D$55,'List of Molecules Used'!$F$3:$F$55,"",0,1)</f>
        <v>49.9</v>
      </c>
    </row>
    <row r="4148" spans="1:8">
      <c r="A4148" s="2" t="s">
        <v>117</v>
      </c>
      <c r="B4148" s="2"/>
      <c r="C4148">
        <v>406.23</v>
      </c>
      <c r="D4148">
        <v>8.5</v>
      </c>
      <c r="E4148">
        <v>69.308999999999997</v>
      </c>
      <c r="F4148" t="s">
        <v>238</v>
      </c>
      <c r="G4148">
        <f>_xlfn.XLOOKUP(A4148,'List of Molecules Used'!$D$3:$D$55,'List of Molecules Used'!$E$3:$E$55,"",0,1)</f>
        <v>369.29500000000002</v>
      </c>
      <c r="H4148">
        <f>_xlfn.XLOOKUP(A4148,'List of Molecules Used'!$D$3:$D$55,'List of Molecules Used'!$F$3:$F$55,"",0,1)</f>
        <v>49.9</v>
      </c>
    </row>
    <row r="4149" spans="1:8">
      <c r="A4149" s="2" t="s">
        <v>117</v>
      </c>
      <c r="B4149" s="2"/>
      <c r="C4149">
        <v>406.23</v>
      </c>
      <c r="D4149">
        <v>9</v>
      </c>
      <c r="E4149">
        <v>69.501999999999995</v>
      </c>
      <c r="F4149" t="s">
        <v>238</v>
      </c>
      <c r="G4149">
        <f>_xlfn.XLOOKUP(A4149,'List of Molecules Used'!$D$3:$D$55,'List of Molecules Used'!$E$3:$E$55,"",0,1)</f>
        <v>369.29500000000002</v>
      </c>
      <c r="H4149">
        <f>_xlfn.XLOOKUP(A4149,'List of Molecules Used'!$D$3:$D$55,'List of Molecules Used'!$F$3:$F$55,"",0,1)</f>
        <v>49.9</v>
      </c>
    </row>
    <row r="4150" spans="1:8">
      <c r="A4150" s="2" t="s">
        <v>117</v>
      </c>
      <c r="B4150" s="2"/>
      <c r="C4150">
        <v>406.23</v>
      </c>
      <c r="D4150">
        <v>9.5</v>
      </c>
      <c r="E4150">
        <v>69.697000000000003</v>
      </c>
      <c r="F4150" t="s">
        <v>238</v>
      </c>
      <c r="G4150">
        <f>_xlfn.XLOOKUP(A4150,'List of Molecules Used'!$D$3:$D$55,'List of Molecules Used'!$E$3:$E$55,"",0,1)</f>
        <v>369.29500000000002</v>
      </c>
      <c r="H4150">
        <f>_xlfn.XLOOKUP(A4150,'List of Molecules Used'!$D$3:$D$55,'List of Molecules Used'!$F$3:$F$55,"",0,1)</f>
        <v>49.9</v>
      </c>
    </row>
    <row r="4151" spans="1:8">
      <c r="A4151" s="2" t="s">
        <v>117</v>
      </c>
      <c r="B4151" s="2"/>
      <c r="C4151">
        <v>406.23</v>
      </c>
      <c r="D4151">
        <v>10</v>
      </c>
      <c r="E4151">
        <v>69.896000000000001</v>
      </c>
      <c r="F4151" t="s">
        <v>238</v>
      </c>
      <c r="G4151">
        <f>_xlfn.XLOOKUP(A4151,'List of Molecules Used'!$D$3:$D$55,'List of Molecules Used'!$E$3:$E$55,"",0,1)</f>
        <v>369.29500000000002</v>
      </c>
      <c r="H4151">
        <f>_xlfn.XLOOKUP(A4151,'List of Molecules Used'!$D$3:$D$55,'List of Molecules Used'!$F$3:$F$55,"",0,1)</f>
        <v>49.9</v>
      </c>
    </row>
    <row r="4152" spans="1:8">
      <c r="A4152" s="2" t="s">
        <v>117</v>
      </c>
      <c r="B4152" s="2"/>
      <c r="C4152">
        <v>443.15</v>
      </c>
      <c r="D4152">
        <v>1</v>
      </c>
      <c r="E4152">
        <v>69.62</v>
      </c>
      <c r="F4152" t="s">
        <v>238</v>
      </c>
      <c r="G4152">
        <f>_xlfn.XLOOKUP(A4152,'List of Molecules Used'!$D$3:$D$55,'List of Molecules Used'!$E$3:$E$55,"",0,1)</f>
        <v>369.29500000000002</v>
      </c>
      <c r="H4152">
        <f>_xlfn.XLOOKUP(A4152,'List of Molecules Used'!$D$3:$D$55,'List of Molecules Used'!$F$3:$F$55,"",0,1)</f>
        <v>49.9</v>
      </c>
    </row>
    <row r="4153" spans="1:8">
      <c r="A4153" s="2" t="s">
        <v>117</v>
      </c>
      <c r="B4153" s="2"/>
      <c r="C4153">
        <v>443.15</v>
      </c>
      <c r="D4153">
        <v>1.5</v>
      </c>
      <c r="E4153">
        <v>69.738</v>
      </c>
      <c r="F4153" t="s">
        <v>238</v>
      </c>
      <c r="G4153">
        <f>_xlfn.XLOOKUP(A4153,'List of Molecules Used'!$D$3:$D$55,'List of Molecules Used'!$E$3:$E$55,"",0,1)</f>
        <v>369.29500000000002</v>
      </c>
      <c r="H4153">
        <f>_xlfn.XLOOKUP(A4153,'List of Molecules Used'!$D$3:$D$55,'List of Molecules Used'!$F$3:$F$55,"",0,1)</f>
        <v>49.9</v>
      </c>
    </row>
    <row r="4154" spans="1:8">
      <c r="A4154" s="2" t="s">
        <v>117</v>
      </c>
      <c r="B4154" s="2"/>
      <c r="C4154">
        <v>443.15</v>
      </c>
      <c r="D4154">
        <v>2</v>
      </c>
      <c r="E4154">
        <v>69.856999999999999</v>
      </c>
      <c r="F4154" t="s">
        <v>238</v>
      </c>
      <c r="G4154">
        <f>_xlfn.XLOOKUP(A4154,'List of Molecules Used'!$D$3:$D$55,'List of Molecules Used'!$E$3:$E$55,"",0,1)</f>
        <v>369.29500000000002</v>
      </c>
      <c r="H4154">
        <f>_xlfn.XLOOKUP(A4154,'List of Molecules Used'!$D$3:$D$55,'List of Molecules Used'!$F$3:$F$55,"",0,1)</f>
        <v>49.9</v>
      </c>
    </row>
    <row r="4155" spans="1:8">
      <c r="A4155" s="2" t="s">
        <v>117</v>
      </c>
      <c r="B4155" s="2"/>
      <c r="C4155">
        <v>443.15</v>
      </c>
      <c r="D4155">
        <v>2.5</v>
      </c>
      <c r="E4155">
        <v>69.977000000000004</v>
      </c>
      <c r="F4155" t="s">
        <v>238</v>
      </c>
      <c r="G4155">
        <f>_xlfn.XLOOKUP(A4155,'List of Molecules Used'!$D$3:$D$55,'List of Molecules Used'!$E$3:$E$55,"",0,1)</f>
        <v>369.29500000000002</v>
      </c>
      <c r="H4155">
        <f>_xlfn.XLOOKUP(A4155,'List of Molecules Used'!$D$3:$D$55,'List of Molecules Used'!$F$3:$F$55,"",0,1)</f>
        <v>49.9</v>
      </c>
    </row>
    <row r="4156" spans="1:8">
      <c r="A4156" s="2" t="s">
        <v>117</v>
      </c>
      <c r="B4156" s="2"/>
      <c r="C4156">
        <v>443.15</v>
      </c>
      <c r="D4156">
        <v>3</v>
      </c>
      <c r="E4156">
        <v>70.097999999999999</v>
      </c>
      <c r="F4156" t="s">
        <v>238</v>
      </c>
      <c r="G4156">
        <f>_xlfn.XLOOKUP(A4156,'List of Molecules Used'!$D$3:$D$55,'List of Molecules Used'!$E$3:$E$55,"",0,1)</f>
        <v>369.29500000000002</v>
      </c>
      <c r="H4156">
        <f>_xlfn.XLOOKUP(A4156,'List of Molecules Used'!$D$3:$D$55,'List of Molecules Used'!$F$3:$F$55,"",0,1)</f>
        <v>49.9</v>
      </c>
    </row>
    <row r="4157" spans="1:8">
      <c r="A4157" s="2" t="s">
        <v>117</v>
      </c>
      <c r="B4157" s="2"/>
      <c r="C4157">
        <v>443.15</v>
      </c>
      <c r="D4157">
        <v>3.5</v>
      </c>
      <c r="E4157">
        <v>70.221000000000004</v>
      </c>
      <c r="F4157" t="s">
        <v>238</v>
      </c>
      <c r="G4157">
        <f>_xlfn.XLOOKUP(A4157,'List of Molecules Used'!$D$3:$D$55,'List of Molecules Used'!$E$3:$E$55,"",0,1)</f>
        <v>369.29500000000002</v>
      </c>
      <c r="H4157">
        <f>_xlfn.XLOOKUP(A4157,'List of Molecules Used'!$D$3:$D$55,'List of Molecules Used'!$F$3:$F$55,"",0,1)</f>
        <v>49.9</v>
      </c>
    </row>
    <row r="4158" spans="1:8">
      <c r="A4158" s="2" t="s">
        <v>117</v>
      </c>
      <c r="B4158" s="2"/>
      <c r="C4158">
        <v>443.15</v>
      </c>
      <c r="D4158">
        <v>4</v>
      </c>
      <c r="E4158">
        <v>70.343999999999994</v>
      </c>
      <c r="F4158" t="s">
        <v>238</v>
      </c>
      <c r="G4158">
        <f>_xlfn.XLOOKUP(A4158,'List of Molecules Used'!$D$3:$D$55,'List of Molecules Used'!$E$3:$E$55,"",0,1)</f>
        <v>369.29500000000002</v>
      </c>
      <c r="H4158">
        <f>_xlfn.XLOOKUP(A4158,'List of Molecules Used'!$D$3:$D$55,'List of Molecules Used'!$F$3:$F$55,"",0,1)</f>
        <v>49.9</v>
      </c>
    </row>
    <row r="4159" spans="1:8">
      <c r="A4159" s="2" t="s">
        <v>117</v>
      </c>
      <c r="B4159" s="2"/>
      <c r="C4159">
        <v>443.15</v>
      </c>
      <c r="D4159">
        <v>4.5</v>
      </c>
      <c r="E4159">
        <v>70.468000000000004</v>
      </c>
      <c r="F4159" t="s">
        <v>238</v>
      </c>
      <c r="G4159">
        <f>_xlfn.XLOOKUP(A4159,'List of Molecules Used'!$D$3:$D$55,'List of Molecules Used'!$E$3:$E$55,"",0,1)</f>
        <v>369.29500000000002</v>
      </c>
      <c r="H4159">
        <f>_xlfn.XLOOKUP(A4159,'List of Molecules Used'!$D$3:$D$55,'List of Molecules Used'!$F$3:$F$55,"",0,1)</f>
        <v>49.9</v>
      </c>
    </row>
    <row r="4160" spans="1:8">
      <c r="A4160" s="2" t="s">
        <v>117</v>
      </c>
      <c r="B4160" s="2"/>
      <c r="C4160">
        <v>443.15</v>
      </c>
      <c r="D4160">
        <v>5</v>
      </c>
      <c r="E4160">
        <v>70.593000000000004</v>
      </c>
      <c r="F4160" t="s">
        <v>238</v>
      </c>
      <c r="G4160">
        <f>_xlfn.XLOOKUP(A4160,'List of Molecules Used'!$D$3:$D$55,'List of Molecules Used'!$E$3:$E$55,"",0,1)</f>
        <v>369.29500000000002</v>
      </c>
      <c r="H4160">
        <f>_xlfn.XLOOKUP(A4160,'List of Molecules Used'!$D$3:$D$55,'List of Molecules Used'!$F$3:$F$55,"",0,1)</f>
        <v>49.9</v>
      </c>
    </row>
    <row r="4161" spans="1:8">
      <c r="A4161" s="2" t="s">
        <v>117</v>
      </c>
      <c r="B4161" s="2"/>
      <c r="C4161">
        <v>443.15</v>
      </c>
      <c r="D4161">
        <v>5.5</v>
      </c>
      <c r="E4161">
        <v>70.718999999999994</v>
      </c>
      <c r="F4161" t="s">
        <v>238</v>
      </c>
      <c r="G4161">
        <f>_xlfn.XLOOKUP(A4161,'List of Molecules Used'!$D$3:$D$55,'List of Molecules Used'!$E$3:$E$55,"",0,1)</f>
        <v>369.29500000000002</v>
      </c>
      <c r="H4161">
        <f>_xlfn.XLOOKUP(A4161,'List of Molecules Used'!$D$3:$D$55,'List of Molecules Used'!$F$3:$F$55,"",0,1)</f>
        <v>49.9</v>
      </c>
    </row>
    <row r="4162" spans="1:8">
      <c r="A4162" s="2" t="s">
        <v>117</v>
      </c>
      <c r="B4162" s="2"/>
      <c r="C4162">
        <v>443.15</v>
      </c>
      <c r="D4162">
        <v>6</v>
      </c>
      <c r="E4162">
        <v>70.846999999999994</v>
      </c>
      <c r="F4162" t="s">
        <v>238</v>
      </c>
      <c r="G4162">
        <f>_xlfn.XLOOKUP(A4162,'List of Molecules Used'!$D$3:$D$55,'List of Molecules Used'!$E$3:$E$55,"",0,1)</f>
        <v>369.29500000000002</v>
      </c>
      <c r="H4162">
        <f>_xlfn.XLOOKUP(A4162,'List of Molecules Used'!$D$3:$D$55,'List of Molecules Used'!$F$3:$F$55,"",0,1)</f>
        <v>49.9</v>
      </c>
    </row>
    <row r="4163" spans="1:8">
      <c r="A4163" s="2" t="s">
        <v>117</v>
      </c>
      <c r="B4163" s="2"/>
      <c r="C4163">
        <v>443.15</v>
      </c>
      <c r="D4163">
        <v>6.5</v>
      </c>
      <c r="E4163">
        <v>70.974999999999994</v>
      </c>
      <c r="F4163" t="s">
        <v>238</v>
      </c>
      <c r="G4163">
        <f>_xlfn.XLOOKUP(A4163,'List of Molecules Used'!$D$3:$D$55,'List of Molecules Used'!$E$3:$E$55,"",0,1)</f>
        <v>369.29500000000002</v>
      </c>
      <c r="H4163">
        <f>_xlfn.XLOOKUP(A4163,'List of Molecules Used'!$D$3:$D$55,'List of Molecules Used'!$F$3:$F$55,"",0,1)</f>
        <v>49.9</v>
      </c>
    </row>
    <row r="4164" spans="1:8">
      <c r="A4164" s="2" t="s">
        <v>117</v>
      </c>
      <c r="B4164" s="2"/>
      <c r="C4164">
        <v>443.15</v>
      </c>
      <c r="D4164">
        <v>7</v>
      </c>
      <c r="E4164">
        <v>71.105000000000004</v>
      </c>
      <c r="F4164" t="s">
        <v>238</v>
      </c>
      <c r="G4164">
        <f>_xlfn.XLOOKUP(A4164,'List of Molecules Used'!$D$3:$D$55,'List of Molecules Used'!$E$3:$E$55,"",0,1)</f>
        <v>369.29500000000002</v>
      </c>
      <c r="H4164">
        <f>_xlfn.XLOOKUP(A4164,'List of Molecules Used'!$D$3:$D$55,'List of Molecules Used'!$F$3:$F$55,"",0,1)</f>
        <v>49.9</v>
      </c>
    </row>
    <row r="4165" spans="1:8">
      <c r="A4165" s="2" t="s">
        <v>117</v>
      </c>
      <c r="B4165" s="2"/>
      <c r="C4165">
        <v>443.15</v>
      </c>
      <c r="D4165">
        <v>7.5</v>
      </c>
      <c r="E4165">
        <v>71.234999999999999</v>
      </c>
      <c r="F4165" t="s">
        <v>238</v>
      </c>
      <c r="G4165">
        <f>_xlfn.XLOOKUP(A4165,'List of Molecules Used'!$D$3:$D$55,'List of Molecules Used'!$E$3:$E$55,"",0,1)</f>
        <v>369.29500000000002</v>
      </c>
      <c r="H4165">
        <f>_xlfn.XLOOKUP(A4165,'List of Molecules Used'!$D$3:$D$55,'List of Molecules Used'!$F$3:$F$55,"",0,1)</f>
        <v>49.9</v>
      </c>
    </row>
    <row r="4166" spans="1:8">
      <c r="A4166" s="2" t="s">
        <v>117</v>
      </c>
      <c r="B4166" s="2"/>
      <c r="C4166">
        <v>443.15</v>
      </c>
      <c r="D4166">
        <v>8</v>
      </c>
      <c r="E4166">
        <v>71.367000000000004</v>
      </c>
      <c r="F4166" t="s">
        <v>238</v>
      </c>
      <c r="G4166">
        <f>_xlfn.XLOOKUP(A4166,'List of Molecules Used'!$D$3:$D$55,'List of Molecules Used'!$E$3:$E$55,"",0,1)</f>
        <v>369.29500000000002</v>
      </c>
      <c r="H4166">
        <f>_xlfn.XLOOKUP(A4166,'List of Molecules Used'!$D$3:$D$55,'List of Molecules Used'!$F$3:$F$55,"",0,1)</f>
        <v>49.9</v>
      </c>
    </row>
    <row r="4167" spans="1:8">
      <c r="A4167" s="2" t="s">
        <v>117</v>
      </c>
      <c r="B4167" s="2"/>
      <c r="C4167">
        <v>443.15</v>
      </c>
      <c r="D4167">
        <v>8.5</v>
      </c>
      <c r="E4167">
        <v>71.5</v>
      </c>
      <c r="F4167" t="s">
        <v>238</v>
      </c>
      <c r="G4167">
        <f>_xlfn.XLOOKUP(A4167,'List of Molecules Used'!$D$3:$D$55,'List of Molecules Used'!$E$3:$E$55,"",0,1)</f>
        <v>369.29500000000002</v>
      </c>
      <c r="H4167">
        <f>_xlfn.XLOOKUP(A4167,'List of Molecules Used'!$D$3:$D$55,'List of Molecules Used'!$F$3:$F$55,"",0,1)</f>
        <v>49.9</v>
      </c>
    </row>
    <row r="4168" spans="1:8">
      <c r="A4168" s="2" t="s">
        <v>117</v>
      </c>
      <c r="B4168" s="2"/>
      <c r="C4168">
        <v>443.15</v>
      </c>
      <c r="D4168">
        <v>9</v>
      </c>
      <c r="E4168">
        <v>71.634</v>
      </c>
      <c r="F4168" t="s">
        <v>238</v>
      </c>
      <c r="G4168">
        <f>_xlfn.XLOOKUP(A4168,'List of Molecules Used'!$D$3:$D$55,'List of Molecules Used'!$E$3:$E$55,"",0,1)</f>
        <v>369.29500000000002</v>
      </c>
      <c r="H4168">
        <f>_xlfn.XLOOKUP(A4168,'List of Molecules Used'!$D$3:$D$55,'List of Molecules Used'!$F$3:$F$55,"",0,1)</f>
        <v>49.9</v>
      </c>
    </row>
    <row r="4169" spans="1:8">
      <c r="A4169" s="2" t="s">
        <v>117</v>
      </c>
      <c r="B4169" s="2"/>
      <c r="C4169">
        <v>443.15</v>
      </c>
      <c r="D4169">
        <v>9.5</v>
      </c>
      <c r="E4169">
        <v>71.769000000000005</v>
      </c>
      <c r="F4169" t="s">
        <v>238</v>
      </c>
      <c r="G4169">
        <f>_xlfn.XLOOKUP(A4169,'List of Molecules Used'!$D$3:$D$55,'List of Molecules Used'!$E$3:$E$55,"",0,1)</f>
        <v>369.29500000000002</v>
      </c>
      <c r="H4169">
        <f>_xlfn.XLOOKUP(A4169,'List of Molecules Used'!$D$3:$D$55,'List of Molecules Used'!$F$3:$F$55,"",0,1)</f>
        <v>49.9</v>
      </c>
    </row>
    <row r="4170" spans="1:8">
      <c r="A4170" s="2" t="s">
        <v>117</v>
      </c>
      <c r="B4170" s="2"/>
      <c r="C4170">
        <v>443.15</v>
      </c>
      <c r="D4170">
        <v>10</v>
      </c>
      <c r="E4170">
        <v>71.905000000000001</v>
      </c>
      <c r="F4170" t="s">
        <v>238</v>
      </c>
      <c r="G4170">
        <f>_xlfn.XLOOKUP(A4170,'List of Molecules Used'!$D$3:$D$55,'List of Molecules Used'!$E$3:$E$55,"",0,1)</f>
        <v>369.29500000000002</v>
      </c>
      <c r="H4170">
        <f>_xlfn.XLOOKUP(A4170,'List of Molecules Used'!$D$3:$D$55,'List of Molecules Used'!$F$3:$F$55,"",0,1)</f>
        <v>49.9</v>
      </c>
    </row>
    <row r="4171" spans="1:8">
      <c r="A4171" s="2" t="s">
        <v>117</v>
      </c>
      <c r="B4171" s="2"/>
      <c r="C4171">
        <v>480.08</v>
      </c>
      <c r="D4171">
        <v>1</v>
      </c>
      <c r="E4171">
        <v>72.337000000000003</v>
      </c>
      <c r="F4171" t="s">
        <v>238</v>
      </c>
      <c r="G4171">
        <f>_xlfn.XLOOKUP(A4171,'List of Molecules Used'!$D$3:$D$55,'List of Molecules Used'!$E$3:$E$55,"",0,1)</f>
        <v>369.29500000000002</v>
      </c>
      <c r="H4171">
        <f>_xlfn.XLOOKUP(A4171,'List of Molecules Used'!$D$3:$D$55,'List of Molecules Used'!$F$3:$F$55,"",0,1)</f>
        <v>49.9</v>
      </c>
    </row>
    <row r="4172" spans="1:8">
      <c r="A4172" s="2" t="s">
        <v>117</v>
      </c>
      <c r="B4172" s="2"/>
      <c r="C4172">
        <v>480.08</v>
      </c>
      <c r="D4172">
        <v>1.5</v>
      </c>
      <c r="E4172">
        <v>72.427000000000007</v>
      </c>
      <c r="F4172" t="s">
        <v>238</v>
      </c>
      <c r="G4172">
        <f>_xlfn.XLOOKUP(A4172,'List of Molecules Used'!$D$3:$D$55,'List of Molecules Used'!$E$3:$E$55,"",0,1)</f>
        <v>369.29500000000002</v>
      </c>
      <c r="H4172">
        <f>_xlfn.XLOOKUP(A4172,'List of Molecules Used'!$D$3:$D$55,'List of Molecules Used'!$F$3:$F$55,"",0,1)</f>
        <v>49.9</v>
      </c>
    </row>
    <row r="4173" spans="1:8">
      <c r="A4173" s="2" t="s">
        <v>117</v>
      </c>
      <c r="B4173" s="2"/>
      <c r="C4173">
        <v>480.08</v>
      </c>
      <c r="D4173">
        <v>2</v>
      </c>
      <c r="E4173">
        <v>72.518000000000001</v>
      </c>
      <c r="F4173" t="s">
        <v>238</v>
      </c>
      <c r="G4173">
        <f>_xlfn.XLOOKUP(A4173,'List of Molecules Used'!$D$3:$D$55,'List of Molecules Used'!$E$3:$E$55,"",0,1)</f>
        <v>369.29500000000002</v>
      </c>
      <c r="H4173">
        <f>_xlfn.XLOOKUP(A4173,'List of Molecules Used'!$D$3:$D$55,'List of Molecules Used'!$F$3:$F$55,"",0,1)</f>
        <v>49.9</v>
      </c>
    </row>
    <row r="4174" spans="1:8">
      <c r="A4174" s="2" t="s">
        <v>117</v>
      </c>
      <c r="B4174" s="2"/>
      <c r="C4174">
        <v>480.08</v>
      </c>
      <c r="D4174">
        <v>2.5</v>
      </c>
      <c r="E4174">
        <v>72.61</v>
      </c>
      <c r="F4174" t="s">
        <v>238</v>
      </c>
      <c r="G4174">
        <f>_xlfn.XLOOKUP(A4174,'List of Molecules Used'!$D$3:$D$55,'List of Molecules Used'!$E$3:$E$55,"",0,1)</f>
        <v>369.29500000000002</v>
      </c>
      <c r="H4174">
        <f>_xlfn.XLOOKUP(A4174,'List of Molecules Used'!$D$3:$D$55,'List of Molecules Used'!$F$3:$F$55,"",0,1)</f>
        <v>49.9</v>
      </c>
    </row>
    <row r="4175" spans="1:8">
      <c r="A4175" s="2" t="s">
        <v>117</v>
      </c>
      <c r="B4175" s="2"/>
      <c r="C4175">
        <v>480.08</v>
      </c>
      <c r="D4175">
        <v>3</v>
      </c>
      <c r="E4175">
        <v>72.701999999999998</v>
      </c>
      <c r="F4175" t="s">
        <v>238</v>
      </c>
      <c r="G4175">
        <f>_xlfn.XLOOKUP(A4175,'List of Molecules Used'!$D$3:$D$55,'List of Molecules Used'!$E$3:$E$55,"",0,1)</f>
        <v>369.29500000000002</v>
      </c>
      <c r="H4175">
        <f>_xlfn.XLOOKUP(A4175,'List of Molecules Used'!$D$3:$D$55,'List of Molecules Used'!$F$3:$F$55,"",0,1)</f>
        <v>49.9</v>
      </c>
    </row>
    <row r="4176" spans="1:8">
      <c r="A4176" s="2" t="s">
        <v>117</v>
      </c>
      <c r="B4176" s="2"/>
      <c r="C4176">
        <v>480.08</v>
      </c>
      <c r="D4176">
        <v>3.5</v>
      </c>
      <c r="E4176">
        <v>72.793999999999997</v>
      </c>
      <c r="F4176" t="s">
        <v>238</v>
      </c>
      <c r="G4176">
        <f>_xlfn.XLOOKUP(A4176,'List of Molecules Used'!$D$3:$D$55,'List of Molecules Used'!$E$3:$E$55,"",0,1)</f>
        <v>369.29500000000002</v>
      </c>
      <c r="H4176">
        <f>_xlfn.XLOOKUP(A4176,'List of Molecules Used'!$D$3:$D$55,'List of Molecules Used'!$F$3:$F$55,"",0,1)</f>
        <v>49.9</v>
      </c>
    </row>
    <row r="4177" spans="1:8">
      <c r="A4177" s="2" t="s">
        <v>117</v>
      </c>
      <c r="B4177" s="2"/>
      <c r="C4177">
        <v>480.08</v>
      </c>
      <c r="D4177">
        <v>4</v>
      </c>
      <c r="E4177">
        <v>72.887</v>
      </c>
      <c r="F4177" t="s">
        <v>238</v>
      </c>
      <c r="G4177">
        <f>_xlfn.XLOOKUP(A4177,'List of Molecules Used'!$D$3:$D$55,'List of Molecules Used'!$E$3:$E$55,"",0,1)</f>
        <v>369.29500000000002</v>
      </c>
      <c r="H4177">
        <f>_xlfn.XLOOKUP(A4177,'List of Molecules Used'!$D$3:$D$55,'List of Molecules Used'!$F$3:$F$55,"",0,1)</f>
        <v>49.9</v>
      </c>
    </row>
    <row r="4178" spans="1:8">
      <c r="A4178" s="2" t="s">
        <v>117</v>
      </c>
      <c r="B4178" s="2"/>
      <c r="C4178">
        <v>480.08</v>
      </c>
      <c r="D4178">
        <v>4.5</v>
      </c>
      <c r="E4178">
        <v>72.980999999999995</v>
      </c>
      <c r="F4178" t="s">
        <v>238</v>
      </c>
      <c r="G4178">
        <f>_xlfn.XLOOKUP(A4178,'List of Molecules Used'!$D$3:$D$55,'List of Molecules Used'!$E$3:$E$55,"",0,1)</f>
        <v>369.29500000000002</v>
      </c>
      <c r="H4178">
        <f>_xlfn.XLOOKUP(A4178,'List of Molecules Used'!$D$3:$D$55,'List of Molecules Used'!$F$3:$F$55,"",0,1)</f>
        <v>49.9</v>
      </c>
    </row>
    <row r="4179" spans="1:8">
      <c r="A4179" s="2" t="s">
        <v>117</v>
      </c>
      <c r="B4179" s="2"/>
      <c r="C4179">
        <v>480.08</v>
      </c>
      <c r="D4179">
        <v>5</v>
      </c>
      <c r="E4179">
        <v>73.075000000000003</v>
      </c>
      <c r="F4179" t="s">
        <v>238</v>
      </c>
      <c r="G4179">
        <f>_xlfn.XLOOKUP(A4179,'List of Molecules Used'!$D$3:$D$55,'List of Molecules Used'!$E$3:$E$55,"",0,1)</f>
        <v>369.29500000000002</v>
      </c>
      <c r="H4179">
        <f>_xlfn.XLOOKUP(A4179,'List of Molecules Used'!$D$3:$D$55,'List of Molecules Used'!$F$3:$F$55,"",0,1)</f>
        <v>49.9</v>
      </c>
    </row>
    <row r="4180" spans="1:8">
      <c r="A4180" s="2" t="s">
        <v>117</v>
      </c>
      <c r="B4180" s="2"/>
      <c r="C4180">
        <v>480.08</v>
      </c>
      <c r="D4180">
        <v>5.5</v>
      </c>
      <c r="E4180">
        <v>73.17</v>
      </c>
      <c r="F4180" t="s">
        <v>238</v>
      </c>
      <c r="G4180">
        <f>_xlfn.XLOOKUP(A4180,'List of Molecules Used'!$D$3:$D$55,'List of Molecules Used'!$E$3:$E$55,"",0,1)</f>
        <v>369.29500000000002</v>
      </c>
      <c r="H4180">
        <f>_xlfn.XLOOKUP(A4180,'List of Molecules Used'!$D$3:$D$55,'List of Molecules Used'!$F$3:$F$55,"",0,1)</f>
        <v>49.9</v>
      </c>
    </row>
    <row r="4181" spans="1:8">
      <c r="A4181" s="2" t="s">
        <v>117</v>
      </c>
      <c r="B4181" s="2"/>
      <c r="C4181">
        <v>480.08</v>
      </c>
      <c r="D4181">
        <v>6</v>
      </c>
      <c r="E4181">
        <v>73.265000000000001</v>
      </c>
      <c r="F4181" t="s">
        <v>238</v>
      </c>
      <c r="G4181">
        <f>_xlfn.XLOOKUP(A4181,'List of Molecules Used'!$D$3:$D$55,'List of Molecules Used'!$E$3:$E$55,"",0,1)</f>
        <v>369.29500000000002</v>
      </c>
      <c r="H4181">
        <f>_xlfn.XLOOKUP(A4181,'List of Molecules Used'!$D$3:$D$55,'List of Molecules Used'!$F$3:$F$55,"",0,1)</f>
        <v>49.9</v>
      </c>
    </row>
    <row r="4182" spans="1:8">
      <c r="A4182" s="2" t="s">
        <v>117</v>
      </c>
      <c r="B4182" s="2"/>
      <c r="C4182">
        <v>480.08</v>
      </c>
      <c r="D4182">
        <v>6.5</v>
      </c>
      <c r="E4182">
        <v>73.361000000000004</v>
      </c>
      <c r="F4182" t="s">
        <v>238</v>
      </c>
      <c r="G4182">
        <f>_xlfn.XLOOKUP(A4182,'List of Molecules Used'!$D$3:$D$55,'List of Molecules Used'!$E$3:$E$55,"",0,1)</f>
        <v>369.29500000000002</v>
      </c>
      <c r="H4182">
        <f>_xlfn.XLOOKUP(A4182,'List of Molecules Used'!$D$3:$D$55,'List of Molecules Used'!$F$3:$F$55,"",0,1)</f>
        <v>49.9</v>
      </c>
    </row>
    <row r="4183" spans="1:8">
      <c r="A4183" s="2" t="s">
        <v>117</v>
      </c>
      <c r="B4183" s="2"/>
      <c r="C4183">
        <v>480.08</v>
      </c>
      <c r="D4183">
        <v>7</v>
      </c>
      <c r="E4183">
        <v>73.457999999999998</v>
      </c>
      <c r="F4183" t="s">
        <v>238</v>
      </c>
      <c r="G4183">
        <f>_xlfn.XLOOKUP(A4183,'List of Molecules Used'!$D$3:$D$55,'List of Molecules Used'!$E$3:$E$55,"",0,1)</f>
        <v>369.29500000000002</v>
      </c>
      <c r="H4183">
        <f>_xlfn.XLOOKUP(A4183,'List of Molecules Used'!$D$3:$D$55,'List of Molecules Used'!$F$3:$F$55,"",0,1)</f>
        <v>49.9</v>
      </c>
    </row>
    <row r="4184" spans="1:8">
      <c r="A4184" s="2" t="s">
        <v>117</v>
      </c>
      <c r="B4184" s="2"/>
      <c r="C4184">
        <v>480.08</v>
      </c>
      <c r="D4184">
        <v>7.5</v>
      </c>
      <c r="E4184">
        <v>73.555000000000007</v>
      </c>
      <c r="F4184" t="s">
        <v>238</v>
      </c>
      <c r="G4184">
        <f>_xlfn.XLOOKUP(A4184,'List of Molecules Used'!$D$3:$D$55,'List of Molecules Used'!$E$3:$E$55,"",0,1)</f>
        <v>369.29500000000002</v>
      </c>
      <c r="H4184">
        <f>_xlfn.XLOOKUP(A4184,'List of Molecules Used'!$D$3:$D$55,'List of Molecules Used'!$F$3:$F$55,"",0,1)</f>
        <v>49.9</v>
      </c>
    </row>
    <row r="4185" spans="1:8">
      <c r="A4185" s="2" t="s">
        <v>117</v>
      </c>
      <c r="B4185" s="2"/>
      <c r="C4185">
        <v>480.08</v>
      </c>
      <c r="D4185">
        <v>8</v>
      </c>
      <c r="E4185">
        <v>73.652000000000001</v>
      </c>
      <c r="F4185" t="s">
        <v>238</v>
      </c>
      <c r="G4185">
        <f>_xlfn.XLOOKUP(A4185,'List of Molecules Used'!$D$3:$D$55,'List of Molecules Used'!$E$3:$E$55,"",0,1)</f>
        <v>369.29500000000002</v>
      </c>
      <c r="H4185">
        <f>_xlfn.XLOOKUP(A4185,'List of Molecules Used'!$D$3:$D$55,'List of Molecules Used'!$F$3:$F$55,"",0,1)</f>
        <v>49.9</v>
      </c>
    </row>
    <row r="4186" spans="1:8">
      <c r="A4186" s="2" t="s">
        <v>117</v>
      </c>
      <c r="B4186" s="2"/>
      <c r="C4186">
        <v>480.08</v>
      </c>
      <c r="D4186">
        <v>8.5</v>
      </c>
      <c r="E4186">
        <v>73.751000000000005</v>
      </c>
      <c r="F4186" t="s">
        <v>238</v>
      </c>
      <c r="G4186">
        <f>_xlfn.XLOOKUP(A4186,'List of Molecules Used'!$D$3:$D$55,'List of Molecules Used'!$E$3:$E$55,"",0,1)</f>
        <v>369.29500000000002</v>
      </c>
      <c r="H4186">
        <f>_xlfn.XLOOKUP(A4186,'List of Molecules Used'!$D$3:$D$55,'List of Molecules Used'!$F$3:$F$55,"",0,1)</f>
        <v>49.9</v>
      </c>
    </row>
    <row r="4187" spans="1:8">
      <c r="A4187" s="2" t="s">
        <v>117</v>
      </c>
      <c r="B4187" s="2"/>
      <c r="C4187">
        <v>480.08</v>
      </c>
      <c r="D4187">
        <v>9</v>
      </c>
      <c r="E4187">
        <v>73.849000000000004</v>
      </c>
      <c r="F4187" t="s">
        <v>238</v>
      </c>
      <c r="G4187">
        <f>_xlfn.XLOOKUP(A4187,'List of Molecules Used'!$D$3:$D$55,'List of Molecules Used'!$E$3:$E$55,"",0,1)</f>
        <v>369.29500000000002</v>
      </c>
      <c r="H4187">
        <f>_xlfn.XLOOKUP(A4187,'List of Molecules Used'!$D$3:$D$55,'List of Molecules Used'!$F$3:$F$55,"",0,1)</f>
        <v>49.9</v>
      </c>
    </row>
    <row r="4188" spans="1:8">
      <c r="A4188" s="2" t="s">
        <v>117</v>
      </c>
      <c r="B4188" s="2"/>
      <c r="C4188">
        <v>480.08</v>
      </c>
      <c r="D4188">
        <v>9.5</v>
      </c>
      <c r="E4188">
        <v>73.948999999999998</v>
      </c>
      <c r="F4188" t="s">
        <v>238</v>
      </c>
      <c r="G4188">
        <f>_xlfn.XLOOKUP(A4188,'List of Molecules Used'!$D$3:$D$55,'List of Molecules Used'!$E$3:$E$55,"",0,1)</f>
        <v>369.29500000000002</v>
      </c>
      <c r="H4188">
        <f>_xlfn.XLOOKUP(A4188,'List of Molecules Used'!$D$3:$D$55,'List of Molecules Used'!$F$3:$F$55,"",0,1)</f>
        <v>49.9</v>
      </c>
    </row>
    <row r="4189" spans="1:8">
      <c r="A4189" s="2" t="s">
        <v>117</v>
      </c>
      <c r="B4189" s="2"/>
      <c r="C4189">
        <v>480.08</v>
      </c>
      <c r="D4189">
        <v>10</v>
      </c>
      <c r="E4189">
        <v>74.049000000000007</v>
      </c>
      <c r="F4189" t="s">
        <v>238</v>
      </c>
      <c r="G4189">
        <f>_xlfn.XLOOKUP(A4189,'List of Molecules Used'!$D$3:$D$55,'List of Molecules Used'!$E$3:$E$55,"",0,1)</f>
        <v>369.29500000000002</v>
      </c>
      <c r="H4189">
        <f>_xlfn.XLOOKUP(A4189,'List of Molecules Used'!$D$3:$D$55,'List of Molecules Used'!$F$3:$F$55,"",0,1)</f>
        <v>49.9</v>
      </c>
    </row>
    <row r="4190" spans="1:8">
      <c r="A4190" s="2" t="s">
        <v>117</v>
      </c>
      <c r="B4190" s="2"/>
      <c r="C4190">
        <v>517.01</v>
      </c>
      <c r="D4190">
        <v>1</v>
      </c>
      <c r="E4190">
        <v>74.831000000000003</v>
      </c>
      <c r="F4190" t="s">
        <v>238</v>
      </c>
      <c r="G4190">
        <f>_xlfn.XLOOKUP(A4190,'List of Molecules Used'!$D$3:$D$55,'List of Molecules Used'!$E$3:$E$55,"",0,1)</f>
        <v>369.29500000000002</v>
      </c>
      <c r="H4190">
        <f>_xlfn.XLOOKUP(A4190,'List of Molecules Used'!$D$3:$D$55,'List of Molecules Used'!$F$3:$F$55,"",0,1)</f>
        <v>49.9</v>
      </c>
    </row>
    <row r="4191" spans="1:8">
      <c r="A4191" s="2" t="s">
        <v>117</v>
      </c>
      <c r="B4191" s="2"/>
      <c r="C4191">
        <v>517.01</v>
      </c>
      <c r="D4191">
        <v>1.5</v>
      </c>
      <c r="E4191">
        <v>74.902000000000001</v>
      </c>
      <c r="F4191" t="s">
        <v>238</v>
      </c>
      <c r="G4191">
        <f>_xlfn.XLOOKUP(A4191,'List of Molecules Used'!$D$3:$D$55,'List of Molecules Used'!$E$3:$E$55,"",0,1)</f>
        <v>369.29500000000002</v>
      </c>
      <c r="H4191">
        <f>_xlfn.XLOOKUP(A4191,'List of Molecules Used'!$D$3:$D$55,'List of Molecules Used'!$F$3:$F$55,"",0,1)</f>
        <v>49.9</v>
      </c>
    </row>
    <row r="4192" spans="1:8">
      <c r="A4192" s="2" t="s">
        <v>117</v>
      </c>
      <c r="B4192" s="2"/>
      <c r="C4192">
        <v>517.01</v>
      </c>
      <c r="D4192">
        <v>2</v>
      </c>
      <c r="E4192">
        <v>74.974000000000004</v>
      </c>
      <c r="F4192" t="s">
        <v>238</v>
      </c>
      <c r="G4192">
        <f>_xlfn.XLOOKUP(A4192,'List of Molecules Used'!$D$3:$D$55,'List of Molecules Used'!$E$3:$E$55,"",0,1)</f>
        <v>369.29500000000002</v>
      </c>
      <c r="H4192">
        <f>_xlfn.XLOOKUP(A4192,'List of Molecules Used'!$D$3:$D$55,'List of Molecules Used'!$F$3:$F$55,"",0,1)</f>
        <v>49.9</v>
      </c>
    </row>
    <row r="4193" spans="1:8">
      <c r="A4193" s="2" t="s">
        <v>117</v>
      </c>
      <c r="B4193" s="2"/>
      <c r="C4193">
        <v>517.01</v>
      </c>
      <c r="D4193">
        <v>2.5</v>
      </c>
      <c r="E4193">
        <v>75.046000000000006</v>
      </c>
      <c r="F4193" t="s">
        <v>238</v>
      </c>
      <c r="G4193">
        <f>_xlfn.XLOOKUP(A4193,'List of Molecules Used'!$D$3:$D$55,'List of Molecules Used'!$E$3:$E$55,"",0,1)</f>
        <v>369.29500000000002</v>
      </c>
      <c r="H4193">
        <f>_xlfn.XLOOKUP(A4193,'List of Molecules Used'!$D$3:$D$55,'List of Molecules Used'!$F$3:$F$55,"",0,1)</f>
        <v>49.9</v>
      </c>
    </row>
    <row r="4194" spans="1:8">
      <c r="A4194" s="2" t="s">
        <v>117</v>
      </c>
      <c r="B4194" s="2"/>
      <c r="C4194">
        <v>517.01</v>
      </c>
      <c r="D4194">
        <v>3</v>
      </c>
      <c r="E4194">
        <v>75.117999999999995</v>
      </c>
      <c r="F4194" t="s">
        <v>238</v>
      </c>
      <c r="G4194">
        <f>_xlfn.XLOOKUP(A4194,'List of Molecules Used'!$D$3:$D$55,'List of Molecules Used'!$E$3:$E$55,"",0,1)</f>
        <v>369.29500000000002</v>
      </c>
      <c r="H4194">
        <f>_xlfn.XLOOKUP(A4194,'List of Molecules Used'!$D$3:$D$55,'List of Molecules Used'!$F$3:$F$55,"",0,1)</f>
        <v>49.9</v>
      </c>
    </row>
    <row r="4195" spans="1:8">
      <c r="A4195" s="2" t="s">
        <v>117</v>
      </c>
      <c r="B4195" s="2"/>
      <c r="C4195">
        <v>517.01</v>
      </c>
      <c r="D4195">
        <v>3.5</v>
      </c>
      <c r="E4195">
        <v>75.19</v>
      </c>
      <c r="F4195" t="s">
        <v>238</v>
      </c>
      <c r="G4195">
        <f>_xlfn.XLOOKUP(A4195,'List of Molecules Used'!$D$3:$D$55,'List of Molecules Used'!$E$3:$E$55,"",0,1)</f>
        <v>369.29500000000002</v>
      </c>
      <c r="H4195">
        <f>_xlfn.XLOOKUP(A4195,'List of Molecules Used'!$D$3:$D$55,'List of Molecules Used'!$F$3:$F$55,"",0,1)</f>
        <v>49.9</v>
      </c>
    </row>
    <row r="4196" spans="1:8">
      <c r="A4196" s="2" t="s">
        <v>117</v>
      </c>
      <c r="B4196" s="2"/>
      <c r="C4196">
        <v>517.01</v>
      </c>
      <c r="D4196">
        <v>4</v>
      </c>
      <c r="E4196">
        <v>75.263000000000005</v>
      </c>
      <c r="F4196" t="s">
        <v>238</v>
      </c>
      <c r="G4196">
        <f>_xlfn.XLOOKUP(A4196,'List of Molecules Used'!$D$3:$D$55,'List of Molecules Used'!$E$3:$E$55,"",0,1)</f>
        <v>369.29500000000002</v>
      </c>
      <c r="H4196">
        <f>_xlfn.XLOOKUP(A4196,'List of Molecules Used'!$D$3:$D$55,'List of Molecules Used'!$F$3:$F$55,"",0,1)</f>
        <v>49.9</v>
      </c>
    </row>
    <row r="4197" spans="1:8">
      <c r="A4197" s="2" t="s">
        <v>117</v>
      </c>
      <c r="B4197" s="2"/>
      <c r="C4197">
        <v>517.01</v>
      </c>
      <c r="D4197">
        <v>4.5</v>
      </c>
      <c r="E4197">
        <v>75.337000000000003</v>
      </c>
      <c r="F4197" t="s">
        <v>238</v>
      </c>
      <c r="G4197">
        <f>_xlfn.XLOOKUP(A4197,'List of Molecules Used'!$D$3:$D$55,'List of Molecules Used'!$E$3:$E$55,"",0,1)</f>
        <v>369.29500000000002</v>
      </c>
      <c r="H4197">
        <f>_xlfn.XLOOKUP(A4197,'List of Molecules Used'!$D$3:$D$55,'List of Molecules Used'!$F$3:$F$55,"",0,1)</f>
        <v>49.9</v>
      </c>
    </row>
    <row r="4198" spans="1:8">
      <c r="A4198" s="2" t="s">
        <v>117</v>
      </c>
      <c r="B4198" s="2"/>
      <c r="C4198">
        <v>517.01</v>
      </c>
      <c r="D4198">
        <v>5</v>
      </c>
      <c r="E4198">
        <v>75.41</v>
      </c>
      <c r="F4198" t="s">
        <v>238</v>
      </c>
      <c r="G4198">
        <f>_xlfn.XLOOKUP(A4198,'List of Molecules Used'!$D$3:$D$55,'List of Molecules Used'!$E$3:$E$55,"",0,1)</f>
        <v>369.29500000000002</v>
      </c>
      <c r="H4198">
        <f>_xlfn.XLOOKUP(A4198,'List of Molecules Used'!$D$3:$D$55,'List of Molecules Used'!$F$3:$F$55,"",0,1)</f>
        <v>49.9</v>
      </c>
    </row>
    <row r="4199" spans="1:8">
      <c r="A4199" s="2" t="s">
        <v>117</v>
      </c>
      <c r="B4199" s="2"/>
      <c r="C4199">
        <v>517.01</v>
      </c>
      <c r="D4199">
        <v>5.5</v>
      </c>
      <c r="E4199">
        <v>75.483999999999995</v>
      </c>
      <c r="F4199" t="s">
        <v>238</v>
      </c>
      <c r="G4199">
        <f>_xlfn.XLOOKUP(A4199,'List of Molecules Used'!$D$3:$D$55,'List of Molecules Used'!$E$3:$E$55,"",0,1)</f>
        <v>369.29500000000002</v>
      </c>
      <c r="H4199">
        <f>_xlfn.XLOOKUP(A4199,'List of Molecules Used'!$D$3:$D$55,'List of Molecules Used'!$F$3:$F$55,"",0,1)</f>
        <v>49.9</v>
      </c>
    </row>
    <row r="4200" spans="1:8">
      <c r="A4200" s="2" t="s">
        <v>117</v>
      </c>
      <c r="B4200" s="2"/>
      <c r="C4200">
        <v>517.01</v>
      </c>
      <c r="D4200">
        <v>6</v>
      </c>
      <c r="E4200">
        <v>75.558000000000007</v>
      </c>
      <c r="F4200" t="s">
        <v>238</v>
      </c>
      <c r="G4200">
        <f>_xlfn.XLOOKUP(A4200,'List of Molecules Used'!$D$3:$D$55,'List of Molecules Used'!$E$3:$E$55,"",0,1)</f>
        <v>369.29500000000002</v>
      </c>
      <c r="H4200">
        <f>_xlfn.XLOOKUP(A4200,'List of Molecules Used'!$D$3:$D$55,'List of Molecules Used'!$F$3:$F$55,"",0,1)</f>
        <v>49.9</v>
      </c>
    </row>
    <row r="4201" spans="1:8">
      <c r="A4201" s="2" t="s">
        <v>117</v>
      </c>
      <c r="B4201" s="2"/>
      <c r="C4201">
        <v>517.01</v>
      </c>
      <c r="D4201">
        <v>6.5</v>
      </c>
      <c r="E4201">
        <v>75.632999999999996</v>
      </c>
      <c r="F4201" t="s">
        <v>238</v>
      </c>
      <c r="G4201">
        <f>_xlfn.XLOOKUP(A4201,'List of Molecules Used'!$D$3:$D$55,'List of Molecules Used'!$E$3:$E$55,"",0,1)</f>
        <v>369.29500000000002</v>
      </c>
      <c r="H4201">
        <f>_xlfn.XLOOKUP(A4201,'List of Molecules Used'!$D$3:$D$55,'List of Molecules Used'!$F$3:$F$55,"",0,1)</f>
        <v>49.9</v>
      </c>
    </row>
    <row r="4202" spans="1:8">
      <c r="A4202" s="2" t="s">
        <v>117</v>
      </c>
      <c r="B4202" s="2"/>
      <c r="C4202">
        <v>517.01</v>
      </c>
      <c r="D4202">
        <v>7</v>
      </c>
      <c r="E4202">
        <v>75.707999999999998</v>
      </c>
      <c r="F4202" t="s">
        <v>238</v>
      </c>
      <c r="G4202">
        <f>_xlfn.XLOOKUP(A4202,'List of Molecules Used'!$D$3:$D$55,'List of Molecules Used'!$E$3:$E$55,"",0,1)</f>
        <v>369.29500000000002</v>
      </c>
      <c r="H4202">
        <f>_xlfn.XLOOKUP(A4202,'List of Molecules Used'!$D$3:$D$55,'List of Molecules Used'!$F$3:$F$55,"",0,1)</f>
        <v>49.9</v>
      </c>
    </row>
    <row r="4203" spans="1:8">
      <c r="A4203" s="2" t="s">
        <v>117</v>
      </c>
      <c r="B4203" s="2"/>
      <c r="C4203">
        <v>517.01</v>
      </c>
      <c r="D4203">
        <v>7.5</v>
      </c>
      <c r="E4203">
        <v>75.783000000000001</v>
      </c>
      <c r="F4203" t="s">
        <v>238</v>
      </c>
      <c r="G4203">
        <f>_xlfn.XLOOKUP(A4203,'List of Molecules Used'!$D$3:$D$55,'List of Molecules Used'!$E$3:$E$55,"",0,1)</f>
        <v>369.29500000000002</v>
      </c>
      <c r="H4203">
        <f>_xlfn.XLOOKUP(A4203,'List of Molecules Used'!$D$3:$D$55,'List of Molecules Used'!$F$3:$F$55,"",0,1)</f>
        <v>49.9</v>
      </c>
    </row>
    <row r="4204" spans="1:8">
      <c r="A4204" s="2" t="s">
        <v>117</v>
      </c>
      <c r="B4204" s="2"/>
      <c r="C4204">
        <v>517.01</v>
      </c>
      <c r="D4204">
        <v>8</v>
      </c>
      <c r="E4204">
        <v>75.858000000000004</v>
      </c>
      <c r="F4204" t="s">
        <v>238</v>
      </c>
      <c r="G4204">
        <f>_xlfn.XLOOKUP(A4204,'List of Molecules Used'!$D$3:$D$55,'List of Molecules Used'!$E$3:$E$55,"",0,1)</f>
        <v>369.29500000000002</v>
      </c>
      <c r="H4204">
        <f>_xlfn.XLOOKUP(A4204,'List of Molecules Used'!$D$3:$D$55,'List of Molecules Used'!$F$3:$F$55,"",0,1)</f>
        <v>49.9</v>
      </c>
    </row>
    <row r="4205" spans="1:8">
      <c r="A4205" s="2" t="s">
        <v>117</v>
      </c>
      <c r="B4205" s="2"/>
      <c r="C4205">
        <v>517.01</v>
      </c>
      <c r="D4205">
        <v>8.5</v>
      </c>
      <c r="E4205">
        <v>75.933999999999997</v>
      </c>
      <c r="F4205" t="s">
        <v>238</v>
      </c>
      <c r="G4205">
        <f>_xlfn.XLOOKUP(A4205,'List of Molecules Used'!$D$3:$D$55,'List of Molecules Used'!$E$3:$E$55,"",0,1)</f>
        <v>369.29500000000002</v>
      </c>
      <c r="H4205">
        <f>_xlfn.XLOOKUP(A4205,'List of Molecules Used'!$D$3:$D$55,'List of Molecules Used'!$F$3:$F$55,"",0,1)</f>
        <v>49.9</v>
      </c>
    </row>
    <row r="4206" spans="1:8">
      <c r="A4206" s="2" t="s">
        <v>117</v>
      </c>
      <c r="B4206" s="2"/>
      <c r="C4206">
        <v>517.01</v>
      </c>
      <c r="D4206">
        <v>9</v>
      </c>
      <c r="E4206">
        <v>76.010999999999996</v>
      </c>
      <c r="F4206" t="s">
        <v>238</v>
      </c>
      <c r="G4206">
        <f>_xlfn.XLOOKUP(A4206,'List of Molecules Used'!$D$3:$D$55,'List of Molecules Used'!$E$3:$E$55,"",0,1)</f>
        <v>369.29500000000002</v>
      </c>
      <c r="H4206">
        <f>_xlfn.XLOOKUP(A4206,'List of Molecules Used'!$D$3:$D$55,'List of Molecules Used'!$F$3:$F$55,"",0,1)</f>
        <v>49.9</v>
      </c>
    </row>
    <row r="4207" spans="1:8">
      <c r="A4207" s="2" t="s">
        <v>117</v>
      </c>
      <c r="B4207" s="2"/>
      <c r="C4207">
        <v>517.01</v>
      </c>
      <c r="D4207">
        <v>9.5</v>
      </c>
      <c r="E4207">
        <v>76.087000000000003</v>
      </c>
      <c r="F4207" t="s">
        <v>238</v>
      </c>
      <c r="G4207">
        <f>_xlfn.XLOOKUP(A4207,'List of Molecules Used'!$D$3:$D$55,'List of Molecules Used'!$E$3:$E$55,"",0,1)</f>
        <v>369.29500000000002</v>
      </c>
      <c r="H4207">
        <f>_xlfn.XLOOKUP(A4207,'List of Molecules Used'!$D$3:$D$55,'List of Molecules Used'!$F$3:$F$55,"",0,1)</f>
        <v>49.9</v>
      </c>
    </row>
    <row r="4208" spans="1:8">
      <c r="A4208" s="2" t="s">
        <v>117</v>
      </c>
      <c r="B4208" s="2"/>
      <c r="C4208">
        <v>517.01</v>
      </c>
      <c r="D4208">
        <v>10</v>
      </c>
      <c r="E4208">
        <v>76.164000000000001</v>
      </c>
      <c r="F4208" t="s">
        <v>238</v>
      </c>
      <c r="G4208">
        <f>_xlfn.XLOOKUP(A4208,'List of Molecules Used'!$D$3:$D$55,'List of Molecules Used'!$E$3:$E$55,"",0,1)</f>
        <v>369.29500000000002</v>
      </c>
      <c r="H4208">
        <f>_xlfn.XLOOKUP(A4208,'List of Molecules Used'!$D$3:$D$55,'List of Molecules Used'!$F$3:$F$55,"",0,1)</f>
        <v>49.9</v>
      </c>
    </row>
    <row r="4209" spans="1:8">
      <c r="A4209" s="2" t="s">
        <v>121</v>
      </c>
      <c r="B4209" s="2"/>
      <c r="C4209">
        <v>149.65</v>
      </c>
      <c r="D4209">
        <v>1</v>
      </c>
      <c r="E4209">
        <v>83.817999999999998</v>
      </c>
      <c r="F4209" t="s">
        <v>237</v>
      </c>
      <c r="G4209">
        <f>_xlfn.XLOOKUP(A4209,'List of Molecules Used'!$D$3:$D$55,'List of Molecules Used'!$E$3:$E$55,"",0,1)</f>
        <v>299.29300000000001</v>
      </c>
      <c r="H4209">
        <f>_xlfn.XLOOKUP(A4209,'List of Molecules Used'!$D$3:$D$55,'List of Molecules Used'!$F$3:$F$55,"",0,1)</f>
        <v>48.32</v>
      </c>
    </row>
    <row r="4210" spans="1:8">
      <c r="A4210" s="2" t="s">
        <v>121</v>
      </c>
      <c r="B4210" s="2"/>
      <c r="C4210">
        <v>149.65</v>
      </c>
      <c r="D4210">
        <v>1.5</v>
      </c>
      <c r="E4210">
        <v>83.813999999999993</v>
      </c>
      <c r="F4210" t="s">
        <v>237</v>
      </c>
      <c r="G4210">
        <f>_xlfn.XLOOKUP(A4210,'List of Molecules Used'!$D$3:$D$55,'List of Molecules Used'!$E$3:$E$55,"",0,1)</f>
        <v>299.29300000000001</v>
      </c>
      <c r="H4210">
        <f>_xlfn.XLOOKUP(A4210,'List of Molecules Used'!$D$3:$D$55,'List of Molecules Used'!$F$3:$F$55,"",0,1)</f>
        <v>48.32</v>
      </c>
    </row>
    <row r="4211" spans="1:8">
      <c r="A4211" s="2" t="s">
        <v>121</v>
      </c>
      <c r="B4211" s="2"/>
      <c r="C4211">
        <v>149.65</v>
      </c>
      <c r="D4211">
        <v>2</v>
      </c>
      <c r="E4211">
        <v>83.808999999999997</v>
      </c>
      <c r="F4211" t="s">
        <v>237</v>
      </c>
      <c r="G4211">
        <f>_xlfn.XLOOKUP(A4211,'List of Molecules Used'!$D$3:$D$55,'List of Molecules Used'!$E$3:$E$55,"",0,1)</f>
        <v>299.29300000000001</v>
      </c>
      <c r="H4211">
        <f>_xlfn.XLOOKUP(A4211,'List of Molecules Used'!$D$3:$D$55,'List of Molecules Used'!$F$3:$F$55,"",0,1)</f>
        <v>48.32</v>
      </c>
    </row>
    <row r="4212" spans="1:8">
      <c r="A4212" s="2" t="s">
        <v>121</v>
      </c>
      <c r="B4212" s="2"/>
      <c r="C4212">
        <v>149.65</v>
      </c>
      <c r="D4212">
        <v>2.5</v>
      </c>
      <c r="E4212">
        <v>83.805000000000007</v>
      </c>
      <c r="F4212" t="s">
        <v>237</v>
      </c>
      <c r="G4212">
        <f>_xlfn.XLOOKUP(A4212,'List of Molecules Used'!$D$3:$D$55,'List of Molecules Used'!$E$3:$E$55,"",0,1)</f>
        <v>299.29300000000001</v>
      </c>
      <c r="H4212">
        <f>_xlfn.XLOOKUP(A4212,'List of Molecules Used'!$D$3:$D$55,'List of Molecules Used'!$F$3:$F$55,"",0,1)</f>
        <v>48.32</v>
      </c>
    </row>
    <row r="4213" spans="1:8">
      <c r="A4213" s="2" t="s">
        <v>121</v>
      </c>
      <c r="B4213" s="2"/>
      <c r="C4213">
        <v>149.65</v>
      </c>
      <c r="D4213">
        <v>3</v>
      </c>
      <c r="E4213">
        <v>83.801000000000002</v>
      </c>
      <c r="F4213" t="s">
        <v>237</v>
      </c>
      <c r="G4213">
        <f>_xlfn.XLOOKUP(A4213,'List of Molecules Used'!$D$3:$D$55,'List of Molecules Used'!$E$3:$E$55,"",0,1)</f>
        <v>299.29300000000001</v>
      </c>
      <c r="H4213">
        <f>_xlfn.XLOOKUP(A4213,'List of Molecules Used'!$D$3:$D$55,'List of Molecules Used'!$F$3:$F$55,"",0,1)</f>
        <v>48.32</v>
      </c>
    </row>
    <row r="4214" spans="1:8">
      <c r="A4214" s="2" t="s">
        <v>121</v>
      </c>
      <c r="B4214" s="2"/>
      <c r="C4214">
        <v>149.65</v>
      </c>
      <c r="D4214">
        <v>3.5</v>
      </c>
      <c r="E4214">
        <v>83.796999999999997</v>
      </c>
      <c r="F4214" t="s">
        <v>237</v>
      </c>
      <c r="G4214">
        <f>_xlfn.XLOOKUP(A4214,'List of Molecules Used'!$D$3:$D$55,'List of Molecules Used'!$E$3:$E$55,"",0,1)</f>
        <v>299.29300000000001</v>
      </c>
      <c r="H4214">
        <f>_xlfn.XLOOKUP(A4214,'List of Molecules Used'!$D$3:$D$55,'List of Molecules Used'!$F$3:$F$55,"",0,1)</f>
        <v>48.32</v>
      </c>
    </row>
    <row r="4215" spans="1:8">
      <c r="A4215" s="2" t="s">
        <v>121</v>
      </c>
      <c r="B4215" s="2"/>
      <c r="C4215">
        <v>149.65</v>
      </c>
      <c r="D4215">
        <v>4</v>
      </c>
      <c r="E4215">
        <v>83.793000000000006</v>
      </c>
      <c r="F4215" t="s">
        <v>237</v>
      </c>
      <c r="G4215">
        <f>_xlfn.XLOOKUP(A4215,'List of Molecules Used'!$D$3:$D$55,'List of Molecules Used'!$E$3:$E$55,"",0,1)</f>
        <v>299.29300000000001</v>
      </c>
      <c r="H4215">
        <f>_xlfn.XLOOKUP(A4215,'List of Molecules Used'!$D$3:$D$55,'List of Molecules Used'!$F$3:$F$55,"",0,1)</f>
        <v>48.32</v>
      </c>
    </row>
    <row r="4216" spans="1:8">
      <c r="A4216" s="2" t="s">
        <v>121</v>
      </c>
      <c r="B4216" s="2"/>
      <c r="C4216">
        <v>149.65</v>
      </c>
      <c r="D4216">
        <v>4.5</v>
      </c>
      <c r="E4216">
        <v>83.787999999999997</v>
      </c>
      <c r="F4216" t="s">
        <v>237</v>
      </c>
      <c r="G4216">
        <f>_xlfn.XLOOKUP(A4216,'List of Molecules Used'!$D$3:$D$55,'List of Molecules Used'!$E$3:$E$55,"",0,1)</f>
        <v>299.29300000000001</v>
      </c>
      <c r="H4216">
        <f>_xlfn.XLOOKUP(A4216,'List of Molecules Used'!$D$3:$D$55,'List of Molecules Used'!$F$3:$F$55,"",0,1)</f>
        <v>48.32</v>
      </c>
    </row>
    <row r="4217" spans="1:8">
      <c r="A4217" s="2" t="s">
        <v>121</v>
      </c>
      <c r="B4217" s="2"/>
      <c r="C4217">
        <v>149.65</v>
      </c>
      <c r="D4217">
        <v>5</v>
      </c>
      <c r="E4217">
        <v>83.784000000000006</v>
      </c>
      <c r="F4217" t="s">
        <v>237</v>
      </c>
      <c r="G4217">
        <f>_xlfn.XLOOKUP(A4217,'List of Molecules Used'!$D$3:$D$55,'List of Molecules Used'!$E$3:$E$55,"",0,1)</f>
        <v>299.29300000000001</v>
      </c>
      <c r="H4217">
        <f>_xlfn.XLOOKUP(A4217,'List of Molecules Used'!$D$3:$D$55,'List of Molecules Used'!$F$3:$F$55,"",0,1)</f>
        <v>48.32</v>
      </c>
    </row>
    <row r="4218" spans="1:8">
      <c r="A4218" s="2" t="s">
        <v>121</v>
      </c>
      <c r="B4218" s="2"/>
      <c r="C4218">
        <v>149.65</v>
      </c>
      <c r="D4218">
        <v>5.5</v>
      </c>
      <c r="E4218">
        <v>83.78</v>
      </c>
      <c r="F4218" t="s">
        <v>237</v>
      </c>
      <c r="G4218">
        <f>_xlfn.XLOOKUP(A4218,'List of Molecules Used'!$D$3:$D$55,'List of Molecules Used'!$E$3:$E$55,"",0,1)</f>
        <v>299.29300000000001</v>
      </c>
      <c r="H4218">
        <f>_xlfn.XLOOKUP(A4218,'List of Molecules Used'!$D$3:$D$55,'List of Molecules Used'!$F$3:$F$55,"",0,1)</f>
        <v>48.32</v>
      </c>
    </row>
    <row r="4219" spans="1:8">
      <c r="A4219" s="2" t="s">
        <v>121</v>
      </c>
      <c r="B4219" s="2"/>
      <c r="C4219">
        <v>149.65</v>
      </c>
      <c r="D4219">
        <v>6</v>
      </c>
      <c r="E4219">
        <v>83.775999999999996</v>
      </c>
      <c r="F4219" t="s">
        <v>237</v>
      </c>
      <c r="G4219">
        <f>_xlfn.XLOOKUP(A4219,'List of Molecules Used'!$D$3:$D$55,'List of Molecules Used'!$E$3:$E$55,"",0,1)</f>
        <v>299.29300000000001</v>
      </c>
      <c r="H4219">
        <f>_xlfn.XLOOKUP(A4219,'List of Molecules Used'!$D$3:$D$55,'List of Molecules Used'!$F$3:$F$55,"",0,1)</f>
        <v>48.32</v>
      </c>
    </row>
    <row r="4220" spans="1:8">
      <c r="A4220" s="2" t="s">
        <v>121</v>
      </c>
      <c r="B4220" s="2"/>
      <c r="C4220">
        <v>149.65</v>
      </c>
      <c r="D4220">
        <v>6.5</v>
      </c>
      <c r="E4220">
        <v>83.772000000000006</v>
      </c>
      <c r="F4220" t="s">
        <v>237</v>
      </c>
      <c r="G4220">
        <f>_xlfn.XLOOKUP(A4220,'List of Molecules Used'!$D$3:$D$55,'List of Molecules Used'!$E$3:$E$55,"",0,1)</f>
        <v>299.29300000000001</v>
      </c>
      <c r="H4220">
        <f>_xlfn.XLOOKUP(A4220,'List of Molecules Used'!$D$3:$D$55,'List of Molecules Used'!$F$3:$F$55,"",0,1)</f>
        <v>48.32</v>
      </c>
    </row>
    <row r="4221" spans="1:8">
      <c r="A4221" s="2" t="s">
        <v>121</v>
      </c>
      <c r="B4221" s="2"/>
      <c r="C4221">
        <v>149.65</v>
      </c>
      <c r="D4221">
        <v>7</v>
      </c>
      <c r="E4221">
        <v>83.766999999999996</v>
      </c>
      <c r="F4221" t="s">
        <v>237</v>
      </c>
      <c r="G4221">
        <f>_xlfn.XLOOKUP(A4221,'List of Molecules Used'!$D$3:$D$55,'List of Molecules Used'!$E$3:$E$55,"",0,1)</f>
        <v>299.29300000000001</v>
      </c>
      <c r="H4221">
        <f>_xlfn.XLOOKUP(A4221,'List of Molecules Used'!$D$3:$D$55,'List of Molecules Used'!$F$3:$F$55,"",0,1)</f>
        <v>48.32</v>
      </c>
    </row>
    <row r="4222" spans="1:8">
      <c r="A4222" s="2" t="s">
        <v>121</v>
      </c>
      <c r="B4222" s="2"/>
      <c r="C4222">
        <v>149.65</v>
      </c>
      <c r="D4222">
        <v>7.5</v>
      </c>
      <c r="E4222">
        <v>83.763000000000005</v>
      </c>
      <c r="F4222" t="s">
        <v>237</v>
      </c>
      <c r="G4222">
        <f>_xlfn.XLOOKUP(A4222,'List of Molecules Used'!$D$3:$D$55,'List of Molecules Used'!$E$3:$E$55,"",0,1)</f>
        <v>299.29300000000001</v>
      </c>
      <c r="H4222">
        <f>_xlfn.XLOOKUP(A4222,'List of Molecules Used'!$D$3:$D$55,'List of Molecules Used'!$F$3:$F$55,"",0,1)</f>
        <v>48.32</v>
      </c>
    </row>
    <row r="4223" spans="1:8">
      <c r="A4223" s="2" t="s">
        <v>121</v>
      </c>
      <c r="B4223" s="2"/>
      <c r="C4223">
        <v>149.65</v>
      </c>
      <c r="D4223">
        <v>8</v>
      </c>
      <c r="E4223">
        <v>83.759</v>
      </c>
      <c r="F4223" t="s">
        <v>237</v>
      </c>
      <c r="G4223">
        <f>_xlfn.XLOOKUP(A4223,'List of Molecules Used'!$D$3:$D$55,'List of Molecules Used'!$E$3:$E$55,"",0,1)</f>
        <v>299.29300000000001</v>
      </c>
      <c r="H4223">
        <f>_xlfn.XLOOKUP(A4223,'List of Molecules Used'!$D$3:$D$55,'List of Molecules Used'!$F$3:$F$55,"",0,1)</f>
        <v>48.32</v>
      </c>
    </row>
    <row r="4224" spans="1:8">
      <c r="A4224" s="2" t="s">
        <v>121</v>
      </c>
      <c r="B4224" s="2"/>
      <c r="C4224">
        <v>149.65</v>
      </c>
      <c r="D4224">
        <v>8.5</v>
      </c>
      <c r="E4224">
        <v>83.754999999999995</v>
      </c>
      <c r="F4224" t="s">
        <v>237</v>
      </c>
      <c r="G4224">
        <f>_xlfn.XLOOKUP(A4224,'List of Molecules Used'!$D$3:$D$55,'List of Molecules Used'!$E$3:$E$55,"",0,1)</f>
        <v>299.29300000000001</v>
      </c>
      <c r="H4224">
        <f>_xlfn.XLOOKUP(A4224,'List of Molecules Used'!$D$3:$D$55,'List of Molecules Used'!$F$3:$F$55,"",0,1)</f>
        <v>48.32</v>
      </c>
    </row>
    <row r="4225" spans="1:8">
      <c r="A4225" s="2" t="s">
        <v>121</v>
      </c>
      <c r="B4225" s="2"/>
      <c r="C4225">
        <v>149.65</v>
      </c>
      <c r="D4225">
        <v>9</v>
      </c>
      <c r="E4225">
        <v>83.751000000000005</v>
      </c>
      <c r="F4225" t="s">
        <v>237</v>
      </c>
      <c r="G4225">
        <f>_xlfn.XLOOKUP(A4225,'List of Molecules Used'!$D$3:$D$55,'List of Molecules Used'!$E$3:$E$55,"",0,1)</f>
        <v>299.29300000000001</v>
      </c>
      <c r="H4225">
        <f>_xlfn.XLOOKUP(A4225,'List of Molecules Used'!$D$3:$D$55,'List of Molecules Used'!$F$3:$F$55,"",0,1)</f>
        <v>48.32</v>
      </c>
    </row>
    <row r="4226" spans="1:8">
      <c r="A4226" s="2" t="s">
        <v>121</v>
      </c>
      <c r="B4226" s="2"/>
      <c r="C4226">
        <v>149.65</v>
      </c>
      <c r="D4226">
        <v>9.5</v>
      </c>
      <c r="E4226">
        <v>83.747</v>
      </c>
      <c r="F4226" t="s">
        <v>237</v>
      </c>
      <c r="G4226">
        <f>_xlfn.XLOOKUP(A4226,'List of Molecules Used'!$D$3:$D$55,'List of Molecules Used'!$E$3:$E$55,"",0,1)</f>
        <v>299.29300000000001</v>
      </c>
      <c r="H4226">
        <f>_xlfn.XLOOKUP(A4226,'List of Molecules Used'!$D$3:$D$55,'List of Molecules Used'!$F$3:$F$55,"",0,1)</f>
        <v>48.32</v>
      </c>
    </row>
    <row r="4227" spans="1:8">
      <c r="A4227" s="2" t="s">
        <v>121</v>
      </c>
      <c r="B4227" s="2"/>
      <c r="C4227">
        <v>149.65</v>
      </c>
      <c r="D4227">
        <v>10</v>
      </c>
      <c r="E4227">
        <v>83.742000000000004</v>
      </c>
      <c r="F4227" t="s">
        <v>237</v>
      </c>
      <c r="G4227">
        <f>_xlfn.XLOOKUP(A4227,'List of Molecules Used'!$D$3:$D$55,'List of Molecules Used'!$E$3:$E$55,"",0,1)</f>
        <v>299.29300000000001</v>
      </c>
      <c r="H4227">
        <f>_xlfn.XLOOKUP(A4227,'List of Molecules Used'!$D$3:$D$55,'List of Molecules Used'!$F$3:$F$55,"",0,1)</f>
        <v>48.32</v>
      </c>
    </row>
    <row r="4228" spans="1:8">
      <c r="A4228" s="2" t="s">
        <v>121</v>
      </c>
      <c r="B4228" s="2"/>
      <c r="C4228">
        <v>179.58</v>
      </c>
      <c r="D4228">
        <v>1</v>
      </c>
      <c r="E4228">
        <v>85.430999999999997</v>
      </c>
      <c r="F4228" t="s">
        <v>237</v>
      </c>
      <c r="G4228">
        <f>_xlfn.XLOOKUP(A4228,'List of Molecules Used'!$D$3:$D$55,'List of Molecules Used'!$E$3:$E$55,"",0,1)</f>
        <v>299.29300000000001</v>
      </c>
      <c r="H4228">
        <f>_xlfn.XLOOKUP(A4228,'List of Molecules Used'!$D$3:$D$55,'List of Molecules Used'!$F$3:$F$55,"",0,1)</f>
        <v>48.32</v>
      </c>
    </row>
    <row r="4229" spans="1:8">
      <c r="A4229" s="2" t="s">
        <v>121</v>
      </c>
      <c r="B4229" s="2"/>
      <c r="C4229">
        <v>179.58</v>
      </c>
      <c r="D4229">
        <v>1.5</v>
      </c>
      <c r="E4229">
        <v>85.423000000000002</v>
      </c>
      <c r="F4229" t="s">
        <v>237</v>
      </c>
      <c r="G4229">
        <f>_xlfn.XLOOKUP(A4229,'List of Molecules Used'!$D$3:$D$55,'List of Molecules Used'!$E$3:$E$55,"",0,1)</f>
        <v>299.29300000000001</v>
      </c>
      <c r="H4229">
        <f>_xlfn.XLOOKUP(A4229,'List of Molecules Used'!$D$3:$D$55,'List of Molecules Used'!$F$3:$F$55,"",0,1)</f>
        <v>48.32</v>
      </c>
    </row>
    <row r="4230" spans="1:8">
      <c r="A4230" s="2" t="s">
        <v>121</v>
      </c>
      <c r="B4230" s="2"/>
      <c r="C4230">
        <v>179.58</v>
      </c>
      <c r="D4230">
        <v>2</v>
      </c>
      <c r="E4230">
        <v>85.415000000000006</v>
      </c>
      <c r="F4230" t="s">
        <v>237</v>
      </c>
      <c r="G4230">
        <f>_xlfn.XLOOKUP(A4230,'List of Molecules Used'!$D$3:$D$55,'List of Molecules Used'!$E$3:$E$55,"",0,1)</f>
        <v>299.29300000000001</v>
      </c>
      <c r="H4230">
        <f>_xlfn.XLOOKUP(A4230,'List of Molecules Used'!$D$3:$D$55,'List of Molecules Used'!$F$3:$F$55,"",0,1)</f>
        <v>48.32</v>
      </c>
    </row>
    <row r="4231" spans="1:8">
      <c r="A4231" s="2" t="s">
        <v>121</v>
      </c>
      <c r="B4231" s="2"/>
      <c r="C4231">
        <v>179.58</v>
      </c>
      <c r="D4231">
        <v>2.5</v>
      </c>
      <c r="E4231">
        <v>85.406999999999996</v>
      </c>
      <c r="F4231" t="s">
        <v>237</v>
      </c>
      <c r="G4231">
        <f>_xlfn.XLOOKUP(A4231,'List of Molecules Used'!$D$3:$D$55,'List of Molecules Used'!$E$3:$E$55,"",0,1)</f>
        <v>299.29300000000001</v>
      </c>
      <c r="H4231">
        <f>_xlfn.XLOOKUP(A4231,'List of Molecules Used'!$D$3:$D$55,'List of Molecules Used'!$F$3:$F$55,"",0,1)</f>
        <v>48.32</v>
      </c>
    </row>
    <row r="4232" spans="1:8">
      <c r="A4232" s="2" t="s">
        <v>121</v>
      </c>
      <c r="B4232" s="2"/>
      <c r="C4232">
        <v>179.58</v>
      </c>
      <c r="D4232">
        <v>3</v>
      </c>
      <c r="E4232">
        <v>85.399000000000001</v>
      </c>
      <c r="F4232" t="s">
        <v>237</v>
      </c>
      <c r="G4232">
        <f>_xlfn.XLOOKUP(A4232,'List of Molecules Used'!$D$3:$D$55,'List of Molecules Used'!$E$3:$E$55,"",0,1)</f>
        <v>299.29300000000001</v>
      </c>
      <c r="H4232">
        <f>_xlfn.XLOOKUP(A4232,'List of Molecules Used'!$D$3:$D$55,'List of Molecules Used'!$F$3:$F$55,"",0,1)</f>
        <v>48.32</v>
      </c>
    </row>
    <row r="4233" spans="1:8">
      <c r="A4233" s="2" t="s">
        <v>121</v>
      </c>
      <c r="B4233" s="2"/>
      <c r="C4233">
        <v>179.58</v>
      </c>
      <c r="D4233">
        <v>3.5</v>
      </c>
      <c r="E4233">
        <v>85.391000000000005</v>
      </c>
      <c r="F4233" t="s">
        <v>237</v>
      </c>
      <c r="G4233">
        <f>_xlfn.XLOOKUP(A4233,'List of Molecules Used'!$D$3:$D$55,'List of Molecules Used'!$E$3:$E$55,"",0,1)</f>
        <v>299.29300000000001</v>
      </c>
      <c r="H4233">
        <f>_xlfn.XLOOKUP(A4233,'List of Molecules Used'!$D$3:$D$55,'List of Molecules Used'!$F$3:$F$55,"",0,1)</f>
        <v>48.32</v>
      </c>
    </row>
    <row r="4234" spans="1:8">
      <c r="A4234" s="2" t="s">
        <v>121</v>
      </c>
      <c r="B4234" s="2"/>
      <c r="C4234">
        <v>179.58</v>
      </c>
      <c r="D4234">
        <v>4</v>
      </c>
      <c r="E4234">
        <v>85.382999999999996</v>
      </c>
      <c r="F4234" t="s">
        <v>237</v>
      </c>
      <c r="G4234">
        <f>_xlfn.XLOOKUP(A4234,'List of Molecules Used'!$D$3:$D$55,'List of Molecules Used'!$E$3:$E$55,"",0,1)</f>
        <v>299.29300000000001</v>
      </c>
      <c r="H4234">
        <f>_xlfn.XLOOKUP(A4234,'List of Molecules Used'!$D$3:$D$55,'List of Molecules Used'!$F$3:$F$55,"",0,1)</f>
        <v>48.32</v>
      </c>
    </row>
    <row r="4235" spans="1:8">
      <c r="A4235" s="2" t="s">
        <v>121</v>
      </c>
      <c r="B4235" s="2"/>
      <c r="C4235">
        <v>179.58</v>
      </c>
      <c r="D4235">
        <v>4.5</v>
      </c>
      <c r="E4235">
        <v>85.375</v>
      </c>
      <c r="F4235" t="s">
        <v>237</v>
      </c>
      <c r="G4235">
        <f>_xlfn.XLOOKUP(A4235,'List of Molecules Used'!$D$3:$D$55,'List of Molecules Used'!$E$3:$E$55,"",0,1)</f>
        <v>299.29300000000001</v>
      </c>
      <c r="H4235">
        <f>_xlfn.XLOOKUP(A4235,'List of Molecules Used'!$D$3:$D$55,'List of Molecules Used'!$F$3:$F$55,"",0,1)</f>
        <v>48.32</v>
      </c>
    </row>
    <row r="4236" spans="1:8">
      <c r="A4236" s="2" t="s">
        <v>121</v>
      </c>
      <c r="B4236" s="2"/>
      <c r="C4236">
        <v>179.58</v>
      </c>
      <c r="D4236">
        <v>5</v>
      </c>
      <c r="E4236">
        <v>85.367000000000004</v>
      </c>
      <c r="F4236" t="s">
        <v>237</v>
      </c>
      <c r="G4236">
        <f>_xlfn.XLOOKUP(A4236,'List of Molecules Used'!$D$3:$D$55,'List of Molecules Used'!$E$3:$E$55,"",0,1)</f>
        <v>299.29300000000001</v>
      </c>
      <c r="H4236">
        <f>_xlfn.XLOOKUP(A4236,'List of Molecules Used'!$D$3:$D$55,'List of Molecules Used'!$F$3:$F$55,"",0,1)</f>
        <v>48.32</v>
      </c>
    </row>
    <row r="4237" spans="1:8">
      <c r="A4237" s="2" t="s">
        <v>121</v>
      </c>
      <c r="B4237" s="2"/>
      <c r="C4237">
        <v>179.58</v>
      </c>
      <c r="D4237">
        <v>5.5</v>
      </c>
      <c r="E4237">
        <v>85.358999999999995</v>
      </c>
      <c r="F4237" t="s">
        <v>237</v>
      </c>
      <c r="G4237">
        <f>_xlfn.XLOOKUP(A4237,'List of Molecules Used'!$D$3:$D$55,'List of Molecules Used'!$E$3:$E$55,"",0,1)</f>
        <v>299.29300000000001</v>
      </c>
      <c r="H4237">
        <f>_xlfn.XLOOKUP(A4237,'List of Molecules Used'!$D$3:$D$55,'List of Molecules Used'!$F$3:$F$55,"",0,1)</f>
        <v>48.32</v>
      </c>
    </row>
    <row r="4238" spans="1:8">
      <c r="A4238" s="2" t="s">
        <v>121</v>
      </c>
      <c r="B4238" s="2"/>
      <c r="C4238">
        <v>179.58</v>
      </c>
      <c r="D4238">
        <v>6</v>
      </c>
      <c r="E4238">
        <v>85.350999999999999</v>
      </c>
      <c r="F4238" t="s">
        <v>237</v>
      </c>
      <c r="G4238">
        <f>_xlfn.XLOOKUP(A4238,'List of Molecules Used'!$D$3:$D$55,'List of Molecules Used'!$E$3:$E$55,"",0,1)</f>
        <v>299.29300000000001</v>
      </c>
      <c r="H4238">
        <f>_xlfn.XLOOKUP(A4238,'List of Molecules Used'!$D$3:$D$55,'List of Molecules Used'!$F$3:$F$55,"",0,1)</f>
        <v>48.32</v>
      </c>
    </row>
    <row r="4239" spans="1:8">
      <c r="A4239" s="2" t="s">
        <v>121</v>
      </c>
      <c r="B4239" s="2"/>
      <c r="C4239">
        <v>179.58</v>
      </c>
      <c r="D4239">
        <v>6.5</v>
      </c>
      <c r="E4239">
        <v>85.343000000000004</v>
      </c>
      <c r="F4239" t="s">
        <v>237</v>
      </c>
      <c r="G4239">
        <f>_xlfn.XLOOKUP(A4239,'List of Molecules Used'!$D$3:$D$55,'List of Molecules Used'!$E$3:$E$55,"",0,1)</f>
        <v>299.29300000000001</v>
      </c>
      <c r="H4239">
        <f>_xlfn.XLOOKUP(A4239,'List of Molecules Used'!$D$3:$D$55,'List of Molecules Used'!$F$3:$F$55,"",0,1)</f>
        <v>48.32</v>
      </c>
    </row>
    <row r="4240" spans="1:8">
      <c r="A4240" s="2" t="s">
        <v>121</v>
      </c>
      <c r="B4240" s="2"/>
      <c r="C4240">
        <v>179.58</v>
      </c>
      <c r="D4240">
        <v>7</v>
      </c>
      <c r="E4240">
        <v>85.334999999999994</v>
      </c>
      <c r="F4240" t="s">
        <v>237</v>
      </c>
      <c r="G4240">
        <f>_xlfn.XLOOKUP(A4240,'List of Molecules Used'!$D$3:$D$55,'List of Molecules Used'!$E$3:$E$55,"",0,1)</f>
        <v>299.29300000000001</v>
      </c>
      <c r="H4240">
        <f>_xlfn.XLOOKUP(A4240,'List of Molecules Used'!$D$3:$D$55,'List of Molecules Used'!$F$3:$F$55,"",0,1)</f>
        <v>48.32</v>
      </c>
    </row>
    <row r="4241" spans="1:8">
      <c r="A4241" s="2" t="s">
        <v>121</v>
      </c>
      <c r="B4241" s="2"/>
      <c r="C4241">
        <v>179.58</v>
      </c>
      <c r="D4241">
        <v>7.5</v>
      </c>
      <c r="E4241">
        <v>85.326999999999998</v>
      </c>
      <c r="F4241" t="s">
        <v>237</v>
      </c>
      <c r="G4241">
        <f>_xlfn.XLOOKUP(A4241,'List of Molecules Used'!$D$3:$D$55,'List of Molecules Used'!$E$3:$E$55,"",0,1)</f>
        <v>299.29300000000001</v>
      </c>
      <c r="H4241">
        <f>_xlfn.XLOOKUP(A4241,'List of Molecules Used'!$D$3:$D$55,'List of Molecules Used'!$F$3:$F$55,"",0,1)</f>
        <v>48.32</v>
      </c>
    </row>
    <row r="4242" spans="1:8">
      <c r="A4242" s="2" t="s">
        <v>121</v>
      </c>
      <c r="B4242" s="2"/>
      <c r="C4242">
        <v>179.58</v>
      </c>
      <c r="D4242">
        <v>8</v>
      </c>
      <c r="E4242">
        <v>85.32</v>
      </c>
      <c r="F4242" t="s">
        <v>237</v>
      </c>
      <c r="G4242">
        <f>_xlfn.XLOOKUP(A4242,'List of Molecules Used'!$D$3:$D$55,'List of Molecules Used'!$E$3:$E$55,"",0,1)</f>
        <v>299.29300000000001</v>
      </c>
      <c r="H4242">
        <f>_xlfn.XLOOKUP(A4242,'List of Molecules Used'!$D$3:$D$55,'List of Molecules Used'!$F$3:$F$55,"",0,1)</f>
        <v>48.32</v>
      </c>
    </row>
    <row r="4243" spans="1:8">
      <c r="A4243" s="2" t="s">
        <v>121</v>
      </c>
      <c r="B4243" s="2"/>
      <c r="C4243">
        <v>179.58</v>
      </c>
      <c r="D4243">
        <v>8.5</v>
      </c>
      <c r="E4243">
        <v>85.311999999999998</v>
      </c>
      <c r="F4243" t="s">
        <v>237</v>
      </c>
      <c r="G4243">
        <f>_xlfn.XLOOKUP(A4243,'List of Molecules Used'!$D$3:$D$55,'List of Molecules Used'!$E$3:$E$55,"",0,1)</f>
        <v>299.29300000000001</v>
      </c>
      <c r="H4243">
        <f>_xlfn.XLOOKUP(A4243,'List of Molecules Used'!$D$3:$D$55,'List of Molecules Used'!$F$3:$F$55,"",0,1)</f>
        <v>48.32</v>
      </c>
    </row>
    <row r="4244" spans="1:8">
      <c r="A4244" s="2" t="s">
        <v>121</v>
      </c>
      <c r="B4244" s="2"/>
      <c r="C4244">
        <v>179.58</v>
      </c>
      <c r="D4244">
        <v>9</v>
      </c>
      <c r="E4244">
        <v>85.304000000000002</v>
      </c>
      <c r="F4244" t="s">
        <v>237</v>
      </c>
      <c r="G4244">
        <f>_xlfn.XLOOKUP(A4244,'List of Molecules Used'!$D$3:$D$55,'List of Molecules Used'!$E$3:$E$55,"",0,1)</f>
        <v>299.29300000000001</v>
      </c>
      <c r="H4244">
        <f>_xlfn.XLOOKUP(A4244,'List of Molecules Used'!$D$3:$D$55,'List of Molecules Used'!$F$3:$F$55,"",0,1)</f>
        <v>48.32</v>
      </c>
    </row>
    <row r="4245" spans="1:8">
      <c r="A4245" s="2" t="s">
        <v>121</v>
      </c>
      <c r="B4245" s="2"/>
      <c r="C4245">
        <v>179.58</v>
      </c>
      <c r="D4245">
        <v>9.5</v>
      </c>
      <c r="E4245">
        <v>85.296000000000006</v>
      </c>
      <c r="F4245" t="s">
        <v>237</v>
      </c>
      <c r="G4245">
        <f>_xlfn.XLOOKUP(A4245,'List of Molecules Used'!$D$3:$D$55,'List of Molecules Used'!$E$3:$E$55,"",0,1)</f>
        <v>299.29300000000001</v>
      </c>
      <c r="H4245">
        <f>_xlfn.XLOOKUP(A4245,'List of Molecules Used'!$D$3:$D$55,'List of Molecules Used'!$F$3:$F$55,"",0,1)</f>
        <v>48.32</v>
      </c>
    </row>
    <row r="4246" spans="1:8">
      <c r="A4246" s="2" t="s">
        <v>121</v>
      </c>
      <c r="B4246" s="2"/>
      <c r="C4246">
        <v>179.58</v>
      </c>
      <c r="D4246">
        <v>10</v>
      </c>
      <c r="E4246">
        <v>85.287999999999997</v>
      </c>
      <c r="F4246" t="s">
        <v>237</v>
      </c>
      <c r="G4246">
        <f>_xlfn.XLOOKUP(A4246,'List of Molecules Used'!$D$3:$D$55,'List of Molecules Used'!$E$3:$E$55,"",0,1)</f>
        <v>299.29300000000001</v>
      </c>
      <c r="H4246">
        <f>_xlfn.XLOOKUP(A4246,'List of Molecules Used'!$D$3:$D$55,'List of Molecules Used'!$F$3:$F$55,"",0,1)</f>
        <v>48.32</v>
      </c>
    </row>
    <row r="4247" spans="1:8">
      <c r="A4247" s="2" t="s">
        <v>121</v>
      </c>
      <c r="B4247" s="2"/>
      <c r="C4247">
        <v>209.5</v>
      </c>
      <c r="D4247">
        <v>1</v>
      </c>
      <c r="E4247">
        <v>45.956000000000003</v>
      </c>
      <c r="F4247" t="s">
        <v>238</v>
      </c>
      <c r="G4247">
        <f>_xlfn.XLOOKUP(A4247,'List of Molecules Used'!$D$3:$D$55,'List of Molecules Used'!$E$3:$E$55,"",0,1)</f>
        <v>299.29300000000001</v>
      </c>
      <c r="H4247">
        <f>_xlfn.XLOOKUP(A4247,'List of Molecules Used'!$D$3:$D$55,'List of Molecules Used'!$F$3:$F$55,"",0,1)</f>
        <v>48.32</v>
      </c>
    </row>
    <row r="4248" spans="1:8">
      <c r="A4248" s="2" t="s">
        <v>121</v>
      </c>
      <c r="B4248" s="2"/>
      <c r="C4248">
        <v>209.5</v>
      </c>
      <c r="D4248">
        <v>1.5</v>
      </c>
      <c r="E4248">
        <v>48.279000000000003</v>
      </c>
      <c r="F4248" t="s">
        <v>238</v>
      </c>
      <c r="G4248">
        <f>_xlfn.XLOOKUP(A4248,'List of Molecules Used'!$D$3:$D$55,'List of Molecules Used'!$E$3:$E$55,"",0,1)</f>
        <v>299.29300000000001</v>
      </c>
      <c r="H4248">
        <f>_xlfn.XLOOKUP(A4248,'List of Molecules Used'!$D$3:$D$55,'List of Molecules Used'!$F$3:$F$55,"",0,1)</f>
        <v>48.32</v>
      </c>
    </row>
    <row r="4249" spans="1:8">
      <c r="A4249" s="2" t="s">
        <v>121</v>
      </c>
      <c r="B4249" s="2"/>
      <c r="C4249">
        <v>209.5</v>
      </c>
      <c r="D4249">
        <v>2</v>
      </c>
      <c r="E4249">
        <v>50.933999999999997</v>
      </c>
      <c r="F4249" t="s">
        <v>238</v>
      </c>
      <c r="G4249">
        <f>_xlfn.XLOOKUP(A4249,'List of Molecules Used'!$D$3:$D$55,'List of Molecules Used'!$E$3:$E$55,"",0,1)</f>
        <v>299.29300000000001</v>
      </c>
      <c r="H4249">
        <f>_xlfn.XLOOKUP(A4249,'List of Molecules Used'!$D$3:$D$55,'List of Molecules Used'!$F$3:$F$55,"",0,1)</f>
        <v>48.32</v>
      </c>
    </row>
    <row r="4250" spans="1:8">
      <c r="A4250" s="2" t="s">
        <v>121</v>
      </c>
      <c r="B4250" s="2"/>
      <c r="C4250">
        <v>209.5</v>
      </c>
      <c r="D4250">
        <v>2.5</v>
      </c>
      <c r="E4250">
        <v>53.982999999999997</v>
      </c>
      <c r="F4250" t="s">
        <v>238</v>
      </c>
      <c r="G4250">
        <f>_xlfn.XLOOKUP(A4250,'List of Molecules Used'!$D$3:$D$55,'List of Molecules Used'!$E$3:$E$55,"",0,1)</f>
        <v>299.29300000000001</v>
      </c>
      <c r="H4250">
        <f>_xlfn.XLOOKUP(A4250,'List of Molecules Used'!$D$3:$D$55,'List of Molecules Used'!$F$3:$F$55,"",0,1)</f>
        <v>48.32</v>
      </c>
    </row>
    <row r="4251" spans="1:8">
      <c r="A4251" s="2" t="s">
        <v>121</v>
      </c>
      <c r="B4251" s="2"/>
      <c r="C4251">
        <v>209.5</v>
      </c>
      <c r="D4251">
        <v>2.6373000000000002</v>
      </c>
      <c r="E4251">
        <v>54.899000000000001</v>
      </c>
      <c r="F4251" t="s">
        <v>238</v>
      </c>
      <c r="G4251">
        <f>_xlfn.XLOOKUP(A4251,'List of Molecules Used'!$D$3:$D$55,'List of Molecules Used'!$E$3:$E$55,"",0,1)</f>
        <v>299.29300000000001</v>
      </c>
      <c r="H4251">
        <f>_xlfn.XLOOKUP(A4251,'List of Molecules Used'!$D$3:$D$55,'List of Molecules Used'!$F$3:$F$55,"",0,1)</f>
        <v>48.32</v>
      </c>
    </row>
    <row r="4252" spans="1:8">
      <c r="A4252" s="2" t="s">
        <v>121</v>
      </c>
      <c r="B4252" s="2"/>
      <c r="C4252">
        <v>209.5</v>
      </c>
      <c r="D4252">
        <v>2.6373000000000002</v>
      </c>
      <c r="E4252">
        <v>89.528999999999996</v>
      </c>
      <c r="F4252" t="s">
        <v>237</v>
      </c>
      <c r="G4252">
        <f>_xlfn.XLOOKUP(A4252,'List of Molecules Used'!$D$3:$D$55,'List of Molecules Used'!$E$3:$E$55,"",0,1)</f>
        <v>299.29300000000001</v>
      </c>
      <c r="H4252">
        <f>_xlfn.XLOOKUP(A4252,'List of Molecules Used'!$D$3:$D$55,'List of Molecules Used'!$F$3:$F$55,"",0,1)</f>
        <v>48.32</v>
      </c>
    </row>
    <row r="4253" spans="1:8">
      <c r="A4253" s="2" t="s">
        <v>121</v>
      </c>
      <c r="B4253" s="2"/>
      <c r="C4253">
        <v>209.5</v>
      </c>
      <c r="D4253">
        <v>3</v>
      </c>
      <c r="E4253">
        <v>89.516000000000005</v>
      </c>
      <c r="F4253" t="s">
        <v>237</v>
      </c>
      <c r="G4253">
        <f>_xlfn.XLOOKUP(A4253,'List of Molecules Used'!$D$3:$D$55,'List of Molecules Used'!$E$3:$E$55,"",0,1)</f>
        <v>299.29300000000001</v>
      </c>
      <c r="H4253">
        <f>_xlfn.XLOOKUP(A4253,'List of Molecules Used'!$D$3:$D$55,'List of Molecules Used'!$F$3:$F$55,"",0,1)</f>
        <v>48.32</v>
      </c>
    </row>
    <row r="4254" spans="1:8">
      <c r="A4254" s="2" t="s">
        <v>121</v>
      </c>
      <c r="B4254" s="2"/>
      <c r="C4254">
        <v>209.5</v>
      </c>
      <c r="D4254">
        <v>3.5</v>
      </c>
      <c r="E4254">
        <v>89.498000000000005</v>
      </c>
      <c r="F4254" t="s">
        <v>237</v>
      </c>
      <c r="G4254">
        <f>_xlfn.XLOOKUP(A4254,'List of Molecules Used'!$D$3:$D$55,'List of Molecules Used'!$E$3:$E$55,"",0,1)</f>
        <v>299.29300000000001</v>
      </c>
      <c r="H4254">
        <f>_xlfn.XLOOKUP(A4254,'List of Molecules Used'!$D$3:$D$55,'List of Molecules Used'!$F$3:$F$55,"",0,1)</f>
        <v>48.32</v>
      </c>
    </row>
    <row r="4255" spans="1:8">
      <c r="A4255" s="2" t="s">
        <v>121</v>
      </c>
      <c r="B4255" s="2"/>
      <c r="C4255">
        <v>209.5</v>
      </c>
      <c r="D4255">
        <v>4</v>
      </c>
      <c r="E4255">
        <v>89.478999999999999</v>
      </c>
      <c r="F4255" t="s">
        <v>237</v>
      </c>
      <c r="G4255">
        <f>_xlfn.XLOOKUP(A4255,'List of Molecules Used'!$D$3:$D$55,'List of Molecules Used'!$E$3:$E$55,"",0,1)</f>
        <v>299.29300000000001</v>
      </c>
      <c r="H4255">
        <f>_xlfn.XLOOKUP(A4255,'List of Molecules Used'!$D$3:$D$55,'List of Molecules Used'!$F$3:$F$55,"",0,1)</f>
        <v>48.32</v>
      </c>
    </row>
    <row r="4256" spans="1:8">
      <c r="A4256" s="2" t="s">
        <v>121</v>
      </c>
      <c r="B4256" s="2"/>
      <c r="C4256">
        <v>209.5</v>
      </c>
      <c r="D4256">
        <v>4.5</v>
      </c>
      <c r="E4256">
        <v>89.460999999999999</v>
      </c>
      <c r="F4256" t="s">
        <v>237</v>
      </c>
      <c r="G4256">
        <f>_xlfn.XLOOKUP(A4256,'List of Molecules Used'!$D$3:$D$55,'List of Molecules Used'!$E$3:$E$55,"",0,1)</f>
        <v>299.29300000000001</v>
      </c>
      <c r="H4256">
        <f>_xlfn.XLOOKUP(A4256,'List of Molecules Used'!$D$3:$D$55,'List of Molecules Used'!$F$3:$F$55,"",0,1)</f>
        <v>48.32</v>
      </c>
    </row>
    <row r="4257" spans="1:8">
      <c r="A4257" s="2" t="s">
        <v>121</v>
      </c>
      <c r="B4257" s="2"/>
      <c r="C4257">
        <v>209.5</v>
      </c>
      <c r="D4257">
        <v>5</v>
      </c>
      <c r="E4257">
        <v>89.442999999999998</v>
      </c>
      <c r="F4257" t="s">
        <v>237</v>
      </c>
      <c r="G4257">
        <f>_xlfn.XLOOKUP(A4257,'List of Molecules Used'!$D$3:$D$55,'List of Molecules Used'!$E$3:$E$55,"",0,1)</f>
        <v>299.29300000000001</v>
      </c>
      <c r="H4257">
        <f>_xlfn.XLOOKUP(A4257,'List of Molecules Used'!$D$3:$D$55,'List of Molecules Used'!$F$3:$F$55,"",0,1)</f>
        <v>48.32</v>
      </c>
    </row>
    <row r="4258" spans="1:8">
      <c r="A4258" s="2" t="s">
        <v>121</v>
      </c>
      <c r="B4258" s="2"/>
      <c r="C4258">
        <v>209.5</v>
      </c>
      <c r="D4258">
        <v>5.5</v>
      </c>
      <c r="E4258">
        <v>89.424999999999997</v>
      </c>
      <c r="F4258" t="s">
        <v>237</v>
      </c>
      <c r="G4258">
        <f>_xlfn.XLOOKUP(A4258,'List of Molecules Used'!$D$3:$D$55,'List of Molecules Used'!$E$3:$E$55,"",0,1)</f>
        <v>299.29300000000001</v>
      </c>
      <c r="H4258">
        <f>_xlfn.XLOOKUP(A4258,'List of Molecules Used'!$D$3:$D$55,'List of Molecules Used'!$F$3:$F$55,"",0,1)</f>
        <v>48.32</v>
      </c>
    </row>
    <row r="4259" spans="1:8">
      <c r="A4259" s="2" t="s">
        <v>121</v>
      </c>
      <c r="B4259" s="2"/>
      <c r="C4259">
        <v>209.5</v>
      </c>
      <c r="D4259">
        <v>6</v>
      </c>
      <c r="E4259">
        <v>89.406999999999996</v>
      </c>
      <c r="F4259" t="s">
        <v>237</v>
      </c>
      <c r="G4259">
        <f>_xlfn.XLOOKUP(A4259,'List of Molecules Used'!$D$3:$D$55,'List of Molecules Used'!$E$3:$E$55,"",0,1)</f>
        <v>299.29300000000001</v>
      </c>
      <c r="H4259">
        <f>_xlfn.XLOOKUP(A4259,'List of Molecules Used'!$D$3:$D$55,'List of Molecules Used'!$F$3:$F$55,"",0,1)</f>
        <v>48.32</v>
      </c>
    </row>
    <row r="4260" spans="1:8">
      <c r="A4260" s="2" t="s">
        <v>121</v>
      </c>
      <c r="B4260" s="2"/>
      <c r="C4260">
        <v>209.5</v>
      </c>
      <c r="D4260">
        <v>6.5</v>
      </c>
      <c r="E4260">
        <v>89.388999999999996</v>
      </c>
      <c r="F4260" t="s">
        <v>237</v>
      </c>
      <c r="G4260">
        <f>_xlfn.XLOOKUP(A4260,'List of Molecules Used'!$D$3:$D$55,'List of Molecules Used'!$E$3:$E$55,"",0,1)</f>
        <v>299.29300000000001</v>
      </c>
      <c r="H4260">
        <f>_xlfn.XLOOKUP(A4260,'List of Molecules Used'!$D$3:$D$55,'List of Molecules Used'!$F$3:$F$55,"",0,1)</f>
        <v>48.32</v>
      </c>
    </row>
    <row r="4261" spans="1:8">
      <c r="A4261" s="2" t="s">
        <v>121</v>
      </c>
      <c r="B4261" s="2"/>
      <c r="C4261">
        <v>209.5</v>
      </c>
      <c r="D4261">
        <v>7</v>
      </c>
      <c r="E4261">
        <v>89.370999999999995</v>
      </c>
      <c r="F4261" t="s">
        <v>237</v>
      </c>
      <c r="G4261">
        <f>_xlfn.XLOOKUP(A4261,'List of Molecules Used'!$D$3:$D$55,'List of Molecules Used'!$E$3:$E$55,"",0,1)</f>
        <v>299.29300000000001</v>
      </c>
      <c r="H4261">
        <f>_xlfn.XLOOKUP(A4261,'List of Molecules Used'!$D$3:$D$55,'List of Molecules Used'!$F$3:$F$55,"",0,1)</f>
        <v>48.32</v>
      </c>
    </row>
    <row r="4262" spans="1:8">
      <c r="A4262" s="2" t="s">
        <v>121</v>
      </c>
      <c r="B4262" s="2"/>
      <c r="C4262">
        <v>209.5</v>
      </c>
      <c r="D4262">
        <v>7.5</v>
      </c>
      <c r="E4262">
        <v>89.352999999999994</v>
      </c>
      <c r="F4262" t="s">
        <v>237</v>
      </c>
      <c r="G4262">
        <f>_xlfn.XLOOKUP(A4262,'List of Molecules Used'!$D$3:$D$55,'List of Molecules Used'!$E$3:$E$55,"",0,1)</f>
        <v>299.29300000000001</v>
      </c>
      <c r="H4262">
        <f>_xlfn.XLOOKUP(A4262,'List of Molecules Used'!$D$3:$D$55,'List of Molecules Used'!$F$3:$F$55,"",0,1)</f>
        <v>48.32</v>
      </c>
    </row>
    <row r="4263" spans="1:8">
      <c r="A4263" s="2" t="s">
        <v>121</v>
      </c>
      <c r="B4263" s="2"/>
      <c r="C4263">
        <v>209.5</v>
      </c>
      <c r="D4263">
        <v>8</v>
      </c>
      <c r="E4263">
        <v>89.334999999999994</v>
      </c>
      <c r="F4263" t="s">
        <v>237</v>
      </c>
      <c r="G4263">
        <f>_xlfn.XLOOKUP(A4263,'List of Molecules Used'!$D$3:$D$55,'List of Molecules Used'!$E$3:$E$55,"",0,1)</f>
        <v>299.29300000000001</v>
      </c>
      <c r="H4263">
        <f>_xlfn.XLOOKUP(A4263,'List of Molecules Used'!$D$3:$D$55,'List of Molecules Used'!$F$3:$F$55,"",0,1)</f>
        <v>48.32</v>
      </c>
    </row>
    <row r="4264" spans="1:8">
      <c r="A4264" s="2" t="s">
        <v>121</v>
      </c>
      <c r="B4264" s="2"/>
      <c r="C4264">
        <v>209.5</v>
      </c>
      <c r="D4264">
        <v>8.5</v>
      </c>
      <c r="E4264">
        <v>89.316999999999993</v>
      </c>
      <c r="F4264" t="s">
        <v>237</v>
      </c>
      <c r="G4264">
        <f>_xlfn.XLOOKUP(A4264,'List of Molecules Used'!$D$3:$D$55,'List of Molecules Used'!$E$3:$E$55,"",0,1)</f>
        <v>299.29300000000001</v>
      </c>
      <c r="H4264">
        <f>_xlfn.XLOOKUP(A4264,'List of Molecules Used'!$D$3:$D$55,'List of Molecules Used'!$F$3:$F$55,"",0,1)</f>
        <v>48.32</v>
      </c>
    </row>
    <row r="4265" spans="1:8">
      <c r="A4265" s="2" t="s">
        <v>121</v>
      </c>
      <c r="B4265" s="2"/>
      <c r="C4265">
        <v>209.5</v>
      </c>
      <c r="D4265">
        <v>9</v>
      </c>
      <c r="E4265">
        <v>89.299000000000007</v>
      </c>
      <c r="F4265" t="s">
        <v>237</v>
      </c>
      <c r="G4265">
        <f>_xlfn.XLOOKUP(A4265,'List of Molecules Used'!$D$3:$D$55,'List of Molecules Used'!$E$3:$E$55,"",0,1)</f>
        <v>299.29300000000001</v>
      </c>
      <c r="H4265">
        <f>_xlfn.XLOOKUP(A4265,'List of Molecules Used'!$D$3:$D$55,'List of Molecules Used'!$F$3:$F$55,"",0,1)</f>
        <v>48.32</v>
      </c>
    </row>
    <row r="4266" spans="1:8">
      <c r="A4266" s="2" t="s">
        <v>121</v>
      </c>
      <c r="B4266" s="2"/>
      <c r="C4266">
        <v>209.5</v>
      </c>
      <c r="D4266">
        <v>9.5</v>
      </c>
      <c r="E4266">
        <v>89.281000000000006</v>
      </c>
      <c r="F4266" t="s">
        <v>237</v>
      </c>
      <c r="G4266">
        <f>_xlfn.XLOOKUP(A4266,'List of Molecules Used'!$D$3:$D$55,'List of Molecules Used'!$E$3:$E$55,"",0,1)</f>
        <v>299.29300000000001</v>
      </c>
      <c r="H4266">
        <f>_xlfn.XLOOKUP(A4266,'List of Molecules Used'!$D$3:$D$55,'List of Molecules Used'!$F$3:$F$55,"",0,1)</f>
        <v>48.32</v>
      </c>
    </row>
    <row r="4267" spans="1:8">
      <c r="A4267" s="2" t="s">
        <v>121</v>
      </c>
      <c r="B4267" s="2"/>
      <c r="C4267">
        <v>209.5</v>
      </c>
      <c r="D4267">
        <v>10</v>
      </c>
      <c r="E4267">
        <v>89.263999999999996</v>
      </c>
      <c r="F4267" t="s">
        <v>237</v>
      </c>
      <c r="G4267">
        <f>_xlfn.XLOOKUP(A4267,'List of Molecules Used'!$D$3:$D$55,'List of Molecules Used'!$E$3:$E$55,"",0,1)</f>
        <v>299.29300000000001</v>
      </c>
      <c r="H4267">
        <f>_xlfn.XLOOKUP(A4267,'List of Molecules Used'!$D$3:$D$55,'List of Molecules Used'!$F$3:$F$55,"",0,1)</f>
        <v>48.32</v>
      </c>
    </row>
    <row r="4268" spans="1:8">
      <c r="A4268" s="2" t="s">
        <v>121</v>
      </c>
      <c r="B4268" s="2"/>
      <c r="C4268">
        <v>239.43</v>
      </c>
      <c r="D4268">
        <v>1</v>
      </c>
      <c r="E4268">
        <v>46.655999999999999</v>
      </c>
      <c r="F4268" t="s">
        <v>238</v>
      </c>
      <c r="G4268">
        <f>_xlfn.XLOOKUP(A4268,'List of Molecules Used'!$D$3:$D$55,'List of Molecules Used'!$E$3:$E$55,"",0,1)</f>
        <v>299.29300000000001</v>
      </c>
      <c r="H4268">
        <f>_xlfn.XLOOKUP(A4268,'List of Molecules Used'!$D$3:$D$55,'List of Molecules Used'!$F$3:$F$55,"",0,1)</f>
        <v>48.32</v>
      </c>
    </row>
    <row r="4269" spans="1:8">
      <c r="A4269" s="2" t="s">
        <v>121</v>
      </c>
      <c r="B4269" s="2"/>
      <c r="C4269">
        <v>239.43</v>
      </c>
      <c r="D4269">
        <v>1.5</v>
      </c>
      <c r="E4269">
        <v>47.52</v>
      </c>
      <c r="F4269" t="s">
        <v>238</v>
      </c>
      <c r="G4269">
        <f>_xlfn.XLOOKUP(A4269,'List of Molecules Used'!$D$3:$D$55,'List of Molecules Used'!$E$3:$E$55,"",0,1)</f>
        <v>299.29300000000001</v>
      </c>
      <c r="H4269">
        <f>_xlfn.XLOOKUP(A4269,'List of Molecules Used'!$D$3:$D$55,'List of Molecules Used'!$F$3:$F$55,"",0,1)</f>
        <v>48.32</v>
      </c>
    </row>
    <row r="4270" spans="1:8">
      <c r="A4270" s="2" t="s">
        <v>121</v>
      </c>
      <c r="B4270" s="2"/>
      <c r="C4270">
        <v>239.43</v>
      </c>
      <c r="D4270">
        <v>2</v>
      </c>
      <c r="E4270">
        <v>48.439</v>
      </c>
      <c r="F4270" t="s">
        <v>238</v>
      </c>
      <c r="G4270">
        <f>_xlfn.XLOOKUP(A4270,'List of Molecules Used'!$D$3:$D$55,'List of Molecules Used'!$E$3:$E$55,"",0,1)</f>
        <v>299.29300000000001</v>
      </c>
      <c r="H4270">
        <f>_xlfn.XLOOKUP(A4270,'List of Molecules Used'!$D$3:$D$55,'List of Molecules Used'!$F$3:$F$55,"",0,1)</f>
        <v>48.32</v>
      </c>
    </row>
    <row r="4271" spans="1:8">
      <c r="A4271" s="2" t="s">
        <v>121</v>
      </c>
      <c r="B4271" s="2"/>
      <c r="C4271">
        <v>239.43</v>
      </c>
      <c r="D4271">
        <v>2.5</v>
      </c>
      <c r="E4271">
        <v>49.417000000000002</v>
      </c>
      <c r="F4271" t="s">
        <v>238</v>
      </c>
      <c r="G4271">
        <f>_xlfn.XLOOKUP(A4271,'List of Molecules Used'!$D$3:$D$55,'List of Molecules Used'!$E$3:$E$55,"",0,1)</f>
        <v>299.29300000000001</v>
      </c>
      <c r="H4271">
        <f>_xlfn.XLOOKUP(A4271,'List of Molecules Used'!$D$3:$D$55,'List of Molecules Used'!$F$3:$F$55,"",0,1)</f>
        <v>48.32</v>
      </c>
    </row>
    <row r="4272" spans="1:8">
      <c r="A4272" s="2" t="s">
        <v>121</v>
      </c>
      <c r="B4272" s="2"/>
      <c r="C4272">
        <v>239.43</v>
      </c>
      <c r="D4272">
        <v>3</v>
      </c>
      <c r="E4272">
        <v>50.457999999999998</v>
      </c>
      <c r="F4272" t="s">
        <v>238</v>
      </c>
      <c r="G4272">
        <f>_xlfn.XLOOKUP(A4272,'List of Molecules Used'!$D$3:$D$55,'List of Molecules Used'!$E$3:$E$55,"",0,1)</f>
        <v>299.29300000000001</v>
      </c>
      <c r="H4272">
        <f>_xlfn.XLOOKUP(A4272,'List of Molecules Used'!$D$3:$D$55,'List of Molecules Used'!$F$3:$F$55,"",0,1)</f>
        <v>48.32</v>
      </c>
    </row>
    <row r="4273" spans="1:8">
      <c r="A4273" s="2" t="s">
        <v>121</v>
      </c>
      <c r="B4273" s="2"/>
      <c r="C4273">
        <v>239.43</v>
      </c>
      <c r="D4273">
        <v>3.5</v>
      </c>
      <c r="E4273">
        <v>51.57</v>
      </c>
      <c r="F4273" t="s">
        <v>238</v>
      </c>
      <c r="G4273">
        <f>_xlfn.XLOOKUP(A4273,'List of Molecules Used'!$D$3:$D$55,'List of Molecules Used'!$E$3:$E$55,"",0,1)</f>
        <v>299.29300000000001</v>
      </c>
      <c r="H4273">
        <f>_xlfn.XLOOKUP(A4273,'List of Molecules Used'!$D$3:$D$55,'List of Molecules Used'!$F$3:$F$55,"",0,1)</f>
        <v>48.32</v>
      </c>
    </row>
    <row r="4274" spans="1:8">
      <c r="A4274" s="2" t="s">
        <v>121</v>
      </c>
      <c r="B4274" s="2"/>
      <c r="C4274">
        <v>239.43</v>
      </c>
      <c r="D4274">
        <v>4</v>
      </c>
      <c r="E4274">
        <v>52.758000000000003</v>
      </c>
      <c r="F4274" t="s">
        <v>238</v>
      </c>
      <c r="G4274">
        <f>_xlfn.XLOOKUP(A4274,'List of Molecules Used'!$D$3:$D$55,'List of Molecules Used'!$E$3:$E$55,"",0,1)</f>
        <v>299.29300000000001</v>
      </c>
      <c r="H4274">
        <f>_xlfn.XLOOKUP(A4274,'List of Molecules Used'!$D$3:$D$55,'List of Molecules Used'!$F$3:$F$55,"",0,1)</f>
        <v>48.32</v>
      </c>
    </row>
    <row r="4275" spans="1:8">
      <c r="A4275" s="2" t="s">
        <v>121</v>
      </c>
      <c r="B4275" s="2"/>
      <c r="C4275">
        <v>239.43</v>
      </c>
      <c r="D4275">
        <v>4.5</v>
      </c>
      <c r="E4275">
        <v>54.030999999999999</v>
      </c>
      <c r="F4275" t="s">
        <v>238</v>
      </c>
      <c r="G4275">
        <f>_xlfn.XLOOKUP(A4275,'List of Molecules Used'!$D$3:$D$55,'List of Molecules Used'!$E$3:$E$55,"",0,1)</f>
        <v>299.29300000000001</v>
      </c>
      <c r="H4275">
        <f>_xlfn.XLOOKUP(A4275,'List of Molecules Used'!$D$3:$D$55,'List of Molecules Used'!$F$3:$F$55,"",0,1)</f>
        <v>48.32</v>
      </c>
    </row>
    <row r="4276" spans="1:8">
      <c r="A4276" s="2" t="s">
        <v>121</v>
      </c>
      <c r="B4276" s="2"/>
      <c r="C4276">
        <v>239.43</v>
      </c>
      <c r="D4276">
        <v>5</v>
      </c>
      <c r="E4276">
        <v>55.396000000000001</v>
      </c>
      <c r="F4276" t="s">
        <v>238</v>
      </c>
      <c r="G4276">
        <f>_xlfn.XLOOKUP(A4276,'List of Molecules Used'!$D$3:$D$55,'List of Molecules Used'!$E$3:$E$55,"",0,1)</f>
        <v>299.29300000000001</v>
      </c>
      <c r="H4276">
        <f>_xlfn.XLOOKUP(A4276,'List of Molecules Used'!$D$3:$D$55,'List of Molecules Used'!$F$3:$F$55,"",0,1)</f>
        <v>48.32</v>
      </c>
    </row>
    <row r="4277" spans="1:8">
      <c r="A4277" s="2" t="s">
        <v>121</v>
      </c>
      <c r="B4277" s="2"/>
      <c r="C4277">
        <v>239.43</v>
      </c>
      <c r="D4277">
        <v>5.5</v>
      </c>
      <c r="E4277">
        <v>56.863999999999997</v>
      </c>
      <c r="F4277" t="s">
        <v>238</v>
      </c>
      <c r="G4277">
        <f>_xlfn.XLOOKUP(A4277,'List of Molecules Used'!$D$3:$D$55,'List of Molecules Used'!$E$3:$E$55,"",0,1)</f>
        <v>299.29300000000001</v>
      </c>
      <c r="H4277">
        <f>_xlfn.XLOOKUP(A4277,'List of Molecules Used'!$D$3:$D$55,'List of Molecules Used'!$F$3:$F$55,"",0,1)</f>
        <v>48.32</v>
      </c>
    </row>
    <row r="4278" spans="1:8">
      <c r="A4278" s="2" t="s">
        <v>121</v>
      </c>
      <c r="B4278" s="2"/>
      <c r="C4278">
        <v>239.43</v>
      </c>
      <c r="D4278">
        <v>6</v>
      </c>
      <c r="E4278">
        <v>58.447000000000003</v>
      </c>
      <c r="F4278" t="s">
        <v>238</v>
      </c>
      <c r="G4278">
        <f>_xlfn.XLOOKUP(A4278,'List of Molecules Used'!$D$3:$D$55,'List of Molecules Used'!$E$3:$E$55,"",0,1)</f>
        <v>299.29300000000001</v>
      </c>
      <c r="H4278">
        <f>_xlfn.XLOOKUP(A4278,'List of Molecules Used'!$D$3:$D$55,'List of Molecules Used'!$F$3:$F$55,"",0,1)</f>
        <v>48.32</v>
      </c>
    </row>
    <row r="4279" spans="1:8">
      <c r="A4279" s="2" t="s">
        <v>121</v>
      </c>
      <c r="B4279" s="2"/>
      <c r="C4279">
        <v>239.43</v>
      </c>
      <c r="D4279">
        <v>6.5</v>
      </c>
      <c r="E4279">
        <v>60.158999999999999</v>
      </c>
      <c r="F4279" t="s">
        <v>238</v>
      </c>
      <c r="G4279">
        <f>_xlfn.XLOOKUP(A4279,'List of Molecules Used'!$D$3:$D$55,'List of Molecules Used'!$E$3:$E$55,"",0,1)</f>
        <v>299.29300000000001</v>
      </c>
      <c r="H4279">
        <f>_xlfn.XLOOKUP(A4279,'List of Molecules Used'!$D$3:$D$55,'List of Molecules Used'!$F$3:$F$55,"",0,1)</f>
        <v>48.32</v>
      </c>
    </row>
    <row r="4280" spans="1:8">
      <c r="A4280" s="2" t="s">
        <v>121</v>
      </c>
      <c r="B4280" s="2"/>
      <c r="C4280">
        <v>239.43</v>
      </c>
      <c r="D4280">
        <v>7</v>
      </c>
      <c r="E4280">
        <v>62.015000000000001</v>
      </c>
      <c r="F4280" t="s">
        <v>238</v>
      </c>
      <c r="G4280">
        <f>_xlfn.XLOOKUP(A4280,'List of Molecules Used'!$D$3:$D$55,'List of Molecules Used'!$E$3:$E$55,"",0,1)</f>
        <v>299.29300000000001</v>
      </c>
      <c r="H4280">
        <f>_xlfn.XLOOKUP(A4280,'List of Molecules Used'!$D$3:$D$55,'List of Molecules Used'!$F$3:$F$55,"",0,1)</f>
        <v>48.32</v>
      </c>
    </row>
    <row r="4281" spans="1:8">
      <c r="A4281" s="2" t="s">
        <v>121</v>
      </c>
      <c r="B4281" s="2"/>
      <c r="C4281">
        <v>239.43</v>
      </c>
      <c r="D4281">
        <v>7.5</v>
      </c>
      <c r="E4281">
        <v>64.037000000000006</v>
      </c>
      <c r="F4281" t="s">
        <v>238</v>
      </c>
      <c r="G4281">
        <f>_xlfn.XLOOKUP(A4281,'List of Molecules Used'!$D$3:$D$55,'List of Molecules Used'!$E$3:$E$55,"",0,1)</f>
        <v>299.29300000000001</v>
      </c>
      <c r="H4281">
        <f>_xlfn.XLOOKUP(A4281,'List of Molecules Used'!$D$3:$D$55,'List of Molecules Used'!$F$3:$F$55,"",0,1)</f>
        <v>48.32</v>
      </c>
    </row>
    <row r="4282" spans="1:8">
      <c r="A4282" s="2" t="s">
        <v>121</v>
      </c>
      <c r="B4282" s="2"/>
      <c r="C4282">
        <v>239.43</v>
      </c>
      <c r="D4282">
        <v>8</v>
      </c>
      <c r="E4282">
        <v>66.245999999999995</v>
      </c>
      <c r="F4282" t="s">
        <v>238</v>
      </c>
      <c r="G4282">
        <f>_xlfn.XLOOKUP(A4282,'List of Molecules Used'!$D$3:$D$55,'List of Molecules Used'!$E$3:$E$55,"",0,1)</f>
        <v>299.29300000000001</v>
      </c>
      <c r="H4282">
        <f>_xlfn.XLOOKUP(A4282,'List of Molecules Used'!$D$3:$D$55,'List of Molecules Used'!$F$3:$F$55,"",0,1)</f>
        <v>48.32</v>
      </c>
    </row>
    <row r="4283" spans="1:8">
      <c r="A4283" s="2" t="s">
        <v>121</v>
      </c>
      <c r="B4283" s="2"/>
      <c r="C4283">
        <v>239.43</v>
      </c>
      <c r="D4283">
        <v>8.5</v>
      </c>
      <c r="E4283">
        <v>68.673000000000002</v>
      </c>
      <c r="F4283" t="s">
        <v>238</v>
      </c>
      <c r="G4283">
        <f>_xlfn.XLOOKUP(A4283,'List of Molecules Used'!$D$3:$D$55,'List of Molecules Used'!$E$3:$E$55,"",0,1)</f>
        <v>299.29300000000001</v>
      </c>
      <c r="H4283">
        <f>_xlfn.XLOOKUP(A4283,'List of Molecules Used'!$D$3:$D$55,'List of Molecules Used'!$F$3:$F$55,"",0,1)</f>
        <v>48.32</v>
      </c>
    </row>
    <row r="4284" spans="1:8">
      <c r="A4284" s="2" t="s">
        <v>121</v>
      </c>
      <c r="B4284" s="2"/>
      <c r="C4284">
        <v>239.43</v>
      </c>
      <c r="D4284">
        <v>8.8619000000000003</v>
      </c>
      <c r="E4284">
        <v>70.585999999999999</v>
      </c>
      <c r="F4284" t="s">
        <v>238</v>
      </c>
      <c r="G4284">
        <f>_xlfn.XLOOKUP(A4284,'List of Molecules Used'!$D$3:$D$55,'List of Molecules Used'!$E$3:$E$55,"",0,1)</f>
        <v>299.29300000000001</v>
      </c>
      <c r="H4284">
        <f>_xlfn.XLOOKUP(A4284,'List of Molecules Used'!$D$3:$D$55,'List of Molecules Used'!$F$3:$F$55,"",0,1)</f>
        <v>48.32</v>
      </c>
    </row>
    <row r="4285" spans="1:8">
      <c r="A4285" s="2" t="s">
        <v>121</v>
      </c>
      <c r="B4285" s="2"/>
      <c r="C4285">
        <v>239.43</v>
      </c>
      <c r="D4285">
        <v>8.8619000000000003</v>
      </c>
      <c r="E4285">
        <v>98.51</v>
      </c>
      <c r="F4285" t="s">
        <v>237</v>
      </c>
      <c r="G4285">
        <f>_xlfn.XLOOKUP(A4285,'List of Molecules Used'!$D$3:$D$55,'List of Molecules Used'!$E$3:$E$55,"",0,1)</f>
        <v>299.29300000000001</v>
      </c>
      <c r="H4285">
        <f>_xlfn.XLOOKUP(A4285,'List of Molecules Used'!$D$3:$D$55,'List of Molecules Used'!$F$3:$F$55,"",0,1)</f>
        <v>48.32</v>
      </c>
    </row>
    <row r="4286" spans="1:8">
      <c r="A4286" s="2" t="s">
        <v>121</v>
      </c>
      <c r="B4286" s="2"/>
      <c r="C4286">
        <v>239.43</v>
      </c>
      <c r="D4286">
        <v>9</v>
      </c>
      <c r="E4286">
        <v>98.495000000000005</v>
      </c>
      <c r="F4286" t="s">
        <v>237</v>
      </c>
      <c r="G4286">
        <f>_xlfn.XLOOKUP(A4286,'List of Molecules Used'!$D$3:$D$55,'List of Molecules Used'!$E$3:$E$55,"",0,1)</f>
        <v>299.29300000000001</v>
      </c>
      <c r="H4286">
        <f>_xlfn.XLOOKUP(A4286,'List of Molecules Used'!$D$3:$D$55,'List of Molecules Used'!$F$3:$F$55,"",0,1)</f>
        <v>48.32</v>
      </c>
    </row>
    <row r="4287" spans="1:8">
      <c r="A4287" s="2" t="s">
        <v>121</v>
      </c>
      <c r="B4287" s="2"/>
      <c r="C4287">
        <v>239.43</v>
      </c>
      <c r="D4287">
        <v>9.5</v>
      </c>
      <c r="E4287">
        <v>98.441000000000003</v>
      </c>
      <c r="F4287" t="s">
        <v>237</v>
      </c>
      <c r="G4287">
        <f>_xlfn.XLOOKUP(A4287,'List of Molecules Used'!$D$3:$D$55,'List of Molecules Used'!$E$3:$E$55,"",0,1)</f>
        <v>299.29300000000001</v>
      </c>
      <c r="H4287">
        <f>_xlfn.XLOOKUP(A4287,'List of Molecules Used'!$D$3:$D$55,'List of Molecules Used'!$F$3:$F$55,"",0,1)</f>
        <v>48.32</v>
      </c>
    </row>
    <row r="4288" spans="1:8">
      <c r="A4288" s="2" t="s">
        <v>121</v>
      </c>
      <c r="B4288" s="2"/>
      <c r="C4288">
        <v>239.43</v>
      </c>
      <c r="D4288">
        <v>10</v>
      </c>
      <c r="E4288">
        <v>98.387</v>
      </c>
      <c r="F4288" t="s">
        <v>237</v>
      </c>
      <c r="G4288">
        <f>_xlfn.XLOOKUP(A4288,'List of Molecules Used'!$D$3:$D$55,'List of Molecules Used'!$E$3:$E$55,"",0,1)</f>
        <v>299.29300000000001</v>
      </c>
      <c r="H4288">
        <f>_xlfn.XLOOKUP(A4288,'List of Molecules Used'!$D$3:$D$55,'List of Molecules Used'!$F$3:$F$55,"",0,1)</f>
        <v>48.32</v>
      </c>
    </row>
    <row r="4289" spans="1:8">
      <c r="A4289" s="2" t="s">
        <v>121</v>
      </c>
      <c r="B4289" s="2"/>
      <c r="C4289">
        <v>269.36</v>
      </c>
      <c r="D4289">
        <v>1</v>
      </c>
      <c r="E4289">
        <v>48.944000000000003</v>
      </c>
      <c r="F4289" t="s">
        <v>238</v>
      </c>
      <c r="G4289">
        <f>_xlfn.XLOOKUP(A4289,'List of Molecules Used'!$D$3:$D$55,'List of Molecules Used'!$E$3:$E$55,"",0,1)</f>
        <v>299.29300000000001</v>
      </c>
      <c r="H4289">
        <f>_xlfn.XLOOKUP(A4289,'List of Molecules Used'!$D$3:$D$55,'List of Molecules Used'!$F$3:$F$55,"",0,1)</f>
        <v>48.32</v>
      </c>
    </row>
    <row r="4290" spans="1:8">
      <c r="A4290" s="2" t="s">
        <v>121</v>
      </c>
      <c r="B4290" s="2"/>
      <c r="C4290">
        <v>269.36</v>
      </c>
      <c r="D4290">
        <v>1.5</v>
      </c>
      <c r="E4290">
        <v>49.383000000000003</v>
      </c>
      <c r="F4290" t="s">
        <v>238</v>
      </c>
      <c r="G4290">
        <f>_xlfn.XLOOKUP(A4290,'List of Molecules Used'!$D$3:$D$55,'List of Molecules Used'!$E$3:$E$55,"",0,1)</f>
        <v>299.29300000000001</v>
      </c>
      <c r="H4290">
        <f>_xlfn.XLOOKUP(A4290,'List of Molecules Used'!$D$3:$D$55,'List of Molecules Used'!$F$3:$F$55,"",0,1)</f>
        <v>48.32</v>
      </c>
    </row>
    <row r="4291" spans="1:8">
      <c r="A4291" s="2" t="s">
        <v>121</v>
      </c>
      <c r="B4291" s="2"/>
      <c r="C4291">
        <v>269.36</v>
      </c>
      <c r="D4291">
        <v>2</v>
      </c>
      <c r="E4291">
        <v>49.835999999999999</v>
      </c>
      <c r="F4291" t="s">
        <v>238</v>
      </c>
      <c r="G4291">
        <f>_xlfn.XLOOKUP(A4291,'List of Molecules Used'!$D$3:$D$55,'List of Molecules Used'!$E$3:$E$55,"",0,1)</f>
        <v>299.29300000000001</v>
      </c>
      <c r="H4291">
        <f>_xlfn.XLOOKUP(A4291,'List of Molecules Used'!$D$3:$D$55,'List of Molecules Used'!$F$3:$F$55,"",0,1)</f>
        <v>48.32</v>
      </c>
    </row>
    <row r="4292" spans="1:8">
      <c r="A4292" s="2" t="s">
        <v>121</v>
      </c>
      <c r="B4292" s="2"/>
      <c r="C4292">
        <v>269.36</v>
      </c>
      <c r="D4292">
        <v>2.5</v>
      </c>
      <c r="E4292">
        <v>50.305</v>
      </c>
      <c r="F4292" t="s">
        <v>238</v>
      </c>
      <c r="G4292">
        <f>_xlfn.XLOOKUP(A4292,'List of Molecules Used'!$D$3:$D$55,'List of Molecules Used'!$E$3:$E$55,"",0,1)</f>
        <v>299.29300000000001</v>
      </c>
      <c r="H4292">
        <f>_xlfn.XLOOKUP(A4292,'List of Molecules Used'!$D$3:$D$55,'List of Molecules Used'!$F$3:$F$55,"",0,1)</f>
        <v>48.32</v>
      </c>
    </row>
    <row r="4293" spans="1:8">
      <c r="A4293" s="2" t="s">
        <v>121</v>
      </c>
      <c r="B4293" s="2"/>
      <c r="C4293">
        <v>269.36</v>
      </c>
      <c r="D4293">
        <v>3</v>
      </c>
      <c r="E4293">
        <v>50.789000000000001</v>
      </c>
      <c r="F4293" t="s">
        <v>238</v>
      </c>
      <c r="G4293">
        <f>_xlfn.XLOOKUP(A4293,'List of Molecules Used'!$D$3:$D$55,'List of Molecules Used'!$E$3:$E$55,"",0,1)</f>
        <v>299.29300000000001</v>
      </c>
      <c r="H4293">
        <f>_xlfn.XLOOKUP(A4293,'List of Molecules Used'!$D$3:$D$55,'List of Molecules Used'!$F$3:$F$55,"",0,1)</f>
        <v>48.32</v>
      </c>
    </row>
    <row r="4294" spans="1:8">
      <c r="A4294" s="2" t="s">
        <v>121</v>
      </c>
      <c r="B4294" s="2"/>
      <c r="C4294">
        <v>269.36</v>
      </c>
      <c r="D4294">
        <v>3.5</v>
      </c>
      <c r="E4294">
        <v>51.289000000000001</v>
      </c>
      <c r="F4294" t="s">
        <v>238</v>
      </c>
      <c r="G4294">
        <f>_xlfn.XLOOKUP(A4294,'List of Molecules Used'!$D$3:$D$55,'List of Molecules Used'!$E$3:$E$55,"",0,1)</f>
        <v>299.29300000000001</v>
      </c>
      <c r="H4294">
        <f>_xlfn.XLOOKUP(A4294,'List of Molecules Used'!$D$3:$D$55,'List of Molecules Used'!$F$3:$F$55,"",0,1)</f>
        <v>48.32</v>
      </c>
    </row>
    <row r="4295" spans="1:8">
      <c r="A4295" s="2" t="s">
        <v>121</v>
      </c>
      <c r="B4295" s="2"/>
      <c r="C4295">
        <v>269.36</v>
      </c>
      <c r="D4295">
        <v>4</v>
      </c>
      <c r="E4295">
        <v>51.805999999999997</v>
      </c>
      <c r="F4295" t="s">
        <v>238</v>
      </c>
      <c r="G4295">
        <f>_xlfn.XLOOKUP(A4295,'List of Molecules Used'!$D$3:$D$55,'List of Molecules Used'!$E$3:$E$55,"",0,1)</f>
        <v>299.29300000000001</v>
      </c>
      <c r="H4295">
        <f>_xlfn.XLOOKUP(A4295,'List of Molecules Used'!$D$3:$D$55,'List of Molecules Used'!$F$3:$F$55,"",0,1)</f>
        <v>48.32</v>
      </c>
    </row>
    <row r="4296" spans="1:8">
      <c r="A4296" s="2" t="s">
        <v>121</v>
      </c>
      <c r="B4296" s="2"/>
      <c r="C4296">
        <v>269.36</v>
      </c>
      <c r="D4296">
        <v>4.5</v>
      </c>
      <c r="E4296">
        <v>52.341999999999999</v>
      </c>
      <c r="F4296" t="s">
        <v>238</v>
      </c>
      <c r="G4296">
        <f>_xlfn.XLOOKUP(A4296,'List of Molecules Used'!$D$3:$D$55,'List of Molecules Used'!$E$3:$E$55,"",0,1)</f>
        <v>299.29300000000001</v>
      </c>
      <c r="H4296">
        <f>_xlfn.XLOOKUP(A4296,'List of Molecules Used'!$D$3:$D$55,'List of Molecules Used'!$F$3:$F$55,"",0,1)</f>
        <v>48.32</v>
      </c>
    </row>
    <row r="4297" spans="1:8">
      <c r="A4297" s="2" t="s">
        <v>121</v>
      </c>
      <c r="B4297" s="2"/>
      <c r="C4297">
        <v>269.36</v>
      </c>
      <c r="D4297">
        <v>5</v>
      </c>
      <c r="E4297">
        <v>52.896000000000001</v>
      </c>
      <c r="F4297" t="s">
        <v>238</v>
      </c>
      <c r="G4297">
        <f>_xlfn.XLOOKUP(A4297,'List of Molecules Used'!$D$3:$D$55,'List of Molecules Used'!$E$3:$E$55,"",0,1)</f>
        <v>299.29300000000001</v>
      </c>
      <c r="H4297">
        <f>_xlfn.XLOOKUP(A4297,'List of Molecules Used'!$D$3:$D$55,'List of Molecules Used'!$F$3:$F$55,"",0,1)</f>
        <v>48.32</v>
      </c>
    </row>
    <row r="4298" spans="1:8">
      <c r="A4298" s="2" t="s">
        <v>121</v>
      </c>
      <c r="B4298" s="2"/>
      <c r="C4298">
        <v>269.36</v>
      </c>
      <c r="D4298">
        <v>5.5</v>
      </c>
      <c r="E4298">
        <v>53.470999999999997</v>
      </c>
      <c r="F4298" t="s">
        <v>238</v>
      </c>
      <c r="G4298">
        <f>_xlfn.XLOOKUP(A4298,'List of Molecules Used'!$D$3:$D$55,'List of Molecules Used'!$E$3:$E$55,"",0,1)</f>
        <v>299.29300000000001</v>
      </c>
      <c r="H4298">
        <f>_xlfn.XLOOKUP(A4298,'List of Molecules Used'!$D$3:$D$55,'List of Molecules Used'!$F$3:$F$55,"",0,1)</f>
        <v>48.32</v>
      </c>
    </row>
    <row r="4299" spans="1:8">
      <c r="A4299" s="2" t="s">
        <v>121</v>
      </c>
      <c r="B4299" s="2"/>
      <c r="C4299">
        <v>269.36</v>
      </c>
      <c r="D4299">
        <v>6</v>
      </c>
      <c r="E4299">
        <v>54.066000000000003</v>
      </c>
      <c r="F4299" t="s">
        <v>238</v>
      </c>
      <c r="G4299">
        <f>_xlfn.XLOOKUP(A4299,'List of Molecules Used'!$D$3:$D$55,'List of Molecules Used'!$E$3:$E$55,"",0,1)</f>
        <v>299.29300000000001</v>
      </c>
      <c r="H4299">
        <f>_xlfn.XLOOKUP(A4299,'List of Molecules Used'!$D$3:$D$55,'List of Molecules Used'!$F$3:$F$55,"",0,1)</f>
        <v>48.32</v>
      </c>
    </row>
    <row r="4300" spans="1:8">
      <c r="A4300" s="2" t="s">
        <v>121</v>
      </c>
      <c r="B4300" s="2"/>
      <c r="C4300">
        <v>269.36</v>
      </c>
      <c r="D4300">
        <v>6.5</v>
      </c>
      <c r="E4300">
        <v>54.683999999999997</v>
      </c>
      <c r="F4300" t="s">
        <v>238</v>
      </c>
      <c r="G4300">
        <f>_xlfn.XLOOKUP(A4300,'List of Molecules Used'!$D$3:$D$55,'List of Molecules Used'!$E$3:$E$55,"",0,1)</f>
        <v>299.29300000000001</v>
      </c>
      <c r="H4300">
        <f>_xlfn.XLOOKUP(A4300,'List of Molecules Used'!$D$3:$D$55,'List of Molecules Used'!$F$3:$F$55,"",0,1)</f>
        <v>48.32</v>
      </c>
    </row>
    <row r="4301" spans="1:8">
      <c r="A4301" s="2" t="s">
        <v>121</v>
      </c>
      <c r="B4301" s="2"/>
      <c r="C4301">
        <v>269.36</v>
      </c>
      <c r="D4301">
        <v>7</v>
      </c>
      <c r="E4301">
        <v>55.326000000000001</v>
      </c>
      <c r="F4301" t="s">
        <v>238</v>
      </c>
      <c r="G4301">
        <f>_xlfn.XLOOKUP(A4301,'List of Molecules Used'!$D$3:$D$55,'List of Molecules Used'!$E$3:$E$55,"",0,1)</f>
        <v>299.29300000000001</v>
      </c>
      <c r="H4301">
        <f>_xlfn.XLOOKUP(A4301,'List of Molecules Used'!$D$3:$D$55,'List of Molecules Used'!$F$3:$F$55,"",0,1)</f>
        <v>48.32</v>
      </c>
    </row>
    <row r="4302" spans="1:8">
      <c r="A4302" s="2" t="s">
        <v>121</v>
      </c>
      <c r="B4302" s="2"/>
      <c r="C4302">
        <v>269.36</v>
      </c>
      <c r="D4302">
        <v>7.5</v>
      </c>
      <c r="E4302">
        <v>55.993000000000002</v>
      </c>
      <c r="F4302" t="s">
        <v>238</v>
      </c>
      <c r="G4302">
        <f>_xlfn.XLOOKUP(A4302,'List of Molecules Used'!$D$3:$D$55,'List of Molecules Used'!$E$3:$E$55,"",0,1)</f>
        <v>299.29300000000001</v>
      </c>
      <c r="H4302">
        <f>_xlfn.XLOOKUP(A4302,'List of Molecules Used'!$D$3:$D$55,'List of Molecules Used'!$F$3:$F$55,"",0,1)</f>
        <v>48.32</v>
      </c>
    </row>
    <row r="4303" spans="1:8">
      <c r="A4303" s="2" t="s">
        <v>121</v>
      </c>
      <c r="B4303" s="2"/>
      <c r="C4303">
        <v>269.36</v>
      </c>
      <c r="D4303">
        <v>8</v>
      </c>
      <c r="E4303">
        <v>56.686999999999998</v>
      </c>
      <c r="F4303" t="s">
        <v>238</v>
      </c>
      <c r="G4303">
        <f>_xlfn.XLOOKUP(A4303,'List of Molecules Used'!$D$3:$D$55,'List of Molecules Used'!$E$3:$E$55,"",0,1)</f>
        <v>299.29300000000001</v>
      </c>
      <c r="H4303">
        <f>_xlfn.XLOOKUP(A4303,'List of Molecules Used'!$D$3:$D$55,'List of Molecules Used'!$F$3:$F$55,"",0,1)</f>
        <v>48.32</v>
      </c>
    </row>
    <row r="4304" spans="1:8">
      <c r="A4304" s="2" t="s">
        <v>121</v>
      </c>
      <c r="B4304" s="2"/>
      <c r="C4304">
        <v>269.36</v>
      </c>
      <c r="D4304">
        <v>8.5</v>
      </c>
      <c r="E4304">
        <v>57.408999999999999</v>
      </c>
      <c r="F4304" t="s">
        <v>238</v>
      </c>
      <c r="G4304">
        <f>_xlfn.XLOOKUP(A4304,'List of Molecules Used'!$D$3:$D$55,'List of Molecules Used'!$E$3:$E$55,"",0,1)</f>
        <v>299.29300000000001</v>
      </c>
      <c r="H4304">
        <f>_xlfn.XLOOKUP(A4304,'List of Molecules Used'!$D$3:$D$55,'List of Molecules Used'!$F$3:$F$55,"",0,1)</f>
        <v>48.32</v>
      </c>
    </row>
    <row r="4305" spans="1:8">
      <c r="A4305" s="2" t="s">
        <v>121</v>
      </c>
      <c r="B4305" s="2"/>
      <c r="C4305">
        <v>269.36</v>
      </c>
      <c r="D4305">
        <v>9</v>
      </c>
      <c r="E4305">
        <v>58.161000000000001</v>
      </c>
      <c r="F4305" t="s">
        <v>238</v>
      </c>
      <c r="G4305">
        <f>_xlfn.XLOOKUP(A4305,'List of Molecules Used'!$D$3:$D$55,'List of Molecules Used'!$E$3:$E$55,"",0,1)</f>
        <v>299.29300000000001</v>
      </c>
      <c r="H4305">
        <f>_xlfn.XLOOKUP(A4305,'List of Molecules Used'!$D$3:$D$55,'List of Molecules Used'!$F$3:$F$55,"",0,1)</f>
        <v>48.32</v>
      </c>
    </row>
    <row r="4306" spans="1:8">
      <c r="A4306" s="2" t="s">
        <v>121</v>
      </c>
      <c r="B4306" s="2"/>
      <c r="C4306">
        <v>269.36</v>
      </c>
      <c r="D4306">
        <v>9.5</v>
      </c>
      <c r="E4306">
        <v>58.945</v>
      </c>
      <c r="F4306" t="s">
        <v>238</v>
      </c>
      <c r="G4306">
        <f>_xlfn.XLOOKUP(A4306,'List of Molecules Used'!$D$3:$D$55,'List of Molecules Used'!$E$3:$E$55,"",0,1)</f>
        <v>299.29300000000001</v>
      </c>
      <c r="H4306">
        <f>_xlfn.XLOOKUP(A4306,'List of Molecules Used'!$D$3:$D$55,'List of Molecules Used'!$F$3:$F$55,"",0,1)</f>
        <v>48.32</v>
      </c>
    </row>
    <row r="4307" spans="1:8">
      <c r="A4307" s="2" t="s">
        <v>121</v>
      </c>
      <c r="B4307" s="2"/>
      <c r="C4307">
        <v>269.36</v>
      </c>
      <c r="D4307">
        <v>10</v>
      </c>
      <c r="E4307">
        <v>59.762999999999998</v>
      </c>
      <c r="F4307" t="s">
        <v>238</v>
      </c>
      <c r="G4307">
        <f>_xlfn.XLOOKUP(A4307,'List of Molecules Used'!$D$3:$D$55,'List of Molecules Used'!$E$3:$E$55,"",0,1)</f>
        <v>299.29300000000001</v>
      </c>
      <c r="H4307">
        <f>_xlfn.XLOOKUP(A4307,'List of Molecules Used'!$D$3:$D$55,'List of Molecules Used'!$F$3:$F$55,"",0,1)</f>
        <v>48.32</v>
      </c>
    </row>
    <row r="4308" spans="1:8">
      <c r="A4308" s="2" t="s">
        <v>121</v>
      </c>
      <c r="B4308" s="2"/>
      <c r="C4308">
        <v>299.29000000000002</v>
      </c>
      <c r="D4308">
        <v>1</v>
      </c>
      <c r="E4308">
        <v>51.677</v>
      </c>
      <c r="F4308" t="s">
        <v>238</v>
      </c>
      <c r="G4308">
        <f>_xlfn.XLOOKUP(A4308,'List of Molecules Used'!$D$3:$D$55,'List of Molecules Used'!$E$3:$E$55,"",0,1)</f>
        <v>299.29300000000001</v>
      </c>
      <c r="H4308">
        <f>_xlfn.XLOOKUP(A4308,'List of Molecules Used'!$D$3:$D$55,'List of Molecules Used'!$F$3:$F$55,"",0,1)</f>
        <v>48.32</v>
      </c>
    </row>
    <row r="4309" spans="1:8">
      <c r="A4309" s="2" t="s">
        <v>121</v>
      </c>
      <c r="B4309" s="2"/>
      <c r="C4309">
        <v>299.29000000000002</v>
      </c>
      <c r="D4309">
        <v>1.5</v>
      </c>
      <c r="E4309">
        <v>51.942999999999998</v>
      </c>
      <c r="F4309" t="s">
        <v>238</v>
      </c>
      <c r="G4309">
        <f>_xlfn.XLOOKUP(A4309,'List of Molecules Used'!$D$3:$D$55,'List of Molecules Used'!$E$3:$E$55,"",0,1)</f>
        <v>299.29300000000001</v>
      </c>
      <c r="H4309">
        <f>_xlfn.XLOOKUP(A4309,'List of Molecules Used'!$D$3:$D$55,'List of Molecules Used'!$F$3:$F$55,"",0,1)</f>
        <v>48.32</v>
      </c>
    </row>
    <row r="4310" spans="1:8">
      <c r="A4310" s="2" t="s">
        <v>121</v>
      </c>
      <c r="B4310" s="2"/>
      <c r="C4310">
        <v>299.29000000000002</v>
      </c>
      <c r="D4310">
        <v>2</v>
      </c>
      <c r="E4310">
        <v>52.215000000000003</v>
      </c>
      <c r="F4310" t="s">
        <v>238</v>
      </c>
      <c r="G4310">
        <f>_xlfn.XLOOKUP(A4310,'List of Molecules Used'!$D$3:$D$55,'List of Molecules Used'!$E$3:$E$55,"",0,1)</f>
        <v>299.29300000000001</v>
      </c>
      <c r="H4310">
        <f>_xlfn.XLOOKUP(A4310,'List of Molecules Used'!$D$3:$D$55,'List of Molecules Used'!$F$3:$F$55,"",0,1)</f>
        <v>48.32</v>
      </c>
    </row>
    <row r="4311" spans="1:8">
      <c r="A4311" s="2" t="s">
        <v>121</v>
      </c>
      <c r="B4311" s="2"/>
      <c r="C4311">
        <v>299.29000000000002</v>
      </c>
      <c r="D4311">
        <v>2.5</v>
      </c>
      <c r="E4311">
        <v>52.491</v>
      </c>
      <c r="F4311" t="s">
        <v>238</v>
      </c>
      <c r="G4311">
        <f>_xlfn.XLOOKUP(A4311,'List of Molecules Used'!$D$3:$D$55,'List of Molecules Used'!$E$3:$E$55,"",0,1)</f>
        <v>299.29300000000001</v>
      </c>
      <c r="H4311">
        <f>_xlfn.XLOOKUP(A4311,'List of Molecules Used'!$D$3:$D$55,'List of Molecules Used'!$F$3:$F$55,"",0,1)</f>
        <v>48.32</v>
      </c>
    </row>
    <row r="4312" spans="1:8">
      <c r="A4312" s="2" t="s">
        <v>121</v>
      </c>
      <c r="B4312" s="2"/>
      <c r="C4312">
        <v>299.29000000000002</v>
      </c>
      <c r="D4312">
        <v>3</v>
      </c>
      <c r="E4312">
        <v>52.773000000000003</v>
      </c>
      <c r="F4312" t="s">
        <v>238</v>
      </c>
      <c r="G4312">
        <f>_xlfn.XLOOKUP(A4312,'List of Molecules Used'!$D$3:$D$55,'List of Molecules Used'!$E$3:$E$55,"",0,1)</f>
        <v>299.29300000000001</v>
      </c>
      <c r="H4312">
        <f>_xlfn.XLOOKUP(A4312,'List of Molecules Used'!$D$3:$D$55,'List of Molecules Used'!$F$3:$F$55,"",0,1)</f>
        <v>48.32</v>
      </c>
    </row>
    <row r="4313" spans="1:8">
      <c r="A4313" s="2" t="s">
        <v>121</v>
      </c>
      <c r="B4313" s="2"/>
      <c r="C4313">
        <v>299.29000000000002</v>
      </c>
      <c r="D4313">
        <v>3.5</v>
      </c>
      <c r="E4313">
        <v>53.06</v>
      </c>
      <c r="F4313" t="s">
        <v>238</v>
      </c>
      <c r="G4313">
        <f>_xlfn.XLOOKUP(A4313,'List of Molecules Used'!$D$3:$D$55,'List of Molecules Used'!$E$3:$E$55,"",0,1)</f>
        <v>299.29300000000001</v>
      </c>
      <c r="H4313">
        <f>_xlfn.XLOOKUP(A4313,'List of Molecules Used'!$D$3:$D$55,'List of Molecules Used'!$F$3:$F$55,"",0,1)</f>
        <v>48.32</v>
      </c>
    </row>
    <row r="4314" spans="1:8">
      <c r="A4314" s="2" t="s">
        <v>121</v>
      </c>
      <c r="B4314" s="2"/>
      <c r="C4314">
        <v>299.29000000000002</v>
      </c>
      <c r="D4314">
        <v>4</v>
      </c>
      <c r="E4314">
        <v>53.353000000000002</v>
      </c>
      <c r="F4314" t="s">
        <v>238</v>
      </c>
      <c r="G4314">
        <f>_xlfn.XLOOKUP(A4314,'List of Molecules Used'!$D$3:$D$55,'List of Molecules Used'!$E$3:$E$55,"",0,1)</f>
        <v>299.29300000000001</v>
      </c>
      <c r="H4314">
        <f>_xlfn.XLOOKUP(A4314,'List of Molecules Used'!$D$3:$D$55,'List of Molecules Used'!$F$3:$F$55,"",0,1)</f>
        <v>48.32</v>
      </c>
    </row>
    <row r="4315" spans="1:8">
      <c r="A4315" s="2" t="s">
        <v>121</v>
      </c>
      <c r="B4315" s="2"/>
      <c r="C4315">
        <v>299.29000000000002</v>
      </c>
      <c r="D4315">
        <v>4.5</v>
      </c>
      <c r="E4315">
        <v>53.651000000000003</v>
      </c>
      <c r="F4315" t="s">
        <v>238</v>
      </c>
      <c r="G4315">
        <f>_xlfn.XLOOKUP(A4315,'List of Molecules Used'!$D$3:$D$55,'List of Molecules Used'!$E$3:$E$55,"",0,1)</f>
        <v>299.29300000000001</v>
      </c>
      <c r="H4315">
        <f>_xlfn.XLOOKUP(A4315,'List of Molecules Used'!$D$3:$D$55,'List of Molecules Used'!$F$3:$F$55,"",0,1)</f>
        <v>48.32</v>
      </c>
    </row>
    <row r="4316" spans="1:8">
      <c r="A4316" s="2" t="s">
        <v>121</v>
      </c>
      <c r="B4316" s="2"/>
      <c r="C4316">
        <v>299.29000000000002</v>
      </c>
      <c r="D4316">
        <v>5</v>
      </c>
      <c r="E4316">
        <v>53.956000000000003</v>
      </c>
      <c r="F4316" t="s">
        <v>238</v>
      </c>
      <c r="G4316">
        <f>_xlfn.XLOOKUP(A4316,'List of Molecules Used'!$D$3:$D$55,'List of Molecules Used'!$E$3:$E$55,"",0,1)</f>
        <v>299.29300000000001</v>
      </c>
      <c r="H4316">
        <f>_xlfn.XLOOKUP(A4316,'List of Molecules Used'!$D$3:$D$55,'List of Molecules Used'!$F$3:$F$55,"",0,1)</f>
        <v>48.32</v>
      </c>
    </row>
    <row r="4317" spans="1:8">
      <c r="A4317" s="2" t="s">
        <v>121</v>
      </c>
      <c r="B4317" s="2"/>
      <c r="C4317">
        <v>299.29000000000002</v>
      </c>
      <c r="D4317">
        <v>5.5</v>
      </c>
      <c r="E4317">
        <v>54.267000000000003</v>
      </c>
      <c r="F4317" t="s">
        <v>238</v>
      </c>
      <c r="G4317">
        <f>_xlfn.XLOOKUP(A4317,'List of Molecules Used'!$D$3:$D$55,'List of Molecules Used'!$E$3:$E$55,"",0,1)</f>
        <v>299.29300000000001</v>
      </c>
      <c r="H4317">
        <f>_xlfn.XLOOKUP(A4317,'List of Molecules Used'!$D$3:$D$55,'List of Molecules Used'!$F$3:$F$55,"",0,1)</f>
        <v>48.32</v>
      </c>
    </row>
    <row r="4318" spans="1:8">
      <c r="A4318" s="2" t="s">
        <v>121</v>
      </c>
      <c r="B4318" s="2"/>
      <c r="C4318">
        <v>299.29000000000002</v>
      </c>
      <c r="D4318">
        <v>6</v>
      </c>
      <c r="E4318">
        <v>54.584000000000003</v>
      </c>
      <c r="F4318" t="s">
        <v>238</v>
      </c>
      <c r="G4318">
        <f>_xlfn.XLOOKUP(A4318,'List of Molecules Used'!$D$3:$D$55,'List of Molecules Used'!$E$3:$E$55,"",0,1)</f>
        <v>299.29300000000001</v>
      </c>
      <c r="H4318">
        <f>_xlfn.XLOOKUP(A4318,'List of Molecules Used'!$D$3:$D$55,'List of Molecules Used'!$F$3:$F$55,"",0,1)</f>
        <v>48.32</v>
      </c>
    </row>
    <row r="4319" spans="1:8">
      <c r="A4319" s="2" t="s">
        <v>121</v>
      </c>
      <c r="B4319" s="2"/>
      <c r="C4319">
        <v>299.29000000000002</v>
      </c>
      <c r="D4319">
        <v>6.5</v>
      </c>
      <c r="E4319">
        <v>54.908000000000001</v>
      </c>
      <c r="F4319" t="s">
        <v>238</v>
      </c>
      <c r="G4319">
        <f>_xlfn.XLOOKUP(A4319,'List of Molecules Used'!$D$3:$D$55,'List of Molecules Used'!$E$3:$E$55,"",0,1)</f>
        <v>299.29300000000001</v>
      </c>
      <c r="H4319">
        <f>_xlfn.XLOOKUP(A4319,'List of Molecules Used'!$D$3:$D$55,'List of Molecules Used'!$F$3:$F$55,"",0,1)</f>
        <v>48.32</v>
      </c>
    </row>
    <row r="4320" spans="1:8">
      <c r="A4320" s="2" t="s">
        <v>121</v>
      </c>
      <c r="B4320" s="2"/>
      <c r="C4320">
        <v>299.29000000000002</v>
      </c>
      <c r="D4320">
        <v>7</v>
      </c>
      <c r="E4320">
        <v>55.238999999999997</v>
      </c>
      <c r="F4320" t="s">
        <v>238</v>
      </c>
      <c r="G4320">
        <f>_xlfn.XLOOKUP(A4320,'List of Molecules Used'!$D$3:$D$55,'List of Molecules Used'!$E$3:$E$55,"",0,1)</f>
        <v>299.29300000000001</v>
      </c>
      <c r="H4320">
        <f>_xlfn.XLOOKUP(A4320,'List of Molecules Used'!$D$3:$D$55,'List of Molecules Used'!$F$3:$F$55,"",0,1)</f>
        <v>48.32</v>
      </c>
    </row>
    <row r="4321" spans="1:8">
      <c r="A4321" s="2" t="s">
        <v>121</v>
      </c>
      <c r="B4321" s="2"/>
      <c r="C4321">
        <v>299.29000000000002</v>
      </c>
      <c r="D4321">
        <v>7.5</v>
      </c>
      <c r="E4321">
        <v>55.576999999999998</v>
      </c>
      <c r="F4321" t="s">
        <v>238</v>
      </c>
      <c r="G4321">
        <f>_xlfn.XLOOKUP(A4321,'List of Molecules Used'!$D$3:$D$55,'List of Molecules Used'!$E$3:$E$55,"",0,1)</f>
        <v>299.29300000000001</v>
      </c>
      <c r="H4321">
        <f>_xlfn.XLOOKUP(A4321,'List of Molecules Used'!$D$3:$D$55,'List of Molecules Used'!$F$3:$F$55,"",0,1)</f>
        <v>48.32</v>
      </c>
    </row>
    <row r="4322" spans="1:8">
      <c r="A4322" s="2" t="s">
        <v>121</v>
      </c>
      <c r="B4322" s="2"/>
      <c r="C4322">
        <v>299.29000000000002</v>
      </c>
      <c r="D4322">
        <v>8</v>
      </c>
      <c r="E4322">
        <v>55.921999999999997</v>
      </c>
      <c r="F4322" t="s">
        <v>238</v>
      </c>
      <c r="G4322">
        <f>_xlfn.XLOOKUP(A4322,'List of Molecules Used'!$D$3:$D$55,'List of Molecules Used'!$E$3:$E$55,"",0,1)</f>
        <v>299.29300000000001</v>
      </c>
      <c r="H4322">
        <f>_xlfn.XLOOKUP(A4322,'List of Molecules Used'!$D$3:$D$55,'List of Molecules Used'!$F$3:$F$55,"",0,1)</f>
        <v>48.32</v>
      </c>
    </row>
    <row r="4323" spans="1:8">
      <c r="A4323" s="2" t="s">
        <v>121</v>
      </c>
      <c r="B4323" s="2"/>
      <c r="C4323">
        <v>299.29000000000002</v>
      </c>
      <c r="D4323">
        <v>8.5</v>
      </c>
      <c r="E4323">
        <v>56.274000000000001</v>
      </c>
      <c r="F4323" t="s">
        <v>238</v>
      </c>
      <c r="G4323">
        <f>_xlfn.XLOOKUP(A4323,'List of Molecules Used'!$D$3:$D$55,'List of Molecules Used'!$E$3:$E$55,"",0,1)</f>
        <v>299.29300000000001</v>
      </c>
      <c r="H4323">
        <f>_xlfn.XLOOKUP(A4323,'List of Molecules Used'!$D$3:$D$55,'List of Molecules Used'!$F$3:$F$55,"",0,1)</f>
        <v>48.32</v>
      </c>
    </row>
    <row r="4324" spans="1:8">
      <c r="A4324" s="2" t="s">
        <v>121</v>
      </c>
      <c r="B4324" s="2"/>
      <c r="C4324">
        <v>299.29000000000002</v>
      </c>
      <c r="D4324">
        <v>9</v>
      </c>
      <c r="E4324">
        <v>56.634999999999998</v>
      </c>
      <c r="F4324" t="s">
        <v>238</v>
      </c>
      <c r="G4324">
        <f>_xlfn.XLOOKUP(A4324,'List of Molecules Used'!$D$3:$D$55,'List of Molecules Used'!$E$3:$E$55,"",0,1)</f>
        <v>299.29300000000001</v>
      </c>
      <c r="H4324">
        <f>_xlfn.XLOOKUP(A4324,'List of Molecules Used'!$D$3:$D$55,'List of Molecules Used'!$F$3:$F$55,"",0,1)</f>
        <v>48.32</v>
      </c>
    </row>
    <row r="4325" spans="1:8">
      <c r="A4325" s="2" t="s">
        <v>121</v>
      </c>
      <c r="B4325" s="2"/>
      <c r="C4325">
        <v>299.29000000000002</v>
      </c>
      <c r="D4325">
        <v>9.5</v>
      </c>
      <c r="E4325">
        <v>57.003999999999998</v>
      </c>
      <c r="F4325" t="s">
        <v>238</v>
      </c>
      <c r="G4325">
        <f>_xlfn.XLOOKUP(A4325,'List of Molecules Used'!$D$3:$D$55,'List of Molecules Used'!$E$3:$E$55,"",0,1)</f>
        <v>299.29300000000001</v>
      </c>
      <c r="H4325">
        <f>_xlfn.XLOOKUP(A4325,'List of Molecules Used'!$D$3:$D$55,'List of Molecules Used'!$F$3:$F$55,"",0,1)</f>
        <v>48.32</v>
      </c>
    </row>
    <row r="4326" spans="1:8">
      <c r="A4326" s="2" t="s">
        <v>121</v>
      </c>
      <c r="B4326" s="2"/>
      <c r="C4326">
        <v>299.29000000000002</v>
      </c>
      <c r="D4326">
        <v>10</v>
      </c>
      <c r="E4326">
        <v>57.381</v>
      </c>
      <c r="F4326" t="s">
        <v>238</v>
      </c>
      <c r="G4326">
        <f>_xlfn.XLOOKUP(A4326,'List of Molecules Used'!$D$3:$D$55,'List of Molecules Used'!$E$3:$E$55,"",0,1)</f>
        <v>299.29300000000001</v>
      </c>
      <c r="H4326">
        <f>_xlfn.XLOOKUP(A4326,'List of Molecules Used'!$D$3:$D$55,'List of Molecules Used'!$F$3:$F$55,"",0,1)</f>
        <v>48.32</v>
      </c>
    </row>
    <row r="4327" spans="1:8">
      <c r="A4327" s="2" t="s">
        <v>121</v>
      </c>
      <c r="B4327" s="2"/>
      <c r="C4327">
        <v>329.22</v>
      </c>
      <c r="D4327">
        <v>1</v>
      </c>
      <c r="E4327">
        <v>54.537999999999997</v>
      </c>
      <c r="F4327" t="s">
        <v>238</v>
      </c>
      <c r="G4327">
        <f>_xlfn.XLOOKUP(A4327,'List of Molecules Used'!$D$3:$D$55,'List of Molecules Used'!$E$3:$E$55,"",0,1)</f>
        <v>299.29300000000001</v>
      </c>
      <c r="H4327">
        <f>_xlfn.XLOOKUP(A4327,'List of Molecules Used'!$D$3:$D$55,'List of Molecules Used'!$F$3:$F$55,"",0,1)</f>
        <v>48.32</v>
      </c>
    </row>
    <row r="4328" spans="1:8">
      <c r="A4328" s="2" t="s">
        <v>121</v>
      </c>
      <c r="B4328" s="2"/>
      <c r="C4328">
        <v>329.22</v>
      </c>
      <c r="D4328">
        <v>1.5</v>
      </c>
      <c r="E4328">
        <v>54.716999999999999</v>
      </c>
      <c r="F4328" t="s">
        <v>238</v>
      </c>
      <c r="G4328">
        <f>_xlfn.XLOOKUP(A4328,'List of Molecules Used'!$D$3:$D$55,'List of Molecules Used'!$E$3:$E$55,"",0,1)</f>
        <v>299.29300000000001</v>
      </c>
      <c r="H4328">
        <f>_xlfn.XLOOKUP(A4328,'List of Molecules Used'!$D$3:$D$55,'List of Molecules Used'!$F$3:$F$55,"",0,1)</f>
        <v>48.32</v>
      </c>
    </row>
    <row r="4329" spans="1:8">
      <c r="A4329" s="2" t="s">
        <v>121</v>
      </c>
      <c r="B4329" s="2"/>
      <c r="C4329">
        <v>329.22</v>
      </c>
      <c r="D4329">
        <v>2</v>
      </c>
      <c r="E4329">
        <v>54.899000000000001</v>
      </c>
      <c r="F4329" t="s">
        <v>238</v>
      </c>
      <c r="G4329">
        <f>_xlfn.XLOOKUP(A4329,'List of Molecules Used'!$D$3:$D$55,'List of Molecules Used'!$E$3:$E$55,"",0,1)</f>
        <v>299.29300000000001</v>
      </c>
      <c r="H4329">
        <f>_xlfn.XLOOKUP(A4329,'List of Molecules Used'!$D$3:$D$55,'List of Molecules Used'!$F$3:$F$55,"",0,1)</f>
        <v>48.32</v>
      </c>
    </row>
    <row r="4330" spans="1:8">
      <c r="A4330" s="2" t="s">
        <v>121</v>
      </c>
      <c r="B4330" s="2"/>
      <c r="C4330">
        <v>329.22</v>
      </c>
      <c r="D4330">
        <v>2.5</v>
      </c>
      <c r="E4330">
        <v>55.082999999999998</v>
      </c>
      <c r="F4330" t="s">
        <v>238</v>
      </c>
      <c r="G4330">
        <f>_xlfn.XLOOKUP(A4330,'List of Molecules Used'!$D$3:$D$55,'List of Molecules Used'!$E$3:$E$55,"",0,1)</f>
        <v>299.29300000000001</v>
      </c>
      <c r="H4330">
        <f>_xlfn.XLOOKUP(A4330,'List of Molecules Used'!$D$3:$D$55,'List of Molecules Used'!$F$3:$F$55,"",0,1)</f>
        <v>48.32</v>
      </c>
    </row>
    <row r="4331" spans="1:8">
      <c r="A4331" s="2" t="s">
        <v>121</v>
      </c>
      <c r="B4331" s="2"/>
      <c r="C4331">
        <v>329.22</v>
      </c>
      <c r="D4331">
        <v>3</v>
      </c>
      <c r="E4331">
        <v>55.268999999999998</v>
      </c>
      <c r="F4331" t="s">
        <v>238</v>
      </c>
      <c r="G4331">
        <f>_xlfn.XLOOKUP(A4331,'List of Molecules Used'!$D$3:$D$55,'List of Molecules Used'!$E$3:$E$55,"",0,1)</f>
        <v>299.29300000000001</v>
      </c>
      <c r="H4331">
        <f>_xlfn.XLOOKUP(A4331,'List of Molecules Used'!$D$3:$D$55,'List of Molecules Used'!$F$3:$F$55,"",0,1)</f>
        <v>48.32</v>
      </c>
    </row>
    <row r="4332" spans="1:8">
      <c r="A4332" s="2" t="s">
        <v>121</v>
      </c>
      <c r="B4332" s="2"/>
      <c r="C4332">
        <v>329.22</v>
      </c>
      <c r="D4332">
        <v>3.5</v>
      </c>
      <c r="E4332">
        <v>55.457999999999998</v>
      </c>
      <c r="F4332" t="s">
        <v>238</v>
      </c>
      <c r="G4332">
        <f>_xlfn.XLOOKUP(A4332,'List of Molecules Used'!$D$3:$D$55,'List of Molecules Used'!$E$3:$E$55,"",0,1)</f>
        <v>299.29300000000001</v>
      </c>
      <c r="H4332">
        <f>_xlfn.XLOOKUP(A4332,'List of Molecules Used'!$D$3:$D$55,'List of Molecules Used'!$F$3:$F$55,"",0,1)</f>
        <v>48.32</v>
      </c>
    </row>
    <row r="4333" spans="1:8">
      <c r="A4333" s="2" t="s">
        <v>121</v>
      </c>
      <c r="B4333" s="2"/>
      <c r="C4333">
        <v>329.22</v>
      </c>
      <c r="D4333">
        <v>4</v>
      </c>
      <c r="E4333">
        <v>55.649000000000001</v>
      </c>
      <c r="F4333" t="s">
        <v>238</v>
      </c>
      <c r="G4333">
        <f>_xlfn.XLOOKUP(A4333,'List of Molecules Used'!$D$3:$D$55,'List of Molecules Used'!$E$3:$E$55,"",0,1)</f>
        <v>299.29300000000001</v>
      </c>
      <c r="H4333">
        <f>_xlfn.XLOOKUP(A4333,'List of Molecules Used'!$D$3:$D$55,'List of Molecules Used'!$F$3:$F$55,"",0,1)</f>
        <v>48.32</v>
      </c>
    </row>
    <row r="4334" spans="1:8">
      <c r="A4334" s="2" t="s">
        <v>121</v>
      </c>
      <c r="B4334" s="2"/>
      <c r="C4334">
        <v>329.22</v>
      </c>
      <c r="D4334">
        <v>4.5</v>
      </c>
      <c r="E4334">
        <v>55.841999999999999</v>
      </c>
      <c r="F4334" t="s">
        <v>238</v>
      </c>
      <c r="G4334">
        <f>_xlfn.XLOOKUP(A4334,'List of Molecules Used'!$D$3:$D$55,'List of Molecules Used'!$E$3:$E$55,"",0,1)</f>
        <v>299.29300000000001</v>
      </c>
      <c r="H4334">
        <f>_xlfn.XLOOKUP(A4334,'List of Molecules Used'!$D$3:$D$55,'List of Molecules Used'!$F$3:$F$55,"",0,1)</f>
        <v>48.32</v>
      </c>
    </row>
    <row r="4335" spans="1:8">
      <c r="A4335" s="2" t="s">
        <v>121</v>
      </c>
      <c r="B4335" s="2"/>
      <c r="C4335">
        <v>329.22</v>
      </c>
      <c r="D4335">
        <v>5</v>
      </c>
      <c r="E4335">
        <v>56.037999999999997</v>
      </c>
      <c r="F4335" t="s">
        <v>238</v>
      </c>
      <c r="G4335">
        <f>_xlfn.XLOOKUP(A4335,'List of Molecules Used'!$D$3:$D$55,'List of Molecules Used'!$E$3:$E$55,"",0,1)</f>
        <v>299.29300000000001</v>
      </c>
      <c r="H4335">
        <f>_xlfn.XLOOKUP(A4335,'List of Molecules Used'!$D$3:$D$55,'List of Molecules Used'!$F$3:$F$55,"",0,1)</f>
        <v>48.32</v>
      </c>
    </row>
    <row r="4336" spans="1:8">
      <c r="A4336" s="2" t="s">
        <v>121</v>
      </c>
      <c r="B4336" s="2"/>
      <c r="C4336">
        <v>329.22</v>
      </c>
      <c r="D4336">
        <v>5.5</v>
      </c>
      <c r="E4336">
        <v>56.235999999999997</v>
      </c>
      <c r="F4336" t="s">
        <v>238</v>
      </c>
      <c r="G4336">
        <f>_xlfn.XLOOKUP(A4336,'List of Molecules Used'!$D$3:$D$55,'List of Molecules Used'!$E$3:$E$55,"",0,1)</f>
        <v>299.29300000000001</v>
      </c>
      <c r="H4336">
        <f>_xlfn.XLOOKUP(A4336,'List of Molecules Used'!$D$3:$D$55,'List of Molecules Used'!$F$3:$F$55,"",0,1)</f>
        <v>48.32</v>
      </c>
    </row>
    <row r="4337" spans="1:8">
      <c r="A4337" s="2" t="s">
        <v>121</v>
      </c>
      <c r="B4337" s="2"/>
      <c r="C4337">
        <v>329.22</v>
      </c>
      <c r="D4337">
        <v>6</v>
      </c>
      <c r="E4337">
        <v>56.436999999999998</v>
      </c>
      <c r="F4337" t="s">
        <v>238</v>
      </c>
      <c r="G4337">
        <f>_xlfn.XLOOKUP(A4337,'List of Molecules Used'!$D$3:$D$55,'List of Molecules Used'!$E$3:$E$55,"",0,1)</f>
        <v>299.29300000000001</v>
      </c>
      <c r="H4337">
        <f>_xlfn.XLOOKUP(A4337,'List of Molecules Used'!$D$3:$D$55,'List of Molecules Used'!$F$3:$F$55,"",0,1)</f>
        <v>48.32</v>
      </c>
    </row>
    <row r="4338" spans="1:8">
      <c r="A4338" s="2" t="s">
        <v>121</v>
      </c>
      <c r="B4338" s="2"/>
      <c r="C4338">
        <v>329.22</v>
      </c>
      <c r="D4338">
        <v>6.5</v>
      </c>
      <c r="E4338">
        <v>56.640999999999998</v>
      </c>
      <c r="F4338" t="s">
        <v>238</v>
      </c>
      <c r="G4338">
        <f>_xlfn.XLOOKUP(A4338,'List of Molecules Used'!$D$3:$D$55,'List of Molecules Used'!$E$3:$E$55,"",0,1)</f>
        <v>299.29300000000001</v>
      </c>
      <c r="H4338">
        <f>_xlfn.XLOOKUP(A4338,'List of Molecules Used'!$D$3:$D$55,'List of Molecules Used'!$F$3:$F$55,"",0,1)</f>
        <v>48.32</v>
      </c>
    </row>
    <row r="4339" spans="1:8">
      <c r="A4339" s="2" t="s">
        <v>121</v>
      </c>
      <c r="B4339" s="2"/>
      <c r="C4339">
        <v>329.22</v>
      </c>
      <c r="D4339">
        <v>7</v>
      </c>
      <c r="E4339">
        <v>56.847000000000001</v>
      </c>
      <c r="F4339" t="s">
        <v>238</v>
      </c>
      <c r="G4339">
        <f>_xlfn.XLOOKUP(A4339,'List of Molecules Used'!$D$3:$D$55,'List of Molecules Used'!$E$3:$E$55,"",0,1)</f>
        <v>299.29300000000001</v>
      </c>
      <c r="H4339">
        <f>_xlfn.XLOOKUP(A4339,'List of Molecules Used'!$D$3:$D$55,'List of Molecules Used'!$F$3:$F$55,"",0,1)</f>
        <v>48.32</v>
      </c>
    </row>
    <row r="4340" spans="1:8">
      <c r="A4340" s="2" t="s">
        <v>121</v>
      </c>
      <c r="B4340" s="2"/>
      <c r="C4340">
        <v>329.22</v>
      </c>
      <c r="D4340">
        <v>7.5</v>
      </c>
      <c r="E4340">
        <v>57.055999999999997</v>
      </c>
      <c r="F4340" t="s">
        <v>238</v>
      </c>
      <c r="G4340">
        <f>_xlfn.XLOOKUP(A4340,'List of Molecules Used'!$D$3:$D$55,'List of Molecules Used'!$E$3:$E$55,"",0,1)</f>
        <v>299.29300000000001</v>
      </c>
      <c r="H4340">
        <f>_xlfn.XLOOKUP(A4340,'List of Molecules Used'!$D$3:$D$55,'List of Molecules Used'!$F$3:$F$55,"",0,1)</f>
        <v>48.32</v>
      </c>
    </row>
    <row r="4341" spans="1:8">
      <c r="A4341" s="2" t="s">
        <v>121</v>
      </c>
      <c r="B4341" s="2"/>
      <c r="C4341">
        <v>329.22</v>
      </c>
      <c r="D4341">
        <v>8</v>
      </c>
      <c r="E4341">
        <v>57.268000000000001</v>
      </c>
      <c r="F4341" t="s">
        <v>238</v>
      </c>
      <c r="G4341">
        <f>_xlfn.XLOOKUP(A4341,'List of Molecules Used'!$D$3:$D$55,'List of Molecules Used'!$E$3:$E$55,"",0,1)</f>
        <v>299.29300000000001</v>
      </c>
      <c r="H4341">
        <f>_xlfn.XLOOKUP(A4341,'List of Molecules Used'!$D$3:$D$55,'List of Molecules Used'!$F$3:$F$55,"",0,1)</f>
        <v>48.32</v>
      </c>
    </row>
    <row r="4342" spans="1:8">
      <c r="A4342" s="2" t="s">
        <v>121</v>
      </c>
      <c r="B4342" s="2"/>
      <c r="C4342">
        <v>329.22</v>
      </c>
      <c r="D4342">
        <v>8.5</v>
      </c>
      <c r="E4342">
        <v>57.481999999999999</v>
      </c>
      <c r="F4342" t="s">
        <v>238</v>
      </c>
      <c r="G4342">
        <f>_xlfn.XLOOKUP(A4342,'List of Molecules Used'!$D$3:$D$55,'List of Molecules Used'!$E$3:$E$55,"",0,1)</f>
        <v>299.29300000000001</v>
      </c>
      <c r="H4342">
        <f>_xlfn.XLOOKUP(A4342,'List of Molecules Used'!$D$3:$D$55,'List of Molecules Used'!$F$3:$F$55,"",0,1)</f>
        <v>48.32</v>
      </c>
    </row>
    <row r="4343" spans="1:8">
      <c r="A4343" s="2" t="s">
        <v>121</v>
      </c>
      <c r="B4343" s="2"/>
      <c r="C4343">
        <v>329.22</v>
      </c>
      <c r="D4343">
        <v>9</v>
      </c>
      <c r="E4343">
        <v>57.7</v>
      </c>
      <c r="F4343" t="s">
        <v>238</v>
      </c>
      <c r="G4343">
        <f>_xlfn.XLOOKUP(A4343,'List of Molecules Used'!$D$3:$D$55,'List of Molecules Used'!$E$3:$E$55,"",0,1)</f>
        <v>299.29300000000001</v>
      </c>
      <c r="H4343">
        <f>_xlfn.XLOOKUP(A4343,'List of Molecules Used'!$D$3:$D$55,'List of Molecules Used'!$F$3:$F$55,"",0,1)</f>
        <v>48.32</v>
      </c>
    </row>
    <row r="4344" spans="1:8">
      <c r="A4344" s="2" t="s">
        <v>121</v>
      </c>
      <c r="B4344" s="2"/>
      <c r="C4344">
        <v>329.22</v>
      </c>
      <c r="D4344">
        <v>9.5</v>
      </c>
      <c r="E4344">
        <v>57.92</v>
      </c>
      <c r="F4344" t="s">
        <v>238</v>
      </c>
      <c r="G4344">
        <f>_xlfn.XLOOKUP(A4344,'List of Molecules Used'!$D$3:$D$55,'List of Molecules Used'!$E$3:$E$55,"",0,1)</f>
        <v>299.29300000000001</v>
      </c>
      <c r="H4344">
        <f>_xlfn.XLOOKUP(A4344,'List of Molecules Used'!$D$3:$D$55,'List of Molecules Used'!$F$3:$F$55,"",0,1)</f>
        <v>48.32</v>
      </c>
    </row>
    <row r="4345" spans="1:8">
      <c r="A4345" s="2" t="s">
        <v>121</v>
      </c>
      <c r="B4345" s="2"/>
      <c r="C4345">
        <v>329.22</v>
      </c>
      <c r="D4345">
        <v>10</v>
      </c>
      <c r="E4345">
        <v>58.143000000000001</v>
      </c>
      <c r="F4345" t="s">
        <v>238</v>
      </c>
      <c r="G4345">
        <f>_xlfn.XLOOKUP(A4345,'List of Molecules Used'!$D$3:$D$55,'List of Molecules Used'!$E$3:$E$55,"",0,1)</f>
        <v>299.29300000000001</v>
      </c>
      <c r="H4345">
        <f>_xlfn.XLOOKUP(A4345,'List of Molecules Used'!$D$3:$D$55,'List of Molecules Used'!$F$3:$F$55,"",0,1)</f>
        <v>48.32</v>
      </c>
    </row>
    <row r="4346" spans="1:8">
      <c r="A4346" s="2" t="s">
        <v>121</v>
      </c>
      <c r="B4346" s="2"/>
      <c r="C4346">
        <v>359.15</v>
      </c>
      <c r="D4346">
        <v>1</v>
      </c>
      <c r="E4346">
        <v>57.393999999999998</v>
      </c>
      <c r="F4346" t="s">
        <v>238</v>
      </c>
      <c r="G4346">
        <f>_xlfn.XLOOKUP(A4346,'List of Molecules Used'!$D$3:$D$55,'List of Molecules Used'!$E$3:$E$55,"",0,1)</f>
        <v>299.29300000000001</v>
      </c>
      <c r="H4346">
        <f>_xlfn.XLOOKUP(A4346,'List of Molecules Used'!$D$3:$D$55,'List of Molecules Used'!$F$3:$F$55,"",0,1)</f>
        <v>48.32</v>
      </c>
    </row>
    <row r="4347" spans="1:8">
      <c r="A4347" s="2" t="s">
        <v>121</v>
      </c>
      <c r="B4347" s="2"/>
      <c r="C4347">
        <v>359.15</v>
      </c>
      <c r="D4347">
        <v>1.5</v>
      </c>
      <c r="E4347">
        <v>57.524000000000001</v>
      </c>
      <c r="F4347" t="s">
        <v>238</v>
      </c>
      <c r="G4347">
        <f>_xlfn.XLOOKUP(A4347,'List of Molecules Used'!$D$3:$D$55,'List of Molecules Used'!$E$3:$E$55,"",0,1)</f>
        <v>299.29300000000001</v>
      </c>
      <c r="H4347">
        <f>_xlfn.XLOOKUP(A4347,'List of Molecules Used'!$D$3:$D$55,'List of Molecules Used'!$F$3:$F$55,"",0,1)</f>
        <v>48.32</v>
      </c>
    </row>
    <row r="4348" spans="1:8">
      <c r="A4348" s="2" t="s">
        <v>121</v>
      </c>
      <c r="B4348" s="2"/>
      <c r="C4348">
        <v>359.15</v>
      </c>
      <c r="D4348">
        <v>2</v>
      </c>
      <c r="E4348">
        <v>57.655000000000001</v>
      </c>
      <c r="F4348" t="s">
        <v>238</v>
      </c>
      <c r="G4348">
        <f>_xlfn.XLOOKUP(A4348,'List of Molecules Used'!$D$3:$D$55,'List of Molecules Used'!$E$3:$E$55,"",0,1)</f>
        <v>299.29300000000001</v>
      </c>
      <c r="H4348">
        <f>_xlfn.XLOOKUP(A4348,'List of Molecules Used'!$D$3:$D$55,'List of Molecules Used'!$F$3:$F$55,"",0,1)</f>
        <v>48.32</v>
      </c>
    </row>
    <row r="4349" spans="1:8">
      <c r="A4349" s="2" t="s">
        <v>121</v>
      </c>
      <c r="B4349" s="2"/>
      <c r="C4349">
        <v>359.15</v>
      </c>
      <c r="D4349">
        <v>2.5</v>
      </c>
      <c r="E4349">
        <v>57.786999999999999</v>
      </c>
      <c r="F4349" t="s">
        <v>238</v>
      </c>
      <c r="G4349">
        <f>_xlfn.XLOOKUP(A4349,'List of Molecules Used'!$D$3:$D$55,'List of Molecules Used'!$E$3:$E$55,"",0,1)</f>
        <v>299.29300000000001</v>
      </c>
      <c r="H4349">
        <f>_xlfn.XLOOKUP(A4349,'List of Molecules Used'!$D$3:$D$55,'List of Molecules Used'!$F$3:$F$55,"",0,1)</f>
        <v>48.32</v>
      </c>
    </row>
    <row r="4350" spans="1:8">
      <c r="A4350" s="2" t="s">
        <v>121</v>
      </c>
      <c r="B4350" s="2"/>
      <c r="C4350">
        <v>359.15</v>
      </c>
      <c r="D4350">
        <v>3</v>
      </c>
      <c r="E4350">
        <v>57.920999999999999</v>
      </c>
      <c r="F4350" t="s">
        <v>238</v>
      </c>
      <c r="G4350">
        <f>_xlfn.XLOOKUP(A4350,'List of Molecules Used'!$D$3:$D$55,'List of Molecules Used'!$E$3:$E$55,"",0,1)</f>
        <v>299.29300000000001</v>
      </c>
      <c r="H4350">
        <f>_xlfn.XLOOKUP(A4350,'List of Molecules Used'!$D$3:$D$55,'List of Molecules Used'!$F$3:$F$55,"",0,1)</f>
        <v>48.32</v>
      </c>
    </row>
    <row r="4351" spans="1:8">
      <c r="A4351" s="2" t="s">
        <v>121</v>
      </c>
      <c r="B4351" s="2"/>
      <c r="C4351">
        <v>359.15</v>
      </c>
      <c r="D4351">
        <v>3.5</v>
      </c>
      <c r="E4351">
        <v>58.055</v>
      </c>
      <c r="F4351" t="s">
        <v>238</v>
      </c>
      <c r="G4351">
        <f>_xlfn.XLOOKUP(A4351,'List of Molecules Used'!$D$3:$D$55,'List of Molecules Used'!$E$3:$E$55,"",0,1)</f>
        <v>299.29300000000001</v>
      </c>
      <c r="H4351">
        <f>_xlfn.XLOOKUP(A4351,'List of Molecules Used'!$D$3:$D$55,'List of Molecules Used'!$F$3:$F$55,"",0,1)</f>
        <v>48.32</v>
      </c>
    </row>
    <row r="4352" spans="1:8">
      <c r="A4352" s="2" t="s">
        <v>121</v>
      </c>
      <c r="B4352" s="2"/>
      <c r="C4352">
        <v>359.15</v>
      </c>
      <c r="D4352">
        <v>4</v>
      </c>
      <c r="E4352">
        <v>58.191000000000003</v>
      </c>
      <c r="F4352" t="s">
        <v>238</v>
      </c>
      <c r="G4352">
        <f>_xlfn.XLOOKUP(A4352,'List of Molecules Used'!$D$3:$D$55,'List of Molecules Used'!$E$3:$E$55,"",0,1)</f>
        <v>299.29300000000001</v>
      </c>
      <c r="H4352">
        <f>_xlfn.XLOOKUP(A4352,'List of Molecules Used'!$D$3:$D$55,'List of Molecules Used'!$F$3:$F$55,"",0,1)</f>
        <v>48.32</v>
      </c>
    </row>
    <row r="4353" spans="1:8">
      <c r="A4353" s="2" t="s">
        <v>121</v>
      </c>
      <c r="B4353" s="2"/>
      <c r="C4353">
        <v>359.15</v>
      </c>
      <c r="D4353">
        <v>4.5</v>
      </c>
      <c r="E4353">
        <v>58.328000000000003</v>
      </c>
      <c r="F4353" t="s">
        <v>238</v>
      </c>
      <c r="G4353">
        <f>_xlfn.XLOOKUP(A4353,'List of Molecules Used'!$D$3:$D$55,'List of Molecules Used'!$E$3:$E$55,"",0,1)</f>
        <v>299.29300000000001</v>
      </c>
      <c r="H4353">
        <f>_xlfn.XLOOKUP(A4353,'List of Molecules Used'!$D$3:$D$55,'List of Molecules Used'!$F$3:$F$55,"",0,1)</f>
        <v>48.32</v>
      </c>
    </row>
    <row r="4354" spans="1:8">
      <c r="A4354" s="2" t="s">
        <v>121</v>
      </c>
      <c r="B4354" s="2"/>
      <c r="C4354">
        <v>359.15</v>
      </c>
      <c r="D4354">
        <v>5</v>
      </c>
      <c r="E4354">
        <v>58.466000000000001</v>
      </c>
      <c r="F4354" t="s">
        <v>238</v>
      </c>
      <c r="G4354">
        <f>_xlfn.XLOOKUP(A4354,'List of Molecules Used'!$D$3:$D$55,'List of Molecules Used'!$E$3:$E$55,"",0,1)</f>
        <v>299.29300000000001</v>
      </c>
      <c r="H4354">
        <f>_xlfn.XLOOKUP(A4354,'List of Molecules Used'!$D$3:$D$55,'List of Molecules Used'!$F$3:$F$55,"",0,1)</f>
        <v>48.32</v>
      </c>
    </row>
    <row r="4355" spans="1:8">
      <c r="A4355" s="2" t="s">
        <v>121</v>
      </c>
      <c r="B4355" s="2"/>
      <c r="C4355">
        <v>359.15</v>
      </c>
      <c r="D4355">
        <v>5.5</v>
      </c>
      <c r="E4355">
        <v>58.604999999999997</v>
      </c>
      <c r="F4355" t="s">
        <v>238</v>
      </c>
      <c r="G4355">
        <f>_xlfn.XLOOKUP(A4355,'List of Molecules Used'!$D$3:$D$55,'List of Molecules Used'!$E$3:$E$55,"",0,1)</f>
        <v>299.29300000000001</v>
      </c>
      <c r="H4355">
        <f>_xlfn.XLOOKUP(A4355,'List of Molecules Used'!$D$3:$D$55,'List of Molecules Used'!$F$3:$F$55,"",0,1)</f>
        <v>48.32</v>
      </c>
    </row>
    <row r="4356" spans="1:8">
      <c r="A4356" s="2" t="s">
        <v>121</v>
      </c>
      <c r="B4356" s="2"/>
      <c r="C4356">
        <v>359.15</v>
      </c>
      <c r="D4356">
        <v>6</v>
      </c>
      <c r="E4356">
        <v>58.744999999999997</v>
      </c>
      <c r="F4356" t="s">
        <v>238</v>
      </c>
      <c r="G4356">
        <f>_xlfn.XLOOKUP(A4356,'List of Molecules Used'!$D$3:$D$55,'List of Molecules Used'!$E$3:$E$55,"",0,1)</f>
        <v>299.29300000000001</v>
      </c>
      <c r="H4356">
        <f>_xlfn.XLOOKUP(A4356,'List of Molecules Used'!$D$3:$D$55,'List of Molecules Used'!$F$3:$F$55,"",0,1)</f>
        <v>48.32</v>
      </c>
    </row>
    <row r="4357" spans="1:8">
      <c r="A4357" s="2" t="s">
        <v>121</v>
      </c>
      <c r="B4357" s="2"/>
      <c r="C4357">
        <v>359.15</v>
      </c>
      <c r="D4357">
        <v>6.5</v>
      </c>
      <c r="E4357">
        <v>58.887</v>
      </c>
      <c r="F4357" t="s">
        <v>238</v>
      </c>
      <c r="G4357">
        <f>_xlfn.XLOOKUP(A4357,'List of Molecules Used'!$D$3:$D$55,'List of Molecules Used'!$E$3:$E$55,"",0,1)</f>
        <v>299.29300000000001</v>
      </c>
      <c r="H4357">
        <f>_xlfn.XLOOKUP(A4357,'List of Molecules Used'!$D$3:$D$55,'List of Molecules Used'!$F$3:$F$55,"",0,1)</f>
        <v>48.32</v>
      </c>
    </row>
    <row r="4358" spans="1:8">
      <c r="A4358" s="2" t="s">
        <v>121</v>
      </c>
      <c r="B4358" s="2"/>
      <c r="C4358">
        <v>359.15</v>
      </c>
      <c r="D4358">
        <v>7</v>
      </c>
      <c r="E4358">
        <v>59.03</v>
      </c>
      <c r="F4358" t="s">
        <v>238</v>
      </c>
      <c r="G4358">
        <f>_xlfn.XLOOKUP(A4358,'List of Molecules Used'!$D$3:$D$55,'List of Molecules Used'!$E$3:$E$55,"",0,1)</f>
        <v>299.29300000000001</v>
      </c>
      <c r="H4358">
        <f>_xlfn.XLOOKUP(A4358,'List of Molecules Used'!$D$3:$D$55,'List of Molecules Used'!$F$3:$F$55,"",0,1)</f>
        <v>48.32</v>
      </c>
    </row>
    <row r="4359" spans="1:8">
      <c r="A4359" s="2" t="s">
        <v>121</v>
      </c>
      <c r="B4359" s="2"/>
      <c r="C4359">
        <v>359.15</v>
      </c>
      <c r="D4359">
        <v>7.5</v>
      </c>
      <c r="E4359">
        <v>59.173999999999999</v>
      </c>
      <c r="F4359" t="s">
        <v>238</v>
      </c>
      <c r="G4359">
        <f>_xlfn.XLOOKUP(A4359,'List of Molecules Used'!$D$3:$D$55,'List of Molecules Used'!$E$3:$E$55,"",0,1)</f>
        <v>299.29300000000001</v>
      </c>
      <c r="H4359">
        <f>_xlfn.XLOOKUP(A4359,'List of Molecules Used'!$D$3:$D$55,'List of Molecules Used'!$F$3:$F$55,"",0,1)</f>
        <v>48.32</v>
      </c>
    </row>
    <row r="4360" spans="1:8">
      <c r="A4360" s="2" t="s">
        <v>121</v>
      </c>
      <c r="B4360" s="2"/>
      <c r="C4360">
        <v>359.15</v>
      </c>
      <c r="D4360">
        <v>8</v>
      </c>
      <c r="E4360">
        <v>59.32</v>
      </c>
      <c r="F4360" t="s">
        <v>238</v>
      </c>
      <c r="G4360">
        <f>_xlfn.XLOOKUP(A4360,'List of Molecules Used'!$D$3:$D$55,'List of Molecules Used'!$E$3:$E$55,"",0,1)</f>
        <v>299.29300000000001</v>
      </c>
      <c r="H4360">
        <f>_xlfn.XLOOKUP(A4360,'List of Molecules Used'!$D$3:$D$55,'List of Molecules Used'!$F$3:$F$55,"",0,1)</f>
        <v>48.32</v>
      </c>
    </row>
    <row r="4361" spans="1:8">
      <c r="A4361" s="2" t="s">
        <v>121</v>
      </c>
      <c r="B4361" s="2"/>
      <c r="C4361">
        <v>359.15</v>
      </c>
      <c r="D4361">
        <v>8.5</v>
      </c>
      <c r="E4361">
        <v>59.466999999999999</v>
      </c>
      <c r="F4361" t="s">
        <v>238</v>
      </c>
      <c r="G4361">
        <f>_xlfn.XLOOKUP(A4361,'List of Molecules Used'!$D$3:$D$55,'List of Molecules Used'!$E$3:$E$55,"",0,1)</f>
        <v>299.29300000000001</v>
      </c>
      <c r="H4361">
        <f>_xlfn.XLOOKUP(A4361,'List of Molecules Used'!$D$3:$D$55,'List of Molecules Used'!$F$3:$F$55,"",0,1)</f>
        <v>48.32</v>
      </c>
    </row>
    <row r="4362" spans="1:8">
      <c r="A4362" s="2" t="s">
        <v>121</v>
      </c>
      <c r="B4362" s="2"/>
      <c r="C4362">
        <v>359.15</v>
      </c>
      <c r="D4362">
        <v>9</v>
      </c>
      <c r="E4362">
        <v>59.615000000000002</v>
      </c>
      <c r="F4362" t="s">
        <v>238</v>
      </c>
      <c r="G4362">
        <f>_xlfn.XLOOKUP(A4362,'List of Molecules Used'!$D$3:$D$55,'List of Molecules Used'!$E$3:$E$55,"",0,1)</f>
        <v>299.29300000000001</v>
      </c>
      <c r="H4362">
        <f>_xlfn.XLOOKUP(A4362,'List of Molecules Used'!$D$3:$D$55,'List of Molecules Used'!$F$3:$F$55,"",0,1)</f>
        <v>48.32</v>
      </c>
    </row>
    <row r="4363" spans="1:8">
      <c r="A4363" s="2" t="s">
        <v>121</v>
      </c>
      <c r="B4363" s="2"/>
      <c r="C4363">
        <v>359.15</v>
      </c>
      <c r="D4363">
        <v>9.5</v>
      </c>
      <c r="E4363">
        <v>59.764000000000003</v>
      </c>
      <c r="F4363" t="s">
        <v>238</v>
      </c>
      <c r="G4363">
        <f>_xlfn.XLOOKUP(A4363,'List of Molecules Used'!$D$3:$D$55,'List of Molecules Used'!$E$3:$E$55,"",0,1)</f>
        <v>299.29300000000001</v>
      </c>
      <c r="H4363">
        <f>_xlfn.XLOOKUP(A4363,'List of Molecules Used'!$D$3:$D$55,'List of Molecules Used'!$F$3:$F$55,"",0,1)</f>
        <v>48.32</v>
      </c>
    </row>
    <row r="4364" spans="1:8">
      <c r="A4364" s="2" t="s">
        <v>121</v>
      </c>
      <c r="B4364" s="2"/>
      <c r="C4364">
        <v>359.15</v>
      </c>
      <c r="D4364">
        <v>10</v>
      </c>
      <c r="E4364">
        <v>59.914999999999999</v>
      </c>
      <c r="F4364" t="s">
        <v>238</v>
      </c>
      <c r="G4364">
        <f>_xlfn.XLOOKUP(A4364,'List of Molecules Used'!$D$3:$D$55,'List of Molecules Used'!$E$3:$E$55,"",0,1)</f>
        <v>299.29300000000001</v>
      </c>
      <c r="H4364">
        <f>_xlfn.XLOOKUP(A4364,'List of Molecules Used'!$D$3:$D$55,'List of Molecules Used'!$F$3:$F$55,"",0,1)</f>
        <v>48.32</v>
      </c>
    </row>
    <row r="4365" spans="1:8">
      <c r="A4365" s="2" t="s">
        <v>121</v>
      </c>
      <c r="B4365" s="2"/>
      <c r="C4365">
        <v>389.08</v>
      </c>
      <c r="D4365">
        <v>1</v>
      </c>
      <c r="E4365">
        <v>60.176000000000002</v>
      </c>
      <c r="F4365" t="s">
        <v>238</v>
      </c>
      <c r="G4365">
        <f>_xlfn.XLOOKUP(A4365,'List of Molecules Used'!$D$3:$D$55,'List of Molecules Used'!$E$3:$E$55,"",0,1)</f>
        <v>299.29300000000001</v>
      </c>
      <c r="H4365">
        <f>_xlfn.XLOOKUP(A4365,'List of Molecules Used'!$D$3:$D$55,'List of Molecules Used'!$F$3:$F$55,"",0,1)</f>
        <v>48.32</v>
      </c>
    </row>
    <row r="4366" spans="1:8">
      <c r="A4366" s="2" t="s">
        <v>121</v>
      </c>
      <c r="B4366" s="2"/>
      <c r="C4366">
        <v>389.08</v>
      </c>
      <c r="D4366">
        <v>1.5</v>
      </c>
      <c r="E4366">
        <v>60.274999999999999</v>
      </c>
      <c r="F4366" t="s">
        <v>238</v>
      </c>
      <c r="G4366">
        <f>_xlfn.XLOOKUP(A4366,'List of Molecules Used'!$D$3:$D$55,'List of Molecules Used'!$E$3:$E$55,"",0,1)</f>
        <v>299.29300000000001</v>
      </c>
      <c r="H4366">
        <f>_xlfn.XLOOKUP(A4366,'List of Molecules Used'!$D$3:$D$55,'List of Molecules Used'!$F$3:$F$55,"",0,1)</f>
        <v>48.32</v>
      </c>
    </row>
    <row r="4367" spans="1:8">
      <c r="A4367" s="2" t="s">
        <v>121</v>
      </c>
      <c r="B4367" s="2"/>
      <c r="C4367">
        <v>389.08</v>
      </c>
      <c r="D4367">
        <v>2</v>
      </c>
      <c r="E4367">
        <v>60.374000000000002</v>
      </c>
      <c r="F4367" t="s">
        <v>238</v>
      </c>
      <c r="G4367">
        <f>_xlfn.XLOOKUP(A4367,'List of Molecules Used'!$D$3:$D$55,'List of Molecules Used'!$E$3:$E$55,"",0,1)</f>
        <v>299.29300000000001</v>
      </c>
      <c r="H4367">
        <f>_xlfn.XLOOKUP(A4367,'List of Molecules Used'!$D$3:$D$55,'List of Molecules Used'!$F$3:$F$55,"",0,1)</f>
        <v>48.32</v>
      </c>
    </row>
    <row r="4368" spans="1:8">
      <c r="A4368" s="2" t="s">
        <v>121</v>
      </c>
      <c r="B4368" s="2"/>
      <c r="C4368">
        <v>389.08</v>
      </c>
      <c r="D4368">
        <v>2.5</v>
      </c>
      <c r="E4368">
        <v>60.475000000000001</v>
      </c>
      <c r="F4368" t="s">
        <v>238</v>
      </c>
      <c r="G4368">
        <f>_xlfn.XLOOKUP(A4368,'List of Molecules Used'!$D$3:$D$55,'List of Molecules Used'!$E$3:$E$55,"",0,1)</f>
        <v>299.29300000000001</v>
      </c>
      <c r="H4368">
        <f>_xlfn.XLOOKUP(A4368,'List of Molecules Used'!$D$3:$D$55,'List of Molecules Used'!$F$3:$F$55,"",0,1)</f>
        <v>48.32</v>
      </c>
    </row>
    <row r="4369" spans="1:8">
      <c r="A4369" s="2" t="s">
        <v>121</v>
      </c>
      <c r="B4369" s="2"/>
      <c r="C4369">
        <v>389.08</v>
      </c>
      <c r="D4369">
        <v>3</v>
      </c>
      <c r="E4369">
        <v>60.575000000000003</v>
      </c>
      <c r="F4369" t="s">
        <v>238</v>
      </c>
      <c r="G4369">
        <f>_xlfn.XLOOKUP(A4369,'List of Molecules Used'!$D$3:$D$55,'List of Molecules Used'!$E$3:$E$55,"",0,1)</f>
        <v>299.29300000000001</v>
      </c>
      <c r="H4369">
        <f>_xlfn.XLOOKUP(A4369,'List of Molecules Used'!$D$3:$D$55,'List of Molecules Used'!$F$3:$F$55,"",0,1)</f>
        <v>48.32</v>
      </c>
    </row>
    <row r="4370" spans="1:8">
      <c r="A4370" s="2" t="s">
        <v>121</v>
      </c>
      <c r="B4370" s="2"/>
      <c r="C4370">
        <v>389.08</v>
      </c>
      <c r="D4370">
        <v>3.5</v>
      </c>
      <c r="E4370">
        <v>60.677</v>
      </c>
      <c r="F4370" t="s">
        <v>238</v>
      </c>
      <c r="G4370">
        <f>_xlfn.XLOOKUP(A4370,'List of Molecules Used'!$D$3:$D$55,'List of Molecules Used'!$E$3:$E$55,"",0,1)</f>
        <v>299.29300000000001</v>
      </c>
      <c r="H4370">
        <f>_xlfn.XLOOKUP(A4370,'List of Molecules Used'!$D$3:$D$55,'List of Molecules Used'!$F$3:$F$55,"",0,1)</f>
        <v>48.32</v>
      </c>
    </row>
    <row r="4371" spans="1:8">
      <c r="A4371" s="2" t="s">
        <v>121</v>
      </c>
      <c r="B4371" s="2"/>
      <c r="C4371">
        <v>389.08</v>
      </c>
      <c r="D4371">
        <v>4</v>
      </c>
      <c r="E4371">
        <v>60.779000000000003</v>
      </c>
      <c r="F4371" t="s">
        <v>238</v>
      </c>
      <c r="G4371">
        <f>_xlfn.XLOOKUP(A4371,'List of Molecules Used'!$D$3:$D$55,'List of Molecules Used'!$E$3:$E$55,"",0,1)</f>
        <v>299.29300000000001</v>
      </c>
      <c r="H4371">
        <f>_xlfn.XLOOKUP(A4371,'List of Molecules Used'!$D$3:$D$55,'List of Molecules Used'!$F$3:$F$55,"",0,1)</f>
        <v>48.32</v>
      </c>
    </row>
    <row r="4372" spans="1:8">
      <c r="A4372" s="2" t="s">
        <v>121</v>
      </c>
      <c r="B4372" s="2"/>
      <c r="C4372">
        <v>389.08</v>
      </c>
      <c r="D4372">
        <v>4.5</v>
      </c>
      <c r="E4372">
        <v>60.881999999999998</v>
      </c>
      <c r="F4372" t="s">
        <v>238</v>
      </c>
      <c r="G4372">
        <f>_xlfn.XLOOKUP(A4372,'List of Molecules Used'!$D$3:$D$55,'List of Molecules Used'!$E$3:$E$55,"",0,1)</f>
        <v>299.29300000000001</v>
      </c>
      <c r="H4372">
        <f>_xlfn.XLOOKUP(A4372,'List of Molecules Used'!$D$3:$D$55,'List of Molecules Used'!$F$3:$F$55,"",0,1)</f>
        <v>48.32</v>
      </c>
    </row>
    <row r="4373" spans="1:8">
      <c r="A4373" s="2" t="s">
        <v>121</v>
      </c>
      <c r="B4373" s="2"/>
      <c r="C4373">
        <v>389.08</v>
      </c>
      <c r="D4373">
        <v>5</v>
      </c>
      <c r="E4373">
        <v>60.984999999999999</v>
      </c>
      <c r="F4373" t="s">
        <v>238</v>
      </c>
      <c r="G4373">
        <f>_xlfn.XLOOKUP(A4373,'List of Molecules Used'!$D$3:$D$55,'List of Molecules Used'!$E$3:$E$55,"",0,1)</f>
        <v>299.29300000000001</v>
      </c>
      <c r="H4373">
        <f>_xlfn.XLOOKUP(A4373,'List of Molecules Used'!$D$3:$D$55,'List of Molecules Used'!$F$3:$F$55,"",0,1)</f>
        <v>48.32</v>
      </c>
    </row>
    <row r="4374" spans="1:8">
      <c r="A4374" s="2" t="s">
        <v>121</v>
      </c>
      <c r="B4374" s="2"/>
      <c r="C4374">
        <v>389.08</v>
      </c>
      <c r="D4374">
        <v>5.5</v>
      </c>
      <c r="E4374">
        <v>61.088999999999999</v>
      </c>
      <c r="F4374" t="s">
        <v>238</v>
      </c>
      <c r="G4374">
        <f>_xlfn.XLOOKUP(A4374,'List of Molecules Used'!$D$3:$D$55,'List of Molecules Used'!$E$3:$E$55,"",0,1)</f>
        <v>299.29300000000001</v>
      </c>
      <c r="H4374">
        <f>_xlfn.XLOOKUP(A4374,'List of Molecules Used'!$D$3:$D$55,'List of Molecules Used'!$F$3:$F$55,"",0,1)</f>
        <v>48.32</v>
      </c>
    </row>
    <row r="4375" spans="1:8">
      <c r="A4375" s="2" t="s">
        <v>121</v>
      </c>
      <c r="B4375" s="2"/>
      <c r="C4375">
        <v>389.08</v>
      </c>
      <c r="D4375">
        <v>6</v>
      </c>
      <c r="E4375">
        <v>61.194000000000003</v>
      </c>
      <c r="F4375" t="s">
        <v>238</v>
      </c>
      <c r="G4375">
        <f>_xlfn.XLOOKUP(A4375,'List of Molecules Used'!$D$3:$D$55,'List of Molecules Used'!$E$3:$E$55,"",0,1)</f>
        <v>299.29300000000001</v>
      </c>
      <c r="H4375">
        <f>_xlfn.XLOOKUP(A4375,'List of Molecules Used'!$D$3:$D$55,'List of Molecules Used'!$F$3:$F$55,"",0,1)</f>
        <v>48.32</v>
      </c>
    </row>
    <row r="4376" spans="1:8">
      <c r="A4376" s="2" t="s">
        <v>121</v>
      </c>
      <c r="B4376" s="2"/>
      <c r="C4376">
        <v>389.08</v>
      </c>
      <c r="D4376">
        <v>6.5</v>
      </c>
      <c r="E4376">
        <v>61.298999999999999</v>
      </c>
      <c r="F4376" t="s">
        <v>238</v>
      </c>
      <c r="G4376">
        <f>_xlfn.XLOOKUP(A4376,'List of Molecules Used'!$D$3:$D$55,'List of Molecules Used'!$E$3:$E$55,"",0,1)</f>
        <v>299.29300000000001</v>
      </c>
      <c r="H4376">
        <f>_xlfn.XLOOKUP(A4376,'List of Molecules Used'!$D$3:$D$55,'List of Molecules Used'!$F$3:$F$55,"",0,1)</f>
        <v>48.32</v>
      </c>
    </row>
    <row r="4377" spans="1:8">
      <c r="A4377" s="2" t="s">
        <v>121</v>
      </c>
      <c r="B4377" s="2"/>
      <c r="C4377">
        <v>389.08</v>
      </c>
      <c r="D4377">
        <v>7</v>
      </c>
      <c r="E4377">
        <v>61.405000000000001</v>
      </c>
      <c r="F4377" t="s">
        <v>238</v>
      </c>
      <c r="G4377">
        <f>_xlfn.XLOOKUP(A4377,'List of Molecules Used'!$D$3:$D$55,'List of Molecules Used'!$E$3:$E$55,"",0,1)</f>
        <v>299.29300000000001</v>
      </c>
      <c r="H4377">
        <f>_xlfn.XLOOKUP(A4377,'List of Molecules Used'!$D$3:$D$55,'List of Molecules Used'!$F$3:$F$55,"",0,1)</f>
        <v>48.32</v>
      </c>
    </row>
    <row r="4378" spans="1:8">
      <c r="A4378" s="2" t="s">
        <v>121</v>
      </c>
      <c r="B4378" s="2"/>
      <c r="C4378">
        <v>389.08</v>
      </c>
      <c r="D4378">
        <v>7.5</v>
      </c>
      <c r="E4378">
        <v>61.511000000000003</v>
      </c>
      <c r="F4378" t="s">
        <v>238</v>
      </c>
      <c r="G4378">
        <f>_xlfn.XLOOKUP(A4378,'List of Molecules Used'!$D$3:$D$55,'List of Molecules Used'!$E$3:$E$55,"",0,1)</f>
        <v>299.29300000000001</v>
      </c>
      <c r="H4378">
        <f>_xlfn.XLOOKUP(A4378,'List of Molecules Used'!$D$3:$D$55,'List of Molecules Used'!$F$3:$F$55,"",0,1)</f>
        <v>48.32</v>
      </c>
    </row>
    <row r="4379" spans="1:8">
      <c r="A4379" s="2" t="s">
        <v>121</v>
      </c>
      <c r="B4379" s="2"/>
      <c r="C4379">
        <v>389.08</v>
      </c>
      <c r="D4379">
        <v>8</v>
      </c>
      <c r="E4379">
        <v>61.619</v>
      </c>
      <c r="F4379" t="s">
        <v>238</v>
      </c>
      <c r="G4379">
        <f>_xlfn.XLOOKUP(A4379,'List of Molecules Used'!$D$3:$D$55,'List of Molecules Used'!$E$3:$E$55,"",0,1)</f>
        <v>299.29300000000001</v>
      </c>
      <c r="H4379">
        <f>_xlfn.XLOOKUP(A4379,'List of Molecules Used'!$D$3:$D$55,'List of Molecules Used'!$F$3:$F$55,"",0,1)</f>
        <v>48.32</v>
      </c>
    </row>
    <row r="4380" spans="1:8">
      <c r="A4380" s="2" t="s">
        <v>121</v>
      </c>
      <c r="B4380" s="2"/>
      <c r="C4380">
        <v>389.08</v>
      </c>
      <c r="D4380">
        <v>8.5</v>
      </c>
      <c r="E4380">
        <v>61.725999999999999</v>
      </c>
      <c r="F4380" t="s">
        <v>238</v>
      </c>
      <c r="G4380">
        <f>_xlfn.XLOOKUP(A4380,'List of Molecules Used'!$D$3:$D$55,'List of Molecules Used'!$E$3:$E$55,"",0,1)</f>
        <v>299.29300000000001</v>
      </c>
      <c r="H4380">
        <f>_xlfn.XLOOKUP(A4380,'List of Molecules Used'!$D$3:$D$55,'List of Molecules Used'!$F$3:$F$55,"",0,1)</f>
        <v>48.32</v>
      </c>
    </row>
    <row r="4381" spans="1:8">
      <c r="A4381" s="2" t="s">
        <v>121</v>
      </c>
      <c r="B4381" s="2"/>
      <c r="C4381">
        <v>389.08</v>
      </c>
      <c r="D4381">
        <v>9</v>
      </c>
      <c r="E4381">
        <v>61.835000000000001</v>
      </c>
      <c r="F4381" t="s">
        <v>238</v>
      </c>
      <c r="G4381">
        <f>_xlfn.XLOOKUP(A4381,'List of Molecules Used'!$D$3:$D$55,'List of Molecules Used'!$E$3:$E$55,"",0,1)</f>
        <v>299.29300000000001</v>
      </c>
      <c r="H4381">
        <f>_xlfn.XLOOKUP(A4381,'List of Molecules Used'!$D$3:$D$55,'List of Molecules Used'!$F$3:$F$55,"",0,1)</f>
        <v>48.32</v>
      </c>
    </row>
    <row r="4382" spans="1:8">
      <c r="A4382" s="2" t="s">
        <v>121</v>
      </c>
      <c r="B4382" s="2"/>
      <c r="C4382">
        <v>389.08</v>
      </c>
      <c r="D4382">
        <v>9.5</v>
      </c>
      <c r="E4382">
        <v>61.944000000000003</v>
      </c>
      <c r="F4382" t="s">
        <v>238</v>
      </c>
      <c r="G4382">
        <f>_xlfn.XLOOKUP(A4382,'List of Molecules Used'!$D$3:$D$55,'List of Molecules Used'!$E$3:$E$55,"",0,1)</f>
        <v>299.29300000000001</v>
      </c>
      <c r="H4382">
        <f>_xlfn.XLOOKUP(A4382,'List of Molecules Used'!$D$3:$D$55,'List of Molecules Used'!$F$3:$F$55,"",0,1)</f>
        <v>48.32</v>
      </c>
    </row>
    <row r="4383" spans="1:8">
      <c r="A4383" s="2" t="s">
        <v>121</v>
      </c>
      <c r="B4383" s="2"/>
      <c r="C4383">
        <v>389.08</v>
      </c>
      <c r="D4383">
        <v>10</v>
      </c>
      <c r="E4383">
        <v>62.054000000000002</v>
      </c>
      <c r="F4383" t="s">
        <v>238</v>
      </c>
      <c r="G4383">
        <f>_xlfn.XLOOKUP(A4383,'List of Molecules Used'!$D$3:$D$55,'List of Molecules Used'!$E$3:$E$55,"",0,1)</f>
        <v>299.29300000000001</v>
      </c>
      <c r="H4383">
        <f>_xlfn.XLOOKUP(A4383,'List of Molecules Used'!$D$3:$D$55,'List of Molecules Used'!$F$3:$F$55,"",0,1)</f>
        <v>48.32</v>
      </c>
    </row>
    <row r="4384" spans="1:8">
      <c r="A4384" s="2" t="s">
        <v>121</v>
      </c>
      <c r="B4384" s="2"/>
      <c r="C4384">
        <v>419.01</v>
      </c>
      <c r="D4384">
        <v>1</v>
      </c>
      <c r="E4384">
        <v>62.844000000000001</v>
      </c>
      <c r="F4384" t="s">
        <v>238</v>
      </c>
      <c r="G4384">
        <f>_xlfn.XLOOKUP(A4384,'List of Molecules Used'!$D$3:$D$55,'List of Molecules Used'!$E$3:$E$55,"",0,1)</f>
        <v>299.29300000000001</v>
      </c>
      <c r="H4384">
        <f>_xlfn.XLOOKUP(A4384,'List of Molecules Used'!$D$3:$D$55,'List of Molecules Used'!$F$3:$F$55,"",0,1)</f>
        <v>48.32</v>
      </c>
    </row>
    <row r="4385" spans="1:8">
      <c r="A4385" s="2" t="s">
        <v>121</v>
      </c>
      <c r="B4385" s="2"/>
      <c r="C4385">
        <v>419.01</v>
      </c>
      <c r="D4385">
        <v>1.5</v>
      </c>
      <c r="E4385">
        <v>62.921999999999997</v>
      </c>
      <c r="F4385" t="s">
        <v>238</v>
      </c>
      <c r="G4385">
        <f>_xlfn.XLOOKUP(A4385,'List of Molecules Used'!$D$3:$D$55,'List of Molecules Used'!$E$3:$E$55,"",0,1)</f>
        <v>299.29300000000001</v>
      </c>
      <c r="H4385">
        <f>_xlfn.XLOOKUP(A4385,'List of Molecules Used'!$D$3:$D$55,'List of Molecules Used'!$F$3:$F$55,"",0,1)</f>
        <v>48.32</v>
      </c>
    </row>
    <row r="4386" spans="1:8">
      <c r="A4386" s="2" t="s">
        <v>121</v>
      </c>
      <c r="B4386" s="2"/>
      <c r="C4386">
        <v>419.01</v>
      </c>
      <c r="D4386">
        <v>2</v>
      </c>
      <c r="E4386">
        <v>63.000999999999998</v>
      </c>
      <c r="F4386" t="s">
        <v>238</v>
      </c>
      <c r="G4386">
        <f>_xlfn.XLOOKUP(A4386,'List of Molecules Used'!$D$3:$D$55,'List of Molecules Used'!$E$3:$E$55,"",0,1)</f>
        <v>299.29300000000001</v>
      </c>
      <c r="H4386">
        <f>_xlfn.XLOOKUP(A4386,'List of Molecules Used'!$D$3:$D$55,'List of Molecules Used'!$F$3:$F$55,"",0,1)</f>
        <v>48.32</v>
      </c>
    </row>
    <row r="4387" spans="1:8">
      <c r="A4387" s="2" t="s">
        <v>121</v>
      </c>
      <c r="B4387" s="2"/>
      <c r="C4387">
        <v>419.01</v>
      </c>
      <c r="D4387">
        <v>2.5</v>
      </c>
      <c r="E4387">
        <v>63.08</v>
      </c>
      <c r="F4387" t="s">
        <v>238</v>
      </c>
      <c r="G4387">
        <f>_xlfn.XLOOKUP(A4387,'List of Molecules Used'!$D$3:$D$55,'List of Molecules Used'!$E$3:$E$55,"",0,1)</f>
        <v>299.29300000000001</v>
      </c>
      <c r="H4387">
        <f>_xlfn.XLOOKUP(A4387,'List of Molecules Used'!$D$3:$D$55,'List of Molecules Used'!$F$3:$F$55,"",0,1)</f>
        <v>48.32</v>
      </c>
    </row>
    <row r="4388" spans="1:8">
      <c r="A4388" s="2" t="s">
        <v>121</v>
      </c>
      <c r="B4388" s="2"/>
      <c r="C4388">
        <v>419.01</v>
      </c>
      <c r="D4388">
        <v>3</v>
      </c>
      <c r="E4388">
        <v>63.158999999999999</v>
      </c>
      <c r="F4388" t="s">
        <v>238</v>
      </c>
      <c r="G4388">
        <f>_xlfn.XLOOKUP(A4388,'List of Molecules Used'!$D$3:$D$55,'List of Molecules Used'!$E$3:$E$55,"",0,1)</f>
        <v>299.29300000000001</v>
      </c>
      <c r="H4388">
        <f>_xlfn.XLOOKUP(A4388,'List of Molecules Used'!$D$3:$D$55,'List of Molecules Used'!$F$3:$F$55,"",0,1)</f>
        <v>48.32</v>
      </c>
    </row>
    <row r="4389" spans="1:8">
      <c r="A4389" s="2" t="s">
        <v>121</v>
      </c>
      <c r="B4389" s="2"/>
      <c r="C4389">
        <v>419.01</v>
      </c>
      <c r="D4389">
        <v>3.5</v>
      </c>
      <c r="E4389">
        <v>63.238999999999997</v>
      </c>
      <c r="F4389" t="s">
        <v>238</v>
      </c>
      <c r="G4389">
        <f>_xlfn.XLOOKUP(A4389,'List of Molecules Used'!$D$3:$D$55,'List of Molecules Used'!$E$3:$E$55,"",0,1)</f>
        <v>299.29300000000001</v>
      </c>
      <c r="H4389">
        <f>_xlfn.XLOOKUP(A4389,'List of Molecules Used'!$D$3:$D$55,'List of Molecules Used'!$F$3:$F$55,"",0,1)</f>
        <v>48.32</v>
      </c>
    </row>
    <row r="4390" spans="1:8">
      <c r="A4390" s="2" t="s">
        <v>121</v>
      </c>
      <c r="B4390" s="2"/>
      <c r="C4390">
        <v>419.01</v>
      </c>
      <c r="D4390">
        <v>4</v>
      </c>
      <c r="E4390">
        <v>63.319000000000003</v>
      </c>
      <c r="F4390" t="s">
        <v>238</v>
      </c>
      <c r="G4390">
        <f>_xlfn.XLOOKUP(A4390,'List of Molecules Used'!$D$3:$D$55,'List of Molecules Used'!$E$3:$E$55,"",0,1)</f>
        <v>299.29300000000001</v>
      </c>
      <c r="H4390">
        <f>_xlfn.XLOOKUP(A4390,'List of Molecules Used'!$D$3:$D$55,'List of Molecules Used'!$F$3:$F$55,"",0,1)</f>
        <v>48.32</v>
      </c>
    </row>
    <row r="4391" spans="1:8">
      <c r="A4391" s="2" t="s">
        <v>121</v>
      </c>
      <c r="B4391" s="2"/>
      <c r="C4391">
        <v>419.01</v>
      </c>
      <c r="D4391">
        <v>4.5</v>
      </c>
      <c r="E4391">
        <v>63.399000000000001</v>
      </c>
      <c r="F4391" t="s">
        <v>238</v>
      </c>
      <c r="G4391">
        <f>_xlfn.XLOOKUP(A4391,'List of Molecules Used'!$D$3:$D$55,'List of Molecules Used'!$E$3:$E$55,"",0,1)</f>
        <v>299.29300000000001</v>
      </c>
      <c r="H4391">
        <f>_xlfn.XLOOKUP(A4391,'List of Molecules Used'!$D$3:$D$55,'List of Molecules Used'!$F$3:$F$55,"",0,1)</f>
        <v>48.32</v>
      </c>
    </row>
    <row r="4392" spans="1:8">
      <c r="A4392" s="2" t="s">
        <v>121</v>
      </c>
      <c r="B4392" s="2"/>
      <c r="C4392">
        <v>419.01</v>
      </c>
      <c r="D4392">
        <v>5</v>
      </c>
      <c r="E4392">
        <v>63.48</v>
      </c>
      <c r="F4392" t="s">
        <v>238</v>
      </c>
      <c r="G4392">
        <f>_xlfn.XLOOKUP(A4392,'List of Molecules Used'!$D$3:$D$55,'List of Molecules Used'!$E$3:$E$55,"",0,1)</f>
        <v>299.29300000000001</v>
      </c>
      <c r="H4392">
        <f>_xlfn.XLOOKUP(A4392,'List of Molecules Used'!$D$3:$D$55,'List of Molecules Used'!$F$3:$F$55,"",0,1)</f>
        <v>48.32</v>
      </c>
    </row>
    <row r="4393" spans="1:8">
      <c r="A4393" s="2" t="s">
        <v>121</v>
      </c>
      <c r="B4393" s="2"/>
      <c r="C4393">
        <v>419.01</v>
      </c>
      <c r="D4393">
        <v>5.5</v>
      </c>
      <c r="E4393">
        <v>63.561</v>
      </c>
      <c r="F4393" t="s">
        <v>238</v>
      </c>
      <c r="G4393">
        <f>_xlfn.XLOOKUP(A4393,'List of Molecules Used'!$D$3:$D$55,'List of Molecules Used'!$E$3:$E$55,"",0,1)</f>
        <v>299.29300000000001</v>
      </c>
      <c r="H4393">
        <f>_xlfn.XLOOKUP(A4393,'List of Molecules Used'!$D$3:$D$55,'List of Molecules Used'!$F$3:$F$55,"",0,1)</f>
        <v>48.32</v>
      </c>
    </row>
    <row r="4394" spans="1:8">
      <c r="A4394" s="2" t="s">
        <v>121</v>
      </c>
      <c r="B4394" s="2"/>
      <c r="C4394">
        <v>419.01</v>
      </c>
      <c r="D4394">
        <v>6</v>
      </c>
      <c r="E4394">
        <v>63.642000000000003</v>
      </c>
      <c r="F4394" t="s">
        <v>238</v>
      </c>
      <c r="G4394">
        <f>_xlfn.XLOOKUP(A4394,'List of Molecules Used'!$D$3:$D$55,'List of Molecules Used'!$E$3:$E$55,"",0,1)</f>
        <v>299.29300000000001</v>
      </c>
      <c r="H4394">
        <f>_xlfn.XLOOKUP(A4394,'List of Molecules Used'!$D$3:$D$55,'List of Molecules Used'!$F$3:$F$55,"",0,1)</f>
        <v>48.32</v>
      </c>
    </row>
    <row r="4395" spans="1:8">
      <c r="A4395" s="2" t="s">
        <v>121</v>
      </c>
      <c r="B4395" s="2"/>
      <c r="C4395">
        <v>419.01</v>
      </c>
      <c r="D4395">
        <v>6.5</v>
      </c>
      <c r="E4395">
        <v>63.723999999999997</v>
      </c>
      <c r="F4395" t="s">
        <v>238</v>
      </c>
      <c r="G4395">
        <f>_xlfn.XLOOKUP(A4395,'List of Molecules Used'!$D$3:$D$55,'List of Molecules Used'!$E$3:$E$55,"",0,1)</f>
        <v>299.29300000000001</v>
      </c>
      <c r="H4395">
        <f>_xlfn.XLOOKUP(A4395,'List of Molecules Used'!$D$3:$D$55,'List of Molecules Used'!$F$3:$F$55,"",0,1)</f>
        <v>48.32</v>
      </c>
    </row>
    <row r="4396" spans="1:8">
      <c r="A4396" s="2" t="s">
        <v>121</v>
      </c>
      <c r="B4396" s="2"/>
      <c r="C4396">
        <v>419.01</v>
      </c>
      <c r="D4396">
        <v>7</v>
      </c>
      <c r="E4396">
        <v>63.805999999999997</v>
      </c>
      <c r="F4396" t="s">
        <v>238</v>
      </c>
      <c r="G4396">
        <f>_xlfn.XLOOKUP(A4396,'List of Molecules Used'!$D$3:$D$55,'List of Molecules Used'!$E$3:$E$55,"",0,1)</f>
        <v>299.29300000000001</v>
      </c>
      <c r="H4396">
        <f>_xlfn.XLOOKUP(A4396,'List of Molecules Used'!$D$3:$D$55,'List of Molecules Used'!$F$3:$F$55,"",0,1)</f>
        <v>48.32</v>
      </c>
    </row>
    <row r="4397" spans="1:8">
      <c r="A4397" s="2" t="s">
        <v>121</v>
      </c>
      <c r="B4397" s="2"/>
      <c r="C4397">
        <v>419.01</v>
      </c>
      <c r="D4397">
        <v>7.5</v>
      </c>
      <c r="E4397">
        <v>63.887999999999998</v>
      </c>
      <c r="F4397" t="s">
        <v>238</v>
      </c>
      <c r="G4397">
        <f>_xlfn.XLOOKUP(A4397,'List of Molecules Used'!$D$3:$D$55,'List of Molecules Used'!$E$3:$E$55,"",0,1)</f>
        <v>299.29300000000001</v>
      </c>
      <c r="H4397">
        <f>_xlfn.XLOOKUP(A4397,'List of Molecules Used'!$D$3:$D$55,'List of Molecules Used'!$F$3:$F$55,"",0,1)</f>
        <v>48.32</v>
      </c>
    </row>
    <row r="4398" spans="1:8">
      <c r="A4398" s="2" t="s">
        <v>121</v>
      </c>
      <c r="B4398" s="2"/>
      <c r="C4398">
        <v>419.01</v>
      </c>
      <c r="D4398">
        <v>8</v>
      </c>
      <c r="E4398">
        <v>63.970999999999997</v>
      </c>
      <c r="F4398" t="s">
        <v>238</v>
      </c>
      <c r="G4398">
        <f>_xlfn.XLOOKUP(A4398,'List of Molecules Used'!$D$3:$D$55,'List of Molecules Used'!$E$3:$E$55,"",0,1)</f>
        <v>299.29300000000001</v>
      </c>
      <c r="H4398">
        <f>_xlfn.XLOOKUP(A4398,'List of Molecules Used'!$D$3:$D$55,'List of Molecules Used'!$F$3:$F$55,"",0,1)</f>
        <v>48.32</v>
      </c>
    </row>
    <row r="4399" spans="1:8">
      <c r="A4399" s="2" t="s">
        <v>121</v>
      </c>
      <c r="B4399" s="2"/>
      <c r="C4399">
        <v>419.01</v>
      </c>
      <c r="D4399">
        <v>8.5</v>
      </c>
      <c r="E4399">
        <v>64.054000000000002</v>
      </c>
      <c r="F4399" t="s">
        <v>238</v>
      </c>
      <c r="G4399">
        <f>_xlfn.XLOOKUP(A4399,'List of Molecules Used'!$D$3:$D$55,'List of Molecules Used'!$E$3:$E$55,"",0,1)</f>
        <v>299.29300000000001</v>
      </c>
      <c r="H4399">
        <f>_xlfn.XLOOKUP(A4399,'List of Molecules Used'!$D$3:$D$55,'List of Molecules Used'!$F$3:$F$55,"",0,1)</f>
        <v>48.32</v>
      </c>
    </row>
    <row r="4400" spans="1:8">
      <c r="A4400" s="2" t="s">
        <v>121</v>
      </c>
      <c r="B4400" s="2"/>
      <c r="C4400">
        <v>419.01</v>
      </c>
      <c r="D4400">
        <v>9</v>
      </c>
      <c r="E4400">
        <v>64.138000000000005</v>
      </c>
      <c r="F4400" t="s">
        <v>238</v>
      </c>
      <c r="G4400">
        <f>_xlfn.XLOOKUP(A4400,'List of Molecules Used'!$D$3:$D$55,'List of Molecules Used'!$E$3:$E$55,"",0,1)</f>
        <v>299.29300000000001</v>
      </c>
      <c r="H4400">
        <f>_xlfn.XLOOKUP(A4400,'List of Molecules Used'!$D$3:$D$55,'List of Molecules Used'!$F$3:$F$55,"",0,1)</f>
        <v>48.32</v>
      </c>
    </row>
    <row r="4401" spans="1:8">
      <c r="A4401" s="2" t="s">
        <v>121</v>
      </c>
      <c r="B4401" s="2"/>
      <c r="C4401">
        <v>419.01</v>
      </c>
      <c r="D4401">
        <v>9.5</v>
      </c>
      <c r="E4401">
        <v>64.221999999999994</v>
      </c>
      <c r="F4401" t="s">
        <v>238</v>
      </c>
      <c r="G4401">
        <f>_xlfn.XLOOKUP(A4401,'List of Molecules Used'!$D$3:$D$55,'List of Molecules Used'!$E$3:$E$55,"",0,1)</f>
        <v>299.29300000000001</v>
      </c>
      <c r="H4401">
        <f>_xlfn.XLOOKUP(A4401,'List of Molecules Used'!$D$3:$D$55,'List of Molecules Used'!$F$3:$F$55,"",0,1)</f>
        <v>48.32</v>
      </c>
    </row>
    <row r="4402" spans="1:8">
      <c r="A4402" s="2" t="s">
        <v>121</v>
      </c>
      <c r="B4402" s="2"/>
      <c r="C4402">
        <v>419.01</v>
      </c>
      <c r="D4402">
        <v>10</v>
      </c>
      <c r="E4402">
        <v>64.305999999999997</v>
      </c>
      <c r="F4402" t="s">
        <v>238</v>
      </c>
      <c r="G4402">
        <f>_xlfn.XLOOKUP(A4402,'List of Molecules Used'!$D$3:$D$55,'List of Molecules Used'!$E$3:$E$55,"",0,1)</f>
        <v>299.29300000000001</v>
      </c>
      <c r="H4402">
        <f>_xlfn.XLOOKUP(A4402,'List of Molecules Used'!$D$3:$D$55,'List of Molecules Used'!$F$3:$F$55,"",0,1)</f>
        <v>48.32</v>
      </c>
    </row>
    <row r="4403" spans="1:8">
      <c r="A4403" s="2" t="s">
        <v>121</v>
      </c>
      <c r="B4403" s="2"/>
      <c r="C4403">
        <v>448.94</v>
      </c>
      <c r="D4403">
        <v>1</v>
      </c>
      <c r="E4403">
        <v>65.376999999999995</v>
      </c>
      <c r="F4403" t="s">
        <v>238</v>
      </c>
      <c r="G4403">
        <f>_xlfn.XLOOKUP(A4403,'List of Molecules Used'!$D$3:$D$55,'List of Molecules Used'!$E$3:$E$55,"",0,1)</f>
        <v>299.29300000000001</v>
      </c>
      <c r="H4403">
        <f>_xlfn.XLOOKUP(A4403,'List of Molecules Used'!$D$3:$D$55,'List of Molecules Used'!$F$3:$F$55,"",0,1)</f>
        <v>48.32</v>
      </c>
    </row>
    <row r="4404" spans="1:8">
      <c r="A4404" s="2" t="s">
        <v>121</v>
      </c>
      <c r="B4404" s="2"/>
      <c r="C4404">
        <v>448.94</v>
      </c>
      <c r="D4404">
        <v>1.5</v>
      </c>
      <c r="E4404">
        <v>65.44</v>
      </c>
      <c r="F4404" t="s">
        <v>238</v>
      </c>
      <c r="G4404">
        <f>_xlfn.XLOOKUP(A4404,'List of Molecules Used'!$D$3:$D$55,'List of Molecules Used'!$E$3:$E$55,"",0,1)</f>
        <v>299.29300000000001</v>
      </c>
      <c r="H4404">
        <f>_xlfn.XLOOKUP(A4404,'List of Molecules Used'!$D$3:$D$55,'List of Molecules Used'!$F$3:$F$55,"",0,1)</f>
        <v>48.32</v>
      </c>
    </row>
    <row r="4405" spans="1:8">
      <c r="A4405" s="2" t="s">
        <v>121</v>
      </c>
      <c r="B4405" s="2"/>
      <c r="C4405">
        <v>448.94</v>
      </c>
      <c r="D4405">
        <v>2</v>
      </c>
      <c r="E4405">
        <v>65.504000000000005</v>
      </c>
      <c r="F4405" t="s">
        <v>238</v>
      </c>
      <c r="G4405">
        <f>_xlfn.XLOOKUP(A4405,'List of Molecules Used'!$D$3:$D$55,'List of Molecules Used'!$E$3:$E$55,"",0,1)</f>
        <v>299.29300000000001</v>
      </c>
      <c r="H4405">
        <f>_xlfn.XLOOKUP(A4405,'List of Molecules Used'!$D$3:$D$55,'List of Molecules Used'!$F$3:$F$55,"",0,1)</f>
        <v>48.32</v>
      </c>
    </row>
    <row r="4406" spans="1:8">
      <c r="A4406" s="2" t="s">
        <v>121</v>
      </c>
      <c r="B4406" s="2"/>
      <c r="C4406">
        <v>448.94</v>
      </c>
      <c r="D4406">
        <v>2.5</v>
      </c>
      <c r="E4406">
        <v>65.567999999999998</v>
      </c>
      <c r="F4406" t="s">
        <v>238</v>
      </c>
      <c r="G4406">
        <f>_xlfn.XLOOKUP(A4406,'List of Molecules Used'!$D$3:$D$55,'List of Molecules Used'!$E$3:$E$55,"",0,1)</f>
        <v>299.29300000000001</v>
      </c>
      <c r="H4406">
        <f>_xlfn.XLOOKUP(A4406,'List of Molecules Used'!$D$3:$D$55,'List of Molecules Used'!$F$3:$F$55,"",0,1)</f>
        <v>48.32</v>
      </c>
    </row>
    <row r="4407" spans="1:8">
      <c r="A4407" s="2" t="s">
        <v>121</v>
      </c>
      <c r="B4407" s="2"/>
      <c r="C4407">
        <v>448.94</v>
      </c>
      <c r="D4407">
        <v>3</v>
      </c>
      <c r="E4407">
        <v>65.632000000000005</v>
      </c>
      <c r="F4407" t="s">
        <v>238</v>
      </c>
      <c r="G4407">
        <f>_xlfn.XLOOKUP(A4407,'List of Molecules Used'!$D$3:$D$55,'List of Molecules Used'!$E$3:$E$55,"",0,1)</f>
        <v>299.29300000000001</v>
      </c>
      <c r="H4407">
        <f>_xlfn.XLOOKUP(A4407,'List of Molecules Used'!$D$3:$D$55,'List of Molecules Used'!$F$3:$F$55,"",0,1)</f>
        <v>48.32</v>
      </c>
    </row>
    <row r="4408" spans="1:8">
      <c r="A4408" s="2" t="s">
        <v>121</v>
      </c>
      <c r="B4408" s="2"/>
      <c r="C4408">
        <v>448.94</v>
      </c>
      <c r="D4408">
        <v>3.5</v>
      </c>
      <c r="E4408">
        <v>65.695999999999998</v>
      </c>
      <c r="F4408" t="s">
        <v>238</v>
      </c>
      <c r="G4408">
        <f>_xlfn.XLOOKUP(A4408,'List of Molecules Used'!$D$3:$D$55,'List of Molecules Used'!$E$3:$E$55,"",0,1)</f>
        <v>299.29300000000001</v>
      </c>
      <c r="H4408">
        <f>_xlfn.XLOOKUP(A4408,'List of Molecules Used'!$D$3:$D$55,'List of Molecules Used'!$F$3:$F$55,"",0,1)</f>
        <v>48.32</v>
      </c>
    </row>
    <row r="4409" spans="1:8">
      <c r="A4409" s="2" t="s">
        <v>121</v>
      </c>
      <c r="B4409" s="2"/>
      <c r="C4409">
        <v>448.94</v>
      </c>
      <c r="D4409">
        <v>4</v>
      </c>
      <c r="E4409">
        <v>65.760999999999996</v>
      </c>
      <c r="F4409" t="s">
        <v>238</v>
      </c>
      <c r="G4409">
        <f>_xlfn.XLOOKUP(A4409,'List of Molecules Used'!$D$3:$D$55,'List of Molecules Used'!$E$3:$E$55,"",0,1)</f>
        <v>299.29300000000001</v>
      </c>
      <c r="H4409">
        <f>_xlfn.XLOOKUP(A4409,'List of Molecules Used'!$D$3:$D$55,'List of Molecules Used'!$F$3:$F$55,"",0,1)</f>
        <v>48.32</v>
      </c>
    </row>
    <row r="4410" spans="1:8">
      <c r="A4410" s="2" t="s">
        <v>121</v>
      </c>
      <c r="B4410" s="2"/>
      <c r="C4410">
        <v>448.94</v>
      </c>
      <c r="D4410">
        <v>4.5</v>
      </c>
      <c r="E4410">
        <v>65.825000000000003</v>
      </c>
      <c r="F4410" t="s">
        <v>238</v>
      </c>
      <c r="G4410">
        <f>_xlfn.XLOOKUP(A4410,'List of Molecules Used'!$D$3:$D$55,'List of Molecules Used'!$E$3:$E$55,"",0,1)</f>
        <v>299.29300000000001</v>
      </c>
      <c r="H4410">
        <f>_xlfn.XLOOKUP(A4410,'List of Molecules Used'!$D$3:$D$55,'List of Molecules Used'!$F$3:$F$55,"",0,1)</f>
        <v>48.32</v>
      </c>
    </row>
    <row r="4411" spans="1:8">
      <c r="A4411" s="2" t="s">
        <v>121</v>
      </c>
      <c r="B4411" s="2"/>
      <c r="C4411">
        <v>448.94</v>
      </c>
      <c r="D4411">
        <v>5</v>
      </c>
      <c r="E4411">
        <v>65.89</v>
      </c>
      <c r="F4411" t="s">
        <v>238</v>
      </c>
      <c r="G4411">
        <f>_xlfn.XLOOKUP(A4411,'List of Molecules Used'!$D$3:$D$55,'List of Molecules Used'!$E$3:$E$55,"",0,1)</f>
        <v>299.29300000000001</v>
      </c>
      <c r="H4411">
        <f>_xlfn.XLOOKUP(A4411,'List of Molecules Used'!$D$3:$D$55,'List of Molecules Used'!$F$3:$F$55,"",0,1)</f>
        <v>48.32</v>
      </c>
    </row>
    <row r="4412" spans="1:8">
      <c r="A4412" s="2" t="s">
        <v>121</v>
      </c>
      <c r="B4412" s="2"/>
      <c r="C4412">
        <v>448.94</v>
      </c>
      <c r="D4412">
        <v>5.5</v>
      </c>
      <c r="E4412">
        <v>65.954999999999998</v>
      </c>
      <c r="F4412" t="s">
        <v>238</v>
      </c>
      <c r="G4412">
        <f>_xlfn.XLOOKUP(A4412,'List of Molecules Used'!$D$3:$D$55,'List of Molecules Used'!$E$3:$E$55,"",0,1)</f>
        <v>299.29300000000001</v>
      </c>
      <c r="H4412">
        <f>_xlfn.XLOOKUP(A4412,'List of Molecules Used'!$D$3:$D$55,'List of Molecules Used'!$F$3:$F$55,"",0,1)</f>
        <v>48.32</v>
      </c>
    </row>
    <row r="4413" spans="1:8">
      <c r="A4413" s="2" t="s">
        <v>121</v>
      </c>
      <c r="B4413" s="2"/>
      <c r="C4413">
        <v>448.94</v>
      </c>
      <c r="D4413">
        <v>6</v>
      </c>
      <c r="E4413">
        <v>66.021000000000001</v>
      </c>
      <c r="F4413" t="s">
        <v>238</v>
      </c>
      <c r="G4413">
        <f>_xlfn.XLOOKUP(A4413,'List of Molecules Used'!$D$3:$D$55,'List of Molecules Used'!$E$3:$E$55,"",0,1)</f>
        <v>299.29300000000001</v>
      </c>
      <c r="H4413">
        <f>_xlfn.XLOOKUP(A4413,'List of Molecules Used'!$D$3:$D$55,'List of Molecules Used'!$F$3:$F$55,"",0,1)</f>
        <v>48.32</v>
      </c>
    </row>
    <row r="4414" spans="1:8">
      <c r="A4414" s="2" t="s">
        <v>121</v>
      </c>
      <c r="B4414" s="2"/>
      <c r="C4414">
        <v>448.94</v>
      </c>
      <c r="D4414">
        <v>6.5</v>
      </c>
      <c r="E4414">
        <v>66.085999999999999</v>
      </c>
      <c r="F4414" t="s">
        <v>238</v>
      </c>
      <c r="G4414">
        <f>_xlfn.XLOOKUP(A4414,'List of Molecules Used'!$D$3:$D$55,'List of Molecules Used'!$E$3:$E$55,"",0,1)</f>
        <v>299.29300000000001</v>
      </c>
      <c r="H4414">
        <f>_xlfn.XLOOKUP(A4414,'List of Molecules Used'!$D$3:$D$55,'List of Molecules Used'!$F$3:$F$55,"",0,1)</f>
        <v>48.32</v>
      </c>
    </row>
    <row r="4415" spans="1:8">
      <c r="A4415" s="2" t="s">
        <v>121</v>
      </c>
      <c r="B4415" s="2"/>
      <c r="C4415">
        <v>448.94</v>
      </c>
      <c r="D4415">
        <v>7</v>
      </c>
      <c r="E4415">
        <v>66.152000000000001</v>
      </c>
      <c r="F4415" t="s">
        <v>238</v>
      </c>
      <c r="G4415">
        <f>_xlfn.XLOOKUP(A4415,'List of Molecules Used'!$D$3:$D$55,'List of Molecules Used'!$E$3:$E$55,"",0,1)</f>
        <v>299.29300000000001</v>
      </c>
      <c r="H4415">
        <f>_xlfn.XLOOKUP(A4415,'List of Molecules Used'!$D$3:$D$55,'List of Molecules Used'!$F$3:$F$55,"",0,1)</f>
        <v>48.32</v>
      </c>
    </row>
    <row r="4416" spans="1:8">
      <c r="A4416" s="2" t="s">
        <v>121</v>
      </c>
      <c r="B4416" s="2"/>
      <c r="C4416">
        <v>448.94</v>
      </c>
      <c r="D4416">
        <v>7.5</v>
      </c>
      <c r="E4416">
        <v>66.218000000000004</v>
      </c>
      <c r="F4416" t="s">
        <v>238</v>
      </c>
      <c r="G4416">
        <f>_xlfn.XLOOKUP(A4416,'List of Molecules Used'!$D$3:$D$55,'List of Molecules Used'!$E$3:$E$55,"",0,1)</f>
        <v>299.29300000000001</v>
      </c>
      <c r="H4416">
        <f>_xlfn.XLOOKUP(A4416,'List of Molecules Used'!$D$3:$D$55,'List of Molecules Used'!$F$3:$F$55,"",0,1)</f>
        <v>48.32</v>
      </c>
    </row>
    <row r="4417" spans="1:8">
      <c r="A4417" s="2" t="s">
        <v>121</v>
      </c>
      <c r="B4417" s="2"/>
      <c r="C4417">
        <v>448.94</v>
      </c>
      <c r="D4417">
        <v>8</v>
      </c>
      <c r="E4417">
        <v>66.284000000000006</v>
      </c>
      <c r="F4417" t="s">
        <v>238</v>
      </c>
      <c r="G4417">
        <f>_xlfn.XLOOKUP(A4417,'List of Molecules Used'!$D$3:$D$55,'List of Molecules Used'!$E$3:$E$55,"",0,1)</f>
        <v>299.29300000000001</v>
      </c>
      <c r="H4417">
        <f>_xlfn.XLOOKUP(A4417,'List of Molecules Used'!$D$3:$D$55,'List of Molecules Used'!$F$3:$F$55,"",0,1)</f>
        <v>48.32</v>
      </c>
    </row>
    <row r="4418" spans="1:8">
      <c r="A4418" s="2" t="s">
        <v>121</v>
      </c>
      <c r="B4418" s="2"/>
      <c r="C4418">
        <v>448.94</v>
      </c>
      <c r="D4418">
        <v>8.5</v>
      </c>
      <c r="E4418">
        <v>66.349999999999994</v>
      </c>
      <c r="F4418" t="s">
        <v>238</v>
      </c>
      <c r="G4418">
        <f>_xlfn.XLOOKUP(A4418,'List of Molecules Used'!$D$3:$D$55,'List of Molecules Used'!$E$3:$E$55,"",0,1)</f>
        <v>299.29300000000001</v>
      </c>
      <c r="H4418">
        <f>_xlfn.XLOOKUP(A4418,'List of Molecules Used'!$D$3:$D$55,'List of Molecules Used'!$F$3:$F$55,"",0,1)</f>
        <v>48.32</v>
      </c>
    </row>
    <row r="4419" spans="1:8">
      <c r="A4419" s="2" t="s">
        <v>121</v>
      </c>
      <c r="B4419" s="2"/>
      <c r="C4419">
        <v>448.94</v>
      </c>
      <c r="D4419">
        <v>9</v>
      </c>
      <c r="E4419">
        <v>66.417000000000002</v>
      </c>
      <c r="F4419" t="s">
        <v>238</v>
      </c>
      <c r="G4419">
        <f>_xlfn.XLOOKUP(A4419,'List of Molecules Used'!$D$3:$D$55,'List of Molecules Used'!$E$3:$E$55,"",0,1)</f>
        <v>299.29300000000001</v>
      </c>
      <c r="H4419">
        <f>_xlfn.XLOOKUP(A4419,'List of Molecules Used'!$D$3:$D$55,'List of Molecules Used'!$F$3:$F$55,"",0,1)</f>
        <v>48.32</v>
      </c>
    </row>
    <row r="4420" spans="1:8">
      <c r="A4420" s="2" t="s">
        <v>121</v>
      </c>
      <c r="B4420" s="2"/>
      <c r="C4420">
        <v>448.94</v>
      </c>
      <c r="D4420">
        <v>9.5</v>
      </c>
      <c r="E4420">
        <v>66.483999999999995</v>
      </c>
      <c r="F4420" t="s">
        <v>238</v>
      </c>
      <c r="G4420">
        <f>_xlfn.XLOOKUP(A4420,'List of Molecules Used'!$D$3:$D$55,'List of Molecules Used'!$E$3:$E$55,"",0,1)</f>
        <v>299.29300000000001</v>
      </c>
      <c r="H4420">
        <f>_xlfn.XLOOKUP(A4420,'List of Molecules Used'!$D$3:$D$55,'List of Molecules Used'!$F$3:$F$55,"",0,1)</f>
        <v>48.32</v>
      </c>
    </row>
    <row r="4421" spans="1:8">
      <c r="A4421" s="2" t="s">
        <v>121</v>
      </c>
      <c r="B4421" s="2"/>
      <c r="C4421">
        <v>448.94</v>
      </c>
      <c r="D4421">
        <v>10</v>
      </c>
      <c r="E4421">
        <v>66.551000000000002</v>
      </c>
      <c r="F4421" t="s">
        <v>238</v>
      </c>
      <c r="G4421">
        <f>_xlfn.XLOOKUP(A4421,'List of Molecules Used'!$D$3:$D$55,'List of Molecules Used'!$E$3:$E$55,"",0,1)</f>
        <v>299.29300000000001</v>
      </c>
      <c r="H4421">
        <f>_xlfn.XLOOKUP(A4421,'List of Molecules Used'!$D$3:$D$55,'List of Molecules Used'!$F$3:$F$55,"",0,1)</f>
        <v>48.32</v>
      </c>
    </row>
    <row r="4422" spans="1:8">
      <c r="A4422" s="2" t="s">
        <v>125</v>
      </c>
      <c r="B4422" s="2"/>
      <c r="C4422">
        <v>175.63</v>
      </c>
      <c r="D4422">
        <v>1</v>
      </c>
      <c r="E4422">
        <v>81.114999999999995</v>
      </c>
      <c r="F4422" t="s">
        <v>237</v>
      </c>
      <c r="G4422">
        <f>_xlfn.XLOOKUP(A4422,'List of Molecules Used'!$D$3:$D$55,'List of Molecules Used'!$E$3:$E$55,"",0,1)</f>
        <v>351.255</v>
      </c>
      <c r="H4422">
        <f>_xlfn.XLOOKUP(A4422,'List of Molecules Used'!$D$3:$D$55,'List of Molecules Used'!$F$3:$F$55,"",0,1)</f>
        <v>57.82</v>
      </c>
    </row>
    <row r="4423" spans="1:8">
      <c r="A4423" s="2" t="s">
        <v>125</v>
      </c>
      <c r="B4423" s="2"/>
      <c r="C4423">
        <v>175.63</v>
      </c>
      <c r="D4423">
        <v>1.5</v>
      </c>
      <c r="E4423">
        <v>81.111999999999995</v>
      </c>
      <c r="F4423" t="s">
        <v>237</v>
      </c>
      <c r="G4423">
        <f>_xlfn.XLOOKUP(A4423,'List of Molecules Used'!$D$3:$D$55,'List of Molecules Used'!$E$3:$E$55,"",0,1)</f>
        <v>351.255</v>
      </c>
      <c r="H4423">
        <f>_xlfn.XLOOKUP(A4423,'List of Molecules Used'!$D$3:$D$55,'List of Molecules Used'!$F$3:$F$55,"",0,1)</f>
        <v>57.82</v>
      </c>
    </row>
    <row r="4424" spans="1:8">
      <c r="A4424" s="2" t="s">
        <v>125</v>
      </c>
      <c r="B4424" s="2"/>
      <c r="C4424">
        <v>175.63</v>
      </c>
      <c r="D4424">
        <v>2</v>
      </c>
      <c r="E4424">
        <v>81.108000000000004</v>
      </c>
      <c r="F4424" t="s">
        <v>237</v>
      </c>
      <c r="G4424">
        <f>_xlfn.XLOOKUP(A4424,'List of Molecules Used'!$D$3:$D$55,'List of Molecules Used'!$E$3:$E$55,"",0,1)</f>
        <v>351.255</v>
      </c>
      <c r="H4424">
        <f>_xlfn.XLOOKUP(A4424,'List of Molecules Used'!$D$3:$D$55,'List of Molecules Used'!$F$3:$F$55,"",0,1)</f>
        <v>57.82</v>
      </c>
    </row>
    <row r="4425" spans="1:8">
      <c r="A4425" s="2" t="s">
        <v>125</v>
      </c>
      <c r="B4425" s="2"/>
      <c r="C4425">
        <v>175.63</v>
      </c>
      <c r="D4425">
        <v>2.5</v>
      </c>
      <c r="E4425">
        <v>81.105000000000004</v>
      </c>
      <c r="F4425" t="s">
        <v>237</v>
      </c>
      <c r="G4425">
        <f>_xlfn.XLOOKUP(A4425,'List of Molecules Used'!$D$3:$D$55,'List of Molecules Used'!$E$3:$E$55,"",0,1)</f>
        <v>351.255</v>
      </c>
      <c r="H4425">
        <f>_xlfn.XLOOKUP(A4425,'List of Molecules Used'!$D$3:$D$55,'List of Molecules Used'!$F$3:$F$55,"",0,1)</f>
        <v>57.82</v>
      </c>
    </row>
    <row r="4426" spans="1:8">
      <c r="A4426" s="2" t="s">
        <v>125</v>
      </c>
      <c r="B4426" s="2"/>
      <c r="C4426">
        <v>175.63</v>
      </c>
      <c r="D4426">
        <v>3</v>
      </c>
      <c r="E4426">
        <v>81.102000000000004</v>
      </c>
      <c r="F4426" t="s">
        <v>237</v>
      </c>
      <c r="G4426">
        <f>_xlfn.XLOOKUP(A4426,'List of Molecules Used'!$D$3:$D$55,'List of Molecules Used'!$E$3:$E$55,"",0,1)</f>
        <v>351.255</v>
      </c>
      <c r="H4426">
        <f>_xlfn.XLOOKUP(A4426,'List of Molecules Used'!$D$3:$D$55,'List of Molecules Used'!$F$3:$F$55,"",0,1)</f>
        <v>57.82</v>
      </c>
    </row>
    <row r="4427" spans="1:8">
      <c r="A4427" s="2" t="s">
        <v>125</v>
      </c>
      <c r="B4427" s="2"/>
      <c r="C4427">
        <v>175.63</v>
      </c>
      <c r="D4427">
        <v>3.5</v>
      </c>
      <c r="E4427">
        <v>81.097999999999999</v>
      </c>
      <c r="F4427" t="s">
        <v>237</v>
      </c>
      <c r="G4427">
        <f>_xlfn.XLOOKUP(A4427,'List of Molecules Used'!$D$3:$D$55,'List of Molecules Used'!$E$3:$E$55,"",0,1)</f>
        <v>351.255</v>
      </c>
      <c r="H4427">
        <f>_xlfn.XLOOKUP(A4427,'List of Molecules Used'!$D$3:$D$55,'List of Molecules Used'!$F$3:$F$55,"",0,1)</f>
        <v>57.82</v>
      </c>
    </row>
    <row r="4428" spans="1:8">
      <c r="A4428" s="2" t="s">
        <v>125</v>
      </c>
      <c r="B4428" s="2"/>
      <c r="C4428">
        <v>175.63</v>
      </c>
      <c r="D4428">
        <v>4</v>
      </c>
      <c r="E4428">
        <v>81.094999999999999</v>
      </c>
      <c r="F4428" t="s">
        <v>237</v>
      </c>
      <c r="G4428">
        <f>_xlfn.XLOOKUP(A4428,'List of Molecules Used'!$D$3:$D$55,'List of Molecules Used'!$E$3:$E$55,"",0,1)</f>
        <v>351.255</v>
      </c>
      <c r="H4428">
        <f>_xlfn.XLOOKUP(A4428,'List of Molecules Used'!$D$3:$D$55,'List of Molecules Used'!$F$3:$F$55,"",0,1)</f>
        <v>57.82</v>
      </c>
    </row>
    <row r="4429" spans="1:8">
      <c r="A4429" s="2" t="s">
        <v>125</v>
      </c>
      <c r="B4429" s="2"/>
      <c r="C4429">
        <v>175.63</v>
      </c>
      <c r="D4429">
        <v>4.5</v>
      </c>
      <c r="E4429">
        <v>81.091999999999999</v>
      </c>
      <c r="F4429" t="s">
        <v>237</v>
      </c>
      <c r="G4429">
        <f>_xlfn.XLOOKUP(A4429,'List of Molecules Used'!$D$3:$D$55,'List of Molecules Used'!$E$3:$E$55,"",0,1)</f>
        <v>351.255</v>
      </c>
      <c r="H4429">
        <f>_xlfn.XLOOKUP(A4429,'List of Molecules Used'!$D$3:$D$55,'List of Molecules Used'!$F$3:$F$55,"",0,1)</f>
        <v>57.82</v>
      </c>
    </row>
    <row r="4430" spans="1:8">
      <c r="A4430" s="2" t="s">
        <v>125</v>
      </c>
      <c r="B4430" s="2"/>
      <c r="C4430">
        <v>175.63</v>
      </c>
      <c r="D4430">
        <v>5</v>
      </c>
      <c r="E4430">
        <v>81.087999999999994</v>
      </c>
      <c r="F4430" t="s">
        <v>237</v>
      </c>
      <c r="G4430">
        <f>_xlfn.XLOOKUP(A4430,'List of Molecules Used'!$D$3:$D$55,'List of Molecules Used'!$E$3:$E$55,"",0,1)</f>
        <v>351.255</v>
      </c>
      <c r="H4430">
        <f>_xlfn.XLOOKUP(A4430,'List of Molecules Used'!$D$3:$D$55,'List of Molecules Used'!$F$3:$F$55,"",0,1)</f>
        <v>57.82</v>
      </c>
    </row>
    <row r="4431" spans="1:8">
      <c r="A4431" s="2" t="s">
        <v>125</v>
      </c>
      <c r="B4431" s="2"/>
      <c r="C4431">
        <v>175.63</v>
      </c>
      <c r="D4431">
        <v>5.5</v>
      </c>
      <c r="E4431">
        <v>81.084999999999994</v>
      </c>
      <c r="F4431" t="s">
        <v>237</v>
      </c>
      <c r="G4431">
        <f>_xlfn.XLOOKUP(A4431,'List of Molecules Used'!$D$3:$D$55,'List of Molecules Used'!$E$3:$E$55,"",0,1)</f>
        <v>351.255</v>
      </c>
      <c r="H4431">
        <f>_xlfn.XLOOKUP(A4431,'List of Molecules Used'!$D$3:$D$55,'List of Molecules Used'!$F$3:$F$55,"",0,1)</f>
        <v>57.82</v>
      </c>
    </row>
    <row r="4432" spans="1:8">
      <c r="A4432" s="2" t="s">
        <v>125</v>
      </c>
      <c r="B4432" s="2"/>
      <c r="C4432">
        <v>175.63</v>
      </c>
      <c r="D4432">
        <v>6</v>
      </c>
      <c r="E4432">
        <v>81.081999999999994</v>
      </c>
      <c r="F4432" t="s">
        <v>237</v>
      </c>
      <c r="G4432">
        <f>_xlfn.XLOOKUP(A4432,'List of Molecules Used'!$D$3:$D$55,'List of Molecules Used'!$E$3:$E$55,"",0,1)</f>
        <v>351.255</v>
      </c>
      <c r="H4432">
        <f>_xlfn.XLOOKUP(A4432,'List of Molecules Used'!$D$3:$D$55,'List of Molecules Used'!$F$3:$F$55,"",0,1)</f>
        <v>57.82</v>
      </c>
    </row>
    <row r="4433" spans="1:8">
      <c r="A4433" s="2" t="s">
        <v>125</v>
      </c>
      <c r="B4433" s="2"/>
      <c r="C4433">
        <v>175.63</v>
      </c>
      <c r="D4433">
        <v>6.5</v>
      </c>
      <c r="E4433">
        <v>81.078999999999994</v>
      </c>
      <c r="F4433" t="s">
        <v>237</v>
      </c>
      <c r="G4433">
        <f>_xlfn.XLOOKUP(A4433,'List of Molecules Used'!$D$3:$D$55,'List of Molecules Used'!$E$3:$E$55,"",0,1)</f>
        <v>351.255</v>
      </c>
      <c r="H4433">
        <f>_xlfn.XLOOKUP(A4433,'List of Molecules Used'!$D$3:$D$55,'List of Molecules Used'!$F$3:$F$55,"",0,1)</f>
        <v>57.82</v>
      </c>
    </row>
    <row r="4434" spans="1:8">
      <c r="A4434" s="2" t="s">
        <v>125</v>
      </c>
      <c r="B4434" s="2"/>
      <c r="C4434">
        <v>175.63</v>
      </c>
      <c r="D4434">
        <v>7</v>
      </c>
      <c r="E4434">
        <v>81.075000000000003</v>
      </c>
      <c r="F4434" t="s">
        <v>237</v>
      </c>
      <c r="G4434">
        <f>_xlfn.XLOOKUP(A4434,'List of Molecules Used'!$D$3:$D$55,'List of Molecules Used'!$E$3:$E$55,"",0,1)</f>
        <v>351.255</v>
      </c>
      <c r="H4434">
        <f>_xlfn.XLOOKUP(A4434,'List of Molecules Used'!$D$3:$D$55,'List of Molecules Used'!$F$3:$F$55,"",0,1)</f>
        <v>57.82</v>
      </c>
    </row>
    <row r="4435" spans="1:8">
      <c r="A4435" s="2" t="s">
        <v>125</v>
      </c>
      <c r="B4435" s="2"/>
      <c r="C4435">
        <v>175.63</v>
      </c>
      <c r="D4435">
        <v>7.5</v>
      </c>
      <c r="E4435">
        <v>81.072000000000003</v>
      </c>
      <c r="F4435" t="s">
        <v>237</v>
      </c>
      <c r="G4435">
        <f>_xlfn.XLOOKUP(A4435,'List of Molecules Used'!$D$3:$D$55,'List of Molecules Used'!$E$3:$E$55,"",0,1)</f>
        <v>351.255</v>
      </c>
      <c r="H4435">
        <f>_xlfn.XLOOKUP(A4435,'List of Molecules Used'!$D$3:$D$55,'List of Molecules Used'!$F$3:$F$55,"",0,1)</f>
        <v>57.82</v>
      </c>
    </row>
    <row r="4436" spans="1:8">
      <c r="A4436" s="2" t="s">
        <v>125</v>
      </c>
      <c r="B4436" s="2"/>
      <c r="C4436">
        <v>175.63</v>
      </c>
      <c r="D4436">
        <v>8</v>
      </c>
      <c r="E4436">
        <v>81.069000000000003</v>
      </c>
      <c r="F4436" t="s">
        <v>237</v>
      </c>
      <c r="G4436">
        <f>_xlfn.XLOOKUP(A4436,'List of Molecules Used'!$D$3:$D$55,'List of Molecules Used'!$E$3:$E$55,"",0,1)</f>
        <v>351.255</v>
      </c>
      <c r="H4436">
        <f>_xlfn.XLOOKUP(A4436,'List of Molecules Used'!$D$3:$D$55,'List of Molecules Used'!$F$3:$F$55,"",0,1)</f>
        <v>57.82</v>
      </c>
    </row>
    <row r="4437" spans="1:8">
      <c r="A4437" s="2" t="s">
        <v>125</v>
      </c>
      <c r="B4437" s="2"/>
      <c r="C4437">
        <v>175.63</v>
      </c>
      <c r="D4437">
        <v>8.5</v>
      </c>
      <c r="E4437">
        <v>81.066000000000003</v>
      </c>
      <c r="F4437" t="s">
        <v>237</v>
      </c>
      <c r="G4437">
        <f>_xlfn.XLOOKUP(A4437,'List of Molecules Used'!$D$3:$D$55,'List of Molecules Used'!$E$3:$E$55,"",0,1)</f>
        <v>351.255</v>
      </c>
      <c r="H4437">
        <f>_xlfn.XLOOKUP(A4437,'List of Molecules Used'!$D$3:$D$55,'List of Molecules Used'!$F$3:$F$55,"",0,1)</f>
        <v>57.82</v>
      </c>
    </row>
    <row r="4438" spans="1:8">
      <c r="A4438" s="2" t="s">
        <v>125</v>
      </c>
      <c r="B4438" s="2"/>
      <c r="C4438">
        <v>175.63</v>
      </c>
      <c r="D4438">
        <v>9</v>
      </c>
      <c r="E4438">
        <v>81.061999999999998</v>
      </c>
      <c r="F4438" t="s">
        <v>237</v>
      </c>
      <c r="G4438">
        <f>_xlfn.XLOOKUP(A4438,'List of Molecules Used'!$D$3:$D$55,'List of Molecules Used'!$E$3:$E$55,"",0,1)</f>
        <v>351.255</v>
      </c>
      <c r="H4438">
        <f>_xlfn.XLOOKUP(A4438,'List of Molecules Used'!$D$3:$D$55,'List of Molecules Used'!$F$3:$F$55,"",0,1)</f>
        <v>57.82</v>
      </c>
    </row>
    <row r="4439" spans="1:8">
      <c r="A4439" s="2" t="s">
        <v>125</v>
      </c>
      <c r="B4439" s="2"/>
      <c r="C4439">
        <v>175.63</v>
      </c>
      <c r="D4439">
        <v>9.5</v>
      </c>
      <c r="E4439">
        <v>81.058999999999997</v>
      </c>
      <c r="F4439" t="s">
        <v>237</v>
      </c>
      <c r="G4439">
        <f>_xlfn.XLOOKUP(A4439,'List of Molecules Used'!$D$3:$D$55,'List of Molecules Used'!$E$3:$E$55,"",0,1)</f>
        <v>351.255</v>
      </c>
      <c r="H4439">
        <f>_xlfn.XLOOKUP(A4439,'List of Molecules Used'!$D$3:$D$55,'List of Molecules Used'!$F$3:$F$55,"",0,1)</f>
        <v>57.82</v>
      </c>
    </row>
    <row r="4440" spans="1:8">
      <c r="A4440" s="2" t="s">
        <v>125</v>
      </c>
      <c r="B4440" s="2"/>
      <c r="C4440">
        <v>175.63</v>
      </c>
      <c r="D4440">
        <v>10</v>
      </c>
      <c r="E4440">
        <v>81.055999999999997</v>
      </c>
      <c r="F4440" t="s">
        <v>237</v>
      </c>
      <c r="G4440">
        <f>_xlfn.XLOOKUP(A4440,'List of Molecules Used'!$D$3:$D$55,'List of Molecules Used'!$E$3:$E$55,"",0,1)</f>
        <v>351.255</v>
      </c>
      <c r="H4440">
        <f>_xlfn.XLOOKUP(A4440,'List of Molecules Used'!$D$3:$D$55,'List of Molecules Used'!$F$3:$F$55,"",0,1)</f>
        <v>57.82</v>
      </c>
    </row>
    <row r="4441" spans="1:8">
      <c r="A4441" s="2" t="s">
        <v>125</v>
      </c>
      <c r="B4441" s="2"/>
      <c r="C4441">
        <v>210.75</v>
      </c>
      <c r="D4441">
        <v>1</v>
      </c>
      <c r="E4441">
        <v>81.837999999999994</v>
      </c>
      <c r="F4441" t="s">
        <v>237</v>
      </c>
      <c r="G4441">
        <f>_xlfn.XLOOKUP(A4441,'List of Molecules Used'!$D$3:$D$55,'List of Molecules Used'!$E$3:$E$55,"",0,1)</f>
        <v>351.255</v>
      </c>
      <c r="H4441">
        <f>_xlfn.XLOOKUP(A4441,'List of Molecules Used'!$D$3:$D$55,'List of Molecules Used'!$F$3:$F$55,"",0,1)</f>
        <v>57.82</v>
      </c>
    </row>
    <row r="4442" spans="1:8">
      <c r="A4442" s="2" t="s">
        <v>125</v>
      </c>
      <c r="B4442" s="2"/>
      <c r="C4442">
        <v>210.75</v>
      </c>
      <c r="D4442">
        <v>1.5</v>
      </c>
      <c r="E4442">
        <v>81.831000000000003</v>
      </c>
      <c r="F4442" t="s">
        <v>237</v>
      </c>
      <c r="G4442">
        <f>_xlfn.XLOOKUP(A4442,'List of Molecules Used'!$D$3:$D$55,'List of Molecules Used'!$E$3:$E$55,"",0,1)</f>
        <v>351.255</v>
      </c>
      <c r="H4442">
        <f>_xlfn.XLOOKUP(A4442,'List of Molecules Used'!$D$3:$D$55,'List of Molecules Used'!$F$3:$F$55,"",0,1)</f>
        <v>57.82</v>
      </c>
    </row>
    <row r="4443" spans="1:8">
      <c r="A4443" s="2" t="s">
        <v>125</v>
      </c>
      <c r="B4443" s="2"/>
      <c r="C4443">
        <v>210.75</v>
      </c>
      <c r="D4443">
        <v>2</v>
      </c>
      <c r="E4443">
        <v>81.825000000000003</v>
      </c>
      <c r="F4443" t="s">
        <v>237</v>
      </c>
      <c r="G4443">
        <f>_xlfn.XLOOKUP(A4443,'List of Molecules Used'!$D$3:$D$55,'List of Molecules Used'!$E$3:$E$55,"",0,1)</f>
        <v>351.255</v>
      </c>
      <c r="H4443">
        <f>_xlfn.XLOOKUP(A4443,'List of Molecules Used'!$D$3:$D$55,'List of Molecules Used'!$F$3:$F$55,"",0,1)</f>
        <v>57.82</v>
      </c>
    </row>
    <row r="4444" spans="1:8">
      <c r="A4444" s="2" t="s">
        <v>125</v>
      </c>
      <c r="B4444" s="2"/>
      <c r="C4444">
        <v>210.75</v>
      </c>
      <c r="D4444">
        <v>2.5</v>
      </c>
      <c r="E4444">
        <v>81.817999999999998</v>
      </c>
      <c r="F4444" t="s">
        <v>237</v>
      </c>
      <c r="G4444">
        <f>_xlfn.XLOOKUP(A4444,'List of Molecules Used'!$D$3:$D$55,'List of Molecules Used'!$E$3:$E$55,"",0,1)</f>
        <v>351.255</v>
      </c>
      <c r="H4444">
        <f>_xlfn.XLOOKUP(A4444,'List of Molecules Used'!$D$3:$D$55,'List of Molecules Used'!$F$3:$F$55,"",0,1)</f>
        <v>57.82</v>
      </c>
    </row>
    <row r="4445" spans="1:8">
      <c r="A4445" s="2" t="s">
        <v>125</v>
      </c>
      <c r="B4445" s="2"/>
      <c r="C4445">
        <v>210.75</v>
      </c>
      <c r="D4445">
        <v>3</v>
      </c>
      <c r="E4445">
        <v>81.811000000000007</v>
      </c>
      <c r="F4445" t="s">
        <v>237</v>
      </c>
      <c r="G4445">
        <f>_xlfn.XLOOKUP(A4445,'List of Molecules Used'!$D$3:$D$55,'List of Molecules Used'!$E$3:$E$55,"",0,1)</f>
        <v>351.255</v>
      </c>
      <c r="H4445">
        <f>_xlfn.XLOOKUP(A4445,'List of Molecules Used'!$D$3:$D$55,'List of Molecules Used'!$F$3:$F$55,"",0,1)</f>
        <v>57.82</v>
      </c>
    </row>
    <row r="4446" spans="1:8">
      <c r="A4446" s="2" t="s">
        <v>125</v>
      </c>
      <c r="B4446" s="2"/>
      <c r="C4446">
        <v>210.75</v>
      </c>
      <c r="D4446">
        <v>3.5</v>
      </c>
      <c r="E4446">
        <v>81.805000000000007</v>
      </c>
      <c r="F4446" t="s">
        <v>237</v>
      </c>
      <c r="G4446">
        <f>_xlfn.XLOOKUP(A4446,'List of Molecules Used'!$D$3:$D$55,'List of Molecules Used'!$E$3:$E$55,"",0,1)</f>
        <v>351.255</v>
      </c>
      <c r="H4446">
        <f>_xlfn.XLOOKUP(A4446,'List of Molecules Used'!$D$3:$D$55,'List of Molecules Used'!$F$3:$F$55,"",0,1)</f>
        <v>57.82</v>
      </c>
    </row>
    <row r="4447" spans="1:8">
      <c r="A4447" s="2" t="s">
        <v>125</v>
      </c>
      <c r="B4447" s="2"/>
      <c r="C4447">
        <v>210.75</v>
      </c>
      <c r="D4447">
        <v>4</v>
      </c>
      <c r="E4447">
        <v>81.798000000000002</v>
      </c>
      <c r="F4447" t="s">
        <v>237</v>
      </c>
      <c r="G4447">
        <f>_xlfn.XLOOKUP(A4447,'List of Molecules Used'!$D$3:$D$55,'List of Molecules Used'!$E$3:$E$55,"",0,1)</f>
        <v>351.255</v>
      </c>
      <c r="H4447">
        <f>_xlfn.XLOOKUP(A4447,'List of Molecules Used'!$D$3:$D$55,'List of Molecules Used'!$F$3:$F$55,"",0,1)</f>
        <v>57.82</v>
      </c>
    </row>
    <row r="4448" spans="1:8">
      <c r="A4448" s="2" t="s">
        <v>125</v>
      </c>
      <c r="B4448" s="2"/>
      <c r="C4448">
        <v>210.75</v>
      </c>
      <c r="D4448">
        <v>4.5</v>
      </c>
      <c r="E4448">
        <v>81.790999999999997</v>
      </c>
      <c r="F4448" t="s">
        <v>237</v>
      </c>
      <c r="G4448">
        <f>_xlfn.XLOOKUP(A4448,'List of Molecules Used'!$D$3:$D$55,'List of Molecules Used'!$E$3:$E$55,"",0,1)</f>
        <v>351.255</v>
      </c>
      <c r="H4448">
        <f>_xlfn.XLOOKUP(A4448,'List of Molecules Used'!$D$3:$D$55,'List of Molecules Used'!$F$3:$F$55,"",0,1)</f>
        <v>57.82</v>
      </c>
    </row>
    <row r="4449" spans="1:8">
      <c r="A4449" s="2" t="s">
        <v>125</v>
      </c>
      <c r="B4449" s="2"/>
      <c r="C4449">
        <v>210.75</v>
      </c>
      <c r="D4449">
        <v>5</v>
      </c>
      <c r="E4449">
        <v>81.784999999999997</v>
      </c>
      <c r="F4449" t="s">
        <v>237</v>
      </c>
      <c r="G4449">
        <f>_xlfn.XLOOKUP(A4449,'List of Molecules Used'!$D$3:$D$55,'List of Molecules Used'!$E$3:$E$55,"",0,1)</f>
        <v>351.255</v>
      </c>
      <c r="H4449">
        <f>_xlfn.XLOOKUP(A4449,'List of Molecules Used'!$D$3:$D$55,'List of Molecules Used'!$F$3:$F$55,"",0,1)</f>
        <v>57.82</v>
      </c>
    </row>
    <row r="4450" spans="1:8">
      <c r="A4450" s="2" t="s">
        <v>125</v>
      </c>
      <c r="B4450" s="2"/>
      <c r="C4450">
        <v>210.75</v>
      </c>
      <c r="D4450">
        <v>5.5</v>
      </c>
      <c r="E4450">
        <v>81.778000000000006</v>
      </c>
      <c r="F4450" t="s">
        <v>237</v>
      </c>
      <c r="G4450">
        <f>_xlfn.XLOOKUP(A4450,'List of Molecules Used'!$D$3:$D$55,'List of Molecules Used'!$E$3:$E$55,"",0,1)</f>
        <v>351.255</v>
      </c>
      <c r="H4450">
        <f>_xlfn.XLOOKUP(A4450,'List of Molecules Used'!$D$3:$D$55,'List of Molecules Used'!$F$3:$F$55,"",0,1)</f>
        <v>57.82</v>
      </c>
    </row>
    <row r="4451" spans="1:8">
      <c r="A4451" s="2" t="s">
        <v>125</v>
      </c>
      <c r="B4451" s="2"/>
      <c r="C4451">
        <v>210.75</v>
      </c>
      <c r="D4451">
        <v>6</v>
      </c>
      <c r="E4451">
        <v>81.771000000000001</v>
      </c>
      <c r="F4451" t="s">
        <v>237</v>
      </c>
      <c r="G4451">
        <f>_xlfn.XLOOKUP(A4451,'List of Molecules Used'!$D$3:$D$55,'List of Molecules Used'!$E$3:$E$55,"",0,1)</f>
        <v>351.255</v>
      </c>
      <c r="H4451">
        <f>_xlfn.XLOOKUP(A4451,'List of Molecules Used'!$D$3:$D$55,'List of Molecules Used'!$F$3:$F$55,"",0,1)</f>
        <v>57.82</v>
      </c>
    </row>
    <row r="4452" spans="1:8">
      <c r="A4452" s="2" t="s">
        <v>125</v>
      </c>
      <c r="B4452" s="2"/>
      <c r="C4452">
        <v>210.75</v>
      </c>
      <c r="D4452">
        <v>6.5</v>
      </c>
      <c r="E4452">
        <v>81.765000000000001</v>
      </c>
      <c r="F4452" t="s">
        <v>237</v>
      </c>
      <c r="G4452">
        <f>_xlfn.XLOOKUP(A4452,'List of Molecules Used'!$D$3:$D$55,'List of Molecules Used'!$E$3:$E$55,"",0,1)</f>
        <v>351.255</v>
      </c>
      <c r="H4452">
        <f>_xlfn.XLOOKUP(A4452,'List of Molecules Used'!$D$3:$D$55,'List of Molecules Used'!$F$3:$F$55,"",0,1)</f>
        <v>57.82</v>
      </c>
    </row>
    <row r="4453" spans="1:8">
      <c r="A4453" s="2" t="s">
        <v>125</v>
      </c>
      <c r="B4453" s="2"/>
      <c r="C4453">
        <v>210.75</v>
      </c>
      <c r="D4453">
        <v>7</v>
      </c>
      <c r="E4453">
        <v>81.757999999999996</v>
      </c>
      <c r="F4453" t="s">
        <v>237</v>
      </c>
      <c r="G4453">
        <f>_xlfn.XLOOKUP(A4453,'List of Molecules Used'!$D$3:$D$55,'List of Molecules Used'!$E$3:$E$55,"",0,1)</f>
        <v>351.255</v>
      </c>
      <c r="H4453">
        <f>_xlfn.XLOOKUP(A4453,'List of Molecules Used'!$D$3:$D$55,'List of Molecules Used'!$F$3:$F$55,"",0,1)</f>
        <v>57.82</v>
      </c>
    </row>
    <row r="4454" spans="1:8">
      <c r="A4454" s="2" t="s">
        <v>125</v>
      </c>
      <c r="B4454" s="2"/>
      <c r="C4454">
        <v>210.75</v>
      </c>
      <c r="D4454">
        <v>7.5</v>
      </c>
      <c r="E4454">
        <v>81.751999999999995</v>
      </c>
      <c r="F4454" t="s">
        <v>237</v>
      </c>
      <c r="G4454">
        <f>_xlfn.XLOOKUP(A4454,'List of Molecules Used'!$D$3:$D$55,'List of Molecules Used'!$E$3:$E$55,"",0,1)</f>
        <v>351.255</v>
      </c>
      <c r="H4454">
        <f>_xlfn.XLOOKUP(A4454,'List of Molecules Used'!$D$3:$D$55,'List of Molecules Used'!$F$3:$F$55,"",0,1)</f>
        <v>57.82</v>
      </c>
    </row>
    <row r="4455" spans="1:8">
      <c r="A4455" s="2" t="s">
        <v>125</v>
      </c>
      <c r="B4455" s="2"/>
      <c r="C4455">
        <v>210.75</v>
      </c>
      <c r="D4455">
        <v>8</v>
      </c>
      <c r="E4455">
        <v>81.745000000000005</v>
      </c>
      <c r="F4455" t="s">
        <v>237</v>
      </c>
      <c r="G4455">
        <f>_xlfn.XLOOKUP(A4455,'List of Molecules Used'!$D$3:$D$55,'List of Molecules Used'!$E$3:$E$55,"",0,1)</f>
        <v>351.255</v>
      </c>
      <c r="H4455">
        <f>_xlfn.XLOOKUP(A4455,'List of Molecules Used'!$D$3:$D$55,'List of Molecules Used'!$F$3:$F$55,"",0,1)</f>
        <v>57.82</v>
      </c>
    </row>
    <row r="4456" spans="1:8">
      <c r="A4456" s="2" t="s">
        <v>125</v>
      </c>
      <c r="B4456" s="2"/>
      <c r="C4456">
        <v>210.75</v>
      </c>
      <c r="D4456">
        <v>8.5</v>
      </c>
      <c r="E4456">
        <v>81.739000000000004</v>
      </c>
      <c r="F4456" t="s">
        <v>237</v>
      </c>
      <c r="G4456">
        <f>_xlfn.XLOOKUP(A4456,'List of Molecules Used'!$D$3:$D$55,'List of Molecules Used'!$E$3:$E$55,"",0,1)</f>
        <v>351.255</v>
      </c>
      <c r="H4456">
        <f>_xlfn.XLOOKUP(A4456,'List of Molecules Used'!$D$3:$D$55,'List of Molecules Used'!$F$3:$F$55,"",0,1)</f>
        <v>57.82</v>
      </c>
    </row>
    <row r="4457" spans="1:8">
      <c r="A4457" s="2" t="s">
        <v>125</v>
      </c>
      <c r="B4457" s="2"/>
      <c r="C4457">
        <v>210.75</v>
      </c>
      <c r="D4457">
        <v>9</v>
      </c>
      <c r="E4457">
        <v>81.731999999999999</v>
      </c>
      <c r="F4457" t="s">
        <v>237</v>
      </c>
      <c r="G4457">
        <f>_xlfn.XLOOKUP(A4457,'List of Molecules Used'!$D$3:$D$55,'List of Molecules Used'!$E$3:$E$55,"",0,1)</f>
        <v>351.255</v>
      </c>
      <c r="H4457">
        <f>_xlfn.XLOOKUP(A4457,'List of Molecules Used'!$D$3:$D$55,'List of Molecules Used'!$F$3:$F$55,"",0,1)</f>
        <v>57.82</v>
      </c>
    </row>
    <row r="4458" spans="1:8">
      <c r="A4458" s="2" t="s">
        <v>125</v>
      </c>
      <c r="B4458" s="2"/>
      <c r="C4458">
        <v>210.75</v>
      </c>
      <c r="D4458">
        <v>9.5</v>
      </c>
      <c r="E4458">
        <v>81.724999999999994</v>
      </c>
      <c r="F4458" t="s">
        <v>237</v>
      </c>
      <c r="G4458">
        <f>_xlfn.XLOOKUP(A4458,'List of Molecules Used'!$D$3:$D$55,'List of Molecules Used'!$E$3:$E$55,"",0,1)</f>
        <v>351.255</v>
      </c>
      <c r="H4458">
        <f>_xlfn.XLOOKUP(A4458,'List of Molecules Used'!$D$3:$D$55,'List of Molecules Used'!$F$3:$F$55,"",0,1)</f>
        <v>57.82</v>
      </c>
    </row>
    <row r="4459" spans="1:8">
      <c r="A4459" s="2" t="s">
        <v>125</v>
      </c>
      <c r="B4459" s="2"/>
      <c r="C4459">
        <v>210.75</v>
      </c>
      <c r="D4459">
        <v>10</v>
      </c>
      <c r="E4459">
        <v>81.718999999999994</v>
      </c>
      <c r="F4459" t="s">
        <v>237</v>
      </c>
      <c r="G4459">
        <f>_xlfn.XLOOKUP(A4459,'List of Molecules Used'!$D$3:$D$55,'List of Molecules Used'!$E$3:$E$55,"",0,1)</f>
        <v>351.255</v>
      </c>
      <c r="H4459">
        <f>_xlfn.XLOOKUP(A4459,'List of Molecules Used'!$D$3:$D$55,'List of Molecules Used'!$F$3:$F$55,"",0,1)</f>
        <v>57.82</v>
      </c>
    </row>
    <row r="4460" spans="1:8">
      <c r="A4460" s="2" t="s">
        <v>125</v>
      </c>
      <c r="B4460" s="2"/>
      <c r="C4460">
        <v>245.88</v>
      </c>
      <c r="D4460">
        <v>1</v>
      </c>
      <c r="E4460">
        <v>42.65</v>
      </c>
      <c r="F4460" t="s">
        <v>238</v>
      </c>
      <c r="G4460">
        <f>_xlfn.XLOOKUP(A4460,'List of Molecules Used'!$D$3:$D$55,'List of Molecules Used'!$E$3:$E$55,"",0,1)</f>
        <v>351.255</v>
      </c>
      <c r="H4460">
        <f>_xlfn.XLOOKUP(A4460,'List of Molecules Used'!$D$3:$D$55,'List of Molecules Used'!$F$3:$F$55,"",0,1)</f>
        <v>57.82</v>
      </c>
    </row>
    <row r="4461" spans="1:8">
      <c r="A4461" s="2" t="s">
        <v>125</v>
      </c>
      <c r="B4461" s="2"/>
      <c r="C4461">
        <v>245.88</v>
      </c>
      <c r="D4461">
        <v>1.5</v>
      </c>
      <c r="E4461">
        <v>44.62</v>
      </c>
      <c r="F4461" t="s">
        <v>238</v>
      </c>
      <c r="G4461">
        <f>_xlfn.XLOOKUP(A4461,'List of Molecules Used'!$D$3:$D$55,'List of Molecules Used'!$E$3:$E$55,"",0,1)</f>
        <v>351.255</v>
      </c>
      <c r="H4461">
        <f>_xlfn.XLOOKUP(A4461,'List of Molecules Used'!$D$3:$D$55,'List of Molecules Used'!$F$3:$F$55,"",0,1)</f>
        <v>57.82</v>
      </c>
    </row>
    <row r="4462" spans="1:8">
      <c r="A4462" s="2" t="s">
        <v>125</v>
      </c>
      <c r="B4462" s="2"/>
      <c r="C4462">
        <v>245.88</v>
      </c>
      <c r="D4462">
        <v>2</v>
      </c>
      <c r="E4462">
        <v>46.884</v>
      </c>
      <c r="F4462" t="s">
        <v>238</v>
      </c>
      <c r="G4462">
        <f>_xlfn.XLOOKUP(A4462,'List of Molecules Used'!$D$3:$D$55,'List of Molecules Used'!$E$3:$E$55,"",0,1)</f>
        <v>351.255</v>
      </c>
      <c r="H4462">
        <f>_xlfn.XLOOKUP(A4462,'List of Molecules Used'!$D$3:$D$55,'List of Molecules Used'!$F$3:$F$55,"",0,1)</f>
        <v>57.82</v>
      </c>
    </row>
    <row r="4463" spans="1:8">
      <c r="A4463" s="2" t="s">
        <v>125</v>
      </c>
      <c r="B4463" s="2"/>
      <c r="C4463">
        <v>245.88</v>
      </c>
      <c r="D4463">
        <v>2.5</v>
      </c>
      <c r="E4463">
        <v>49.554000000000002</v>
      </c>
      <c r="F4463" t="s">
        <v>238</v>
      </c>
      <c r="G4463">
        <f>_xlfn.XLOOKUP(A4463,'List of Molecules Used'!$D$3:$D$55,'List of Molecules Used'!$E$3:$E$55,"",0,1)</f>
        <v>351.255</v>
      </c>
      <c r="H4463">
        <f>_xlfn.XLOOKUP(A4463,'List of Molecules Used'!$D$3:$D$55,'List of Molecules Used'!$F$3:$F$55,"",0,1)</f>
        <v>57.82</v>
      </c>
    </row>
    <row r="4464" spans="1:8">
      <c r="A4464" s="2" t="s">
        <v>125</v>
      </c>
      <c r="B4464" s="2"/>
      <c r="C4464">
        <v>245.88</v>
      </c>
      <c r="D4464">
        <v>3</v>
      </c>
      <c r="E4464">
        <v>52.771000000000001</v>
      </c>
      <c r="F4464" t="s">
        <v>238</v>
      </c>
      <c r="G4464">
        <f>_xlfn.XLOOKUP(A4464,'List of Molecules Used'!$D$3:$D$55,'List of Molecules Used'!$E$3:$E$55,"",0,1)</f>
        <v>351.255</v>
      </c>
      <c r="H4464">
        <f>_xlfn.XLOOKUP(A4464,'List of Molecules Used'!$D$3:$D$55,'List of Molecules Used'!$F$3:$F$55,"",0,1)</f>
        <v>57.82</v>
      </c>
    </row>
    <row r="4465" spans="1:8">
      <c r="A4465" s="2" t="s">
        <v>125</v>
      </c>
      <c r="B4465" s="2"/>
      <c r="C4465">
        <v>245.88</v>
      </c>
      <c r="D4465">
        <v>3.0560999999999998</v>
      </c>
      <c r="E4465">
        <v>53.173999999999999</v>
      </c>
      <c r="F4465" t="s">
        <v>238</v>
      </c>
      <c r="G4465">
        <f>_xlfn.XLOOKUP(A4465,'List of Molecules Used'!$D$3:$D$55,'List of Molecules Used'!$E$3:$E$55,"",0,1)</f>
        <v>351.255</v>
      </c>
      <c r="H4465">
        <f>_xlfn.XLOOKUP(A4465,'List of Molecules Used'!$D$3:$D$55,'List of Molecules Used'!$F$3:$F$55,"",0,1)</f>
        <v>57.82</v>
      </c>
    </row>
    <row r="4466" spans="1:8">
      <c r="A4466" s="2" t="s">
        <v>125</v>
      </c>
      <c r="B4466" s="2"/>
      <c r="C4466">
        <v>245.88</v>
      </c>
      <c r="D4466">
        <v>3.0560999999999998</v>
      </c>
      <c r="E4466">
        <v>85.244</v>
      </c>
      <c r="F4466" t="s">
        <v>237</v>
      </c>
      <c r="G4466">
        <f>_xlfn.XLOOKUP(A4466,'List of Molecules Used'!$D$3:$D$55,'List of Molecules Used'!$E$3:$E$55,"",0,1)</f>
        <v>351.255</v>
      </c>
      <c r="H4466">
        <f>_xlfn.XLOOKUP(A4466,'List of Molecules Used'!$D$3:$D$55,'List of Molecules Used'!$F$3:$F$55,"",0,1)</f>
        <v>57.82</v>
      </c>
    </row>
    <row r="4467" spans="1:8">
      <c r="A4467" s="2" t="s">
        <v>125</v>
      </c>
      <c r="B4467" s="2"/>
      <c r="C4467">
        <v>245.88</v>
      </c>
      <c r="D4467">
        <v>3.5</v>
      </c>
      <c r="E4467">
        <v>85.23</v>
      </c>
      <c r="F4467" t="s">
        <v>237</v>
      </c>
      <c r="G4467">
        <f>_xlfn.XLOOKUP(A4467,'List of Molecules Used'!$D$3:$D$55,'List of Molecules Used'!$E$3:$E$55,"",0,1)</f>
        <v>351.255</v>
      </c>
      <c r="H4467">
        <f>_xlfn.XLOOKUP(A4467,'List of Molecules Used'!$D$3:$D$55,'List of Molecules Used'!$F$3:$F$55,"",0,1)</f>
        <v>57.82</v>
      </c>
    </row>
    <row r="4468" spans="1:8">
      <c r="A4468" s="2" t="s">
        <v>125</v>
      </c>
      <c r="B4468" s="2"/>
      <c r="C4468">
        <v>245.88</v>
      </c>
      <c r="D4468">
        <v>4</v>
      </c>
      <c r="E4468">
        <v>85.215999999999994</v>
      </c>
      <c r="F4468" t="s">
        <v>237</v>
      </c>
      <c r="G4468">
        <f>_xlfn.XLOOKUP(A4468,'List of Molecules Used'!$D$3:$D$55,'List of Molecules Used'!$E$3:$E$55,"",0,1)</f>
        <v>351.255</v>
      </c>
      <c r="H4468">
        <f>_xlfn.XLOOKUP(A4468,'List of Molecules Used'!$D$3:$D$55,'List of Molecules Used'!$F$3:$F$55,"",0,1)</f>
        <v>57.82</v>
      </c>
    </row>
    <row r="4469" spans="1:8">
      <c r="A4469" s="2" t="s">
        <v>125</v>
      </c>
      <c r="B4469" s="2"/>
      <c r="C4469">
        <v>245.88</v>
      </c>
      <c r="D4469">
        <v>4.5</v>
      </c>
      <c r="E4469">
        <v>85.200999999999993</v>
      </c>
      <c r="F4469" t="s">
        <v>237</v>
      </c>
      <c r="G4469">
        <f>_xlfn.XLOOKUP(A4469,'List of Molecules Used'!$D$3:$D$55,'List of Molecules Used'!$E$3:$E$55,"",0,1)</f>
        <v>351.255</v>
      </c>
      <c r="H4469">
        <f>_xlfn.XLOOKUP(A4469,'List of Molecules Used'!$D$3:$D$55,'List of Molecules Used'!$F$3:$F$55,"",0,1)</f>
        <v>57.82</v>
      </c>
    </row>
    <row r="4470" spans="1:8">
      <c r="A4470" s="2" t="s">
        <v>125</v>
      </c>
      <c r="B4470" s="2"/>
      <c r="C4470">
        <v>245.88</v>
      </c>
      <c r="D4470">
        <v>5</v>
      </c>
      <c r="E4470">
        <v>85.186000000000007</v>
      </c>
      <c r="F4470" t="s">
        <v>237</v>
      </c>
      <c r="G4470">
        <f>_xlfn.XLOOKUP(A4470,'List of Molecules Used'!$D$3:$D$55,'List of Molecules Used'!$E$3:$E$55,"",0,1)</f>
        <v>351.255</v>
      </c>
      <c r="H4470">
        <f>_xlfn.XLOOKUP(A4470,'List of Molecules Used'!$D$3:$D$55,'List of Molecules Used'!$F$3:$F$55,"",0,1)</f>
        <v>57.82</v>
      </c>
    </row>
    <row r="4471" spans="1:8">
      <c r="A4471" s="2" t="s">
        <v>125</v>
      </c>
      <c r="B4471" s="2"/>
      <c r="C4471">
        <v>245.88</v>
      </c>
      <c r="D4471">
        <v>5.5</v>
      </c>
      <c r="E4471">
        <v>85.171000000000006</v>
      </c>
      <c r="F4471" t="s">
        <v>237</v>
      </c>
      <c r="G4471">
        <f>_xlfn.XLOOKUP(A4471,'List of Molecules Used'!$D$3:$D$55,'List of Molecules Used'!$E$3:$E$55,"",0,1)</f>
        <v>351.255</v>
      </c>
      <c r="H4471">
        <f>_xlfn.XLOOKUP(A4471,'List of Molecules Used'!$D$3:$D$55,'List of Molecules Used'!$F$3:$F$55,"",0,1)</f>
        <v>57.82</v>
      </c>
    </row>
    <row r="4472" spans="1:8">
      <c r="A4472" s="2" t="s">
        <v>125</v>
      </c>
      <c r="B4472" s="2"/>
      <c r="C4472">
        <v>245.88</v>
      </c>
      <c r="D4472">
        <v>6</v>
      </c>
      <c r="E4472">
        <v>85.156999999999996</v>
      </c>
      <c r="F4472" t="s">
        <v>237</v>
      </c>
      <c r="G4472">
        <f>_xlfn.XLOOKUP(A4472,'List of Molecules Used'!$D$3:$D$55,'List of Molecules Used'!$E$3:$E$55,"",0,1)</f>
        <v>351.255</v>
      </c>
      <c r="H4472">
        <f>_xlfn.XLOOKUP(A4472,'List of Molecules Used'!$D$3:$D$55,'List of Molecules Used'!$F$3:$F$55,"",0,1)</f>
        <v>57.82</v>
      </c>
    </row>
    <row r="4473" spans="1:8">
      <c r="A4473" s="2" t="s">
        <v>125</v>
      </c>
      <c r="B4473" s="2"/>
      <c r="C4473">
        <v>245.88</v>
      </c>
      <c r="D4473">
        <v>6.5</v>
      </c>
      <c r="E4473">
        <v>85.141999999999996</v>
      </c>
      <c r="F4473" t="s">
        <v>237</v>
      </c>
      <c r="G4473">
        <f>_xlfn.XLOOKUP(A4473,'List of Molecules Used'!$D$3:$D$55,'List of Molecules Used'!$E$3:$E$55,"",0,1)</f>
        <v>351.255</v>
      </c>
      <c r="H4473">
        <f>_xlfn.XLOOKUP(A4473,'List of Molecules Used'!$D$3:$D$55,'List of Molecules Used'!$F$3:$F$55,"",0,1)</f>
        <v>57.82</v>
      </c>
    </row>
    <row r="4474" spans="1:8">
      <c r="A4474" s="2" t="s">
        <v>125</v>
      </c>
      <c r="B4474" s="2"/>
      <c r="C4474">
        <v>245.88</v>
      </c>
      <c r="D4474">
        <v>7</v>
      </c>
      <c r="E4474">
        <v>85.126999999999995</v>
      </c>
      <c r="F4474" t="s">
        <v>237</v>
      </c>
      <c r="G4474">
        <f>_xlfn.XLOOKUP(A4474,'List of Molecules Used'!$D$3:$D$55,'List of Molecules Used'!$E$3:$E$55,"",0,1)</f>
        <v>351.255</v>
      </c>
      <c r="H4474">
        <f>_xlfn.XLOOKUP(A4474,'List of Molecules Used'!$D$3:$D$55,'List of Molecules Used'!$F$3:$F$55,"",0,1)</f>
        <v>57.82</v>
      </c>
    </row>
    <row r="4475" spans="1:8">
      <c r="A4475" s="2" t="s">
        <v>125</v>
      </c>
      <c r="B4475" s="2"/>
      <c r="C4475">
        <v>245.88</v>
      </c>
      <c r="D4475">
        <v>7.5</v>
      </c>
      <c r="E4475">
        <v>85.113</v>
      </c>
      <c r="F4475" t="s">
        <v>237</v>
      </c>
      <c r="G4475">
        <f>_xlfn.XLOOKUP(A4475,'List of Molecules Used'!$D$3:$D$55,'List of Molecules Used'!$E$3:$E$55,"",0,1)</f>
        <v>351.255</v>
      </c>
      <c r="H4475">
        <f>_xlfn.XLOOKUP(A4475,'List of Molecules Used'!$D$3:$D$55,'List of Molecules Used'!$F$3:$F$55,"",0,1)</f>
        <v>57.82</v>
      </c>
    </row>
    <row r="4476" spans="1:8">
      <c r="A4476" s="2" t="s">
        <v>125</v>
      </c>
      <c r="B4476" s="2"/>
      <c r="C4476">
        <v>245.88</v>
      </c>
      <c r="D4476">
        <v>8</v>
      </c>
      <c r="E4476">
        <v>85.097999999999999</v>
      </c>
      <c r="F4476" t="s">
        <v>237</v>
      </c>
      <c r="G4476">
        <f>_xlfn.XLOOKUP(A4476,'List of Molecules Used'!$D$3:$D$55,'List of Molecules Used'!$E$3:$E$55,"",0,1)</f>
        <v>351.255</v>
      </c>
      <c r="H4476">
        <f>_xlfn.XLOOKUP(A4476,'List of Molecules Used'!$D$3:$D$55,'List of Molecules Used'!$F$3:$F$55,"",0,1)</f>
        <v>57.82</v>
      </c>
    </row>
    <row r="4477" spans="1:8">
      <c r="A4477" s="2" t="s">
        <v>125</v>
      </c>
      <c r="B4477" s="2"/>
      <c r="C4477">
        <v>245.88</v>
      </c>
      <c r="D4477">
        <v>8.5</v>
      </c>
      <c r="E4477">
        <v>85.084000000000003</v>
      </c>
      <c r="F4477" t="s">
        <v>237</v>
      </c>
      <c r="G4477">
        <f>_xlfn.XLOOKUP(A4477,'List of Molecules Used'!$D$3:$D$55,'List of Molecules Used'!$E$3:$E$55,"",0,1)</f>
        <v>351.255</v>
      </c>
      <c r="H4477">
        <f>_xlfn.XLOOKUP(A4477,'List of Molecules Used'!$D$3:$D$55,'List of Molecules Used'!$F$3:$F$55,"",0,1)</f>
        <v>57.82</v>
      </c>
    </row>
    <row r="4478" spans="1:8">
      <c r="A4478" s="2" t="s">
        <v>125</v>
      </c>
      <c r="B4478" s="2"/>
      <c r="C4478">
        <v>245.88</v>
      </c>
      <c r="D4478">
        <v>9</v>
      </c>
      <c r="E4478">
        <v>85.069000000000003</v>
      </c>
      <c r="F4478" t="s">
        <v>237</v>
      </c>
      <c r="G4478">
        <f>_xlfn.XLOOKUP(A4478,'List of Molecules Used'!$D$3:$D$55,'List of Molecules Used'!$E$3:$E$55,"",0,1)</f>
        <v>351.255</v>
      </c>
      <c r="H4478">
        <f>_xlfn.XLOOKUP(A4478,'List of Molecules Used'!$D$3:$D$55,'List of Molecules Used'!$F$3:$F$55,"",0,1)</f>
        <v>57.82</v>
      </c>
    </row>
    <row r="4479" spans="1:8">
      <c r="A4479" s="2" t="s">
        <v>125</v>
      </c>
      <c r="B4479" s="2"/>
      <c r="C4479">
        <v>245.88</v>
      </c>
      <c r="D4479">
        <v>9.5</v>
      </c>
      <c r="E4479">
        <v>85.055000000000007</v>
      </c>
      <c r="F4479" t="s">
        <v>237</v>
      </c>
      <c r="G4479">
        <f>_xlfn.XLOOKUP(A4479,'List of Molecules Used'!$D$3:$D$55,'List of Molecules Used'!$E$3:$E$55,"",0,1)</f>
        <v>351.255</v>
      </c>
      <c r="H4479">
        <f>_xlfn.XLOOKUP(A4479,'List of Molecules Used'!$D$3:$D$55,'List of Molecules Used'!$F$3:$F$55,"",0,1)</f>
        <v>57.82</v>
      </c>
    </row>
    <row r="4480" spans="1:8">
      <c r="A4480" s="2" t="s">
        <v>125</v>
      </c>
      <c r="B4480" s="2"/>
      <c r="C4480">
        <v>245.88</v>
      </c>
      <c r="D4480">
        <v>10</v>
      </c>
      <c r="E4480">
        <v>85.04</v>
      </c>
      <c r="F4480" t="s">
        <v>237</v>
      </c>
      <c r="G4480">
        <f>_xlfn.XLOOKUP(A4480,'List of Molecules Used'!$D$3:$D$55,'List of Molecules Used'!$E$3:$E$55,"",0,1)</f>
        <v>351.255</v>
      </c>
      <c r="H4480">
        <f>_xlfn.XLOOKUP(A4480,'List of Molecules Used'!$D$3:$D$55,'List of Molecules Used'!$F$3:$F$55,"",0,1)</f>
        <v>57.82</v>
      </c>
    </row>
    <row r="4481" spans="1:8">
      <c r="A4481" s="2" t="s">
        <v>125</v>
      </c>
      <c r="B4481" s="2"/>
      <c r="C4481">
        <v>281</v>
      </c>
      <c r="D4481">
        <v>1</v>
      </c>
      <c r="E4481">
        <v>43.216999999999999</v>
      </c>
      <c r="F4481" t="s">
        <v>238</v>
      </c>
      <c r="G4481">
        <f>_xlfn.XLOOKUP(A4481,'List of Molecules Used'!$D$3:$D$55,'List of Molecules Used'!$E$3:$E$55,"",0,1)</f>
        <v>351.255</v>
      </c>
      <c r="H4481">
        <f>_xlfn.XLOOKUP(A4481,'List of Molecules Used'!$D$3:$D$55,'List of Molecules Used'!$F$3:$F$55,"",0,1)</f>
        <v>57.82</v>
      </c>
    </row>
    <row r="4482" spans="1:8">
      <c r="A4482" s="2" t="s">
        <v>125</v>
      </c>
      <c r="B4482" s="2"/>
      <c r="C4482">
        <v>281</v>
      </c>
      <c r="D4482">
        <v>1.5</v>
      </c>
      <c r="E4482">
        <v>44.037999999999997</v>
      </c>
      <c r="F4482" t="s">
        <v>238</v>
      </c>
      <c r="G4482">
        <f>_xlfn.XLOOKUP(A4482,'List of Molecules Used'!$D$3:$D$55,'List of Molecules Used'!$E$3:$E$55,"",0,1)</f>
        <v>351.255</v>
      </c>
      <c r="H4482">
        <f>_xlfn.XLOOKUP(A4482,'List of Molecules Used'!$D$3:$D$55,'List of Molecules Used'!$F$3:$F$55,"",0,1)</f>
        <v>57.82</v>
      </c>
    </row>
    <row r="4483" spans="1:8">
      <c r="A4483" s="2" t="s">
        <v>125</v>
      </c>
      <c r="B4483" s="2"/>
      <c r="C4483">
        <v>281</v>
      </c>
      <c r="D4483">
        <v>2</v>
      </c>
      <c r="E4483">
        <v>44.890999999999998</v>
      </c>
      <c r="F4483" t="s">
        <v>238</v>
      </c>
      <c r="G4483">
        <f>_xlfn.XLOOKUP(A4483,'List of Molecules Used'!$D$3:$D$55,'List of Molecules Used'!$E$3:$E$55,"",0,1)</f>
        <v>351.255</v>
      </c>
      <c r="H4483">
        <f>_xlfn.XLOOKUP(A4483,'List of Molecules Used'!$D$3:$D$55,'List of Molecules Used'!$F$3:$F$55,"",0,1)</f>
        <v>57.82</v>
      </c>
    </row>
    <row r="4484" spans="1:8">
      <c r="A4484" s="2" t="s">
        <v>125</v>
      </c>
      <c r="B4484" s="2"/>
      <c r="C4484">
        <v>281</v>
      </c>
      <c r="D4484">
        <v>2.5</v>
      </c>
      <c r="E4484">
        <v>45.777999999999999</v>
      </c>
      <c r="F4484" t="s">
        <v>238</v>
      </c>
      <c r="G4484">
        <f>_xlfn.XLOOKUP(A4484,'List of Molecules Used'!$D$3:$D$55,'List of Molecules Used'!$E$3:$E$55,"",0,1)</f>
        <v>351.255</v>
      </c>
      <c r="H4484">
        <f>_xlfn.XLOOKUP(A4484,'List of Molecules Used'!$D$3:$D$55,'List of Molecules Used'!$F$3:$F$55,"",0,1)</f>
        <v>57.82</v>
      </c>
    </row>
    <row r="4485" spans="1:8">
      <c r="A4485" s="2" t="s">
        <v>125</v>
      </c>
      <c r="B4485" s="2"/>
      <c r="C4485">
        <v>281</v>
      </c>
      <c r="D4485">
        <v>3</v>
      </c>
      <c r="E4485">
        <v>46.703000000000003</v>
      </c>
      <c r="F4485" t="s">
        <v>238</v>
      </c>
      <c r="G4485">
        <f>_xlfn.XLOOKUP(A4485,'List of Molecules Used'!$D$3:$D$55,'List of Molecules Used'!$E$3:$E$55,"",0,1)</f>
        <v>351.255</v>
      </c>
      <c r="H4485">
        <f>_xlfn.XLOOKUP(A4485,'List of Molecules Used'!$D$3:$D$55,'List of Molecules Used'!$F$3:$F$55,"",0,1)</f>
        <v>57.82</v>
      </c>
    </row>
    <row r="4486" spans="1:8">
      <c r="A4486" s="2" t="s">
        <v>125</v>
      </c>
      <c r="B4486" s="2"/>
      <c r="C4486">
        <v>281</v>
      </c>
      <c r="D4486">
        <v>3.5</v>
      </c>
      <c r="E4486">
        <v>47.670999999999999</v>
      </c>
      <c r="F4486" t="s">
        <v>238</v>
      </c>
      <c r="G4486">
        <f>_xlfn.XLOOKUP(A4486,'List of Molecules Used'!$D$3:$D$55,'List of Molecules Used'!$E$3:$E$55,"",0,1)</f>
        <v>351.255</v>
      </c>
      <c r="H4486">
        <f>_xlfn.XLOOKUP(A4486,'List of Molecules Used'!$D$3:$D$55,'List of Molecules Used'!$F$3:$F$55,"",0,1)</f>
        <v>57.82</v>
      </c>
    </row>
    <row r="4487" spans="1:8">
      <c r="A4487" s="2" t="s">
        <v>125</v>
      </c>
      <c r="B4487" s="2"/>
      <c r="C4487">
        <v>281</v>
      </c>
      <c r="D4487">
        <v>4</v>
      </c>
      <c r="E4487">
        <v>48.686999999999998</v>
      </c>
      <c r="F4487" t="s">
        <v>238</v>
      </c>
      <c r="G4487">
        <f>_xlfn.XLOOKUP(A4487,'List of Molecules Used'!$D$3:$D$55,'List of Molecules Used'!$E$3:$E$55,"",0,1)</f>
        <v>351.255</v>
      </c>
      <c r="H4487">
        <f>_xlfn.XLOOKUP(A4487,'List of Molecules Used'!$D$3:$D$55,'List of Molecules Used'!$F$3:$F$55,"",0,1)</f>
        <v>57.82</v>
      </c>
    </row>
    <row r="4488" spans="1:8">
      <c r="A4488" s="2" t="s">
        <v>125</v>
      </c>
      <c r="B4488" s="2"/>
      <c r="C4488">
        <v>281</v>
      </c>
      <c r="D4488">
        <v>4.5</v>
      </c>
      <c r="E4488">
        <v>49.756</v>
      </c>
      <c r="F4488" t="s">
        <v>238</v>
      </c>
      <c r="G4488">
        <f>_xlfn.XLOOKUP(A4488,'List of Molecules Used'!$D$3:$D$55,'List of Molecules Used'!$E$3:$E$55,"",0,1)</f>
        <v>351.255</v>
      </c>
      <c r="H4488">
        <f>_xlfn.XLOOKUP(A4488,'List of Molecules Used'!$D$3:$D$55,'List of Molecules Used'!$F$3:$F$55,"",0,1)</f>
        <v>57.82</v>
      </c>
    </row>
    <row r="4489" spans="1:8">
      <c r="A4489" s="2" t="s">
        <v>125</v>
      </c>
      <c r="B4489" s="2"/>
      <c r="C4489">
        <v>281</v>
      </c>
      <c r="D4489">
        <v>5</v>
      </c>
      <c r="E4489">
        <v>50.884</v>
      </c>
      <c r="F4489" t="s">
        <v>238</v>
      </c>
      <c r="G4489">
        <f>_xlfn.XLOOKUP(A4489,'List of Molecules Used'!$D$3:$D$55,'List of Molecules Used'!$E$3:$E$55,"",0,1)</f>
        <v>351.255</v>
      </c>
      <c r="H4489">
        <f>_xlfn.XLOOKUP(A4489,'List of Molecules Used'!$D$3:$D$55,'List of Molecules Used'!$F$3:$F$55,"",0,1)</f>
        <v>57.82</v>
      </c>
    </row>
    <row r="4490" spans="1:8">
      <c r="A4490" s="2" t="s">
        <v>125</v>
      </c>
      <c r="B4490" s="2"/>
      <c r="C4490">
        <v>281</v>
      </c>
      <c r="D4490">
        <v>5.5</v>
      </c>
      <c r="E4490">
        <v>52.079000000000001</v>
      </c>
      <c r="F4490" t="s">
        <v>238</v>
      </c>
      <c r="G4490">
        <f>_xlfn.XLOOKUP(A4490,'List of Molecules Used'!$D$3:$D$55,'List of Molecules Used'!$E$3:$E$55,"",0,1)</f>
        <v>351.255</v>
      </c>
      <c r="H4490">
        <f>_xlfn.XLOOKUP(A4490,'List of Molecules Used'!$D$3:$D$55,'List of Molecules Used'!$F$3:$F$55,"",0,1)</f>
        <v>57.82</v>
      </c>
    </row>
    <row r="4491" spans="1:8">
      <c r="A4491" s="2" t="s">
        <v>125</v>
      </c>
      <c r="B4491" s="2"/>
      <c r="C4491">
        <v>281</v>
      </c>
      <c r="D4491">
        <v>6</v>
      </c>
      <c r="E4491">
        <v>53.347999999999999</v>
      </c>
      <c r="F4491" t="s">
        <v>238</v>
      </c>
      <c r="G4491">
        <f>_xlfn.XLOOKUP(A4491,'List of Molecules Used'!$D$3:$D$55,'List of Molecules Used'!$E$3:$E$55,"",0,1)</f>
        <v>351.255</v>
      </c>
      <c r="H4491">
        <f>_xlfn.XLOOKUP(A4491,'List of Molecules Used'!$D$3:$D$55,'List of Molecules Used'!$F$3:$F$55,"",0,1)</f>
        <v>57.82</v>
      </c>
    </row>
    <row r="4492" spans="1:8">
      <c r="A4492" s="2" t="s">
        <v>125</v>
      </c>
      <c r="B4492" s="2"/>
      <c r="C4492">
        <v>281</v>
      </c>
      <c r="D4492">
        <v>6.5</v>
      </c>
      <c r="E4492">
        <v>54.701000000000001</v>
      </c>
      <c r="F4492" t="s">
        <v>238</v>
      </c>
      <c r="G4492">
        <f>_xlfn.XLOOKUP(A4492,'List of Molecules Used'!$D$3:$D$55,'List of Molecules Used'!$E$3:$E$55,"",0,1)</f>
        <v>351.255</v>
      </c>
      <c r="H4492">
        <f>_xlfn.XLOOKUP(A4492,'List of Molecules Used'!$D$3:$D$55,'List of Molecules Used'!$F$3:$F$55,"",0,1)</f>
        <v>57.82</v>
      </c>
    </row>
    <row r="4493" spans="1:8">
      <c r="A4493" s="2" t="s">
        <v>125</v>
      </c>
      <c r="B4493" s="2"/>
      <c r="C4493">
        <v>281</v>
      </c>
      <c r="D4493">
        <v>7</v>
      </c>
      <c r="E4493">
        <v>56.149000000000001</v>
      </c>
      <c r="F4493" t="s">
        <v>238</v>
      </c>
      <c r="G4493">
        <f>_xlfn.XLOOKUP(A4493,'List of Molecules Used'!$D$3:$D$55,'List of Molecules Used'!$E$3:$E$55,"",0,1)</f>
        <v>351.255</v>
      </c>
      <c r="H4493">
        <f>_xlfn.XLOOKUP(A4493,'List of Molecules Used'!$D$3:$D$55,'List of Molecules Used'!$F$3:$F$55,"",0,1)</f>
        <v>57.82</v>
      </c>
    </row>
    <row r="4494" spans="1:8">
      <c r="A4494" s="2" t="s">
        <v>125</v>
      </c>
      <c r="B4494" s="2"/>
      <c r="C4494">
        <v>281</v>
      </c>
      <c r="D4494">
        <v>7.5</v>
      </c>
      <c r="E4494">
        <v>57.704999999999998</v>
      </c>
      <c r="F4494" t="s">
        <v>238</v>
      </c>
      <c r="G4494">
        <f>_xlfn.XLOOKUP(A4494,'List of Molecules Used'!$D$3:$D$55,'List of Molecules Used'!$E$3:$E$55,"",0,1)</f>
        <v>351.255</v>
      </c>
      <c r="H4494">
        <f>_xlfn.XLOOKUP(A4494,'List of Molecules Used'!$D$3:$D$55,'List of Molecules Used'!$F$3:$F$55,"",0,1)</f>
        <v>57.82</v>
      </c>
    </row>
    <row r="4495" spans="1:8">
      <c r="A4495" s="2" t="s">
        <v>125</v>
      </c>
      <c r="B4495" s="2"/>
      <c r="C4495">
        <v>281</v>
      </c>
      <c r="D4495">
        <v>8</v>
      </c>
      <c r="E4495">
        <v>59.383000000000003</v>
      </c>
      <c r="F4495" t="s">
        <v>238</v>
      </c>
      <c r="G4495">
        <f>_xlfn.XLOOKUP(A4495,'List of Molecules Used'!$D$3:$D$55,'List of Molecules Used'!$E$3:$E$55,"",0,1)</f>
        <v>351.255</v>
      </c>
      <c r="H4495">
        <f>_xlfn.XLOOKUP(A4495,'List of Molecules Used'!$D$3:$D$55,'List of Molecules Used'!$F$3:$F$55,"",0,1)</f>
        <v>57.82</v>
      </c>
    </row>
    <row r="4496" spans="1:8">
      <c r="A4496" s="2" t="s">
        <v>125</v>
      </c>
      <c r="B4496" s="2"/>
      <c r="C4496">
        <v>281</v>
      </c>
      <c r="D4496">
        <v>8.5</v>
      </c>
      <c r="E4496">
        <v>61.2</v>
      </c>
      <c r="F4496" t="s">
        <v>238</v>
      </c>
      <c r="G4496">
        <f>_xlfn.XLOOKUP(A4496,'List of Molecules Used'!$D$3:$D$55,'List of Molecules Used'!$E$3:$E$55,"",0,1)</f>
        <v>351.255</v>
      </c>
      <c r="H4496">
        <f>_xlfn.XLOOKUP(A4496,'List of Molecules Used'!$D$3:$D$55,'List of Molecules Used'!$F$3:$F$55,"",0,1)</f>
        <v>57.82</v>
      </c>
    </row>
    <row r="4497" spans="1:8">
      <c r="A4497" s="2" t="s">
        <v>125</v>
      </c>
      <c r="B4497" s="2"/>
      <c r="C4497">
        <v>281</v>
      </c>
      <c r="D4497">
        <v>9</v>
      </c>
      <c r="E4497">
        <v>63.177999999999997</v>
      </c>
      <c r="F4497" t="s">
        <v>238</v>
      </c>
      <c r="G4497">
        <f>_xlfn.XLOOKUP(A4497,'List of Molecules Used'!$D$3:$D$55,'List of Molecules Used'!$E$3:$E$55,"",0,1)</f>
        <v>351.255</v>
      </c>
      <c r="H4497">
        <f>_xlfn.XLOOKUP(A4497,'List of Molecules Used'!$D$3:$D$55,'List of Molecules Used'!$F$3:$F$55,"",0,1)</f>
        <v>57.82</v>
      </c>
    </row>
    <row r="4498" spans="1:8">
      <c r="A4498" s="2" t="s">
        <v>125</v>
      </c>
      <c r="B4498" s="2"/>
      <c r="C4498">
        <v>281</v>
      </c>
      <c r="D4498">
        <v>9.5</v>
      </c>
      <c r="E4498">
        <v>65.340999999999994</v>
      </c>
      <c r="F4498" t="s">
        <v>238</v>
      </c>
      <c r="G4498">
        <f>_xlfn.XLOOKUP(A4498,'List of Molecules Used'!$D$3:$D$55,'List of Molecules Used'!$E$3:$E$55,"",0,1)</f>
        <v>351.255</v>
      </c>
      <c r="H4498">
        <f>_xlfn.XLOOKUP(A4498,'List of Molecules Used'!$D$3:$D$55,'List of Molecules Used'!$F$3:$F$55,"",0,1)</f>
        <v>57.82</v>
      </c>
    </row>
    <row r="4499" spans="1:8">
      <c r="A4499" s="2" t="s">
        <v>125</v>
      </c>
      <c r="B4499" s="2"/>
      <c r="C4499">
        <v>281</v>
      </c>
      <c r="D4499">
        <v>10</v>
      </c>
      <c r="E4499">
        <v>67.721000000000004</v>
      </c>
      <c r="F4499" t="s">
        <v>238</v>
      </c>
      <c r="G4499">
        <f>_xlfn.XLOOKUP(A4499,'List of Molecules Used'!$D$3:$D$55,'List of Molecules Used'!$E$3:$E$55,"",0,1)</f>
        <v>351.255</v>
      </c>
      <c r="H4499">
        <f>_xlfn.XLOOKUP(A4499,'List of Molecules Used'!$D$3:$D$55,'List of Molecules Used'!$F$3:$F$55,"",0,1)</f>
        <v>57.82</v>
      </c>
    </row>
    <row r="4500" spans="1:8">
      <c r="A4500" s="2" t="s">
        <v>125</v>
      </c>
      <c r="B4500" s="2"/>
      <c r="C4500">
        <v>316.13</v>
      </c>
      <c r="D4500">
        <v>1</v>
      </c>
      <c r="E4500">
        <v>45.201000000000001</v>
      </c>
      <c r="F4500" t="s">
        <v>238</v>
      </c>
      <c r="G4500">
        <f>_xlfn.XLOOKUP(A4500,'List of Molecules Used'!$D$3:$D$55,'List of Molecules Used'!$E$3:$E$55,"",0,1)</f>
        <v>351.255</v>
      </c>
      <c r="H4500">
        <f>_xlfn.XLOOKUP(A4500,'List of Molecules Used'!$D$3:$D$55,'List of Molecules Used'!$F$3:$F$55,"",0,1)</f>
        <v>57.82</v>
      </c>
    </row>
    <row r="4501" spans="1:8">
      <c r="A4501" s="2" t="s">
        <v>125</v>
      </c>
      <c r="B4501" s="2"/>
      <c r="C4501">
        <v>316.13</v>
      </c>
      <c r="D4501">
        <v>1.5</v>
      </c>
      <c r="E4501">
        <v>45.637999999999998</v>
      </c>
      <c r="F4501" t="s">
        <v>238</v>
      </c>
      <c r="G4501">
        <f>_xlfn.XLOOKUP(A4501,'List of Molecules Used'!$D$3:$D$55,'List of Molecules Used'!$E$3:$E$55,"",0,1)</f>
        <v>351.255</v>
      </c>
      <c r="H4501">
        <f>_xlfn.XLOOKUP(A4501,'List of Molecules Used'!$D$3:$D$55,'List of Molecules Used'!$F$3:$F$55,"",0,1)</f>
        <v>57.82</v>
      </c>
    </row>
    <row r="4502" spans="1:8">
      <c r="A4502" s="2" t="s">
        <v>125</v>
      </c>
      <c r="B4502" s="2"/>
      <c r="C4502">
        <v>316.13</v>
      </c>
      <c r="D4502">
        <v>2</v>
      </c>
      <c r="E4502">
        <v>46.082999999999998</v>
      </c>
      <c r="F4502" t="s">
        <v>238</v>
      </c>
      <c r="G4502">
        <f>_xlfn.XLOOKUP(A4502,'List of Molecules Used'!$D$3:$D$55,'List of Molecules Used'!$E$3:$E$55,"",0,1)</f>
        <v>351.255</v>
      </c>
      <c r="H4502">
        <f>_xlfn.XLOOKUP(A4502,'List of Molecules Used'!$D$3:$D$55,'List of Molecules Used'!$F$3:$F$55,"",0,1)</f>
        <v>57.82</v>
      </c>
    </row>
    <row r="4503" spans="1:8">
      <c r="A4503" s="2" t="s">
        <v>125</v>
      </c>
      <c r="B4503" s="2"/>
      <c r="C4503">
        <v>316.13</v>
      </c>
      <c r="D4503">
        <v>2.5</v>
      </c>
      <c r="E4503">
        <v>46.539000000000001</v>
      </c>
      <c r="F4503" t="s">
        <v>238</v>
      </c>
      <c r="G4503">
        <f>_xlfn.XLOOKUP(A4503,'List of Molecules Used'!$D$3:$D$55,'List of Molecules Used'!$E$3:$E$55,"",0,1)</f>
        <v>351.255</v>
      </c>
      <c r="H4503">
        <f>_xlfn.XLOOKUP(A4503,'List of Molecules Used'!$D$3:$D$55,'List of Molecules Used'!$F$3:$F$55,"",0,1)</f>
        <v>57.82</v>
      </c>
    </row>
    <row r="4504" spans="1:8">
      <c r="A4504" s="2" t="s">
        <v>125</v>
      </c>
      <c r="B4504" s="2"/>
      <c r="C4504">
        <v>316.13</v>
      </c>
      <c r="D4504">
        <v>3</v>
      </c>
      <c r="E4504">
        <v>47.003999999999998</v>
      </c>
      <c r="F4504" t="s">
        <v>238</v>
      </c>
      <c r="G4504">
        <f>_xlfn.XLOOKUP(A4504,'List of Molecules Used'!$D$3:$D$55,'List of Molecules Used'!$E$3:$E$55,"",0,1)</f>
        <v>351.255</v>
      </c>
      <c r="H4504">
        <f>_xlfn.XLOOKUP(A4504,'List of Molecules Used'!$D$3:$D$55,'List of Molecules Used'!$F$3:$F$55,"",0,1)</f>
        <v>57.82</v>
      </c>
    </row>
    <row r="4505" spans="1:8">
      <c r="A4505" s="2" t="s">
        <v>125</v>
      </c>
      <c r="B4505" s="2"/>
      <c r="C4505">
        <v>316.13</v>
      </c>
      <c r="D4505">
        <v>3.5</v>
      </c>
      <c r="E4505">
        <v>47.48</v>
      </c>
      <c r="F4505" t="s">
        <v>238</v>
      </c>
      <c r="G4505">
        <f>_xlfn.XLOOKUP(A4505,'List of Molecules Used'!$D$3:$D$55,'List of Molecules Used'!$E$3:$E$55,"",0,1)</f>
        <v>351.255</v>
      </c>
      <c r="H4505">
        <f>_xlfn.XLOOKUP(A4505,'List of Molecules Used'!$D$3:$D$55,'List of Molecules Used'!$F$3:$F$55,"",0,1)</f>
        <v>57.82</v>
      </c>
    </row>
    <row r="4506" spans="1:8">
      <c r="A4506" s="2" t="s">
        <v>125</v>
      </c>
      <c r="B4506" s="2"/>
      <c r="C4506">
        <v>316.13</v>
      </c>
      <c r="D4506">
        <v>4</v>
      </c>
      <c r="E4506">
        <v>47.966000000000001</v>
      </c>
      <c r="F4506" t="s">
        <v>238</v>
      </c>
      <c r="G4506">
        <f>_xlfn.XLOOKUP(A4506,'List of Molecules Used'!$D$3:$D$55,'List of Molecules Used'!$E$3:$E$55,"",0,1)</f>
        <v>351.255</v>
      </c>
      <c r="H4506">
        <f>_xlfn.XLOOKUP(A4506,'List of Molecules Used'!$D$3:$D$55,'List of Molecules Used'!$F$3:$F$55,"",0,1)</f>
        <v>57.82</v>
      </c>
    </row>
    <row r="4507" spans="1:8">
      <c r="A4507" s="2" t="s">
        <v>125</v>
      </c>
      <c r="B4507" s="2"/>
      <c r="C4507">
        <v>316.13</v>
      </c>
      <c r="D4507">
        <v>4.5</v>
      </c>
      <c r="E4507">
        <v>48.463999999999999</v>
      </c>
      <c r="F4507" t="s">
        <v>238</v>
      </c>
      <c r="G4507">
        <f>_xlfn.XLOOKUP(A4507,'List of Molecules Used'!$D$3:$D$55,'List of Molecules Used'!$E$3:$E$55,"",0,1)</f>
        <v>351.255</v>
      </c>
      <c r="H4507">
        <f>_xlfn.XLOOKUP(A4507,'List of Molecules Used'!$D$3:$D$55,'List of Molecules Used'!$F$3:$F$55,"",0,1)</f>
        <v>57.82</v>
      </c>
    </row>
    <row r="4508" spans="1:8">
      <c r="A4508" s="2" t="s">
        <v>125</v>
      </c>
      <c r="B4508" s="2"/>
      <c r="C4508">
        <v>316.13</v>
      </c>
      <c r="D4508">
        <v>5</v>
      </c>
      <c r="E4508">
        <v>48.973999999999997</v>
      </c>
      <c r="F4508" t="s">
        <v>238</v>
      </c>
      <c r="G4508">
        <f>_xlfn.XLOOKUP(A4508,'List of Molecules Used'!$D$3:$D$55,'List of Molecules Used'!$E$3:$E$55,"",0,1)</f>
        <v>351.255</v>
      </c>
      <c r="H4508">
        <f>_xlfn.XLOOKUP(A4508,'List of Molecules Used'!$D$3:$D$55,'List of Molecules Used'!$F$3:$F$55,"",0,1)</f>
        <v>57.82</v>
      </c>
    </row>
    <row r="4509" spans="1:8">
      <c r="A4509" s="2" t="s">
        <v>125</v>
      </c>
      <c r="B4509" s="2"/>
      <c r="C4509">
        <v>316.13</v>
      </c>
      <c r="D4509">
        <v>5.5</v>
      </c>
      <c r="E4509">
        <v>49.496000000000002</v>
      </c>
      <c r="F4509" t="s">
        <v>238</v>
      </c>
      <c r="G4509">
        <f>_xlfn.XLOOKUP(A4509,'List of Molecules Used'!$D$3:$D$55,'List of Molecules Used'!$E$3:$E$55,"",0,1)</f>
        <v>351.255</v>
      </c>
      <c r="H4509">
        <f>_xlfn.XLOOKUP(A4509,'List of Molecules Used'!$D$3:$D$55,'List of Molecules Used'!$F$3:$F$55,"",0,1)</f>
        <v>57.82</v>
      </c>
    </row>
    <row r="4510" spans="1:8">
      <c r="A4510" s="2" t="s">
        <v>125</v>
      </c>
      <c r="B4510" s="2"/>
      <c r="C4510">
        <v>316.13</v>
      </c>
      <c r="D4510">
        <v>6</v>
      </c>
      <c r="E4510">
        <v>50.031999999999996</v>
      </c>
      <c r="F4510" t="s">
        <v>238</v>
      </c>
      <c r="G4510">
        <f>_xlfn.XLOOKUP(A4510,'List of Molecules Used'!$D$3:$D$55,'List of Molecules Used'!$E$3:$E$55,"",0,1)</f>
        <v>351.255</v>
      </c>
      <c r="H4510">
        <f>_xlfn.XLOOKUP(A4510,'List of Molecules Used'!$D$3:$D$55,'List of Molecules Used'!$F$3:$F$55,"",0,1)</f>
        <v>57.82</v>
      </c>
    </row>
    <row r="4511" spans="1:8">
      <c r="A4511" s="2" t="s">
        <v>125</v>
      </c>
      <c r="B4511" s="2"/>
      <c r="C4511">
        <v>316.13</v>
      </c>
      <c r="D4511">
        <v>6.5</v>
      </c>
      <c r="E4511">
        <v>50.58</v>
      </c>
      <c r="F4511" t="s">
        <v>238</v>
      </c>
      <c r="G4511">
        <f>_xlfn.XLOOKUP(A4511,'List of Molecules Used'!$D$3:$D$55,'List of Molecules Used'!$E$3:$E$55,"",0,1)</f>
        <v>351.255</v>
      </c>
      <c r="H4511">
        <f>_xlfn.XLOOKUP(A4511,'List of Molecules Used'!$D$3:$D$55,'List of Molecules Used'!$F$3:$F$55,"",0,1)</f>
        <v>57.82</v>
      </c>
    </row>
    <row r="4512" spans="1:8">
      <c r="A4512" s="2" t="s">
        <v>125</v>
      </c>
      <c r="B4512" s="2"/>
      <c r="C4512">
        <v>316.13</v>
      </c>
      <c r="D4512">
        <v>7</v>
      </c>
      <c r="E4512">
        <v>51.143999999999998</v>
      </c>
      <c r="F4512" t="s">
        <v>238</v>
      </c>
      <c r="G4512">
        <f>_xlfn.XLOOKUP(A4512,'List of Molecules Used'!$D$3:$D$55,'List of Molecules Used'!$E$3:$E$55,"",0,1)</f>
        <v>351.255</v>
      </c>
      <c r="H4512">
        <f>_xlfn.XLOOKUP(A4512,'List of Molecules Used'!$D$3:$D$55,'List of Molecules Used'!$F$3:$F$55,"",0,1)</f>
        <v>57.82</v>
      </c>
    </row>
    <row r="4513" spans="1:8">
      <c r="A4513" s="2" t="s">
        <v>125</v>
      </c>
      <c r="B4513" s="2"/>
      <c r="C4513">
        <v>316.13</v>
      </c>
      <c r="D4513">
        <v>7.5</v>
      </c>
      <c r="E4513">
        <v>51.722000000000001</v>
      </c>
      <c r="F4513" t="s">
        <v>238</v>
      </c>
      <c r="G4513">
        <f>_xlfn.XLOOKUP(A4513,'List of Molecules Used'!$D$3:$D$55,'List of Molecules Used'!$E$3:$E$55,"",0,1)</f>
        <v>351.255</v>
      </c>
      <c r="H4513">
        <f>_xlfn.XLOOKUP(A4513,'List of Molecules Used'!$D$3:$D$55,'List of Molecules Used'!$F$3:$F$55,"",0,1)</f>
        <v>57.82</v>
      </c>
    </row>
    <row r="4514" spans="1:8">
      <c r="A4514" s="2" t="s">
        <v>125</v>
      </c>
      <c r="B4514" s="2"/>
      <c r="C4514">
        <v>316.13</v>
      </c>
      <c r="D4514">
        <v>8</v>
      </c>
      <c r="E4514">
        <v>52.316000000000003</v>
      </c>
      <c r="F4514" t="s">
        <v>238</v>
      </c>
      <c r="G4514">
        <f>_xlfn.XLOOKUP(A4514,'List of Molecules Used'!$D$3:$D$55,'List of Molecules Used'!$E$3:$E$55,"",0,1)</f>
        <v>351.255</v>
      </c>
      <c r="H4514">
        <f>_xlfn.XLOOKUP(A4514,'List of Molecules Used'!$D$3:$D$55,'List of Molecules Used'!$F$3:$F$55,"",0,1)</f>
        <v>57.82</v>
      </c>
    </row>
    <row r="4515" spans="1:8">
      <c r="A4515" s="2" t="s">
        <v>125</v>
      </c>
      <c r="B4515" s="2"/>
      <c r="C4515">
        <v>316.13</v>
      </c>
      <c r="D4515">
        <v>8.5</v>
      </c>
      <c r="E4515">
        <v>52.927</v>
      </c>
      <c r="F4515" t="s">
        <v>238</v>
      </c>
      <c r="G4515">
        <f>_xlfn.XLOOKUP(A4515,'List of Molecules Used'!$D$3:$D$55,'List of Molecules Used'!$E$3:$E$55,"",0,1)</f>
        <v>351.255</v>
      </c>
      <c r="H4515">
        <f>_xlfn.XLOOKUP(A4515,'List of Molecules Used'!$D$3:$D$55,'List of Molecules Used'!$F$3:$F$55,"",0,1)</f>
        <v>57.82</v>
      </c>
    </row>
    <row r="4516" spans="1:8">
      <c r="A4516" s="2" t="s">
        <v>125</v>
      </c>
      <c r="B4516" s="2"/>
      <c r="C4516">
        <v>316.13</v>
      </c>
      <c r="D4516">
        <v>9</v>
      </c>
      <c r="E4516">
        <v>53.555999999999997</v>
      </c>
      <c r="F4516" t="s">
        <v>238</v>
      </c>
      <c r="G4516">
        <f>_xlfn.XLOOKUP(A4516,'List of Molecules Used'!$D$3:$D$55,'List of Molecules Used'!$E$3:$E$55,"",0,1)</f>
        <v>351.255</v>
      </c>
      <c r="H4516">
        <f>_xlfn.XLOOKUP(A4516,'List of Molecules Used'!$D$3:$D$55,'List of Molecules Used'!$F$3:$F$55,"",0,1)</f>
        <v>57.82</v>
      </c>
    </row>
    <row r="4517" spans="1:8">
      <c r="A4517" s="2" t="s">
        <v>125</v>
      </c>
      <c r="B4517" s="2"/>
      <c r="C4517">
        <v>316.13</v>
      </c>
      <c r="D4517">
        <v>9.5</v>
      </c>
      <c r="E4517">
        <v>54.203000000000003</v>
      </c>
      <c r="F4517" t="s">
        <v>238</v>
      </c>
      <c r="G4517">
        <f>_xlfn.XLOOKUP(A4517,'List of Molecules Used'!$D$3:$D$55,'List of Molecules Used'!$E$3:$E$55,"",0,1)</f>
        <v>351.255</v>
      </c>
      <c r="H4517">
        <f>_xlfn.XLOOKUP(A4517,'List of Molecules Used'!$D$3:$D$55,'List of Molecules Used'!$F$3:$F$55,"",0,1)</f>
        <v>57.82</v>
      </c>
    </row>
    <row r="4518" spans="1:8">
      <c r="A4518" s="2" t="s">
        <v>125</v>
      </c>
      <c r="B4518" s="2"/>
      <c r="C4518">
        <v>316.13</v>
      </c>
      <c r="D4518">
        <v>10</v>
      </c>
      <c r="E4518">
        <v>54.87</v>
      </c>
      <c r="F4518" t="s">
        <v>238</v>
      </c>
      <c r="G4518">
        <f>_xlfn.XLOOKUP(A4518,'List of Molecules Used'!$D$3:$D$55,'List of Molecules Used'!$E$3:$E$55,"",0,1)</f>
        <v>351.255</v>
      </c>
      <c r="H4518">
        <f>_xlfn.XLOOKUP(A4518,'List of Molecules Used'!$D$3:$D$55,'List of Molecules Used'!$F$3:$F$55,"",0,1)</f>
        <v>57.82</v>
      </c>
    </row>
    <row r="4519" spans="1:8">
      <c r="A4519" s="2" t="s">
        <v>125</v>
      </c>
      <c r="B4519" s="2"/>
      <c r="C4519">
        <v>351.25</v>
      </c>
      <c r="D4519">
        <v>1</v>
      </c>
      <c r="E4519">
        <v>47.756</v>
      </c>
      <c r="F4519" t="s">
        <v>238</v>
      </c>
      <c r="G4519">
        <f>_xlfn.XLOOKUP(A4519,'List of Molecules Used'!$D$3:$D$55,'List of Molecules Used'!$E$3:$E$55,"",0,1)</f>
        <v>351.255</v>
      </c>
      <c r="H4519">
        <f>_xlfn.XLOOKUP(A4519,'List of Molecules Used'!$D$3:$D$55,'List of Molecules Used'!$F$3:$F$55,"",0,1)</f>
        <v>57.82</v>
      </c>
    </row>
    <row r="4520" spans="1:8">
      <c r="A4520" s="2" t="s">
        <v>125</v>
      </c>
      <c r="B4520" s="2"/>
      <c r="C4520">
        <v>351.25</v>
      </c>
      <c r="D4520">
        <v>1.5</v>
      </c>
      <c r="E4520">
        <v>48.02</v>
      </c>
      <c r="F4520" t="s">
        <v>238</v>
      </c>
      <c r="G4520">
        <f>_xlfn.XLOOKUP(A4520,'List of Molecules Used'!$D$3:$D$55,'List of Molecules Used'!$E$3:$E$55,"",0,1)</f>
        <v>351.255</v>
      </c>
      <c r="H4520">
        <f>_xlfn.XLOOKUP(A4520,'List of Molecules Used'!$D$3:$D$55,'List of Molecules Used'!$F$3:$F$55,"",0,1)</f>
        <v>57.82</v>
      </c>
    </row>
    <row r="4521" spans="1:8">
      <c r="A4521" s="2" t="s">
        <v>125</v>
      </c>
      <c r="B4521" s="2"/>
      <c r="C4521">
        <v>351.25</v>
      </c>
      <c r="D4521">
        <v>2</v>
      </c>
      <c r="E4521">
        <v>48.286999999999999</v>
      </c>
      <c r="F4521" t="s">
        <v>238</v>
      </c>
      <c r="G4521">
        <f>_xlfn.XLOOKUP(A4521,'List of Molecules Used'!$D$3:$D$55,'List of Molecules Used'!$E$3:$E$55,"",0,1)</f>
        <v>351.255</v>
      </c>
      <c r="H4521">
        <f>_xlfn.XLOOKUP(A4521,'List of Molecules Used'!$D$3:$D$55,'List of Molecules Used'!$F$3:$F$55,"",0,1)</f>
        <v>57.82</v>
      </c>
    </row>
    <row r="4522" spans="1:8">
      <c r="A4522" s="2" t="s">
        <v>125</v>
      </c>
      <c r="B4522" s="2"/>
      <c r="C4522">
        <v>351.25</v>
      </c>
      <c r="D4522">
        <v>2.5</v>
      </c>
      <c r="E4522">
        <v>48.558</v>
      </c>
      <c r="F4522" t="s">
        <v>238</v>
      </c>
      <c r="G4522">
        <f>_xlfn.XLOOKUP(A4522,'List of Molecules Used'!$D$3:$D$55,'List of Molecules Used'!$E$3:$E$55,"",0,1)</f>
        <v>351.255</v>
      </c>
      <c r="H4522">
        <f>_xlfn.XLOOKUP(A4522,'List of Molecules Used'!$D$3:$D$55,'List of Molecules Used'!$F$3:$F$55,"",0,1)</f>
        <v>57.82</v>
      </c>
    </row>
    <row r="4523" spans="1:8">
      <c r="A4523" s="2" t="s">
        <v>125</v>
      </c>
      <c r="B4523" s="2"/>
      <c r="C4523">
        <v>351.25</v>
      </c>
      <c r="D4523">
        <v>3</v>
      </c>
      <c r="E4523">
        <v>48.832999999999998</v>
      </c>
      <c r="F4523" t="s">
        <v>238</v>
      </c>
      <c r="G4523">
        <f>_xlfn.XLOOKUP(A4523,'List of Molecules Used'!$D$3:$D$55,'List of Molecules Used'!$E$3:$E$55,"",0,1)</f>
        <v>351.255</v>
      </c>
      <c r="H4523">
        <f>_xlfn.XLOOKUP(A4523,'List of Molecules Used'!$D$3:$D$55,'List of Molecules Used'!$F$3:$F$55,"",0,1)</f>
        <v>57.82</v>
      </c>
    </row>
    <row r="4524" spans="1:8">
      <c r="A4524" s="2" t="s">
        <v>125</v>
      </c>
      <c r="B4524" s="2"/>
      <c r="C4524">
        <v>351.25</v>
      </c>
      <c r="D4524">
        <v>3.5</v>
      </c>
      <c r="E4524">
        <v>49.110999999999997</v>
      </c>
      <c r="F4524" t="s">
        <v>238</v>
      </c>
      <c r="G4524">
        <f>_xlfn.XLOOKUP(A4524,'List of Molecules Used'!$D$3:$D$55,'List of Molecules Used'!$E$3:$E$55,"",0,1)</f>
        <v>351.255</v>
      </c>
      <c r="H4524">
        <f>_xlfn.XLOOKUP(A4524,'List of Molecules Used'!$D$3:$D$55,'List of Molecules Used'!$F$3:$F$55,"",0,1)</f>
        <v>57.82</v>
      </c>
    </row>
    <row r="4525" spans="1:8">
      <c r="A4525" s="2" t="s">
        <v>125</v>
      </c>
      <c r="B4525" s="2"/>
      <c r="C4525">
        <v>351.25</v>
      </c>
      <c r="D4525">
        <v>4</v>
      </c>
      <c r="E4525">
        <v>49.393999999999998</v>
      </c>
      <c r="F4525" t="s">
        <v>238</v>
      </c>
      <c r="G4525">
        <f>_xlfn.XLOOKUP(A4525,'List of Molecules Used'!$D$3:$D$55,'List of Molecules Used'!$E$3:$E$55,"",0,1)</f>
        <v>351.255</v>
      </c>
      <c r="H4525">
        <f>_xlfn.XLOOKUP(A4525,'List of Molecules Used'!$D$3:$D$55,'List of Molecules Used'!$F$3:$F$55,"",0,1)</f>
        <v>57.82</v>
      </c>
    </row>
    <row r="4526" spans="1:8">
      <c r="A4526" s="2" t="s">
        <v>125</v>
      </c>
      <c r="B4526" s="2"/>
      <c r="C4526">
        <v>351.25</v>
      </c>
      <c r="D4526">
        <v>4.5</v>
      </c>
      <c r="E4526">
        <v>49.68</v>
      </c>
      <c r="F4526" t="s">
        <v>238</v>
      </c>
      <c r="G4526">
        <f>_xlfn.XLOOKUP(A4526,'List of Molecules Used'!$D$3:$D$55,'List of Molecules Used'!$E$3:$E$55,"",0,1)</f>
        <v>351.255</v>
      </c>
      <c r="H4526">
        <f>_xlfn.XLOOKUP(A4526,'List of Molecules Used'!$D$3:$D$55,'List of Molecules Used'!$F$3:$F$55,"",0,1)</f>
        <v>57.82</v>
      </c>
    </row>
    <row r="4527" spans="1:8">
      <c r="A4527" s="2" t="s">
        <v>125</v>
      </c>
      <c r="B4527" s="2"/>
      <c r="C4527">
        <v>351.25</v>
      </c>
      <c r="D4527">
        <v>5</v>
      </c>
      <c r="E4527">
        <v>49.970999999999997</v>
      </c>
      <c r="F4527" t="s">
        <v>238</v>
      </c>
      <c r="G4527">
        <f>_xlfn.XLOOKUP(A4527,'List of Molecules Used'!$D$3:$D$55,'List of Molecules Used'!$E$3:$E$55,"",0,1)</f>
        <v>351.255</v>
      </c>
      <c r="H4527">
        <f>_xlfn.XLOOKUP(A4527,'List of Molecules Used'!$D$3:$D$55,'List of Molecules Used'!$F$3:$F$55,"",0,1)</f>
        <v>57.82</v>
      </c>
    </row>
    <row r="4528" spans="1:8">
      <c r="A4528" s="2" t="s">
        <v>125</v>
      </c>
      <c r="B4528" s="2"/>
      <c r="C4528">
        <v>351.25</v>
      </c>
      <c r="D4528">
        <v>5.5</v>
      </c>
      <c r="E4528">
        <v>50.265000000000001</v>
      </c>
      <c r="F4528" t="s">
        <v>238</v>
      </c>
      <c r="G4528">
        <f>_xlfn.XLOOKUP(A4528,'List of Molecules Used'!$D$3:$D$55,'List of Molecules Used'!$E$3:$E$55,"",0,1)</f>
        <v>351.255</v>
      </c>
      <c r="H4528">
        <f>_xlfn.XLOOKUP(A4528,'List of Molecules Used'!$D$3:$D$55,'List of Molecules Used'!$F$3:$F$55,"",0,1)</f>
        <v>57.82</v>
      </c>
    </row>
    <row r="4529" spans="1:8">
      <c r="A4529" s="2" t="s">
        <v>125</v>
      </c>
      <c r="B4529" s="2"/>
      <c r="C4529">
        <v>351.25</v>
      </c>
      <c r="D4529">
        <v>6</v>
      </c>
      <c r="E4529">
        <v>50.564</v>
      </c>
      <c r="F4529" t="s">
        <v>238</v>
      </c>
      <c r="G4529">
        <f>_xlfn.XLOOKUP(A4529,'List of Molecules Used'!$D$3:$D$55,'List of Molecules Used'!$E$3:$E$55,"",0,1)</f>
        <v>351.255</v>
      </c>
      <c r="H4529">
        <f>_xlfn.XLOOKUP(A4529,'List of Molecules Used'!$D$3:$D$55,'List of Molecules Used'!$F$3:$F$55,"",0,1)</f>
        <v>57.82</v>
      </c>
    </row>
    <row r="4530" spans="1:8">
      <c r="A4530" s="2" t="s">
        <v>125</v>
      </c>
      <c r="B4530" s="2"/>
      <c r="C4530">
        <v>351.25</v>
      </c>
      <c r="D4530">
        <v>6.5</v>
      </c>
      <c r="E4530">
        <v>50.868000000000002</v>
      </c>
      <c r="F4530" t="s">
        <v>238</v>
      </c>
      <c r="G4530">
        <f>_xlfn.XLOOKUP(A4530,'List of Molecules Used'!$D$3:$D$55,'List of Molecules Used'!$E$3:$E$55,"",0,1)</f>
        <v>351.255</v>
      </c>
      <c r="H4530">
        <f>_xlfn.XLOOKUP(A4530,'List of Molecules Used'!$D$3:$D$55,'List of Molecules Used'!$F$3:$F$55,"",0,1)</f>
        <v>57.82</v>
      </c>
    </row>
    <row r="4531" spans="1:8">
      <c r="A4531" s="2" t="s">
        <v>125</v>
      </c>
      <c r="B4531" s="2"/>
      <c r="C4531">
        <v>351.25</v>
      </c>
      <c r="D4531">
        <v>7</v>
      </c>
      <c r="E4531">
        <v>51.176000000000002</v>
      </c>
      <c r="F4531" t="s">
        <v>238</v>
      </c>
      <c r="G4531">
        <f>_xlfn.XLOOKUP(A4531,'List of Molecules Used'!$D$3:$D$55,'List of Molecules Used'!$E$3:$E$55,"",0,1)</f>
        <v>351.255</v>
      </c>
      <c r="H4531">
        <f>_xlfn.XLOOKUP(A4531,'List of Molecules Used'!$D$3:$D$55,'List of Molecules Used'!$F$3:$F$55,"",0,1)</f>
        <v>57.82</v>
      </c>
    </row>
    <row r="4532" spans="1:8">
      <c r="A4532" s="2" t="s">
        <v>125</v>
      </c>
      <c r="B4532" s="2"/>
      <c r="C4532">
        <v>351.25</v>
      </c>
      <c r="D4532">
        <v>7.5</v>
      </c>
      <c r="E4532">
        <v>51.488999999999997</v>
      </c>
      <c r="F4532" t="s">
        <v>238</v>
      </c>
      <c r="G4532">
        <f>_xlfn.XLOOKUP(A4532,'List of Molecules Used'!$D$3:$D$55,'List of Molecules Used'!$E$3:$E$55,"",0,1)</f>
        <v>351.255</v>
      </c>
      <c r="H4532">
        <f>_xlfn.XLOOKUP(A4532,'List of Molecules Used'!$D$3:$D$55,'List of Molecules Used'!$F$3:$F$55,"",0,1)</f>
        <v>57.82</v>
      </c>
    </row>
    <row r="4533" spans="1:8">
      <c r="A4533" s="2" t="s">
        <v>125</v>
      </c>
      <c r="B4533" s="2"/>
      <c r="C4533">
        <v>351.25</v>
      </c>
      <c r="D4533">
        <v>8</v>
      </c>
      <c r="E4533">
        <v>51.805999999999997</v>
      </c>
      <c r="F4533" t="s">
        <v>238</v>
      </c>
      <c r="G4533">
        <f>_xlfn.XLOOKUP(A4533,'List of Molecules Used'!$D$3:$D$55,'List of Molecules Used'!$E$3:$E$55,"",0,1)</f>
        <v>351.255</v>
      </c>
      <c r="H4533">
        <f>_xlfn.XLOOKUP(A4533,'List of Molecules Used'!$D$3:$D$55,'List of Molecules Used'!$F$3:$F$55,"",0,1)</f>
        <v>57.82</v>
      </c>
    </row>
    <row r="4534" spans="1:8">
      <c r="A4534" s="2" t="s">
        <v>125</v>
      </c>
      <c r="B4534" s="2"/>
      <c r="C4534">
        <v>351.25</v>
      </c>
      <c r="D4534">
        <v>8.5</v>
      </c>
      <c r="E4534">
        <v>52.128</v>
      </c>
      <c r="F4534" t="s">
        <v>238</v>
      </c>
      <c r="G4534">
        <f>_xlfn.XLOOKUP(A4534,'List of Molecules Used'!$D$3:$D$55,'List of Molecules Used'!$E$3:$E$55,"",0,1)</f>
        <v>351.255</v>
      </c>
      <c r="H4534">
        <f>_xlfn.XLOOKUP(A4534,'List of Molecules Used'!$D$3:$D$55,'List of Molecules Used'!$F$3:$F$55,"",0,1)</f>
        <v>57.82</v>
      </c>
    </row>
    <row r="4535" spans="1:8">
      <c r="A4535" s="2" t="s">
        <v>125</v>
      </c>
      <c r="B4535" s="2"/>
      <c r="C4535">
        <v>351.25</v>
      </c>
      <c r="D4535">
        <v>9</v>
      </c>
      <c r="E4535">
        <v>52.456000000000003</v>
      </c>
      <c r="F4535" t="s">
        <v>238</v>
      </c>
      <c r="G4535">
        <f>_xlfn.XLOOKUP(A4535,'List of Molecules Used'!$D$3:$D$55,'List of Molecules Used'!$E$3:$E$55,"",0,1)</f>
        <v>351.255</v>
      </c>
      <c r="H4535">
        <f>_xlfn.XLOOKUP(A4535,'List of Molecules Used'!$D$3:$D$55,'List of Molecules Used'!$F$3:$F$55,"",0,1)</f>
        <v>57.82</v>
      </c>
    </row>
    <row r="4536" spans="1:8">
      <c r="A4536" s="2" t="s">
        <v>125</v>
      </c>
      <c r="B4536" s="2"/>
      <c r="C4536">
        <v>351.25</v>
      </c>
      <c r="D4536">
        <v>9.5</v>
      </c>
      <c r="E4536">
        <v>52.789000000000001</v>
      </c>
      <c r="F4536" t="s">
        <v>238</v>
      </c>
      <c r="G4536">
        <f>_xlfn.XLOOKUP(A4536,'List of Molecules Used'!$D$3:$D$55,'List of Molecules Used'!$E$3:$E$55,"",0,1)</f>
        <v>351.255</v>
      </c>
      <c r="H4536">
        <f>_xlfn.XLOOKUP(A4536,'List of Molecules Used'!$D$3:$D$55,'List of Molecules Used'!$F$3:$F$55,"",0,1)</f>
        <v>57.82</v>
      </c>
    </row>
    <row r="4537" spans="1:8">
      <c r="A4537" s="2" t="s">
        <v>125</v>
      </c>
      <c r="B4537" s="2"/>
      <c r="C4537">
        <v>351.25</v>
      </c>
      <c r="D4537">
        <v>10</v>
      </c>
      <c r="E4537">
        <v>53.125999999999998</v>
      </c>
      <c r="F4537" t="s">
        <v>238</v>
      </c>
      <c r="G4537">
        <f>_xlfn.XLOOKUP(A4537,'List of Molecules Used'!$D$3:$D$55,'List of Molecules Used'!$E$3:$E$55,"",0,1)</f>
        <v>351.255</v>
      </c>
      <c r="H4537">
        <f>_xlfn.XLOOKUP(A4537,'List of Molecules Used'!$D$3:$D$55,'List of Molecules Used'!$F$3:$F$55,"",0,1)</f>
        <v>57.82</v>
      </c>
    </row>
    <row r="4538" spans="1:8">
      <c r="A4538" s="2" t="s">
        <v>125</v>
      </c>
      <c r="B4538" s="2"/>
      <c r="C4538">
        <v>386.38</v>
      </c>
      <c r="D4538">
        <v>1</v>
      </c>
      <c r="E4538">
        <v>50.546999999999997</v>
      </c>
      <c r="F4538" t="s">
        <v>238</v>
      </c>
      <c r="G4538">
        <f>_xlfn.XLOOKUP(A4538,'List of Molecules Used'!$D$3:$D$55,'List of Molecules Used'!$E$3:$E$55,"",0,1)</f>
        <v>351.255</v>
      </c>
      <c r="H4538">
        <f>_xlfn.XLOOKUP(A4538,'List of Molecules Used'!$D$3:$D$55,'List of Molecules Used'!$F$3:$F$55,"",0,1)</f>
        <v>57.82</v>
      </c>
    </row>
    <row r="4539" spans="1:8">
      <c r="A4539" s="2" t="s">
        <v>125</v>
      </c>
      <c r="B4539" s="2"/>
      <c r="C4539">
        <v>386.38</v>
      </c>
      <c r="D4539">
        <v>1.5</v>
      </c>
      <c r="E4539">
        <v>50.722000000000001</v>
      </c>
      <c r="F4539" t="s">
        <v>238</v>
      </c>
      <c r="G4539">
        <f>_xlfn.XLOOKUP(A4539,'List of Molecules Used'!$D$3:$D$55,'List of Molecules Used'!$E$3:$E$55,"",0,1)</f>
        <v>351.255</v>
      </c>
      <c r="H4539">
        <f>_xlfn.XLOOKUP(A4539,'List of Molecules Used'!$D$3:$D$55,'List of Molecules Used'!$F$3:$F$55,"",0,1)</f>
        <v>57.82</v>
      </c>
    </row>
    <row r="4540" spans="1:8">
      <c r="A4540" s="2" t="s">
        <v>125</v>
      </c>
      <c r="B4540" s="2"/>
      <c r="C4540">
        <v>386.38</v>
      </c>
      <c r="D4540">
        <v>2</v>
      </c>
      <c r="E4540">
        <v>50.899000000000001</v>
      </c>
      <c r="F4540" t="s">
        <v>238</v>
      </c>
      <c r="G4540">
        <f>_xlfn.XLOOKUP(A4540,'List of Molecules Used'!$D$3:$D$55,'List of Molecules Used'!$E$3:$E$55,"",0,1)</f>
        <v>351.255</v>
      </c>
      <c r="H4540">
        <f>_xlfn.XLOOKUP(A4540,'List of Molecules Used'!$D$3:$D$55,'List of Molecules Used'!$F$3:$F$55,"",0,1)</f>
        <v>57.82</v>
      </c>
    </row>
    <row r="4541" spans="1:8">
      <c r="A4541" s="2" t="s">
        <v>125</v>
      </c>
      <c r="B4541" s="2"/>
      <c r="C4541">
        <v>386.38</v>
      </c>
      <c r="D4541">
        <v>2.5</v>
      </c>
      <c r="E4541">
        <v>51.076999999999998</v>
      </c>
      <c r="F4541" t="s">
        <v>238</v>
      </c>
      <c r="G4541">
        <f>_xlfn.XLOOKUP(A4541,'List of Molecules Used'!$D$3:$D$55,'List of Molecules Used'!$E$3:$E$55,"",0,1)</f>
        <v>351.255</v>
      </c>
      <c r="H4541">
        <f>_xlfn.XLOOKUP(A4541,'List of Molecules Used'!$D$3:$D$55,'List of Molecules Used'!$F$3:$F$55,"",0,1)</f>
        <v>57.82</v>
      </c>
    </row>
    <row r="4542" spans="1:8">
      <c r="A4542" s="2" t="s">
        <v>125</v>
      </c>
      <c r="B4542" s="2"/>
      <c r="C4542">
        <v>386.38</v>
      </c>
      <c r="D4542">
        <v>3</v>
      </c>
      <c r="E4542">
        <v>51.256999999999998</v>
      </c>
      <c r="F4542" t="s">
        <v>238</v>
      </c>
      <c r="G4542">
        <f>_xlfn.XLOOKUP(A4542,'List of Molecules Used'!$D$3:$D$55,'List of Molecules Used'!$E$3:$E$55,"",0,1)</f>
        <v>351.255</v>
      </c>
      <c r="H4542">
        <f>_xlfn.XLOOKUP(A4542,'List of Molecules Used'!$D$3:$D$55,'List of Molecules Used'!$F$3:$F$55,"",0,1)</f>
        <v>57.82</v>
      </c>
    </row>
    <row r="4543" spans="1:8">
      <c r="A4543" s="2" t="s">
        <v>125</v>
      </c>
      <c r="B4543" s="2"/>
      <c r="C4543">
        <v>386.38</v>
      </c>
      <c r="D4543">
        <v>3.5</v>
      </c>
      <c r="E4543">
        <v>51.438000000000002</v>
      </c>
      <c r="F4543" t="s">
        <v>238</v>
      </c>
      <c r="G4543">
        <f>_xlfn.XLOOKUP(A4543,'List of Molecules Used'!$D$3:$D$55,'List of Molecules Used'!$E$3:$E$55,"",0,1)</f>
        <v>351.255</v>
      </c>
      <c r="H4543">
        <f>_xlfn.XLOOKUP(A4543,'List of Molecules Used'!$D$3:$D$55,'List of Molecules Used'!$F$3:$F$55,"",0,1)</f>
        <v>57.82</v>
      </c>
    </row>
    <row r="4544" spans="1:8">
      <c r="A4544" s="2" t="s">
        <v>125</v>
      </c>
      <c r="B4544" s="2"/>
      <c r="C4544">
        <v>386.38</v>
      </c>
      <c r="D4544">
        <v>4</v>
      </c>
      <c r="E4544">
        <v>51.621000000000002</v>
      </c>
      <c r="F4544" t="s">
        <v>238</v>
      </c>
      <c r="G4544">
        <f>_xlfn.XLOOKUP(A4544,'List of Molecules Used'!$D$3:$D$55,'List of Molecules Used'!$E$3:$E$55,"",0,1)</f>
        <v>351.255</v>
      </c>
      <c r="H4544">
        <f>_xlfn.XLOOKUP(A4544,'List of Molecules Used'!$D$3:$D$55,'List of Molecules Used'!$F$3:$F$55,"",0,1)</f>
        <v>57.82</v>
      </c>
    </row>
    <row r="4545" spans="1:8">
      <c r="A4545" s="2" t="s">
        <v>125</v>
      </c>
      <c r="B4545" s="2"/>
      <c r="C4545">
        <v>386.38</v>
      </c>
      <c r="D4545">
        <v>4.5</v>
      </c>
      <c r="E4545">
        <v>51.805999999999997</v>
      </c>
      <c r="F4545" t="s">
        <v>238</v>
      </c>
      <c r="G4545">
        <f>_xlfn.XLOOKUP(A4545,'List of Molecules Used'!$D$3:$D$55,'List of Molecules Used'!$E$3:$E$55,"",0,1)</f>
        <v>351.255</v>
      </c>
      <c r="H4545">
        <f>_xlfn.XLOOKUP(A4545,'List of Molecules Used'!$D$3:$D$55,'List of Molecules Used'!$F$3:$F$55,"",0,1)</f>
        <v>57.82</v>
      </c>
    </row>
    <row r="4546" spans="1:8">
      <c r="A4546" s="2" t="s">
        <v>125</v>
      </c>
      <c r="B4546" s="2"/>
      <c r="C4546">
        <v>386.38</v>
      </c>
      <c r="D4546">
        <v>5</v>
      </c>
      <c r="E4546">
        <v>51.993000000000002</v>
      </c>
      <c r="F4546" t="s">
        <v>238</v>
      </c>
      <c r="G4546">
        <f>_xlfn.XLOOKUP(A4546,'List of Molecules Used'!$D$3:$D$55,'List of Molecules Used'!$E$3:$E$55,"",0,1)</f>
        <v>351.255</v>
      </c>
      <c r="H4546">
        <f>_xlfn.XLOOKUP(A4546,'List of Molecules Used'!$D$3:$D$55,'List of Molecules Used'!$F$3:$F$55,"",0,1)</f>
        <v>57.82</v>
      </c>
    </row>
    <row r="4547" spans="1:8">
      <c r="A4547" s="2" t="s">
        <v>125</v>
      </c>
      <c r="B4547" s="2"/>
      <c r="C4547">
        <v>386.38</v>
      </c>
      <c r="D4547">
        <v>5.5</v>
      </c>
      <c r="E4547">
        <v>52.180999999999997</v>
      </c>
      <c r="F4547" t="s">
        <v>238</v>
      </c>
      <c r="G4547">
        <f>_xlfn.XLOOKUP(A4547,'List of Molecules Used'!$D$3:$D$55,'List of Molecules Used'!$E$3:$E$55,"",0,1)</f>
        <v>351.255</v>
      </c>
      <c r="H4547">
        <f>_xlfn.XLOOKUP(A4547,'List of Molecules Used'!$D$3:$D$55,'List of Molecules Used'!$F$3:$F$55,"",0,1)</f>
        <v>57.82</v>
      </c>
    </row>
    <row r="4548" spans="1:8">
      <c r="A4548" s="2" t="s">
        <v>125</v>
      </c>
      <c r="B4548" s="2"/>
      <c r="C4548">
        <v>386.38</v>
      </c>
      <c r="D4548">
        <v>6</v>
      </c>
      <c r="E4548">
        <v>52.371000000000002</v>
      </c>
      <c r="F4548" t="s">
        <v>238</v>
      </c>
      <c r="G4548">
        <f>_xlfn.XLOOKUP(A4548,'List of Molecules Used'!$D$3:$D$55,'List of Molecules Used'!$E$3:$E$55,"",0,1)</f>
        <v>351.255</v>
      </c>
      <c r="H4548">
        <f>_xlfn.XLOOKUP(A4548,'List of Molecules Used'!$D$3:$D$55,'List of Molecules Used'!$F$3:$F$55,"",0,1)</f>
        <v>57.82</v>
      </c>
    </row>
    <row r="4549" spans="1:8">
      <c r="A4549" s="2" t="s">
        <v>125</v>
      </c>
      <c r="B4549" s="2"/>
      <c r="C4549">
        <v>386.38</v>
      </c>
      <c r="D4549">
        <v>6.5</v>
      </c>
      <c r="E4549">
        <v>52.563000000000002</v>
      </c>
      <c r="F4549" t="s">
        <v>238</v>
      </c>
      <c r="G4549">
        <f>_xlfn.XLOOKUP(A4549,'List of Molecules Used'!$D$3:$D$55,'List of Molecules Used'!$E$3:$E$55,"",0,1)</f>
        <v>351.255</v>
      </c>
      <c r="H4549">
        <f>_xlfn.XLOOKUP(A4549,'List of Molecules Used'!$D$3:$D$55,'List of Molecules Used'!$F$3:$F$55,"",0,1)</f>
        <v>57.82</v>
      </c>
    </row>
    <row r="4550" spans="1:8">
      <c r="A4550" s="2" t="s">
        <v>125</v>
      </c>
      <c r="B4550" s="2"/>
      <c r="C4550">
        <v>386.38</v>
      </c>
      <c r="D4550">
        <v>7</v>
      </c>
      <c r="E4550">
        <v>52.756999999999998</v>
      </c>
      <c r="F4550" t="s">
        <v>238</v>
      </c>
      <c r="G4550">
        <f>_xlfn.XLOOKUP(A4550,'List of Molecules Used'!$D$3:$D$55,'List of Molecules Used'!$E$3:$E$55,"",0,1)</f>
        <v>351.255</v>
      </c>
      <c r="H4550">
        <f>_xlfn.XLOOKUP(A4550,'List of Molecules Used'!$D$3:$D$55,'List of Molecules Used'!$F$3:$F$55,"",0,1)</f>
        <v>57.82</v>
      </c>
    </row>
    <row r="4551" spans="1:8">
      <c r="A4551" s="2" t="s">
        <v>125</v>
      </c>
      <c r="B4551" s="2"/>
      <c r="C4551">
        <v>386.38</v>
      </c>
      <c r="D4551">
        <v>7.5</v>
      </c>
      <c r="E4551">
        <v>52.951999999999998</v>
      </c>
      <c r="F4551" t="s">
        <v>238</v>
      </c>
      <c r="G4551">
        <f>_xlfn.XLOOKUP(A4551,'List of Molecules Used'!$D$3:$D$55,'List of Molecules Used'!$E$3:$E$55,"",0,1)</f>
        <v>351.255</v>
      </c>
      <c r="H4551">
        <f>_xlfn.XLOOKUP(A4551,'List of Molecules Used'!$D$3:$D$55,'List of Molecules Used'!$F$3:$F$55,"",0,1)</f>
        <v>57.82</v>
      </c>
    </row>
    <row r="4552" spans="1:8">
      <c r="A4552" s="2" t="s">
        <v>125</v>
      </c>
      <c r="B4552" s="2"/>
      <c r="C4552">
        <v>386.38</v>
      </c>
      <c r="D4552">
        <v>8</v>
      </c>
      <c r="E4552">
        <v>53.15</v>
      </c>
      <c r="F4552" t="s">
        <v>238</v>
      </c>
      <c r="G4552">
        <f>_xlfn.XLOOKUP(A4552,'List of Molecules Used'!$D$3:$D$55,'List of Molecules Used'!$E$3:$E$55,"",0,1)</f>
        <v>351.255</v>
      </c>
      <c r="H4552">
        <f>_xlfn.XLOOKUP(A4552,'List of Molecules Used'!$D$3:$D$55,'List of Molecules Used'!$F$3:$F$55,"",0,1)</f>
        <v>57.82</v>
      </c>
    </row>
    <row r="4553" spans="1:8">
      <c r="A4553" s="2" t="s">
        <v>125</v>
      </c>
      <c r="B4553" s="2"/>
      <c r="C4553">
        <v>386.38</v>
      </c>
      <c r="D4553">
        <v>8.5</v>
      </c>
      <c r="E4553">
        <v>53.348999999999997</v>
      </c>
      <c r="F4553" t="s">
        <v>238</v>
      </c>
      <c r="G4553">
        <f>_xlfn.XLOOKUP(A4553,'List of Molecules Used'!$D$3:$D$55,'List of Molecules Used'!$E$3:$E$55,"",0,1)</f>
        <v>351.255</v>
      </c>
      <c r="H4553">
        <f>_xlfn.XLOOKUP(A4553,'List of Molecules Used'!$D$3:$D$55,'List of Molecules Used'!$F$3:$F$55,"",0,1)</f>
        <v>57.82</v>
      </c>
    </row>
    <row r="4554" spans="1:8">
      <c r="A4554" s="2" t="s">
        <v>125</v>
      </c>
      <c r="B4554" s="2"/>
      <c r="C4554">
        <v>386.38</v>
      </c>
      <c r="D4554">
        <v>9</v>
      </c>
      <c r="E4554">
        <v>53.551000000000002</v>
      </c>
      <c r="F4554" t="s">
        <v>238</v>
      </c>
      <c r="G4554">
        <f>_xlfn.XLOOKUP(A4554,'List of Molecules Used'!$D$3:$D$55,'List of Molecules Used'!$E$3:$E$55,"",0,1)</f>
        <v>351.255</v>
      </c>
      <c r="H4554">
        <f>_xlfn.XLOOKUP(A4554,'List of Molecules Used'!$D$3:$D$55,'List of Molecules Used'!$F$3:$F$55,"",0,1)</f>
        <v>57.82</v>
      </c>
    </row>
    <row r="4555" spans="1:8">
      <c r="A4555" s="2" t="s">
        <v>125</v>
      </c>
      <c r="B4555" s="2"/>
      <c r="C4555">
        <v>386.38</v>
      </c>
      <c r="D4555">
        <v>9.5</v>
      </c>
      <c r="E4555">
        <v>53.753999999999998</v>
      </c>
      <c r="F4555" t="s">
        <v>238</v>
      </c>
      <c r="G4555">
        <f>_xlfn.XLOOKUP(A4555,'List of Molecules Used'!$D$3:$D$55,'List of Molecules Used'!$E$3:$E$55,"",0,1)</f>
        <v>351.255</v>
      </c>
      <c r="H4555">
        <f>_xlfn.XLOOKUP(A4555,'List of Molecules Used'!$D$3:$D$55,'List of Molecules Used'!$F$3:$F$55,"",0,1)</f>
        <v>57.82</v>
      </c>
    </row>
    <row r="4556" spans="1:8">
      <c r="A4556" s="2" t="s">
        <v>125</v>
      </c>
      <c r="B4556" s="2"/>
      <c r="C4556">
        <v>386.38</v>
      </c>
      <c r="D4556">
        <v>10</v>
      </c>
      <c r="E4556">
        <v>53.959000000000003</v>
      </c>
      <c r="F4556" t="s">
        <v>238</v>
      </c>
      <c r="G4556">
        <f>_xlfn.XLOOKUP(A4556,'List of Molecules Used'!$D$3:$D$55,'List of Molecules Used'!$E$3:$E$55,"",0,1)</f>
        <v>351.255</v>
      </c>
      <c r="H4556">
        <f>_xlfn.XLOOKUP(A4556,'List of Molecules Used'!$D$3:$D$55,'List of Molecules Used'!$F$3:$F$55,"",0,1)</f>
        <v>57.82</v>
      </c>
    </row>
    <row r="4557" spans="1:8">
      <c r="A4557" s="2" t="s">
        <v>125</v>
      </c>
      <c r="B4557" s="2"/>
      <c r="C4557">
        <v>421.51</v>
      </c>
      <c r="D4557">
        <v>1</v>
      </c>
      <c r="E4557">
        <v>53.398000000000003</v>
      </c>
      <c r="F4557" t="s">
        <v>238</v>
      </c>
      <c r="G4557">
        <f>_xlfn.XLOOKUP(A4557,'List of Molecules Used'!$D$3:$D$55,'List of Molecules Used'!$E$3:$E$55,"",0,1)</f>
        <v>351.255</v>
      </c>
      <c r="H4557">
        <f>_xlfn.XLOOKUP(A4557,'List of Molecules Used'!$D$3:$D$55,'List of Molecules Used'!$F$3:$F$55,"",0,1)</f>
        <v>57.82</v>
      </c>
    </row>
    <row r="4558" spans="1:8">
      <c r="A4558" s="2" t="s">
        <v>125</v>
      </c>
      <c r="B4558" s="2"/>
      <c r="C4558">
        <v>421.51</v>
      </c>
      <c r="D4558">
        <v>1.5</v>
      </c>
      <c r="E4558">
        <v>53.523000000000003</v>
      </c>
      <c r="F4558" t="s">
        <v>238</v>
      </c>
      <c r="G4558">
        <f>_xlfn.XLOOKUP(A4558,'List of Molecules Used'!$D$3:$D$55,'List of Molecules Used'!$E$3:$E$55,"",0,1)</f>
        <v>351.255</v>
      </c>
      <c r="H4558">
        <f>_xlfn.XLOOKUP(A4558,'List of Molecules Used'!$D$3:$D$55,'List of Molecules Used'!$F$3:$F$55,"",0,1)</f>
        <v>57.82</v>
      </c>
    </row>
    <row r="4559" spans="1:8">
      <c r="A4559" s="2" t="s">
        <v>125</v>
      </c>
      <c r="B4559" s="2"/>
      <c r="C4559">
        <v>421.51</v>
      </c>
      <c r="D4559">
        <v>2</v>
      </c>
      <c r="E4559">
        <v>53.649000000000001</v>
      </c>
      <c r="F4559" t="s">
        <v>238</v>
      </c>
      <c r="G4559">
        <f>_xlfn.XLOOKUP(A4559,'List of Molecules Used'!$D$3:$D$55,'List of Molecules Used'!$E$3:$E$55,"",0,1)</f>
        <v>351.255</v>
      </c>
      <c r="H4559">
        <f>_xlfn.XLOOKUP(A4559,'List of Molecules Used'!$D$3:$D$55,'List of Molecules Used'!$F$3:$F$55,"",0,1)</f>
        <v>57.82</v>
      </c>
    </row>
    <row r="4560" spans="1:8">
      <c r="A4560" s="2" t="s">
        <v>125</v>
      </c>
      <c r="B4560" s="2"/>
      <c r="C4560">
        <v>421.51</v>
      </c>
      <c r="D4560">
        <v>2.5</v>
      </c>
      <c r="E4560">
        <v>53.774999999999999</v>
      </c>
      <c r="F4560" t="s">
        <v>238</v>
      </c>
      <c r="G4560">
        <f>_xlfn.XLOOKUP(A4560,'List of Molecules Used'!$D$3:$D$55,'List of Molecules Used'!$E$3:$E$55,"",0,1)</f>
        <v>351.255</v>
      </c>
      <c r="H4560">
        <f>_xlfn.XLOOKUP(A4560,'List of Molecules Used'!$D$3:$D$55,'List of Molecules Used'!$F$3:$F$55,"",0,1)</f>
        <v>57.82</v>
      </c>
    </row>
    <row r="4561" spans="1:8">
      <c r="A4561" s="2" t="s">
        <v>125</v>
      </c>
      <c r="B4561" s="2"/>
      <c r="C4561">
        <v>421.51</v>
      </c>
      <c r="D4561">
        <v>3</v>
      </c>
      <c r="E4561">
        <v>53.902000000000001</v>
      </c>
      <c r="F4561" t="s">
        <v>238</v>
      </c>
      <c r="G4561">
        <f>_xlfn.XLOOKUP(A4561,'List of Molecules Used'!$D$3:$D$55,'List of Molecules Used'!$E$3:$E$55,"",0,1)</f>
        <v>351.255</v>
      </c>
      <c r="H4561">
        <f>_xlfn.XLOOKUP(A4561,'List of Molecules Used'!$D$3:$D$55,'List of Molecules Used'!$F$3:$F$55,"",0,1)</f>
        <v>57.82</v>
      </c>
    </row>
    <row r="4562" spans="1:8">
      <c r="A4562" s="2" t="s">
        <v>125</v>
      </c>
      <c r="B4562" s="2"/>
      <c r="C4562">
        <v>421.51</v>
      </c>
      <c r="D4562">
        <v>3.5</v>
      </c>
      <c r="E4562">
        <v>54.03</v>
      </c>
      <c r="F4562" t="s">
        <v>238</v>
      </c>
      <c r="G4562">
        <f>_xlfn.XLOOKUP(A4562,'List of Molecules Used'!$D$3:$D$55,'List of Molecules Used'!$E$3:$E$55,"",0,1)</f>
        <v>351.255</v>
      </c>
      <c r="H4562">
        <f>_xlfn.XLOOKUP(A4562,'List of Molecules Used'!$D$3:$D$55,'List of Molecules Used'!$F$3:$F$55,"",0,1)</f>
        <v>57.82</v>
      </c>
    </row>
    <row r="4563" spans="1:8">
      <c r="A4563" s="2" t="s">
        <v>125</v>
      </c>
      <c r="B4563" s="2"/>
      <c r="C4563">
        <v>421.51</v>
      </c>
      <c r="D4563">
        <v>4</v>
      </c>
      <c r="E4563">
        <v>54.158000000000001</v>
      </c>
      <c r="F4563" t="s">
        <v>238</v>
      </c>
      <c r="G4563">
        <f>_xlfn.XLOOKUP(A4563,'List of Molecules Used'!$D$3:$D$55,'List of Molecules Used'!$E$3:$E$55,"",0,1)</f>
        <v>351.255</v>
      </c>
      <c r="H4563">
        <f>_xlfn.XLOOKUP(A4563,'List of Molecules Used'!$D$3:$D$55,'List of Molecules Used'!$F$3:$F$55,"",0,1)</f>
        <v>57.82</v>
      </c>
    </row>
    <row r="4564" spans="1:8">
      <c r="A4564" s="2" t="s">
        <v>125</v>
      </c>
      <c r="B4564" s="2"/>
      <c r="C4564">
        <v>421.51</v>
      </c>
      <c r="D4564">
        <v>4.5</v>
      </c>
      <c r="E4564">
        <v>54.287999999999997</v>
      </c>
      <c r="F4564" t="s">
        <v>238</v>
      </c>
      <c r="G4564">
        <f>_xlfn.XLOOKUP(A4564,'List of Molecules Used'!$D$3:$D$55,'List of Molecules Used'!$E$3:$E$55,"",0,1)</f>
        <v>351.255</v>
      </c>
      <c r="H4564">
        <f>_xlfn.XLOOKUP(A4564,'List of Molecules Used'!$D$3:$D$55,'List of Molecules Used'!$F$3:$F$55,"",0,1)</f>
        <v>57.82</v>
      </c>
    </row>
    <row r="4565" spans="1:8">
      <c r="A4565" s="2" t="s">
        <v>125</v>
      </c>
      <c r="B4565" s="2"/>
      <c r="C4565">
        <v>421.51</v>
      </c>
      <c r="D4565">
        <v>5</v>
      </c>
      <c r="E4565">
        <v>54.417999999999999</v>
      </c>
      <c r="F4565" t="s">
        <v>238</v>
      </c>
      <c r="G4565">
        <f>_xlfn.XLOOKUP(A4565,'List of Molecules Used'!$D$3:$D$55,'List of Molecules Used'!$E$3:$E$55,"",0,1)</f>
        <v>351.255</v>
      </c>
      <c r="H4565">
        <f>_xlfn.XLOOKUP(A4565,'List of Molecules Used'!$D$3:$D$55,'List of Molecules Used'!$F$3:$F$55,"",0,1)</f>
        <v>57.82</v>
      </c>
    </row>
    <row r="4566" spans="1:8">
      <c r="A4566" s="2" t="s">
        <v>125</v>
      </c>
      <c r="B4566" s="2"/>
      <c r="C4566">
        <v>421.51</v>
      </c>
      <c r="D4566">
        <v>5.5</v>
      </c>
      <c r="E4566">
        <v>54.548999999999999</v>
      </c>
      <c r="F4566" t="s">
        <v>238</v>
      </c>
      <c r="G4566">
        <f>_xlfn.XLOOKUP(A4566,'List of Molecules Used'!$D$3:$D$55,'List of Molecules Used'!$E$3:$E$55,"",0,1)</f>
        <v>351.255</v>
      </c>
      <c r="H4566">
        <f>_xlfn.XLOOKUP(A4566,'List of Molecules Used'!$D$3:$D$55,'List of Molecules Used'!$F$3:$F$55,"",0,1)</f>
        <v>57.82</v>
      </c>
    </row>
    <row r="4567" spans="1:8">
      <c r="A4567" s="2" t="s">
        <v>125</v>
      </c>
      <c r="B4567" s="2"/>
      <c r="C4567">
        <v>421.51</v>
      </c>
      <c r="D4567">
        <v>6</v>
      </c>
      <c r="E4567">
        <v>54.680999999999997</v>
      </c>
      <c r="F4567" t="s">
        <v>238</v>
      </c>
      <c r="G4567">
        <f>_xlfn.XLOOKUP(A4567,'List of Molecules Used'!$D$3:$D$55,'List of Molecules Used'!$E$3:$E$55,"",0,1)</f>
        <v>351.255</v>
      </c>
      <c r="H4567">
        <f>_xlfn.XLOOKUP(A4567,'List of Molecules Used'!$D$3:$D$55,'List of Molecules Used'!$F$3:$F$55,"",0,1)</f>
        <v>57.82</v>
      </c>
    </row>
    <row r="4568" spans="1:8">
      <c r="A4568" s="2" t="s">
        <v>125</v>
      </c>
      <c r="B4568" s="2"/>
      <c r="C4568">
        <v>421.51</v>
      </c>
      <c r="D4568">
        <v>6.5</v>
      </c>
      <c r="E4568">
        <v>54.813000000000002</v>
      </c>
      <c r="F4568" t="s">
        <v>238</v>
      </c>
      <c r="G4568">
        <f>_xlfn.XLOOKUP(A4568,'List of Molecules Used'!$D$3:$D$55,'List of Molecules Used'!$E$3:$E$55,"",0,1)</f>
        <v>351.255</v>
      </c>
      <c r="H4568">
        <f>_xlfn.XLOOKUP(A4568,'List of Molecules Used'!$D$3:$D$55,'List of Molecules Used'!$F$3:$F$55,"",0,1)</f>
        <v>57.82</v>
      </c>
    </row>
    <row r="4569" spans="1:8">
      <c r="A4569" s="2" t="s">
        <v>125</v>
      </c>
      <c r="B4569" s="2"/>
      <c r="C4569">
        <v>421.51</v>
      </c>
      <c r="D4569">
        <v>7</v>
      </c>
      <c r="E4569">
        <v>54.947000000000003</v>
      </c>
      <c r="F4569" t="s">
        <v>238</v>
      </c>
      <c r="G4569">
        <f>_xlfn.XLOOKUP(A4569,'List of Molecules Used'!$D$3:$D$55,'List of Molecules Used'!$E$3:$E$55,"",0,1)</f>
        <v>351.255</v>
      </c>
      <c r="H4569">
        <f>_xlfn.XLOOKUP(A4569,'List of Molecules Used'!$D$3:$D$55,'List of Molecules Used'!$F$3:$F$55,"",0,1)</f>
        <v>57.82</v>
      </c>
    </row>
    <row r="4570" spans="1:8">
      <c r="A4570" s="2" t="s">
        <v>125</v>
      </c>
      <c r="B4570" s="2"/>
      <c r="C4570">
        <v>421.51</v>
      </c>
      <c r="D4570">
        <v>7.5</v>
      </c>
      <c r="E4570">
        <v>55.081000000000003</v>
      </c>
      <c r="F4570" t="s">
        <v>238</v>
      </c>
      <c r="G4570">
        <f>_xlfn.XLOOKUP(A4570,'List of Molecules Used'!$D$3:$D$55,'List of Molecules Used'!$E$3:$E$55,"",0,1)</f>
        <v>351.255</v>
      </c>
      <c r="H4570">
        <f>_xlfn.XLOOKUP(A4570,'List of Molecules Used'!$D$3:$D$55,'List of Molecules Used'!$F$3:$F$55,"",0,1)</f>
        <v>57.82</v>
      </c>
    </row>
    <row r="4571" spans="1:8">
      <c r="A4571" s="2" t="s">
        <v>125</v>
      </c>
      <c r="B4571" s="2"/>
      <c r="C4571">
        <v>421.51</v>
      </c>
      <c r="D4571">
        <v>8</v>
      </c>
      <c r="E4571">
        <v>55.216000000000001</v>
      </c>
      <c r="F4571" t="s">
        <v>238</v>
      </c>
      <c r="G4571">
        <f>_xlfn.XLOOKUP(A4571,'List of Molecules Used'!$D$3:$D$55,'List of Molecules Used'!$E$3:$E$55,"",0,1)</f>
        <v>351.255</v>
      </c>
      <c r="H4571">
        <f>_xlfn.XLOOKUP(A4571,'List of Molecules Used'!$D$3:$D$55,'List of Molecules Used'!$F$3:$F$55,"",0,1)</f>
        <v>57.82</v>
      </c>
    </row>
    <row r="4572" spans="1:8">
      <c r="A4572" s="2" t="s">
        <v>125</v>
      </c>
      <c r="B4572" s="2"/>
      <c r="C4572">
        <v>421.51</v>
      </c>
      <c r="D4572">
        <v>8.5</v>
      </c>
      <c r="E4572">
        <v>55.351999999999997</v>
      </c>
      <c r="F4572" t="s">
        <v>238</v>
      </c>
      <c r="G4572">
        <f>_xlfn.XLOOKUP(A4572,'List of Molecules Used'!$D$3:$D$55,'List of Molecules Used'!$E$3:$E$55,"",0,1)</f>
        <v>351.255</v>
      </c>
      <c r="H4572">
        <f>_xlfn.XLOOKUP(A4572,'List of Molecules Used'!$D$3:$D$55,'List of Molecules Used'!$F$3:$F$55,"",0,1)</f>
        <v>57.82</v>
      </c>
    </row>
    <row r="4573" spans="1:8">
      <c r="A4573" s="2" t="s">
        <v>125</v>
      </c>
      <c r="B4573" s="2"/>
      <c r="C4573">
        <v>421.51</v>
      </c>
      <c r="D4573">
        <v>9</v>
      </c>
      <c r="E4573">
        <v>55.488999999999997</v>
      </c>
      <c r="F4573" t="s">
        <v>238</v>
      </c>
      <c r="G4573">
        <f>_xlfn.XLOOKUP(A4573,'List of Molecules Used'!$D$3:$D$55,'List of Molecules Used'!$E$3:$E$55,"",0,1)</f>
        <v>351.255</v>
      </c>
      <c r="H4573">
        <f>_xlfn.XLOOKUP(A4573,'List of Molecules Used'!$D$3:$D$55,'List of Molecules Used'!$F$3:$F$55,"",0,1)</f>
        <v>57.82</v>
      </c>
    </row>
    <row r="4574" spans="1:8">
      <c r="A4574" s="2" t="s">
        <v>125</v>
      </c>
      <c r="B4574" s="2"/>
      <c r="C4574">
        <v>421.51</v>
      </c>
      <c r="D4574">
        <v>9.5</v>
      </c>
      <c r="E4574">
        <v>55.627000000000002</v>
      </c>
      <c r="F4574" t="s">
        <v>238</v>
      </c>
      <c r="G4574">
        <f>_xlfn.XLOOKUP(A4574,'List of Molecules Used'!$D$3:$D$55,'List of Molecules Used'!$E$3:$E$55,"",0,1)</f>
        <v>351.255</v>
      </c>
      <c r="H4574">
        <f>_xlfn.XLOOKUP(A4574,'List of Molecules Used'!$D$3:$D$55,'List of Molecules Used'!$F$3:$F$55,"",0,1)</f>
        <v>57.82</v>
      </c>
    </row>
    <row r="4575" spans="1:8">
      <c r="A4575" s="2" t="s">
        <v>125</v>
      </c>
      <c r="B4575" s="2"/>
      <c r="C4575">
        <v>421.51</v>
      </c>
      <c r="D4575">
        <v>10</v>
      </c>
      <c r="E4575">
        <v>55.765999999999998</v>
      </c>
      <c r="F4575" t="s">
        <v>238</v>
      </c>
      <c r="G4575">
        <f>_xlfn.XLOOKUP(A4575,'List of Molecules Used'!$D$3:$D$55,'List of Molecules Used'!$E$3:$E$55,"",0,1)</f>
        <v>351.255</v>
      </c>
      <c r="H4575">
        <f>_xlfn.XLOOKUP(A4575,'List of Molecules Used'!$D$3:$D$55,'List of Molecules Used'!$F$3:$F$55,"",0,1)</f>
        <v>57.82</v>
      </c>
    </row>
    <row r="4576" spans="1:8">
      <c r="A4576" s="2" t="s">
        <v>129</v>
      </c>
      <c r="B4576" s="2"/>
      <c r="C4576">
        <v>158.63999999999999</v>
      </c>
      <c r="D4576">
        <v>1</v>
      </c>
      <c r="E4576">
        <v>70.614999999999995</v>
      </c>
      <c r="F4576" t="s">
        <v>237</v>
      </c>
      <c r="G4576">
        <f>_xlfn.XLOOKUP(A4576,'List of Molecules Used'!$D$3:$D$55,'List of Molecules Used'!$E$3:$E$55,"",0,1)</f>
        <v>317.27999999999997</v>
      </c>
      <c r="H4576">
        <f>_xlfn.XLOOKUP(A4576,'List of Molecules Used'!$D$3:$D$55,'List of Molecules Used'!$F$3:$F$55,"",0,1)</f>
        <v>58.97</v>
      </c>
    </row>
    <row r="4577" spans="1:8">
      <c r="A4577" s="2" t="s">
        <v>129</v>
      </c>
      <c r="B4577" s="2"/>
      <c r="C4577">
        <v>158.63999999999999</v>
      </c>
      <c r="D4577">
        <v>1.5</v>
      </c>
      <c r="E4577">
        <v>70.611999999999995</v>
      </c>
      <c r="F4577" t="s">
        <v>237</v>
      </c>
      <c r="G4577">
        <f>_xlfn.XLOOKUP(A4577,'List of Molecules Used'!$D$3:$D$55,'List of Molecules Used'!$E$3:$E$55,"",0,1)</f>
        <v>317.27999999999997</v>
      </c>
      <c r="H4577">
        <f>_xlfn.XLOOKUP(A4577,'List of Molecules Used'!$D$3:$D$55,'List of Molecules Used'!$F$3:$F$55,"",0,1)</f>
        <v>58.97</v>
      </c>
    </row>
    <row r="4578" spans="1:8">
      <c r="A4578" s="2" t="s">
        <v>129</v>
      </c>
      <c r="B4578" s="2"/>
      <c r="C4578">
        <v>158.63999999999999</v>
      </c>
      <c r="D4578">
        <v>2</v>
      </c>
      <c r="E4578">
        <v>70.608999999999995</v>
      </c>
      <c r="F4578" t="s">
        <v>237</v>
      </c>
      <c r="G4578">
        <f>_xlfn.XLOOKUP(A4578,'List of Molecules Used'!$D$3:$D$55,'List of Molecules Used'!$E$3:$E$55,"",0,1)</f>
        <v>317.27999999999997</v>
      </c>
      <c r="H4578">
        <f>_xlfn.XLOOKUP(A4578,'List of Molecules Used'!$D$3:$D$55,'List of Molecules Used'!$F$3:$F$55,"",0,1)</f>
        <v>58.97</v>
      </c>
    </row>
    <row r="4579" spans="1:8">
      <c r="A4579" s="2" t="s">
        <v>129</v>
      </c>
      <c r="B4579" s="2"/>
      <c r="C4579">
        <v>158.63999999999999</v>
      </c>
      <c r="D4579">
        <v>2.5</v>
      </c>
      <c r="E4579">
        <v>70.605000000000004</v>
      </c>
      <c r="F4579" t="s">
        <v>237</v>
      </c>
      <c r="G4579">
        <f>_xlfn.XLOOKUP(A4579,'List of Molecules Used'!$D$3:$D$55,'List of Molecules Used'!$E$3:$E$55,"",0,1)</f>
        <v>317.27999999999997</v>
      </c>
      <c r="H4579">
        <f>_xlfn.XLOOKUP(A4579,'List of Molecules Used'!$D$3:$D$55,'List of Molecules Used'!$F$3:$F$55,"",0,1)</f>
        <v>58.97</v>
      </c>
    </row>
    <row r="4580" spans="1:8">
      <c r="A4580" s="2" t="s">
        <v>129</v>
      </c>
      <c r="B4580" s="2"/>
      <c r="C4580">
        <v>158.63999999999999</v>
      </c>
      <c r="D4580">
        <v>3</v>
      </c>
      <c r="E4580">
        <v>70.602000000000004</v>
      </c>
      <c r="F4580" t="s">
        <v>237</v>
      </c>
      <c r="G4580">
        <f>_xlfn.XLOOKUP(A4580,'List of Molecules Used'!$D$3:$D$55,'List of Molecules Used'!$E$3:$E$55,"",0,1)</f>
        <v>317.27999999999997</v>
      </c>
      <c r="H4580">
        <f>_xlfn.XLOOKUP(A4580,'List of Molecules Used'!$D$3:$D$55,'List of Molecules Used'!$F$3:$F$55,"",0,1)</f>
        <v>58.97</v>
      </c>
    </row>
    <row r="4581" spans="1:8">
      <c r="A4581" s="2" t="s">
        <v>129</v>
      </c>
      <c r="B4581" s="2"/>
      <c r="C4581">
        <v>158.63999999999999</v>
      </c>
      <c r="D4581">
        <v>3.5</v>
      </c>
      <c r="E4581">
        <v>70.599000000000004</v>
      </c>
      <c r="F4581" t="s">
        <v>237</v>
      </c>
      <c r="G4581">
        <f>_xlfn.XLOOKUP(A4581,'List of Molecules Used'!$D$3:$D$55,'List of Molecules Used'!$E$3:$E$55,"",0,1)</f>
        <v>317.27999999999997</v>
      </c>
      <c r="H4581">
        <f>_xlfn.XLOOKUP(A4581,'List of Molecules Used'!$D$3:$D$55,'List of Molecules Used'!$F$3:$F$55,"",0,1)</f>
        <v>58.97</v>
      </c>
    </row>
    <row r="4582" spans="1:8">
      <c r="A4582" s="2" t="s">
        <v>129</v>
      </c>
      <c r="B4582" s="2"/>
      <c r="C4582">
        <v>158.63999999999999</v>
      </c>
      <c r="D4582">
        <v>4</v>
      </c>
      <c r="E4582">
        <v>70.596000000000004</v>
      </c>
      <c r="F4582" t="s">
        <v>237</v>
      </c>
      <c r="G4582">
        <f>_xlfn.XLOOKUP(A4582,'List of Molecules Used'!$D$3:$D$55,'List of Molecules Used'!$E$3:$E$55,"",0,1)</f>
        <v>317.27999999999997</v>
      </c>
      <c r="H4582">
        <f>_xlfn.XLOOKUP(A4582,'List of Molecules Used'!$D$3:$D$55,'List of Molecules Used'!$F$3:$F$55,"",0,1)</f>
        <v>58.97</v>
      </c>
    </row>
    <row r="4583" spans="1:8">
      <c r="A4583" s="2" t="s">
        <v>129</v>
      </c>
      <c r="B4583" s="2"/>
      <c r="C4583">
        <v>158.63999999999999</v>
      </c>
      <c r="D4583">
        <v>4.5</v>
      </c>
      <c r="E4583">
        <v>70.593000000000004</v>
      </c>
      <c r="F4583" t="s">
        <v>237</v>
      </c>
      <c r="G4583">
        <f>_xlfn.XLOOKUP(A4583,'List of Molecules Used'!$D$3:$D$55,'List of Molecules Used'!$E$3:$E$55,"",0,1)</f>
        <v>317.27999999999997</v>
      </c>
      <c r="H4583">
        <f>_xlfn.XLOOKUP(A4583,'List of Molecules Used'!$D$3:$D$55,'List of Molecules Used'!$F$3:$F$55,"",0,1)</f>
        <v>58.97</v>
      </c>
    </row>
    <row r="4584" spans="1:8">
      <c r="A4584" s="2" t="s">
        <v>129</v>
      </c>
      <c r="B4584" s="2"/>
      <c r="C4584">
        <v>158.63999999999999</v>
      </c>
      <c r="D4584">
        <v>5</v>
      </c>
      <c r="E4584">
        <v>70.588999999999999</v>
      </c>
      <c r="F4584" t="s">
        <v>237</v>
      </c>
      <c r="G4584">
        <f>_xlfn.XLOOKUP(A4584,'List of Molecules Used'!$D$3:$D$55,'List of Molecules Used'!$E$3:$E$55,"",0,1)</f>
        <v>317.27999999999997</v>
      </c>
      <c r="H4584">
        <f>_xlfn.XLOOKUP(A4584,'List of Molecules Used'!$D$3:$D$55,'List of Molecules Used'!$F$3:$F$55,"",0,1)</f>
        <v>58.97</v>
      </c>
    </row>
    <row r="4585" spans="1:8">
      <c r="A4585" s="2" t="s">
        <v>129</v>
      </c>
      <c r="B4585" s="2"/>
      <c r="C4585">
        <v>158.63999999999999</v>
      </c>
      <c r="D4585">
        <v>5.5</v>
      </c>
      <c r="E4585">
        <v>70.585999999999999</v>
      </c>
      <c r="F4585" t="s">
        <v>237</v>
      </c>
      <c r="G4585">
        <f>_xlfn.XLOOKUP(A4585,'List of Molecules Used'!$D$3:$D$55,'List of Molecules Used'!$E$3:$E$55,"",0,1)</f>
        <v>317.27999999999997</v>
      </c>
      <c r="H4585">
        <f>_xlfn.XLOOKUP(A4585,'List of Molecules Used'!$D$3:$D$55,'List of Molecules Used'!$F$3:$F$55,"",0,1)</f>
        <v>58.97</v>
      </c>
    </row>
    <row r="4586" spans="1:8">
      <c r="A4586" s="2" t="s">
        <v>129</v>
      </c>
      <c r="B4586" s="2"/>
      <c r="C4586">
        <v>158.63999999999999</v>
      </c>
      <c r="D4586">
        <v>6</v>
      </c>
      <c r="E4586">
        <v>70.582999999999998</v>
      </c>
      <c r="F4586" t="s">
        <v>237</v>
      </c>
      <c r="G4586">
        <f>_xlfn.XLOOKUP(A4586,'List of Molecules Used'!$D$3:$D$55,'List of Molecules Used'!$E$3:$E$55,"",0,1)</f>
        <v>317.27999999999997</v>
      </c>
      <c r="H4586">
        <f>_xlfn.XLOOKUP(A4586,'List of Molecules Used'!$D$3:$D$55,'List of Molecules Used'!$F$3:$F$55,"",0,1)</f>
        <v>58.97</v>
      </c>
    </row>
    <row r="4587" spans="1:8">
      <c r="A4587" s="2" t="s">
        <v>129</v>
      </c>
      <c r="B4587" s="2"/>
      <c r="C4587">
        <v>158.63999999999999</v>
      </c>
      <c r="D4587">
        <v>6.5</v>
      </c>
      <c r="E4587">
        <v>70.58</v>
      </c>
      <c r="F4587" t="s">
        <v>237</v>
      </c>
      <c r="G4587">
        <f>_xlfn.XLOOKUP(A4587,'List of Molecules Used'!$D$3:$D$55,'List of Molecules Used'!$E$3:$E$55,"",0,1)</f>
        <v>317.27999999999997</v>
      </c>
      <c r="H4587">
        <f>_xlfn.XLOOKUP(A4587,'List of Molecules Used'!$D$3:$D$55,'List of Molecules Used'!$F$3:$F$55,"",0,1)</f>
        <v>58.97</v>
      </c>
    </row>
    <row r="4588" spans="1:8">
      <c r="A4588" s="2" t="s">
        <v>129</v>
      </c>
      <c r="B4588" s="2"/>
      <c r="C4588">
        <v>158.63999999999999</v>
      </c>
      <c r="D4588">
        <v>7</v>
      </c>
      <c r="E4588">
        <v>70.576999999999998</v>
      </c>
      <c r="F4588" t="s">
        <v>237</v>
      </c>
      <c r="G4588">
        <f>_xlfn.XLOOKUP(A4588,'List of Molecules Used'!$D$3:$D$55,'List of Molecules Used'!$E$3:$E$55,"",0,1)</f>
        <v>317.27999999999997</v>
      </c>
      <c r="H4588">
        <f>_xlfn.XLOOKUP(A4588,'List of Molecules Used'!$D$3:$D$55,'List of Molecules Used'!$F$3:$F$55,"",0,1)</f>
        <v>58.97</v>
      </c>
    </row>
    <row r="4589" spans="1:8">
      <c r="A4589" s="2" t="s">
        <v>129</v>
      </c>
      <c r="B4589" s="2"/>
      <c r="C4589">
        <v>158.63999999999999</v>
      </c>
      <c r="D4589">
        <v>7.5</v>
      </c>
      <c r="E4589">
        <v>70.573999999999998</v>
      </c>
      <c r="F4589" t="s">
        <v>237</v>
      </c>
      <c r="G4589">
        <f>_xlfn.XLOOKUP(A4589,'List of Molecules Used'!$D$3:$D$55,'List of Molecules Used'!$E$3:$E$55,"",0,1)</f>
        <v>317.27999999999997</v>
      </c>
      <c r="H4589">
        <f>_xlfn.XLOOKUP(A4589,'List of Molecules Used'!$D$3:$D$55,'List of Molecules Used'!$F$3:$F$55,"",0,1)</f>
        <v>58.97</v>
      </c>
    </row>
    <row r="4590" spans="1:8">
      <c r="A4590" s="2" t="s">
        <v>129</v>
      </c>
      <c r="B4590" s="2"/>
      <c r="C4590">
        <v>158.63999999999999</v>
      </c>
      <c r="D4590">
        <v>8</v>
      </c>
      <c r="E4590">
        <v>70.569999999999993</v>
      </c>
      <c r="F4590" t="s">
        <v>237</v>
      </c>
      <c r="G4590">
        <f>_xlfn.XLOOKUP(A4590,'List of Molecules Used'!$D$3:$D$55,'List of Molecules Used'!$E$3:$E$55,"",0,1)</f>
        <v>317.27999999999997</v>
      </c>
      <c r="H4590">
        <f>_xlfn.XLOOKUP(A4590,'List of Molecules Used'!$D$3:$D$55,'List of Molecules Used'!$F$3:$F$55,"",0,1)</f>
        <v>58.97</v>
      </c>
    </row>
    <row r="4591" spans="1:8">
      <c r="A4591" s="2" t="s">
        <v>129</v>
      </c>
      <c r="B4591" s="2"/>
      <c r="C4591">
        <v>158.63999999999999</v>
      </c>
      <c r="D4591">
        <v>8.5</v>
      </c>
      <c r="E4591">
        <v>70.566999999999993</v>
      </c>
      <c r="F4591" t="s">
        <v>237</v>
      </c>
      <c r="G4591">
        <f>_xlfn.XLOOKUP(A4591,'List of Molecules Used'!$D$3:$D$55,'List of Molecules Used'!$E$3:$E$55,"",0,1)</f>
        <v>317.27999999999997</v>
      </c>
      <c r="H4591">
        <f>_xlfn.XLOOKUP(A4591,'List of Molecules Used'!$D$3:$D$55,'List of Molecules Used'!$F$3:$F$55,"",0,1)</f>
        <v>58.97</v>
      </c>
    </row>
    <row r="4592" spans="1:8">
      <c r="A4592" s="2" t="s">
        <v>129</v>
      </c>
      <c r="B4592" s="2"/>
      <c r="C4592">
        <v>158.63999999999999</v>
      </c>
      <c r="D4592">
        <v>9</v>
      </c>
      <c r="E4592">
        <v>70.563999999999993</v>
      </c>
      <c r="F4592" t="s">
        <v>237</v>
      </c>
      <c r="G4592">
        <f>_xlfn.XLOOKUP(A4592,'List of Molecules Used'!$D$3:$D$55,'List of Molecules Used'!$E$3:$E$55,"",0,1)</f>
        <v>317.27999999999997</v>
      </c>
      <c r="H4592">
        <f>_xlfn.XLOOKUP(A4592,'List of Molecules Used'!$D$3:$D$55,'List of Molecules Used'!$F$3:$F$55,"",0,1)</f>
        <v>58.97</v>
      </c>
    </row>
    <row r="4593" spans="1:8">
      <c r="A4593" s="2" t="s">
        <v>129</v>
      </c>
      <c r="B4593" s="2"/>
      <c r="C4593">
        <v>158.63999999999999</v>
      </c>
      <c r="D4593">
        <v>9.5</v>
      </c>
      <c r="E4593">
        <v>70.561000000000007</v>
      </c>
      <c r="F4593" t="s">
        <v>237</v>
      </c>
      <c r="G4593">
        <f>_xlfn.XLOOKUP(A4593,'List of Molecules Used'!$D$3:$D$55,'List of Molecules Used'!$E$3:$E$55,"",0,1)</f>
        <v>317.27999999999997</v>
      </c>
      <c r="H4593">
        <f>_xlfn.XLOOKUP(A4593,'List of Molecules Used'!$D$3:$D$55,'List of Molecules Used'!$F$3:$F$55,"",0,1)</f>
        <v>58.97</v>
      </c>
    </row>
    <row r="4594" spans="1:8">
      <c r="A4594" s="2" t="s">
        <v>129</v>
      </c>
      <c r="B4594" s="2"/>
      <c r="C4594">
        <v>158.63999999999999</v>
      </c>
      <c r="D4594">
        <v>10</v>
      </c>
      <c r="E4594">
        <v>70.558000000000007</v>
      </c>
      <c r="F4594" t="s">
        <v>237</v>
      </c>
      <c r="G4594">
        <f>_xlfn.XLOOKUP(A4594,'List of Molecules Used'!$D$3:$D$55,'List of Molecules Used'!$E$3:$E$55,"",0,1)</f>
        <v>317.27999999999997</v>
      </c>
      <c r="H4594">
        <f>_xlfn.XLOOKUP(A4594,'List of Molecules Used'!$D$3:$D$55,'List of Molecules Used'!$F$3:$F$55,"",0,1)</f>
        <v>58.97</v>
      </c>
    </row>
    <row r="4595" spans="1:8">
      <c r="A4595" s="2" t="s">
        <v>129</v>
      </c>
      <c r="B4595" s="2"/>
      <c r="C4595">
        <v>190.37</v>
      </c>
      <c r="D4595">
        <v>1</v>
      </c>
      <c r="E4595">
        <v>70.31</v>
      </c>
      <c r="F4595" t="s">
        <v>237</v>
      </c>
      <c r="G4595">
        <f>_xlfn.XLOOKUP(A4595,'List of Molecules Used'!$D$3:$D$55,'List of Molecules Used'!$E$3:$E$55,"",0,1)</f>
        <v>317.27999999999997</v>
      </c>
      <c r="H4595">
        <f>_xlfn.XLOOKUP(A4595,'List of Molecules Used'!$D$3:$D$55,'List of Molecules Used'!$F$3:$F$55,"",0,1)</f>
        <v>58.97</v>
      </c>
    </row>
    <row r="4596" spans="1:8">
      <c r="A4596" s="2" t="s">
        <v>129</v>
      </c>
      <c r="B4596" s="2"/>
      <c r="C4596">
        <v>190.37</v>
      </c>
      <c r="D4596">
        <v>1.5</v>
      </c>
      <c r="E4596">
        <v>70.302999999999997</v>
      </c>
      <c r="F4596" t="s">
        <v>237</v>
      </c>
      <c r="G4596">
        <f>_xlfn.XLOOKUP(A4596,'List of Molecules Used'!$D$3:$D$55,'List of Molecules Used'!$E$3:$E$55,"",0,1)</f>
        <v>317.27999999999997</v>
      </c>
      <c r="H4596">
        <f>_xlfn.XLOOKUP(A4596,'List of Molecules Used'!$D$3:$D$55,'List of Molecules Used'!$F$3:$F$55,"",0,1)</f>
        <v>58.97</v>
      </c>
    </row>
    <row r="4597" spans="1:8">
      <c r="A4597" s="2" t="s">
        <v>129</v>
      </c>
      <c r="B4597" s="2"/>
      <c r="C4597">
        <v>190.37</v>
      </c>
      <c r="D4597">
        <v>2</v>
      </c>
      <c r="E4597">
        <v>70.296000000000006</v>
      </c>
      <c r="F4597" t="s">
        <v>237</v>
      </c>
      <c r="G4597">
        <f>_xlfn.XLOOKUP(A4597,'List of Molecules Used'!$D$3:$D$55,'List of Molecules Used'!$E$3:$E$55,"",0,1)</f>
        <v>317.27999999999997</v>
      </c>
      <c r="H4597">
        <f>_xlfn.XLOOKUP(A4597,'List of Molecules Used'!$D$3:$D$55,'List of Molecules Used'!$F$3:$F$55,"",0,1)</f>
        <v>58.97</v>
      </c>
    </row>
    <row r="4598" spans="1:8">
      <c r="A4598" s="2" t="s">
        <v>129</v>
      </c>
      <c r="B4598" s="2"/>
      <c r="C4598">
        <v>190.37</v>
      </c>
      <c r="D4598">
        <v>2.5</v>
      </c>
      <c r="E4598">
        <v>70.290000000000006</v>
      </c>
      <c r="F4598" t="s">
        <v>237</v>
      </c>
      <c r="G4598">
        <f>_xlfn.XLOOKUP(A4598,'List of Molecules Used'!$D$3:$D$55,'List of Molecules Used'!$E$3:$E$55,"",0,1)</f>
        <v>317.27999999999997</v>
      </c>
      <c r="H4598">
        <f>_xlfn.XLOOKUP(A4598,'List of Molecules Used'!$D$3:$D$55,'List of Molecules Used'!$F$3:$F$55,"",0,1)</f>
        <v>58.97</v>
      </c>
    </row>
    <row r="4599" spans="1:8">
      <c r="A4599" s="2" t="s">
        <v>129</v>
      </c>
      <c r="B4599" s="2"/>
      <c r="C4599">
        <v>190.37</v>
      </c>
      <c r="D4599">
        <v>3</v>
      </c>
      <c r="E4599">
        <v>70.283000000000001</v>
      </c>
      <c r="F4599" t="s">
        <v>237</v>
      </c>
      <c r="G4599">
        <f>_xlfn.XLOOKUP(A4599,'List of Molecules Used'!$D$3:$D$55,'List of Molecules Used'!$E$3:$E$55,"",0,1)</f>
        <v>317.27999999999997</v>
      </c>
      <c r="H4599">
        <f>_xlfn.XLOOKUP(A4599,'List of Molecules Used'!$D$3:$D$55,'List of Molecules Used'!$F$3:$F$55,"",0,1)</f>
        <v>58.97</v>
      </c>
    </row>
    <row r="4600" spans="1:8">
      <c r="A4600" s="2" t="s">
        <v>129</v>
      </c>
      <c r="B4600" s="2"/>
      <c r="C4600">
        <v>190.37</v>
      </c>
      <c r="D4600">
        <v>3.5</v>
      </c>
      <c r="E4600">
        <v>70.277000000000001</v>
      </c>
      <c r="F4600" t="s">
        <v>237</v>
      </c>
      <c r="G4600">
        <f>_xlfn.XLOOKUP(A4600,'List of Molecules Used'!$D$3:$D$55,'List of Molecules Used'!$E$3:$E$55,"",0,1)</f>
        <v>317.27999999999997</v>
      </c>
      <c r="H4600">
        <f>_xlfn.XLOOKUP(A4600,'List of Molecules Used'!$D$3:$D$55,'List of Molecules Used'!$F$3:$F$55,"",0,1)</f>
        <v>58.97</v>
      </c>
    </row>
    <row r="4601" spans="1:8">
      <c r="A4601" s="2" t="s">
        <v>129</v>
      </c>
      <c r="B4601" s="2"/>
      <c r="C4601">
        <v>190.37</v>
      </c>
      <c r="D4601">
        <v>4</v>
      </c>
      <c r="E4601">
        <v>70.27</v>
      </c>
      <c r="F4601" t="s">
        <v>237</v>
      </c>
      <c r="G4601">
        <f>_xlfn.XLOOKUP(A4601,'List of Molecules Used'!$D$3:$D$55,'List of Molecules Used'!$E$3:$E$55,"",0,1)</f>
        <v>317.27999999999997</v>
      </c>
      <c r="H4601">
        <f>_xlfn.XLOOKUP(A4601,'List of Molecules Used'!$D$3:$D$55,'List of Molecules Used'!$F$3:$F$55,"",0,1)</f>
        <v>58.97</v>
      </c>
    </row>
    <row r="4602" spans="1:8">
      <c r="A4602" s="2" t="s">
        <v>129</v>
      </c>
      <c r="B4602" s="2"/>
      <c r="C4602">
        <v>190.37</v>
      </c>
      <c r="D4602">
        <v>4.5</v>
      </c>
      <c r="E4602">
        <v>70.263999999999996</v>
      </c>
      <c r="F4602" t="s">
        <v>237</v>
      </c>
      <c r="G4602">
        <f>_xlfn.XLOOKUP(A4602,'List of Molecules Used'!$D$3:$D$55,'List of Molecules Used'!$E$3:$E$55,"",0,1)</f>
        <v>317.27999999999997</v>
      </c>
      <c r="H4602">
        <f>_xlfn.XLOOKUP(A4602,'List of Molecules Used'!$D$3:$D$55,'List of Molecules Used'!$F$3:$F$55,"",0,1)</f>
        <v>58.97</v>
      </c>
    </row>
    <row r="4603" spans="1:8">
      <c r="A4603" s="2" t="s">
        <v>129</v>
      </c>
      <c r="B4603" s="2"/>
      <c r="C4603">
        <v>190.37</v>
      </c>
      <c r="D4603">
        <v>5</v>
      </c>
      <c r="E4603">
        <v>70.257000000000005</v>
      </c>
      <c r="F4603" t="s">
        <v>237</v>
      </c>
      <c r="G4603">
        <f>_xlfn.XLOOKUP(A4603,'List of Molecules Used'!$D$3:$D$55,'List of Molecules Used'!$E$3:$E$55,"",0,1)</f>
        <v>317.27999999999997</v>
      </c>
      <c r="H4603">
        <f>_xlfn.XLOOKUP(A4603,'List of Molecules Used'!$D$3:$D$55,'List of Molecules Used'!$F$3:$F$55,"",0,1)</f>
        <v>58.97</v>
      </c>
    </row>
    <row r="4604" spans="1:8">
      <c r="A4604" s="2" t="s">
        <v>129</v>
      </c>
      <c r="B4604" s="2"/>
      <c r="C4604">
        <v>190.37</v>
      </c>
      <c r="D4604">
        <v>5.5</v>
      </c>
      <c r="E4604">
        <v>70.251000000000005</v>
      </c>
      <c r="F4604" t="s">
        <v>237</v>
      </c>
      <c r="G4604">
        <f>_xlfn.XLOOKUP(A4604,'List of Molecules Used'!$D$3:$D$55,'List of Molecules Used'!$E$3:$E$55,"",0,1)</f>
        <v>317.27999999999997</v>
      </c>
      <c r="H4604">
        <f>_xlfn.XLOOKUP(A4604,'List of Molecules Used'!$D$3:$D$55,'List of Molecules Used'!$F$3:$F$55,"",0,1)</f>
        <v>58.97</v>
      </c>
    </row>
    <row r="4605" spans="1:8">
      <c r="A4605" s="2" t="s">
        <v>129</v>
      </c>
      <c r="B4605" s="2"/>
      <c r="C4605">
        <v>190.37</v>
      </c>
      <c r="D4605">
        <v>6</v>
      </c>
      <c r="E4605">
        <v>70.244</v>
      </c>
      <c r="F4605" t="s">
        <v>237</v>
      </c>
      <c r="G4605">
        <f>_xlfn.XLOOKUP(A4605,'List of Molecules Used'!$D$3:$D$55,'List of Molecules Used'!$E$3:$E$55,"",0,1)</f>
        <v>317.27999999999997</v>
      </c>
      <c r="H4605">
        <f>_xlfn.XLOOKUP(A4605,'List of Molecules Used'!$D$3:$D$55,'List of Molecules Used'!$F$3:$F$55,"",0,1)</f>
        <v>58.97</v>
      </c>
    </row>
    <row r="4606" spans="1:8">
      <c r="A4606" s="2" t="s">
        <v>129</v>
      </c>
      <c r="B4606" s="2"/>
      <c r="C4606">
        <v>190.37</v>
      </c>
      <c r="D4606">
        <v>6.5</v>
      </c>
      <c r="E4606">
        <v>70.238</v>
      </c>
      <c r="F4606" t="s">
        <v>237</v>
      </c>
      <c r="G4606">
        <f>_xlfn.XLOOKUP(A4606,'List of Molecules Used'!$D$3:$D$55,'List of Molecules Used'!$E$3:$E$55,"",0,1)</f>
        <v>317.27999999999997</v>
      </c>
      <c r="H4606">
        <f>_xlfn.XLOOKUP(A4606,'List of Molecules Used'!$D$3:$D$55,'List of Molecules Used'!$F$3:$F$55,"",0,1)</f>
        <v>58.97</v>
      </c>
    </row>
    <row r="4607" spans="1:8">
      <c r="A4607" s="2" t="s">
        <v>129</v>
      </c>
      <c r="B4607" s="2"/>
      <c r="C4607">
        <v>190.37</v>
      </c>
      <c r="D4607">
        <v>7</v>
      </c>
      <c r="E4607">
        <v>70.231999999999999</v>
      </c>
      <c r="F4607" t="s">
        <v>237</v>
      </c>
      <c r="G4607">
        <f>_xlfn.XLOOKUP(A4607,'List of Molecules Used'!$D$3:$D$55,'List of Molecules Used'!$E$3:$E$55,"",0,1)</f>
        <v>317.27999999999997</v>
      </c>
      <c r="H4607">
        <f>_xlfn.XLOOKUP(A4607,'List of Molecules Used'!$D$3:$D$55,'List of Molecules Used'!$F$3:$F$55,"",0,1)</f>
        <v>58.97</v>
      </c>
    </row>
    <row r="4608" spans="1:8">
      <c r="A4608" s="2" t="s">
        <v>129</v>
      </c>
      <c r="B4608" s="2"/>
      <c r="C4608">
        <v>190.37</v>
      </c>
      <c r="D4608">
        <v>7.5</v>
      </c>
      <c r="E4608">
        <v>70.224999999999994</v>
      </c>
      <c r="F4608" t="s">
        <v>237</v>
      </c>
      <c r="G4608">
        <f>_xlfn.XLOOKUP(A4608,'List of Molecules Used'!$D$3:$D$55,'List of Molecules Used'!$E$3:$E$55,"",0,1)</f>
        <v>317.27999999999997</v>
      </c>
      <c r="H4608">
        <f>_xlfn.XLOOKUP(A4608,'List of Molecules Used'!$D$3:$D$55,'List of Molecules Used'!$F$3:$F$55,"",0,1)</f>
        <v>58.97</v>
      </c>
    </row>
    <row r="4609" spans="1:8">
      <c r="A4609" s="2" t="s">
        <v>129</v>
      </c>
      <c r="B4609" s="2"/>
      <c r="C4609">
        <v>190.37</v>
      </c>
      <c r="D4609">
        <v>8</v>
      </c>
      <c r="E4609">
        <v>70.218999999999994</v>
      </c>
      <c r="F4609" t="s">
        <v>237</v>
      </c>
      <c r="G4609">
        <f>_xlfn.XLOOKUP(A4609,'List of Molecules Used'!$D$3:$D$55,'List of Molecules Used'!$E$3:$E$55,"",0,1)</f>
        <v>317.27999999999997</v>
      </c>
      <c r="H4609">
        <f>_xlfn.XLOOKUP(A4609,'List of Molecules Used'!$D$3:$D$55,'List of Molecules Used'!$F$3:$F$55,"",0,1)</f>
        <v>58.97</v>
      </c>
    </row>
    <row r="4610" spans="1:8">
      <c r="A4610" s="2" t="s">
        <v>129</v>
      </c>
      <c r="B4610" s="2"/>
      <c r="C4610">
        <v>190.37</v>
      </c>
      <c r="D4610">
        <v>8.5</v>
      </c>
      <c r="E4610">
        <v>70.212000000000003</v>
      </c>
      <c r="F4610" t="s">
        <v>237</v>
      </c>
      <c r="G4610">
        <f>_xlfn.XLOOKUP(A4610,'List of Molecules Used'!$D$3:$D$55,'List of Molecules Used'!$E$3:$E$55,"",0,1)</f>
        <v>317.27999999999997</v>
      </c>
      <c r="H4610">
        <f>_xlfn.XLOOKUP(A4610,'List of Molecules Used'!$D$3:$D$55,'List of Molecules Used'!$F$3:$F$55,"",0,1)</f>
        <v>58.97</v>
      </c>
    </row>
    <row r="4611" spans="1:8">
      <c r="A4611" s="2" t="s">
        <v>129</v>
      </c>
      <c r="B4611" s="2"/>
      <c r="C4611">
        <v>190.37</v>
      </c>
      <c r="D4611">
        <v>9</v>
      </c>
      <c r="E4611">
        <v>70.206000000000003</v>
      </c>
      <c r="F4611" t="s">
        <v>237</v>
      </c>
      <c r="G4611">
        <f>_xlfn.XLOOKUP(A4611,'List of Molecules Used'!$D$3:$D$55,'List of Molecules Used'!$E$3:$E$55,"",0,1)</f>
        <v>317.27999999999997</v>
      </c>
      <c r="H4611">
        <f>_xlfn.XLOOKUP(A4611,'List of Molecules Used'!$D$3:$D$55,'List of Molecules Used'!$F$3:$F$55,"",0,1)</f>
        <v>58.97</v>
      </c>
    </row>
    <row r="4612" spans="1:8">
      <c r="A4612" s="2" t="s">
        <v>129</v>
      </c>
      <c r="B4612" s="2"/>
      <c r="C4612">
        <v>190.37</v>
      </c>
      <c r="D4612">
        <v>9.5</v>
      </c>
      <c r="E4612">
        <v>70.2</v>
      </c>
      <c r="F4612" t="s">
        <v>237</v>
      </c>
      <c r="G4612">
        <f>_xlfn.XLOOKUP(A4612,'List of Molecules Used'!$D$3:$D$55,'List of Molecules Used'!$E$3:$E$55,"",0,1)</f>
        <v>317.27999999999997</v>
      </c>
      <c r="H4612">
        <f>_xlfn.XLOOKUP(A4612,'List of Molecules Used'!$D$3:$D$55,'List of Molecules Used'!$F$3:$F$55,"",0,1)</f>
        <v>58.97</v>
      </c>
    </row>
    <row r="4613" spans="1:8">
      <c r="A4613" s="2" t="s">
        <v>129</v>
      </c>
      <c r="B4613" s="2"/>
      <c r="C4613">
        <v>190.37</v>
      </c>
      <c r="D4613">
        <v>10</v>
      </c>
      <c r="E4613">
        <v>70.192999999999998</v>
      </c>
      <c r="F4613" t="s">
        <v>237</v>
      </c>
      <c r="G4613">
        <f>_xlfn.XLOOKUP(A4613,'List of Molecules Used'!$D$3:$D$55,'List of Molecules Used'!$E$3:$E$55,"",0,1)</f>
        <v>317.27999999999997</v>
      </c>
      <c r="H4613">
        <f>_xlfn.XLOOKUP(A4613,'List of Molecules Used'!$D$3:$D$55,'List of Molecules Used'!$F$3:$F$55,"",0,1)</f>
        <v>58.97</v>
      </c>
    </row>
    <row r="4614" spans="1:8">
      <c r="A4614" s="2" t="s">
        <v>129</v>
      </c>
      <c r="B4614" s="2"/>
      <c r="C4614">
        <v>222.1</v>
      </c>
      <c r="D4614">
        <v>1</v>
      </c>
      <c r="E4614">
        <v>36.929000000000002</v>
      </c>
      <c r="F4614" t="s">
        <v>238</v>
      </c>
      <c r="G4614">
        <f>_xlfn.XLOOKUP(A4614,'List of Molecules Used'!$D$3:$D$55,'List of Molecules Used'!$E$3:$E$55,"",0,1)</f>
        <v>317.27999999999997</v>
      </c>
      <c r="H4614">
        <f>_xlfn.XLOOKUP(A4614,'List of Molecules Used'!$D$3:$D$55,'List of Molecules Used'!$F$3:$F$55,"",0,1)</f>
        <v>58.97</v>
      </c>
    </row>
    <row r="4615" spans="1:8">
      <c r="A4615" s="2" t="s">
        <v>129</v>
      </c>
      <c r="B4615" s="2"/>
      <c r="C4615">
        <v>222.1</v>
      </c>
      <c r="D4615">
        <v>1.5</v>
      </c>
      <c r="E4615">
        <v>38.470999999999997</v>
      </c>
      <c r="F4615" t="s">
        <v>238</v>
      </c>
      <c r="G4615">
        <f>_xlfn.XLOOKUP(A4615,'List of Molecules Used'!$D$3:$D$55,'List of Molecules Used'!$E$3:$E$55,"",0,1)</f>
        <v>317.27999999999997</v>
      </c>
      <c r="H4615">
        <f>_xlfn.XLOOKUP(A4615,'List of Molecules Used'!$D$3:$D$55,'List of Molecules Used'!$F$3:$F$55,"",0,1)</f>
        <v>58.97</v>
      </c>
    </row>
    <row r="4616" spans="1:8">
      <c r="A4616" s="2" t="s">
        <v>129</v>
      </c>
      <c r="B4616" s="2"/>
      <c r="C4616">
        <v>222.1</v>
      </c>
      <c r="D4616">
        <v>2</v>
      </c>
      <c r="E4616">
        <v>40.225000000000001</v>
      </c>
      <c r="F4616" t="s">
        <v>238</v>
      </c>
      <c r="G4616">
        <f>_xlfn.XLOOKUP(A4616,'List of Molecules Used'!$D$3:$D$55,'List of Molecules Used'!$E$3:$E$55,"",0,1)</f>
        <v>317.27999999999997</v>
      </c>
      <c r="H4616">
        <f>_xlfn.XLOOKUP(A4616,'List of Molecules Used'!$D$3:$D$55,'List of Molecules Used'!$F$3:$F$55,"",0,1)</f>
        <v>58.97</v>
      </c>
    </row>
    <row r="4617" spans="1:8">
      <c r="A4617" s="2" t="s">
        <v>129</v>
      </c>
      <c r="B4617" s="2"/>
      <c r="C4617">
        <v>222.1</v>
      </c>
      <c r="D4617">
        <v>2.5</v>
      </c>
      <c r="E4617">
        <v>42.219000000000001</v>
      </c>
      <c r="F4617" t="s">
        <v>238</v>
      </c>
      <c r="G4617">
        <f>_xlfn.XLOOKUP(A4617,'List of Molecules Used'!$D$3:$D$55,'List of Molecules Used'!$E$3:$E$55,"",0,1)</f>
        <v>317.27999999999997</v>
      </c>
      <c r="H4617">
        <f>_xlfn.XLOOKUP(A4617,'List of Molecules Used'!$D$3:$D$55,'List of Molecules Used'!$F$3:$F$55,"",0,1)</f>
        <v>58.97</v>
      </c>
    </row>
    <row r="4618" spans="1:8">
      <c r="A4618" s="2" t="s">
        <v>129</v>
      </c>
      <c r="B4618" s="2"/>
      <c r="C4618">
        <v>222.1</v>
      </c>
      <c r="D4618">
        <v>3</v>
      </c>
      <c r="E4618">
        <v>44.487000000000002</v>
      </c>
      <c r="F4618" t="s">
        <v>238</v>
      </c>
      <c r="G4618">
        <f>_xlfn.XLOOKUP(A4618,'List of Molecules Used'!$D$3:$D$55,'List of Molecules Used'!$E$3:$E$55,"",0,1)</f>
        <v>317.27999999999997</v>
      </c>
      <c r="H4618">
        <f>_xlfn.XLOOKUP(A4618,'List of Molecules Used'!$D$3:$D$55,'List of Molecules Used'!$F$3:$F$55,"",0,1)</f>
        <v>58.97</v>
      </c>
    </row>
    <row r="4619" spans="1:8">
      <c r="A4619" s="2" t="s">
        <v>129</v>
      </c>
      <c r="B4619" s="2"/>
      <c r="C4619">
        <v>222.1</v>
      </c>
      <c r="D4619">
        <v>3.5</v>
      </c>
      <c r="E4619">
        <v>47.073999999999998</v>
      </c>
      <c r="F4619" t="s">
        <v>238</v>
      </c>
      <c r="G4619">
        <f>_xlfn.XLOOKUP(A4619,'List of Molecules Used'!$D$3:$D$55,'List of Molecules Used'!$E$3:$E$55,"",0,1)</f>
        <v>317.27999999999997</v>
      </c>
      <c r="H4619">
        <f>_xlfn.XLOOKUP(A4619,'List of Molecules Used'!$D$3:$D$55,'List of Molecules Used'!$F$3:$F$55,"",0,1)</f>
        <v>58.97</v>
      </c>
    </row>
    <row r="4620" spans="1:8">
      <c r="A4620" s="2" t="s">
        <v>129</v>
      </c>
      <c r="B4620" s="2"/>
      <c r="C4620">
        <v>222.1</v>
      </c>
      <c r="D4620">
        <v>3.7172000000000001</v>
      </c>
      <c r="E4620">
        <v>48.311</v>
      </c>
      <c r="F4620" t="s">
        <v>238</v>
      </c>
      <c r="G4620">
        <f>_xlfn.XLOOKUP(A4620,'List of Molecules Used'!$D$3:$D$55,'List of Molecules Used'!$E$3:$E$55,"",0,1)</f>
        <v>317.27999999999997</v>
      </c>
      <c r="H4620">
        <f>_xlfn.XLOOKUP(A4620,'List of Molecules Used'!$D$3:$D$55,'List of Molecules Used'!$F$3:$F$55,"",0,1)</f>
        <v>58.97</v>
      </c>
    </row>
    <row r="4621" spans="1:8">
      <c r="A4621" s="2" t="s">
        <v>129</v>
      </c>
      <c r="B4621" s="2"/>
      <c r="C4621">
        <v>222.1</v>
      </c>
      <c r="D4621">
        <v>3.7172000000000001</v>
      </c>
      <c r="E4621">
        <v>72.605000000000004</v>
      </c>
      <c r="F4621" t="s">
        <v>237</v>
      </c>
      <c r="G4621">
        <f>_xlfn.XLOOKUP(A4621,'List of Molecules Used'!$D$3:$D$55,'List of Molecules Used'!$E$3:$E$55,"",0,1)</f>
        <v>317.27999999999997</v>
      </c>
      <c r="H4621">
        <f>_xlfn.XLOOKUP(A4621,'List of Molecules Used'!$D$3:$D$55,'List of Molecules Used'!$F$3:$F$55,"",0,1)</f>
        <v>58.97</v>
      </c>
    </row>
    <row r="4622" spans="1:8">
      <c r="A4622" s="2" t="s">
        <v>129</v>
      </c>
      <c r="B4622" s="2"/>
      <c r="C4622">
        <v>222.1</v>
      </c>
      <c r="D4622">
        <v>4</v>
      </c>
      <c r="E4622">
        <v>72.596000000000004</v>
      </c>
      <c r="F4622" t="s">
        <v>237</v>
      </c>
      <c r="G4622">
        <f>_xlfn.XLOOKUP(A4622,'List of Molecules Used'!$D$3:$D$55,'List of Molecules Used'!$E$3:$E$55,"",0,1)</f>
        <v>317.27999999999997</v>
      </c>
      <c r="H4622">
        <f>_xlfn.XLOOKUP(A4622,'List of Molecules Used'!$D$3:$D$55,'List of Molecules Used'!$F$3:$F$55,"",0,1)</f>
        <v>58.97</v>
      </c>
    </row>
    <row r="4623" spans="1:8">
      <c r="A4623" s="2" t="s">
        <v>129</v>
      </c>
      <c r="B4623" s="2"/>
      <c r="C4623">
        <v>222.1</v>
      </c>
      <c r="D4623">
        <v>4.5</v>
      </c>
      <c r="E4623">
        <v>72.581000000000003</v>
      </c>
      <c r="F4623" t="s">
        <v>237</v>
      </c>
      <c r="G4623">
        <f>_xlfn.XLOOKUP(A4623,'List of Molecules Used'!$D$3:$D$55,'List of Molecules Used'!$E$3:$E$55,"",0,1)</f>
        <v>317.27999999999997</v>
      </c>
      <c r="H4623">
        <f>_xlfn.XLOOKUP(A4623,'List of Molecules Used'!$D$3:$D$55,'List of Molecules Used'!$F$3:$F$55,"",0,1)</f>
        <v>58.97</v>
      </c>
    </row>
    <row r="4624" spans="1:8">
      <c r="A4624" s="2" t="s">
        <v>129</v>
      </c>
      <c r="B4624" s="2"/>
      <c r="C4624">
        <v>222.1</v>
      </c>
      <c r="D4624">
        <v>5</v>
      </c>
      <c r="E4624">
        <v>72.566000000000003</v>
      </c>
      <c r="F4624" t="s">
        <v>237</v>
      </c>
      <c r="G4624">
        <f>_xlfn.XLOOKUP(A4624,'List of Molecules Used'!$D$3:$D$55,'List of Molecules Used'!$E$3:$E$55,"",0,1)</f>
        <v>317.27999999999997</v>
      </c>
      <c r="H4624">
        <f>_xlfn.XLOOKUP(A4624,'List of Molecules Used'!$D$3:$D$55,'List of Molecules Used'!$F$3:$F$55,"",0,1)</f>
        <v>58.97</v>
      </c>
    </row>
    <row r="4625" spans="1:8">
      <c r="A4625" s="2" t="s">
        <v>129</v>
      </c>
      <c r="B4625" s="2"/>
      <c r="C4625">
        <v>222.1</v>
      </c>
      <c r="D4625">
        <v>5.5</v>
      </c>
      <c r="E4625">
        <v>72.551000000000002</v>
      </c>
      <c r="F4625" t="s">
        <v>237</v>
      </c>
      <c r="G4625">
        <f>_xlfn.XLOOKUP(A4625,'List of Molecules Used'!$D$3:$D$55,'List of Molecules Used'!$E$3:$E$55,"",0,1)</f>
        <v>317.27999999999997</v>
      </c>
      <c r="H4625">
        <f>_xlfn.XLOOKUP(A4625,'List of Molecules Used'!$D$3:$D$55,'List of Molecules Used'!$F$3:$F$55,"",0,1)</f>
        <v>58.97</v>
      </c>
    </row>
    <row r="4626" spans="1:8">
      <c r="A4626" s="2" t="s">
        <v>129</v>
      </c>
      <c r="B4626" s="2"/>
      <c r="C4626">
        <v>222.1</v>
      </c>
      <c r="D4626">
        <v>6</v>
      </c>
      <c r="E4626">
        <v>72.537000000000006</v>
      </c>
      <c r="F4626" t="s">
        <v>237</v>
      </c>
      <c r="G4626">
        <f>_xlfn.XLOOKUP(A4626,'List of Molecules Used'!$D$3:$D$55,'List of Molecules Used'!$E$3:$E$55,"",0,1)</f>
        <v>317.27999999999997</v>
      </c>
      <c r="H4626">
        <f>_xlfn.XLOOKUP(A4626,'List of Molecules Used'!$D$3:$D$55,'List of Molecules Used'!$F$3:$F$55,"",0,1)</f>
        <v>58.97</v>
      </c>
    </row>
    <row r="4627" spans="1:8">
      <c r="A4627" s="2" t="s">
        <v>129</v>
      </c>
      <c r="B4627" s="2"/>
      <c r="C4627">
        <v>222.1</v>
      </c>
      <c r="D4627">
        <v>6.5</v>
      </c>
      <c r="E4627">
        <v>72.522000000000006</v>
      </c>
      <c r="F4627" t="s">
        <v>237</v>
      </c>
      <c r="G4627">
        <f>_xlfn.XLOOKUP(A4627,'List of Molecules Used'!$D$3:$D$55,'List of Molecules Used'!$E$3:$E$55,"",0,1)</f>
        <v>317.27999999999997</v>
      </c>
      <c r="H4627">
        <f>_xlfn.XLOOKUP(A4627,'List of Molecules Used'!$D$3:$D$55,'List of Molecules Used'!$F$3:$F$55,"",0,1)</f>
        <v>58.97</v>
      </c>
    </row>
    <row r="4628" spans="1:8">
      <c r="A4628" s="2" t="s">
        <v>129</v>
      </c>
      <c r="B4628" s="2"/>
      <c r="C4628">
        <v>222.1</v>
      </c>
      <c r="D4628">
        <v>7</v>
      </c>
      <c r="E4628">
        <v>72.507000000000005</v>
      </c>
      <c r="F4628" t="s">
        <v>237</v>
      </c>
      <c r="G4628">
        <f>_xlfn.XLOOKUP(A4628,'List of Molecules Used'!$D$3:$D$55,'List of Molecules Used'!$E$3:$E$55,"",0,1)</f>
        <v>317.27999999999997</v>
      </c>
      <c r="H4628">
        <f>_xlfn.XLOOKUP(A4628,'List of Molecules Used'!$D$3:$D$55,'List of Molecules Used'!$F$3:$F$55,"",0,1)</f>
        <v>58.97</v>
      </c>
    </row>
    <row r="4629" spans="1:8">
      <c r="A4629" s="2" t="s">
        <v>129</v>
      </c>
      <c r="B4629" s="2"/>
      <c r="C4629">
        <v>222.1</v>
      </c>
      <c r="D4629">
        <v>7.5</v>
      </c>
      <c r="E4629">
        <v>72.492000000000004</v>
      </c>
      <c r="F4629" t="s">
        <v>237</v>
      </c>
      <c r="G4629">
        <f>_xlfn.XLOOKUP(A4629,'List of Molecules Used'!$D$3:$D$55,'List of Molecules Used'!$E$3:$E$55,"",0,1)</f>
        <v>317.27999999999997</v>
      </c>
      <c r="H4629">
        <f>_xlfn.XLOOKUP(A4629,'List of Molecules Used'!$D$3:$D$55,'List of Molecules Used'!$F$3:$F$55,"",0,1)</f>
        <v>58.97</v>
      </c>
    </row>
    <row r="4630" spans="1:8">
      <c r="A4630" s="2" t="s">
        <v>129</v>
      </c>
      <c r="B4630" s="2"/>
      <c r="C4630">
        <v>222.1</v>
      </c>
      <c r="D4630">
        <v>8</v>
      </c>
      <c r="E4630">
        <v>72.477000000000004</v>
      </c>
      <c r="F4630" t="s">
        <v>237</v>
      </c>
      <c r="G4630">
        <f>_xlfn.XLOOKUP(A4630,'List of Molecules Used'!$D$3:$D$55,'List of Molecules Used'!$E$3:$E$55,"",0,1)</f>
        <v>317.27999999999997</v>
      </c>
      <c r="H4630">
        <f>_xlfn.XLOOKUP(A4630,'List of Molecules Used'!$D$3:$D$55,'List of Molecules Used'!$F$3:$F$55,"",0,1)</f>
        <v>58.97</v>
      </c>
    </row>
    <row r="4631" spans="1:8">
      <c r="A4631" s="2" t="s">
        <v>129</v>
      </c>
      <c r="B4631" s="2"/>
      <c r="C4631">
        <v>222.1</v>
      </c>
      <c r="D4631">
        <v>8.5</v>
      </c>
      <c r="E4631">
        <v>72.462000000000003</v>
      </c>
      <c r="F4631" t="s">
        <v>237</v>
      </c>
      <c r="G4631">
        <f>_xlfn.XLOOKUP(A4631,'List of Molecules Used'!$D$3:$D$55,'List of Molecules Used'!$E$3:$E$55,"",0,1)</f>
        <v>317.27999999999997</v>
      </c>
      <c r="H4631">
        <f>_xlfn.XLOOKUP(A4631,'List of Molecules Used'!$D$3:$D$55,'List of Molecules Used'!$F$3:$F$55,"",0,1)</f>
        <v>58.97</v>
      </c>
    </row>
    <row r="4632" spans="1:8">
      <c r="A4632" s="2" t="s">
        <v>129</v>
      </c>
      <c r="B4632" s="2"/>
      <c r="C4632">
        <v>222.1</v>
      </c>
      <c r="D4632">
        <v>9</v>
      </c>
      <c r="E4632">
        <v>72.447999999999993</v>
      </c>
      <c r="F4632" t="s">
        <v>237</v>
      </c>
      <c r="G4632">
        <f>_xlfn.XLOOKUP(A4632,'List of Molecules Used'!$D$3:$D$55,'List of Molecules Used'!$E$3:$E$55,"",0,1)</f>
        <v>317.27999999999997</v>
      </c>
      <c r="H4632">
        <f>_xlfn.XLOOKUP(A4632,'List of Molecules Used'!$D$3:$D$55,'List of Molecules Used'!$F$3:$F$55,"",0,1)</f>
        <v>58.97</v>
      </c>
    </row>
    <row r="4633" spans="1:8">
      <c r="A4633" s="2" t="s">
        <v>129</v>
      </c>
      <c r="B4633" s="2"/>
      <c r="C4633">
        <v>222.1</v>
      </c>
      <c r="D4633">
        <v>9.5</v>
      </c>
      <c r="E4633">
        <v>72.433000000000007</v>
      </c>
      <c r="F4633" t="s">
        <v>237</v>
      </c>
      <c r="G4633">
        <f>_xlfn.XLOOKUP(A4633,'List of Molecules Used'!$D$3:$D$55,'List of Molecules Used'!$E$3:$E$55,"",0,1)</f>
        <v>317.27999999999997</v>
      </c>
      <c r="H4633">
        <f>_xlfn.XLOOKUP(A4633,'List of Molecules Used'!$D$3:$D$55,'List of Molecules Used'!$F$3:$F$55,"",0,1)</f>
        <v>58.97</v>
      </c>
    </row>
    <row r="4634" spans="1:8">
      <c r="A4634" s="2" t="s">
        <v>129</v>
      </c>
      <c r="B4634" s="2"/>
      <c r="C4634">
        <v>222.1</v>
      </c>
      <c r="D4634">
        <v>10</v>
      </c>
      <c r="E4634">
        <v>72.418000000000006</v>
      </c>
      <c r="F4634" t="s">
        <v>237</v>
      </c>
      <c r="G4634">
        <f>_xlfn.XLOOKUP(A4634,'List of Molecules Used'!$D$3:$D$55,'List of Molecules Used'!$E$3:$E$55,"",0,1)</f>
        <v>317.27999999999997</v>
      </c>
      <c r="H4634">
        <f>_xlfn.XLOOKUP(A4634,'List of Molecules Used'!$D$3:$D$55,'List of Molecules Used'!$F$3:$F$55,"",0,1)</f>
        <v>58.97</v>
      </c>
    </row>
    <row r="4635" spans="1:8">
      <c r="A4635" s="2" t="s">
        <v>129</v>
      </c>
      <c r="B4635" s="2"/>
      <c r="C4635">
        <v>253.82</v>
      </c>
      <c r="D4635">
        <v>1</v>
      </c>
      <c r="E4635">
        <v>36.625999999999998</v>
      </c>
      <c r="F4635" t="s">
        <v>238</v>
      </c>
      <c r="G4635">
        <f>_xlfn.XLOOKUP(A4635,'List of Molecules Used'!$D$3:$D$55,'List of Molecules Used'!$E$3:$E$55,"",0,1)</f>
        <v>317.27999999999997</v>
      </c>
      <c r="H4635">
        <f>_xlfn.XLOOKUP(A4635,'List of Molecules Used'!$D$3:$D$55,'List of Molecules Used'!$F$3:$F$55,"",0,1)</f>
        <v>58.97</v>
      </c>
    </row>
    <row r="4636" spans="1:8">
      <c r="A4636" s="2" t="s">
        <v>129</v>
      </c>
      <c r="B4636" s="2"/>
      <c r="C4636">
        <v>253.82</v>
      </c>
      <c r="D4636">
        <v>1.5</v>
      </c>
      <c r="E4636">
        <v>37.292999999999999</v>
      </c>
      <c r="F4636" t="s">
        <v>238</v>
      </c>
      <c r="G4636">
        <f>_xlfn.XLOOKUP(A4636,'List of Molecules Used'!$D$3:$D$55,'List of Molecules Used'!$E$3:$E$55,"",0,1)</f>
        <v>317.27999999999997</v>
      </c>
      <c r="H4636">
        <f>_xlfn.XLOOKUP(A4636,'List of Molecules Used'!$D$3:$D$55,'List of Molecules Used'!$F$3:$F$55,"",0,1)</f>
        <v>58.97</v>
      </c>
    </row>
    <row r="4637" spans="1:8">
      <c r="A4637" s="2" t="s">
        <v>129</v>
      </c>
      <c r="B4637" s="2"/>
      <c r="C4637">
        <v>253.82</v>
      </c>
      <c r="D4637">
        <v>2</v>
      </c>
      <c r="E4637">
        <v>37.993000000000002</v>
      </c>
      <c r="F4637" t="s">
        <v>238</v>
      </c>
      <c r="G4637">
        <f>_xlfn.XLOOKUP(A4637,'List of Molecules Used'!$D$3:$D$55,'List of Molecules Used'!$E$3:$E$55,"",0,1)</f>
        <v>317.27999999999997</v>
      </c>
      <c r="H4637">
        <f>_xlfn.XLOOKUP(A4637,'List of Molecules Used'!$D$3:$D$55,'List of Molecules Used'!$F$3:$F$55,"",0,1)</f>
        <v>58.97</v>
      </c>
    </row>
    <row r="4638" spans="1:8">
      <c r="A4638" s="2" t="s">
        <v>129</v>
      </c>
      <c r="B4638" s="2"/>
      <c r="C4638">
        <v>253.82</v>
      </c>
      <c r="D4638">
        <v>2.5</v>
      </c>
      <c r="E4638">
        <v>38.726999999999997</v>
      </c>
      <c r="F4638" t="s">
        <v>238</v>
      </c>
      <c r="G4638">
        <f>_xlfn.XLOOKUP(A4638,'List of Molecules Used'!$D$3:$D$55,'List of Molecules Used'!$E$3:$E$55,"",0,1)</f>
        <v>317.27999999999997</v>
      </c>
      <c r="H4638">
        <f>_xlfn.XLOOKUP(A4638,'List of Molecules Used'!$D$3:$D$55,'List of Molecules Used'!$F$3:$F$55,"",0,1)</f>
        <v>58.97</v>
      </c>
    </row>
    <row r="4639" spans="1:8">
      <c r="A4639" s="2" t="s">
        <v>129</v>
      </c>
      <c r="B4639" s="2"/>
      <c r="C4639">
        <v>253.82</v>
      </c>
      <c r="D4639">
        <v>3</v>
      </c>
      <c r="E4639">
        <v>39.497999999999998</v>
      </c>
      <c r="F4639" t="s">
        <v>238</v>
      </c>
      <c r="G4639">
        <f>_xlfn.XLOOKUP(A4639,'List of Molecules Used'!$D$3:$D$55,'List of Molecules Used'!$E$3:$E$55,"",0,1)</f>
        <v>317.27999999999997</v>
      </c>
      <c r="H4639">
        <f>_xlfn.XLOOKUP(A4639,'List of Molecules Used'!$D$3:$D$55,'List of Molecules Used'!$F$3:$F$55,"",0,1)</f>
        <v>58.97</v>
      </c>
    </row>
    <row r="4640" spans="1:8">
      <c r="A4640" s="2" t="s">
        <v>129</v>
      </c>
      <c r="B4640" s="2"/>
      <c r="C4640">
        <v>253.82</v>
      </c>
      <c r="D4640">
        <v>3.5</v>
      </c>
      <c r="E4640">
        <v>40.308</v>
      </c>
      <c r="F4640" t="s">
        <v>238</v>
      </c>
      <c r="G4640">
        <f>_xlfn.XLOOKUP(A4640,'List of Molecules Used'!$D$3:$D$55,'List of Molecules Used'!$E$3:$E$55,"",0,1)</f>
        <v>317.27999999999997</v>
      </c>
      <c r="H4640">
        <f>_xlfn.XLOOKUP(A4640,'List of Molecules Used'!$D$3:$D$55,'List of Molecules Used'!$F$3:$F$55,"",0,1)</f>
        <v>58.97</v>
      </c>
    </row>
    <row r="4641" spans="1:8">
      <c r="A4641" s="2" t="s">
        <v>129</v>
      </c>
      <c r="B4641" s="2"/>
      <c r="C4641">
        <v>253.82</v>
      </c>
      <c r="D4641">
        <v>4</v>
      </c>
      <c r="E4641">
        <v>41.161000000000001</v>
      </c>
      <c r="F4641" t="s">
        <v>238</v>
      </c>
      <c r="G4641">
        <f>_xlfn.XLOOKUP(A4641,'List of Molecules Used'!$D$3:$D$55,'List of Molecules Used'!$E$3:$E$55,"",0,1)</f>
        <v>317.27999999999997</v>
      </c>
      <c r="H4641">
        <f>_xlfn.XLOOKUP(A4641,'List of Molecules Used'!$D$3:$D$55,'List of Molecules Used'!$F$3:$F$55,"",0,1)</f>
        <v>58.97</v>
      </c>
    </row>
    <row r="4642" spans="1:8">
      <c r="A4642" s="2" t="s">
        <v>129</v>
      </c>
      <c r="B4642" s="2"/>
      <c r="C4642">
        <v>253.82</v>
      </c>
      <c r="D4642">
        <v>4.5</v>
      </c>
      <c r="E4642">
        <v>42.058999999999997</v>
      </c>
      <c r="F4642" t="s">
        <v>238</v>
      </c>
      <c r="G4642">
        <f>_xlfn.XLOOKUP(A4642,'List of Molecules Used'!$D$3:$D$55,'List of Molecules Used'!$E$3:$E$55,"",0,1)</f>
        <v>317.27999999999997</v>
      </c>
      <c r="H4642">
        <f>_xlfn.XLOOKUP(A4642,'List of Molecules Used'!$D$3:$D$55,'List of Molecules Used'!$F$3:$F$55,"",0,1)</f>
        <v>58.97</v>
      </c>
    </row>
    <row r="4643" spans="1:8">
      <c r="A4643" s="2" t="s">
        <v>129</v>
      </c>
      <c r="B4643" s="2"/>
      <c r="C4643">
        <v>253.82</v>
      </c>
      <c r="D4643">
        <v>5</v>
      </c>
      <c r="E4643">
        <v>43.006999999999998</v>
      </c>
      <c r="F4643" t="s">
        <v>238</v>
      </c>
      <c r="G4643">
        <f>_xlfn.XLOOKUP(A4643,'List of Molecules Used'!$D$3:$D$55,'List of Molecules Used'!$E$3:$E$55,"",0,1)</f>
        <v>317.27999999999997</v>
      </c>
      <c r="H4643">
        <f>_xlfn.XLOOKUP(A4643,'List of Molecules Used'!$D$3:$D$55,'List of Molecules Used'!$F$3:$F$55,"",0,1)</f>
        <v>58.97</v>
      </c>
    </row>
    <row r="4644" spans="1:8">
      <c r="A4644" s="2" t="s">
        <v>129</v>
      </c>
      <c r="B4644" s="2"/>
      <c r="C4644">
        <v>253.82</v>
      </c>
      <c r="D4644">
        <v>5.5</v>
      </c>
      <c r="E4644">
        <v>44.008000000000003</v>
      </c>
      <c r="F4644" t="s">
        <v>238</v>
      </c>
      <c r="G4644">
        <f>_xlfn.XLOOKUP(A4644,'List of Molecules Used'!$D$3:$D$55,'List of Molecules Used'!$E$3:$E$55,"",0,1)</f>
        <v>317.27999999999997</v>
      </c>
      <c r="H4644">
        <f>_xlfn.XLOOKUP(A4644,'List of Molecules Used'!$D$3:$D$55,'List of Molecules Used'!$F$3:$F$55,"",0,1)</f>
        <v>58.97</v>
      </c>
    </row>
    <row r="4645" spans="1:8">
      <c r="A4645" s="2" t="s">
        <v>129</v>
      </c>
      <c r="B4645" s="2"/>
      <c r="C4645">
        <v>253.82</v>
      </c>
      <c r="D4645">
        <v>6</v>
      </c>
      <c r="E4645">
        <v>45.066000000000003</v>
      </c>
      <c r="F4645" t="s">
        <v>238</v>
      </c>
      <c r="G4645">
        <f>_xlfn.XLOOKUP(A4645,'List of Molecules Used'!$D$3:$D$55,'List of Molecules Used'!$E$3:$E$55,"",0,1)</f>
        <v>317.27999999999997</v>
      </c>
      <c r="H4645">
        <f>_xlfn.XLOOKUP(A4645,'List of Molecules Used'!$D$3:$D$55,'List of Molecules Used'!$F$3:$F$55,"",0,1)</f>
        <v>58.97</v>
      </c>
    </row>
    <row r="4646" spans="1:8">
      <c r="A4646" s="2" t="s">
        <v>129</v>
      </c>
      <c r="B4646" s="2"/>
      <c r="C4646">
        <v>253.82</v>
      </c>
      <c r="D4646">
        <v>6.5</v>
      </c>
      <c r="E4646">
        <v>46.186999999999998</v>
      </c>
      <c r="F4646" t="s">
        <v>238</v>
      </c>
      <c r="G4646">
        <f>_xlfn.XLOOKUP(A4646,'List of Molecules Used'!$D$3:$D$55,'List of Molecules Used'!$E$3:$E$55,"",0,1)</f>
        <v>317.27999999999997</v>
      </c>
      <c r="H4646">
        <f>_xlfn.XLOOKUP(A4646,'List of Molecules Used'!$D$3:$D$55,'List of Molecules Used'!$F$3:$F$55,"",0,1)</f>
        <v>58.97</v>
      </c>
    </row>
    <row r="4647" spans="1:8">
      <c r="A4647" s="2" t="s">
        <v>129</v>
      </c>
      <c r="B4647" s="2"/>
      <c r="C4647">
        <v>253.82</v>
      </c>
      <c r="D4647">
        <v>7</v>
      </c>
      <c r="E4647">
        <v>47.375999999999998</v>
      </c>
      <c r="F4647" t="s">
        <v>238</v>
      </c>
      <c r="G4647">
        <f>_xlfn.XLOOKUP(A4647,'List of Molecules Used'!$D$3:$D$55,'List of Molecules Used'!$E$3:$E$55,"",0,1)</f>
        <v>317.27999999999997</v>
      </c>
      <c r="H4647">
        <f>_xlfn.XLOOKUP(A4647,'List of Molecules Used'!$D$3:$D$55,'List of Molecules Used'!$F$3:$F$55,"",0,1)</f>
        <v>58.97</v>
      </c>
    </row>
    <row r="4648" spans="1:8">
      <c r="A4648" s="2" t="s">
        <v>129</v>
      </c>
      <c r="B4648" s="2"/>
      <c r="C4648">
        <v>253.82</v>
      </c>
      <c r="D4648">
        <v>7.5</v>
      </c>
      <c r="E4648">
        <v>48.64</v>
      </c>
      <c r="F4648" t="s">
        <v>238</v>
      </c>
      <c r="G4648">
        <f>_xlfn.XLOOKUP(A4648,'List of Molecules Used'!$D$3:$D$55,'List of Molecules Used'!$E$3:$E$55,"",0,1)</f>
        <v>317.27999999999997</v>
      </c>
      <c r="H4648">
        <f>_xlfn.XLOOKUP(A4648,'List of Molecules Used'!$D$3:$D$55,'List of Molecules Used'!$F$3:$F$55,"",0,1)</f>
        <v>58.97</v>
      </c>
    </row>
    <row r="4649" spans="1:8">
      <c r="A4649" s="2" t="s">
        <v>129</v>
      </c>
      <c r="B4649" s="2"/>
      <c r="C4649">
        <v>253.82</v>
      </c>
      <c r="D4649">
        <v>8</v>
      </c>
      <c r="E4649">
        <v>49.984999999999999</v>
      </c>
      <c r="F4649" t="s">
        <v>238</v>
      </c>
      <c r="G4649">
        <f>_xlfn.XLOOKUP(A4649,'List of Molecules Used'!$D$3:$D$55,'List of Molecules Used'!$E$3:$E$55,"",0,1)</f>
        <v>317.27999999999997</v>
      </c>
      <c r="H4649">
        <f>_xlfn.XLOOKUP(A4649,'List of Molecules Used'!$D$3:$D$55,'List of Molecules Used'!$F$3:$F$55,"",0,1)</f>
        <v>58.97</v>
      </c>
    </row>
    <row r="4650" spans="1:8">
      <c r="A4650" s="2" t="s">
        <v>129</v>
      </c>
      <c r="B4650" s="2"/>
      <c r="C4650">
        <v>253.82</v>
      </c>
      <c r="D4650">
        <v>8.5</v>
      </c>
      <c r="E4650">
        <v>51.421999999999997</v>
      </c>
      <c r="F4650" t="s">
        <v>238</v>
      </c>
      <c r="G4650">
        <f>_xlfn.XLOOKUP(A4650,'List of Molecules Used'!$D$3:$D$55,'List of Molecules Used'!$E$3:$E$55,"",0,1)</f>
        <v>317.27999999999997</v>
      </c>
      <c r="H4650">
        <f>_xlfn.XLOOKUP(A4650,'List of Molecules Used'!$D$3:$D$55,'List of Molecules Used'!$F$3:$F$55,"",0,1)</f>
        <v>58.97</v>
      </c>
    </row>
    <row r="4651" spans="1:8">
      <c r="A4651" s="2" t="s">
        <v>129</v>
      </c>
      <c r="B4651" s="2"/>
      <c r="C4651">
        <v>253.82</v>
      </c>
      <c r="D4651">
        <v>9</v>
      </c>
      <c r="E4651">
        <v>52.957999999999998</v>
      </c>
      <c r="F4651" t="s">
        <v>238</v>
      </c>
      <c r="G4651">
        <f>_xlfn.XLOOKUP(A4651,'List of Molecules Used'!$D$3:$D$55,'List of Molecules Used'!$E$3:$E$55,"",0,1)</f>
        <v>317.27999999999997</v>
      </c>
      <c r="H4651">
        <f>_xlfn.XLOOKUP(A4651,'List of Molecules Used'!$D$3:$D$55,'List of Molecules Used'!$F$3:$F$55,"",0,1)</f>
        <v>58.97</v>
      </c>
    </row>
    <row r="4652" spans="1:8">
      <c r="A4652" s="2" t="s">
        <v>129</v>
      </c>
      <c r="B4652" s="2"/>
      <c r="C4652">
        <v>253.82</v>
      </c>
      <c r="D4652">
        <v>9.5</v>
      </c>
      <c r="E4652">
        <v>54.604999999999997</v>
      </c>
      <c r="F4652" t="s">
        <v>238</v>
      </c>
      <c r="G4652">
        <f>_xlfn.XLOOKUP(A4652,'List of Molecules Used'!$D$3:$D$55,'List of Molecules Used'!$E$3:$E$55,"",0,1)</f>
        <v>317.27999999999997</v>
      </c>
      <c r="H4652">
        <f>_xlfn.XLOOKUP(A4652,'List of Molecules Used'!$D$3:$D$55,'List of Molecules Used'!$F$3:$F$55,"",0,1)</f>
        <v>58.97</v>
      </c>
    </row>
    <row r="4653" spans="1:8">
      <c r="A4653" s="2" t="s">
        <v>129</v>
      </c>
      <c r="B4653" s="2"/>
      <c r="C4653">
        <v>253.82</v>
      </c>
      <c r="D4653">
        <v>10</v>
      </c>
      <c r="E4653">
        <v>56.377000000000002</v>
      </c>
      <c r="F4653" t="s">
        <v>238</v>
      </c>
      <c r="G4653">
        <f>_xlfn.XLOOKUP(A4653,'List of Molecules Used'!$D$3:$D$55,'List of Molecules Used'!$E$3:$E$55,"",0,1)</f>
        <v>317.27999999999997</v>
      </c>
      <c r="H4653">
        <f>_xlfn.XLOOKUP(A4653,'List of Molecules Used'!$D$3:$D$55,'List of Molecules Used'!$F$3:$F$55,"",0,1)</f>
        <v>58.97</v>
      </c>
    </row>
    <row r="4654" spans="1:8">
      <c r="A4654" s="2" t="s">
        <v>129</v>
      </c>
      <c r="B4654" s="2"/>
      <c r="C4654">
        <v>285.55</v>
      </c>
      <c r="D4654">
        <v>1</v>
      </c>
      <c r="E4654">
        <v>37.514000000000003</v>
      </c>
      <c r="F4654" t="s">
        <v>238</v>
      </c>
      <c r="G4654">
        <f>_xlfn.XLOOKUP(A4654,'List of Molecules Used'!$D$3:$D$55,'List of Molecules Used'!$E$3:$E$55,"",0,1)</f>
        <v>317.27999999999997</v>
      </c>
      <c r="H4654">
        <f>_xlfn.XLOOKUP(A4654,'List of Molecules Used'!$D$3:$D$55,'List of Molecules Used'!$F$3:$F$55,"",0,1)</f>
        <v>58.97</v>
      </c>
    </row>
    <row r="4655" spans="1:8">
      <c r="A4655" s="2" t="s">
        <v>129</v>
      </c>
      <c r="B4655" s="2"/>
      <c r="C4655">
        <v>285.55</v>
      </c>
      <c r="D4655">
        <v>1.5</v>
      </c>
      <c r="E4655">
        <v>37.887999999999998</v>
      </c>
      <c r="F4655" t="s">
        <v>238</v>
      </c>
      <c r="G4655">
        <f>_xlfn.XLOOKUP(A4655,'List of Molecules Used'!$D$3:$D$55,'List of Molecules Used'!$E$3:$E$55,"",0,1)</f>
        <v>317.27999999999997</v>
      </c>
      <c r="H4655">
        <f>_xlfn.XLOOKUP(A4655,'List of Molecules Used'!$D$3:$D$55,'List of Molecules Used'!$F$3:$F$55,"",0,1)</f>
        <v>58.97</v>
      </c>
    </row>
    <row r="4656" spans="1:8">
      <c r="A4656" s="2" t="s">
        <v>129</v>
      </c>
      <c r="B4656" s="2"/>
      <c r="C4656">
        <v>285.55</v>
      </c>
      <c r="D4656">
        <v>2</v>
      </c>
      <c r="E4656">
        <v>38.271000000000001</v>
      </c>
      <c r="F4656" t="s">
        <v>238</v>
      </c>
      <c r="G4656">
        <f>_xlfn.XLOOKUP(A4656,'List of Molecules Used'!$D$3:$D$55,'List of Molecules Used'!$E$3:$E$55,"",0,1)</f>
        <v>317.27999999999997</v>
      </c>
      <c r="H4656">
        <f>_xlfn.XLOOKUP(A4656,'List of Molecules Used'!$D$3:$D$55,'List of Molecules Used'!$F$3:$F$55,"",0,1)</f>
        <v>58.97</v>
      </c>
    </row>
    <row r="4657" spans="1:8">
      <c r="A4657" s="2" t="s">
        <v>129</v>
      </c>
      <c r="B4657" s="2"/>
      <c r="C4657">
        <v>285.55</v>
      </c>
      <c r="D4657">
        <v>2.5</v>
      </c>
      <c r="E4657">
        <v>38.662999999999997</v>
      </c>
      <c r="F4657" t="s">
        <v>238</v>
      </c>
      <c r="G4657">
        <f>_xlfn.XLOOKUP(A4657,'List of Molecules Used'!$D$3:$D$55,'List of Molecules Used'!$E$3:$E$55,"",0,1)</f>
        <v>317.27999999999997</v>
      </c>
      <c r="H4657">
        <f>_xlfn.XLOOKUP(A4657,'List of Molecules Used'!$D$3:$D$55,'List of Molecules Used'!$F$3:$F$55,"",0,1)</f>
        <v>58.97</v>
      </c>
    </row>
    <row r="4658" spans="1:8">
      <c r="A4658" s="2" t="s">
        <v>129</v>
      </c>
      <c r="B4658" s="2"/>
      <c r="C4658">
        <v>285.55</v>
      </c>
      <c r="D4658">
        <v>3</v>
      </c>
      <c r="E4658">
        <v>39.064</v>
      </c>
      <c r="F4658" t="s">
        <v>238</v>
      </c>
      <c r="G4658">
        <f>_xlfn.XLOOKUP(A4658,'List of Molecules Used'!$D$3:$D$55,'List of Molecules Used'!$E$3:$E$55,"",0,1)</f>
        <v>317.27999999999997</v>
      </c>
      <c r="H4658">
        <f>_xlfn.XLOOKUP(A4658,'List of Molecules Used'!$D$3:$D$55,'List of Molecules Used'!$F$3:$F$55,"",0,1)</f>
        <v>58.97</v>
      </c>
    </row>
    <row r="4659" spans="1:8">
      <c r="A4659" s="2" t="s">
        <v>129</v>
      </c>
      <c r="B4659" s="2"/>
      <c r="C4659">
        <v>285.55</v>
      </c>
      <c r="D4659">
        <v>3.5</v>
      </c>
      <c r="E4659">
        <v>39.475000000000001</v>
      </c>
      <c r="F4659" t="s">
        <v>238</v>
      </c>
      <c r="G4659">
        <f>_xlfn.XLOOKUP(A4659,'List of Molecules Used'!$D$3:$D$55,'List of Molecules Used'!$E$3:$E$55,"",0,1)</f>
        <v>317.27999999999997</v>
      </c>
      <c r="H4659">
        <f>_xlfn.XLOOKUP(A4659,'List of Molecules Used'!$D$3:$D$55,'List of Molecules Used'!$F$3:$F$55,"",0,1)</f>
        <v>58.97</v>
      </c>
    </row>
    <row r="4660" spans="1:8">
      <c r="A4660" s="2" t="s">
        <v>129</v>
      </c>
      <c r="B4660" s="2"/>
      <c r="C4660">
        <v>285.55</v>
      </c>
      <c r="D4660">
        <v>4</v>
      </c>
      <c r="E4660">
        <v>39.896000000000001</v>
      </c>
      <c r="F4660" t="s">
        <v>238</v>
      </c>
      <c r="G4660">
        <f>_xlfn.XLOOKUP(A4660,'List of Molecules Used'!$D$3:$D$55,'List of Molecules Used'!$E$3:$E$55,"",0,1)</f>
        <v>317.27999999999997</v>
      </c>
      <c r="H4660">
        <f>_xlfn.XLOOKUP(A4660,'List of Molecules Used'!$D$3:$D$55,'List of Molecules Used'!$F$3:$F$55,"",0,1)</f>
        <v>58.97</v>
      </c>
    </row>
    <row r="4661" spans="1:8">
      <c r="A4661" s="2" t="s">
        <v>129</v>
      </c>
      <c r="B4661" s="2"/>
      <c r="C4661">
        <v>285.55</v>
      </c>
      <c r="D4661">
        <v>4.5</v>
      </c>
      <c r="E4661">
        <v>40.328000000000003</v>
      </c>
      <c r="F4661" t="s">
        <v>238</v>
      </c>
      <c r="G4661">
        <f>_xlfn.XLOOKUP(A4661,'List of Molecules Used'!$D$3:$D$55,'List of Molecules Used'!$E$3:$E$55,"",0,1)</f>
        <v>317.27999999999997</v>
      </c>
      <c r="H4661">
        <f>_xlfn.XLOOKUP(A4661,'List of Molecules Used'!$D$3:$D$55,'List of Molecules Used'!$F$3:$F$55,"",0,1)</f>
        <v>58.97</v>
      </c>
    </row>
    <row r="4662" spans="1:8">
      <c r="A4662" s="2" t="s">
        <v>129</v>
      </c>
      <c r="B4662" s="2"/>
      <c r="C4662">
        <v>285.55</v>
      </c>
      <c r="D4662">
        <v>5</v>
      </c>
      <c r="E4662">
        <v>40.771000000000001</v>
      </c>
      <c r="F4662" t="s">
        <v>238</v>
      </c>
      <c r="G4662">
        <f>_xlfn.XLOOKUP(A4662,'List of Molecules Used'!$D$3:$D$55,'List of Molecules Used'!$E$3:$E$55,"",0,1)</f>
        <v>317.27999999999997</v>
      </c>
      <c r="H4662">
        <f>_xlfn.XLOOKUP(A4662,'List of Molecules Used'!$D$3:$D$55,'List of Molecules Used'!$F$3:$F$55,"",0,1)</f>
        <v>58.97</v>
      </c>
    </row>
    <row r="4663" spans="1:8">
      <c r="A4663" s="2" t="s">
        <v>129</v>
      </c>
      <c r="B4663" s="2"/>
      <c r="C4663">
        <v>285.55</v>
      </c>
      <c r="D4663">
        <v>5.5</v>
      </c>
      <c r="E4663">
        <v>41.225000000000001</v>
      </c>
      <c r="F4663" t="s">
        <v>238</v>
      </c>
      <c r="G4663">
        <f>_xlfn.XLOOKUP(A4663,'List of Molecules Used'!$D$3:$D$55,'List of Molecules Used'!$E$3:$E$55,"",0,1)</f>
        <v>317.27999999999997</v>
      </c>
      <c r="H4663">
        <f>_xlfn.XLOOKUP(A4663,'List of Molecules Used'!$D$3:$D$55,'List of Molecules Used'!$F$3:$F$55,"",0,1)</f>
        <v>58.97</v>
      </c>
    </row>
    <row r="4664" spans="1:8">
      <c r="A4664" s="2" t="s">
        <v>129</v>
      </c>
      <c r="B4664" s="2"/>
      <c r="C4664">
        <v>285.55</v>
      </c>
      <c r="D4664">
        <v>6</v>
      </c>
      <c r="E4664">
        <v>41.691000000000003</v>
      </c>
      <c r="F4664" t="s">
        <v>238</v>
      </c>
      <c r="G4664">
        <f>_xlfn.XLOOKUP(A4664,'List of Molecules Used'!$D$3:$D$55,'List of Molecules Used'!$E$3:$E$55,"",0,1)</f>
        <v>317.27999999999997</v>
      </c>
      <c r="H4664">
        <f>_xlfn.XLOOKUP(A4664,'List of Molecules Used'!$D$3:$D$55,'List of Molecules Used'!$F$3:$F$55,"",0,1)</f>
        <v>58.97</v>
      </c>
    </row>
    <row r="4665" spans="1:8">
      <c r="A4665" s="2" t="s">
        <v>129</v>
      </c>
      <c r="B4665" s="2"/>
      <c r="C4665">
        <v>285.55</v>
      </c>
      <c r="D4665">
        <v>6.5</v>
      </c>
      <c r="E4665">
        <v>42.17</v>
      </c>
      <c r="F4665" t="s">
        <v>238</v>
      </c>
      <c r="G4665">
        <f>_xlfn.XLOOKUP(A4665,'List of Molecules Used'!$D$3:$D$55,'List of Molecules Used'!$E$3:$E$55,"",0,1)</f>
        <v>317.27999999999997</v>
      </c>
      <c r="H4665">
        <f>_xlfn.XLOOKUP(A4665,'List of Molecules Used'!$D$3:$D$55,'List of Molecules Used'!$F$3:$F$55,"",0,1)</f>
        <v>58.97</v>
      </c>
    </row>
    <row r="4666" spans="1:8">
      <c r="A4666" s="2" t="s">
        <v>129</v>
      </c>
      <c r="B4666" s="2"/>
      <c r="C4666">
        <v>285.55</v>
      </c>
      <c r="D4666">
        <v>7</v>
      </c>
      <c r="E4666">
        <v>42.661999999999999</v>
      </c>
      <c r="F4666" t="s">
        <v>238</v>
      </c>
      <c r="G4666">
        <f>_xlfn.XLOOKUP(A4666,'List of Molecules Used'!$D$3:$D$55,'List of Molecules Used'!$E$3:$E$55,"",0,1)</f>
        <v>317.27999999999997</v>
      </c>
      <c r="H4666">
        <f>_xlfn.XLOOKUP(A4666,'List of Molecules Used'!$D$3:$D$55,'List of Molecules Used'!$F$3:$F$55,"",0,1)</f>
        <v>58.97</v>
      </c>
    </row>
    <row r="4667" spans="1:8">
      <c r="A4667" s="2" t="s">
        <v>129</v>
      </c>
      <c r="B4667" s="2"/>
      <c r="C4667">
        <v>285.55</v>
      </c>
      <c r="D4667">
        <v>7.5</v>
      </c>
      <c r="E4667">
        <v>43.167000000000002</v>
      </c>
      <c r="F4667" t="s">
        <v>238</v>
      </c>
      <c r="G4667">
        <f>_xlfn.XLOOKUP(A4667,'List of Molecules Used'!$D$3:$D$55,'List of Molecules Used'!$E$3:$E$55,"",0,1)</f>
        <v>317.27999999999997</v>
      </c>
      <c r="H4667">
        <f>_xlfn.XLOOKUP(A4667,'List of Molecules Used'!$D$3:$D$55,'List of Molecules Used'!$F$3:$F$55,"",0,1)</f>
        <v>58.97</v>
      </c>
    </row>
    <row r="4668" spans="1:8">
      <c r="A4668" s="2" t="s">
        <v>129</v>
      </c>
      <c r="B4668" s="2"/>
      <c r="C4668">
        <v>285.55</v>
      </c>
      <c r="D4668">
        <v>8</v>
      </c>
      <c r="E4668">
        <v>43.686</v>
      </c>
      <c r="F4668" t="s">
        <v>238</v>
      </c>
      <c r="G4668">
        <f>_xlfn.XLOOKUP(A4668,'List of Molecules Used'!$D$3:$D$55,'List of Molecules Used'!$E$3:$E$55,"",0,1)</f>
        <v>317.27999999999997</v>
      </c>
      <c r="H4668">
        <f>_xlfn.XLOOKUP(A4668,'List of Molecules Used'!$D$3:$D$55,'List of Molecules Used'!$F$3:$F$55,"",0,1)</f>
        <v>58.97</v>
      </c>
    </row>
    <row r="4669" spans="1:8">
      <c r="A4669" s="2" t="s">
        <v>129</v>
      </c>
      <c r="B4669" s="2"/>
      <c r="C4669">
        <v>285.55</v>
      </c>
      <c r="D4669">
        <v>8.5</v>
      </c>
      <c r="E4669">
        <v>44.220999999999997</v>
      </c>
      <c r="F4669" t="s">
        <v>238</v>
      </c>
      <c r="G4669">
        <f>_xlfn.XLOOKUP(A4669,'List of Molecules Used'!$D$3:$D$55,'List of Molecules Used'!$E$3:$E$55,"",0,1)</f>
        <v>317.27999999999997</v>
      </c>
      <c r="H4669">
        <f>_xlfn.XLOOKUP(A4669,'List of Molecules Used'!$D$3:$D$55,'List of Molecules Used'!$F$3:$F$55,"",0,1)</f>
        <v>58.97</v>
      </c>
    </row>
    <row r="4670" spans="1:8">
      <c r="A4670" s="2" t="s">
        <v>129</v>
      </c>
      <c r="B4670" s="2"/>
      <c r="C4670">
        <v>285.55</v>
      </c>
      <c r="D4670">
        <v>9</v>
      </c>
      <c r="E4670">
        <v>44.771000000000001</v>
      </c>
      <c r="F4670" t="s">
        <v>238</v>
      </c>
      <c r="G4670">
        <f>_xlfn.XLOOKUP(A4670,'List of Molecules Used'!$D$3:$D$55,'List of Molecules Used'!$E$3:$E$55,"",0,1)</f>
        <v>317.27999999999997</v>
      </c>
      <c r="H4670">
        <f>_xlfn.XLOOKUP(A4670,'List of Molecules Used'!$D$3:$D$55,'List of Molecules Used'!$F$3:$F$55,"",0,1)</f>
        <v>58.97</v>
      </c>
    </row>
    <row r="4671" spans="1:8">
      <c r="A4671" s="2" t="s">
        <v>129</v>
      </c>
      <c r="B4671" s="2"/>
      <c r="C4671">
        <v>285.55</v>
      </c>
      <c r="D4671">
        <v>9.5</v>
      </c>
      <c r="E4671">
        <v>45.337000000000003</v>
      </c>
      <c r="F4671" t="s">
        <v>238</v>
      </c>
      <c r="G4671">
        <f>_xlfn.XLOOKUP(A4671,'List of Molecules Used'!$D$3:$D$55,'List of Molecules Used'!$E$3:$E$55,"",0,1)</f>
        <v>317.27999999999997</v>
      </c>
      <c r="H4671">
        <f>_xlfn.XLOOKUP(A4671,'List of Molecules Used'!$D$3:$D$55,'List of Molecules Used'!$F$3:$F$55,"",0,1)</f>
        <v>58.97</v>
      </c>
    </row>
    <row r="4672" spans="1:8">
      <c r="A4672" s="2" t="s">
        <v>129</v>
      </c>
      <c r="B4672" s="2"/>
      <c r="C4672">
        <v>285.55</v>
      </c>
      <c r="D4672">
        <v>10</v>
      </c>
      <c r="E4672">
        <v>45.92</v>
      </c>
      <c r="F4672" t="s">
        <v>238</v>
      </c>
      <c r="G4672">
        <f>_xlfn.XLOOKUP(A4672,'List of Molecules Used'!$D$3:$D$55,'List of Molecules Used'!$E$3:$E$55,"",0,1)</f>
        <v>317.27999999999997</v>
      </c>
      <c r="H4672">
        <f>_xlfn.XLOOKUP(A4672,'List of Molecules Used'!$D$3:$D$55,'List of Molecules Used'!$F$3:$F$55,"",0,1)</f>
        <v>58.97</v>
      </c>
    </row>
    <row r="4673" spans="1:8">
      <c r="A4673" s="2" t="s">
        <v>129</v>
      </c>
      <c r="B4673" s="2"/>
      <c r="C4673">
        <v>317.27999999999997</v>
      </c>
      <c r="D4673">
        <v>1</v>
      </c>
      <c r="E4673">
        <v>39.017000000000003</v>
      </c>
      <c r="F4673" t="s">
        <v>238</v>
      </c>
      <c r="G4673">
        <f>_xlfn.XLOOKUP(A4673,'List of Molecules Used'!$D$3:$D$55,'List of Molecules Used'!$E$3:$E$55,"",0,1)</f>
        <v>317.27999999999997</v>
      </c>
      <c r="H4673">
        <f>_xlfn.XLOOKUP(A4673,'List of Molecules Used'!$D$3:$D$55,'List of Molecules Used'!$F$3:$F$55,"",0,1)</f>
        <v>58.97</v>
      </c>
    </row>
    <row r="4674" spans="1:8">
      <c r="A4674" s="2" t="s">
        <v>129</v>
      </c>
      <c r="B4674" s="2"/>
      <c r="C4674">
        <v>317.27999999999997</v>
      </c>
      <c r="D4674">
        <v>1.5</v>
      </c>
      <c r="E4674">
        <v>39.253999999999998</v>
      </c>
      <c r="F4674" t="s">
        <v>238</v>
      </c>
      <c r="G4674">
        <f>_xlfn.XLOOKUP(A4674,'List of Molecules Used'!$D$3:$D$55,'List of Molecules Used'!$E$3:$E$55,"",0,1)</f>
        <v>317.27999999999997</v>
      </c>
      <c r="H4674">
        <f>_xlfn.XLOOKUP(A4674,'List of Molecules Used'!$D$3:$D$55,'List of Molecules Used'!$F$3:$F$55,"",0,1)</f>
        <v>58.97</v>
      </c>
    </row>
    <row r="4675" spans="1:8">
      <c r="A4675" s="2" t="s">
        <v>129</v>
      </c>
      <c r="B4675" s="2"/>
      <c r="C4675">
        <v>317.27999999999997</v>
      </c>
      <c r="D4675">
        <v>2</v>
      </c>
      <c r="E4675">
        <v>39.493000000000002</v>
      </c>
      <c r="F4675" t="s">
        <v>238</v>
      </c>
      <c r="G4675">
        <f>_xlfn.XLOOKUP(A4675,'List of Molecules Used'!$D$3:$D$55,'List of Molecules Used'!$E$3:$E$55,"",0,1)</f>
        <v>317.27999999999997</v>
      </c>
      <c r="H4675">
        <f>_xlfn.XLOOKUP(A4675,'List of Molecules Used'!$D$3:$D$55,'List of Molecules Used'!$F$3:$F$55,"",0,1)</f>
        <v>58.97</v>
      </c>
    </row>
    <row r="4676" spans="1:8">
      <c r="A4676" s="2" t="s">
        <v>129</v>
      </c>
      <c r="B4676" s="2"/>
      <c r="C4676">
        <v>317.27999999999997</v>
      </c>
      <c r="D4676">
        <v>2.5</v>
      </c>
      <c r="E4676">
        <v>39.735999999999997</v>
      </c>
      <c r="F4676" t="s">
        <v>238</v>
      </c>
      <c r="G4676">
        <f>_xlfn.XLOOKUP(A4676,'List of Molecules Used'!$D$3:$D$55,'List of Molecules Used'!$E$3:$E$55,"",0,1)</f>
        <v>317.27999999999997</v>
      </c>
      <c r="H4676">
        <f>_xlfn.XLOOKUP(A4676,'List of Molecules Used'!$D$3:$D$55,'List of Molecules Used'!$F$3:$F$55,"",0,1)</f>
        <v>58.97</v>
      </c>
    </row>
    <row r="4677" spans="1:8">
      <c r="A4677" s="2" t="s">
        <v>129</v>
      </c>
      <c r="B4677" s="2"/>
      <c r="C4677">
        <v>317.27999999999997</v>
      </c>
      <c r="D4677">
        <v>3</v>
      </c>
      <c r="E4677">
        <v>39.981999999999999</v>
      </c>
      <c r="F4677" t="s">
        <v>238</v>
      </c>
      <c r="G4677">
        <f>_xlfn.XLOOKUP(A4677,'List of Molecules Used'!$D$3:$D$55,'List of Molecules Used'!$E$3:$E$55,"",0,1)</f>
        <v>317.27999999999997</v>
      </c>
      <c r="H4677">
        <f>_xlfn.XLOOKUP(A4677,'List of Molecules Used'!$D$3:$D$55,'List of Molecules Used'!$F$3:$F$55,"",0,1)</f>
        <v>58.97</v>
      </c>
    </row>
    <row r="4678" spans="1:8">
      <c r="A4678" s="2" t="s">
        <v>129</v>
      </c>
      <c r="B4678" s="2"/>
      <c r="C4678">
        <v>317.27999999999997</v>
      </c>
      <c r="D4678">
        <v>3.5</v>
      </c>
      <c r="E4678">
        <v>40.231999999999999</v>
      </c>
      <c r="F4678" t="s">
        <v>238</v>
      </c>
      <c r="G4678">
        <f>_xlfn.XLOOKUP(A4678,'List of Molecules Used'!$D$3:$D$55,'List of Molecules Used'!$E$3:$E$55,"",0,1)</f>
        <v>317.27999999999997</v>
      </c>
      <c r="H4678">
        <f>_xlfn.XLOOKUP(A4678,'List of Molecules Used'!$D$3:$D$55,'List of Molecules Used'!$F$3:$F$55,"",0,1)</f>
        <v>58.97</v>
      </c>
    </row>
    <row r="4679" spans="1:8">
      <c r="A4679" s="2" t="s">
        <v>129</v>
      </c>
      <c r="B4679" s="2"/>
      <c r="C4679">
        <v>317.27999999999997</v>
      </c>
      <c r="D4679">
        <v>4</v>
      </c>
      <c r="E4679">
        <v>40.484999999999999</v>
      </c>
      <c r="F4679" t="s">
        <v>238</v>
      </c>
      <c r="G4679">
        <f>_xlfn.XLOOKUP(A4679,'List of Molecules Used'!$D$3:$D$55,'List of Molecules Used'!$E$3:$E$55,"",0,1)</f>
        <v>317.27999999999997</v>
      </c>
      <c r="H4679">
        <f>_xlfn.XLOOKUP(A4679,'List of Molecules Used'!$D$3:$D$55,'List of Molecules Used'!$F$3:$F$55,"",0,1)</f>
        <v>58.97</v>
      </c>
    </row>
    <row r="4680" spans="1:8">
      <c r="A4680" s="2" t="s">
        <v>129</v>
      </c>
      <c r="B4680" s="2"/>
      <c r="C4680">
        <v>317.27999999999997</v>
      </c>
      <c r="D4680">
        <v>4.5</v>
      </c>
      <c r="E4680">
        <v>40.741999999999997</v>
      </c>
      <c r="F4680" t="s">
        <v>238</v>
      </c>
      <c r="G4680">
        <f>_xlfn.XLOOKUP(A4680,'List of Molecules Used'!$D$3:$D$55,'List of Molecules Used'!$E$3:$E$55,"",0,1)</f>
        <v>317.27999999999997</v>
      </c>
      <c r="H4680">
        <f>_xlfn.XLOOKUP(A4680,'List of Molecules Used'!$D$3:$D$55,'List of Molecules Used'!$F$3:$F$55,"",0,1)</f>
        <v>58.97</v>
      </c>
    </row>
    <row r="4681" spans="1:8">
      <c r="A4681" s="2" t="s">
        <v>129</v>
      </c>
      <c r="B4681" s="2"/>
      <c r="C4681">
        <v>317.27999999999997</v>
      </c>
      <c r="D4681">
        <v>5</v>
      </c>
      <c r="E4681">
        <v>41.002000000000002</v>
      </c>
      <c r="F4681" t="s">
        <v>238</v>
      </c>
      <c r="G4681">
        <f>_xlfn.XLOOKUP(A4681,'List of Molecules Used'!$D$3:$D$55,'List of Molecules Used'!$E$3:$E$55,"",0,1)</f>
        <v>317.27999999999997</v>
      </c>
      <c r="H4681">
        <f>_xlfn.XLOOKUP(A4681,'List of Molecules Used'!$D$3:$D$55,'List of Molecules Used'!$F$3:$F$55,"",0,1)</f>
        <v>58.97</v>
      </c>
    </row>
    <row r="4682" spans="1:8">
      <c r="A4682" s="2" t="s">
        <v>129</v>
      </c>
      <c r="B4682" s="2"/>
      <c r="C4682">
        <v>317.27999999999997</v>
      </c>
      <c r="D4682">
        <v>5.5</v>
      </c>
      <c r="E4682">
        <v>41.267000000000003</v>
      </c>
      <c r="F4682" t="s">
        <v>238</v>
      </c>
      <c r="G4682">
        <f>_xlfn.XLOOKUP(A4682,'List of Molecules Used'!$D$3:$D$55,'List of Molecules Used'!$E$3:$E$55,"",0,1)</f>
        <v>317.27999999999997</v>
      </c>
      <c r="H4682">
        <f>_xlfn.XLOOKUP(A4682,'List of Molecules Used'!$D$3:$D$55,'List of Molecules Used'!$F$3:$F$55,"",0,1)</f>
        <v>58.97</v>
      </c>
    </row>
    <row r="4683" spans="1:8">
      <c r="A4683" s="2" t="s">
        <v>129</v>
      </c>
      <c r="B4683" s="2"/>
      <c r="C4683">
        <v>317.27999999999997</v>
      </c>
      <c r="D4683">
        <v>6</v>
      </c>
      <c r="E4683">
        <v>41.534999999999997</v>
      </c>
      <c r="F4683" t="s">
        <v>238</v>
      </c>
      <c r="G4683">
        <f>_xlfn.XLOOKUP(A4683,'List of Molecules Used'!$D$3:$D$55,'List of Molecules Used'!$E$3:$E$55,"",0,1)</f>
        <v>317.27999999999997</v>
      </c>
      <c r="H4683">
        <f>_xlfn.XLOOKUP(A4683,'List of Molecules Used'!$D$3:$D$55,'List of Molecules Used'!$F$3:$F$55,"",0,1)</f>
        <v>58.97</v>
      </c>
    </row>
    <row r="4684" spans="1:8">
      <c r="A4684" s="2" t="s">
        <v>129</v>
      </c>
      <c r="B4684" s="2"/>
      <c r="C4684">
        <v>317.27999999999997</v>
      </c>
      <c r="D4684">
        <v>6.5</v>
      </c>
      <c r="E4684">
        <v>41.807000000000002</v>
      </c>
      <c r="F4684" t="s">
        <v>238</v>
      </c>
      <c r="G4684">
        <f>_xlfn.XLOOKUP(A4684,'List of Molecules Used'!$D$3:$D$55,'List of Molecules Used'!$E$3:$E$55,"",0,1)</f>
        <v>317.27999999999997</v>
      </c>
      <c r="H4684">
        <f>_xlfn.XLOOKUP(A4684,'List of Molecules Used'!$D$3:$D$55,'List of Molecules Used'!$F$3:$F$55,"",0,1)</f>
        <v>58.97</v>
      </c>
    </row>
    <row r="4685" spans="1:8">
      <c r="A4685" s="2" t="s">
        <v>129</v>
      </c>
      <c r="B4685" s="2"/>
      <c r="C4685">
        <v>317.27999999999997</v>
      </c>
      <c r="D4685">
        <v>7</v>
      </c>
      <c r="E4685">
        <v>42.084000000000003</v>
      </c>
      <c r="F4685" t="s">
        <v>238</v>
      </c>
      <c r="G4685">
        <f>_xlfn.XLOOKUP(A4685,'List of Molecules Used'!$D$3:$D$55,'List of Molecules Used'!$E$3:$E$55,"",0,1)</f>
        <v>317.27999999999997</v>
      </c>
      <c r="H4685">
        <f>_xlfn.XLOOKUP(A4685,'List of Molecules Used'!$D$3:$D$55,'List of Molecules Used'!$F$3:$F$55,"",0,1)</f>
        <v>58.97</v>
      </c>
    </row>
    <row r="4686" spans="1:8">
      <c r="A4686" s="2" t="s">
        <v>129</v>
      </c>
      <c r="B4686" s="2"/>
      <c r="C4686">
        <v>317.27999999999997</v>
      </c>
      <c r="D4686">
        <v>7.5</v>
      </c>
      <c r="E4686">
        <v>42.363999999999997</v>
      </c>
      <c r="F4686" t="s">
        <v>238</v>
      </c>
      <c r="G4686">
        <f>_xlfn.XLOOKUP(A4686,'List of Molecules Used'!$D$3:$D$55,'List of Molecules Used'!$E$3:$E$55,"",0,1)</f>
        <v>317.27999999999997</v>
      </c>
      <c r="H4686">
        <f>_xlfn.XLOOKUP(A4686,'List of Molecules Used'!$D$3:$D$55,'List of Molecules Used'!$F$3:$F$55,"",0,1)</f>
        <v>58.97</v>
      </c>
    </row>
    <row r="4687" spans="1:8">
      <c r="A4687" s="2" t="s">
        <v>129</v>
      </c>
      <c r="B4687" s="2"/>
      <c r="C4687">
        <v>317.27999999999997</v>
      </c>
      <c r="D4687">
        <v>8</v>
      </c>
      <c r="E4687">
        <v>42.649000000000001</v>
      </c>
      <c r="F4687" t="s">
        <v>238</v>
      </c>
      <c r="G4687">
        <f>_xlfn.XLOOKUP(A4687,'List of Molecules Used'!$D$3:$D$55,'List of Molecules Used'!$E$3:$E$55,"",0,1)</f>
        <v>317.27999999999997</v>
      </c>
      <c r="H4687">
        <f>_xlfn.XLOOKUP(A4687,'List of Molecules Used'!$D$3:$D$55,'List of Molecules Used'!$F$3:$F$55,"",0,1)</f>
        <v>58.97</v>
      </c>
    </row>
    <row r="4688" spans="1:8">
      <c r="A4688" s="2" t="s">
        <v>129</v>
      </c>
      <c r="B4688" s="2"/>
      <c r="C4688">
        <v>317.27999999999997</v>
      </c>
      <c r="D4688">
        <v>8.5</v>
      </c>
      <c r="E4688">
        <v>42.939</v>
      </c>
      <c r="F4688" t="s">
        <v>238</v>
      </c>
      <c r="G4688">
        <f>_xlfn.XLOOKUP(A4688,'List of Molecules Used'!$D$3:$D$55,'List of Molecules Used'!$E$3:$E$55,"",0,1)</f>
        <v>317.27999999999997</v>
      </c>
      <c r="H4688">
        <f>_xlfn.XLOOKUP(A4688,'List of Molecules Used'!$D$3:$D$55,'List of Molecules Used'!$F$3:$F$55,"",0,1)</f>
        <v>58.97</v>
      </c>
    </row>
    <row r="4689" spans="1:8">
      <c r="A4689" s="2" t="s">
        <v>129</v>
      </c>
      <c r="B4689" s="2"/>
      <c r="C4689">
        <v>317.27999999999997</v>
      </c>
      <c r="D4689">
        <v>9</v>
      </c>
      <c r="E4689">
        <v>43.232999999999997</v>
      </c>
      <c r="F4689" t="s">
        <v>238</v>
      </c>
      <c r="G4689">
        <f>_xlfn.XLOOKUP(A4689,'List of Molecules Used'!$D$3:$D$55,'List of Molecules Used'!$E$3:$E$55,"",0,1)</f>
        <v>317.27999999999997</v>
      </c>
      <c r="H4689">
        <f>_xlfn.XLOOKUP(A4689,'List of Molecules Used'!$D$3:$D$55,'List of Molecules Used'!$F$3:$F$55,"",0,1)</f>
        <v>58.97</v>
      </c>
    </row>
    <row r="4690" spans="1:8">
      <c r="A4690" s="2" t="s">
        <v>129</v>
      </c>
      <c r="B4690" s="2"/>
      <c r="C4690">
        <v>317.27999999999997</v>
      </c>
      <c r="D4690">
        <v>9.5</v>
      </c>
      <c r="E4690">
        <v>43.531999999999996</v>
      </c>
      <c r="F4690" t="s">
        <v>238</v>
      </c>
      <c r="G4690">
        <f>_xlfn.XLOOKUP(A4690,'List of Molecules Used'!$D$3:$D$55,'List of Molecules Used'!$E$3:$E$55,"",0,1)</f>
        <v>317.27999999999997</v>
      </c>
      <c r="H4690">
        <f>_xlfn.XLOOKUP(A4690,'List of Molecules Used'!$D$3:$D$55,'List of Molecules Used'!$F$3:$F$55,"",0,1)</f>
        <v>58.97</v>
      </c>
    </row>
    <row r="4691" spans="1:8">
      <c r="A4691" s="2" t="s">
        <v>129</v>
      </c>
      <c r="B4691" s="2"/>
      <c r="C4691">
        <v>317.27999999999997</v>
      </c>
      <c r="D4691">
        <v>10</v>
      </c>
      <c r="E4691">
        <v>43.835000000000001</v>
      </c>
      <c r="F4691" t="s">
        <v>238</v>
      </c>
      <c r="G4691">
        <f>_xlfn.XLOOKUP(A4691,'List of Molecules Used'!$D$3:$D$55,'List of Molecules Used'!$E$3:$E$55,"",0,1)</f>
        <v>317.27999999999997</v>
      </c>
      <c r="H4691">
        <f>_xlfn.XLOOKUP(A4691,'List of Molecules Used'!$D$3:$D$55,'List of Molecules Used'!$F$3:$F$55,"",0,1)</f>
        <v>58.97</v>
      </c>
    </row>
    <row r="4692" spans="1:8">
      <c r="A4692" s="2" t="s">
        <v>129</v>
      </c>
      <c r="B4692" s="2"/>
      <c r="C4692">
        <v>349.01</v>
      </c>
      <c r="D4692">
        <v>1</v>
      </c>
      <c r="E4692">
        <v>40.898000000000003</v>
      </c>
      <c r="F4692" t="s">
        <v>238</v>
      </c>
      <c r="G4692">
        <f>_xlfn.XLOOKUP(A4692,'List of Molecules Used'!$D$3:$D$55,'List of Molecules Used'!$E$3:$E$55,"",0,1)</f>
        <v>317.27999999999997</v>
      </c>
      <c r="H4692">
        <f>_xlfn.XLOOKUP(A4692,'List of Molecules Used'!$D$3:$D$55,'List of Molecules Used'!$F$3:$F$55,"",0,1)</f>
        <v>58.97</v>
      </c>
    </row>
    <row r="4693" spans="1:8">
      <c r="A4693" s="2" t="s">
        <v>129</v>
      </c>
      <c r="B4693" s="2"/>
      <c r="C4693">
        <v>349.01</v>
      </c>
      <c r="D4693">
        <v>1.5</v>
      </c>
      <c r="E4693">
        <v>41.058</v>
      </c>
      <c r="F4693" t="s">
        <v>238</v>
      </c>
      <c r="G4693">
        <f>_xlfn.XLOOKUP(A4693,'List of Molecules Used'!$D$3:$D$55,'List of Molecules Used'!$E$3:$E$55,"",0,1)</f>
        <v>317.27999999999997</v>
      </c>
      <c r="H4693">
        <f>_xlfn.XLOOKUP(A4693,'List of Molecules Used'!$D$3:$D$55,'List of Molecules Used'!$F$3:$F$55,"",0,1)</f>
        <v>58.97</v>
      </c>
    </row>
    <row r="4694" spans="1:8">
      <c r="A4694" s="2" t="s">
        <v>129</v>
      </c>
      <c r="B4694" s="2"/>
      <c r="C4694">
        <v>349.01</v>
      </c>
      <c r="D4694">
        <v>2</v>
      </c>
      <c r="E4694">
        <v>41.220999999999997</v>
      </c>
      <c r="F4694" t="s">
        <v>238</v>
      </c>
      <c r="G4694">
        <f>_xlfn.XLOOKUP(A4694,'List of Molecules Used'!$D$3:$D$55,'List of Molecules Used'!$E$3:$E$55,"",0,1)</f>
        <v>317.27999999999997</v>
      </c>
      <c r="H4694">
        <f>_xlfn.XLOOKUP(A4694,'List of Molecules Used'!$D$3:$D$55,'List of Molecules Used'!$F$3:$F$55,"",0,1)</f>
        <v>58.97</v>
      </c>
    </row>
    <row r="4695" spans="1:8">
      <c r="A4695" s="2" t="s">
        <v>129</v>
      </c>
      <c r="B4695" s="2"/>
      <c r="C4695">
        <v>349.01</v>
      </c>
      <c r="D4695">
        <v>2.5</v>
      </c>
      <c r="E4695">
        <v>41.384</v>
      </c>
      <c r="F4695" t="s">
        <v>238</v>
      </c>
      <c r="G4695">
        <f>_xlfn.XLOOKUP(A4695,'List of Molecules Used'!$D$3:$D$55,'List of Molecules Used'!$E$3:$E$55,"",0,1)</f>
        <v>317.27999999999997</v>
      </c>
      <c r="H4695">
        <f>_xlfn.XLOOKUP(A4695,'List of Molecules Used'!$D$3:$D$55,'List of Molecules Used'!$F$3:$F$55,"",0,1)</f>
        <v>58.97</v>
      </c>
    </row>
    <row r="4696" spans="1:8">
      <c r="A4696" s="2" t="s">
        <v>129</v>
      </c>
      <c r="B4696" s="2"/>
      <c r="C4696">
        <v>349.01</v>
      </c>
      <c r="D4696">
        <v>3</v>
      </c>
      <c r="E4696">
        <v>41.55</v>
      </c>
      <c r="F4696" t="s">
        <v>238</v>
      </c>
      <c r="G4696">
        <f>_xlfn.XLOOKUP(A4696,'List of Molecules Used'!$D$3:$D$55,'List of Molecules Used'!$E$3:$E$55,"",0,1)</f>
        <v>317.27999999999997</v>
      </c>
      <c r="H4696">
        <f>_xlfn.XLOOKUP(A4696,'List of Molecules Used'!$D$3:$D$55,'List of Molecules Used'!$F$3:$F$55,"",0,1)</f>
        <v>58.97</v>
      </c>
    </row>
    <row r="4697" spans="1:8">
      <c r="A4697" s="2" t="s">
        <v>129</v>
      </c>
      <c r="B4697" s="2"/>
      <c r="C4697">
        <v>349.01</v>
      </c>
      <c r="D4697">
        <v>3.5</v>
      </c>
      <c r="E4697">
        <v>41.716000000000001</v>
      </c>
      <c r="F4697" t="s">
        <v>238</v>
      </c>
      <c r="G4697">
        <f>_xlfn.XLOOKUP(A4697,'List of Molecules Used'!$D$3:$D$55,'List of Molecules Used'!$E$3:$E$55,"",0,1)</f>
        <v>317.27999999999997</v>
      </c>
      <c r="H4697">
        <f>_xlfn.XLOOKUP(A4697,'List of Molecules Used'!$D$3:$D$55,'List of Molecules Used'!$F$3:$F$55,"",0,1)</f>
        <v>58.97</v>
      </c>
    </row>
    <row r="4698" spans="1:8">
      <c r="A4698" s="2" t="s">
        <v>129</v>
      </c>
      <c r="B4698" s="2"/>
      <c r="C4698">
        <v>349.01</v>
      </c>
      <c r="D4698">
        <v>4</v>
      </c>
      <c r="E4698">
        <v>41.884</v>
      </c>
      <c r="F4698" t="s">
        <v>238</v>
      </c>
      <c r="G4698">
        <f>_xlfn.XLOOKUP(A4698,'List of Molecules Used'!$D$3:$D$55,'List of Molecules Used'!$E$3:$E$55,"",0,1)</f>
        <v>317.27999999999997</v>
      </c>
      <c r="H4698">
        <f>_xlfn.XLOOKUP(A4698,'List of Molecules Used'!$D$3:$D$55,'List of Molecules Used'!$F$3:$F$55,"",0,1)</f>
        <v>58.97</v>
      </c>
    </row>
    <row r="4699" spans="1:8">
      <c r="A4699" s="2" t="s">
        <v>129</v>
      </c>
      <c r="B4699" s="2"/>
      <c r="C4699">
        <v>349.01</v>
      </c>
      <c r="D4699">
        <v>4.5</v>
      </c>
      <c r="E4699">
        <v>42.054000000000002</v>
      </c>
      <c r="F4699" t="s">
        <v>238</v>
      </c>
      <c r="G4699">
        <f>_xlfn.XLOOKUP(A4699,'List of Molecules Used'!$D$3:$D$55,'List of Molecules Used'!$E$3:$E$55,"",0,1)</f>
        <v>317.27999999999997</v>
      </c>
      <c r="H4699">
        <f>_xlfn.XLOOKUP(A4699,'List of Molecules Used'!$D$3:$D$55,'List of Molecules Used'!$F$3:$F$55,"",0,1)</f>
        <v>58.97</v>
      </c>
    </row>
    <row r="4700" spans="1:8">
      <c r="A4700" s="2" t="s">
        <v>129</v>
      </c>
      <c r="B4700" s="2"/>
      <c r="C4700">
        <v>349.01</v>
      </c>
      <c r="D4700">
        <v>5</v>
      </c>
      <c r="E4700">
        <v>42.225999999999999</v>
      </c>
      <c r="F4700" t="s">
        <v>238</v>
      </c>
      <c r="G4700">
        <f>_xlfn.XLOOKUP(A4700,'List of Molecules Used'!$D$3:$D$55,'List of Molecules Used'!$E$3:$E$55,"",0,1)</f>
        <v>317.27999999999997</v>
      </c>
      <c r="H4700">
        <f>_xlfn.XLOOKUP(A4700,'List of Molecules Used'!$D$3:$D$55,'List of Molecules Used'!$F$3:$F$55,"",0,1)</f>
        <v>58.97</v>
      </c>
    </row>
    <row r="4701" spans="1:8">
      <c r="A4701" s="2" t="s">
        <v>129</v>
      </c>
      <c r="B4701" s="2"/>
      <c r="C4701">
        <v>349.01</v>
      </c>
      <c r="D4701">
        <v>5.5</v>
      </c>
      <c r="E4701">
        <v>42.399000000000001</v>
      </c>
      <c r="F4701" t="s">
        <v>238</v>
      </c>
      <c r="G4701">
        <f>_xlfn.XLOOKUP(A4701,'List of Molecules Used'!$D$3:$D$55,'List of Molecules Used'!$E$3:$E$55,"",0,1)</f>
        <v>317.27999999999997</v>
      </c>
      <c r="H4701">
        <f>_xlfn.XLOOKUP(A4701,'List of Molecules Used'!$D$3:$D$55,'List of Molecules Used'!$F$3:$F$55,"",0,1)</f>
        <v>58.97</v>
      </c>
    </row>
    <row r="4702" spans="1:8">
      <c r="A4702" s="2" t="s">
        <v>129</v>
      </c>
      <c r="B4702" s="2"/>
      <c r="C4702">
        <v>349.01</v>
      </c>
      <c r="D4702">
        <v>6</v>
      </c>
      <c r="E4702">
        <v>42.573</v>
      </c>
      <c r="F4702" t="s">
        <v>238</v>
      </c>
      <c r="G4702">
        <f>_xlfn.XLOOKUP(A4702,'List of Molecules Used'!$D$3:$D$55,'List of Molecules Used'!$E$3:$E$55,"",0,1)</f>
        <v>317.27999999999997</v>
      </c>
      <c r="H4702">
        <f>_xlfn.XLOOKUP(A4702,'List of Molecules Used'!$D$3:$D$55,'List of Molecules Used'!$F$3:$F$55,"",0,1)</f>
        <v>58.97</v>
      </c>
    </row>
    <row r="4703" spans="1:8">
      <c r="A4703" s="2" t="s">
        <v>129</v>
      </c>
      <c r="B4703" s="2"/>
      <c r="C4703">
        <v>349.01</v>
      </c>
      <c r="D4703">
        <v>6.5</v>
      </c>
      <c r="E4703">
        <v>42.749000000000002</v>
      </c>
      <c r="F4703" t="s">
        <v>238</v>
      </c>
      <c r="G4703">
        <f>_xlfn.XLOOKUP(A4703,'List of Molecules Used'!$D$3:$D$55,'List of Molecules Used'!$E$3:$E$55,"",0,1)</f>
        <v>317.27999999999997</v>
      </c>
      <c r="H4703">
        <f>_xlfn.XLOOKUP(A4703,'List of Molecules Used'!$D$3:$D$55,'List of Molecules Used'!$F$3:$F$55,"",0,1)</f>
        <v>58.97</v>
      </c>
    </row>
    <row r="4704" spans="1:8">
      <c r="A4704" s="2" t="s">
        <v>129</v>
      </c>
      <c r="B4704" s="2"/>
      <c r="C4704">
        <v>349.01</v>
      </c>
      <c r="D4704">
        <v>7</v>
      </c>
      <c r="E4704">
        <v>42.927</v>
      </c>
      <c r="F4704" t="s">
        <v>238</v>
      </c>
      <c r="G4704">
        <f>_xlfn.XLOOKUP(A4704,'List of Molecules Used'!$D$3:$D$55,'List of Molecules Used'!$E$3:$E$55,"",0,1)</f>
        <v>317.27999999999997</v>
      </c>
      <c r="H4704">
        <f>_xlfn.XLOOKUP(A4704,'List of Molecules Used'!$D$3:$D$55,'List of Molecules Used'!$F$3:$F$55,"",0,1)</f>
        <v>58.97</v>
      </c>
    </row>
    <row r="4705" spans="1:8">
      <c r="A4705" s="2" t="s">
        <v>129</v>
      </c>
      <c r="B4705" s="2"/>
      <c r="C4705">
        <v>349.01</v>
      </c>
      <c r="D4705">
        <v>7.5</v>
      </c>
      <c r="E4705">
        <v>43.106999999999999</v>
      </c>
      <c r="F4705" t="s">
        <v>238</v>
      </c>
      <c r="G4705">
        <f>_xlfn.XLOOKUP(A4705,'List of Molecules Used'!$D$3:$D$55,'List of Molecules Used'!$E$3:$E$55,"",0,1)</f>
        <v>317.27999999999997</v>
      </c>
      <c r="H4705">
        <f>_xlfn.XLOOKUP(A4705,'List of Molecules Used'!$D$3:$D$55,'List of Molecules Used'!$F$3:$F$55,"",0,1)</f>
        <v>58.97</v>
      </c>
    </row>
    <row r="4706" spans="1:8">
      <c r="A4706" s="2" t="s">
        <v>129</v>
      </c>
      <c r="B4706" s="2"/>
      <c r="C4706">
        <v>349.01</v>
      </c>
      <c r="D4706">
        <v>8</v>
      </c>
      <c r="E4706">
        <v>43.287999999999997</v>
      </c>
      <c r="F4706" t="s">
        <v>238</v>
      </c>
      <c r="G4706">
        <f>_xlfn.XLOOKUP(A4706,'List of Molecules Used'!$D$3:$D$55,'List of Molecules Used'!$E$3:$E$55,"",0,1)</f>
        <v>317.27999999999997</v>
      </c>
      <c r="H4706">
        <f>_xlfn.XLOOKUP(A4706,'List of Molecules Used'!$D$3:$D$55,'List of Molecules Used'!$F$3:$F$55,"",0,1)</f>
        <v>58.97</v>
      </c>
    </row>
    <row r="4707" spans="1:8">
      <c r="A4707" s="2" t="s">
        <v>129</v>
      </c>
      <c r="B4707" s="2"/>
      <c r="C4707">
        <v>349.01</v>
      </c>
      <c r="D4707">
        <v>8.5</v>
      </c>
      <c r="E4707">
        <v>43.470999999999997</v>
      </c>
      <c r="F4707" t="s">
        <v>238</v>
      </c>
      <c r="G4707">
        <f>_xlfn.XLOOKUP(A4707,'List of Molecules Used'!$D$3:$D$55,'List of Molecules Used'!$E$3:$E$55,"",0,1)</f>
        <v>317.27999999999997</v>
      </c>
      <c r="H4707">
        <f>_xlfn.XLOOKUP(A4707,'List of Molecules Used'!$D$3:$D$55,'List of Molecules Used'!$F$3:$F$55,"",0,1)</f>
        <v>58.97</v>
      </c>
    </row>
    <row r="4708" spans="1:8">
      <c r="A4708" s="2" t="s">
        <v>129</v>
      </c>
      <c r="B4708" s="2"/>
      <c r="C4708">
        <v>349.01</v>
      </c>
      <c r="D4708">
        <v>9</v>
      </c>
      <c r="E4708">
        <v>43.655999999999999</v>
      </c>
      <c r="F4708" t="s">
        <v>238</v>
      </c>
      <c r="G4708">
        <f>_xlfn.XLOOKUP(A4708,'List of Molecules Used'!$D$3:$D$55,'List of Molecules Used'!$E$3:$E$55,"",0,1)</f>
        <v>317.27999999999997</v>
      </c>
      <c r="H4708">
        <f>_xlfn.XLOOKUP(A4708,'List of Molecules Used'!$D$3:$D$55,'List of Molecules Used'!$F$3:$F$55,"",0,1)</f>
        <v>58.97</v>
      </c>
    </row>
    <row r="4709" spans="1:8">
      <c r="A4709" s="2" t="s">
        <v>129</v>
      </c>
      <c r="B4709" s="2"/>
      <c r="C4709">
        <v>349.01</v>
      </c>
      <c r="D4709">
        <v>9.5</v>
      </c>
      <c r="E4709">
        <v>43.843000000000004</v>
      </c>
      <c r="F4709" t="s">
        <v>238</v>
      </c>
      <c r="G4709">
        <f>_xlfn.XLOOKUP(A4709,'List of Molecules Used'!$D$3:$D$55,'List of Molecules Used'!$E$3:$E$55,"",0,1)</f>
        <v>317.27999999999997</v>
      </c>
      <c r="H4709">
        <f>_xlfn.XLOOKUP(A4709,'List of Molecules Used'!$D$3:$D$55,'List of Molecules Used'!$F$3:$F$55,"",0,1)</f>
        <v>58.97</v>
      </c>
    </row>
    <row r="4710" spans="1:8">
      <c r="A4710" s="2" t="s">
        <v>129</v>
      </c>
      <c r="B4710" s="2"/>
      <c r="C4710">
        <v>349.01</v>
      </c>
      <c r="D4710">
        <v>10</v>
      </c>
      <c r="E4710">
        <v>44.030999999999999</v>
      </c>
      <c r="F4710" t="s">
        <v>238</v>
      </c>
      <c r="G4710">
        <f>_xlfn.XLOOKUP(A4710,'List of Molecules Used'!$D$3:$D$55,'List of Molecules Used'!$E$3:$E$55,"",0,1)</f>
        <v>317.27999999999997</v>
      </c>
      <c r="H4710">
        <f>_xlfn.XLOOKUP(A4710,'List of Molecules Used'!$D$3:$D$55,'List of Molecules Used'!$F$3:$F$55,"",0,1)</f>
        <v>58.97</v>
      </c>
    </row>
    <row r="4711" spans="1:8">
      <c r="A4711" s="2" t="s">
        <v>129</v>
      </c>
      <c r="B4711" s="2"/>
      <c r="C4711">
        <v>380.74</v>
      </c>
      <c r="D4711">
        <v>1</v>
      </c>
      <c r="E4711">
        <v>43.002000000000002</v>
      </c>
      <c r="F4711" t="s">
        <v>238</v>
      </c>
      <c r="G4711">
        <f>_xlfn.XLOOKUP(A4711,'List of Molecules Used'!$D$3:$D$55,'List of Molecules Used'!$E$3:$E$55,"",0,1)</f>
        <v>317.27999999999997</v>
      </c>
      <c r="H4711">
        <f>_xlfn.XLOOKUP(A4711,'List of Molecules Used'!$D$3:$D$55,'List of Molecules Used'!$F$3:$F$55,"",0,1)</f>
        <v>58.97</v>
      </c>
    </row>
    <row r="4712" spans="1:8">
      <c r="A4712" s="2" t="s">
        <v>129</v>
      </c>
      <c r="B4712" s="2"/>
      <c r="C4712">
        <v>380.74</v>
      </c>
      <c r="D4712">
        <v>1.5</v>
      </c>
      <c r="E4712">
        <v>43.118000000000002</v>
      </c>
      <c r="F4712" t="s">
        <v>238</v>
      </c>
      <c r="G4712">
        <f>_xlfn.XLOOKUP(A4712,'List of Molecules Used'!$D$3:$D$55,'List of Molecules Used'!$E$3:$E$55,"",0,1)</f>
        <v>317.27999999999997</v>
      </c>
      <c r="H4712">
        <f>_xlfn.XLOOKUP(A4712,'List of Molecules Used'!$D$3:$D$55,'List of Molecules Used'!$F$3:$F$55,"",0,1)</f>
        <v>58.97</v>
      </c>
    </row>
    <row r="4713" spans="1:8">
      <c r="A4713" s="2" t="s">
        <v>129</v>
      </c>
      <c r="B4713" s="2"/>
      <c r="C4713">
        <v>380.74</v>
      </c>
      <c r="D4713">
        <v>2</v>
      </c>
      <c r="E4713">
        <v>43.234000000000002</v>
      </c>
      <c r="F4713" t="s">
        <v>238</v>
      </c>
      <c r="G4713">
        <f>_xlfn.XLOOKUP(A4713,'List of Molecules Used'!$D$3:$D$55,'List of Molecules Used'!$E$3:$E$55,"",0,1)</f>
        <v>317.27999999999997</v>
      </c>
      <c r="H4713">
        <f>_xlfn.XLOOKUP(A4713,'List of Molecules Used'!$D$3:$D$55,'List of Molecules Used'!$F$3:$F$55,"",0,1)</f>
        <v>58.97</v>
      </c>
    </row>
    <row r="4714" spans="1:8">
      <c r="A4714" s="2" t="s">
        <v>129</v>
      </c>
      <c r="B4714" s="2"/>
      <c r="C4714">
        <v>380.74</v>
      </c>
      <c r="D4714">
        <v>2.5</v>
      </c>
      <c r="E4714">
        <v>43.350999999999999</v>
      </c>
      <c r="F4714" t="s">
        <v>238</v>
      </c>
      <c r="G4714">
        <f>_xlfn.XLOOKUP(A4714,'List of Molecules Used'!$D$3:$D$55,'List of Molecules Used'!$E$3:$E$55,"",0,1)</f>
        <v>317.27999999999997</v>
      </c>
      <c r="H4714">
        <f>_xlfn.XLOOKUP(A4714,'List of Molecules Used'!$D$3:$D$55,'List of Molecules Used'!$F$3:$F$55,"",0,1)</f>
        <v>58.97</v>
      </c>
    </row>
    <row r="4715" spans="1:8">
      <c r="A4715" s="2" t="s">
        <v>129</v>
      </c>
      <c r="B4715" s="2"/>
      <c r="C4715">
        <v>380.74</v>
      </c>
      <c r="D4715">
        <v>3</v>
      </c>
      <c r="E4715">
        <v>43.469000000000001</v>
      </c>
      <c r="F4715" t="s">
        <v>238</v>
      </c>
      <c r="G4715">
        <f>_xlfn.XLOOKUP(A4715,'List of Molecules Used'!$D$3:$D$55,'List of Molecules Used'!$E$3:$E$55,"",0,1)</f>
        <v>317.27999999999997</v>
      </c>
      <c r="H4715">
        <f>_xlfn.XLOOKUP(A4715,'List of Molecules Used'!$D$3:$D$55,'List of Molecules Used'!$F$3:$F$55,"",0,1)</f>
        <v>58.97</v>
      </c>
    </row>
    <row r="4716" spans="1:8">
      <c r="A4716" s="2" t="s">
        <v>129</v>
      </c>
      <c r="B4716" s="2"/>
      <c r="C4716">
        <v>380.74</v>
      </c>
      <c r="D4716">
        <v>3.5</v>
      </c>
      <c r="E4716">
        <v>43.588000000000001</v>
      </c>
      <c r="F4716" t="s">
        <v>238</v>
      </c>
      <c r="G4716">
        <f>_xlfn.XLOOKUP(A4716,'List of Molecules Used'!$D$3:$D$55,'List of Molecules Used'!$E$3:$E$55,"",0,1)</f>
        <v>317.27999999999997</v>
      </c>
      <c r="H4716">
        <f>_xlfn.XLOOKUP(A4716,'List of Molecules Used'!$D$3:$D$55,'List of Molecules Used'!$F$3:$F$55,"",0,1)</f>
        <v>58.97</v>
      </c>
    </row>
    <row r="4717" spans="1:8">
      <c r="A4717" s="2" t="s">
        <v>129</v>
      </c>
      <c r="B4717" s="2"/>
      <c r="C4717">
        <v>380.74</v>
      </c>
      <c r="D4717">
        <v>4</v>
      </c>
      <c r="E4717">
        <v>43.707000000000001</v>
      </c>
      <c r="F4717" t="s">
        <v>238</v>
      </c>
      <c r="G4717">
        <f>_xlfn.XLOOKUP(A4717,'List of Molecules Used'!$D$3:$D$55,'List of Molecules Used'!$E$3:$E$55,"",0,1)</f>
        <v>317.27999999999997</v>
      </c>
      <c r="H4717">
        <f>_xlfn.XLOOKUP(A4717,'List of Molecules Used'!$D$3:$D$55,'List of Molecules Used'!$F$3:$F$55,"",0,1)</f>
        <v>58.97</v>
      </c>
    </row>
    <row r="4718" spans="1:8">
      <c r="A4718" s="2" t="s">
        <v>129</v>
      </c>
      <c r="B4718" s="2"/>
      <c r="C4718">
        <v>380.74</v>
      </c>
      <c r="D4718">
        <v>4.5</v>
      </c>
      <c r="E4718">
        <v>43.826999999999998</v>
      </c>
      <c r="F4718" t="s">
        <v>238</v>
      </c>
      <c r="G4718">
        <f>_xlfn.XLOOKUP(A4718,'List of Molecules Used'!$D$3:$D$55,'List of Molecules Used'!$E$3:$E$55,"",0,1)</f>
        <v>317.27999999999997</v>
      </c>
      <c r="H4718">
        <f>_xlfn.XLOOKUP(A4718,'List of Molecules Used'!$D$3:$D$55,'List of Molecules Used'!$F$3:$F$55,"",0,1)</f>
        <v>58.97</v>
      </c>
    </row>
    <row r="4719" spans="1:8">
      <c r="A4719" s="2" t="s">
        <v>129</v>
      </c>
      <c r="B4719" s="2"/>
      <c r="C4719">
        <v>380.74</v>
      </c>
      <c r="D4719">
        <v>5</v>
      </c>
      <c r="E4719">
        <v>43.948</v>
      </c>
      <c r="F4719" t="s">
        <v>238</v>
      </c>
      <c r="G4719">
        <f>_xlfn.XLOOKUP(A4719,'List of Molecules Used'!$D$3:$D$55,'List of Molecules Used'!$E$3:$E$55,"",0,1)</f>
        <v>317.27999999999997</v>
      </c>
      <c r="H4719">
        <f>_xlfn.XLOOKUP(A4719,'List of Molecules Used'!$D$3:$D$55,'List of Molecules Used'!$F$3:$F$55,"",0,1)</f>
        <v>58.97</v>
      </c>
    </row>
    <row r="4720" spans="1:8">
      <c r="A4720" s="2" t="s">
        <v>129</v>
      </c>
      <c r="B4720" s="2"/>
      <c r="C4720">
        <v>380.74</v>
      </c>
      <c r="D4720">
        <v>5.5</v>
      </c>
      <c r="E4720">
        <v>44.069000000000003</v>
      </c>
      <c r="F4720" t="s">
        <v>238</v>
      </c>
      <c r="G4720">
        <f>_xlfn.XLOOKUP(A4720,'List of Molecules Used'!$D$3:$D$55,'List of Molecules Used'!$E$3:$E$55,"",0,1)</f>
        <v>317.27999999999997</v>
      </c>
      <c r="H4720">
        <f>_xlfn.XLOOKUP(A4720,'List of Molecules Used'!$D$3:$D$55,'List of Molecules Used'!$F$3:$F$55,"",0,1)</f>
        <v>58.97</v>
      </c>
    </row>
    <row r="4721" spans="1:8">
      <c r="A4721" s="2" t="s">
        <v>129</v>
      </c>
      <c r="B4721" s="2"/>
      <c r="C4721">
        <v>380.74</v>
      </c>
      <c r="D4721">
        <v>6</v>
      </c>
      <c r="E4721">
        <v>44.192</v>
      </c>
      <c r="F4721" t="s">
        <v>238</v>
      </c>
      <c r="G4721">
        <f>_xlfn.XLOOKUP(A4721,'List of Molecules Used'!$D$3:$D$55,'List of Molecules Used'!$E$3:$E$55,"",0,1)</f>
        <v>317.27999999999997</v>
      </c>
      <c r="H4721">
        <f>_xlfn.XLOOKUP(A4721,'List of Molecules Used'!$D$3:$D$55,'List of Molecules Used'!$F$3:$F$55,"",0,1)</f>
        <v>58.97</v>
      </c>
    </row>
    <row r="4722" spans="1:8">
      <c r="A4722" s="2" t="s">
        <v>129</v>
      </c>
      <c r="B4722" s="2"/>
      <c r="C4722">
        <v>380.74</v>
      </c>
      <c r="D4722">
        <v>6.5</v>
      </c>
      <c r="E4722">
        <v>44.314999999999998</v>
      </c>
      <c r="F4722" t="s">
        <v>238</v>
      </c>
      <c r="G4722">
        <f>_xlfn.XLOOKUP(A4722,'List of Molecules Used'!$D$3:$D$55,'List of Molecules Used'!$E$3:$E$55,"",0,1)</f>
        <v>317.27999999999997</v>
      </c>
      <c r="H4722">
        <f>_xlfn.XLOOKUP(A4722,'List of Molecules Used'!$D$3:$D$55,'List of Molecules Used'!$F$3:$F$55,"",0,1)</f>
        <v>58.97</v>
      </c>
    </row>
    <row r="4723" spans="1:8">
      <c r="A4723" s="2" t="s">
        <v>129</v>
      </c>
      <c r="B4723" s="2"/>
      <c r="C4723">
        <v>380.74</v>
      </c>
      <c r="D4723">
        <v>7</v>
      </c>
      <c r="E4723">
        <v>44.439</v>
      </c>
      <c r="F4723" t="s">
        <v>238</v>
      </c>
      <c r="G4723">
        <f>_xlfn.XLOOKUP(A4723,'List of Molecules Used'!$D$3:$D$55,'List of Molecules Used'!$E$3:$E$55,"",0,1)</f>
        <v>317.27999999999997</v>
      </c>
      <c r="H4723">
        <f>_xlfn.XLOOKUP(A4723,'List of Molecules Used'!$D$3:$D$55,'List of Molecules Used'!$F$3:$F$55,"",0,1)</f>
        <v>58.97</v>
      </c>
    </row>
    <row r="4724" spans="1:8">
      <c r="A4724" s="2" t="s">
        <v>129</v>
      </c>
      <c r="B4724" s="2"/>
      <c r="C4724">
        <v>380.74</v>
      </c>
      <c r="D4724">
        <v>7.5</v>
      </c>
      <c r="E4724">
        <v>44.564</v>
      </c>
      <c r="F4724" t="s">
        <v>238</v>
      </c>
      <c r="G4724">
        <f>_xlfn.XLOOKUP(A4724,'List of Molecules Used'!$D$3:$D$55,'List of Molecules Used'!$E$3:$E$55,"",0,1)</f>
        <v>317.27999999999997</v>
      </c>
      <c r="H4724">
        <f>_xlfn.XLOOKUP(A4724,'List of Molecules Used'!$D$3:$D$55,'List of Molecules Used'!$F$3:$F$55,"",0,1)</f>
        <v>58.97</v>
      </c>
    </row>
    <row r="4725" spans="1:8">
      <c r="A4725" s="2" t="s">
        <v>129</v>
      </c>
      <c r="B4725" s="2"/>
      <c r="C4725">
        <v>380.74</v>
      </c>
      <c r="D4725">
        <v>8</v>
      </c>
      <c r="E4725">
        <v>44.689</v>
      </c>
      <c r="F4725" t="s">
        <v>238</v>
      </c>
      <c r="G4725">
        <f>_xlfn.XLOOKUP(A4725,'List of Molecules Used'!$D$3:$D$55,'List of Molecules Used'!$E$3:$E$55,"",0,1)</f>
        <v>317.27999999999997</v>
      </c>
      <c r="H4725">
        <f>_xlfn.XLOOKUP(A4725,'List of Molecules Used'!$D$3:$D$55,'List of Molecules Used'!$F$3:$F$55,"",0,1)</f>
        <v>58.97</v>
      </c>
    </row>
    <row r="4726" spans="1:8">
      <c r="A4726" s="2" t="s">
        <v>129</v>
      </c>
      <c r="B4726" s="2"/>
      <c r="C4726">
        <v>380.74</v>
      </c>
      <c r="D4726">
        <v>8.5</v>
      </c>
      <c r="E4726">
        <v>44.814999999999998</v>
      </c>
      <c r="F4726" t="s">
        <v>238</v>
      </c>
      <c r="G4726">
        <f>_xlfn.XLOOKUP(A4726,'List of Molecules Used'!$D$3:$D$55,'List of Molecules Used'!$E$3:$E$55,"",0,1)</f>
        <v>317.27999999999997</v>
      </c>
      <c r="H4726">
        <f>_xlfn.XLOOKUP(A4726,'List of Molecules Used'!$D$3:$D$55,'List of Molecules Used'!$F$3:$F$55,"",0,1)</f>
        <v>58.97</v>
      </c>
    </row>
    <row r="4727" spans="1:8">
      <c r="A4727" s="2" t="s">
        <v>129</v>
      </c>
      <c r="B4727" s="2"/>
      <c r="C4727">
        <v>380.74</v>
      </c>
      <c r="D4727">
        <v>9</v>
      </c>
      <c r="E4727">
        <v>44.942</v>
      </c>
      <c r="F4727" t="s">
        <v>238</v>
      </c>
      <c r="G4727">
        <f>_xlfn.XLOOKUP(A4727,'List of Molecules Used'!$D$3:$D$55,'List of Molecules Used'!$E$3:$E$55,"",0,1)</f>
        <v>317.27999999999997</v>
      </c>
      <c r="H4727">
        <f>_xlfn.XLOOKUP(A4727,'List of Molecules Used'!$D$3:$D$55,'List of Molecules Used'!$F$3:$F$55,"",0,1)</f>
        <v>58.97</v>
      </c>
    </row>
    <row r="4728" spans="1:8">
      <c r="A4728" s="2" t="s">
        <v>129</v>
      </c>
      <c r="B4728" s="2"/>
      <c r="C4728">
        <v>380.74</v>
      </c>
      <c r="D4728">
        <v>9.5</v>
      </c>
      <c r="E4728">
        <v>45.07</v>
      </c>
      <c r="F4728" t="s">
        <v>238</v>
      </c>
      <c r="G4728">
        <f>_xlfn.XLOOKUP(A4728,'List of Molecules Used'!$D$3:$D$55,'List of Molecules Used'!$E$3:$E$55,"",0,1)</f>
        <v>317.27999999999997</v>
      </c>
      <c r="H4728">
        <f>_xlfn.XLOOKUP(A4728,'List of Molecules Used'!$D$3:$D$55,'List of Molecules Used'!$F$3:$F$55,"",0,1)</f>
        <v>58.97</v>
      </c>
    </row>
    <row r="4729" spans="1:8">
      <c r="A4729" s="2" t="s">
        <v>129</v>
      </c>
      <c r="B4729" s="2"/>
      <c r="C4729">
        <v>380.74</v>
      </c>
      <c r="D4729">
        <v>10</v>
      </c>
      <c r="E4729">
        <v>45.198999999999998</v>
      </c>
      <c r="F4729" t="s">
        <v>238</v>
      </c>
      <c r="G4729">
        <f>_xlfn.XLOOKUP(A4729,'List of Molecules Used'!$D$3:$D$55,'List of Molecules Used'!$E$3:$E$55,"",0,1)</f>
        <v>317.27999999999997</v>
      </c>
      <c r="H4729">
        <f>_xlfn.XLOOKUP(A4729,'List of Molecules Used'!$D$3:$D$55,'List of Molecules Used'!$F$3:$F$55,"",0,1)</f>
        <v>58.97</v>
      </c>
    </row>
    <row r="4730" spans="1:8">
      <c r="A4730" s="2" t="s">
        <v>129</v>
      </c>
      <c r="B4730" s="2"/>
      <c r="C4730">
        <v>412.46</v>
      </c>
      <c r="D4730">
        <v>1</v>
      </c>
      <c r="E4730">
        <v>45.222999999999999</v>
      </c>
      <c r="F4730" t="s">
        <v>238</v>
      </c>
      <c r="G4730">
        <f>_xlfn.XLOOKUP(A4730,'List of Molecules Used'!$D$3:$D$55,'List of Molecules Used'!$E$3:$E$55,"",0,1)</f>
        <v>317.27999999999997</v>
      </c>
      <c r="H4730">
        <f>_xlfn.XLOOKUP(A4730,'List of Molecules Used'!$D$3:$D$55,'List of Molecules Used'!$F$3:$F$55,"",0,1)</f>
        <v>58.97</v>
      </c>
    </row>
    <row r="4731" spans="1:8">
      <c r="A4731" s="2" t="s">
        <v>129</v>
      </c>
      <c r="B4731" s="2"/>
      <c r="C4731">
        <v>412.46</v>
      </c>
      <c r="D4731">
        <v>1.5</v>
      </c>
      <c r="E4731">
        <v>45.31</v>
      </c>
      <c r="F4731" t="s">
        <v>238</v>
      </c>
      <c r="G4731">
        <f>_xlfn.XLOOKUP(A4731,'List of Molecules Used'!$D$3:$D$55,'List of Molecules Used'!$E$3:$E$55,"",0,1)</f>
        <v>317.27999999999997</v>
      </c>
      <c r="H4731">
        <f>_xlfn.XLOOKUP(A4731,'List of Molecules Used'!$D$3:$D$55,'List of Molecules Used'!$F$3:$F$55,"",0,1)</f>
        <v>58.97</v>
      </c>
    </row>
    <row r="4732" spans="1:8">
      <c r="A4732" s="2" t="s">
        <v>129</v>
      </c>
      <c r="B4732" s="2"/>
      <c r="C4732">
        <v>412.46</v>
      </c>
      <c r="D4732">
        <v>2</v>
      </c>
      <c r="E4732">
        <v>45.398000000000003</v>
      </c>
      <c r="F4732" t="s">
        <v>238</v>
      </c>
      <c r="G4732">
        <f>_xlfn.XLOOKUP(A4732,'List of Molecules Used'!$D$3:$D$55,'List of Molecules Used'!$E$3:$E$55,"",0,1)</f>
        <v>317.27999999999997</v>
      </c>
      <c r="H4732">
        <f>_xlfn.XLOOKUP(A4732,'List of Molecules Used'!$D$3:$D$55,'List of Molecules Used'!$F$3:$F$55,"",0,1)</f>
        <v>58.97</v>
      </c>
    </row>
    <row r="4733" spans="1:8">
      <c r="A4733" s="2" t="s">
        <v>129</v>
      </c>
      <c r="B4733" s="2"/>
      <c r="C4733">
        <v>412.46</v>
      </c>
      <c r="D4733">
        <v>2.5</v>
      </c>
      <c r="E4733">
        <v>45.484999999999999</v>
      </c>
      <c r="F4733" t="s">
        <v>238</v>
      </c>
      <c r="G4733">
        <f>_xlfn.XLOOKUP(A4733,'List of Molecules Used'!$D$3:$D$55,'List of Molecules Used'!$E$3:$E$55,"",0,1)</f>
        <v>317.27999999999997</v>
      </c>
      <c r="H4733">
        <f>_xlfn.XLOOKUP(A4733,'List of Molecules Used'!$D$3:$D$55,'List of Molecules Used'!$F$3:$F$55,"",0,1)</f>
        <v>58.97</v>
      </c>
    </row>
    <row r="4734" spans="1:8">
      <c r="A4734" s="2" t="s">
        <v>129</v>
      </c>
      <c r="B4734" s="2"/>
      <c r="C4734">
        <v>412.46</v>
      </c>
      <c r="D4734">
        <v>3</v>
      </c>
      <c r="E4734">
        <v>45.573</v>
      </c>
      <c r="F4734" t="s">
        <v>238</v>
      </c>
      <c r="G4734">
        <f>_xlfn.XLOOKUP(A4734,'List of Molecules Used'!$D$3:$D$55,'List of Molecules Used'!$E$3:$E$55,"",0,1)</f>
        <v>317.27999999999997</v>
      </c>
      <c r="H4734">
        <f>_xlfn.XLOOKUP(A4734,'List of Molecules Used'!$D$3:$D$55,'List of Molecules Used'!$F$3:$F$55,"",0,1)</f>
        <v>58.97</v>
      </c>
    </row>
    <row r="4735" spans="1:8">
      <c r="A4735" s="2" t="s">
        <v>129</v>
      </c>
      <c r="B4735" s="2"/>
      <c r="C4735">
        <v>412.46</v>
      </c>
      <c r="D4735">
        <v>3.5</v>
      </c>
      <c r="E4735">
        <v>45.661999999999999</v>
      </c>
      <c r="F4735" t="s">
        <v>238</v>
      </c>
      <c r="G4735">
        <f>_xlfn.XLOOKUP(A4735,'List of Molecules Used'!$D$3:$D$55,'List of Molecules Used'!$E$3:$E$55,"",0,1)</f>
        <v>317.27999999999997</v>
      </c>
      <c r="H4735">
        <f>_xlfn.XLOOKUP(A4735,'List of Molecules Used'!$D$3:$D$55,'List of Molecules Used'!$F$3:$F$55,"",0,1)</f>
        <v>58.97</v>
      </c>
    </row>
    <row r="4736" spans="1:8">
      <c r="A4736" s="2" t="s">
        <v>129</v>
      </c>
      <c r="B4736" s="2"/>
      <c r="C4736">
        <v>412.46</v>
      </c>
      <c r="D4736">
        <v>4</v>
      </c>
      <c r="E4736">
        <v>45.75</v>
      </c>
      <c r="F4736" t="s">
        <v>238</v>
      </c>
      <c r="G4736">
        <f>_xlfn.XLOOKUP(A4736,'List of Molecules Used'!$D$3:$D$55,'List of Molecules Used'!$E$3:$E$55,"",0,1)</f>
        <v>317.27999999999997</v>
      </c>
      <c r="H4736">
        <f>_xlfn.XLOOKUP(A4736,'List of Molecules Used'!$D$3:$D$55,'List of Molecules Used'!$F$3:$F$55,"",0,1)</f>
        <v>58.97</v>
      </c>
    </row>
    <row r="4737" spans="1:8">
      <c r="A4737" s="2" t="s">
        <v>129</v>
      </c>
      <c r="B4737" s="2"/>
      <c r="C4737">
        <v>412.46</v>
      </c>
      <c r="D4737">
        <v>4.5</v>
      </c>
      <c r="E4737">
        <v>45.84</v>
      </c>
      <c r="F4737" t="s">
        <v>238</v>
      </c>
      <c r="G4737">
        <f>_xlfn.XLOOKUP(A4737,'List of Molecules Used'!$D$3:$D$55,'List of Molecules Used'!$E$3:$E$55,"",0,1)</f>
        <v>317.27999999999997</v>
      </c>
      <c r="H4737">
        <f>_xlfn.XLOOKUP(A4737,'List of Molecules Used'!$D$3:$D$55,'List of Molecules Used'!$F$3:$F$55,"",0,1)</f>
        <v>58.97</v>
      </c>
    </row>
    <row r="4738" spans="1:8">
      <c r="A4738" s="2" t="s">
        <v>129</v>
      </c>
      <c r="B4738" s="2"/>
      <c r="C4738">
        <v>412.46</v>
      </c>
      <c r="D4738">
        <v>5</v>
      </c>
      <c r="E4738">
        <v>45.929000000000002</v>
      </c>
      <c r="F4738" t="s">
        <v>238</v>
      </c>
      <c r="G4738">
        <f>_xlfn.XLOOKUP(A4738,'List of Molecules Used'!$D$3:$D$55,'List of Molecules Used'!$E$3:$E$55,"",0,1)</f>
        <v>317.27999999999997</v>
      </c>
      <c r="H4738">
        <f>_xlfn.XLOOKUP(A4738,'List of Molecules Used'!$D$3:$D$55,'List of Molecules Used'!$F$3:$F$55,"",0,1)</f>
        <v>58.97</v>
      </c>
    </row>
    <row r="4739" spans="1:8">
      <c r="A4739" s="2" t="s">
        <v>129</v>
      </c>
      <c r="B4739" s="2"/>
      <c r="C4739">
        <v>412.46</v>
      </c>
      <c r="D4739">
        <v>5.5</v>
      </c>
      <c r="E4739">
        <v>46.018999999999998</v>
      </c>
      <c r="F4739" t="s">
        <v>238</v>
      </c>
      <c r="G4739">
        <f>_xlfn.XLOOKUP(A4739,'List of Molecules Used'!$D$3:$D$55,'List of Molecules Used'!$E$3:$E$55,"",0,1)</f>
        <v>317.27999999999997</v>
      </c>
      <c r="H4739">
        <f>_xlfn.XLOOKUP(A4739,'List of Molecules Used'!$D$3:$D$55,'List of Molecules Used'!$F$3:$F$55,"",0,1)</f>
        <v>58.97</v>
      </c>
    </row>
    <row r="4740" spans="1:8">
      <c r="A4740" s="2" t="s">
        <v>129</v>
      </c>
      <c r="B4740" s="2"/>
      <c r="C4740">
        <v>412.46</v>
      </c>
      <c r="D4740">
        <v>6</v>
      </c>
      <c r="E4740">
        <v>46.109000000000002</v>
      </c>
      <c r="F4740" t="s">
        <v>238</v>
      </c>
      <c r="G4740">
        <f>_xlfn.XLOOKUP(A4740,'List of Molecules Used'!$D$3:$D$55,'List of Molecules Used'!$E$3:$E$55,"",0,1)</f>
        <v>317.27999999999997</v>
      </c>
      <c r="H4740">
        <f>_xlfn.XLOOKUP(A4740,'List of Molecules Used'!$D$3:$D$55,'List of Molecules Used'!$F$3:$F$55,"",0,1)</f>
        <v>58.97</v>
      </c>
    </row>
    <row r="4741" spans="1:8">
      <c r="A4741" s="2" t="s">
        <v>129</v>
      </c>
      <c r="B4741" s="2"/>
      <c r="C4741">
        <v>412.46</v>
      </c>
      <c r="D4741">
        <v>6.5</v>
      </c>
      <c r="E4741">
        <v>46.2</v>
      </c>
      <c r="F4741" t="s">
        <v>238</v>
      </c>
      <c r="G4741">
        <f>_xlfn.XLOOKUP(A4741,'List of Molecules Used'!$D$3:$D$55,'List of Molecules Used'!$E$3:$E$55,"",0,1)</f>
        <v>317.27999999999997</v>
      </c>
      <c r="H4741">
        <f>_xlfn.XLOOKUP(A4741,'List of Molecules Used'!$D$3:$D$55,'List of Molecules Used'!$F$3:$F$55,"",0,1)</f>
        <v>58.97</v>
      </c>
    </row>
    <row r="4742" spans="1:8">
      <c r="A4742" s="2" t="s">
        <v>129</v>
      </c>
      <c r="B4742" s="2"/>
      <c r="C4742">
        <v>412.46</v>
      </c>
      <c r="D4742">
        <v>7</v>
      </c>
      <c r="E4742">
        <v>46.290999999999997</v>
      </c>
      <c r="F4742" t="s">
        <v>238</v>
      </c>
      <c r="G4742">
        <f>_xlfn.XLOOKUP(A4742,'List of Molecules Used'!$D$3:$D$55,'List of Molecules Used'!$E$3:$E$55,"",0,1)</f>
        <v>317.27999999999997</v>
      </c>
      <c r="H4742">
        <f>_xlfn.XLOOKUP(A4742,'List of Molecules Used'!$D$3:$D$55,'List of Molecules Used'!$F$3:$F$55,"",0,1)</f>
        <v>58.97</v>
      </c>
    </row>
    <row r="4743" spans="1:8">
      <c r="A4743" s="2" t="s">
        <v>129</v>
      </c>
      <c r="B4743" s="2"/>
      <c r="C4743">
        <v>412.46</v>
      </c>
      <c r="D4743">
        <v>7.5</v>
      </c>
      <c r="E4743">
        <v>46.383000000000003</v>
      </c>
      <c r="F4743" t="s">
        <v>238</v>
      </c>
      <c r="G4743">
        <f>_xlfn.XLOOKUP(A4743,'List of Molecules Used'!$D$3:$D$55,'List of Molecules Used'!$E$3:$E$55,"",0,1)</f>
        <v>317.27999999999997</v>
      </c>
      <c r="H4743">
        <f>_xlfn.XLOOKUP(A4743,'List of Molecules Used'!$D$3:$D$55,'List of Molecules Used'!$F$3:$F$55,"",0,1)</f>
        <v>58.97</v>
      </c>
    </row>
    <row r="4744" spans="1:8">
      <c r="A4744" s="2" t="s">
        <v>129</v>
      </c>
      <c r="B4744" s="2"/>
      <c r="C4744">
        <v>412.46</v>
      </c>
      <c r="D4744">
        <v>8</v>
      </c>
      <c r="E4744">
        <v>46.475000000000001</v>
      </c>
      <c r="F4744" t="s">
        <v>238</v>
      </c>
      <c r="G4744">
        <f>_xlfn.XLOOKUP(A4744,'List of Molecules Used'!$D$3:$D$55,'List of Molecules Used'!$E$3:$E$55,"",0,1)</f>
        <v>317.27999999999997</v>
      </c>
      <c r="H4744">
        <f>_xlfn.XLOOKUP(A4744,'List of Molecules Used'!$D$3:$D$55,'List of Molecules Used'!$F$3:$F$55,"",0,1)</f>
        <v>58.97</v>
      </c>
    </row>
    <row r="4745" spans="1:8">
      <c r="A4745" s="2" t="s">
        <v>129</v>
      </c>
      <c r="B4745" s="2"/>
      <c r="C4745">
        <v>412.46</v>
      </c>
      <c r="D4745">
        <v>8.5</v>
      </c>
      <c r="E4745">
        <v>46.567</v>
      </c>
      <c r="F4745" t="s">
        <v>238</v>
      </c>
      <c r="G4745">
        <f>_xlfn.XLOOKUP(A4745,'List of Molecules Used'!$D$3:$D$55,'List of Molecules Used'!$E$3:$E$55,"",0,1)</f>
        <v>317.27999999999997</v>
      </c>
      <c r="H4745">
        <f>_xlfn.XLOOKUP(A4745,'List of Molecules Used'!$D$3:$D$55,'List of Molecules Used'!$F$3:$F$55,"",0,1)</f>
        <v>58.97</v>
      </c>
    </row>
    <row r="4746" spans="1:8">
      <c r="A4746" s="2" t="s">
        <v>129</v>
      </c>
      <c r="B4746" s="2"/>
      <c r="C4746">
        <v>412.46</v>
      </c>
      <c r="D4746">
        <v>9</v>
      </c>
      <c r="E4746">
        <v>46.66</v>
      </c>
      <c r="F4746" t="s">
        <v>238</v>
      </c>
      <c r="G4746">
        <f>_xlfn.XLOOKUP(A4746,'List of Molecules Used'!$D$3:$D$55,'List of Molecules Used'!$E$3:$E$55,"",0,1)</f>
        <v>317.27999999999997</v>
      </c>
      <c r="H4746">
        <f>_xlfn.XLOOKUP(A4746,'List of Molecules Used'!$D$3:$D$55,'List of Molecules Used'!$F$3:$F$55,"",0,1)</f>
        <v>58.97</v>
      </c>
    </row>
    <row r="4747" spans="1:8">
      <c r="A4747" s="2" t="s">
        <v>129</v>
      </c>
      <c r="B4747" s="2"/>
      <c r="C4747">
        <v>412.46</v>
      </c>
      <c r="D4747">
        <v>9.5</v>
      </c>
      <c r="E4747">
        <v>46.753</v>
      </c>
      <c r="F4747" t="s">
        <v>238</v>
      </c>
      <c r="G4747">
        <f>_xlfn.XLOOKUP(A4747,'List of Molecules Used'!$D$3:$D$55,'List of Molecules Used'!$E$3:$E$55,"",0,1)</f>
        <v>317.27999999999997</v>
      </c>
      <c r="H4747">
        <f>_xlfn.XLOOKUP(A4747,'List of Molecules Used'!$D$3:$D$55,'List of Molecules Used'!$F$3:$F$55,"",0,1)</f>
        <v>58.97</v>
      </c>
    </row>
    <row r="4748" spans="1:8">
      <c r="A4748" s="2" t="s">
        <v>129</v>
      </c>
      <c r="B4748" s="2"/>
      <c r="C4748">
        <v>412.46</v>
      </c>
      <c r="D4748">
        <v>10</v>
      </c>
      <c r="E4748">
        <v>46.845999999999997</v>
      </c>
      <c r="F4748" t="s">
        <v>238</v>
      </c>
      <c r="G4748">
        <f>_xlfn.XLOOKUP(A4748,'List of Molecules Used'!$D$3:$D$55,'List of Molecules Used'!$E$3:$E$55,"",0,1)</f>
        <v>317.27999999999997</v>
      </c>
      <c r="H4748">
        <f>_xlfn.XLOOKUP(A4748,'List of Molecules Used'!$D$3:$D$55,'List of Molecules Used'!$F$3:$F$55,"",0,1)</f>
        <v>58.97</v>
      </c>
    </row>
    <row r="4749" spans="1:8">
      <c r="A4749" s="2" t="s">
        <v>133</v>
      </c>
      <c r="B4749" s="2"/>
      <c r="C4749">
        <v>243.6</v>
      </c>
      <c r="D4749">
        <v>1</v>
      </c>
      <c r="E4749">
        <v>163.98</v>
      </c>
      <c r="F4749" t="s">
        <v>237</v>
      </c>
      <c r="G4749">
        <f>_xlfn.XLOOKUP(A4749,'List of Molecules Used'!$D$3:$D$55,'List of Molecules Used'!$E$3:$E$55,"",0,1)</f>
        <v>487.21</v>
      </c>
      <c r="H4749">
        <f>_xlfn.XLOOKUP(A4749,'List of Molecules Used'!$D$3:$D$55,'List of Molecules Used'!$F$3:$F$55,"",0,1)</f>
        <v>33.921999999999997</v>
      </c>
    </row>
    <row r="4750" spans="1:8">
      <c r="A4750" s="2" t="s">
        <v>133</v>
      </c>
      <c r="B4750" s="2"/>
      <c r="C4750">
        <v>243.6</v>
      </c>
      <c r="D4750">
        <v>1.5</v>
      </c>
      <c r="E4750">
        <v>163.97</v>
      </c>
      <c r="F4750" t="s">
        <v>237</v>
      </c>
      <c r="G4750">
        <f>_xlfn.XLOOKUP(A4750,'List of Molecules Used'!$D$3:$D$55,'List of Molecules Used'!$E$3:$E$55,"",0,1)</f>
        <v>487.21</v>
      </c>
      <c r="H4750">
        <f>_xlfn.XLOOKUP(A4750,'List of Molecules Used'!$D$3:$D$55,'List of Molecules Used'!$F$3:$F$55,"",0,1)</f>
        <v>33.921999999999997</v>
      </c>
    </row>
    <row r="4751" spans="1:8">
      <c r="A4751" s="2" t="s">
        <v>133</v>
      </c>
      <c r="B4751" s="2"/>
      <c r="C4751">
        <v>243.6</v>
      </c>
      <c r="D4751">
        <v>2</v>
      </c>
      <c r="E4751">
        <v>163.97</v>
      </c>
      <c r="F4751" t="s">
        <v>237</v>
      </c>
      <c r="G4751">
        <f>_xlfn.XLOOKUP(A4751,'List of Molecules Used'!$D$3:$D$55,'List of Molecules Used'!$E$3:$E$55,"",0,1)</f>
        <v>487.21</v>
      </c>
      <c r="H4751">
        <f>_xlfn.XLOOKUP(A4751,'List of Molecules Used'!$D$3:$D$55,'List of Molecules Used'!$F$3:$F$55,"",0,1)</f>
        <v>33.921999999999997</v>
      </c>
    </row>
    <row r="4752" spans="1:8">
      <c r="A4752" s="2" t="s">
        <v>133</v>
      </c>
      <c r="B4752" s="2"/>
      <c r="C4752">
        <v>243.6</v>
      </c>
      <c r="D4752">
        <v>2.5</v>
      </c>
      <c r="E4752">
        <v>163.96</v>
      </c>
      <c r="F4752" t="s">
        <v>237</v>
      </c>
      <c r="G4752">
        <f>_xlfn.XLOOKUP(A4752,'List of Molecules Used'!$D$3:$D$55,'List of Molecules Used'!$E$3:$E$55,"",0,1)</f>
        <v>487.21</v>
      </c>
      <c r="H4752">
        <f>_xlfn.XLOOKUP(A4752,'List of Molecules Used'!$D$3:$D$55,'List of Molecules Used'!$F$3:$F$55,"",0,1)</f>
        <v>33.921999999999997</v>
      </c>
    </row>
    <row r="4753" spans="1:8">
      <c r="A4753" s="2" t="s">
        <v>133</v>
      </c>
      <c r="B4753" s="2"/>
      <c r="C4753">
        <v>243.6</v>
      </c>
      <c r="D4753">
        <v>3</v>
      </c>
      <c r="E4753">
        <v>163.96</v>
      </c>
      <c r="F4753" t="s">
        <v>237</v>
      </c>
      <c r="G4753">
        <f>_xlfn.XLOOKUP(A4753,'List of Molecules Used'!$D$3:$D$55,'List of Molecules Used'!$E$3:$E$55,"",0,1)</f>
        <v>487.21</v>
      </c>
      <c r="H4753">
        <f>_xlfn.XLOOKUP(A4753,'List of Molecules Used'!$D$3:$D$55,'List of Molecules Used'!$F$3:$F$55,"",0,1)</f>
        <v>33.921999999999997</v>
      </c>
    </row>
    <row r="4754" spans="1:8">
      <c r="A4754" s="2" t="s">
        <v>133</v>
      </c>
      <c r="B4754" s="2"/>
      <c r="C4754">
        <v>243.6</v>
      </c>
      <c r="D4754">
        <v>3.5</v>
      </c>
      <c r="E4754">
        <v>163.95</v>
      </c>
      <c r="F4754" t="s">
        <v>237</v>
      </c>
      <c r="G4754">
        <f>_xlfn.XLOOKUP(A4754,'List of Molecules Used'!$D$3:$D$55,'List of Molecules Used'!$E$3:$E$55,"",0,1)</f>
        <v>487.21</v>
      </c>
      <c r="H4754">
        <f>_xlfn.XLOOKUP(A4754,'List of Molecules Used'!$D$3:$D$55,'List of Molecules Used'!$F$3:$F$55,"",0,1)</f>
        <v>33.921999999999997</v>
      </c>
    </row>
    <row r="4755" spans="1:8">
      <c r="A4755" s="2" t="s">
        <v>133</v>
      </c>
      <c r="B4755" s="2"/>
      <c r="C4755">
        <v>243.6</v>
      </c>
      <c r="D4755">
        <v>4</v>
      </c>
      <c r="E4755">
        <v>163.95</v>
      </c>
      <c r="F4755" t="s">
        <v>237</v>
      </c>
      <c r="G4755">
        <f>_xlfn.XLOOKUP(A4755,'List of Molecules Used'!$D$3:$D$55,'List of Molecules Used'!$E$3:$E$55,"",0,1)</f>
        <v>487.21</v>
      </c>
      <c r="H4755">
        <f>_xlfn.XLOOKUP(A4755,'List of Molecules Used'!$D$3:$D$55,'List of Molecules Used'!$F$3:$F$55,"",0,1)</f>
        <v>33.921999999999997</v>
      </c>
    </row>
    <row r="4756" spans="1:8">
      <c r="A4756" s="2" t="s">
        <v>133</v>
      </c>
      <c r="B4756" s="2"/>
      <c r="C4756">
        <v>243.6</v>
      </c>
      <c r="D4756">
        <v>4.5</v>
      </c>
      <c r="E4756">
        <v>163.94</v>
      </c>
      <c r="F4756" t="s">
        <v>237</v>
      </c>
      <c r="G4756">
        <f>_xlfn.XLOOKUP(A4756,'List of Molecules Used'!$D$3:$D$55,'List of Molecules Used'!$E$3:$E$55,"",0,1)</f>
        <v>487.21</v>
      </c>
      <c r="H4756">
        <f>_xlfn.XLOOKUP(A4756,'List of Molecules Used'!$D$3:$D$55,'List of Molecules Used'!$F$3:$F$55,"",0,1)</f>
        <v>33.921999999999997</v>
      </c>
    </row>
    <row r="4757" spans="1:8">
      <c r="A4757" s="2" t="s">
        <v>133</v>
      </c>
      <c r="B4757" s="2"/>
      <c r="C4757">
        <v>243.6</v>
      </c>
      <c r="D4757">
        <v>5</v>
      </c>
      <c r="E4757">
        <v>163.94</v>
      </c>
      <c r="F4757" t="s">
        <v>237</v>
      </c>
      <c r="G4757">
        <f>_xlfn.XLOOKUP(A4757,'List of Molecules Used'!$D$3:$D$55,'List of Molecules Used'!$E$3:$E$55,"",0,1)</f>
        <v>487.21</v>
      </c>
      <c r="H4757">
        <f>_xlfn.XLOOKUP(A4757,'List of Molecules Used'!$D$3:$D$55,'List of Molecules Used'!$F$3:$F$55,"",0,1)</f>
        <v>33.921999999999997</v>
      </c>
    </row>
    <row r="4758" spans="1:8">
      <c r="A4758" s="2" t="s">
        <v>133</v>
      </c>
      <c r="B4758" s="2"/>
      <c r="C4758">
        <v>243.6</v>
      </c>
      <c r="D4758">
        <v>5.5</v>
      </c>
      <c r="E4758">
        <v>163.93</v>
      </c>
      <c r="F4758" t="s">
        <v>237</v>
      </c>
      <c r="G4758">
        <f>_xlfn.XLOOKUP(A4758,'List of Molecules Used'!$D$3:$D$55,'List of Molecules Used'!$E$3:$E$55,"",0,1)</f>
        <v>487.21</v>
      </c>
      <c r="H4758">
        <f>_xlfn.XLOOKUP(A4758,'List of Molecules Used'!$D$3:$D$55,'List of Molecules Used'!$F$3:$F$55,"",0,1)</f>
        <v>33.921999999999997</v>
      </c>
    </row>
    <row r="4759" spans="1:8">
      <c r="A4759" s="2" t="s">
        <v>133</v>
      </c>
      <c r="B4759" s="2"/>
      <c r="C4759">
        <v>243.6</v>
      </c>
      <c r="D4759">
        <v>6</v>
      </c>
      <c r="E4759">
        <v>163.93</v>
      </c>
      <c r="F4759" t="s">
        <v>237</v>
      </c>
      <c r="G4759">
        <f>_xlfn.XLOOKUP(A4759,'List of Molecules Used'!$D$3:$D$55,'List of Molecules Used'!$E$3:$E$55,"",0,1)</f>
        <v>487.21</v>
      </c>
      <c r="H4759">
        <f>_xlfn.XLOOKUP(A4759,'List of Molecules Used'!$D$3:$D$55,'List of Molecules Used'!$F$3:$F$55,"",0,1)</f>
        <v>33.921999999999997</v>
      </c>
    </row>
    <row r="4760" spans="1:8">
      <c r="A4760" s="2" t="s">
        <v>133</v>
      </c>
      <c r="B4760" s="2"/>
      <c r="C4760">
        <v>243.6</v>
      </c>
      <c r="D4760">
        <v>6.5</v>
      </c>
      <c r="E4760">
        <v>163.92</v>
      </c>
      <c r="F4760" t="s">
        <v>237</v>
      </c>
      <c r="G4760">
        <f>_xlfn.XLOOKUP(A4760,'List of Molecules Used'!$D$3:$D$55,'List of Molecules Used'!$E$3:$E$55,"",0,1)</f>
        <v>487.21</v>
      </c>
      <c r="H4760">
        <f>_xlfn.XLOOKUP(A4760,'List of Molecules Used'!$D$3:$D$55,'List of Molecules Used'!$F$3:$F$55,"",0,1)</f>
        <v>33.921999999999997</v>
      </c>
    </row>
    <row r="4761" spans="1:8">
      <c r="A4761" s="2" t="s">
        <v>133</v>
      </c>
      <c r="B4761" s="2"/>
      <c r="C4761">
        <v>243.6</v>
      </c>
      <c r="D4761">
        <v>7</v>
      </c>
      <c r="E4761">
        <v>163.92</v>
      </c>
      <c r="F4761" t="s">
        <v>237</v>
      </c>
      <c r="G4761">
        <f>_xlfn.XLOOKUP(A4761,'List of Molecules Used'!$D$3:$D$55,'List of Molecules Used'!$E$3:$E$55,"",0,1)</f>
        <v>487.21</v>
      </c>
      <c r="H4761">
        <f>_xlfn.XLOOKUP(A4761,'List of Molecules Used'!$D$3:$D$55,'List of Molecules Used'!$F$3:$F$55,"",0,1)</f>
        <v>33.921999999999997</v>
      </c>
    </row>
    <row r="4762" spans="1:8">
      <c r="A4762" s="2" t="s">
        <v>133</v>
      </c>
      <c r="B4762" s="2"/>
      <c r="C4762">
        <v>243.6</v>
      </c>
      <c r="D4762">
        <v>7.5</v>
      </c>
      <c r="E4762">
        <v>163.91</v>
      </c>
      <c r="F4762" t="s">
        <v>237</v>
      </c>
      <c r="G4762">
        <f>_xlfn.XLOOKUP(A4762,'List of Molecules Used'!$D$3:$D$55,'List of Molecules Used'!$E$3:$E$55,"",0,1)</f>
        <v>487.21</v>
      </c>
      <c r="H4762">
        <f>_xlfn.XLOOKUP(A4762,'List of Molecules Used'!$D$3:$D$55,'List of Molecules Used'!$F$3:$F$55,"",0,1)</f>
        <v>33.921999999999997</v>
      </c>
    </row>
    <row r="4763" spans="1:8">
      <c r="A4763" s="2" t="s">
        <v>133</v>
      </c>
      <c r="B4763" s="2"/>
      <c r="C4763">
        <v>243.6</v>
      </c>
      <c r="D4763">
        <v>8</v>
      </c>
      <c r="E4763">
        <v>163.9</v>
      </c>
      <c r="F4763" t="s">
        <v>237</v>
      </c>
      <c r="G4763">
        <f>_xlfn.XLOOKUP(A4763,'List of Molecules Used'!$D$3:$D$55,'List of Molecules Used'!$E$3:$E$55,"",0,1)</f>
        <v>487.21</v>
      </c>
      <c r="H4763">
        <f>_xlfn.XLOOKUP(A4763,'List of Molecules Used'!$D$3:$D$55,'List of Molecules Used'!$F$3:$F$55,"",0,1)</f>
        <v>33.921999999999997</v>
      </c>
    </row>
    <row r="4764" spans="1:8">
      <c r="A4764" s="2" t="s">
        <v>133</v>
      </c>
      <c r="B4764" s="2"/>
      <c r="C4764">
        <v>243.6</v>
      </c>
      <c r="D4764">
        <v>8.5</v>
      </c>
      <c r="E4764">
        <v>163.9</v>
      </c>
      <c r="F4764" t="s">
        <v>237</v>
      </c>
      <c r="G4764">
        <f>_xlfn.XLOOKUP(A4764,'List of Molecules Used'!$D$3:$D$55,'List of Molecules Used'!$E$3:$E$55,"",0,1)</f>
        <v>487.21</v>
      </c>
      <c r="H4764">
        <f>_xlfn.XLOOKUP(A4764,'List of Molecules Used'!$D$3:$D$55,'List of Molecules Used'!$F$3:$F$55,"",0,1)</f>
        <v>33.921999999999997</v>
      </c>
    </row>
    <row r="4765" spans="1:8">
      <c r="A4765" s="2" t="s">
        <v>133</v>
      </c>
      <c r="B4765" s="2"/>
      <c r="C4765">
        <v>243.6</v>
      </c>
      <c r="D4765">
        <v>9</v>
      </c>
      <c r="E4765">
        <v>163.89</v>
      </c>
      <c r="F4765" t="s">
        <v>237</v>
      </c>
      <c r="G4765">
        <f>_xlfn.XLOOKUP(A4765,'List of Molecules Used'!$D$3:$D$55,'List of Molecules Used'!$E$3:$E$55,"",0,1)</f>
        <v>487.21</v>
      </c>
      <c r="H4765">
        <f>_xlfn.XLOOKUP(A4765,'List of Molecules Used'!$D$3:$D$55,'List of Molecules Used'!$F$3:$F$55,"",0,1)</f>
        <v>33.921999999999997</v>
      </c>
    </row>
    <row r="4766" spans="1:8">
      <c r="A4766" s="2" t="s">
        <v>133</v>
      </c>
      <c r="B4766" s="2"/>
      <c r="C4766">
        <v>243.6</v>
      </c>
      <c r="D4766">
        <v>9.5</v>
      </c>
      <c r="E4766">
        <v>163.89</v>
      </c>
      <c r="F4766" t="s">
        <v>237</v>
      </c>
      <c r="G4766">
        <f>_xlfn.XLOOKUP(A4766,'List of Molecules Used'!$D$3:$D$55,'List of Molecules Used'!$E$3:$E$55,"",0,1)</f>
        <v>487.21</v>
      </c>
      <c r="H4766">
        <f>_xlfn.XLOOKUP(A4766,'List of Molecules Used'!$D$3:$D$55,'List of Molecules Used'!$F$3:$F$55,"",0,1)</f>
        <v>33.921999999999997</v>
      </c>
    </row>
    <row r="4767" spans="1:8">
      <c r="A4767" s="2" t="s">
        <v>133</v>
      </c>
      <c r="B4767" s="2"/>
      <c r="C4767">
        <v>243.6</v>
      </c>
      <c r="D4767">
        <v>10</v>
      </c>
      <c r="E4767">
        <v>163.88</v>
      </c>
      <c r="F4767" t="s">
        <v>237</v>
      </c>
      <c r="G4767">
        <f>_xlfn.XLOOKUP(A4767,'List of Molecules Used'!$D$3:$D$55,'List of Molecules Used'!$E$3:$E$55,"",0,1)</f>
        <v>487.21</v>
      </c>
      <c r="H4767">
        <f>_xlfn.XLOOKUP(A4767,'List of Molecules Used'!$D$3:$D$55,'List of Molecules Used'!$F$3:$F$55,"",0,1)</f>
        <v>33.921999999999997</v>
      </c>
    </row>
    <row r="4768" spans="1:8">
      <c r="A4768" s="2" t="s">
        <v>133</v>
      </c>
      <c r="B4768" s="2"/>
      <c r="C4768">
        <v>292.33</v>
      </c>
      <c r="D4768">
        <v>1</v>
      </c>
      <c r="E4768">
        <v>170.95</v>
      </c>
      <c r="F4768" t="s">
        <v>237</v>
      </c>
      <c r="G4768">
        <f>_xlfn.XLOOKUP(A4768,'List of Molecules Used'!$D$3:$D$55,'List of Molecules Used'!$E$3:$E$55,"",0,1)</f>
        <v>487.21</v>
      </c>
      <c r="H4768">
        <f>_xlfn.XLOOKUP(A4768,'List of Molecules Used'!$D$3:$D$55,'List of Molecules Used'!$F$3:$F$55,"",0,1)</f>
        <v>33.921999999999997</v>
      </c>
    </row>
    <row r="4769" spans="1:8">
      <c r="A4769" s="2" t="s">
        <v>133</v>
      </c>
      <c r="B4769" s="2"/>
      <c r="C4769">
        <v>292.33</v>
      </c>
      <c r="D4769">
        <v>1.5</v>
      </c>
      <c r="E4769">
        <v>170.93</v>
      </c>
      <c r="F4769" t="s">
        <v>237</v>
      </c>
      <c r="G4769">
        <f>_xlfn.XLOOKUP(A4769,'List of Molecules Used'!$D$3:$D$55,'List of Molecules Used'!$E$3:$E$55,"",0,1)</f>
        <v>487.21</v>
      </c>
      <c r="H4769">
        <f>_xlfn.XLOOKUP(A4769,'List of Molecules Used'!$D$3:$D$55,'List of Molecules Used'!$F$3:$F$55,"",0,1)</f>
        <v>33.921999999999997</v>
      </c>
    </row>
    <row r="4770" spans="1:8">
      <c r="A4770" s="2" t="s">
        <v>133</v>
      </c>
      <c r="B4770" s="2"/>
      <c r="C4770">
        <v>292.33</v>
      </c>
      <c r="D4770">
        <v>2</v>
      </c>
      <c r="E4770">
        <v>170.92</v>
      </c>
      <c r="F4770" t="s">
        <v>237</v>
      </c>
      <c r="G4770">
        <f>_xlfn.XLOOKUP(A4770,'List of Molecules Used'!$D$3:$D$55,'List of Molecules Used'!$E$3:$E$55,"",0,1)</f>
        <v>487.21</v>
      </c>
      <c r="H4770">
        <f>_xlfn.XLOOKUP(A4770,'List of Molecules Used'!$D$3:$D$55,'List of Molecules Used'!$F$3:$F$55,"",0,1)</f>
        <v>33.921999999999997</v>
      </c>
    </row>
    <row r="4771" spans="1:8">
      <c r="A4771" s="2" t="s">
        <v>133</v>
      </c>
      <c r="B4771" s="2"/>
      <c r="C4771">
        <v>292.33</v>
      </c>
      <c r="D4771">
        <v>2.5</v>
      </c>
      <c r="E4771">
        <v>170.91</v>
      </c>
      <c r="F4771" t="s">
        <v>237</v>
      </c>
      <c r="G4771">
        <f>_xlfn.XLOOKUP(A4771,'List of Molecules Used'!$D$3:$D$55,'List of Molecules Used'!$E$3:$E$55,"",0,1)</f>
        <v>487.21</v>
      </c>
      <c r="H4771">
        <f>_xlfn.XLOOKUP(A4771,'List of Molecules Used'!$D$3:$D$55,'List of Molecules Used'!$F$3:$F$55,"",0,1)</f>
        <v>33.921999999999997</v>
      </c>
    </row>
    <row r="4772" spans="1:8">
      <c r="A4772" s="2" t="s">
        <v>133</v>
      </c>
      <c r="B4772" s="2"/>
      <c r="C4772">
        <v>292.33</v>
      </c>
      <c r="D4772">
        <v>3</v>
      </c>
      <c r="E4772">
        <v>170.9</v>
      </c>
      <c r="F4772" t="s">
        <v>237</v>
      </c>
      <c r="G4772">
        <f>_xlfn.XLOOKUP(A4772,'List of Molecules Used'!$D$3:$D$55,'List of Molecules Used'!$E$3:$E$55,"",0,1)</f>
        <v>487.21</v>
      </c>
      <c r="H4772">
        <f>_xlfn.XLOOKUP(A4772,'List of Molecules Used'!$D$3:$D$55,'List of Molecules Used'!$F$3:$F$55,"",0,1)</f>
        <v>33.921999999999997</v>
      </c>
    </row>
    <row r="4773" spans="1:8">
      <c r="A4773" s="2" t="s">
        <v>133</v>
      </c>
      <c r="B4773" s="2"/>
      <c r="C4773">
        <v>292.33</v>
      </c>
      <c r="D4773">
        <v>3.5</v>
      </c>
      <c r="E4773">
        <v>170.89</v>
      </c>
      <c r="F4773" t="s">
        <v>237</v>
      </c>
      <c r="G4773">
        <f>_xlfn.XLOOKUP(A4773,'List of Molecules Used'!$D$3:$D$55,'List of Molecules Used'!$E$3:$E$55,"",0,1)</f>
        <v>487.21</v>
      </c>
      <c r="H4773">
        <f>_xlfn.XLOOKUP(A4773,'List of Molecules Used'!$D$3:$D$55,'List of Molecules Used'!$F$3:$F$55,"",0,1)</f>
        <v>33.921999999999997</v>
      </c>
    </row>
    <row r="4774" spans="1:8">
      <c r="A4774" s="2" t="s">
        <v>133</v>
      </c>
      <c r="B4774" s="2"/>
      <c r="C4774">
        <v>292.33</v>
      </c>
      <c r="D4774">
        <v>4</v>
      </c>
      <c r="E4774">
        <v>170.88</v>
      </c>
      <c r="F4774" t="s">
        <v>237</v>
      </c>
      <c r="G4774">
        <f>_xlfn.XLOOKUP(A4774,'List of Molecules Used'!$D$3:$D$55,'List of Molecules Used'!$E$3:$E$55,"",0,1)</f>
        <v>487.21</v>
      </c>
      <c r="H4774">
        <f>_xlfn.XLOOKUP(A4774,'List of Molecules Used'!$D$3:$D$55,'List of Molecules Used'!$F$3:$F$55,"",0,1)</f>
        <v>33.921999999999997</v>
      </c>
    </row>
    <row r="4775" spans="1:8">
      <c r="A4775" s="2" t="s">
        <v>133</v>
      </c>
      <c r="B4775" s="2"/>
      <c r="C4775">
        <v>292.33</v>
      </c>
      <c r="D4775">
        <v>4.5</v>
      </c>
      <c r="E4775">
        <v>170.87</v>
      </c>
      <c r="F4775" t="s">
        <v>237</v>
      </c>
      <c r="G4775">
        <f>_xlfn.XLOOKUP(A4775,'List of Molecules Used'!$D$3:$D$55,'List of Molecules Used'!$E$3:$E$55,"",0,1)</f>
        <v>487.21</v>
      </c>
      <c r="H4775">
        <f>_xlfn.XLOOKUP(A4775,'List of Molecules Used'!$D$3:$D$55,'List of Molecules Used'!$F$3:$F$55,"",0,1)</f>
        <v>33.921999999999997</v>
      </c>
    </row>
    <row r="4776" spans="1:8">
      <c r="A4776" s="2" t="s">
        <v>133</v>
      </c>
      <c r="B4776" s="2"/>
      <c r="C4776">
        <v>292.33</v>
      </c>
      <c r="D4776">
        <v>5</v>
      </c>
      <c r="E4776">
        <v>170.86</v>
      </c>
      <c r="F4776" t="s">
        <v>237</v>
      </c>
      <c r="G4776">
        <f>_xlfn.XLOOKUP(A4776,'List of Molecules Used'!$D$3:$D$55,'List of Molecules Used'!$E$3:$E$55,"",0,1)</f>
        <v>487.21</v>
      </c>
      <c r="H4776">
        <f>_xlfn.XLOOKUP(A4776,'List of Molecules Used'!$D$3:$D$55,'List of Molecules Used'!$F$3:$F$55,"",0,1)</f>
        <v>33.921999999999997</v>
      </c>
    </row>
    <row r="4777" spans="1:8">
      <c r="A4777" s="2" t="s">
        <v>133</v>
      </c>
      <c r="B4777" s="2"/>
      <c r="C4777">
        <v>292.33</v>
      </c>
      <c r="D4777">
        <v>5.5</v>
      </c>
      <c r="E4777">
        <v>170.84</v>
      </c>
      <c r="F4777" t="s">
        <v>237</v>
      </c>
      <c r="G4777">
        <f>_xlfn.XLOOKUP(A4777,'List of Molecules Used'!$D$3:$D$55,'List of Molecules Used'!$E$3:$E$55,"",0,1)</f>
        <v>487.21</v>
      </c>
      <c r="H4777">
        <f>_xlfn.XLOOKUP(A4777,'List of Molecules Used'!$D$3:$D$55,'List of Molecules Used'!$F$3:$F$55,"",0,1)</f>
        <v>33.921999999999997</v>
      </c>
    </row>
    <row r="4778" spans="1:8">
      <c r="A4778" s="2" t="s">
        <v>133</v>
      </c>
      <c r="B4778" s="2"/>
      <c r="C4778">
        <v>292.33</v>
      </c>
      <c r="D4778">
        <v>6</v>
      </c>
      <c r="E4778">
        <v>170.83</v>
      </c>
      <c r="F4778" t="s">
        <v>237</v>
      </c>
      <c r="G4778">
        <f>_xlfn.XLOOKUP(A4778,'List of Molecules Used'!$D$3:$D$55,'List of Molecules Used'!$E$3:$E$55,"",0,1)</f>
        <v>487.21</v>
      </c>
      <c r="H4778">
        <f>_xlfn.XLOOKUP(A4778,'List of Molecules Used'!$D$3:$D$55,'List of Molecules Used'!$F$3:$F$55,"",0,1)</f>
        <v>33.921999999999997</v>
      </c>
    </row>
    <row r="4779" spans="1:8">
      <c r="A4779" s="2" t="s">
        <v>133</v>
      </c>
      <c r="B4779" s="2"/>
      <c r="C4779">
        <v>292.33</v>
      </c>
      <c r="D4779">
        <v>6.5</v>
      </c>
      <c r="E4779">
        <v>170.82</v>
      </c>
      <c r="F4779" t="s">
        <v>237</v>
      </c>
      <c r="G4779">
        <f>_xlfn.XLOOKUP(A4779,'List of Molecules Used'!$D$3:$D$55,'List of Molecules Used'!$E$3:$E$55,"",0,1)</f>
        <v>487.21</v>
      </c>
      <c r="H4779">
        <f>_xlfn.XLOOKUP(A4779,'List of Molecules Used'!$D$3:$D$55,'List of Molecules Used'!$F$3:$F$55,"",0,1)</f>
        <v>33.921999999999997</v>
      </c>
    </row>
    <row r="4780" spans="1:8">
      <c r="A4780" s="2" t="s">
        <v>133</v>
      </c>
      <c r="B4780" s="2"/>
      <c r="C4780">
        <v>292.33</v>
      </c>
      <c r="D4780">
        <v>7</v>
      </c>
      <c r="E4780">
        <v>170.81</v>
      </c>
      <c r="F4780" t="s">
        <v>237</v>
      </c>
      <c r="G4780">
        <f>_xlfn.XLOOKUP(A4780,'List of Molecules Used'!$D$3:$D$55,'List of Molecules Used'!$E$3:$E$55,"",0,1)</f>
        <v>487.21</v>
      </c>
      <c r="H4780">
        <f>_xlfn.XLOOKUP(A4780,'List of Molecules Used'!$D$3:$D$55,'List of Molecules Used'!$F$3:$F$55,"",0,1)</f>
        <v>33.921999999999997</v>
      </c>
    </row>
    <row r="4781" spans="1:8">
      <c r="A4781" s="2" t="s">
        <v>133</v>
      </c>
      <c r="B4781" s="2"/>
      <c r="C4781">
        <v>292.33</v>
      </c>
      <c r="D4781">
        <v>7.5</v>
      </c>
      <c r="E4781">
        <v>170.8</v>
      </c>
      <c r="F4781" t="s">
        <v>237</v>
      </c>
      <c r="G4781">
        <f>_xlfn.XLOOKUP(A4781,'List of Molecules Used'!$D$3:$D$55,'List of Molecules Used'!$E$3:$E$55,"",0,1)</f>
        <v>487.21</v>
      </c>
      <c r="H4781">
        <f>_xlfn.XLOOKUP(A4781,'List of Molecules Used'!$D$3:$D$55,'List of Molecules Used'!$F$3:$F$55,"",0,1)</f>
        <v>33.921999999999997</v>
      </c>
    </row>
    <row r="4782" spans="1:8">
      <c r="A4782" s="2" t="s">
        <v>133</v>
      </c>
      <c r="B4782" s="2"/>
      <c r="C4782">
        <v>292.33</v>
      </c>
      <c r="D4782">
        <v>8</v>
      </c>
      <c r="E4782">
        <v>170.79</v>
      </c>
      <c r="F4782" t="s">
        <v>237</v>
      </c>
      <c r="G4782">
        <f>_xlfn.XLOOKUP(A4782,'List of Molecules Used'!$D$3:$D$55,'List of Molecules Used'!$E$3:$E$55,"",0,1)</f>
        <v>487.21</v>
      </c>
      <c r="H4782">
        <f>_xlfn.XLOOKUP(A4782,'List of Molecules Used'!$D$3:$D$55,'List of Molecules Used'!$F$3:$F$55,"",0,1)</f>
        <v>33.921999999999997</v>
      </c>
    </row>
    <row r="4783" spans="1:8">
      <c r="A4783" s="2" t="s">
        <v>133</v>
      </c>
      <c r="B4783" s="2"/>
      <c r="C4783">
        <v>292.33</v>
      </c>
      <c r="D4783">
        <v>8.5</v>
      </c>
      <c r="E4783">
        <v>170.78</v>
      </c>
      <c r="F4783" t="s">
        <v>237</v>
      </c>
      <c r="G4783">
        <f>_xlfn.XLOOKUP(A4783,'List of Molecules Used'!$D$3:$D$55,'List of Molecules Used'!$E$3:$E$55,"",0,1)</f>
        <v>487.21</v>
      </c>
      <c r="H4783">
        <f>_xlfn.XLOOKUP(A4783,'List of Molecules Used'!$D$3:$D$55,'List of Molecules Used'!$F$3:$F$55,"",0,1)</f>
        <v>33.921999999999997</v>
      </c>
    </row>
    <row r="4784" spans="1:8">
      <c r="A4784" s="2" t="s">
        <v>133</v>
      </c>
      <c r="B4784" s="2"/>
      <c r="C4784">
        <v>292.33</v>
      </c>
      <c r="D4784">
        <v>9</v>
      </c>
      <c r="E4784">
        <v>170.77</v>
      </c>
      <c r="F4784" t="s">
        <v>237</v>
      </c>
      <c r="G4784">
        <f>_xlfn.XLOOKUP(A4784,'List of Molecules Used'!$D$3:$D$55,'List of Molecules Used'!$E$3:$E$55,"",0,1)</f>
        <v>487.21</v>
      </c>
      <c r="H4784">
        <f>_xlfn.XLOOKUP(A4784,'List of Molecules Used'!$D$3:$D$55,'List of Molecules Used'!$F$3:$F$55,"",0,1)</f>
        <v>33.921999999999997</v>
      </c>
    </row>
    <row r="4785" spans="1:8">
      <c r="A4785" s="2" t="s">
        <v>133</v>
      </c>
      <c r="B4785" s="2"/>
      <c r="C4785">
        <v>292.33</v>
      </c>
      <c r="D4785">
        <v>9.5</v>
      </c>
      <c r="E4785">
        <v>170.76</v>
      </c>
      <c r="F4785" t="s">
        <v>237</v>
      </c>
      <c r="G4785">
        <f>_xlfn.XLOOKUP(A4785,'List of Molecules Used'!$D$3:$D$55,'List of Molecules Used'!$E$3:$E$55,"",0,1)</f>
        <v>487.21</v>
      </c>
      <c r="H4785">
        <f>_xlfn.XLOOKUP(A4785,'List of Molecules Used'!$D$3:$D$55,'List of Molecules Used'!$F$3:$F$55,"",0,1)</f>
        <v>33.921999999999997</v>
      </c>
    </row>
    <row r="4786" spans="1:8">
      <c r="A4786" s="2" t="s">
        <v>133</v>
      </c>
      <c r="B4786" s="2"/>
      <c r="C4786">
        <v>292.33</v>
      </c>
      <c r="D4786">
        <v>10</v>
      </c>
      <c r="E4786">
        <v>170.75</v>
      </c>
      <c r="F4786" t="s">
        <v>237</v>
      </c>
      <c r="G4786">
        <f>_xlfn.XLOOKUP(A4786,'List of Molecules Used'!$D$3:$D$55,'List of Molecules Used'!$E$3:$E$55,"",0,1)</f>
        <v>487.21</v>
      </c>
      <c r="H4786">
        <f>_xlfn.XLOOKUP(A4786,'List of Molecules Used'!$D$3:$D$55,'List of Molecules Used'!$F$3:$F$55,"",0,1)</f>
        <v>33.921999999999997</v>
      </c>
    </row>
    <row r="4787" spans="1:8">
      <c r="A4787" s="2" t="s">
        <v>133</v>
      </c>
      <c r="B4787" s="2"/>
      <c r="C4787">
        <v>341.05</v>
      </c>
      <c r="D4787">
        <v>1</v>
      </c>
      <c r="E4787">
        <v>132.04</v>
      </c>
      <c r="F4787" t="s">
        <v>238</v>
      </c>
      <c r="G4787">
        <f>_xlfn.XLOOKUP(A4787,'List of Molecules Used'!$D$3:$D$55,'List of Molecules Used'!$E$3:$E$55,"",0,1)</f>
        <v>487.21</v>
      </c>
      <c r="H4787">
        <f>_xlfn.XLOOKUP(A4787,'List of Molecules Used'!$D$3:$D$55,'List of Molecules Used'!$F$3:$F$55,"",0,1)</f>
        <v>33.921999999999997</v>
      </c>
    </row>
    <row r="4788" spans="1:8">
      <c r="A4788" s="2" t="s">
        <v>133</v>
      </c>
      <c r="B4788" s="2"/>
      <c r="C4788">
        <v>341.05</v>
      </c>
      <c r="D4788">
        <v>1.5</v>
      </c>
      <c r="E4788">
        <v>133.71</v>
      </c>
      <c r="F4788" t="s">
        <v>238</v>
      </c>
      <c r="G4788">
        <f>_xlfn.XLOOKUP(A4788,'List of Molecules Used'!$D$3:$D$55,'List of Molecules Used'!$E$3:$E$55,"",0,1)</f>
        <v>487.21</v>
      </c>
      <c r="H4788">
        <f>_xlfn.XLOOKUP(A4788,'List of Molecules Used'!$D$3:$D$55,'List of Molecules Used'!$F$3:$F$55,"",0,1)</f>
        <v>33.921999999999997</v>
      </c>
    </row>
    <row r="4789" spans="1:8">
      <c r="A4789" s="2" t="s">
        <v>133</v>
      </c>
      <c r="B4789" s="2"/>
      <c r="C4789">
        <v>341.05</v>
      </c>
      <c r="D4789">
        <v>1.8965000000000001</v>
      </c>
      <c r="E4789">
        <v>135.34</v>
      </c>
      <c r="F4789" t="s">
        <v>238</v>
      </c>
      <c r="G4789">
        <f>_xlfn.XLOOKUP(A4789,'List of Molecules Used'!$D$3:$D$55,'List of Molecules Used'!$E$3:$E$55,"",0,1)</f>
        <v>487.21</v>
      </c>
      <c r="H4789">
        <f>_xlfn.XLOOKUP(A4789,'List of Molecules Used'!$D$3:$D$55,'List of Molecules Used'!$F$3:$F$55,"",0,1)</f>
        <v>33.921999999999997</v>
      </c>
    </row>
    <row r="4790" spans="1:8">
      <c r="A4790" s="2" t="s">
        <v>133</v>
      </c>
      <c r="B4790" s="2"/>
      <c r="C4790">
        <v>341.05</v>
      </c>
      <c r="D4790">
        <v>1.8965000000000001</v>
      </c>
      <c r="E4790">
        <v>180.43</v>
      </c>
      <c r="F4790" t="s">
        <v>237</v>
      </c>
      <c r="G4790">
        <f>_xlfn.XLOOKUP(A4790,'List of Molecules Used'!$D$3:$D$55,'List of Molecules Used'!$E$3:$E$55,"",0,1)</f>
        <v>487.21</v>
      </c>
      <c r="H4790">
        <f>_xlfn.XLOOKUP(A4790,'List of Molecules Used'!$D$3:$D$55,'List of Molecules Used'!$F$3:$F$55,"",0,1)</f>
        <v>33.921999999999997</v>
      </c>
    </row>
    <row r="4791" spans="1:8">
      <c r="A4791" s="2" t="s">
        <v>133</v>
      </c>
      <c r="B4791" s="2"/>
      <c r="C4791">
        <v>341.05</v>
      </c>
      <c r="D4791">
        <v>2</v>
      </c>
      <c r="E4791">
        <v>180.43</v>
      </c>
      <c r="F4791" t="s">
        <v>237</v>
      </c>
      <c r="G4791">
        <f>_xlfn.XLOOKUP(A4791,'List of Molecules Used'!$D$3:$D$55,'List of Molecules Used'!$E$3:$E$55,"",0,1)</f>
        <v>487.21</v>
      </c>
      <c r="H4791">
        <f>_xlfn.XLOOKUP(A4791,'List of Molecules Used'!$D$3:$D$55,'List of Molecules Used'!$F$3:$F$55,"",0,1)</f>
        <v>33.921999999999997</v>
      </c>
    </row>
    <row r="4792" spans="1:8">
      <c r="A4792" s="2" t="s">
        <v>133</v>
      </c>
      <c r="B4792" s="2"/>
      <c r="C4792">
        <v>341.05</v>
      </c>
      <c r="D4792">
        <v>2.5</v>
      </c>
      <c r="E4792">
        <v>180.4</v>
      </c>
      <c r="F4792" t="s">
        <v>237</v>
      </c>
      <c r="G4792">
        <f>_xlfn.XLOOKUP(A4792,'List of Molecules Used'!$D$3:$D$55,'List of Molecules Used'!$E$3:$E$55,"",0,1)</f>
        <v>487.21</v>
      </c>
      <c r="H4792">
        <f>_xlfn.XLOOKUP(A4792,'List of Molecules Used'!$D$3:$D$55,'List of Molecules Used'!$F$3:$F$55,"",0,1)</f>
        <v>33.921999999999997</v>
      </c>
    </row>
    <row r="4793" spans="1:8">
      <c r="A4793" s="2" t="s">
        <v>133</v>
      </c>
      <c r="B4793" s="2"/>
      <c r="C4793">
        <v>341.05</v>
      </c>
      <c r="D4793">
        <v>3</v>
      </c>
      <c r="E4793">
        <v>180.38</v>
      </c>
      <c r="F4793" t="s">
        <v>237</v>
      </c>
      <c r="G4793">
        <f>_xlfn.XLOOKUP(A4793,'List of Molecules Used'!$D$3:$D$55,'List of Molecules Used'!$E$3:$E$55,"",0,1)</f>
        <v>487.21</v>
      </c>
      <c r="H4793">
        <f>_xlfn.XLOOKUP(A4793,'List of Molecules Used'!$D$3:$D$55,'List of Molecules Used'!$F$3:$F$55,"",0,1)</f>
        <v>33.921999999999997</v>
      </c>
    </row>
    <row r="4794" spans="1:8">
      <c r="A4794" s="2" t="s">
        <v>133</v>
      </c>
      <c r="B4794" s="2"/>
      <c r="C4794">
        <v>341.05</v>
      </c>
      <c r="D4794">
        <v>3.5</v>
      </c>
      <c r="E4794">
        <v>180.35</v>
      </c>
      <c r="F4794" t="s">
        <v>237</v>
      </c>
      <c r="G4794">
        <f>_xlfn.XLOOKUP(A4794,'List of Molecules Used'!$D$3:$D$55,'List of Molecules Used'!$E$3:$E$55,"",0,1)</f>
        <v>487.21</v>
      </c>
      <c r="H4794">
        <f>_xlfn.XLOOKUP(A4794,'List of Molecules Used'!$D$3:$D$55,'List of Molecules Used'!$F$3:$F$55,"",0,1)</f>
        <v>33.921999999999997</v>
      </c>
    </row>
    <row r="4795" spans="1:8">
      <c r="A4795" s="2" t="s">
        <v>133</v>
      </c>
      <c r="B4795" s="2"/>
      <c r="C4795">
        <v>341.05</v>
      </c>
      <c r="D4795">
        <v>4</v>
      </c>
      <c r="E4795">
        <v>180.32</v>
      </c>
      <c r="F4795" t="s">
        <v>237</v>
      </c>
      <c r="G4795">
        <f>_xlfn.XLOOKUP(A4795,'List of Molecules Used'!$D$3:$D$55,'List of Molecules Used'!$E$3:$E$55,"",0,1)</f>
        <v>487.21</v>
      </c>
      <c r="H4795">
        <f>_xlfn.XLOOKUP(A4795,'List of Molecules Used'!$D$3:$D$55,'List of Molecules Used'!$F$3:$F$55,"",0,1)</f>
        <v>33.921999999999997</v>
      </c>
    </row>
    <row r="4796" spans="1:8">
      <c r="A4796" s="2" t="s">
        <v>133</v>
      </c>
      <c r="B4796" s="2"/>
      <c r="C4796">
        <v>341.05</v>
      </c>
      <c r="D4796">
        <v>4.5</v>
      </c>
      <c r="E4796">
        <v>180.3</v>
      </c>
      <c r="F4796" t="s">
        <v>237</v>
      </c>
      <c r="G4796">
        <f>_xlfn.XLOOKUP(A4796,'List of Molecules Used'!$D$3:$D$55,'List of Molecules Used'!$E$3:$E$55,"",0,1)</f>
        <v>487.21</v>
      </c>
      <c r="H4796">
        <f>_xlfn.XLOOKUP(A4796,'List of Molecules Used'!$D$3:$D$55,'List of Molecules Used'!$F$3:$F$55,"",0,1)</f>
        <v>33.921999999999997</v>
      </c>
    </row>
    <row r="4797" spans="1:8">
      <c r="A4797" s="2" t="s">
        <v>133</v>
      </c>
      <c r="B4797" s="2"/>
      <c r="C4797">
        <v>341.05</v>
      </c>
      <c r="D4797">
        <v>5</v>
      </c>
      <c r="E4797">
        <v>180.27</v>
      </c>
      <c r="F4797" t="s">
        <v>237</v>
      </c>
      <c r="G4797">
        <f>_xlfn.XLOOKUP(A4797,'List of Molecules Used'!$D$3:$D$55,'List of Molecules Used'!$E$3:$E$55,"",0,1)</f>
        <v>487.21</v>
      </c>
      <c r="H4797">
        <f>_xlfn.XLOOKUP(A4797,'List of Molecules Used'!$D$3:$D$55,'List of Molecules Used'!$F$3:$F$55,"",0,1)</f>
        <v>33.921999999999997</v>
      </c>
    </row>
    <row r="4798" spans="1:8">
      <c r="A4798" s="2" t="s">
        <v>133</v>
      </c>
      <c r="B4798" s="2"/>
      <c r="C4798">
        <v>341.05</v>
      </c>
      <c r="D4798">
        <v>5.5</v>
      </c>
      <c r="E4798">
        <v>180.25</v>
      </c>
      <c r="F4798" t="s">
        <v>237</v>
      </c>
      <c r="G4798">
        <f>_xlfn.XLOOKUP(A4798,'List of Molecules Used'!$D$3:$D$55,'List of Molecules Used'!$E$3:$E$55,"",0,1)</f>
        <v>487.21</v>
      </c>
      <c r="H4798">
        <f>_xlfn.XLOOKUP(A4798,'List of Molecules Used'!$D$3:$D$55,'List of Molecules Used'!$F$3:$F$55,"",0,1)</f>
        <v>33.921999999999997</v>
      </c>
    </row>
    <row r="4799" spans="1:8">
      <c r="A4799" s="2" t="s">
        <v>133</v>
      </c>
      <c r="B4799" s="2"/>
      <c r="C4799">
        <v>341.05</v>
      </c>
      <c r="D4799">
        <v>6</v>
      </c>
      <c r="E4799">
        <v>180.22</v>
      </c>
      <c r="F4799" t="s">
        <v>237</v>
      </c>
      <c r="G4799">
        <f>_xlfn.XLOOKUP(A4799,'List of Molecules Used'!$D$3:$D$55,'List of Molecules Used'!$E$3:$E$55,"",0,1)</f>
        <v>487.21</v>
      </c>
      <c r="H4799">
        <f>_xlfn.XLOOKUP(A4799,'List of Molecules Used'!$D$3:$D$55,'List of Molecules Used'!$F$3:$F$55,"",0,1)</f>
        <v>33.921999999999997</v>
      </c>
    </row>
    <row r="4800" spans="1:8">
      <c r="A4800" s="2" t="s">
        <v>133</v>
      </c>
      <c r="B4800" s="2"/>
      <c r="C4800">
        <v>341.05</v>
      </c>
      <c r="D4800">
        <v>6.5</v>
      </c>
      <c r="E4800">
        <v>180.19</v>
      </c>
      <c r="F4800" t="s">
        <v>237</v>
      </c>
      <c r="G4800">
        <f>_xlfn.XLOOKUP(A4800,'List of Molecules Used'!$D$3:$D$55,'List of Molecules Used'!$E$3:$E$55,"",0,1)</f>
        <v>487.21</v>
      </c>
      <c r="H4800">
        <f>_xlfn.XLOOKUP(A4800,'List of Molecules Used'!$D$3:$D$55,'List of Molecules Used'!$F$3:$F$55,"",0,1)</f>
        <v>33.921999999999997</v>
      </c>
    </row>
    <row r="4801" spans="1:8">
      <c r="A4801" s="2" t="s">
        <v>133</v>
      </c>
      <c r="B4801" s="2"/>
      <c r="C4801">
        <v>341.05</v>
      </c>
      <c r="D4801">
        <v>7</v>
      </c>
      <c r="E4801">
        <v>180.17</v>
      </c>
      <c r="F4801" t="s">
        <v>237</v>
      </c>
      <c r="G4801">
        <f>_xlfn.XLOOKUP(A4801,'List of Molecules Used'!$D$3:$D$55,'List of Molecules Used'!$E$3:$E$55,"",0,1)</f>
        <v>487.21</v>
      </c>
      <c r="H4801">
        <f>_xlfn.XLOOKUP(A4801,'List of Molecules Used'!$D$3:$D$55,'List of Molecules Used'!$F$3:$F$55,"",0,1)</f>
        <v>33.921999999999997</v>
      </c>
    </row>
    <row r="4802" spans="1:8">
      <c r="A4802" s="2" t="s">
        <v>133</v>
      </c>
      <c r="B4802" s="2"/>
      <c r="C4802">
        <v>341.05</v>
      </c>
      <c r="D4802">
        <v>7.5</v>
      </c>
      <c r="E4802">
        <v>180.14</v>
      </c>
      <c r="F4802" t="s">
        <v>237</v>
      </c>
      <c r="G4802">
        <f>_xlfn.XLOOKUP(A4802,'List of Molecules Used'!$D$3:$D$55,'List of Molecules Used'!$E$3:$E$55,"",0,1)</f>
        <v>487.21</v>
      </c>
      <c r="H4802">
        <f>_xlfn.XLOOKUP(A4802,'List of Molecules Used'!$D$3:$D$55,'List of Molecules Used'!$F$3:$F$55,"",0,1)</f>
        <v>33.921999999999997</v>
      </c>
    </row>
    <row r="4803" spans="1:8">
      <c r="A4803" s="2" t="s">
        <v>133</v>
      </c>
      <c r="B4803" s="2"/>
      <c r="C4803">
        <v>341.05</v>
      </c>
      <c r="D4803">
        <v>8</v>
      </c>
      <c r="E4803">
        <v>180.12</v>
      </c>
      <c r="F4803" t="s">
        <v>237</v>
      </c>
      <c r="G4803">
        <f>_xlfn.XLOOKUP(A4803,'List of Molecules Used'!$D$3:$D$55,'List of Molecules Used'!$E$3:$E$55,"",0,1)</f>
        <v>487.21</v>
      </c>
      <c r="H4803">
        <f>_xlfn.XLOOKUP(A4803,'List of Molecules Used'!$D$3:$D$55,'List of Molecules Used'!$F$3:$F$55,"",0,1)</f>
        <v>33.921999999999997</v>
      </c>
    </row>
    <row r="4804" spans="1:8">
      <c r="A4804" s="2" t="s">
        <v>133</v>
      </c>
      <c r="B4804" s="2"/>
      <c r="C4804">
        <v>341.05</v>
      </c>
      <c r="D4804">
        <v>8.5</v>
      </c>
      <c r="E4804">
        <v>180.09</v>
      </c>
      <c r="F4804" t="s">
        <v>237</v>
      </c>
      <c r="G4804">
        <f>_xlfn.XLOOKUP(A4804,'List of Molecules Used'!$D$3:$D$55,'List of Molecules Used'!$E$3:$E$55,"",0,1)</f>
        <v>487.21</v>
      </c>
      <c r="H4804">
        <f>_xlfn.XLOOKUP(A4804,'List of Molecules Used'!$D$3:$D$55,'List of Molecules Used'!$F$3:$F$55,"",0,1)</f>
        <v>33.921999999999997</v>
      </c>
    </row>
    <row r="4805" spans="1:8">
      <c r="A4805" s="2" t="s">
        <v>133</v>
      </c>
      <c r="B4805" s="2"/>
      <c r="C4805">
        <v>341.05</v>
      </c>
      <c r="D4805">
        <v>9</v>
      </c>
      <c r="E4805">
        <v>180.07</v>
      </c>
      <c r="F4805" t="s">
        <v>237</v>
      </c>
      <c r="G4805">
        <f>_xlfn.XLOOKUP(A4805,'List of Molecules Used'!$D$3:$D$55,'List of Molecules Used'!$E$3:$E$55,"",0,1)</f>
        <v>487.21</v>
      </c>
      <c r="H4805">
        <f>_xlfn.XLOOKUP(A4805,'List of Molecules Used'!$D$3:$D$55,'List of Molecules Used'!$F$3:$F$55,"",0,1)</f>
        <v>33.921999999999997</v>
      </c>
    </row>
    <row r="4806" spans="1:8">
      <c r="A4806" s="2" t="s">
        <v>133</v>
      </c>
      <c r="B4806" s="2"/>
      <c r="C4806">
        <v>341.05</v>
      </c>
      <c r="D4806">
        <v>9.5</v>
      </c>
      <c r="E4806">
        <v>180.04</v>
      </c>
      <c r="F4806" t="s">
        <v>237</v>
      </c>
      <c r="G4806">
        <f>_xlfn.XLOOKUP(A4806,'List of Molecules Used'!$D$3:$D$55,'List of Molecules Used'!$E$3:$E$55,"",0,1)</f>
        <v>487.21</v>
      </c>
      <c r="H4806">
        <f>_xlfn.XLOOKUP(A4806,'List of Molecules Used'!$D$3:$D$55,'List of Molecules Used'!$F$3:$F$55,"",0,1)</f>
        <v>33.921999999999997</v>
      </c>
    </row>
    <row r="4807" spans="1:8">
      <c r="A4807" s="2" t="s">
        <v>133</v>
      </c>
      <c r="B4807" s="2"/>
      <c r="C4807">
        <v>341.05</v>
      </c>
      <c r="D4807">
        <v>10</v>
      </c>
      <c r="E4807">
        <v>180.02</v>
      </c>
      <c r="F4807" t="s">
        <v>237</v>
      </c>
      <c r="G4807">
        <f>_xlfn.XLOOKUP(A4807,'List of Molecules Used'!$D$3:$D$55,'List of Molecules Used'!$E$3:$E$55,"",0,1)</f>
        <v>487.21</v>
      </c>
      <c r="H4807">
        <f>_xlfn.XLOOKUP(A4807,'List of Molecules Used'!$D$3:$D$55,'List of Molecules Used'!$F$3:$F$55,"",0,1)</f>
        <v>33.921999999999997</v>
      </c>
    </row>
    <row r="4808" spans="1:8">
      <c r="A4808" s="2" t="s">
        <v>133</v>
      </c>
      <c r="B4808" s="2"/>
      <c r="C4808">
        <v>389.77</v>
      </c>
      <c r="D4808">
        <v>1</v>
      </c>
      <c r="E4808">
        <v>138.69999999999999</v>
      </c>
      <c r="F4808" t="s">
        <v>238</v>
      </c>
      <c r="G4808">
        <f>_xlfn.XLOOKUP(A4808,'List of Molecules Used'!$D$3:$D$55,'List of Molecules Used'!$E$3:$E$55,"",0,1)</f>
        <v>487.21</v>
      </c>
      <c r="H4808">
        <f>_xlfn.XLOOKUP(A4808,'List of Molecules Used'!$D$3:$D$55,'List of Molecules Used'!$F$3:$F$55,"",0,1)</f>
        <v>33.921999999999997</v>
      </c>
    </row>
    <row r="4809" spans="1:8">
      <c r="A4809" s="2" t="s">
        <v>133</v>
      </c>
      <c r="B4809" s="2"/>
      <c r="C4809">
        <v>389.77</v>
      </c>
      <c r="D4809">
        <v>1.5</v>
      </c>
      <c r="E4809">
        <v>139.43</v>
      </c>
      <c r="F4809" t="s">
        <v>238</v>
      </c>
      <c r="G4809">
        <f>_xlfn.XLOOKUP(A4809,'List of Molecules Used'!$D$3:$D$55,'List of Molecules Used'!$E$3:$E$55,"",0,1)</f>
        <v>487.21</v>
      </c>
      <c r="H4809">
        <f>_xlfn.XLOOKUP(A4809,'List of Molecules Used'!$D$3:$D$55,'List of Molecules Used'!$F$3:$F$55,"",0,1)</f>
        <v>33.921999999999997</v>
      </c>
    </row>
    <row r="4810" spans="1:8">
      <c r="A4810" s="2" t="s">
        <v>133</v>
      </c>
      <c r="B4810" s="2"/>
      <c r="C4810">
        <v>389.77</v>
      </c>
      <c r="D4810">
        <v>2</v>
      </c>
      <c r="E4810">
        <v>140.22999999999999</v>
      </c>
      <c r="F4810" t="s">
        <v>238</v>
      </c>
      <c r="G4810">
        <f>_xlfn.XLOOKUP(A4810,'List of Molecules Used'!$D$3:$D$55,'List of Molecules Used'!$E$3:$E$55,"",0,1)</f>
        <v>487.21</v>
      </c>
      <c r="H4810">
        <f>_xlfn.XLOOKUP(A4810,'List of Molecules Used'!$D$3:$D$55,'List of Molecules Used'!$F$3:$F$55,"",0,1)</f>
        <v>33.921999999999997</v>
      </c>
    </row>
    <row r="4811" spans="1:8">
      <c r="A4811" s="2" t="s">
        <v>133</v>
      </c>
      <c r="B4811" s="2"/>
      <c r="C4811">
        <v>389.77</v>
      </c>
      <c r="D4811">
        <v>2.5</v>
      </c>
      <c r="E4811">
        <v>141.12</v>
      </c>
      <c r="F4811" t="s">
        <v>238</v>
      </c>
      <c r="G4811">
        <f>_xlfn.XLOOKUP(A4811,'List of Molecules Used'!$D$3:$D$55,'List of Molecules Used'!$E$3:$E$55,"",0,1)</f>
        <v>487.21</v>
      </c>
      <c r="H4811">
        <f>_xlfn.XLOOKUP(A4811,'List of Molecules Used'!$D$3:$D$55,'List of Molecules Used'!$F$3:$F$55,"",0,1)</f>
        <v>33.921999999999997</v>
      </c>
    </row>
    <row r="4812" spans="1:8">
      <c r="A4812" s="2" t="s">
        <v>133</v>
      </c>
      <c r="B4812" s="2"/>
      <c r="C4812">
        <v>389.77</v>
      </c>
      <c r="D4812">
        <v>3</v>
      </c>
      <c r="E4812">
        <v>142.1</v>
      </c>
      <c r="F4812" t="s">
        <v>238</v>
      </c>
      <c r="G4812">
        <f>_xlfn.XLOOKUP(A4812,'List of Molecules Used'!$D$3:$D$55,'List of Molecules Used'!$E$3:$E$55,"",0,1)</f>
        <v>487.21</v>
      </c>
      <c r="H4812">
        <f>_xlfn.XLOOKUP(A4812,'List of Molecules Used'!$D$3:$D$55,'List of Molecules Used'!$F$3:$F$55,"",0,1)</f>
        <v>33.921999999999997</v>
      </c>
    </row>
    <row r="4813" spans="1:8">
      <c r="A4813" s="2" t="s">
        <v>133</v>
      </c>
      <c r="B4813" s="2"/>
      <c r="C4813">
        <v>389.77</v>
      </c>
      <c r="D4813">
        <v>3.5</v>
      </c>
      <c r="E4813">
        <v>143.19</v>
      </c>
      <c r="F4813" t="s">
        <v>238</v>
      </c>
      <c r="G4813">
        <f>_xlfn.XLOOKUP(A4813,'List of Molecules Used'!$D$3:$D$55,'List of Molecules Used'!$E$3:$E$55,"",0,1)</f>
        <v>487.21</v>
      </c>
      <c r="H4813">
        <f>_xlfn.XLOOKUP(A4813,'List of Molecules Used'!$D$3:$D$55,'List of Molecules Used'!$F$3:$F$55,"",0,1)</f>
        <v>33.921999999999997</v>
      </c>
    </row>
    <row r="4814" spans="1:8">
      <c r="A4814" s="2" t="s">
        <v>133</v>
      </c>
      <c r="B4814" s="2"/>
      <c r="C4814">
        <v>389.77</v>
      </c>
      <c r="D4814">
        <v>4</v>
      </c>
      <c r="E4814">
        <v>144.41</v>
      </c>
      <c r="F4814" t="s">
        <v>238</v>
      </c>
      <c r="G4814">
        <f>_xlfn.XLOOKUP(A4814,'List of Molecules Used'!$D$3:$D$55,'List of Molecules Used'!$E$3:$E$55,"",0,1)</f>
        <v>487.21</v>
      </c>
      <c r="H4814">
        <f>_xlfn.XLOOKUP(A4814,'List of Molecules Used'!$D$3:$D$55,'List of Molecules Used'!$F$3:$F$55,"",0,1)</f>
        <v>33.921999999999997</v>
      </c>
    </row>
    <row r="4815" spans="1:8">
      <c r="A4815" s="2" t="s">
        <v>133</v>
      </c>
      <c r="B4815" s="2"/>
      <c r="C4815">
        <v>389.77</v>
      </c>
      <c r="D4815">
        <v>4.5</v>
      </c>
      <c r="E4815">
        <v>145.79</v>
      </c>
      <c r="F4815" t="s">
        <v>238</v>
      </c>
      <c r="G4815">
        <f>_xlfn.XLOOKUP(A4815,'List of Molecules Used'!$D$3:$D$55,'List of Molecules Used'!$E$3:$E$55,"",0,1)</f>
        <v>487.21</v>
      </c>
      <c r="H4815">
        <f>_xlfn.XLOOKUP(A4815,'List of Molecules Used'!$D$3:$D$55,'List of Molecules Used'!$F$3:$F$55,"",0,1)</f>
        <v>33.921999999999997</v>
      </c>
    </row>
    <row r="4816" spans="1:8">
      <c r="A4816" s="2" t="s">
        <v>133</v>
      </c>
      <c r="B4816" s="2"/>
      <c r="C4816">
        <v>389.77</v>
      </c>
      <c r="D4816">
        <v>5</v>
      </c>
      <c r="E4816">
        <v>147.34</v>
      </c>
      <c r="F4816" t="s">
        <v>238</v>
      </c>
      <c r="G4816">
        <f>_xlfn.XLOOKUP(A4816,'List of Molecules Used'!$D$3:$D$55,'List of Molecules Used'!$E$3:$E$55,"",0,1)</f>
        <v>487.21</v>
      </c>
      <c r="H4816">
        <f>_xlfn.XLOOKUP(A4816,'List of Molecules Used'!$D$3:$D$55,'List of Molecules Used'!$F$3:$F$55,"",0,1)</f>
        <v>33.921999999999997</v>
      </c>
    </row>
    <row r="4817" spans="1:8">
      <c r="A4817" s="2" t="s">
        <v>133</v>
      </c>
      <c r="B4817" s="2"/>
      <c r="C4817">
        <v>389.77</v>
      </c>
      <c r="D4817">
        <v>5.5</v>
      </c>
      <c r="E4817">
        <v>149.12</v>
      </c>
      <c r="F4817" t="s">
        <v>238</v>
      </c>
      <c r="G4817">
        <f>_xlfn.XLOOKUP(A4817,'List of Molecules Used'!$D$3:$D$55,'List of Molecules Used'!$E$3:$E$55,"",0,1)</f>
        <v>487.21</v>
      </c>
      <c r="H4817">
        <f>_xlfn.XLOOKUP(A4817,'List of Molecules Used'!$D$3:$D$55,'List of Molecules Used'!$F$3:$F$55,"",0,1)</f>
        <v>33.921999999999997</v>
      </c>
    </row>
    <row r="4818" spans="1:8">
      <c r="A4818" s="2" t="s">
        <v>133</v>
      </c>
      <c r="B4818" s="2"/>
      <c r="C4818">
        <v>389.77</v>
      </c>
      <c r="D4818">
        <v>6</v>
      </c>
      <c r="E4818">
        <v>151.15</v>
      </c>
      <c r="F4818" t="s">
        <v>238</v>
      </c>
      <c r="G4818">
        <f>_xlfn.XLOOKUP(A4818,'List of Molecules Used'!$D$3:$D$55,'List of Molecules Used'!$E$3:$E$55,"",0,1)</f>
        <v>487.21</v>
      </c>
      <c r="H4818">
        <f>_xlfn.XLOOKUP(A4818,'List of Molecules Used'!$D$3:$D$55,'List of Molecules Used'!$F$3:$F$55,"",0,1)</f>
        <v>33.921999999999997</v>
      </c>
    </row>
    <row r="4819" spans="1:8">
      <c r="A4819" s="2" t="s">
        <v>133</v>
      </c>
      <c r="B4819" s="2"/>
      <c r="C4819">
        <v>389.77</v>
      </c>
      <c r="D4819">
        <v>6.3367000000000004</v>
      </c>
      <c r="E4819">
        <v>152.69999999999999</v>
      </c>
      <c r="F4819" t="s">
        <v>238</v>
      </c>
      <c r="G4819">
        <f>_xlfn.XLOOKUP(A4819,'List of Molecules Used'!$D$3:$D$55,'List of Molecules Used'!$E$3:$E$55,"",0,1)</f>
        <v>487.21</v>
      </c>
      <c r="H4819">
        <f>_xlfn.XLOOKUP(A4819,'List of Molecules Used'!$D$3:$D$55,'List of Molecules Used'!$F$3:$F$55,"",0,1)</f>
        <v>33.921999999999997</v>
      </c>
    </row>
    <row r="4820" spans="1:8">
      <c r="A4820" s="2" t="s">
        <v>133</v>
      </c>
      <c r="B4820" s="2"/>
      <c r="C4820">
        <v>389.77</v>
      </c>
      <c r="D4820">
        <v>6.3367000000000004</v>
      </c>
      <c r="E4820">
        <v>193.66</v>
      </c>
      <c r="F4820" t="s">
        <v>237</v>
      </c>
      <c r="G4820">
        <f>_xlfn.XLOOKUP(A4820,'List of Molecules Used'!$D$3:$D$55,'List of Molecules Used'!$E$3:$E$55,"",0,1)</f>
        <v>487.21</v>
      </c>
      <c r="H4820">
        <f>_xlfn.XLOOKUP(A4820,'List of Molecules Used'!$D$3:$D$55,'List of Molecules Used'!$F$3:$F$55,"",0,1)</f>
        <v>33.921999999999997</v>
      </c>
    </row>
    <row r="4821" spans="1:8">
      <c r="A4821" s="2" t="s">
        <v>133</v>
      </c>
      <c r="B4821" s="2"/>
      <c r="C4821">
        <v>389.77</v>
      </c>
      <c r="D4821">
        <v>6.5</v>
      </c>
      <c r="E4821">
        <v>193.63</v>
      </c>
      <c r="F4821" t="s">
        <v>237</v>
      </c>
      <c r="G4821">
        <f>_xlfn.XLOOKUP(A4821,'List of Molecules Used'!$D$3:$D$55,'List of Molecules Used'!$E$3:$E$55,"",0,1)</f>
        <v>487.21</v>
      </c>
      <c r="H4821">
        <f>_xlfn.XLOOKUP(A4821,'List of Molecules Used'!$D$3:$D$55,'List of Molecules Used'!$F$3:$F$55,"",0,1)</f>
        <v>33.921999999999997</v>
      </c>
    </row>
    <row r="4822" spans="1:8">
      <c r="A4822" s="2" t="s">
        <v>133</v>
      </c>
      <c r="B4822" s="2"/>
      <c r="C4822">
        <v>389.77</v>
      </c>
      <c r="D4822">
        <v>7</v>
      </c>
      <c r="E4822">
        <v>193.56</v>
      </c>
      <c r="F4822" t="s">
        <v>237</v>
      </c>
      <c r="G4822">
        <f>_xlfn.XLOOKUP(A4822,'List of Molecules Used'!$D$3:$D$55,'List of Molecules Used'!$E$3:$E$55,"",0,1)</f>
        <v>487.21</v>
      </c>
      <c r="H4822">
        <f>_xlfn.XLOOKUP(A4822,'List of Molecules Used'!$D$3:$D$55,'List of Molecules Used'!$F$3:$F$55,"",0,1)</f>
        <v>33.921999999999997</v>
      </c>
    </row>
    <row r="4823" spans="1:8">
      <c r="A4823" s="2" t="s">
        <v>133</v>
      </c>
      <c r="B4823" s="2"/>
      <c r="C4823">
        <v>389.77</v>
      </c>
      <c r="D4823">
        <v>7.5</v>
      </c>
      <c r="E4823">
        <v>193.48</v>
      </c>
      <c r="F4823" t="s">
        <v>237</v>
      </c>
      <c r="G4823">
        <f>_xlfn.XLOOKUP(A4823,'List of Molecules Used'!$D$3:$D$55,'List of Molecules Used'!$E$3:$E$55,"",0,1)</f>
        <v>487.21</v>
      </c>
      <c r="H4823">
        <f>_xlfn.XLOOKUP(A4823,'List of Molecules Used'!$D$3:$D$55,'List of Molecules Used'!$F$3:$F$55,"",0,1)</f>
        <v>33.921999999999997</v>
      </c>
    </row>
    <row r="4824" spans="1:8">
      <c r="A4824" s="2" t="s">
        <v>133</v>
      </c>
      <c r="B4824" s="2"/>
      <c r="C4824">
        <v>389.77</v>
      </c>
      <c r="D4824">
        <v>8</v>
      </c>
      <c r="E4824">
        <v>193.4</v>
      </c>
      <c r="F4824" t="s">
        <v>237</v>
      </c>
      <c r="G4824">
        <f>_xlfn.XLOOKUP(A4824,'List of Molecules Used'!$D$3:$D$55,'List of Molecules Used'!$E$3:$E$55,"",0,1)</f>
        <v>487.21</v>
      </c>
      <c r="H4824">
        <f>_xlfn.XLOOKUP(A4824,'List of Molecules Used'!$D$3:$D$55,'List of Molecules Used'!$F$3:$F$55,"",0,1)</f>
        <v>33.921999999999997</v>
      </c>
    </row>
    <row r="4825" spans="1:8">
      <c r="A4825" s="2" t="s">
        <v>133</v>
      </c>
      <c r="B4825" s="2"/>
      <c r="C4825">
        <v>389.77</v>
      </c>
      <c r="D4825">
        <v>8.5</v>
      </c>
      <c r="E4825">
        <v>193.33</v>
      </c>
      <c r="F4825" t="s">
        <v>237</v>
      </c>
      <c r="G4825">
        <f>_xlfn.XLOOKUP(A4825,'List of Molecules Used'!$D$3:$D$55,'List of Molecules Used'!$E$3:$E$55,"",0,1)</f>
        <v>487.21</v>
      </c>
      <c r="H4825">
        <f>_xlfn.XLOOKUP(A4825,'List of Molecules Used'!$D$3:$D$55,'List of Molecules Used'!$F$3:$F$55,"",0,1)</f>
        <v>33.921999999999997</v>
      </c>
    </row>
    <row r="4826" spans="1:8">
      <c r="A4826" s="2" t="s">
        <v>133</v>
      </c>
      <c r="B4826" s="2"/>
      <c r="C4826">
        <v>389.77</v>
      </c>
      <c r="D4826">
        <v>9</v>
      </c>
      <c r="E4826">
        <v>193.25</v>
      </c>
      <c r="F4826" t="s">
        <v>237</v>
      </c>
      <c r="G4826">
        <f>_xlfn.XLOOKUP(A4826,'List of Molecules Used'!$D$3:$D$55,'List of Molecules Used'!$E$3:$E$55,"",0,1)</f>
        <v>487.21</v>
      </c>
      <c r="H4826">
        <f>_xlfn.XLOOKUP(A4826,'List of Molecules Used'!$D$3:$D$55,'List of Molecules Used'!$F$3:$F$55,"",0,1)</f>
        <v>33.921999999999997</v>
      </c>
    </row>
    <row r="4827" spans="1:8">
      <c r="A4827" s="2" t="s">
        <v>133</v>
      </c>
      <c r="B4827" s="2"/>
      <c r="C4827">
        <v>389.77</v>
      </c>
      <c r="D4827">
        <v>9.5</v>
      </c>
      <c r="E4827">
        <v>193.18</v>
      </c>
      <c r="F4827" t="s">
        <v>237</v>
      </c>
      <c r="G4827">
        <f>_xlfn.XLOOKUP(A4827,'List of Molecules Used'!$D$3:$D$55,'List of Molecules Used'!$E$3:$E$55,"",0,1)</f>
        <v>487.21</v>
      </c>
      <c r="H4827">
        <f>_xlfn.XLOOKUP(A4827,'List of Molecules Used'!$D$3:$D$55,'List of Molecules Used'!$F$3:$F$55,"",0,1)</f>
        <v>33.921999999999997</v>
      </c>
    </row>
    <row r="4828" spans="1:8">
      <c r="A4828" s="2" t="s">
        <v>133</v>
      </c>
      <c r="B4828" s="2"/>
      <c r="C4828">
        <v>389.77</v>
      </c>
      <c r="D4828">
        <v>10</v>
      </c>
      <c r="E4828">
        <v>193.1</v>
      </c>
      <c r="F4828" t="s">
        <v>237</v>
      </c>
      <c r="G4828">
        <f>_xlfn.XLOOKUP(A4828,'List of Molecules Used'!$D$3:$D$55,'List of Molecules Used'!$E$3:$E$55,"",0,1)</f>
        <v>487.21</v>
      </c>
      <c r="H4828">
        <f>_xlfn.XLOOKUP(A4828,'List of Molecules Used'!$D$3:$D$55,'List of Molecules Used'!$F$3:$F$55,"",0,1)</f>
        <v>33.921999999999997</v>
      </c>
    </row>
    <row r="4829" spans="1:8">
      <c r="A4829" s="2" t="s">
        <v>133</v>
      </c>
      <c r="B4829" s="2"/>
      <c r="C4829">
        <v>438.49</v>
      </c>
      <c r="D4829">
        <v>1</v>
      </c>
      <c r="E4829">
        <v>144.83000000000001</v>
      </c>
      <c r="F4829" t="s">
        <v>238</v>
      </c>
      <c r="G4829">
        <f>_xlfn.XLOOKUP(A4829,'List of Molecules Used'!$D$3:$D$55,'List of Molecules Used'!$E$3:$E$55,"",0,1)</f>
        <v>487.21</v>
      </c>
      <c r="H4829">
        <f>_xlfn.XLOOKUP(A4829,'List of Molecules Used'!$D$3:$D$55,'List of Molecules Used'!$F$3:$F$55,"",0,1)</f>
        <v>33.921999999999997</v>
      </c>
    </row>
    <row r="4830" spans="1:8">
      <c r="A4830" s="2" t="s">
        <v>133</v>
      </c>
      <c r="B4830" s="2"/>
      <c r="C4830">
        <v>438.49</v>
      </c>
      <c r="D4830">
        <v>1.5</v>
      </c>
      <c r="E4830">
        <v>145.26</v>
      </c>
      <c r="F4830" t="s">
        <v>238</v>
      </c>
      <c r="G4830">
        <f>_xlfn.XLOOKUP(A4830,'List of Molecules Used'!$D$3:$D$55,'List of Molecules Used'!$E$3:$E$55,"",0,1)</f>
        <v>487.21</v>
      </c>
      <c r="H4830">
        <f>_xlfn.XLOOKUP(A4830,'List of Molecules Used'!$D$3:$D$55,'List of Molecules Used'!$F$3:$F$55,"",0,1)</f>
        <v>33.921999999999997</v>
      </c>
    </row>
    <row r="4831" spans="1:8">
      <c r="A4831" s="2" t="s">
        <v>133</v>
      </c>
      <c r="B4831" s="2"/>
      <c r="C4831">
        <v>438.49</v>
      </c>
      <c r="D4831">
        <v>2</v>
      </c>
      <c r="E4831">
        <v>145.72</v>
      </c>
      <c r="F4831" t="s">
        <v>238</v>
      </c>
      <c r="G4831">
        <f>_xlfn.XLOOKUP(A4831,'List of Molecules Used'!$D$3:$D$55,'List of Molecules Used'!$E$3:$E$55,"",0,1)</f>
        <v>487.21</v>
      </c>
      <c r="H4831">
        <f>_xlfn.XLOOKUP(A4831,'List of Molecules Used'!$D$3:$D$55,'List of Molecules Used'!$F$3:$F$55,"",0,1)</f>
        <v>33.921999999999997</v>
      </c>
    </row>
    <row r="4832" spans="1:8">
      <c r="A4832" s="2" t="s">
        <v>133</v>
      </c>
      <c r="B4832" s="2"/>
      <c r="C4832">
        <v>438.49</v>
      </c>
      <c r="D4832">
        <v>2.5</v>
      </c>
      <c r="E4832">
        <v>146.19999999999999</v>
      </c>
      <c r="F4832" t="s">
        <v>238</v>
      </c>
      <c r="G4832">
        <f>_xlfn.XLOOKUP(A4832,'List of Molecules Used'!$D$3:$D$55,'List of Molecules Used'!$E$3:$E$55,"",0,1)</f>
        <v>487.21</v>
      </c>
      <c r="H4832">
        <f>_xlfn.XLOOKUP(A4832,'List of Molecules Used'!$D$3:$D$55,'List of Molecules Used'!$F$3:$F$55,"",0,1)</f>
        <v>33.921999999999997</v>
      </c>
    </row>
    <row r="4833" spans="1:8">
      <c r="A4833" s="2" t="s">
        <v>133</v>
      </c>
      <c r="B4833" s="2"/>
      <c r="C4833">
        <v>438.49</v>
      </c>
      <c r="D4833">
        <v>3</v>
      </c>
      <c r="E4833">
        <v>146.69999999999999</v>
      </c>
      <c r="F4833" t="s">
        <v>238</v>
      </c>
      <c r="G4833">
        <f>_xlfn.XLOOKUP(A4833,'List of Molecules Used'!$D$3:$D$55,'List of Molecules Used'!$E$3:$E$55,"",0,1)</f>
        <v>487.21</v>
      </c>
      <c r="H4833">
        <f>_xlfn.XLOOKUP(A4833,'List of Molecules Used'!$D$3:$D$55,'List of Molecules Used'!$F$3:$F$55,"",0,1)</f>
        <v>33.921999999999997</v>
      </c>
    </row>
    <row r="4834" spans="1:8">
      <c r="A4834" s="2" t="s">
        <v>133</v>
      </c>
      <c r="B4834" s="2"/>
      <c r="C4834">
        <v>438.49</v>
      </c>
      <c r="D4834">
        <v>3.5</v>
      </c>
      <c r="E4834">
        <v>147.22999999999999</v>
      </c>
      <c r="F4834" t="s">
        <v>238</v>
      </c>
      <c r="G4834">
        <f>_xlfn.XLOOKUP(A4834,'List of Molecules Used'!$D$3:$D$55,'List of Molecules Used'!$E$3:$E$55,"",0,1)</f>
        <v>487.21</v>
      </c>
      <c r="H4834">
        <f>_xlfn.XLOOKUP(A4834,'List of Molecules Used'!$D$3:$D$55,'List of Molecules Used'!$F$3:$F$55,"",0,1)</f>
        <v>33.921999999999997</v>
      </c>
    </row>
    <row r="4835" spans="1:8">
      <c r="A4835" s="2" t="s">
        <v>133</v>
      </c>
      <c r="B4835" s="2"/>
      <c r="C4835">
        <v>438.49</v>
      </c>
      <c r="D4835">
        <v>4</v>
      </c>
      <c r="E4835">
        <v>147.80000000000001</v>
      </c>
      <c r="F4835" t="s">
        <v>238</v>
      </c>
      <c r="G4835">
        <f>_xlfn.XLOOKUP(A4835,'List of Molecules Used'!$D$3:$D$55,'List of Molecules Used'!$E$3:$E$55,"",0,1)</f>
        <v>487.21</v>
      </c>
      <c r="H4835">
        <f>_xlfn.XLOOKUP(A4835,'List of Molecules Used'!$D$3:$D$55,'List of Molecules Used'!$F$3:$F$55,"",0,1)</f>
        <v>33.921999999999997</v>
      </c>
    </row>
    <row r="4836" spans="1:8">
      <c r="A4836" s="2" t="s">
        <v>133</v>
      </c>
      <c r="B4836" s="2"/>
      <c r="C4836">
        <v>438.49</v>
      </c>
      <c r="D4836">
        <v>4.5</v>
      </c>
      <c r="E4836">
        <v>148.38999999999999</v>
      </c>
      <c r="F4836" t="s">
        <v>238</v>
      </c>
      <c r="G4836">
        <f>_xlfn.XLOOKUP(A4836,'List of Molecules Used'!$D$3:$D$55,'List of Molecules Used'!$E$3:$E$55,"",0,1)</f>
        <v>487.21</v>
      </c>
      <c r="H4836">
        <f>_xlfn.XLOOKUP(A4836,'List of Molecules Used'!$D$3:$D$55,'List of Molecules Used'!$F$3:$F$55,"",0,1)</f>
        <v>33.921999999999997</v>
      </c>
    </row>
    <row r="4837" spans="1:8">
      <c r="A4837" s="2" t="s">
        <v>133</v>
      </c>
      <c r="B4837" s="2"/>
      <c r="C4837">
        <v>438.49</v>
      </c>
      <c r="D4837">
        <v>5</v>
      </c>
      <c r="E4837">
        <v>149.02000000000001</v>
      </c>
      <c r="F4837" t="s">
        <v>238</v>
      </c>
      <c r="G4837">
        <f>_xlfn.XLOOKUP(A4837,'List of Molecules Used'!$D$3:$D$55,'List of Molecules Used'!$E$3:$E$55,"",0,1)</f>
        <v>487.21</v>
      </c>
      <c r="H4837">
        <f>_xlfn.XLOOKUP(A4837,'List of Molecules Used'!$D$3:$D$55,'List of Molecules Used'!$F$3:$F$55,"",0,1)</f>
        <v>33.921999999999997</v>
      </c>
    </row>
    <row r="4838" spans="1:8">
      <c r="A4838" s="2" t="s">
        <v>133</v>
      </c>
      <c r="B4838" s="2"/>
      <c r="C4838">
        <v>438.49</v>
      </c>
      <c r="D4838">
        <v>5.5</v>
      </c>
      <c r="E4838">
        <v>149.68</v>
      </c>
      <c r="F4838" t="s">
        <v>238</v>
      </c>
      <c r="G4838">
        <f>_xlfn.XLOOKUP(A4838,'List of Molecules Used'!$D$3:$D$55,'List of Molecules Used'!$E$3:$E$55,"",0,1)</f>
        <v>487.21</v>
      </c>
      <c r="H4838">
        <f>_xlfn.XLOOKUP(A4838,'List of Molecules Used'!$D$3:$D$55,'List of Molecules Used'!$F$3:$F$55,"",0,1)</f>
        <v>33.921999999999997</v>
      </c>
    </row>
    <row r="4839" spans="1:8">
      <c r="A4839" s="2" t="s">
        <v>133</v>
      </c>
      <c r="B4839" s="2"/>
      <c r="C4839">
        <v>438.49</v>
      </c>
      <c r="D4839">
        <v>6</v>
      </c>
      <c r="E4839">
        <v>150.38999999999999</v>
      </c>
      <c r="F4839" t="s">
        <v>238</v>
      </c>
      <c r="G4839">
        <f>_xlfn.XLOOKUP(A4839,'List of Molecules Used'!$D$3:$D$55,'List of Molecules Used'!$E$3:$E$55,"",0,1)</f>
        <v>487.21</v>
      </c>
      <c r="H4839">
        <f>_xlfn.XLOOKUP(A4839,'List of Molecules Used'!$D$3:$D$55,'List of Molecules Used'!$F$3:$F$55,"",0,1)</f>
        <v>33.921999999999997</v>
      </c>
    </row>
    <row r="4840" spans="1:8">
      <c r="A4840" s="2" t="s">
        <v>133</v>
      </c>
      <c r="B4840" s="2"/>
      <c r="C4840">
        <v>438.49</v>
      </c>
      <c r="D4840">
        <v>6.5</v>
      </c>
      <c r="E4840">
        <v>151.13999999999999</v>
      </c>
      <c r="F4840" t="s">
        <v>238</v>
      </c>
      <c r="G4840">
        <f>_xlfn.XLOOKUP(A4840,'List of Molecules Used'!$D$3:$D$55,'List of Molecules Used'!$E$3:$E$55,"",0,1)</f>
        <v>487.21</v>
      </c>
      <c r="H4840">
        <f>_xlfn.XLOOKUP(A4840,'List of Molecules Used'!$D$3:$D$55,'List of Molecules Used'!$F$3:$F$55,"",0,1)</f>
        <v>33.921999999999997</v>
      </c>
    </row>
    <row r="4841" spans="1:8">
      <c r="A4841" s="2" t="s">
        <v>133</v>
      </c>
      <c r="B4841" s="2"/>
      <c r="C4841">
        <v>438.49</v>
      </c>
      <c r="D4841">
        <v>7</v>
      </c>
      <c r="E4841">
        <v>151.94</v>
      </c>
      <c r="F4841" t="s">
        <v>238</v>
      </c>
      <c r="G4841">
        <f>_xlfn.XLOOKUP(A4841,'List of Molecules Used'!$D$3:$D$55,'List of Molecules Used'!$E$3:$E$55,"",0,1)</f>
        <v>487.21</v>
      </c>
      <c r="H4841">
        <f>_xlfn.XLOOKUP(A4841,'List of Molecules Used'!$D$3:$D$55,'List of Molecules Used'!$F$3:$F$55,"",0,1)</f>
        <v>33.921999999999997</v>
      </c>
    </row>
    <row r="4842" spans="1:8">
      <c r="A4842" s="2" t="s">
        <v>133</v>
      </c>
      <c r="B4842" s="2"/>
      <c r="C4842">
        <v>438.49</v>
      </c>
      <c r="D4842">
        <v>7.5</v>
      </c>
      <c r="E4842">
        <v>152.80000000000001</v>
      </c>
      <c r="F4842" t="s">
        <v>238</v>
      </c>
      <c r="G4842">
        <f>_xlfn.XLOOKUP(A4842,'List of Molecules Used'!$D$3:$D$55,'List of Molecules Used'!$E$3:$E$55,"",0,1)</f>
        <v>487.21</v>
      </c>
      <c r="H4842">
        <f>_xlfn.XLOOKUP(A4842,'List of Molecules Used'!$D$3:$D$55,'List of Molecules Used'!$F$3:$F$55,"",0,1)</f>
        <v>33.921999999999997</v>
      </c>
    </row>
    <row r="4843" spans="1:8">
      <c r="A4843" s="2" t="s">
        <v>133</v>
      </c>
      <c r="B4843" s="2"/>
      <c r="C4843">
        <v>438.49</v>
      </c>
      <c r="D4843">
        <v>8</v>
      </c>
      <c r="E4843">
        <v>153.72</v>
      </c>
      <c r="F4843" t="s">
        <v>238</v>
      </c>
      <c r="G4843">
        <f>_xlfn.XLOOKUP(A4843,'List of Molecules Used'!$D$3:$D$55,'List of Molecules Used'!$E$3:$E$55,"",0,1)</f>
        <v>487.21</v>
      </c>
      <c r="H4843">
        <f>_xlfn.XLOOKUP(A4843,'List of Molecules Used'!$D$3:$D$55,'List of Molecules Used'!$F$3:$F$55,"",0,1)</f>
        <v>33.921999999999997</v>
      </c>
    </row>
    <row r="4844" spans="1:8">
      <c r="A4844" s="2" t="s">
        <v>133</v>
      </c>
      <c r="B4844" s="2"/>
      <c r="C4844">
        <v>438.49</v>
      </c>
      <c r="D4844">
        <v>8.5</v>
      </c>
      <c r="E4844">
        <v>154.71</v>
      </c>
      <c r="F4844" t="s">
        <v>238</v>
      </c>
      <c r="G4844">
        <f>_xlfn.XLOOKUP(A4844,'List of Molecules Used'!$D$3:$D$55,'List of Molecules Used'!$E$3:$E$55,"",0,1)</f>
        <v>487.21</v>
      </c>
      <c r="H4844">
        <f>_xlfn.XLOOKUP(A4844,'List of Molecules Used'!$D$3:$D$55,'List of Molecules Used'!$F$3:$F$55,"",0,1)</f>
        <v>33.921999999999997</v>
      </c>
    </row>
    <row r="4845" spans="1:8">
      <c r="A4845" s="2" t="s">
        <v>133</v>
      </c>
      <c r="B4845" s="2"/>
      <c r="C4845">
        <v>438.49</v>
      </c>
      <c r="D4845">
        <v>9</v>
      </c>
      <c r="E4845">
        <v>155.77000000000001</v>
      </c>
      <c r="F4845" t="s">
        <v>238</v>
      </c>
      <c r="G4845">
        <f>_xlfn.XLOOKUP(A4845,'List of Molecules Used'!$D$3:$D$55,'List of Molecules Used'!$E$3:$E$55,"",0,1)</f>
        <v>487.21</v>
      </c>
      <c r="H4845">
        <f>_xlfn.XLOOKUP(A4845,'List of Molecules Used'!$D$3:$D$55,'List of Molecules Used'!$F$3:$F$55,"",0,1)</f>
        <v>33.921999999999997</v>
      </c>
    </row>
    <row r="4846" spans="1:8">
      <c r="A4846" s="2" t="s">
        <v>133</v>
      </c>
      <c r="B4846" s="2"/>
      <c r="C4846">
        <v>438.49</v>
      </c>
      <c r="D4846">
        <v>9.5</v>
      </c>
      <c r="E4846">
        <v>156.91</v>
      </c>
      <c r="F4846" t="s">
        <v>238</v>
      </c>
      <c r="G4846">
        <f>_xlfn.XLOOKUP(A4846,'List of Molecules Used'!$D$3:$D$55,'List of Molecules Used'!$E$3:$E$55,"",0,1)</f>
        <v>487.21</v>
      </c>
      <c r="H4846">
        <f>_xlfn.XLOOKUP(A4846,'List of Molecules Used'!$D$3:$D$55,'List of Molecules Used'!$F$3:$F$55,"",0,1)</f>
        <v>33.921999999999997</v>
      </c>
    </row>
    <row r="4847" spans="1:8">
      <c r="A4847" s="2" t="s">
        <v>133</v>
      </c>
      <c r="B4847" s="2"/>
      <c r="C4847">
        <v>438.49</v>
      </c>
      <c r="D4847">
        <v>10</v>
      </c>
      <c r="E4847">
        <v>158.15</v>
      </c>
      <c r="F4847" t="s">
        <v>238</v>
      </c>
      <c r="G4847">
        <f>_xlfn.XLOOKUP(A4847,'List of Molecules Used'!$D$3:$D$55,'List of Molecules Used'!$E$3:$E$55,"",0,1)</f>
        <v>487.21</v>
      </c>
      <c r="H4847">
        <f>_xlfn.XLOOKUP(A4847,'List of Molecules Used'!$D$3:$D$55,'List of Molecules Used'!$F$3:$F$55,"",0,1)</f>
        <v>33.921999999999997</v>
      </c>
    </row>
    <row r="4848" spans="1:8">
      <c r="A4848" s="2" t="s">
        <v>137</v>
      </c>
      <c r="B4848" s="2"/>
      <c r="C4848">
        <v>293.18</v>
      </c>
      <c r="D4848">
        <v>1</v>
      </c>
      <c r="E4848">
        <v>118.71</v>
      </c>
      <c r="F4848" t="s">
        <v>238</v>
      </c>
      <c r="G4848">
        <f>_xlfn.XLOOKUP(A4848,'List of Molecules Used'!$D$3:$D$55,'List of Molecules Used'!$E$3:$E$55,"",0,1)</f>
        <v>418.83</v>
      </c>
      <c r="H4848">
        <f>_xlfn.XLOOKUP(A4848,'List of Molecules Used'!$D$3:$D$55,'List of Molecules Used'!$F$3:$F$55,"",0,1)</f>
        <v>32.57</v>
      </c>
    </row>
    <row r="4849" spans="1:8">
      <c r="A4849" s="2" t="s">
        <v>137</v>
      </c>
      <c r="B4849" s="2"/>
      <c r="C4849">
        <v>293.18</v>
      </c>
      <c r="D4849">
        <v>1.5</v>
      </c>
      <c r="E4849">
        <v>119.87</v>
      </c>
      <c r="F4849" t="s">
        <v>238</v>
      </c>
      <c r="G4849">
        <f>_xlfn.XLOOKUP(A4849,'List of Molecules Used'!$D$3:$D$55,'List of Molecules Used'!$E$3:$E$55,"",0,1)</f>
        <v>418.83</v>
      </c>
      <c r="H4849">
        <f>_xlfn.XLOOKUP(A4849,'List of Molecules Used'!$D$3:$D$55,'List of Molecules Used'!$F$3:$F$55,"",0,1)</f>
        <v>32.57</v>
      </c>
    </row>
    <row r="4850" spans="1:8">
      <c r="A4850" s="2" t="s">
        <v>137</v>
      </c>
      <c r="B4850" s="2"/>
      <c r="C4850">
        <v>293.18</v>
      </c>
      <c r="D4850">
        <v>1.8220000000000001</v>
      </c>
      <c r="E4850">
        <v>120.75</v>
      </c>
      <c r="F4850" t="s">
        <v>238</v>
      </c>
      <c r="G4850">
        <f>_xlfn.XLOOKUP(A4850,'List of Molecules Used'!$D$3:$D$55,'List of Molecules Used'!$E$3:$E$55,"",0,1)</f>
        <v>418.83</v>
      </c>
      <c r="H4850">
        <f>_xlfn.XLOOKUP(A4850,'List of Molecules Used'!$D$3:$D$55,'List of Molecules Used'!$F$3:$F$55,"",0,1)</f>
        <v>32.57</v>
      </c>
    </row>
    <row r="4851" spans="1:8">
      <c r="A4851" s="2" t="s">
        <v>137</v>
      </c>
      <c r="B4851" s="2"/>
      <c r="C4851">
        <v>293.18</v>
      </c>
      <c r="D4851">
        <v>1.8220000000000001</v>
      </c>
      <c r="E4851">
        <v>168.2</v>
      </c>
      <c r="F4851" t="s">
        <v>237</v>
      </c>
      <c r="G4851">
        <f>_xlfn.XLOOKUP(A4851,'List of Molecules Used'!$D$3:$D$55,'List of Molecules Used'!$E$3:$E$55,"",0,1)</f>
        <v>418.83</v>
      </c>
      <c r="H4851">
        <f>_xlfn.XLOOKUP(A4851,'List of Molecules Used'!$D$3:$D$55,'List of Molecules Used'!$F$3:$F$55,"",0,1)</f>
        <v>32.57</v>
      </c>
    </row>
    <row r="4852" spans="1:8">
      <c r="A4852" s="2" t="s">
        <v>137</v>
      </c>
      <c r="B4852" s="2"/>
      <c r="C4852">
        <v>293.18</v>
      </c>
      <c r="D4852">
        <v>2</v>
      </c>
      <c r="E4852">
        <v>168.19</v>
      </c>
      <c r="F4852" t="s">
        <v>237</v>
      </c>
      <c r="G4852">
        <f>_xlfn.XLOOKUP(A4852,'List of Molecules Used'!$D$3:$D$55,'List of Molecules Used'!$E$3:$E$55,"",0,1)</f>
        <v>418.83</v>
      </c>
      <c r="H4852">
        <f>_xlfn.XLOOKUP(A4852,'List of Molecules Used'!$D$3:$D$55,'List of Molecules Used'!$F$3:$F$55,"",0,1)</f>
        <v>32.57</v>
      </c>
    </row>
    <row r="4853" spans="1:8">
      <c r="A4853" s="2" t="s">
        <v>137</v>
      </c>
      <c r="B4853" s="2"/>
      <c r="C4853">
        <v>293.18</v>
      </c>
      <c r="D4853">
        <v>2.5</v>
      </c>
      <c r="E4853">
        <v>168.16</v>
      </c>
      <c r="F4853" t="s">
        <v>237</v>
      </c>
      <c r="G4853">
        <f>_xlfn.XLOOKUP(A4853,'List of Molecules Used'!$D$3:$D$55,'List of Molecules Used'!$E$3:$E$55,"",0,1)</f>
        <v>418.83</v>
      </c>
      <c r="H4853">
        <f>_xlfn.XLOOKUP(A4853,'List of Molecules Used'!$D$3:$D$55,'List of Molecules Used'!$F$3:$F$55,"",0,1)</f>
        <v>32.57</v>
      </c>
    </row>
    <row r="4854" spans="1:8">
      <c r="A4854" s="2" t="s">
        <v>137</v>
      </c>
      <c r="B4854" s="2"/>
      <c r="C4854">
        <v>293.18</v>
      </c>
      <c r="D4854">
        <v>3</v>
      </c>
      <c r="E4854">
        <v>168.13</v>
      </c>
      <c r="F4854" t="s">
        <v>237</v>
      </c>
      <c r="G4854">
        <f>_xlfn.XLOOKUP(A4854,'List of Molecules Used'!$D$3:$D$55,'List of Molecules Used'!$E$3:$E$55,"",0,1)</f>
        <v>418.83</v>
      </c>
      <c r="H4854">
        <f>_xlfn.XLOOKUP(A4854,'List of Molecules Used'!$D$3:$D$55,'List of Molecules Used'!$F$3:$F$55,"",0,1)</f>
        <v>32.57</v>
      </c>
    </row>
    <row r="4855" spans="1:8">
      <c r="A4855" s="2" t="s">
        <v>137</v>
      </c>
      <c r="B4855" s="2"/>
      <c r="C4855">
        <v>293.18</v>
      </c>
      <c r="D4855">
        <v>3.5</v>
      </c>
      <c r="E4855">
        <v>168.1</v>
      </c>
      <c r="F4855" t="s">
        <v>237</v>
      </c>
      <c r="G4855">
        <f>_xlfn.XLOOKUP(A4855,'List of Molecules Used'!$D$3:$D$55,'List of Molecules Used'!$E$3:$E$55,"",0,1)</f>
        <v>418.83</v>
      </c>
      <c r="H4855">
        <f>_xlfn.XLOOKUP(A4855,'List of Molecules Used'!$D$3:$D$55,'List of Molecules Used'!$F$3:$F$55,"",0,1)</f>
        <v>32.57</v>
      </c>
    </row>
    <row r="4856" spans="1:8">
      <c r="A4856" s="2" t="s">
        <v>137</v>
      </c>
      <c r="B4856" s="2"/>
      <c r="C4856">
        <v>293.18</v>
      </c>
      <c r="D4856">
        <v>4</v>
      </c>
      <c r="E4856">
        <v>168.07</v>
      </c>
      <c r="F4856" t="s">
        <v>237</v>
      </c>
      <c r="G4856">
        <f>_xlfn.XLOOKUP(A4856,'List of Molecules Used'!$D$3:$D$55,'List of Molecules Used'!$E$3:$E$55,"",0,1)</f>
        <v>418.83</v>
      </c>
      <c r="H4856">
        <f>_xlfn.XLOOKUP(A4856,'List of Molecules Used'!$D$3:$D$55,'List of Molecules Used'!$F$3:$F$55,"",0,1)</f>
        <v>32.57</v>
      </c>
    </row>
    <row r="4857" spans="1:8">
      <c r="A4857" s="2" t="s">
        <v>137</v>
      </c>
      <c r="B4857" s="2"/>
      <c r="C4857">
        <v>293.18</v>
      </c>
      <c r="D4857">
        <v>4.5</v>
      </c>
      <c r="E4857">
        <v>168.05</v>
      </c>
      <c r="F4857" t="s">
        <v>237</v>
      </c>
      <c r="G4857">
        <f>_xlfn.XLOOKUP(A4857,'List of Molecules Used'!$D$3:$D$55,'List of Molecules Used'!$E$3:$E$55,"",0,1)</f>
        <v>418.83</v>
      </c>
      <c r="H4857">
        <f>_xlfn.XLOOKUP(A4857,'List of Molecules Used'!$D$3:$D$55,'List of Molecules Used'!$F$3:$F$55,"",0,1)</f>
        <v>32.57</v>
      </c>
    </row>
    <row r="4858" spans="1:8">
      <c r="A4858" s="2" t="s">
        <v>137</v>
      </c>
      <c r="B4858" s="2"/>
      <c r="C4858">
        <v>293.18</v>
      </c>
      <c r="D4858">
        <v>5</v>
      </c>
      <c r="E4858">
        <v>168.02</v>
      </c>
      <c r="F4858" t="s">
        <v>237</v>
      </c>
      <c r="G4858">
        <f>_xlfn.XLOOKUP(A4858,'List of Molecules Used'!$D$3:$D$55,'List of Molecules Used'!$E$3:$E$55,"",0,1)</f>
        <v>418.83</v>
      </c>
      <c r="H4858">
        <f>_xlfn.XLOOKUP(A4858,'List of Molecules Used'!$D$3:$D$55,'List of Molecules Used'!$F$3:$F$55,"",0,1)</f>
        <v>32.57</v>
      </c>
    </row>
    <row r="4859" spans="1:8">
      <c r="A4859" s="2" t="s">
        <v>137</v>
      </c>
      <c r="B4859" s="2"/>
      <c r="C4859">
        <v>293.18</v>
      </c>
      <c r="D4859">
        <v>5.5</v>
      </c>
      <c r="E4859">
        <v>167.99</v>
      </c>
      <c r="F4859" t="s">
        <v>237</v>
      </c>
      <c r="G4859">
        <f>_xlfn.XLOOKUP(A4859,'List of Molecules Used'!$D$3:$D$55,'List of Molecules Used'!$E$3:$E$55,"",0,1)</f>
        <v>418.83</v>
      </c>
      <c r="H4859">
        <f>_xlfn.XLOOKUP(A4859,'List of Molecules Used'!$D$3:$D$55,'List of Molecules Used'!$F$3:$F$55,"",0,1)</f>
        <v>32.57</v>
      </c>
    </row>
    <row r="4860" spans="1:8">
      <c r="A4860" s="2" t="s">
        <v>137</v>
      </c>
      <c r="B4860" s="2"/>
      <c r="C4860">
        <v>293.18</v>
      </c>
      <c r="D4860">
        <v>6</v>
      </c>
      <c r="E4860">
        <v>167.96</v>
      </c>
      <c r="F4860" t="s">
        <v>237</v>
      </c>
      <c r="G4860">
        <f>_xlfn.XLOOKUP(A4860,'List of Molecules Used'!$D$3:$D$55,'List of Molecules Used'!$E$3:$E$55,"",0,1)</f>
        <v>418.83</v>
      </c>
      <c r="H4860">
        <f>_xlfn.XLOOKUP(A4860,'List of Molecules Used'!$D$3:$D$55,'List of Molecules Used'!$F$3:$F$55,"",0,1)</f>
        <v>32.57</v>
      </c>
    </row>
    <row r="4861" spans="1:8">
      <c r="A4861" s="2" t="s">
        <v>137</v>
      </c>
      <c r="B4861" s="2"/>
      <c r="C4861">
        <v>293.18</v>
      </c>
      <c r="D4861">
        <v>6.5</v>
      </c>
      <c r="E4861">
        <v>167.94</v>
      </c>
      <c r="F4861" t="s">
        <v>237</v>
      </c>
      <c r="G4861">
        <f>_xlfn.XLOOKUP(A4861,'List of Molecules Used'!$D$3:$D$55,'List of Molecules Used'!$E$3:$E$55,"",0,1)</f>
        <v>418.83</v>
      </c>
      <c r="H4861">
        <f>_xlfn.XLOOKUP(A4861,'List of Molecules Used'!$D$3:$D$55,'List of Molecules Used'!$F$3:$F$55,"",0,1)</f>
        <v>32.57</v>
      </c>
    </row>
    <row r="4862" spans="1:8">
      <c r="A4862" s="2" t="s">
        <v>137</v>
      </c>
      <c r="B4862" s="2"/>
      <c r="C4862">
        <v>293.18</v>
      </c>
      <c r="D4862">
        <v>7</v>
      </c>
      <c r="E4862">
        <v>167.91</v>
      </c>
      <c r="F4862" t="s">
        <v>237</v>
      </c>
      <c r="G4862">
        <f>_xlfn.XLOOKUP(A4862,'List of Molecules Used'!$D$3:$D$55,'List of Molecules Used'!$E$3:$E$55,"",0,1)</f>
        <v>418.83</v>
      </c>
      <c r="H4862">
        <f>_xlfn.XLOOKUP(A4862,'List of Molecules Used'!$D$3:$D$55,'List of Molecules Used'!$F$3:$F$55,"",0,1)</f>
        <v>32.57</v>
      </c>
    </row>
    <row r="4863" spans="1:8">
      <c r="A4863" s="2" t="s">
        <v>137</v>
      </c>
      <c r="B4863" s="2"/>
      <c r="C4863">
        <v>293.18</v>
      </c>
      <c r="D4863">
        <v>7.5</v>
      </c>
      <c r="E4863">
        <v>167.88</v>
      </c>
      <c r="F4863" t="s">
        <v>237</v>
      </c>
      <c r="G4863">
        <f>_xlfn.XLOOKUP(A4863,'List of Molecules Used'!$D$3:$D$55,'List of Molecules Used'!$E$3:$E$55,"",0,1)</f>
        <v>418.83</v>
      </c>
      <c r="H4863">
        <f>_xlfn.XLOOKUP(A4863,'List of Molecules Used'!$D$3:$D$55,'List of Molecules Used'!$F$3:$F$55,"",0,1)</f>
        <v>32.57</v>
      </c>
    </row>
    <row r="4864" spans="1:8">
      <c r="A4864" s="2" t="s">
        <v>137</v>
      </c>
      <c r="B4864" s="2"/>
      <c r="C4864">
        <v>293.18</v>
      </c>
      <c r="D4864">
        <v>8</v>
      </c>
      <c r="E4864">
        <v>167.86</v>
      </c>
      <c r="F4864" t="s">
        <v>237</v>
      </c>
      <c r="G4864">
        <f>_xlfn.XLOOKUP(A4864,'List of Molecules Used'!$D$3:$D$55,'List of Molecules Used'!$E$3:$E$55,"",0,1)</f>
        <v>418.83</v>
      </c>
      <c r="H4864">
        <f>_xlfn.XLOOKUP(A4864,'List of Molecules Used'!$D$3:$D$55,'List of Molecules Used'!$F$3:$F$55,"",0,1)</f>
        <v>32.57</v>
      </c>
    </row>
    <row r="4865" spans="1:8">
      <c r="A4865" s="2" t="s">
        <v>137</v>
      </c>
      <c r="B4865" s="2"/>
      <c r="C4865">
        <v>293.18</v>
      </c>
      <c r="D4865">
        <v>8.5</v>
      </c>
      <c r="E4865">
        <v>167.83</v>
      </c>
      <c r="F4865" t="s">
        <v>237</v>
      </c>
      <c r="G4865">
        <f>_xlfn.XLOOKUP(A4865,'List of Molecules Used'!$D$3:$D$55,'List of Molecules Used'!$E$3:$E$55,"",0,1)</f>
        <v>418.83</v>
      </c>
      <c r="H4865">
        <f>_xlfn.XLOOKUP(A4865,'List of Molecules Used'!$D$3:$D$55,'List of Molecules Used'!$F$3:$F$55,"",0,1)</f>
        <v>32.57</v>
      </c>
    </row>
    <row r="4866" spans="1:8">
      <c r="A4866" s="2" t="s">
        <v>137</v>
      </c>
      <c r="B4866" s="2"/>
      <c r="C4866">
        <v>293.18</v>
      </c>
      <c r="D4866">
        <v>9</v>
      </c>
      <c r="E4866">
        <v>167.8</v>
      </c>
      <c r="F4866" t="s">
        <v>237</v>
      </c>
      <c r="G4866">
        <f>_xlfn.XLOOKUP(A4866,'List of Molecules Used'!$D$3:$D$55,'List of Molecules Used'!$E$3:$E$55,"",0,1)</f>
        <v>418.83</v>
      </c>
      <c r="H4866">
        <f>_xlfn.XLOOKUP(A4866,'List of Molecules Used'!$D$3:$D$55,'List of Molecules Used'!$F$3:$F$55,"",0,1)</f>
        <v>32.57</v>
      </c>
    </row>
    <row r="4867" spans="1:8">
      <c r="A4867" s="2" t="s">
        <v>137</v>
      </c>
      <c r="B4867" s="2"/>
      <c r="C4867">
        <v>293.18</v>
      </c>
      <c r="D4867">
        <v>9.5</v>
      </c>
      <c r="E4867">
        <v>167.78</v>
      </c>
      <c r="F4867" t="s">
        <v>237</v>
      </c>
      <c r="G4867">
        <f>_xlfn.XLOOKUP(A4867,'List of Molecules Used'!$D$3:$D$55,'List of Molecules Used'!$E$3:$E$55,"",0,1)</f>
        <v>418.83</v>
      </c>
      <c r="H4867">
        <f>_xlfn.XLOOKUP(A4867,'List of Molecules Used'!$D$3:$D$55,'List of Molecules Used'!$F$3:$F$55,"",0,1)</f>
        <v>32.57</v>
      </c>
    </row>
    <row r="4868" spans="1:8">
      <c r="A4868" s="2" t="s">
        <v>137</v>
      </c>
      <c r="B4868" s="2"/>
      <c r="C4868">
        <v>293.18</v>
      </c>
      <c r="D4868">
        <v>10</v>
      </c>
      <c r="E4868">
        <v>167.75</v>
      </c>
      <c r="F4868" t="s">
        <v>237</v>
      </c>
      <c r="G4868">
        <f>_xlfn.XLOOKUP(A4868,'List of Molecules Used'!$D$3:$D$55,'List of Molecules Used'!$E$3:$E$55,"",0,1)</f>
        <v>418.83</v>
      </c>
      <c r="H4868">
        <f>_xlfn.XLOOKUP(A4868,'List of Molecules Used'!$D$3:$D$55,'List of Molecules Used'!$F$3:$F$55,"",0,1)</f>
        <v>32.57</v>
      </c>
    </row>
    <row r="4869" spans="1:8">
      <c r="A4869" s="2" t="s">
        <v>137</v>
      </c>
      <c r="B4869" s="2"/>
      <c r="C4869">
        <v>335.06</v>
      </c>
      <c r="D4869">
        <v>1</v>
      </c>
      <c r="E4869">
        <v>125.86</v>
      </c>
      <c r="F4869" t="s">
        <v>238</v>
      </c>
      <c r="G4869">
        <f>_xlfn.XLOOKUP(A4869,'List of Molecules Used'!$D$3:$D$55,'List of Molecules Used'!$E$3:$E$55,"",0,1)</f>
        <v>418.83</v>
      </c>
      <c r="H4869">
        <f>_xlfn.XLOOKUP(A4869,'List of Molecules Used'!$D$3:$D$55,'List of Molecules Used'!$F$3:$F$55,"",0,1)</f>
        <v>32.57</v>
      </c>
    </row>
    <row r="4870" spans="1:8">
      <c r="A4870" s="2" t="s">
        <v>137</v>
      </c>
      <c r="B4870" s="2"/>
      <c r="C4870">
        <v>335.06</v>
      </c>
      <c r="D4870">
        <v>1.5</v>
      </c>
      <c r="E4870">
        <v>126.46</v>
      </c>
      <c r="F4870" t="s">
        <v>238</v>
      </c>
      <c r="G4870">
        <f>_xlfn.XLOOKUP(A4870,'List of Molecules Used'!$D$3:$D$55,'List of Molecules Used'!$E$3:$E$55,"",0,1)</f>
        <v>418.83</v>
      </c>
      <c r="H4870">
        <f>_xlfn.XLOOKUP(A4870,'List of Molecules Used'!$D$3:$D$55,'List of Molecules Used'!$F$3:$F$55,"",0,1)</f>
        <v>32.57</v>
      </c>
    </row>
    <row r="4871" spans="1:8">
      <c r="A4871" s="2" t="s">
        <v>137</v>
      </c>
      <c r="B4871" s="2"/>
      <c r="C4871">
        <v>335.06</v>
      </c>
      <c r="D4871">
        <v>2</v>
      </c>
      <c r="E4871">
        <v>127.14</v>
      </c>
      <c r="F4871" t="s">
        <v>238</v>
      </c>
      <c r="G4871">
        <f>_xlfn.XLOOKUP(A4871,'List of Molecules Used'!$D$3:$D$55,'List of Molecules Used'!$E$3:$E$55,"",0,1)</f>
        <v>418.83</v>
      </c>
      <c r="H4871">
        <f>_xlfn.XLOOKUP(A4871,'List of Molecules Used'!$D$3:$D$55,'List of Molecules Used'!$F$3:$F$55,"",0,1)</f>
        <v>32.57</v>
      </c>
    </row>
    <row r="4872" spans="1:8">
      <c r="A4872" s="2" t="s">
        <v>137</v>
      </c>
      <c r="B4872" s="2"/>
      <c r="C4872">
        <v>335.06</v>
      </c>
      <c r="D4872">
        <v>2.5</v>
      </c>
      <c r="E4872">
        <v>127.9</v>
      </c>
      <c r="F4872" t="s">
        <v>238</v>
      </c>
      <c r="G4872">
        <f>_xlfn.XLOOKUP(A4872,'List of Molecules Used'!$D$3:$D$55,'List of Molecules Used'!$E$3:$E$55,"",0,1)</f>
        <v>418.83</v>
      </c>
      <c r="H4872">
        <f>_xlfn.XLOOKUP(A4872,'List of Molecules Used'!$D$3:$D$55,'List of Molecules Used'!$F$3:$F$55,"",0,1)</f>
        <v>32.57</v>
      </c>
    </row>
    <row r="4873" spans="1:8">
      <c r="A4873" s="2" t="s">
        <v>137</v>
      </c>
      <c r="B4873" s="2"/>
      <c r="C4873">
        <v>335.06</v>
      </c>
      <c r="D4873">
        <v>3</v>
      </c>
      <c r="E4873">
        <v>128.76</v>
      </c>
      <c r="F4873" t="s">
        <v>238</v>
      </c>
      <c r="G4873">
        <f>_xlfn.XLOOKUP(A4873,'List of Molecules Used'!$D$3:$D$55,'List of Molecules Used'!$E$3:$E$55,"",0,1)</f>
        <v>418.83</v>
      </c>
      <c r="H4873">
        <f>_xlfn.XLOOKUP(A4873,'List of Molecules Used'!$D$3:$D$55,'List of Molecules Used'!$F$3:$F$55,"",0,1)</f>
        <v>32.57</v>
      </c>
    </row>
    <row r="4874" spans="1:8">
      <c r="A4874" s="2" t="s">
        <v>137</v>
      </c>
      <c r="B4874" s="2"/>
      <c r="C4874">
        <v>335.06</v>
      </c>
      <c r="D4874">
        <v>3.5</v>
      </c>
      <c r="E4874">
        <v>129.72999999999999</v>
      </c>
      <c r="F4874" t="s">
        <v>238</v>
      </c>
      <c r="G4874">
        <f>_xlfn.XLOOKUP(A4874,'List of Molecules Used'!$D$3:$D$55,'List of Molecules Used'!$E$3:$E$55,"",0,1)</f>
        <v>418.83</v>
      </c>
      <c r="H4874">
        <f>_xlfn.XLOOKUP(A4874,'List of Molecules Used'!$D$3:$D$55,'List of Molecules Used'!$F$3:$F$55,"",0,1)</f>
        <v>32.57</v>
      </c>
    </row>
    <row r="4875" spans="1:8">
      <c r="A4875" s="2" t="s">
        <v>137</v>
      </c>
      <c r="B4875" s="2"/>
      <c r="C4875">
        <v>335.06</v>
      </c>
      <c r="D4875">
        <v>4</v>
      </c>
      <c r="E4875">
        <v>130.82</v>
      </c>
      <c r="F4875" t="s">
        <v>238</v>
      </c>
      <c r="G4875">
        <f>_xlfn.XLOOKUP(A4875,'List of Molecules Used'!$D$3:$D$55,'List of Molecules Used'!$E$3:$E$55,"",0,1)</f>
        <v>418.83</v>
      </c>
      <c r="H4875">
        <f>_xlfn.XLOOKUP(A4875,'List of Molecules Used'!$D$3:$D$55,'List of Molecules Used'!$F$3:$F$55,"",0,1)</f>
        <v>32.57</v>
      </c>
    </row>
    <row r="4876" spans="1:8">
      <c r="A4876" s="2" t="s">
        <v>137</v>
      </c>
      <c r="B4876" s="2"/>
      <c r="C4876">
        <v>335.06</v>
      </c>
      <c r="D4876">
        <v>4.5</v>
      </c>
      <c r="E4876">
        <v>132.06</v>
      </c>
      <c r="F4876" t="s">
        <v>238</v>
      </c>
      <c r="G4876">
        <f>_xlfn.XLOOKUP(A4876,'List of Molecules Used'!$D$3:$D$55,'List of Molecules Used'!$E$3:$E$55,"",0,1)</f>
        <v>418.83</v>
      </c>
      <c r="H4876">
        <f>_xlfn.XLOOKUP(A4876,'List of Molecules Used'!$D$3:$D$55,'List of Molecules Used'!$F$3:$F$55,"",0,1)</f>
        <v>32.57</v>
      </c>
    </row>
    <row r="4877" spans="1:8">
      <c r="A4877" s="2" t="s">
        <v>137</v>
      </c>
      <c r="B4877" s="2"/>
      <c r="C4877">
        <v>335.06</v>
      </c>
      <c r="D4877">
        <v>5</v>
      </c>
      <c r="E4877">
        <v>133.47</v>
      </c>
      <c r="F4877" t="s">
        <v>238</v>
      </c>
      <c r="G4877">
        <f>_xlfn.XLOOKUP(A4877,'List of Molecules Used'!$D$3:$D$55,'List of Molecules Used'!$E$3:$E$55,"",0,1)</f>
        <v>418.83</v>
      </c>
      <c r="H4877">
        <f>_xlfn.XLOOKUP(A4877,'List of Molecules Used'!$D$3:$D$55,'List of Molecules Used'!$F$3:$F$55,"",0,1)</f>
        <v>32.57</v>
      </c>
    </row>
    <row r="4878" spans="1:8">
      <c r="A4878" s="2" t="s">
        <v>137</v>
      </c>
      <c r="B4878" s="2"/>
      <c r="C4878">
        <v>335.06</v>
      </c>
      <c r="D4878">
        <v>5.5</v>
      </c>
      <c r="E4878">
        <v>135.09</v>
      </c>
      <c r="F4878" t="s">
        <v>238</v>
      </c>
      <c r="G4878">
        <f>_xlfn.XLOOKUP(A4878,'List of Molecules Used'!$D$3:$D$55,'List of Molecules Used'!$E$3:$E$55,"",0,1)</f>
        <v>418.83</v>
      </c>
      <c r="H4878">
        <f>_xlfn.XLOOKUP(A4878,'List of Molecules Used'!$D$3:$D$55,'List of Molecules Used'!$F$3:$F$55,"",0,1)</f>
        <v>32.57</v>
      </c>
    </row>
    <row r="4879" spans="1:8">
      <c r="A4879" s="2" t="s">
        <v>137</v>
      </c>
      <c r="B4879" s="2"/>
      <c r="C4879">
        <v>335.06</v>
      </c>
      <c r="D4879">
        <v>6</v>
      </c>
      <c r="E4879">
        <v>136.96</v>
      </c>
      <c r="F4879" t="s">
        <v>238</v>
      </c>
      <c r="G4879">
        <f>_xlfn.XLOOKUP(A4879,'List of Molecules Used'!$D$3:$D$55,'List of Molecules Used'!$E$3:$E$55,"",0,1)</f>
        <v>418.83</v>
      </c>
      <c r="H4879">
        <f>_xlfn.XLOOKUP(A4879,'List of Molecules Used'!$D$3:$D$55,'List of Molecules Used'!$F$3:$F$55,"",0,1)</f>
        <v>32.57</v>
      </c>
    </row>
    <row r="4880" spans="1:8">
      <c r="A4880" s="2" t="s">
        <v>137</v>
      </c>
      <c r="B4880" s="2"/>
      <c r="C4880">
        <v>335.06</v>
      </c>
      <c r="D4880">
        <v>6.0804</v>
      </c>
      <c r="E4880">
        <v>137.28</v>
      </c>
      <c r="F4880" t="s">
        <v>238</v>
      </c>
      <c r="G4880">
        <f>_xlfn.XLOOKUP(A4880,'List of Molecules Used'!$D$3:$D$55,'List of Molecules Used'!$E$3:$E$55,"",0,1)</f>
        <v>418.83</v>
      </c>
      <c r="H4880">
        <f>_xlfn.XLOOKUP(A4880,'List of Molecules Used'!$D$3:$D$55,'List of Molecules Used'!$F$3:$F$55,"",0,1)</f>
        <v>32.57</v>
      </c>
    </row>
    <row r="4881" spans="1:8">
      <c r="A4881" s="2" t="s">
        <v>137</v>
      </c>
      <c r="B4881" s="2"/>
      <c r="C4881">
        <v>335.06</v>
      </c>
      <c r="D4881">
        <v>6.0804</v>
      </c>
      <c r="E4881">
        <v>181.7</v>
      </c>
      <c r="F4881" t="s">
        <v>237</v>
      </c>
      <c r="G4881">
        <f>_xlfn.XLOOKUP(A4881,'List of Molecules Used'!$D$3:$D$55,'List of Molecules Used'!$E$3:$E$55,"",0,1)</f>
        <v>418.83</v>
      </c>
      <c r="H4881">
        <f>_xlfn.XLOOKUP(A4881,'List of Molecules Used'!$D$3:$D$55,'List of Molecules Used'!$F$3:$F$55,"",0,1)</f>
        <v>32.57</v>
      </c>
    </row>
    <row r="4882" spans="1:8">
      <c r="A4882" s="2" t="s">
        <v>137</v>
      </c>
      <c r="B4882" s="2"/>
      <c r="C4882">
        <v>335.06</v>
      </c>
      <c r="D4882">
        <v>6.5</v>
      </c>
      <c r="E4882">
        <v>181.63</v>
      </c>
      <c r="F4882" t="s">
        <v>237</v>
      </c>
      <c r="G4882">
        <f>_xlfn.XLOOKUP(A4882,'List of Molecules Used'!$D$3:$D$55,'List of Molecules Used'!$E$3:$E$55,"",0,1)</f>
        <v>418.83</v>
      </c>
      <c r="H4882">
        <f>_xlfn.XLOOKUP(A4882,'List of Molecules Used'!$D$3:$D$55,'List of Molecules Used'!$F$3:$F$55,"",0,1)</f>
        <v>32.57</v>
      </c>
    </row>
    <row r="4883" spans="1:8">
      <c r="A4883" s="2" t="s">
        <v>137</v>
      </c>
      <c r="B4883" s="2"/>
      <c r="C4883">
        <v>335.06</v>
      </c>
      <c r="D4883">
        <v>7</v>
      </c>
      <c r="E4883">
        <v>181.55</v>
      </c>
      <c r="F4883" t="s">
        <v>237</v>
      </c>
      <c r="G4883">
        <f>_xlfn.XLOOKUP(A4883,'List of Molecules Used'!$D$3:$D$55,'List of Molecules Used'!$E$3:$E$55,"",0,1)</f>
        <v>418.83</v>
      </c>
      <c r="H4883">
        <f>_xlfn.XLOOKUP(A4883,'List of Molecules Used'!$D$3:$D$55,'List of Molecules Used'!$F$3:$F$55,"",0,1)</f>
        <v>32.57</v>
      </c>
    </row>
    <row r="4884" spans="1:8">
      <c r="A4884" s="2" t="s">
        <v>137</v>
      </c>
      <c r="B4884" s="2"/>
      <c r="C4884">
        <v>335.06</v>
      </c>
      <c r="D4884">
        <v>7.5</v>
      </c>
      <c r="E4884">
        <v>181.47</v>
      </c>
      <c r="F4884" t="s">
        <v>237</v>
      </c>
      <c r="G4884">
        <f>_xlfn.XLOOKUP(A4884,'List of Molecules Used'!$D$3:$D$55,'List of Molecules Used'!$E$3:$E$55,"",0,1)</f>
        <v>418.83</v>
      </c>
      <c r="H4884">
        <f>_xlfn.XLOOKUP(A4884,'List of Molecules Used'!$D$3:$D$55,'List of Molecules Used'!$F$3:$F$55,"",0,1)</f>
        <v>32.57</v>
      </c>
    </row>
    <row r="4885" spans="1:8">
      <c r="A4885" s="2" t="s">
        <v>137</v>
      </c>
      <c r="B4885" s="2"/>
      <c r="C4885">
        <v>335.06</v>
      </c>
      <c r="D4885">
        <v>8</v>
      </c>
      <c r="E4885">
        <v>181.39</v>
      </c>
      <c r="F4885" t="s">
        <v>237</v>
      </c>
      <c r="G4885">
        <f>_xlfn.XLOOKUP(A4885,'List of Molecules Used'!$D$3:$D$55,'List of Molecules Used'!$E$3:$E$55,"",0,1)</f>
        <v>418.83</v>
      </c>
      <c r="H4885">
        <f>_xlfn.XLOOKUP(A4885,'List of Molecules Used'!$D$3:$D$55,'List of Molecules Used'!$F$3:$F$55,"",0,1)</f>
        <v>32.57</v>
      </c>
    </row>
    <row r="4886" spans="1:8">
      <c r="A4886" s="2" t="s">
        <v>137</v>
      </c>
      <c r="B4886" s="2"/>
      <c r="C4886">
        <v>335.06</v>
      </c>
      <c r="D4886">
        <v>8.5</v>
      </c>
      <c r="E4886">
        <v>181.31</v>
      </c>
      <c r="F4886" t="s">
        <v>237</v>
      </c>
      <c r="G4886">
        <f>_xlfn.XLOOKUP(A4886,'List of Molecules Used'!$D$3:$D$55,'List of Molecules Used'!$E$3:$E$55,"",0,1)</f>
        <v>418.83</v>
      </c>
      <c r="H4886">
        <f>_xlfn.XLOOKUP(A4886,'List of Molecules Used'!$D$3:$D$55,'List of Molecules Used'!$F$3:$F$55,"",0,1)</f>
        <v>32.57</v>
      </c>
    </row>
    <row r="4887" spans="1:8">
      <c r="A4887" s="2" t="s">
        <v>137</v>
      </c>
      <c r="B4887" s="2"/>
      <c r="C4887">
        <v>335.06</v>
      </c>
      <c r="D4887">
        <v>9</v>
      </c>
      <c r="E4887">
        <v>181.23</v>
      </c>
      <c r="F4887" t="s">
        <v>237</v>
      </c>
      <c r="G4887">
        <f>_xlfn.XLOOKUP(A4887,'List of Molecules Used'!$D$3:$D$55,'List of Molecules Used'!$E$3:$E$55,"",0,1)</f>
        <v>418.83</v>
      </c>
      <c r="H4887">
        <f>_xlfn.XLOOKUP(A4887,'List of Molecules Used'!$D$3:$D$55,'List of Molecules Used'!$F$3:$F$55,"",0,1)</f>
        <v>32.57</v>
      </c>
    </row>
    <row r="4888" spans="1:8">
      <c r="A4888" s="2" t="s">
        <v>137</v>
      </c>
      <c r="B4888" s="2"/>
      <c r="C4888">
        <v>335.06</v>
      </c>
      <c r="D4888">
        <v>9.5</v>
      </c>
      <c r="E4888">
        <v>181.15</v>
      </c>
      <c r="F4888" t="s">
        <v>237</v>
      </c>
      <c r="G4888">
        <f>_xlfn.XLOOKUP(A4888,'List of Molecules Used'!$D$3:$D$55,'List of Molecules Used'!$E$3:$E$55,"",0,1)</f>
        <v>418.83</v>
      </c>
      <c r="H4888">
        <f>_xlfn.XLOOKUP(A4888,'List of Molecules Used'!$D$3:$D$55,'List of Molecules Used'!$F$3:$F$55,"",0,1)</f>
        <v>32.57</v>
      </c>
    </row>
    <row r="4889" spans="1:8">
      <c r="A4889" s="2" t="s">
        <v>137</v>
      </c>
      <c r="B4889" s="2"/>
      <c r="C4889">
        <v>335.06</v>
      </c>
      <c r="D4889">
        <v>10</v>
      </c>
      <c r="E4889">
        <v>181.07</v>
      </c>
      <c r="F4889" t="s">
        <v>237</v>
      </c>
      <c r="G4889">
        <f>_xlfn.XLOOKUP(A4889,'List of Molecules Used'!$D$3:$D$55,'List of Molecules Used'!$E$3:$E$55,"",0,1)</f>
        <v>418.83</v>
      </c>
      <c r="H4889">
        <f>_xlfn.XLOOKUP(A4889,'List of Molecules Used'!$D$3:$D$55,'List of Molecules Used'!$F$3:$F$55,"",0,1)</f>
        <v>32.57</v>
      </c>
    </row>
    <row r="4890" spans="1:8">
      <c r="A4890" s="2" t="s">
        <v>137</v>
      </c>
      <c r="B4890" s="2"/>
      <c r="C4890">
        <v>376.95</v>
      </c>
      <c r="D4890">
        <v>1</v>
      </c>
      <c r="E4890">
        <v>132.44999999999999</v>
      </c>
      <c r="F4890" t="s">
        <v>238</v>
      </c>
      <c r="G4890">
        <f>_xlfn.XLOOKUP(A4890,'List of Molecules Used'!$D$3:$D$55,'List of Molecules Used'!$E$3:$E$55,"",0,1)</f>
        <v>418.83</v>
      </c>
      <c r="H4890">
        <f>_xlfn.XLOOKUP(A4890,'List of Molecules Used'!$D$3:$D$55,'List of Molecules Used'!$F$3:$F$55,"",0,1)</f>
        <v>32.57</v>
      </c>
    </row>
    <row r="4891" spans="1:8">
      <c r="A4891" s="2" t="s">
        <v>137</v>
      </c>
      <c r="B4891" s="2"/>
      <c r="C4891">
        <v>376.95</v>
      </c>
      <c r="D4891">
        <v>1.5</v>
      </c>
      <c r="E4891">
        <v>132.82</v>
      </c>
      <c r="F4891" t="s">
        <v>238</v>
      </c>
      <c r="G4891">
        <f>_xlfn.XLOOKUP(A4891,'List of Molecules Used'!$D$3:$D$55,'List of Molecules Used'!$E$3:$E$55,"",0,1)</f>
        <v>418.83</v>
      </c>
      <c r="H4891">
        <f>_xlfn.XLOOKUP(A4891,'List of Molecules Used'!$D$3:$D$55,'List of Molecules Used'!$F$3:$F$55,"",0,1)</f>
        <v>32.57</v>
      </c>
    </row>
    <row r="4892" spans="1:8">
      <c r="A4892" s="2" t="s">
        <v>137</v>
      </c>
      <c r="B4892" s="2"/>
      <c r="C4892">
        <v>376.95</v>
      </c>
      <c r="D4892">
        <v>2</v>
      </c>
      <c r="E4892">
        <v>133.22</v>
      </c>
      <c r="F4892" t="s">
        <v>238</v>
      </c>
      <c r="G4892">
        <f>_xlfn.XLOOKUP(A4892,'List of Molecules Used'!$D$3:$D$55,'List of Molecules Used'!$E$3:$E$55,"",0,1)</f>
        <v>418.83</v>
      </c>
      <c r="H4892">
        <f>_xlfn.XLOOKUP(A4892,'List of Molecules Used'!$D$3:$D$55,'List of Molecules Used'!$F$3:$F$55,"",0,1)</f>
        <v>32.57</v>
      </c>
    </row>
    <row r="4893" spans="1:8">
      <c r="A4893" s="2" t="s">
        <v>137</v>
      </c>
      <c r="B4893" s="2"/>
      <c r="C4893">
        <v>376.95</v>
      </c>
      <c r="D4893">
        <v>2.5</v>
      </c>
      <c r="E4893">
        <v>133.65</v>
      </c>
      <c r="F4893" t="s">
        <v>238</v>
      </c>
      <c r="G4893">
        <f>_xlfn.XLOOKUP(A4893,'List of Molecules Used'!$D$3:$D$55,'List of Molecules Used'!$E$3:$E$55,"",0,1)</f>
        <v>418.83</v>
      </c>
      <c r="H4893">
        <f>_xlfn.XLOOKUP(A4893,'List of Molecules Used'!$D$3:$D$55,'List of Molecules Used'!$F$3:$F$55,"",0,1)</f>
        <v>32.57</v>
      </c>
    </row>
    <row r="4894" spans="1:8">
      <c r="A4894" s="2" t="s">
        <v>137</v>
      </c>
      <c r="B4894" s="2"/>
      <c r="C4894">
        <v>376.95</v>
      </c>
      <c r="D4894">
        <v>3</v>
      </c>
      <c r="E4894">
        <v>134.11000000000001</v>
      </c>
      <c r="F4894" t="s">
        <v>238</v>
      </c>
      <c r="G4894">
        <f>_xlfn.XLOOKUP(A4894,'List of Molecules Used'!$D$3:$D$55,'List of Molecules Used'!$E$3:$E$55,"",0,1)</f>
        <v>418.83</v>
      </c>
      <c r="H4894">
        <f>_xlfn.XLOOKUP(A4894,'List of Molecules Used'!$D$3:$D$55,'List of Molecules Used'!$F$3:$F$55,"",0,1)</f>
        <v>32.57</v>
      </c>
    </row>
    <row r="4895" spans="1:8">
      <c r="A4895" s="2" t="s">
        <v>137</v>
      </c>
      <c r="B4895" s="2"/>
      <c r="C4895">
        <v>376.95</v>
      </c>
      <c r="D4895">
        <v>3.5</v>
      </c>
      <c r="E4895">
        <v>134.61000000000001</v>
      </c>
      <c r="F4895" t="s">
        <v>238</v>
      </c>
      <c r="G4895">
        <f>_xlfn.XLOOKUP(A4895,'List of Molecules Used'!$D$3:$D$55,'List of Molecules Used'!$E$3:$E$55,"",0,1)</f>
        <v>418.83</v>
      </c>
      <c r="H4895">
        <f>_xlfn.XLOOKUP(A4895,'List of Molecules Used'!$D$3:$D$55,'List of Molecules Used'!$F$3:$F$55,"",0,1)</f>
        <v>32.57</v>
      </c>
    </row>
    <row r="4896" spans="1:8">
      <c r="A4896" s="2" t="s">
        <v>137</v>
      </c>
      <c r="B4896" s="2"/>
      <c r="C4896">
        <v>376.95</v>
      </c>
      <c r="D4896">
        <v>4</v>
      </c>
      <c r="E4896">
        <v>135.13999999999999</v>
      </c>
      <c r="F4896" t="s">
        <v>238</v>
      </c>
      <c r="G4896">
        <f>_xlfn.XLOOKUP(A4896,'List of Molecules Used'!$D$3:$D$55,'List of Molecules Used'!$E$3:$E$55,"",0,1)</f>
        <v>418.83</v>
      </c>
      <c r="H4896">
        <f>_xlfn.XLOOKUP(A4896,'List of Molecules Used'!$D$3:$D$55,'List of Molecules Used'!$F$3:$F$55,"",0,1)</f>
        <v>32.57</v>
      </c>
    </row>
    <row r="4897" spans="1:8">
      <c r="A4897" s="2" t="s">
        <v>137</v>
      </c>
      <c r="B4897" s="2"/>
      <c r="C4897">
        <v>376.95</v>
      </c>
      <c r="D4897">
        <v>4.5</v>
      </c>
      <c r="E4897">
        <v>135.71</v>
      </c>
      <c r="F4897" t="s">
        <v>238</v>
      </c>
      <c r="G4897">
        <f>_xlfn.XLOOKUP(A4897,'List of Molecules Used'!$D$3:$D$55,'List of Molecules Used'!$E$3:$E$55,"",0,1)</f>
        <v>418.83</v>
      </c>
      <c r="H4897">
        <f>_xlfn.XLOOKUP(A4897,'List of Molecules Used'!$D$3:$D$55,'List of Molecules Used'!$F$3:$F$55,"",0,1)</f>
        <v>32.57</v>
      </c>
    </row>
    <row r="4898" spans="1:8">
      <c r="A4898" s="2" t="s">
        <v>137</v>
      </c>
      <c r="B4898" s="2"/>
      <c r="C4898">
        <v>376.95</v>
      </c>
      <c r="D4898">
        <v>5</v>
      </c>
      <c r="E4898">
        <v>136.32</v>
      </c>
      <c r="F4898" t="s">
        <v>238</v>
      </c>
      <c r="G4898">
        <f>_xlfn.XLOOKUP(A4898,'List of Molecules Used'!$D$3:$D$55,'List of Molecules Used'!$E$3:$E$55,"",0,1)</f>
        <v>418.83</v>
      </c>
      <c r="H4898">
        <f>_xlfn.XLOOKUP(A4898,'List of Molecules Used'!$D$3:$D$55,'List of Molecules Used'!$F$3:$F$55,"",0,1)</f>
        <v>32.57</v>
      </c>
    </row>
    <row r="4899" spans="1:8">
      <c r="A4899" s="2" t="s">
        <v>137</v>
      </c>
      <c r="B4899" s="2"/>
      <c r="C4899">
        <v>376.95</v>
      </c>
      <c r="D4899">
        <v>5.5</v>
      </c>
      <c r="E4899">
        <v>136.97</v>
      </c>
      <c r="F4899" t="s">
        <v>238</v>
      </c>
      <c r="G4899">
        <f>_xlfn.XLOOKUP(A4899,'List of Molecules Used'!$D$3:$D$55,'List of Molecules Used'!$E$3:$E$55,"",0,1)</f>
        <v>418.83</v>
      </c>
      <c r="H4899">
        <f>_xlfn.XLOOKUP(A4899,'List of Molecules Used'!$D$3:$D$55,'List of Molecules Used'!$F$3:$F$55,"",0,1)</f>
        <v>32.57</v>
      </c>
    </row>
    <row r="4900" spans="1:8">
      <c r="A4900" s="2" t="s">
        <v>137</v>
      </c>
      <c r="B4900" s="2"/>
      <c r="C4900">
        <v>376.95</v>
      </c>
      <c r="D4900">
        <v>6</v>
      </c>
      <c r="E4900">
        <v>137.68</v>
      </c>
      <c r="F4900" t="s">
        <v>238</v>
      </c>
      <c r="G4900">
        <f>_xlfn.XLOOKUP(A4900,'List of Molecules Used'!$D$3:$D$55,'List of Molecules Used'!$E$3:$E$55,"",0,1)</f>
        <v>418.83</v>
      </c>
      <c r="H4900">
        <f>_xlfn.XLOOKUP(A4900,'List of Molecules Used'!$D$3:$D$55,'List of Molecules Used'!$F$3:$F$55,"",0,1)</f>
        <v>32.57</v>
      </c>
    </row>
    <row r="4901" spans="1:8">
      <c r="A4901" s="2" t="s">
        <v>137</v>
      </c>
      <c r="B4901" s="2"/>
      <c r="C4901">
        <v>376.95</v>
      </c>
      <c r="D4901">
        <v>6.5</v>
      </c>
      <c r="E4901">
        <v>138.44</v>
      </c>
      <c r="F4901" t="s">
        <v>238</v>
      </c>
      <c r="G4901">
        <f>_xlfn.XLOOKUP(A4901,'List of Molecules Used'!$D$3:$D$55,'List of Molecules Used'!$E$3:$E$55,"",0,1)</f>
        <v>418.83</v>
      </c>
      <c r="H4901">
        <f>_xlfn.XLOOKUP(A4901,'List of Molecules Used'!$D$3:$D$55,'List of Molecules Used'!$F$3:$F$55,"",0,1)</f>
        <v>32.57</v>
      </c>
    </row>
    <row r="4902" spans="1:8">
      <c r="A4902" s="2" t="s">
        <v>137</v>
      </c>
      <c r="B4902" s="2"/>
      <c r="C4902">
        <v>376.95</v>
      </c>
      <c r="D4902">
        <v>7</v>
      </c>
      <c r="E4902">
        <v>139.26</v>
      </c>
      <c r="F4902" t="s">
        <v>238</v>
      </c>
      <c r="G4902">
        <f>_xlfn.XLOOKUP(A4902,'List of Molecules Used'!$D$3:$D$55,'List of Molecules Used'!$E$3:$E$55,"",0,1)</f>
        <v>418.83</v>
      </c>
      <c r="H4902">
        <f>_xlfn.XLOOKUP(A4902,'List of Molecules Used'!$D$3:$D$55,'List of Molecules Used'!$F$3:$F$55,"",0,1)</f>
        <v>32.57</v>
      </c>
    </row>
    <row r="4903" spans="1:8">
      <c r="A4903" s="2" t="s">
        <v>137</v>
      </c>
      <c r="B4903" s="2"/>
      <c r="C4903">
        <v>376.95</v>
      </c>
      <c r="D4903">
        <v>7.5</v>
      </c>
      <c r="E4903">
        <v>140.13999999999999</v>
      </c>
      <c r="F4903" t="s">
        <v>238</v>
      </c>
      <c r="G4903">
        <f>_xlfn.XLOOKUP(A4903,'List of Molecules Used'!$D$3:$D$55,'List of Molecules Used'!$E$3:$E$55,"",0,1)</f>
        <v>418.83</v>
      </c>
      <c r="H4903">
        <f>_xlfn.XLOOKUP(A4903,'List of Molecules Used'!$D$3:$D$55,'List of Molecules Used'!$F$3:$F$55,"",0,1)</f>
        <v>32.57</v>
      </c>
    </row>
    <row r="4904" spans="1:8">
      <c r="A4904" s="2" t="s">
        <v>137</v>
      </c>
      <c r="B4904" s="2"/>
      <c r="C4904">
        <v>376.95</v>
      </c>
      <c r="D4904">
        <v>8</v>
      </c>
      <c r="E4904">
        <v>141.11000000000001</v>
      </c>
      <c r="F4904" t="s">
        <v>238</v>
      </c>
      <c r="G4904">
        <f>_xlfn.XLOOKUP(A4904,'List of Molecules Used'!$D$3:$D$55,'List of Molecules Used'!$E$3:$E$55,"",0,1)</f>
        <v>418.83</v>
      </c>
      <c r="H4904">
        <f>_xlfn.XLOOKUP(A4904,'List of Molecules Used'!$D$3:$D$55,'List of Molecules Used'!$F$3:$F$55,"",0,1)</f>
        <v>32.57</v>
      </c>
    </row>
    <row r="4905" spans="1:8">
      <c r="A4905" s="2" t="s">
        <v>137</v>
      </c>
      <c r="B4905" s="2"/>
      <c r="C4905">
        <v>376.95</v>
      </c>
      <c r="D4905">
        <v>8.5</v>
      </c>
      <c r="E4905">
        <v>142.15</v>
      </c>
      <c r="F4905" t="s">
        <v>238</v>
      </c>
      <c r="G4905">
        <f>_xlfn.XLOOKUP(A4905,'List of Molecules Used'!$D$3:$D$55,'List of Molecules Used'!$E$3:$E$55,"",0,1)</f>
        <v>418.83</v>
      </c>
      <c r="H4905">
        <f>_xlfn.XLOOKUP(A4905,'List of Molecules Used'!$D$3:$D$55,'List of Molecules Used'!$F$3:$F$55,"",0,1)</f>
        <v>32.57</v>
      </c>
    </row>
    <row r="4906" spans="1:8">
      <c r="A4906" s="2" t="s">
        <v>137</v>
      </c>
      <c r="B4906" s="2"/>
      <c r="C4906">
        <v>376.95</v>
      </c>
      <c r="D4906">
        <v>9</v>
      </c>
      <c r="E4906">
        <v>143.28</v>
      </c>
      <c r="F4906" t="s">
        <v>238</v>
      </c>
      <c r="G4906">
        <f>_xlfn.XLOOKUP(A4906,'List of Molecules Used'!$D$3:$D$55,'List of Molecules Used'!$E$3:$E$55,"",0,1)</f>
        <v>418.83</v>
      </c>
      <c r="H4906">
        <f>_xlfn.XLOOKUP(A4906,'List of Molecules Used'!$D$3:$D$55,'List of Molecules Used'!$F$3:$F$55,"",0,1)</f>
        <v>32.57</v>
      </c>
    </row>
    <row r="4907" spans="1:8">
      <c r="A4907" s="2" t="s">
        <v>137</v>
      </c>
      <c r="B4907" s="2"/>
      <c r="C4907">
        <v>376.95</v>
      </c>
      <c r="D4907">
        <v>9.5</v>
      </c>
      <c r="E4907">
        <v>144.52000000000001</v>
      </c>
      <c r="F4907" t="s">
        <v>238</v>
      </c>
      <c r="G4907">
        <f>_xlfn.XLOOKUP(A4907,'List of Molecules Used'!$D$3:$D$55,'List of Molecules Used'!$E$3:$E$55,"",0,1)</f>
        <v>418.83</v>
      </c>
      <c r="H4907">
        <f>_xlfn.XLOOKUP(A4907,'List of Molecules Used'!$D$3:$D$55,'List of Molecules Used'!$F$3:$F$55,"",0,1)</f>
        <v>32.57</v>
      </c>
    </row>
    <row r="4908" spans="1:8">
      <c r="A4908" s="2" t="s">
        <v>137</v>
      </c>
      <c r="B4908" s="2"/>
      <c r="C4908">
        <v>376.95</v>
      </c>
      <c r="D4908">
        <v>10</v>
      </c>
      <c r="E4908">
        <v>145.88</v>
      </c>
      <c r="F4908" t="s">
        <v>238</v>
      </c>
      <c r="G4908">
        <f>_xlfn.XLOOKUP(A4908,'List of Molecules Used'!$D$3:$D$55,'List of Molecules Used'!$E$3:$E$55,"",0,1)</f>
        <v>418.83</v>
      </c>
      <c r="H4908">
        <f>_xlfn.XLOOKUP(A4908,'List of Molecules Used'!$D$3:$D$55,'List of Molecules Used'!$F$3:$F$55,"",0,1)</f>
        <v>32.57</v>
      </c>
    </row>
    <row r="4909" spans="1:8">
      <c r="A4909" s="2" t="s">
        <v>137</v>
      </c>
      <c r="B4909" s="2"/>
      <c r="C4909">
        <v>418.83</v>
      </c>
      <c r="D4909">
        <v>1</v>
      </c>
      <c r="E4909">
        <v>138.38999999999999</v>
      </c>
      <c r="F4909" t="s">
        <v>238</v>
      </c>
      <c r="G4909">
        <f>_xlfn.XLOOKUP(A4909,'List of Molecules Used'!$D$3:$D$55,'List of Molecules Used'!$E$3:$E$55,"",0,1)</f>
        <v>418.83</v>
      </c>
      <c r="H4909">
        <f>_xlfn.XLOOKUP(A4909,'List of Molecules Used'!$D$3:$D$55,'List of Molecules Used'!$F$3:$F$55,"",0,1)</f>
        <v>32.57</v>
      </c>
    </row>
    <row r="4910" spans="1:8">
      <c r="A4910" s="2" t="s">
        <v>137</v>
      </c>
      <c r="B4910" s="2"/>
      <c r="C4910">
        <v>418.83</v>
      </c>
      <c r="D4910">
        <v>1.5</v>
      </c>
      <c r="E4910">
        <v>138.65</v>
      </c>
      <c r="F4910" t="s">
        <v>238</v>
      </c>
      <c r="G4910">
        <f>_xlfn.XLOOKUP(A4910,'List of Molecules Used'!$D$3:$D$55,'List of Molecules Used'!$E$3:$E$55,"",0,1)</f>
        <v>418.83</v>
      </c>
      <c r="H4910">
        <f>_xlfn.XLOOKUP(A4910,'List of Molecules Used'!$D$3:$D$55,'List of Molecules Used'!$F$3:$F$55,"",0,1)</f>
        <v>32.57</v>
      </c>
    </row>
    <row r="4911" spans="1:8">
      <c r="A4911" s="2" t="s">
        <v>137</v>
      </c>
      <c r="B4911" s="2"/>
      <c r="C4911">
        <v>418.83</v>
      </c>
      <c r="D4911">
        <v>2</v>
      </c>
      <c r="E4911">
        <v>138.93</v>
      </c>
      <c r="F4911" t="s">
        <v>238</v>
      </c>
      <c r="G4911">
        <f>_xlfn.XLOOKUP(A4911,'List of Molecules Used'!$D$3:$D$55,'List of Molecules Used'!$E$3:$E$55,"",0,1)</f>
        <v>418.83</v>
      </c>
      <c r="H4911">
        <f>_xlfn.XLOOKUP(A4911,'List of Molecules Used'!$D$3:$D$55,'List of Molecules Used'!$F$3:$F$55,"",0,1)</f>
        <v>32.57</v>
      </c>
    </row>
    <row r="4912" spans="1:8">
      <c r="A4912" s="2" t="s">
        <v>137</v>
      </c>
      <c r="B4912" s="2"/>
      <c r="C4912">
        <v>418.83</v>
      </c>
      <c r="D4912">
        <v>2.5</v>
      </c>
      <c r="E4912">
        <v>139.21</v>
      </c>
      <c r="F4912" t="s">
        <v>238</v>
      </c>
      <c r="G4912">
        <f>_xlfn.XLOOKUP(A4912,'List of Molecules Used'!$D$3:$D$55,'List of Molecules Used'!$E$3:$E$55,"",0,1)</f>
        <v>418.83</v>
      </c>
      <c r="H4912">
        <f>_xlfn.XLOOKUP(A4912,'List of Molecules Used'!$D$3:$D$55,'List of Molecules Used'!$F$3:$F$55,"",0,1)</f>
        <v>32.57</v>
      </c>
    </row>
    <row r="4913" spans="1:8">
      <c r="A4913" s="2" t="s">
        <v>137</v>
      </c>
      <c r="B4913" s="2"/>
      <c r="C4913">
        <v>418.83</v>
      </c>
      <c r="D4913">
        <v>3</v>
      </c>
      <c r="E4913">
        <v>139.5</v>
      </c>
      <c r="F4913" t="s">
        <v>238</v>
      </c>
      <c r="G4913">
        <f>_xlfn.XLOOKUP(A4913,'List of Molecules Used'!$D$3:$D$55,'List of Molecules Used'!$E$3:$E$55,"",0,1)</f>
        <v>418.83</v>
      </c>
      <c r="H4913">
        <f>_xlfn.XLOOKUP(A4913,'List of Molecules Used'!$D$3:$D$55,'List of Molecules Used'!$F$3:$F$55,"",0,1)</f>
        <v>32.57</v>
      </c>
    </row>
    <row r="4914" spans="1:8">
      <c r="A4914" s="2" t="s">
        <v>137</v>
      </c>
      <c r="B4914" s="2"/>
      <c r="C4914">
        <v>418.83</v>
      </c>
      <c r="D4914">
        <v>3.5</v>
      </c>
      <c r="E4914">
        <v>139.81</v>
      </c>
      <c r="F4914" t="s">
        <v>238</v>
      </c>
      <c r="G4914">
        <f>_xlfn.XLOOKUP(A4914,'List of Molecules Used'!$D$3:$D$55,'List of Molecules Used'!$E$3:$E$55,"",0,1)</f>
        <v>418.83</v>
      </c>
      <c r="H4914">
        <f>_xlfn.XLOOKUP(A4914,'List of Molecules Used'!$D$3:$D$55,'List of Molecules Used'!$F$3:$F$55,"",0,1)</f>
        <v>32.57</v>
      </c>
    </row>
    <row r="4915" spans="1:8">
      <c r="A4915" s="2" t="s">
        <v>137</v>
      </c>
      <c r="B4915" s="2"/>
      <c r="C4915">
        <v>418.83</v>
      </c>
      <c r="D4915">
        <v>4</v>
      </c>
      <c r="E4915">
        <v>140.13</v>
      </c>
      <c r="F4915" t="s">
        <v>238</v>
      </c>
      <c r="G4915">
        <f>_xlfn.XLOOKUP(A4915,'List of Molecules Used'!$D$3:$D$55,'List of Molecules Used'!$E$3:$E$55,"",0,1)</f>
        <v>418.83</v>
      </c>
      <c r="H4915">
        <f>_xlfn.XLOOKUP(A4915,'List of Molecules Used'!$D$3:$D$55,'List of Molecules Used'!$F$3:$F$55,"",0,1)</f>
        <v>32.57</v>
      </c>
    </row>
    <row r="4916" spans="1:8">
      <c r="A4916" s="2" t="s">
        <v>137</v>
      </c>
      <c r="B4916" s="2"/>
      <c r="C4916">
        <v>418.83</v>
      </c>
      <c r="D4916">
        <v>4.5</v>
      </c>
      <c r="E4916">
        <v>140.46</v>
      </c>
      <c r="F4916" t="s">
        <v>238</v>
      </c>
      <c r="G4916">
        <f>_xlfn.XLOOKUP(A4916,'List of Molecules Used'!$D$3:$D$55,'List of Molecules Used'!$E$3:$E$55,"",0,1)</f>
        <v>418.83</v>
      </c>
      <c r="H4916">
        <f>_xlfn.XLOOKUP(A4916,'List of Molecules Used'!$D$3:$D$55,'List of Molecules Used'!$F$3:$F$55,"",0,1)</f>
        <v>32.57</v>
      </c>
    </row>
    <row r="4917" spans="1:8">
      <c r="A4917" s="2" t="s">
        <v>137</v>
      </c>
      <c r="B4917" s="2"/>
      <c r="C4917">
        <v>418.83</v>
      </c>
      <c r="D4917">
        <v>5</v>
      </c>
      <c r="E4917">
        <v>140.81</v>
      </c>
      <c r="F4917" t="s">
        <v>238</v>
      </c>
      <c r="G4917">
        <f>_xlfn.XLOOKUP(A4917,'List of Molecules Used'!$D$3:$D$55,'List of Molecules Used'!$E$3:$E$55,"",0,1)</f>
        <v>418.83</v>
      </c>
      <c r="H4917">
        <f>_xlfn.XLOOKUP(A4917,'List of Molecules Used'!$D$3:$D$55,'List of Molecules Used'!$F$3:$F$55,"",0,1)</f>
        <v>32.57</v>
      </c>
    </row>
    <row r="4918" spans="1:8">
      <c r="A4918" s="2" t="s">
        <v>137</v>
      </c>
      <c r="B4918" s="2"/>
      <c r="C4918">
        <v>418.83</v>
      </c>
      <c r="D4918">
        <v>5.5</v>
      </c>
      <c r="E4918">
        <v>141.16999999999999</v>
      </c>
      <c r="F4918" t="s">
        <v>238</v>
      </c>
      <c r="G4918">
        <f>_xlfn.XLOOKUP(A4918,'List of Molecules Used'!$D$3:$D$55,'List of Molecules Used'!$E$3:$E$55,"",0,1)</f>
        <v>418.83</v>
      </c>
      <c r="H4918">
        <f>_xlfn.XLOOKUP(A4918,'List of Molecules Used'!$D$3:$D$55,'List of Molecules Used'!$F$3:$F$55,"",0,1)</f>
        <v>32.57</v>
      </c>
    </row>
    <row r="4919" spans="1:8">
      <c r="A4919" s="2" t="s">
        <v>137</v>
      </c>
      <c r="B4919" s="2"/>
      <c r="C4919">
        <v>418.83</v>
      </c>
      <c r="D4919">
        <v>6</v>
      </c>
      <c r="E4919">
        <v>141.55000000000001</v>
      </c>
      <c r="F4919" t="s">
        <v>238</v>
      </c>
      <c r="G4919">
        <f>_xlfn.XLOOKUP(A4919,'List of Molecules Used'!$D$3:$D$55,'List of Molecules Used'!$E$3:$E$55,"",0,1)</f>
        <v>418.83</v>
      </c>
      <c r="H4919">
        <f>_xlfn.XLOOKUP(A4919,'List of Molecules Used'!$D$3:$D$55,'List of Molecules Used'!$F$3:$F$55,"",0,1)</f>
        <v>32.57</v>
      </c>
    </row>
    <row r="4920" spans="1:8">
      <c r="A4920" s="2" t="s">
        <v>137</v>
      </c>
      <c r="B4920" s="2"/>
      <c r="C4920">
        <v>418.83</v>
      </c>
      <c r="D4920">
        <v>6.5</v>
      </c>
      <c r="E4920">
        <v>141.94999999999999</v>
      </c>
      <c r="F4920" t="s">
        <v>238</v>
      </c>
      <c r="G4920">
        <f>_xlfn.XLOOKUP(A4920,'List of Molecules Used'!$D$3:$D$55,'List of Molecules Used'!$E$3:$E$55,"",0,1)</f>
        <v>418.83</v>
      </c>
      <c r="H4920">
        <f>_xlfn.XLOOKUP(A4920,'List of Molecules Used'!$D$3:$D$55,'List of Molecules Used'!$F$3:$F$55,"",0,1)</f>
        <v>32.57</v>
      </c>
    </row>
    <row r="4921" spans="1:8">
      <c r="A4921" s="2" t="s">
        <v>137</v>
      </c>
      <c r="B4921" s="2"/>
      <c r="C4921">
        <v>418.83</v>
      </c>
      <c r="D4921">
        <v>7</v>
      </c>
      <c r="E4921">
        <v>142.36000000000001</v>
      </c>
      <c r="F4921" t="s">
        <v>238</v>
      </c>
      <c r="G4921">
        <f>_xlfn.XLOOKUP(A4921,'List of Molecules Used'!$D$3:$D$55,'List of Molecules Used'!$E$3:$E$55,"",0,1)</f>
        <v>418.83</v>
      </c>
      <c r="H4921">
        <f>_xlfn.XLOOKUP(A4921,'List of Molecules Used'!$D$3:$D$55,'List of Molecules Used'!$F$3:$F$55,"",0,1)</f>
        <v>32.57</v>
      </c>
    </row>
    <row r="4922" spans="1:8">
      <c r="A4922" s="2" t="s">
        <v>137</v>
      </c>
      <c r="B4922" s="2"/>
      <c r="C4922">
        <v>418.83</v>
      </c>
      <c r="D4922">
        <v>7.5</v>
      </c>
      <c r="E4922">
        <v>142.79</v>
      </c>
      <c r="F4922" t="s">
        <v>238</v>
      </c>
      <c r="G4922">
        <f>_xlfn.XLOOKUP(A4922,'List of Molecules Used'!$D$3:$D$55,'List of Molecules Used'!$E$3:$E$55,"",0,1)</f>
        <v>418.83</v>
      </c>
      <c r="H4922">
        <f>_xlfn.XLOOKUP(A4922,'List of Molecules Used'!$D$3:$D$55,'List of Molecules Used'!$F$3:$F$55,"",0,1)</f>
        <v>32.57</v>
      </c>
    </row>
    <row r="4923" spans="1:8">
      <c r="A4923" s="2" t="s">
        <v>137</v>
      </c>
      <c r="B4923" s="2"/>
      <c r="C4923">
        <v>418.83</v>
      </c>
      <c r="D4923">
        <v>8</v>
      </c>
      <c r="E4923">
        <v>143.24</v>
      </c>
      <c r="F4923" t="s">
        <v>238</v>
      </c>
      <c r="G4923">
        <f>_xlfn.XLOOKUP(A4923,'List of Molecules Used'!$D$3:$D$55,'List of Molecules Used'!$E$3:$E$55,"",0,1)</f>
        <v>418.83</v>
      </c>
      <c r="H4923">
        <f>_xlfn.XLOOKUP(A4923,'List of Molecules Used'!$D$3:$D$55,'List of Molecules Used'!$F$3:$F$55,"",0,1)</f>
        <v>32.57</v>
      </c>
    </row>
    <row r="4924" spans="1:8">
      <c r="A4924" s="2" t="s">
        <v>137</v>
      </c>
      <c r="B4924" s="2"/>
      <c r="C4924">
        <v>418.83</v>
      </c>
      <c r="D4924">
        <v>8.5</v>
      </c>
      <c r="E4924">
        <v>143.71</v>
      </c>
      <c r="F4924" t="s">
        <v>238</v>
      </c>
      <c r="G4924">
        <f>_xlfn.XLOOKUP(A4924,'List of Molecules Used'!$D$3:$D$55,'List of Molecules Used'!$E$3:$E$55,"",0,1)</f>
        <v>418.83</v>
      </c>
      <c r="H4924">
        <f>_xlfn.XLOOKUP(A4924,'List of Molecules Used'!$D$3:$D$55,'List of Molecules Used'!$F$3:$F$55,"",0,1)</f>
        <v>32.57</v>
      </c>
    </row>
    <row r="4925" spans="1:8">
      <c r="A4925" s="2" t="s">
        <v>137</v>
      </c>
      <c r="B4925" s="2"/>
      <c r="C4925">
        <v>418.83</v>
      </c>
      <c r="D4925">
        <v>9</v>
      </c>
      <c r="E4925">
        <v>144.21</v>
      </c>
      <c r="F4925" t="s">
        <v>238</v>
      </c>
      <c r="G4925">
        <f>_xlfn.XLOOKUP(A4925,'List of Molecules Used'!$D$3:$D$55,'List of Molecules Used'!$E$3:$E$55,"",0,1)</f>
        <v>418.83</v>
      </c>
      <c r="H4925">
        <f>_xlfn.XLOOKUP(A4925,'List of Molecules Used'!$D$3:$D$55,'List of Molecules Used'!$F$3:$F$55,"",0,1)</f>
        <v>32.57</v>
      </c>
    </row>
    <row r="4926" spans="1:8">
      <c r="A4926" s="2" t="s">
        <v>137</v>
      </c>
      <c r="B4926" s="2"/>
      <c r="C4926">
        <v>418.83</v>
      </c>
      <c r="D4926">
        <v>9.5</v>
      </c>
      <c r="E4926">
        <v>144.72</v>
      </c>
      <c r="F4926" t="s">
        <v>238</v>
      </c>
      <c r="G4926">
        <f>_xlfn.XLOOKUP(A4926,'List of Molecules Used'!$D$3:$D$55,'List of Molecules Used'!$E$3:$E$55,"",0,1)</f>
        <v>418.83</v>
      </c>
      <c r="H4926">
        <f>_xlfn.XLOOKUP(A4926,'List of Molecules Used'!$D$3:$D$55,'List of Molecules Used'!$F$3:$F$55,"",0,1)</f>
        <v>32.57</v>
      </c>
    </row>
    <row r="4927" spans="1:8">
      <c r="A4927" s="2" t="s">
        <v>137</v>
      </c>
      <c r="B4927" s="2"/>
      <c r="C4927">
        <v>418.83</v>
      </c>
      <c r="D4927">
        <v>10</v>
      </c>
      <c r="E4927">
        <v>145.27000000000001</v>
      </c>
      <c r="F4927" t="s">
        <v>238</v>
      </c>
      <c r="G4927">
        <f>_xlfn.XLOOKUP(A4927,'List of Molecules Used'!$D$3:$D$55,'List of Molecules Used'!$E$3:$E$55,"",0,1)</f>
        <v>418.83</v>
      </c>
      <c r="H4927">
        <f>_xlfn.XLOOKUP(A4927,'List of Molecules Used'!$D$3:$D$55,'List of Molecules Used'!$F$3:$F$55,"",0,1)</f>
        <v>32.57</v>
      </c>
    </row>
    <row r="4928" spans="1:8">
      <c r="A4928" s="2" t="s">
        <v>137</v>
      </c>
      <c r="B4928" s="2"/>
      <c r="C4928">
        <v>460.71</v>
      </c>
      <c r="D4928">
        <v>1</v>
      </c>
      <c r="E4928">
        <v>143.71</v>
      </c>
      <c r="F4928" t="s">
        <v>238</v>
      </c>
      <c r="G4928">
        <f>_xlfn.XLOOKUP(A4928,'List of Molecules Used'!$D$3:$D$55,'List of Molecules Used'!$E$3:$E$55,"",0,1)</f>
        <v>418.83</v>
      </c>
      <c r="H4928">
        <f>_xlfn.XLOOKUP(A4928,'List of Molecules Used'!$D$3:$D$55,'List of Molecules Used'!$F$3:$F$55,"",0,1)</f>
        <v>32.57</v>
      </c>
    </row>
    <row r="4929" spans="1:8">
      <c r="A4929" s="2" t="s">
        <v>137</v>
      </c>
      <c r="B4929" s="2"/>
      <c r="C4929">
        <v>460.71</v>
      </c>
      <c r="D4929">
        <v>1.5</v>
      </c>
      <c r="E4929">
        <v>143.9</v>
      </c>
      <c r="F4929" t="s">
        <v>238</v>
      </c>
      <c r="G4929">
        <f>_xlfn.XLOOKUP(A4929,'List of Molecules Used'!$D$3:$D$55,'List of Molecules Used'!$E$3:$E$55,"",0,1)</f>
        <v>418.83</v>
      </c>
      <c r="H4929">
        <f>_xlfn.XLOOKUP(A4929,'List of Molecules Used'!$D$3:$D$55,'List of Molecules Used'!$F$3:$F$55,"",0,1)</f>
        <v>32.57</v>
      </c>
    </row>
    <row r="4930" spans="1:8">
      <c r="A4930" s="2" t="s">
        <v>137</v>
      </c>
      <c r="B4930" s="2"/>
      <c r="C4930">
        <v>460.71</v>
      </c>
      <c r="D4930">
        <v>2</v>
      </c>
      <c r="E4930">
        <v>144.1</v>
      </c>
      <c r="F4930" t="s">
        <v>238</v>
      </c>
      <c r="G4930">
        <f>_xlfn.XLOOKUP(A4930,'List of Molecules Used'!$D$3:$D$55,'List of Molecules Used'!$E$3:$E$55,"",0,1)</f>
        <v>418.83</v>
      </c>
      <c r="H4930">
        <f>_xlfn.XLOOKUP(A4930,'List of Molecules Used'!$D$3:$D$55,'List of Molecules Used'!$F$3:$F$55,"",0,1)</f>
        <v>32.57</v>
      </c>
    </row>
    <row r="4931" spans="1:8">
      <c r="A4931" s="2" t="s">
        <v>137</v>
      </c>
      <c r="B4931" s="2"/>
      <c r="C4931">
        <v>460.71</v>
      </c>
      <c r="D4931">
        <v>2.5</v>
      </c>
      <c r="E4931">
        <v>144.31</v>
      </c>
      <c r="F4931" t="s">
        <v>238</v>
      </c>
      <c r="G4931">
        <f>_xlfn.XLOOKUP(A4931,'List of Molecules Used'!$D$3:$D$55,'List of Molecules Used'!$E$3:$E$55,"",0,1)</f>
        <v>418.83</v>
      </c>
      <c r="H4931">
        <f>_xlfn.XLOOKUP(A4931,'List of Molecules Used'!$D$3:$D$55,'List of Molecules Used'!$F$3:$F$55,"",0,1)</f>
        <v>32.57</v>
      </c>
    </row>
    <row r="4932" spans="1:8">
      <c r="A4932" s="2" t="s">
        <v>137</v>
      </c>
      <c r="B4932" s="2"/>
      <c r="C4932">
        <v>460.71</v>
      </c>
      <c r="D4932">
        <v>3</v>
      </c>
      <c r="E4932">
        <v>144.52000000000001</v>
      </c>
      <c r="F4932" t="s">
        <v>238</v>
      </c>
      <c r="G4932">
        <f>_xlfn.XLOOKUP(A4932,'List of Molecules Used'!$D$3:$D$55,'List of Molecules Used'!$E$3:$E$55,"",0,1)</f>
        <v>418.83</v>
      </c>
      <c r="H4932">
        <f>_xlfn.XLOOKUP(A4932,'List of Molecules Used'!$D$3:$D$55,'List of Molecules Used'!$F$3:$F$55,"",0,1)</f>
        <v>32.57</v>
      </c>
    </row>
    <row r="4933" spans="1:8">
      <c r="A4933" s="2" t="s">
        <v>137</v>
      </c>
      <c r="B4933" s="2"/>
      <c r="C4933">
        <v>460.71</v>
      </c>
      <c r="D4933">
        <v>3.5</v>
      </c>
      <c r="E4933">
        <v>144.72999999999999</v>
      </c>
      <c r="F4933" t="s">
        <v>238</v>
      </c>
      <c r="G4933">
        <f>_xlfn.XLOOKUP(A4933,'List of Molecules Used'!$D$3:$D$55,'List of Molecules Used'!$E$3:$E$55,"",0,1)</f>
        <v>418.83</v>
      </c>
      <c r="H4933">
        <f>_xlfn.XLOOKUP(A4933,'List of Molecules Used'!$D$3:$D$55,'List of Molecules Used'!$F$3:$F$55,"",0,1)</f>
        <v>32.57</v>
      </c>
    </row>
    <row r="4934" spans="1:8">
      <c r="A4934" s="2" t="s">
        <v>137</v>
      </c>
      <c r="B4934" s="2"/>
      <c r="C4934">
        <v>460.71</v>
      </c>
      <c r="D4934">
        <v>4</v>
      </c>
      <c r="E4934">
        <v>144.94999999999999</v>
      </c>
      <c r="F4934" t="s">
        <v>238</v>
      </c>
      <c r="G4934">
        <f>_xlfn.XLOOKUP(A4934,'List of Molecules Used'!$D$3:$D$55,'List of Molecules Used'!$E$3:$E$55,"",0,1)</f>
        <v>418.83</v>
      </c>
      <c r="H4934">
        <f>_xlfn.XLOOKUP(A4934,'List of Molecules Used'!$D$3:$D$55,'List of Molecules Used'!$F$3:$F$55,"",0,1)</f>
        <v>32.57</v>
      </c>
    </row>
    <row r="4935" spans="1:8">
      <c r="A4935" s="2" t="s">
        <v>137</v>
      </c>
      <c r="B4935" s="2"/>
      <c r="C4935">
        <v>460.71</v>
      </c>
      <c r="D4935">
        <v>4.5</v>
      </c>
      <c r="E4935">
        <v>145.18</v>
      </c>
      <c r="F4935" t="s">
        <v>238</v>
      </c>
      <c r="G4935">
        <f>_xlfn.XLOOKUP(A4935,'List of Molecules Used'!$D$3:$D$55,'List of Molecules Used'!$E$3:$E$55,"",0,1)</f>
        <v>418.83</v>
      </c>
      <c r="H4935">
        <f>_xlfn.XLOOKUP(A4935,'List of Molecules Used'!$D$3:$D$55,'List of Molecules Used'!$F$3:$F$55,"",0,1)</f>
        <v>32.57</v>
      </c>
    </row>
    <row r="4936" spans="1:8">
      <c r="A4936" s="2" t="s">
        <v>137</v>
      </c>
      <c r="B4936" s="2"/>
      <c r="C4936">
        <v>460.71</v>
      </c>
      <c r="D4936">
        <v>5</v>
      </c>
      <c r="E4936">
        <v>145.41</v>
      </c>
      <c r="F4936" t="s">
        <v>238</v>
      </c>
      <c r="G4936">
        <f>_xlfn.XLOOKUP(A4936,'List of Molecules Used'!$D$3:$D$55,'List of Molecules Used'!$E$3:$E$55,"",0,1)</f>
        <v>418.83</v>
      </c>
      <c r="H4936">
        <f>_xlfn.XLOOKUP(A4936,'List of Molecules Used'!$D$3:$D$55,'List of Molecules Used'!$F$3:$F$55,"",0,1)</f>
        <v>32.57</v>
      </c>
    </row>
    <row r="4937" spans="1:8">
      <c r="A4937" s="2" t="s">
        <v>137</v>
      </c>
      <c r="B4937" s="2"/>
      <c r="C4937">
        <v>460.71</v>
      </c>
      <c r="D4937">
        <v>5.5</v>
      </c>
      <c r="E4937">
        <v>145.65</v>
      </c>
      <c r="F4937" t="s">
        <v>238</v>
      </c>
      <c r="G4937">
        <f>_xlfn.XLOOKUP(A4937,'List of Molecules Used'!$D$3:$D$55,'List of Molecules Used'!$E$3:$E$55,"",0,1)</f>
        <v>418.83</v>
      </c>
      <c r="H4937">
        <f>_xlfn.XLOOKUP(A4937,'List of Molecules Used'!$D$3:$D$55,'List of Molecules Used'!$F$3:$F$55,"",0,1)</f>
        <v>32.57</v>
      </c>
    </row>
    <row r="4938" spans="1:8">
      <c r="A4938" s="2" t="s">
        <v>137</v>
      </c>
      <c r="B4938" s="2"/>
      <c r="C4938">
        <v>460.71</v>
      </c>
      <c r="D4938">
        <v>6</v>
      </c>
      <c r="E4938">
        <v>145.88999999999999</v>
      </c>
      <c r="F4938" t="s">
        <v>238</v>
      </c>
      <c r="G4938">
        <f>_xlfn.XLOOKUP(A4938,'List of Molecules Used'!$D$3:$D$55,'List of Molecules Used'!$E$3:$E$55,"",0,1)</f>
        <v>418.83</v>
      </c>
      <c r="H4938">
        <f>_xlfn.XLOOKUP(A4938,'List of Molecules Used'!$D$3:$D$55,'List of Molecules Used'!$F$3:$F$55,"",0,1)</f>
        <v>32.57</v>
      </c>
    </row>
    <row r="4939" spans="1:8">
      <c r="A4939" s="2" t="s">
        <v>137</v>
      </c>
      <c r="B4939" s="2"/>
      <c r="C4939">
        <v>460.71</v>
      </c>
      <c r="D4939">
        <v>6.5</v>
      </c>
      <c r="E4939">
        <v>146.13999999999999</v>
      </c>
      <c r="F4939" t="s">
        <v>238</v>
      </c>
      <c r="G4939">
        <f>_xlfn.XLOOKUP(A4939,'List of Molecules Used'!$D$3:$D$55,'List of Molecules Used'!$E$3:$E$55,"",0,1)</f>
        <v>418.83</v>
      </c>
      <c r="H4939">
        <f>_xlfn.XLOOKUP(A4939,'List of Molecules Used'!$D$3:$D$55,'List of Molecules Used'!$F$3:$F$55,"",0,1)</f>
        <v>32.57</v>
      </c>
    </row>
    <row r="4940" spans="1:8">
      <c r="A4940" s="2" t="s">
        <v>137</v>
      </c>
      <c r="B4940" s="2"/>
      <c r="C4940">
        <v>460.71</v>
      </c>
      <c r="D4940">
        <v>7</v>
      </c>
      <c r="E4940">
        <v>146.4</v>
      </c>
      <c r="F4940" t="s">
        <v>238</v>
      </c>
      <c r="G4940">
        <f>_xlfn.XLOOKUP(A4940,'List of Molecules Used'!$D$3:$D$55,'List of Molecules Used'!$E$3:$E$55,"",0,1)</f>
        <v>418.83</v>
      </c>
      <c r="H4940">
        <f>_xlfn.XLOOKUP(A4940,'List of Molecules Used'!$D$3:$D$55,'List of Molecules Used'!$F$3:$F$55,"",0,1)</f>
        <v>32.57</v>
      </c>
    </row>
    <row r="4941" spans="1:8">
      <c r="A4941" s="2" t="s">
        <v>137</v>
      </c>
      <c r="B4941" s="2"/>
      <c r="C4941">
        <v>460.71</v>
      </c>
      <c r="D4941">
        <v>7.5</v>
      </c>
      <c r="E4941">
        <v>146.66</v>
      </c>
      <c r="F4941" t="s">
        <v>238</v>
      </c>
      <c r="G4941">
        <f>_xlfn.XLOOKUP(A4941,'List of Molecules Used'!$D$3:$D$55,'List of Molecules Used'!$E$3:$E$55,"",0,1)</f>
        <v>418.83</v>
      </c>
      <c r="H4941">
        <f>_xlfn.XLOOKUP(A4941,'List of Molecules Used'!$D$3:$D$55,'List of Molecules Used'!$F$3:$F$55,"",0,1)</f>
        <v>32.57</v>
      </c>
    </row>
    <row r="4942" spans="1:8">
      <c r="A4942" s="2" t="s">
        <v>137</v>
      </c>
      <c r="B4942" s="2"/>
      <c r="C4942">
        <v>460.71</v>
      </c>
      <c r="D4942">
        <v>8</v>
      </c>
      <c r="E4942">
        <v>146.93</v>
      </c>
      <c r="F4942" t="s">
        <v>238</v>
      </c>
      <c r="G4942">
        <f>_xlfn.XLOOKUP(A4942,'List of Molecules Used'!$D$3:$D$55,'List of Molecules Used'!$E$3:$E$55,"",0,1)</f>
        <v>418.83</v>
      </c>
      <c r="H4942">
        <f>_xlfn.XLOOKUP(A4942,'List of Molecules Used'!$D$3:$D$55,'List of Molecules Used'!$F$3:$F$55,"",0,1)</f>
        <v>32.57</v>
      </c>
    </row>
    <row r="4943" spans="1:8">
      <c r="A4943" s="2" t="s">
        <v>137</v>
      </c>
      <c r="B4943" s="2"/>
      <c r="C4943">
        <v>460.71</v>
      </c>
      <c r="D4943">
        <v>8.5</v>
      </c>
      <c r="E4943">
        <v>147.21</v>
      </c>
      <c r="F4943" t="s">
        <v>238</v>
      </c>
      <c r="G4943">
        <f>_xlfn.XLOOKUP(A4943,'List of Molecules Used'!$D$3:$D$55,'List of Molecules Used'!$E$3:$E$55,"",0,1)</f>
        <v>418.83</v>
      </c>
      <c r="H4943">
        <f>_xlfn.XLOOKUP(A4943,'List of Molecules Used'!$D$3:$D$55,'List of Molecules Used'!$F$3:$F$55,"",0,1)</f>
        <v>32.57</v>
      </c>
    </row>
    <row r="4944" spans="1:8">
      <c r="A4944" s="2" t="s">
        <v>137</v>
      </c>
      <c r="B4944" s="2"/>
      <c r="C4944">
        <v>460.71</v>
      </c>
      <c r="D4944">
        <v>9</v>
      </c>
      <c r="E4944">
        <v>147.49</v>
      </c>
      <c r="F4944" t="s">
        <v>238</v>
      </c>
      <c r="G4944">
        <f>_xlfn.XLOOKUP(A4944,'List of Molecules Used'!$D$3:$D$55,'List of Molecules Used'!$E$3:$E$55,"",0,1)</f>
        <v>418.83</v>
      </c>
      <c r="H4944">
        <f>_xlfn.XLOOKUP(A4944,'List of Molecules Used'!$D$3:$D$55,'List of Molecules Used'!$F$3:$F$55,"",0,1)</f>
        <v>32.57</v>
      </c>
    </row>
    <row r="4945" spans="1:8">
      <c r="A4945" s="2" t="s">
        <v>137</v>
      </c>
      <c r="B4945" s="2"/>
      <c r="C4945">
        <v>460.71</v>
      </c>
      <c r="D4945">
        <v>9.5</v>
      </c>
      <c r="E4945">
        <v>147.79</v>
      </c>
      <c r="F4945" t="s">
        <v>238</v>
      </c>
      <c r="G4945">
        <f>_xlfn.XLOOKUP(A4945,'List of Molecules Used'!$D$3:$D$55,'List of Molecules Used'!$E$3:$E$55,"",0,1)</f>
        <v>418.83</v>
      </c>
      <c r="H4945">
        <f>_xlfn.XLOOKUP(A4945,'List of Molecules Used'!$D$3:$D$55,'List of Molecules Used'!$F$3:$F$55,"",0,1)</f>
        <v>32.57</v>
      </c>
    </row>
    <row r="4946" spans="1:8">
      <c r="A4946" s="2" t="s">
        <v>137</v>
      </c>
      <c r="B4946" s="2"/>
      <c r="C4946">
        <v>460.71</v>
      </c>
      <c r="D4946">
        <v>10</v>
      </c>
      <c r="E4946">
        <v>148.09</v>
      </c>
      <c r="F4946" t="s">
        <v>238</v>
      </c>
      <c r="G4946">
        <f>_xlfn.XLOOKUP(A4946,'List of Molecules Used'!$D$3:$D$55,'List of Molecules Used'!$E$3:$E$55,"",0,1)</f>
        <v>418.83</v>
      </c>
      <c r="H4946">
        <f>_xlfn.XLOOKUP(A4946,'List of Molecules Used'!$D$3:$D$55,'List of Molecules Used'!$F$3:$F$55,"",0,1)</f>
        <v>32.57</v>
      </c>
    </row>
    <row r="4947" spans="1:8">
      <c r="A4947" s="2" t="s">
        <v>137</v>
      </c>
      <c r="B4947" s="2"/>
      <c r="C4947">
        <v>502.6</v>
      </c>
      <c r="D4947">
        <v>1</v>
      </c>
      <c r="E4947">
        <v>148.4</v>
      </c>
      <c r="F4947" t="s">
        <v>238</v>
      </c>
      <c r="G4947">
        <f>_xlfn.XLOOKUP(A4947,'List of Molecules Used'!$D$3:$D$55,'List of Molecules Used'!$E$3:$E$55,"",0,1)</f>
        <v>418.83</v>
      </c>
      <c r="H4947">
        <f>_xlfn.XLOOKUP(A4947,'List of Molecules Used'!$D$3:$D$55,'List of Molecules Used'!$F$3:$F$55,"",0,1)</f>
        <v>32.57</v>
      </c>
    </row>
    <row r="4948" spans="1:8">
      <c r="A4948" s="2" t="s">
        <v>137</v>
      </c>
      <c r="B4948" s="2"/>
      <c r="C4948">
        <v>502.6</v>
      </c>
      <c r="D4948">
        <v>1.5</v>
      </c>
      <c r="E4948">
        <v>148.55000000000001</v>
      </c>
      <c r="F4948" t="s">
        <v>238</v>
      </c>
      <c r="G4948">
        <f>_xlfn.XLOOKUP(A4948,'List of Molecules Used'!$D$3:$D$55,'List of Molecules Used'!$E$3:$E$55,"",0,1)</f>
        <v>418.83</v>
      </c>
      <c r="H4948">
        <f>_xlfn.XLOOKUP(A4948,'List of Molecules Used'!$D$3:$D$55,'List of Molecules Used'!$F$3:$F$55,"",0,1)</f>
        <v>32.57</v>
      </c>
    </row>
    <row r="4949" spans="1:8">
      <c r="A4949" s="2" t="s">
        <v>137</v>
      </c>
      <c r="B4949" s="2"/>
      <c r="C4949">
        <v>502.6</v>
      </c>
      <c r="D4949">
        <v>2</v>
      </c>
      <c r="E4949">
        <v>148.69999999999999</v>
      </c>
      <c r="F4949" t="s">
        <v>238</v>
      </c>
      <c r="G4949">
        <f>_xlfn.XLOOKUP(A4949,'List of Molecules Used'!$D$3:$D$55,'List of Molecules Used'!$E$3:$E$55,"",0,1)</f>
        <v>418.83</v>
      </c>
      <c r="H4949">
        <f>_xlfn.XLOOKUP(A4949,'List of Molecules Used'!$D$3:$D$55,'List of Molecules Used'!$F$3:$F$55,"",0,1)</f>
        <v>32.57</v>
      </c>
    </row>
    <row r="4950" spans="1:8">
      <c r="A4950" s="2" t="s">
        <v>137</v>
      </c>
      <c r="B4950" s="2"/>
      <c r="C4950">
        <v>502.6</v>
      </c>
      <c r="D4950">
        <v>2.5</v>
      </c>
      <c r="E4950">
        <v>148.86000000000001</v>
      </c>
      <c r="F4950" t="s">
        <v>238</v>
      </c>
      <c r="G4950">
        <f>_xlfn.XLOOKUP(A4950,'List of Molecules Used'!$D$3:$D$55,'List of Molecules Used'!$E$3:$E$55,"",0,1)</f>
        <v>418.83</v>
      </c>
      <c r="H4950">
        <f>_xlfn.XLOOKUP(A4950,'List of Molecules Used'!$D$3:$D$55,'List of Molecules Used'!$F$3:$F$55,"",0,1)</f>
        <v>32.57</v>
      </c>
    </row>
    <row r="4951" spans="1:8">
      <c r="A4951" s="2" t="s">
        <v>137</v>
      </c>
      <c r="B4951" s="2"/>
      <c r="C4951">
        <v>502.6</v>
      </c>
      <c r="D4951">
        <v>3</v>
      </c>
      <c r="E4951">
        <v>149.02000000000001</v>
      </c>
      <c r="F4951" t="s">
        <v>238</v>
      </c>
      <c r="G4951">
        <f>_xlfn.XLOOKUP(A4951,'List of Molecules Used'!$D$3:$D$55,'List of Molecules Used'!$E$3:$E$55,"",0,1)</f>
        <v>418.83</v>
      </c>
      <c r="H4951">
        <f>_xlfn.XLOOKUP(A4951,'List of Molecules Used'!$D$3:$D$55,'List of Molecules Used'!$F$3:$F$55,"",0,1)</f>
        <v>32.57</v>
      </c>
    </row>
    <row r="4952" spans="1:8">
      <c r="A4952" s="2" t="s">
        <v>137</v>
      </c>
      <c r="B4952" s="2"/>
      <c r="C4952">
        <v>502.6</v>
      </c>
      <c r="D4952">
        <v>3.5</v>
      </c>
      <c r="E4952">
        <v>149.18</v>
      </c>
      <c r="F4952" t="s">
        <v>238</v>
      </c>
      <c r="G4952">
        <f>_xlfn.XLOOKUP(A4952,'List of Molecules Used'!$D$3:$D$55,'List of Molecules Used'!$E$3:$E$55,"",0,1)</f>
        <v>418.83</v>
      </c>
      <c r="H4952">
        <f>_xlfn.XLOOKUP(A4952,'List of Molecules Used'!$D$3:$D$55,'List of Molecules Used'!$F$3:$F$55,"",0,1)</f>
        <v>32.57</v>
      </c>
    </row>
    <row r="4953" spans="1:8">
      <c r="A4953" s="2" t="s">
        <v>137</v>
      </c>
      <c r="B4953" s="2"/>
      <c r="C4953">
        <v>502.6</v>
      </c>
      <c r="D4953">
        <v>4</v>
      </c>
      <c r="E4953">
        <v>149.34</v>
      </c>
      <c r="F4953" t="s">
        <v>238</v>
      </c>
      <c r="G4953">
        <f>_xlfn.XLOOKUP(A4953,'List of Molecules Used'!$D$3:$D$55,'List of Molecules Used'!$E$3:$E$55,"",0,1)</f>
        <v>418.83</v>
      </c>
      <c r="H4953">
        <f>_xlfn.XLOOKUP(A4953,'List of Molecules Used'!$D$3:$D$55,'List of Molecules Used'!$F$3:$F$55,"",0,1)</f>
        <v>32.57</v>
      </c>
    </row>
    <row r="4954" spans="1:8">
      <c r="A4954" s="2" t="s">
        <v>137</v>
      </c>
      <c r="B4954" s="2"/>
      <c r="C4954">
        <v>502.6</v>
      </c>
      <c r="D4954">
        <v>4.5</v>
      </c>
      <c r="E4954">
        <v>149.51</v>
      </c>
      <c r="F4954" t="s">
        <v>238</v>
      </c>
      <c r="G4954">
        <f>_xlfn.XLOOKUP(A4954,'List of Molecules Used'!$D$3:$D$55,'List of Molecules Used'!$E$3:$E$55,"",0,1)</f>
        <v>418.83</v>
      </c>
      <c r="H4954">
        <f>_xlfn.XLOOKUP(A4954,'List of Molecules Used'!$D$3:$D$55,'List of Molecules Used'!$F$3:$F$55,"",0,1)</f>
        <v>32.57</v>
      </c>
    </row>
    <row r="4955" spans="1:8">
      <c r="A4955" s="2" t="s">
        <v>137</v>
      </c>
      <c r="B4955" s="2"/>
      <c r="C4955">
        <v>502.6</v>
      </c>
      <c r="D4955">
        <v>5</v>
      </c>
      <c r="E4955">
        <v>149.68</v>
      </c>
      <c r="F4955" t="s">
        <v>238</v>
      </c>
      <c r="G4955">
        <f>_xlfn.XLOOKUP(A4955,'List of Molecules Used'!$D$3:$D$55,'List of Molecules Used'!$E$3:$E$55,"",0,1)</f>
        <v>418.83</v>
      </c>
      <c r="H4955">
        <f>_xlfn.XLOOKUP(A4955,'List of Molecules Used'!$D$3:$D$55,'List of Molecules Used'!$F$3:$F$55,"",0,1)</f>
        <v>32.57</v>
      </c>
    </row>
    <row r="4956" spans="1:8">
      <c r="A4956" s="2" t="s">
        <v>137</v>
      </c>
      <c r="B4956" s="2"/>
      <c r="C4956">
        <v>502.6</v>
      </c>
      <c r="D4956">
        <v>5.5</v>
      </c>
      <c r="E4956">
        <v>149.85</v>
      </c>
      <c r="F4956" t="s">
        <v>238</v>
      </c>
      <c r="G4956">
        <f>_xlfn.XLOOKUP(A4956,'List of Molecules Used'!$D$3:$D$55,'List of Molecules Used'!$E$3:$E$55,"",0,1)</f>
        <v>418.83</v>
      </c>
      <c r="H4956">
        <f>_xlfn.XLOOKUP(A4956,'List of Molecules Used'!$D$3:$D$55,'List of Molecules Used'!$F$3:$F$55,"",0,1)</f>
        <v>32.57</v>
      </c>
    </row>
    <row r="4957" spans="1:8">
      <c r="A4957" s="2" t="s">
        <v>137</v>
      </c>
      <c r="B4957" s="2"/>
      <c r="C4957">
        <v>502.6</v>
      </c>
      <c r="D4957">
        <v>6</v>
      </c>
      <c r="E4957">
        <v>150.03</v>
      </c>
      <c r="F4957" t="s">
        <v>238</v>
      </c>
      <c r="G4957">
        <f>_xlfn.XLOOKUP(A4957,'List of Molecules Used'!$D$3:$D$55,'List of Molecules Used'!$E$3:$E$55,"",0,1)</f>
        <v>418.83</v>
      </c>
      <c r="H4957">
        <f>_xlfn.XLOOKUP(A4957,'List of Molecules Used'!$D$3:$D$55,'List of Molecules Used'!$F$3:$F$55,"",0,1)</f>
        <v>32.57</v>
      </c>
    </row>
    <row r="4958" spans="1:8">
      <c r="A4958" s="2" t="s">
        <v>137</v>
      </c>
      <c r="B4958" s="2"/>
      <c r="C4958">
        <v>502.6</v>
      </c>
      <c r="D4958">
        <v>6.5</v>
      </c>
      <c r="E4958">
        <v>150.21</v>
      </c>
      <c r="F4958" t="s">
        <v>238</v>
      </c>
      <c r="G4958">
        <f>_xlfn.XLOOKUP(A4958,'List of Molecules Used'!$D$3:$D$55,'List of Molecules Used'!$E$3:$E$55,"",0,1)</f>
        <v>418.83</v>
      </c>
      <c r="H4958">
        <f>_xlfn.XLOOKUP(A4958,'List of Molecules Used'!$D$3:$D$55,'List of Molecules Used'!$F$3:$F$55,"",0,1)</f>
        <v>32.57</v>
      </c>
    </row>
    <row r="4959" spans="1:8">
      <c r="A4959" s="2" t="s">
        <v>137</v>
      </c>
      <c r="B4959" s="2"/>
      <c r="C4959">
        <v>502.6</v>
      </c>
      <c r="D4959">
        <v>7</v>
      </c>
      <c r="E4959">
        <v>150.38999999999999</v>
      </c>
      <c r="F4959" t="s">
        <v>238</v>
      </c>
      <c r="G4959">
        <f>_xlfn.XLOOKUP(A4959,'List of Molecules Used'!$D$3:$D$55,'List of Molecules Used'!$E$3:$E$55,"",0,1)</f>
        <v>418.83</v>
      </c>
      <c r="H4959">
        <f>_xlfn.XLOOKUP(A4959,'List of Molecules Used'!$D$3:$D$55,'List of Molecules Used'!$F$3:$F$55,"",0,1)</f>
        <v>32.57</v>
      </c>
    </row>
    <row r="4960" spans="1:8">
      <c r="A4960" s="2" t="s">
        <v>137</v>
      </c>
      <c r="B4960" s="2"/>
      <c r="C4960">
        <v>502.6</v>
      </c>
      <c r="D4960">
        <v>7.5</v>
      </c>
      <c r="E4960">
        <v>150.57</v>
      </c>
      <c r="F4960" t="s">
        <v>238</v>
      </c>
      <c r="G4960">
        <f>_xlfn.XLOOKUP(A4960,'List of Molecules Used'!$D$3:$D$55,'List of Molecules Used'!$E$3:$E$55,"",0,1)</f>
        <v>418.83</v>
      </c>
      <c r="H4960">
        <f>_xlfn.XLOOKUP(A4960,'List of Molecules Used'!$D$3:$D$55,'List of Molecules Used'!$F$3:$F$55,"",0,1)</f>
        <v>32.57</v>
      </c>
    </row>
    <row r="4961" spans="1:8">
      <c r="A4961" s="2" t="s">
        <v>137</v>
      </c>
      <c r="B4961" s="2"/>
      <c r="C4961">
        <v>502.6</v>
      </c>
      <c r="D4961">
        <v>8</v>
      </c>
      <c r="E4961">
        <v>150.76</v>
      </c>
      <c r="F4961" t="s">
        <v>238</v>
      </c>
      <c r="G4961">
        <f>_xlfn.XLOOKUP(A4961,'List of Molecules Used'!$D$3:$D$55,'List of Molecules Used'!$E$3:$E$55,"",0,1)</f>
        <v>418.83</v>
      </c>
      <c r="H4961">
        <f>_xlfn.XLOOKUP(A4961,'List of Molecules Used'!$D$3:$D$55,'List of Molecules Used'!$F$3:$F$55,"",0,1)</f>
        <v>32.57</v>
      </c>
    </row>
    <row r="4962" spans="1:8">
      <c r="A4962" s="2" t="s">
        <v>137</v>
      </c>
      <c r="B4962" s="2"/>
      <c r="C4962">
        <v>502.6</v>
      </c>
      <c r="D4962">
        <v>8.5</v>
      </c>
      <c r="E4962">
        <v>150.94999999999999</v>
      </c>
      <c r="F4962" t="s">
        <v>238</v>
      </c>
      <c r="G4962">
        <f>_xlfn.XLOOKUP(A4962,'List of Molecules Used'!$D$3:$D$55,'List of Molecules Used'!$E$3:$E$55,"",0,1)</f>
        <v>418.83</v>
      </c>
      <c r="H4962">
        <f>_xlfn.XLOOKUP(A4962,'List of Molecules Used'!$D$3:$D$55,'List of Molecules Used'!$F$3:$F$55,"",0,1)</f>
        <v>32.57</v>
      </c>
    </row>
    <row r="4963" spans="1:8">
      <c r="A4963" s="2" t="s">
        <v>137</v>
      </c>
      <c r="B4963" s="2"/>
      <c r="C4963">
        <v>502.6</v>
      </c>
      <c r="D4963">
        <v>9</v>
      </c>
      <c r="E4963">
        <v>151.13999999999999</v>
      </c>
      <c r="F4963" t="s">
        <v>238</v>
      </c>
      <c r="G4963">
        <f>_xlfn.XLOOKUP(A4963,'List of Molecules Used'!$D$3:$D$55,'List of Molecules Used'!$E$3:$E$55,"",0,1)</f>
        <v>418.83</v>
      </c>
      <c r="H4963">
        <f>_xlfn.XLOOKUP(A4963,'List of Molecules Used'!$D$3:$D$55,'List of Molecules Used'!$F$3:$F$55,"",0,1)</f>
        <v>32.57</v>
      </c>
    </row>
    <row r="4964" spans="1:8">
      <c r="A4964" s="2" t="s">
        <v>137</v>
      </c>
      <c r="B4964" s="2"/>
      <c r="C4964">
        <v>502.6</v>
      </c>
      <c r="D4964">
        <v>9.5</v>
      </c>
      <c r="E4964">
        <v>151.33000000000001</v>
      </c>
      <c r="F4964" t="s">
        <v>238</v>
      </c>
      <c r="G4964">
        <f>_xlfn.XLOOKUP(A4964,'List of Molecules Used'!$D$3:$D$55,'List of Molecules Used'!$E$3:$E$55,"",0,1)</f>
        <v>418.83</v>
      </c>
      <c r="H4964">
        <f>_xlfn.XLOOKUP(A4964,'List of Molecules Used'!$D$3:$D$55,'List of Molecules Used'!$F$3:$F$55,"",0,1)</f>
        <v>32.57</v>
      </c>
    </row>
    <row r="4965" spans="1:8">
      <c r="A4965" s="2" t="s">
        <v>137</v>
      </c>
      <c r="B4965" s="2"/>
      <c r="C4965">
        <v>502.6</v>
      </c>
      <c r="D4965">
        <v>10</v>
      </c>
      <c r="E4965">
        <v>151.53</v>
      </c>
      <c r="F4965" t="s">
        <v>238</v>
      </c>
      <c r="G4965">
        <f>_xlfn.XLOOKUP(A4965,'List of Molecules Used'!$D$3:$D$55,'List of Molecules Used'!$E$3:$E$55,"",0,1)</f>
        <v>418.83</v>
      </c>
      <c r="H4965">
        <f>_xlfn.XLOOKUP(A4965,'List of Molecules Used'!$D$3:$D$55,'List of Molecules Used'!$F$3:$F$55,"",0,1)</f>
        <v>32.57</v>
      </c>
    </row>
    <row r="4966" spans="1:8">
      <c r="A4966" s="2" t="s">
        <v>142</v>
      </c>
      <c r="B4966" s="2"/>
      <c r="C4966">
        <v>176.55</v>
      </c>
      <c r="D4966">
        <v>1</v>
      </c>
      <c r="E4966">
        <v>132.85</v>
      </c>
      <c r="F4966" t="s">
        <v>237</v>
      </c>
      <c r="G4966">
        <f>_xlfn.XLOOKUP(A4966,'List of Molecules Used'!$D$3:$D$55,'List of Molecules Used'!$E$3:$E$55,"",0,1)</f>
        <v>353.1</v>
      </c>
      <c r="H4966">
        <f>_xlfn.XLOOKUP(A4966,'List of Molecules Used'!$D$3:$D$55,'List of Molecules Used'!$F$3:$F$55,"",0,1)</f>
        <v>31.29</v>
      </c>
    </row>
    <row r="4967" spans="1:8">
      <c r="A4967" s="2" t="s">
        <v>142</v>
      </c>
      <c r="B4967" s="2"/>
      <c r="C4967">
        <v>176.55</v>
      </c>
      <c r="D4967">
        <v>1.5</v>
      </c>
      <c r="E4967">
        <v>132.84</v>
      </c>
      <c r="F4967" t="s">
        <v>237</v>
      </c>
      <c r="G4967">
        <f>_xlfn.XLOOKUP(A4967,'List of Molecules Used'!$D$3:$D$55,'List of Molecules Used'!$E$3:$E$55,"",0,1)</f>
        <v>353.1</v>
      </c>
      <c r="H4967">
        <f>_xlfn.XLOOKUP(A4967,'List of Molecules Used'!$D$3:$D$55,'List of Molecules Used'!$F$3:$F$55,"",0,1)</f>
        <v>31.29</v>
      </c>
    </row>
    <row r="4968" spans="1:8">
      <c r="A4968" s="2" t="s">
        <v>142</v>
      </c>
      <c r="B4968" s="2"/>
      <c r="C4968">
        <v>176.55</v>
      </c>
      <c r="D4968">
        <v>2</v>
      </c>
      <c r="E4968">
        <v>132.84</v>
      </c>
      <c r="F4968" t="s">
        <v>237</v>
      </c>
      <c r="G4968">
        <f>_xlfn.XLOOKUP(A4968,'List of Molecules Used'!$D$3:$D$55,'List of Molecules Used'!$E$3:$E$55,"",0,1)</f>
        <v>353.1</v>
      </c>
      <c r="H4968">
        <f>_xlfn.XLOOKUP(A4968,'List of Molecules Used'!$D$3:$D$55,'List of Molecules Used'!$F$3:$F$55,"",0,1)</f>
        <v>31.29</v>
      </c>
    </row>
    <row r="4969" spans="1:8">
      <c r="A4969" s="2" t="s">
        <v>142</v>
      </c>
      <c r="B4969" s="2"/>
      <c r="C4969">
        <v>176.55</v>
      </c>
      <c r="D4969">
        <v>2.5</v>
      </c>
      <c r="E4969">
        <v>132.83000000000001</v>
      </c>
      <c r="F4969" t="s">
        <v>237</v>
      </c>
      <c r="G4969">
        <f>_xlfn.XLOOKUP(A4969,'List of Molecules Used'!$D$3:$D$55,'List of Molecules Used'!$E$3:$E$55,"",0,1)</f>
        <v>353.1</v>
      </c>
      <c r="H4969">
        <f>_xlfn.XLOOKUP(A4969,'List of Molecules Used'!$D$3:$D$55,'List of Molecules Used'!$F$3:$F$55,"",0,1)</f>
        <v>31.29</v>
      </c>
    </row>
    <row r="4970" spans="1:8">
      <c r="A4970" s="2" t="s">
        <v>142</v>
      </c>
      <c r="B4970" s="2"/>
      <c r="C4970">
        <v>176.55</v>
      </c>
      <c r="D4970">
        <v>3</v>
      </c>
      <c r="E4970">
        <v>132.83000000000001</v>
      </c>
      <c r="F4970" t="s">
        <v>237</v>
      </c>
      <c r="G4970">
        <f>_xlfn.XLOOKUP(A4970,'List of Molecules Used'!$D$3:$D$55,'List of Molecules Used'!$E$3:$E$55,"",0,1)</f>
        <v>353.1</v>
      </c>
      <c r="H4970">
        <f>_xlfn.XLOOKUP(A4970,'List of Molecules Used'!$D$3:$D$55,'List of Molecules Used'!$F$3:$F$55,"",0,1)</f>
        <v>31.29</v>
      </c>
    </row>
    <row r="4971" spans="1:8">
      <c r="A4971" s="2" t="s">
        <v>142</v>
      </c>
      <c r="B4971" s="2"/>
      <c r="C4971">
        <v>176.55</v>
      </c>
      <c r="D4971">
        <v>3.5</v>
      </c>
      <c r="E4971">
        <v>132.82</v>
      </c>
      <c r="F4971" t="s">
        <v>237</v>
      </c>
      <c r="G4971">
        <f>_xlfn.XLOOKUP(A4971,'List of Molecules Used'!$D$3:$D$55,'List of Molecules Used'!$E$3:$E$55,"",0,1)</f>
        <v>353.1</v>
      </c>
      <c r="H4971">
        <f>_xlfn.XLOOKUP(A4971,'List of Molecules Used'!$D$3:$D$55,'List of Molecules Used'!$F$3:$F$55,"",0,1)</f>
        <v>31.29</v>
      </c>
    </row>
    <row r="4972" spans="1:8">
      <c r="A4972" s="2" t="s">
        <v>142</v>
      </c>
      <c r="B4972" s="2"/>
      <c r="C4972">
        <v>176.55</v>
      </c>
      <c r="D4972">
        <v>4</v>
      </c>
      <c r="E4972">
        <v>132.82</v>
      </c>
      <c r="F4972" t="s">
        <v>237</v>
      </c>
      <c r="G4972">
        <f>_xlfn.XLOOKUP(A4972,'List of Molecules Used'!$D$3:$D$55,'List of Molecules Used'!$E$3:$E$55,"",0,1)</f>
        <v>353.1</v>
      </c>
      <c r="H4972">
        <f>_xlfn.XLOOKUP(A4972,'List of Molecules Used'!$D$3:$D$55,'List of Molecules Used'!$F$3:$F$55,"",0,1)</f>
        <v>31.29</v>
      </c>
    </row>
    <row r="4973" spans="1:8">
      <c r="A4973" s="2" t="s">
        <v>142</v>
      </c>
      <c r="B4973" s="2"/>
      <c r="C4973">
        <v>176.55</v>
      </c>
      <c r="D4973">
        <v>4.5</v>
      </c>
      <c r="E4973">
        <v>132.81</v>
      </c>
      <c r="F4973" t="s">
        <v>237</v>
      </c>
      <c r="G4973">
        <f>_xlfn.XLOOKUP(A4973,'List of Molecules Used'!$D$3:$D$55,'List of Molecules Used'!$E$3:$E$55,"",0,1)</f>
        <v>353.1</v>
      </c>
      <c r="H4973">
        <f>_xlfn.XLOOKUP(A4973,'List of Molecules Used'!$D$3:$D$55,'List of Molecules Used'!$F$3:$F$55,"",0,1)</f>
        <v>31.29</v>
      </c>
    </row>
    <row r="4974" spans="1:8">
      <c r="A4974" s="2" t="s">
        <v>142</v>
      </c>
      <c r="B4974" s="2"/>
      <c r="C4974">
        <v>176.55</v>
      </c>
      <c r="D4974">
        <v>5</v>
      </c>
      <c r="E4974">
        <v>132.81</v>
      </c>
      <c r="F4974" t="s">
        <v>237</v>
      </c>
      <c r="G4974">
        <f>_xlfn.XLOOKUP(A4974,'List of Molecules Used'!$D$3:$D$55,'List of Molecules Used'!$E$3:$E$55,"",0,1)</f>
        <v>353.1</v>
      </c>
      <c r="H4974">
        <f>_xlfn.XLOOKUP(A4974,'List of Molecules Used'!$D$3:$D$55,'List of Molecules Used'!$F$3:$F$55,"",0,1)</f>
        <v>31.29</v>
      </c>
    </row>
    <row r="4975" spans="1:8">
      <c r="A4975" s="2" t="s">
        <v>142</v>
      </c>
      <c r="B4975" s="2"/>
      <c r="C4975">
        <v>176.55</v>
      </c>
      <c r="D4975">
        <v>5.5</v>
      </c>
      <c r="E4975">
        <v>132.80000000000001</v>
      </c>
      <c r="F4975" t="s">
        <v>237</v>
      </c>
      <c r="G4975">
        <f>_xlfn.XLOOKUP(A4975,'List of Molecules Used'!$D$3:$D$55,'List of Molecules Used'!$E$3:$E$55,"",0,1)</f>
        <v>353.1</v>
      </c>
      <c r="H4975">
        <f>_xlfn.XLOOKUP(A4975,'List of Molecules Used'!$D$3:$D$55,'List of Molecules Used'!$F$3:$F$55,"",0,1)</f>
        <v>31.29</v>
      </c>
    </row>
    <row r="4976" spans="1:8">
      <c r="A4976" s="2" t="s">
        <v>142</v>
      </c>
      <c r="B4976" s="2"/>
      <c r="C4976">
        <v>176.55</v>
      </c>
      <c r="D4976">
        <v>6</v>
      </c>
      <c r="E4976">
        <v>132.80000000000001</v>
      </c>
      <c r="F4976" t="s">
        <v>237</v>
      </c>
      <c r="G4976">
        <f>_xlfn.XLOOKUP(A4976,'List of Molecules Used'!$D$3:$D$55,'List of Molecules Used'!$E$3:$E$55,"",0,1)</f>
        <v>353.1</v>
      </c>
      <c r="H4976">
        <f>_xlfn.XLOOKUP(A4976,'List of Molecules Used'!$D$3:$D$55,'List of Molecules Used'!$F$3:$F$55,"",0,1)</f>
        <v>31.29</v>
      </c>
    </row>
    <row r="4977" spans="1:8">
      <c r="A4977" s="2" t="s">
        <v>142</v>
      </c>
      <c r="B4977" s="2"/>
      <c r="C4977">
        <v>176.55</v>
      </c>
      <c r="D4977">
        <v>6.5</v>
      </c>
      <c r="E4977">
        <v>132.79</v>
      </c>
      <c r="F4977" t="s">
        <v>237</v>
      </c>
      <c r="G4977">
        <f>_xlfn.XLOOKUP(A4977,'List of Molecules Used'!$D$3:$D$55,'List of Molecules Used'!$E$3:$E$55,"",0,1)</f>
        <v>353.1</v>
      </c>
      <c r="H4977">
        <f>_xlfn.XLOOKUP(A4977,'List of Molecules Used'!$D$3:$D$55,'List of Molecules Used'!$F$3:$F$55,"",0,1)</f>
        <v>31.29</v>
      </c>
    </row>
    <row r="4978" spans="1:8">
      <c r="A4978" s="2" t="s">
        <v>142</v>
      </c>
      <c r="B4978" s="2"/>
      <c r="C4978">
        <v>176.55</v>
      </c>
      <c r="D4978">
        <v>7</v>
      </c>
      <c r="E4978">
        <v>132.78</v>
      </c>
      <c r="F4978" t="s">
        <v>237</v>
      </c>
      <c r="G4978">
        <f>_xlfn.XLOOKUP(A4978,'List of Molecules Used'!$D$3:$D$55,'List of Molecules Used'!$E$3:$E$55,"",0,1)</f>
        <v>353.1</v>
      </c>
      <c r="H4978">
        <f>_xlfn.XLOOKUP(A4978,'List of Molecules Used'!$D$3:$D$55,'List of Molecules Used'!$F$3:$F$55,"",0,1)</f>
        <v>31.29</v>
      </c>
    </row>
    <row r="4979" spans="1:8">
      <c r="A4979" s="2" t="s">
        <v>142</v>
      </c>
      <c r="B4979" s="2"/>
      <c r="C4979">
        <v>176.55</v>
      </c>
      <c r="D4979">
        <v>7.5</v>
      </c>
      <c r="E4979">
        <v>132.78</v>
      </c>
      <c r="F4979" t="s">
        <v>237</v>
      </c>
      <c r="G4979">
        <f>_xlfn.XLOOKUP(A4979,'List of Molecules Used'!$D$3:$D$55,'List of Molecules Used'!$E$3:$E$55,"",0,1)</f>
        <v>353.1</v>
      </c>
      <c r="H4979">
        <f>_xlfn.XLOOKUP(A4979,'List of Molecules Used'!$D$3:$D$55,'List of Molecules Used'!$F$3:$F$55,"",0,1)</f>
        <v>31.29</v>
      </c>
    </row>
    <row r="4980" spans="1:8">
      <c r="A4980" s="2" t="s">
        <v>142</v>
      </c>
      <c r="B4980" s="2"/>
      <c r="C4980">
        <v>176.55</v>
      </c>
      <c r="D4980">
        <v>8</v>
      </c>
      <c r="E4980">
        <v>132.77000000000001</v>
      </c>
      <c r="F4980" t="s">
        <v>237</v>
      </c>
      <c r="G4980">
        <f>_xlfn.XLOOKUP(A4980,'List of Molecules Used'!$D$3:$D$55,'List of Molecules Used'!$E$3:$E$55,"",0,1)</f>
        <v>353.1</v>
      </c>
      <c r="H4980">
        <f>_xlfn.XLOOKUP(A4980,'List of Molecules Used'!$D$3:$D$55,'List of Molecules Used'!$F$3:$F$55,"",0,1)</f>
        <v>31.29</v>
      </c>
    </row>
    <row r="4981" spans="1:8">
      <c r="A4981" s="2" t="s">
        <v>142</v>
      </c>
      <c r="B4981" s="2"/>
      <c r="C4981">
        <v>176.55</v>
      </c>
      <c r="D4981">
        <v>8.5</v>
      </c>
      <c r="E4981">
        <v>132.77000000000001</v>
      </c>
      <c r="F4981" t="s">
        <v>237</v>
      </c>
      <c r="G4981">
        <f>_xlfn.XLOOKUP(A4981,'List of Molecules Used'!$D$3:$D$55,'List of Molecules Used'!$E$3:$E$55,"",0,1)</f>
        <v>353.1</v>
      </c>
      <c r="H4981">
        <f>_xlfn.XLOOKUP(A4981,'List of Molecules Used'!$D$3:$D$55,'List of Molecules Used'!$F$3:$F$55,"",0,1)</f>
        <v>31.29</v>
      </c>
    </row>
    <row r="4982" spans="1:8">
      <c r="A4982" s="2" t="s">
        <v>142</v>
      </c>
      <c r="B4982" s="2"/>
      <c r="C4982">
        <v>176.55</v>
      </c>
      <c r="D4982">
        <v>9</v>
      </c>
      <c r="E4982">
        <v>132.76</v>
      </c>
      <c r="F4982" t="s">
        <v>237</v>
      </c>
      <c r="G4982">
        <f>_xlfn.XLOOKUP(A4982,'List of Molecules Used'!$D$3:$D$55,'List of Molecules Used'!$E$3:$E$55,"",0,1)</f>
        <v>353.1</v>
      </c>
      <c r="H4982">
        <f>_xlfn.XLOOKUP(A4982,'List of Molecules Used'!$D$3:$D$55,'List of Molecules Used'!$F$3:$F$55,"",0,1)</f>
        <v>31.29</v>
      </c>
    </row>
    <row r="4983" spans="1:8">
      <c r="A4983" s="2" t="s">
        <v>142</v>
      </c>
      <c r="B4983" s="2"/>
      <c r="C4983">
        <v>176.55</v>
      </c>
      <c r="D4983">
        <v>9.5</v>
      </c>
      <c r="E4983">
        <v>132.76</v>
      </c>
      <c r="F4983" t="s">
        <v>237</v>
      </c>
      <c r="G4983">
        <f>_xlfn.XLOOKUP(A4983,'List of Molecules Used'!$D$3:$D$55,'List of Molecules Used'!$E$3:$E$55,"",0,1)</f>
        <v>353.1</v>
      </c>
      <c r="H4983">
        <f>_xlfn.XLOOKUP(A4983,'List of Molecules Used'!$D$3:$D$55,'List of Molecules Used'!$F$3:$F$55,"",0,1)</f>
        <v>31.29</v>
      </c>
    </row>
    <row r="4984" spans="1:8">
      <c r="A4984" s="2" t="s">
        <v>142</v>
      </c>
      <c r="B4984" s="2"/>
      <c r="C4984">
        <v>176.55</v>
      </c>
      <c r="D4984">
        <v>10</v>
      </c>
      <c r="E4984">
        <v>132.75</v>
      </c>
      <c r="F4984" t="s">
        <v>237</v>
      </c>
      <c r="G4984">
        <f>_xlfn.XLOOKUP(A4984,'List of Molecules Used'!$D$3:$D$55,'List of Molecules Used'!$E$3:$E$55,"",0,1)</f>
        <v>353.1</v>
      </c>
      <c r="H4984">
        <f>_xlfn.XLOOKUP(A4984,'List of Molecules Used'!$D$3:$D$55,'List of Molecules Used'!$F$3:$F$55,"",0,1)</f>
        <v>31.29</v>
      </c>
    </row>
    <row r="4985" spans="1:8">
      <c r="A4985" s="2" t="s">
        <v>142</v>
      </c>
      <c r="B4985" s="2"/>
      <c r="C4985">
        <v>211.86</v>
      </c>
      <c r="D4985">
        <v>1</v>
      </c>
      <c r="E4985">
        <v>138.88</v>
      </c>
      <c r="F4985" t="s">
        <v>237</v>
      </c>
      <c r="G4985">
        <f>_xlfn.XLOOKUP(A4985,'List of Molecules Used'!$D$3:$D$55,'List of Molecules Used'!$E$3:$E$55,"",0,1)</f>
        <v>353.1</v>
      </c>
      <c r="H4985">
        <f>_xlfn.XLOOKUP(A4985,'List of Molecules Used'!$D$3:$D$55,'List of Molecules Used'!$F$3:$F$55,"",0,1)</f>
        <v>31.29</v>
      </c>
    </row>
    <row r="4986" spans="1:8">
      <c r="A4986" s="2" t="s">
        <v>142</v>
      </c>
      <c r="B4986" s="2"/>
      <c r="C4986">
        <v>211.86</v>
      </c>
      <c r="D4986">
        <v>1.5</v>
      </c>
      <c r="E4986">
        <v>138.86000000000001</v>
      </c>
      <c r="F4986" t="s">
        <v>237</v>
      </c>
      <c r="G4986">
        <f>_xlfn.XLOOKUP(A4986,'List of Molecules Used'!$D$3:$D$55,'List of Molecules Used'!$E$3:$E$55,"",0,1)</f>
        <v>353.1</v>
      </c>
      <c r="H4986">
        <f>_xlfn.XLOOKUP(A4986,'List of Molecules Used'!$D$3:$D$55,'List of Molecules Used'!$F$3:$F$55,"",0,1)</f>
        <v>31.29</v>
      </c>
    </row>
    <row r="4987" spans="1:8">
      <c r="A4987" s="2" t="s">
        <v>142</v>
      </c>
      <c r="B4987" s="2"/>
      <c r="C4987">
        <v>211.86</v>
      </c>
      <c r="D4987">
        <v>2</v>
      </c>
      <c r="E4987">
        <v>138.85</v>
      </c>
      <c r="F4987" t="s">
        <v>237</v>
      </c>
      <c r="G4987">
        <f>_xlfn.XLOOKUP(A4987,'List of Molecules Used'!$D$3:$D$55,'List of Molecules Used'!$E$3:$E$55,"",0,1)</f>
        <v>353.1</v>
      </c>
      <c r="H4987">
        <f>_xlfn.XLOOKUP(A4987,'List of Molecules Used'!$D$3:$D$55,'List of Molecules Used'!$F$3:$F$55,"",0,1)</f>
        <v>31.29</v>
      </c>
    </row>
    <row r="4988" spans="1:8">
      <c r="A4988" s="2" t="s">
        <v>142</v>
      </c>
      <c r="B4988" s="2"/>
      <c r="C4988">
        <v>211.86</v>
      </c>
      <c r="D4988">
        <v>2.5</v>
      </c>
      <c r="E4988">
        <v>138.84</v>
      </c>
      <c r="F4988" t="s">
        <v>237</v>
      </c>
      <c r="G4988">
        <f>_xlfn.XLOOKUP(A4988,'List of Molecules Used'!$D$3:$D$55,'List of Molecules Used'!$E$3:$E$55,"",0,1)</f>
        <v>353.1</v>
      </c>
      <c r="H4988">
        <f>_xlfn.XLOOKUP(A4988,'List of Molecules Used'!$D$3:$D$55,'List of Molecules Used'!$F$3:$F$55,"",0,1)</f>
        <v>31.29</v>
      </c>
    </row>
    <row r="4989" spans="1:8">
      <c r="A4989" s="2" t="s">
        <v>142</v>
      </c>
      <c r="B4989" s="2"/>
      <c r="C4989">
        <v>211.86</v>
      </c>
      <c r="D4989">
        <v>3</v>
      </c>
      <c r="E4989">
        <v>138.83000000000001</v>
      </c>
      <c r="F4989" t="s">
        <v>237</v>
      </c>
      <c r="G4989">
        <f>_xlfn.XLOOKUP(A4989,'List of Molecules Used'!$D$3:$D$55,'List of Molecules Used'!$E$3:$E$55,"",0,1)</f>
        <v>353.1</v>
      </c>
      <c r="H4989">
        <f>_xlfn.XLOOKUP(A4989,'List of Molecules Used'!$D$3:$D$55,'List of Molecules Used'!$F$3:$F$55,"",0,1)</f>
        <v>31.29</v>
      </c>
    </row>
    <row r="4990" spans="1:8">
      <c r="A4990" s="2" t="s">
        <v>142</v>
      </c>
      <c r="B4990" s="2"/>
      <c r="C4990">
        <v>211.86</v>
      </c>
      <c r="D4990">
        <v>3.5</v>
      </c>
      <c r="E4990">
        <v>138.81</v>
      </c>
      <c r="F4990" t="s">
        <v>237</v>
      </c>
      <c r="G4990">
        <f>_xlfn.XLOOKUP(A4990,'List of Molecules Used'!$D$3:$D$55,'List of Molecules Used'!$E$3:$E$55,"",0,1)</f>
        <v>353.1</v>
      </c>
      <c r="H4990">
        <f>_xlfn.XLOOKUP(A4990,'List of Molecules Used'!$D$3:$D$55,'List of Molecules Used'!$F$3:$F$55,"",0,1)</f>
        <v>31.29</v>
      </c>
    </row>
    <row r="4991" spans="1:8">
      <c r="A4991" s="2" t="s">
        <v>142</v>
      </c>
      <c r="B4991" s="2"/>
      <c r="C4991">
        <v>211.86</v>
      </c>
      <c r="D4991">
        <v>4</v>
      </c>
      <c r="E4991">
        <v>138.80000000000001</v>
      </c>
      <c r="F4991" t="s">
        <v>237</v>
      </c>
      <c r="G4991">
        <f>_xlfn.XLOOKUP(A4991,'List of Molecules Used'!$D$3:$D$55,'List of Molecules Used'!$E$3:$E$55,"",0,1)</f>
        <v>353.1</v>
      </c>
      <c r="H4991">
        <f>_xlfn.XLOOKUP(A4991,'List of Molecules Used'!$D$3:$D$55,'List of Molecules Used'!$F$3:$F$55,"",0,1)</f>
        <v>31.29</v>
      </c>
    </row>
    <row r="4992" spans="1:8">
      <c r="A4992" s="2" t="s">
        <v>142</v>
      </c>
      <c r="B4992" s="2"/>
      <c r="C4992">
        <v>211.86</v>
      </c>
      <c r="D4992">
        <v>4.5</v>
      </c>
      <c r="E4992">
        <v>138.79</v>
      </c>
      <c r="F4992" t="s">
        <v>237</v>
      </c>
      <c r="G4992">
        <f>_xlfn.XLOOKUP(A4992,'List of Molecules Used'!$D$3:$D$55,'List of Molecules Used'!$E$3:$E$55,"",0,1)</f>
        <v>353.1</v>
      </c>
      <c r="H4992">
        <f>_xlfn.XLOOKUP(A4992,'List of Molecules Used'!$D$3:$D$55,'List of Molecules Used'!$F$3:$F$55,"",0,1)</f>
        <v>31.29</v>
      </c>
    </row>
    <row r="4993" spans="1:8">
      <c r="A4993" s="2" t="s">
        <v>142</v>
      </c>
      <c r="B4993" s="2"/>
      <c r="C4993">
        <v>211.86</v>
      </c>
      <c r="D4993">
        <v>5</v>
      </c>
      <c r="E4993">
        <v>138.78</v>
      </c>
      <c r="F4993" t="s">
        <v>237</v>
      </c>
      <c r="G4993">
        <f>_xlfn.XLOOKUP(A4993,'List of Molecules Used'!$D$3:$D$55,'List of Molecules Used'!$E$3:$E$55,"",0,1)</f>
        <v>353.1</v>
      </c>
      <c r="H4993">
        <f>_xlfn.XLOOKUP(A4993,'List of Molecules Used'!$D$3:$D$55,'List of Molecules Used'!$F$3:$F$55,"",0,1)</f>
        <v>31.29</v>
      </c>
    </row>
    <row r="4994" spans="1:8">
      <c r="A4994" s="2" t="s">
        <v>142</v>
      </c>
      <c r="B4994" s="2"/>
      <c r="C4994">
        <v>211.86</v>
      </c>
      <c r="D4994">
        <v>5.5</v>
      </c>
      <c r="E4994">
        <v>138.76</v>
      </c>
      <c r="F4994" t="s">
        <v>237</v>
      </c>
      <c r="G4994">
        <f>_xlfn.XLOOKUP(A4994,'List of Molecules Used'!$D$3:$D$55,'List of Molecules Used'!$E$3:$E$55,"",0,1)</f>
        <v>353.1</v>
      </c>
      <c r="H4994">
        <f>_xlfn.XLOOKUP(A4994,'List of Molecules Used'!$D$3:$D$55,'List of Molecules Used'!$F$3:$F$55,"",0,1)</f>
        <v>31.29</v>
      </c>
    </row>
    <row r="4995" spans="1:8">
      <c r="A4995" s="2" t="s">
        <v>142</v>
      </c>
      <c r="B4995" s="2"/>
      <c r="C4995">
        <v>211.86</v>
      </c>
      <c r="D4995">
        <v>6</v>
      </c>
      <c r="E4995">
        <v>138.75</v>
      </c>
      <c r="F4995" t="s">
        <v>237</v>
      </c>
      <c r="G4995">
        <f>_xlfn.XLOOKUP(A4995,'List of Molecules Used'!$D$3:$D$55,'List of Molecules Used'!$E$3:$E$55,"",0,1)</f>
        <v>353.1</v>
      </c>
      <c r="H4995">
        <f>_xlfn.XLOOKUP(A4995,'List of Molecules Used'!$D$3:$D$55,'List of Molecules Used'!$F$3:$F$55,"",0,1)</f>
        <v>31.29</v>
      </c>
    </row>
    <row r="4996" spans="1:8">
      <c r="A4996" s="2" t="s">
        <v>142</v>
      </c>
      <c r="B4996" s="2"/>
      <c r="C4996">
        <v>211.86</v>
      </c>
      <c r="D4996">
        <v>6.5</v>
      </c>
      <c r="E4996">
        <v>138.74</v>
      </c>
      <c r="F4996" t="s">
        <v>237</v>
      </c>
      <c r="G4996">
        <f>_xlfn.XLOOKUP(A4996,'List of Molecules Used'!$D$3:$D$55,'List of Molecules Used'!$E$3:$E$55,"",0,1)</f>
        <v>353.1</v>
      </c>
      <c r="H4996">
        <f>_xlfn.XLOOKUP(A4996,'List of Molecules Used'!$D$3:$D$55,'List of Molecules Used'!$F$3:$F$55,"",0,1)</f>
        <v>31.29</v>
      </c>
    </row>
    <row r="4997" spans="1:8">
      <c r="A4997" s="2" t="s">
        <v>142</v>
      </c>
      <c r="B4997" s="2"/>
      <c r="C4997">
        <v>211.86</v>
      </c>
      <c r="D4997">
        <v>7</v>
      </c>
      <c r="E4997">
        <v>138.72999999999999</v>
      </c>
      <c r="F4997" t="s">
        <v>237</v>
      </c>
      <c r="G4997">
        <f>_xlfn.XLOOKUP(A4997,'List of Molecules Used'!$D$3:$D$55,'List of Molecules Used'!$E$3:$E$55,"",0,1)</f>
        <v>353.1</v>
      </c>
      <c r="H4997">
        <f>_xlfn.XLOOKUP(A4997,'List of Molecules Used'!$D$3:$D$55,'List of Molecules Used'!$F$3:$F$55,"",0,1)</f>
        <v>31.29</v>
      </c>
    </row>
    <row r="4998" spans="1:8">
      <c r="A4998" s="2" t="s">
        <v>142</v>
      </c>
      <c r="B4998" s="2"/>
      <c r="C4998">
        <v>211.86</v>
      </c>
      <c r="D4998">
        <v>7.5</v>
      </c>
      <c r="E4998">
        <v>138.72</v>
      </c>
      <c r="F4998" t="s">
        <v>237</v>
      </c>
      <c r="G4998">
        <f>_xlfn.XLOOKUP(A4998,'List of Molecules Used'!$D$3:$D$55,'List of Molecules Used'!$E$3:$E$55,"",0,1)</f>
        <v>353.1</v>
      </c>
      <c r="H4998">
        <f>_xlfn.XLOOKUP(A4998,'List of Molecules Used'!$D$3:$D$55,'List of Molecules Used'!$F$3:$F$55,"",0,1)</f>
        <v>31.29</v>
      </c>
    </row>
    <row r="4999" spans="1:8">
      <c r="A4999" s="2" t="s">
        <v>142</v>
      </c>
      <c r="B4999" s="2"/>
      <c r="C4999">
        <v>211.86</v>
      </c>
      <c r="D4999">
        <v>8</v>
      </c>
      <c r="E4999">
        <v>138.69999999999999</v>
      </c>
      <c r="F4999" t="s">
        <v>237</v>
      </c>
      <c r="G4999">
        <f>_xlfn.XLOOKUP(A4999,'List of Molecules Used'!$D$3:$D$55,'List of Molecules Used'!$E$3:$E$55,"",0,1)</f>
        <v>353.1</v>
      </c>
      <c r="H4999">
        <f>_xlfn.XLOOKUP(A4999,'List of Molecules Used'!$D$3:$D$55,'List of Molecules Used'!$F$3:$F$55,"",0,1)</f>
        <v>31.29</v>
      </c>
    </row>
    <row r="5000" spans="1:8">
      <c r="A5000" s="2" t="s">
        <v>142</v>
      </c>
      <c r="B5000" s="2"/>
      <c r="C5000">
        <v>211.86</v>
      </c>
      <c r="D5000">
        <v>8.5</v>
      </c>
      <c r="E5000">
        <v>138.69</v>
      </c>
      <c r="F5000" t="s">
        <v>237</v>
      </c>
      <c r="G5000">
        <f>_xlfn.XLOOKUP(A5000,'List of Molecules Used'!$D$3:$D$55,'List of Molecules Used'!$E$3:$E$55,"",0,1)</f>
        <v>353.1</v>
      </c>
      <c r="H5000">
        <f>_xlfn.XLOOKUP(A5000,'List of Molecules Used'!$D$3:$D$55,'List of Molecules Used'!$F$3:$F$55,"",0,1)</f>
        <v>31.29</v>
      </c>
    </row>
    <row r="5001" spans="1:8">
      <c r="A5001" s="2" t="s">
        <v>142</v>
      </c>
      <c r="B5001" s="2"/>
      <c r="C5001">
        <v>211.86</v>
      </c>
      <c r="D5001">
        <v>9</v>
      </c>
      <c r="E5001">
        <v>138.68</v>
      </c>
      <c r="F5001" t="s">
        <v>237</v>
      </c>
      <c r="G5001">
        <f>_xlfn.XLOOKUP(A5001,'List of Molecules Used'!$D$3:$D$55,'List of Molecules Used'!$E$3:$E$55,"",0,1)</f>
        <v>353.1</v>
      </c>
      <c r="H5001">
        <f>_xlfn.XLOOKUP(A5001,'List of Molecules Used'!$D$3:$D$55,'List of Molecules Used'!$F$3:$F$55,"",0,1)</f>
        <v>31.29</v>
      </c>
    </row>
    <row r="5002" spans="1:8">
      <c r="A5002" s="2" t="s">
        <v>142</v>
      </c>
      <c r="B5002" s="2"/>
      <c r="C5002">
        <v>211.86</v>
      </c>
      <c r="D5002">
        <v>9.5</v>
      </c>
      <c r="E5002">
        <v>138.66999999999999</v>
      </c>
      <c r="F5002" t="s">
        <v>237</v>
      </c>
      <c r="G5002">
        <f>_xlfn.XLOOKUP(A5002,'List of Molecules Used'!$D$3:$D$55,'List of Molecules Used'!$E$3:$E$55,"",0,1)</f>
        <v>353.1</v>
      </c>
      <c r="H5002">
        <f>_xlfn.XLOOKUP(A5002,'List of Molecules Used'!$D$3:$D$55,'List of Molecules Used'!$F$3:$F$55,"",0,1)</f>
        <v>31.29</v>
      </c>
    </row>
    <row r="5003" spans="1:8">
      <c r="A5003" s="2" t="s">
        <v>142</v>
      </c>
      <c r="B5003" s="2"/>
      <c r="C5003">
        <v>211.86</v>
      </c>
      <c r="D5003">
        <v>10</v>
      </c>
      <c r="E5003">
        <v>138.66</v>
      </c>
      <c r="F5003" t="s">
        <v>237</v>
      </c>
      <c r="G5003">
        <f>_xlfn.XLOOKUP(A5003,'List of Molecules Used'!$D$3:$D$55,'List of Molecules Used'!$E$3:$E$55,"",0,1)</f>
        <v>353.1</v>
      </c>
      <c r="H5003">
        <f>_xlfn.XLOOKUP(A5003,'List of Molecules Used'!$D$3:$D$55,'List of Molecules Used'!$F$3:$F$55,"",0,1)</f>
        <v>31.29</v>
      </c>
    </row>
    <row r="5004" spans="1:8">
      <c r="A5004" s="2" t="s">
        <v>142</v>
      </c>
      <c r="B5004" s="2"/>
      <c r="C5004">
        <v>247.17</v>
      </c>
      <c r="D5004">
        <v>1</v>
      </c>
      <c r="E5004">
        <v>101.75</v>
      </c>
      <c r="F5004" t="s">
        <v>238</v>
      </c>
      <c r="G5004">
        <f>_xlfn.XLOOKUP(A5004,'List of Molecules Used'!$D$3:$D$55,'List of Molecules Used'!$E$3:$E$55,"",0,1)</f>
        <v>353.1</v>
      </c>
      <c r="H5004">
        <f>_xlfn.XLOOKUP(A5004,'List of Molecules Used'!$D$3:$D$55,'List of Molecules Used'!$F$3:$F$55,"",0,1)</f>
        <v>31.29</v>
      </c>
    </row>
    <row r="5005" spans="1:8">
      <c r="A5005" s="2" t="s">
        <v>142</v>
      </c>
      <c r="B5005" s="2"/>
      <c r="C5005">
        <v>247.17</v>
      </c>
      <c r="D5005">
        <v>1.5</v>
      </c>
      <c r="E5005">
        <v>103.81</v>
      </c>
      <c r="F5005" t="s">
        <v>238</v>
      </c>
      <c r="G5005">
        <f>_xlfn.XLOOKUP(A5005,'List of Molecules Used'!$D$3:$D$55,'List of Molecules Used'!$E$3:$E$55,"",0,1)</f>
        <v>353.1</v>
      </c>
      <c r="H5005">
        <f>_xlfn.XLOOKUP(A5005,'List of Molecules Used'!$D$3:$D$55,'List of Molecules Used'!$F$3:$F$55,"",0,1)</f>
        <v>31.29</v>
      </c>
    </row>
    <row r="5006" spans="1:8">
      <c r="A5006" s="2" t="s">
        <v>142</v>
      </c>
      <c r="B5006" s="2"/>
      <c r="C5006">
        <v>247.17</v>
      </c>
      <c r="D5006">
        <v>1.7659</v>
      </c>
      <c r="E5006">
        <v>105.14</v>
      </c>
      <c r="F5006" t="s">
        <v>238</v>
      </c>
      <c r="G5006">
        <f>_xlfn.XLOOKUP(A5006,'List of Molecules Used'!$D$3:$D$55,'List of Molecules Used'!$E$3:$E$55,"",0,1)</f>
        <v>353.1</v>
      </c>
      <c r="H5006">
        <f>_xlfn.XLOOKUP(A5006,'List of Molecules Used'!$D$3:$D$55,'List of Molecules Used'!$F$3:$F$55,"",0,1)</f>
        <v>31.29</v>
      </c>
    </row>
    <row r="5007" spans="1:8">
      <c r="A5007" s="2" t="s">
        <v>142</v>
      </c>
      <c r="B5007" s="2"/>
      <c r="C5007">
        <v>247.17</v>
      </c>
      <c r="D5007">
        <v>1.7659</v>
      </c>
      <c r="E5007">
        <v>148.21</v>
      </c>
      <c r="F5007" t="s">
        <v>237</v>
      </c>
      <c r="G5007">
        <f>_xlfn.XLOOKUP(A5007,'List of Molecules Used'!$D$3:$D$55,'List of Molecules Used'!$E$3:$E$55,"",0,1)</f>
        <v>353.1</v>
      </c>
      <c r="H5007">
        <f>_xlfn.XLOOKUP(A5007,'List of Molecules Used'!$D$3:$D$55,'List of Molecules Used'!$F$3:$F$55,"",0,1)</f>
        <v>31.29</v>
      </c>
    </row>
    <row r="5008" spans="1:8">
      <c r="A5008" s="2" t="s">
        <v>142</v>
      </c>
      <c r="B5008" s="2"/>
      <c r="C5008">
        <v>247.17</v>
      </c>
      <c r="D5008">
        <v>2</v>
      </c>
      <c r="E5008">
        <v>148.19</v>
      </c>
      <c r="F5008" t="s">
        <v>237</v>
      </c>
      <c r="G5008">
        <f>_xlfn.XLOOKUP(A5008,'List of Molecules Used'!$D$3:$D$55,'List of Molecules Used'!$E$3:$E$55,"",0,1)</f>
        <v>353.1</v>
      </c>
      <c r="H5008">
        <f>_xlfn.XLOOKUP(A5008,'List of Molecules Used'!$D$3:$D$55,'List of Molecules Used'!$F$3:$F$55,"",0,1)</f>
        <v>31.29</v>
      </c>
    </row>
    <row r="5009" spans="1:8">
      <c r="A5009" s="2" t="s">
        <v>142</v>
      </c>
      <c r="B5009" s="2"/>
      <c r="C5009">
        <v>247.17</v>
      </c>
      <c r="D5009">
        <v>2.5</v>
      </c>
      <c r="E5009">
        <v>148.16</v>
      </c>
      <c r="F5009" t="s">
        <v>237</v>
      </c>
      <c r="G5009">
        <f>_xlfn.XLOOKUP(A5009,'List of Molecules Used'!$D$3:$D$55,'List of Molecules Used'!$E$3:$E$55,"",0,1)</f>
        <v>353.1</v>
      </c>
      <c r="H5009">
        <f>_xlfn.XLOOKUP(A5009,'List of Molecules Used'!$D$3:$D$55,'List of Molecules Used'!$F$3:$F$55,"",0,1)</f>
        <v>31.29</v>
      </c>
    </row>
    <row r="5010" spans="1:8">
      <c r="A5010" s="2" t="s">
        <v>142</v>
      </c>
      <c r="B5010" s="2"/>
      <c r="C5010">
        <v>247.17</v>
      </c>
      <c r="D5010">
        <v>3</v>
      </c>
      <c r="E5010">
        <v>148.13</v>
      </c>
      <c r="F5010" t="s">
        <v>237</v>
      </c>
      <c r="G5010">
        <f>_xlfn.XLOOKUP(A5010,'List of Molecules Used'!$D$3:$D$55,'List of Molecules Used'!$E$3:$E$55,"",0,1)</f>
        <v>353.1</v>
      </c>
      <c r="H5010">
        <f>_xlfn.XLOOKUP(A5010,'List of Molecules Used'!$D$3:$D$55,'List of Molecules Used'!$F$3:$F$55,"",0,1)</f>
        <v>31.29</v>
      </c>
    </row>
    <row r="5011" spans="1:8">
      <c r="A5011" s="2" t="s">
        <v>142</v>
      </c>
      <c r="B5011" s="2"/>
      <c r="C5011">
        <v>247.17</v>
      </c>
      <c r="D5011">
        <v>3.5</v>
      </c>
      <c r="E5011">
        <v>148.11000000000001</v>
      </c>
      <c r="F5011" t="s">
        <v>237</v>
      </c>
      <c r="G5011">
        <f>_xlfn.XLOOKUP(A5011,'List of Molecules Used'!$D$3:$D$55,'List of Molecules Used'!$E$3:$E$55,"",0,1)</f>
        <v>353.1</v>
      </c>
      <c r="H5011">
        <f>_xlfn.XLOOKUP(A5011,'List of Molecules Used'!$D$3:$D$55,'List of Molecules Used'!$F$3:$F$55,"",0,1)</f>
        <v>31.29</v>
      </c>
    </row>
    <row r="5012" spans="1:8">
      <c r="A5012" s="2" t="s">
        <v>142</v>
      </c>
      <c r="B5012" s="2"/>
      <c r="C5012">
        <v>247.17</v>
      </c>
      <c r="D5012">
        <v>4</v>
      </c>
      <c r="E5012">
        <v>148.08000000000001</v>
      </c>
      <c r="F5012" t="s">
        <v>237</v>
      </c>
      <c r="G5012">
        <f>_xlfn.XLOOKUP(A5012,'List of Molecules Used'!$D$3:$D$55,'List of Molecules Used'!$E$3:$E$55,"",0,1)</f>
        <v>353.1</v>
      </c>
      <c r="H5012">
        <f>_xlfn.XLOOKUP(A5012,'List of Molecules Used'!$D$3:$D$55,'List of Molecules Used'!$F$3:$F$55,"",0,1)</f>
        <v>31.29</v>
      </c>
    </row>
    <row r="5013" spans="1:8">
      <c r="A5013" s="2" t="s">
        <v>142</v>
      </c>
      <c r="B5013" s="2"/>
      <c r="C5013">
        <v>247.17</v>
      </c>
      <c r="D5013">
        <v>4.5</v>
      </c>
      <c r="E5013">
        <v>148.05000000000001</v>
      </c>
      <c r="F5013" t="s">
        <v>237</v>
      </c>
      <c r="G5013">
        <f>_xlfn.XLOOKUP(A5013,'List of Molecules Used'!$D$3:$D$55,'List of Molecules Used'!$E$3:$E$55,"",0,1)</f>
        <v>353.1</v>
      </c>
      <c r="H5013">
        <f>_xlfn.XLOOKUP(A5013,'List of Molecules Used'!$D$3:$D$55,'List of Molecules Used'!$F$3:$F$55,"",0,1)</f>
        <v>31.29</v>
      </c>
    </row>
    <row r="5014" spans="1:8">
      <c r="A5014" s="2" t="s">
        <v>142</v>
      </c>
      <c r="B5014" s="2"/>
      <c r="C5014">
        <v>247.17</v>
      </c>
      <c r="D5014">
        <v>5</v>
      </c>
      <c r="E5014">
        <v>148.02000000000001</v>
      </c>
      <c r="F5014" t="s">
        <v>237</v>
      </c>
      <c r="G5014">
        <f>_xlfn.XLOOKUP(A5014,'List of Molecules Used'!$D$3:$D$55,'List of Molecules Used'!$E$3:$E$55,"",0,1)</f>
        <v>353.1</v>
      </c>
      <c r="H5014">
        <f>_xlfn.XLOOKUP(A5014,'List of Molecules Used'!$D$3:$D$55,'List of Molecules Used'!$F$3:$F$55,"",0,1)</f>
        <v>31.29</v>
      </c>
    </row>
    <row r="5015" spans="1:8">
      <c r="A5015" s="2" t="s">
        <v>142</v>
      </c>
      <c r="B5015" s="2"/>
      <c r="C5015">
        <v>247.17</v>
      </c>
      <c r="D5015">
        <v>5.5</v>
      </c>
      <c r="E5015">
        <v>147.99</v>
      </c>
      <c r="F5015" t="s">
        <v>237</v>
      </c>
      <c r="G5015">
        <f>_xlfn.XLOOKUP(A5015,'List of Molecules Used'!$D$3:$D$55,'List of Molecules Used'!$E$3:$E$55,"",0,1)</f>
        <v>353.1</v>
      </c>
      <c r="H5015">
        <f>_xlfn.XLOOKUP(A5015,'List of Molecules Used'!$D$3:$D$55,'List of Molecules Used'!$F$3:$F$55,"",0,1)</f>
        <v>31.29</v>
      </c>
    </row>
    <row r="5016" spans="1:8">
      <c r="A5016" s="2" t="s">
        <v>142</v>
      </c>
      <c r="B5016" s="2"/>
      <c r="C5016">
        <v>247.17</v>
      </c>
      <c r="D5016">
        <v>6</v>
      </c>
      <c r="E5016">
        <v>147.96</v>
      </c>
      <c r="F5016" t="s">
        <v>237</v>
      </c>
      <c r="G5016">
        <f>_xlfn.XLOOKUP(A5016,'List of Molecules Used'!$D$3:$D$55,'List of Molecules Used'!$E$3:$E$55,"",0,1)</f>
        <v>353.1</v>
      </c>
      <c r="H5016">
        <f>_xlfn.XLOOKUP(A5016,'List of Molecules Used'!$D$3:$D$55,'List of Molecules Used'!$F$3:$F$55,"",0,1)</f>
        <v>31.29</v>
      </c>
    </row>
    <row r="5017" spans="1:8">
      <c r="A5017" s="2" t="s">
        <v>142</v>
      </c>
      <c r="B5017" s="2"/>
      <c r="C5017">
        <v>247.17</v>
      </c>
      <c r="D5017">
        <v>6.5</v>
      </c>
      <c r="E5017">
        <v>147.94</v>
      </c>
      <c r="F5017" t="s">
        <v>237</v>
      </c>
      <c r="G5017">
        <f>_xlfn.XLOOKUP(A5017,'List of Molecules Used'!$D$3:$D$55,'List of Molecules Used'!$E$3:$E$55,"",0,1)</f>
        <v>353.1</v>
      </c>
      <c r="H5017">
        <f>_xlfn.XLOOKUP(A5017,'List of Molecules Used'!$D$3:$D$55,'List of Molecules Used'!$F$3:$F$55,"",0,1)</f>
        <v>31.29</v>
      </c>
    </row>
    <row r="5018" spans="1:8">
      <c r="A5018" s="2" t="s">
        <v>142</v>
      </c>
      <c r="B5018" s="2"/>
      <c r="C5018">
        <v>247.17</v>
      </c>
      <c r="D5018">
        <v>7</v>
      </c>
      <c r="E5018">
        <v>147.91</v>
      </c>
      <c r="F5018" t="s">
        <v>237</v>
      </c>
      <c r="G5018">
        <f>_xlfn.XLOOKUP(A5018,'List of Molecules Used'!$D$3:$D$55,'List of Molecules Used'!$E$3:$E$55,"",0,1)</f>
        <v>353.1</v>
      </c>
      <c r="H5018">
        <f>_xlfn.XLOOKUP(A5018,'List of Molecules Used'!$D$3:$D$55,'List of Molecules Used'!$F$3:$F$55,"",0,1)</f>
        <v>31.29</v>
      </c>
    </row>
    <row r="5019" spans="1:8">
      <c r="A5019" s="2" t="s">
        <v>142</v>
      </c>
      <c r="B5019" s="2"/>
      <c r="C5019">
        <v>247.17</v>
      </c>
      <c r="D5019">
        <v>7.5</v>
      </c>
      <c r="E5019">
        <v>147.88</v>
      </c>
      <c r="F5019" t="s">
        <v>237</v>
      </c>
      <c r="G5019">
        <f>_xlfn.XLOOKUP(A5019,'List of Molecules Used'!$D$3:$D$55,'List of Molecules Used'!$E$3:$E$55,"",0,1)</f>
        <v>353.1</v>
      </c>
      <c r="H5019">
        <f>_xlfn.XLOOKUP(A5019,'List of Molecules Used'!$D$3:$D$55,'List of Molecules Used'!$F$3:$F$55,"",0,1)</f>
        <v>31.29</v>
      </c>
    </row>
    <row r="5020" spans="1:8">
      <c r="A5020" s="2" t="s">
        <v>142</v>
      </c>
      <c r="B5020" s="2"/>
      <c r="C5020">
        <v>247.17</v>
      </c>
      <c r="D5020">
        <v>8</v>
      </c>
      <c r="E5020">
        <v>147.85</v>
      </c>
      <c r="F5020" t="s">
        <v>237</v>
      </c>
      <c r="G5020">
        <f>_xlfn.XLOOKUP(A5020,'List of Molecules Used'!$D$3:$D$55,'List of Molecules Used'!$E$3:$E$55,"",0,1)</f>
        <v>353.1</v>
      </c>
      <c r="H5020">
        <f>_xlfn.XLOOKUP(A5020,'List of Molecules Used'!$D$3:$D$55,'List of Molecules Used'!$F$3:$F$55,"",0,1)</f>
        <v>31.29</v>
      </c>
    </row>
    <row r="5021" spans="1:8">
      <c r="A5021" s="2" t="s">
        <v>142</v>
      </c>
      <c r="B5021" s="2"/>
      <c r="C5021">
        <v>247.17</v>
      </c>
      <c r="D5021">
        <v>8.5</v>
      </c>
      <c r="E5021">
        <v>147.83000000000001</v>
      </c>
      <c r="F5021" t="s">
        <v>237</v>
      </c>
      <c r="G5021">
        <f>_xlfn.XLOOKUP(A5021,'List of Molecules Used'!$D$3:$D$55,'List of Molecules Used'!$E$3:$E$55,"",0,1)</f>
        <v>353.1</v>
      </c>
      <c r="H5021">
        <f>_xlfn.XLOOKUP(A5021,'List of Molecules Used'!$D$3:$D$55,'List of Molecules Used'!$F$3:$F$55,"",0,1)</f>
        <v>31.29</v>
      </c>
    </row>
    <row r="5022" spans="1:8">
      <c r="A5022" s="2" t="s">
        <v>142</v>
      </c>
      <c r="B5022" s="2"/>
      <c r="C5022">
        <v>247.17</v>
      </c>
      <c r="D5022">
        <v>9</v>
      </c>
      <c r="E5022">
        <v>147.80000000000001</v>
      </c>
      <c r="F5022" t="s">
        <v>237</v>
      </c>
      <c r="G5022">
        <f>_xlfn.XLOOKUP(A5022,'List of Molecules Used'!$D$3:$D$55,'List of Molecules Used'!$E$3:$E$55,"",0,1)</f>
        <v>353.1</v>
      </c>
      <c r="H5022">
        <f>_xlfn.XLOOKUP(A5022,'List of Molecules Used'!$D$3:$D$55,'List of Molecules Used'!$F$3:$F$55,"",0,1)</f>
        <v>31.29</v>
      </c>
    </row>
    <row r="5023" spans="1:8">
      <c r="A5023" s="2" t="s">
        <v>142</v>
      </c>
      <c r="B5023" s="2"/>
      <c r="C5023">
        <v>247.17</v>
      </c>
      <c r="D5023">
        <v>9.5</v>
      </c>
      <c r="E5023">
        <v>147.77000000000001</v>
      </c>
      <c r="F5023" t="s">
        <v>237</v>
      </c>
      <c r="G5023">
        <f>_xlfn.XLOOKUP(A5023,'List of Molecules Used'!$D$3:$D$55,'List of Molecules Used'!$E$3:$E$55,"",0,1)</f>
        <v>353.1</v>
      </c>
      <c r="H5023">
        <f>_xlfn.XLOOKUP(A5023,'List of Molecules Used'!$D$3:$D$55,'List of Molecules Used'!$F$3:$F$55,"",0,1)</f>
        <v>31.29</v>
      </c>
    </row>
    <row r="5024" spans="1:8">
      <c r="A5024" s="2" t="s">
        <v>142</v>
      </c>
      <c r="B5024" s="2"/>
      <c r="C5024">
        <v>247.17</v>
      </c>
      <c r="D5024">
        <v>10</v>
      </c>
      <c r="E5024">
        <v>147.74</v>
      </c>
      <c r="F5024" t="s">
        <v>237</v>
      </c>
      <c r="G5024">
        <f>_xlfn.XLOOKUP(A5024,'List of Molecules Used'!$D$3:$D$55,'List of Molecules Used'!$E$3:$E$55,"",0,1)</f>
        <v>353.1</v>
      </c>
      <c r="H5024">
        <f>_xlfn.XLOOKUP(A5024,'List of Molecules Used'!$D$3:$D$55,'List of Molecules Used'!$F$3:$F$55,"",0,1)</f>
        <v>31.29</v>
      </c>
    </row>
    <row r="5025" spans="1:8">
      <c r="A5025" s="2" t="s">
        <v>142</v>
      </c>
      <c r="B5025" s="2"/>
      <c r="C5025">
        <v>282.48</v>
      </c>
      <c r="D5025">
        <v>1</v>
      </c>
      <c r="E5025">
        <v>108.17</v>
      </c>
      <c r="F5025" t="s">
        <v>238</v>
      </c>
      <c r="G5025">
        <f>_xlfn.XLOOKUP(A5025,'List of Molecules Used'!$D$3:$D$55,'List of Molecules Used'!$E$3:$E$55,"",0,1)</f>
        <v>353.1</v>
      </c>
      <c r="H5025">
        <f>_xlfn.XLOOKUP(A5025,'List of Molecules Used'!$D$3:$D$55,'List of Molecules Used'!$F$3:$F$55,"",0,1)</f>
        <v>31.29</v>
      </c>
    </row>
    <row r="5026" spans="1:8">
      <c r="A5026" s="2" t="s">
        <v>142</v>
      </c>
      <c r="B5026" s="2"/>
      <c r="C5026">
        <v>282.48</v>
      </c>
      <c r="D5026">
        <v>1.5</v>
      </c>
      <c r="E5026">
        <v>108.99</v>
      </c>
      <c r="F5026" t="s">
        <v>238</v>
      </c>
      <c r="G5026">
        <f>_xlfn.XLOOKUP(A5026,'List of Molecules Used'!$D$3:$D$55,'List of Molecules Used'!$E$3:$E$55,"",0,1)</f>
        <v>353.1</v>
      </c>
      <c r="H5026">
        <f>_xlfn.XLOOKUP(A5026,'List of Molecules Used'!$D$3:$D$55,'List of Molecules Used'!$F$3:$F$55,"",0,1)</f>
        <v>31.29</v>
      </c>
    </row>
    <row r="5027" spans="1:8">
      <c r="A5027" s="2" t="s">
        <v>142</v>
      </c>
      <c r="B5027" s="2"/>
      <c r="C5027">
        <v>282.48</v>
      </c>
      <c r="D5027">
        <v>2</v>
      </c>
      <c r="E5027">
        <v>109.91</v>
      </c>
      <c r="F5027" t="s">
        <v>238</v>
      </c>
      <c r="G5027">
        <f>_xlfn.XLOOKUP(A5027,'List of Molecules Used'!$D$3:$D$55,'List of Molecules Used'!$E$3:$E$55,"",0,1)</f>
        <v>353.1</v>
      </c>
      <c r="H5027">
        <f>_xlfn.XLOOKUP(A5027,'List of Molecules Used'!$D$3:$D$55,'List of Molecules Used'!$F$3:$F$55,"",0,1)</f>
        <v>31.29</v>
      </c>
    </row>
    <row r="5028" spans="1:8">
      <c r="A5028" s="2" t="s">
        <v>142</v>
      </c>
      <c r="B5028" s="2"/>
      <c r="C5028">
        <v>282.48</v>
      </c>
      <c r="D5028">
        <v>2.5</v>
      </c>
      <c r="E5028">
        <v>110.94</v>
      </c>
      <c r="F5028" t="s">
        <v>238</v>
      </c>
      <c r="G5028">
        <f>_xlfn.XLOOKUP(A5028,'List of Molecules Used'!$D$3:$D$55,'List of Molecules Used'!$E$3:$E$55,"",0,1)</f>
        <v>353.1</v>
      </c>
      <c r="H5028">
        <f>_xlfn.XLOOKUP(A5028,'List of Molecules Used'!$D$3:$D$55,'List of Molecules Used'!$F$3:$F$55,"",0,1)</f>
        <v>31.29</v>
      </c>
    </row>
    <row r="5029" spans="1:8">
      <c r="A5029" s="2" t="s">
        <v>142</v>
      </c>
      <c r="B5029" s="2"/>
      <c r="C5029">
        <v>282.48</v>
      </c>
      <c r="D5029">
        <v>3</v>
      </c>
      <c r="E5029">
        <v>112.11</v>
      </c>
      <c r="F5029" t="s">
        <v>238</v>
      </c>
      <c r="G5029">
        <f>_xlfn.XLOOKUP(A5029,'List of Molecules Used'!$D$3:$D$55,'List of Molecules Used'!$E$3:$E$55,"",0,1)</f>
        <v>353.1</v>
      </c>
      <c r="H5029">
        <f>_xlfn.XLOOKUP(A5029,'List of Molecules Used'!$D$3:$D$55,'List of Molecules Used'!$F$3:$F$55,"",0,1)</f>
        <v>31.29</v>
      </c>
    </row>
    <row r="5030" spans="1:8">
      <c r="A5030" s="2" t="s">
        <v>142</v>
      </c>
      <c r="B5030" s="2"/>
      <c r="C5030">
        <v>282.48</v>
      </c>
      <c r="D5030">
        <v>3.5</v>
      </c>
      <c r="E5030">
        <v>113.42</v>
      </c>
      <c r="F5030" t="s">
        <v>238</v>
      </c>
      <c r="G5030">
        <f>_xlfn.XLOOKUP(A5030,'List of Molecules Used'!$D$3:$D$55,'List of Molecules Used'!$E$3:$E$55,"",0,1)</f>
        <v>353.1</v>
      </c>
      <c r="H5030">
        <f>_xlfn.XLOOKUP(A5030,'List of Molecules Used'!$D$3:$D$55,'List of Molecules Used'!$F$3:$F$55,"",0,1)</f>
        <v>31.29</v>
      </c>
    </row>
    <row r="5031" spans="1:8">
      <c r="A5031" s="2" t="s">
        <v>142</v>
      </c>
      <c r="B5031" s="2"/>
      <c r="C5031">
        <v>282.48</v>
      </c>
      <c r="D5031">
        <v>4</v>
      </c>
      <c r="E5031">
        <v>114.9</v>
      </c>
      <c r="F5031" t="s">
        <v>238</v>
      </c>
      <c r="G5031">
        <f>_xlfn.XLOOKUP(A5031,'List of Molecules Used'!$D$3:$D$55,'List of Molecules Used'!$E$3:$E$55,"",0,1)</f>
        <v>353.1</v>
      </c>
      <c r="H5031">
        <f>_xlfn.XLOOKUP(A5031,'List of Molecules Used'!$D$3:$D$55,'List of Molecules Used'!$F$3:$F$55,"",0,1)</f>
        <v>31.29</v>
      </c>
    </row>
    <row r="5032" spans="1:8">
      <c r="A5032" s="2" t="s">
        <v>142</v>
      </c>
      <c r="B5032" s="2"/>
      <c r="C5032">
        <v>282.48</v>
      </c>
      <c r="D5032">
        <v>4.5</v>
      </c>
      <c r="E5032">
        <v>116.59</v>
      </c>
      <c r="F5032" t="s">
        <v>238</v>
      </c>
      <c r="G5032">
        <f>_xlfn.XLOOKUP(A5032,'List of Molecules Used'!$D$3:$D$55,'List of Molecules Used'!$E$3:$E$55,"",0,1)</f>
        <v>353.1</v>
      </c>
      <c r="H5032">
        <f>_xlfn.XLOOKUP(A5032,'List of Molecules Used'!$D$3:$D$55,'List of Molecules Used'!$F$3:$F$55,"",0,1)</f>
        <v>31.29</v>
      </c>
    </row>
    <row r="5033" spans="1:8">
      <c r="A5033" s="2" t="s">
        <v>142</v>
      </c>
      <c r="B5033" s="2"/>
      <c r="C5033">
        <v>282.48</v>
      </c>
      <c r="D5033">
        <v>5</v>
      </c>
      <c r="E5033">
        <v>118.51</v>
      </c>
      <c r="F5033" t="s">
        <v>238</v>
      </c>
      <c r="G5033">
        <f>_xlfn.XLOOKUP(A5033,'List of Molecules Used'!$D$3:$D$55,'List of Molecules Used'!$E$3:$E$55,"",0,1)</f>
        <v>353.1</v>
      </c>
      <c r="H5033">
        <f>_xlfn.XLOOKUP(A5033,'List of Molecules Used'!$D$3:$D$55,'List of Molecules Used'!$F$3:$F$55,"",0,1)</f>
        <v>31.29</v>
      </c>
    </row>
    <row r="5034" spans="1:8">
      <c r="A5034" s="2" t="s">
        <v>142</v>
      </c>
      <c r="B5034" s="2"/>
      <c r="C5034">
        <v>282.48</v>
      </c>
      <c r="D5034">
        <v>5.5</v>
      </c>
      <c r="E5034">
        <v>120.71</v>
      </c>
      <c r="F5034" t="s">
        <v>238</v>
      </c>
      <c r="G5034">
        <f>_xlfn.XLOOKUP(A5034,'List of Molecules Used'!$D$3:$D$55,'List of Molecules Used'!$E$3:$E$55,"",0,1)</f>
        <v>353.1</v>
      </c>
      <c r="H5034">
        <f>_xlfn.XLOOKUP(A5034,'List of Molecules Used'!$D$3:$D$55,'List of Molecules Used'!$F$3:$F$55,"",0,1)</f>
        <v>31.29</v>
      </c>
    </row>
    <row r="5035" spans="1:8">
      <c r="A5035" s="2" t="s">
        <v>142</v>
      </c>
      <c r="B5035" s="2"/>
      <c r="C5035">
        <v>282.48</v>
      </c>
      <c r="D5035">
        <v>5.8543000000000003</v>
      </c>
      <c r="E5035">
        <v>122.47</v>
      </c>
      <c r="F5035" t="s">
        <v>238</v>
      </c>
      <c r="G5035">
        <f>_xlfn.XLOOKUP(A5035,'List of Molecules Used'!$D$3:$D$55,'List of Molecules Used'!$E$3:$E$55,"",0,1)</f>
        <v>353.1</v>
      </c>
      <c r="H5035">
        <f>_xlfn.XLOOKUP(A5035,'List of Molecules Used'!$D$3:$D$55,'List of Molecules Used'!$F$3:$F$55,"",0,1)</f>
        <v>31.29</v>
      </c>
    </row>
    <row r="5036" spans="1:8">
      <c r="A5036" s="2" t="s">
        <v>142</v>
      </c>
      <c r="B5036" s="2"/>
      <c r="C5036">
        <v>282.48</v>
      </c>
      <c r="D5036">
        <v>5.8543000000000003</v>
      </c>
      <c r="E5036">
        <v>162.22</v>
      </c>
      <c r="F5036" t="s">
        <v>237</v>
      </c>
      <c r="G5036">
        <f>_xlfn.XLOOKUP(A5036,'List of Molecules Used'!$D$3:$D$55,'List of Molecules Used'!$E$3:$E$55,"",0,1)</f>
        <v>353.1</v>
      </c>
      <c r="H5036">
        <f>_xlfn.XLOOKUP(A5036,'List of Molecules Used'!$D$3:$D$55,'List of Molecules Used'!$F$3:$F$55,"",0,1)</f>
        <v>31.29</v>
      </c>
    </row>
    <row r="5037" spans="1:8">
      <c r="A5037" s="2" t="s">
        <v>142</v>
      </c>
      <c r="B5037" s="2"/>
      <c r="C5037">
        <v>282.48</v>
      </c>
      <c r="D5037">
        <v>6</v>
      </c>
      <c r="E5037">
        <v>162.19999999999999</v>
      </c>
      <c r="F5037" t="s">
        <v>237</v>
      </c>
      <c r="G5037">
        <f>_xlfn.XLOOKUP(A5037,'List of Molecules Used'!$D$3:$D$55,'List of Molecules Used'!$E$3:$E$55,"",0,1)</f>
        <v>353.1</v>
      </c>
      <c r="H5037">
        <f>_xlfn.XLOOKUP(A5037,'List of Molecules Used'!$D$3:$D$55,'List of Molecules Used'!$F$3:$F$55,"",0,1)</f>
        <v>31.29</v>
      </c>
    </row>
    <row r="5038" spans="1:8">
      <c r="A5038" s="2" t="s">
        <v>142</v>
      </c>
      <c r="B5038" s="2"/>
      <c r="C5038">
        <v>282.48</v>
      </c>
      <c r="D5038">
        <v>6.5</v>
      </c>
      <c r="E5038">
        <v>162.12</v>
      </c>
      <c r="F5038" t="s">
        <v>237</v>
      </c>
      <c r="G5038">
        <f>_xlfn.XLOOKUP(A5038,'List of Molecules Used'!$D$3:$D$55,'List of Molecules Used'!$E$3:$E$55,"",0,1)</f>
        <v>353.1</v>
      </c>
      <c r="H5038">
        <f>_xlfn.XLOOKUP(A5038,'List of Molecules Used'!$D$3:$D$55,'List of Molecules Used'!$F$3:$F$55,"",0,1)</f>
        <v>31.29</v>
      </c>
    </row>
    <row r="5039" spans="1:8">
      <c r="A5039" s="2" t="s">
        <v>142</v>
      </c>
      <c r="B5039" s="2"/>
      <c r="C5039">
        <v>282.48</v>
      </c>
      <c r="D5039">
        <v>7</v>
      </c>
      <c r="E5039">
        <v>162.04</v>
      </c>
      <c r="F5039" t="s">
        <v>237</v>
      </c>
      <c r="G5039">
        <f>_xlfn.XLOOKUP(A5039,'List of Molecules Used'!$D$3:$D$55,'List of Molecules Used'!$E$3:$E$55,"",0,1)</f>
        <v>353.1</v>
      </c>
      <c r="H5039">
        <f>_xlfn.XLOOKUP(A5039,'List of Molecules Used'!$D$3:$D$55,'List of Molecules Used'!$F$3:$F$55,"",0,1)</f>
        <v>31.29</v>
      </c>
    </row>
    <row r="5040" spans="1:8">
      <c r="A5040" s="2" t="s">
        <v>142</v>
      </c>
      <c r="B5040" s="2"/>
      <c r="C5040">
        <v>282.48</v>
      </c>
      <c r="D5040">
        <v>7.5</v>
      </c>
      <c r="E5040">
        <v>161.96</v>
      </c>
      <c r="F5040" t="s">
        <v>237</v>
      </c>
      <c r="G5040">
        <f>_xlfn.XLOOKUP(A5040,'List of Molecules Used'!$D$3:$D$55,'List of Molecules Used'!$E$3:$E$55,"",0,1)</f>
        <v>353.1</v>
      </c>
      <c r="H5040">
        <f>_xlfn.XLOOKUP(A5040,'List of Molecules Used'!$D$3:$D$55,'List of Molecules Used'!$F$3:$F$55,"",0,1)</f>
        <v>31.29</v>
      </c>
    </row>
    <row r="5041" spans="1:8">
      <c r="A5041" s="2" t="s">
        <v>142</v>
      </c>
      <c r="B5041" s="2"/>
      <c r="C5041">
        <v>282.48</v>
      </c>
      <c r="D5041">
        <v>8</v>
      </c>
      <c r="E5041">
        <v>161.88</v>
      </c>
      <c r="F5041" t="s">
        <v>237</v>
      </c>
      <c r="G5041">
        <f>_xlfn.XLOOKUP(A5041,'List of Molecules Used'!$D$3:$D$55,'List of Molecules Used'!$E$3:$E$55,"",0,1)</f>
        <v>353.1</v>
      </c>
      <c r="H5041">
        <f>_xlfn.XLOOKUP(A5041,'List of Molecules Used'!$D$3:$D$55,'List of Molecules Used'!$F$3:$F$55,"",0,1)</f>
        <v>31.29</v>
      </c>
    </row>
    <row r="5042" spans="1:8">
      <c r="A5042" s="2" t="s">
        <v>142</v>
      </c>
      <c r="B5042" s="2"/>
      <c r="C5042">
        <v>282.48</v>
      </c>
      <c r="D5042">
        <v>8.5</v>
      </c>
      <c r="E5042">
        <v>161.80000000000001</v>
      </c>
      <c r="F5042" t="s">
        <v>237</v>
      </c>
      <c r="G5042">
        <f>_xlfn.XLOOKUP(A5042,'List of Molecules Used'!$D$3:$D$55,'List of Molecules Used'!$E$3:$E$55,"",0,1)</f>
        <v>353.1</v>
      </c>
      <c r="H5042">
        <f>_xlfn.XLOOKUP(A5042,'List of Molecules Used'!$D$3:$D$55,'List of Molecules Used'!$F$3:$F$55,"",0,1)</f>
        <v>31.29</v>
      </c>
    </row>
    <row r="5043" spans="1:8">
      <c r="A5043" s="2" t="s">
        <v>142</v>
      </c>
      <c r="B5043" s="2"/>
      <c r="C5043">
        <v>282.48</v>
      </c>
      <c r="D5043">
        <v>9</v>
      </c>
      <c r="E5043">
        <v>161.72</v>
      </c>
      <c r="F5043" t="s">
        <v>237</v>
      </c>
      <c r="G5043">
        <f>_xlfn.XLOOKUP(A5043,'List of Molecules Used'!$D$3:$D$55,'List of Molecules Used'!$E$3:$E$55,"",0,1)</f>
        <v>353.1</v>
      </c>
      <c r="H5043">
        <f>_xlfn.XLOOKUP(A5043,'List of Molecules Used'!$D$3:$D$55,'List of Molecules Used'!$F$3:$F$55,"",0,1)</f>
        <v>31.29</v>
      </c>
    </row>
    <row r="5044" spans="1:8">
      <c r="A5044" s="2" t="s">
        <v>142</v>
      </c>
      <c r="B5044" s="2"/>
      <c r="C5044">
        <v>282.48</v>
      </c>
      <c r="D5044">
        <v>9.5</v>
      </c>
      <c r="E5044">
        <v>161.63999999999999</v>
      </c>
      <c r="F5044" t="s">
        <v>237</v>
      </c>
      <c r="G5044">
        <f>_xlfn.XLOOKUP(A5044,'List of Molecules Used'!$D$3:$D$55,'List of Molecules Used'!$E$3:$E$55,"",0,1)</f>
        <v>353.1</v>
      </c>
      <c r="H5044">
        <f>_xlfn.XLOOKUP(A5044,'List of Molecules Used'!$D$3:$D$55,'List of Molecules Used'!$F$3:$F$55,"",0,1)</f>
        <v>31.29</v>
      </c>
    </row>
    <row r="5045" spans="1:8">
      <c r="A5045" s="2" t="s">
        <v>142</v>
      </c>
      <c r="B5045" s="2"/>
      <c r="C5045">
        <v>282.48</v>
      </c>
      <c r="D5045">
        <v>10</v>
      </c>
      <c r="E5045">
        <v>161.56</v>
      </c>
      <c r="F5045" t="s">
        <v>237</v>
      </c>
      <c r="G5045">
        <f>_xlfn.XLOOKUP(A5045,'List of Molecules Used'!$D$3:$D$55,'List of Molecules Used'!$E$3:$E$55,"",0,1)</f>
        <v>353.1</v>
      </c>
      <c r="H5045">
        <f>_xlfn.XLOOKUP(A5045,'List of Molecules Used'!$D$3:$D$55,'List of Molecules Used'!$F$3:$F$55,"",0,1)</f>
        <v>31.29</v>
      </c>
    </row>
    <row r="5046" spans="1:8">
      <c r="A5046" s="2" t="s">
        <v>142</v>
      </c>
      <c r="B5046" s="2"/>
      <c r="C5046">
        <v>317.79000000000002</v>
      </c>
      <c r="D5046">
        <v>1</v>
      </c>
      <c r="E5046">
        <v>115.07</v>
      </c>
      <c r="F5046" t="s">
        <v>238</v>
      </c>
      <c r="G5046">
        <f>_xlfn.XLOOKUP(A5046,'List of Molecules Used'!$D$3:$D$55,'List of Molecules Used'!$E$3:$E$55,"",0,1)</f>
        <v>353.1</v>
      </c>
      <c r="H5046">
        <f>_xlfn.XLOOKUP(A5046,'List of Molecules Used'!$D$3:$D$55,'List of Molecules Used'!$F$3:$F$55,"",0,1)</f>
        <v>31.29</v>
      </c>
    </row>
    <row r="5047" spans="1:8">
      <c r="A5047" s="2" t="s">
        <v>142</v>
      </c>
      <c r="B5047" s="2"/>
      <c r="C5047">
        <v>317.79000000000002</v>
      </c>
      <c r="D5047">
        <v>1.5</v>
      </c>
      <c r="E5047">
        <v>115.54</v>
      </c>
      <c r="F5047" t="s">
        <v>238</v>
      </c>
      <c r="G5047">
        <f>_xlfn.XLOOKUP(A5047,'List of Molecules Used'!$D$3:$D$55,'List of Molecules Used'!$E$3:$E$55,"",0,1)</f>
        <v>353.1</v>
      </c>
      <c r="H5047">
        <f>_xlfn.XLOOKUP(A5047,'List of Molecules Used'!$D$3:$D$55,'List of Molecules Used'!$F$3:$F$55,"",0,1)</f>
        <v>31.29</v>
      </c>
    </row>
    <row r="5048" spans="1:8">
      <c r="A5048" s="2" t="s">
        <v>142</v>
      </c>
      <c r="B5048" s="2"/>
      <c r="C5048">
        <v>317.79000000000002</v>
      </c>
      <c r="D5048">
        <v>2</v>
      </c>
      <c r="E5048">
        <v>116.03</v>
      </c>
      <c r="F5048" t="s">
        <v>238</v>
      </c>
      <c r="G5048">
        <f>_xlfn.XLOOKUP(A5048,'List of Molecules Used'!$D$3:$D$55,'List of Molecules Used'!$E$3:$E$55,"",0,1)</f>
        <v>353.1</v>
      </c>
      <c r="H5048">
        <f>_xlfn.XLOOKUP(A5048,'List of Molecules Used'!$D$3:$D$55,'List of Molecules Used'!$F$3:$F$55,"",0,1)</f>
        <v>31.29</v>
      </c>
    </row>
    <row r="5049" spans="1:8">
      <c r="A5049" s="2" t="s">
        <v>142</v>
      </c>
      <c r="B5049" s="2"/>
      <c r="C5049">
        <v>317.79000000000002</v>
      </c>
      <c r="D5049">
        <v>2.5</v>
      </c>
      <c r="E5049">
        <v>116.56</v>
      </c>
      <c r="F5049" t="s">
        <v>238</v>
      </c>
      <c r="G5049">
        <f>_xlfn.XLOOKUP(A5049,'List of Molecules Used'!$D$3:$D$55,'List of Molecules Used'!$E$3:$E$55,"",0,1)</f>
        <v>353.1</v>
      </c>
      <c r="H5049">
        <f>_xlfn.XLOOKUP(A5049,'List of Molecules Used'!$D$3:$D$55,'List of Molecules Used'!$F$3:$F$55,"",0,1)</f>
        <v>31.29</v>
      </c>
    </row>
    <row r="5050" spans="1:8">
      <c r="A5050" s="2" t="s">
        <v>142</v>
      </c>
      <c r="B5050" s="2"/>
      <c r="C5050">
        <v>317.79000000000002</v>
      </c>
      <c r="D5050">
        <v>3</v>
      </c>
      <c r="E5050">
        <v>117.12</v>
      </c>
      <c r="F5050" t="s">
        <v>238</v>
      </c>
      <c r="G5050">
        <f>_xlfn.XLOOKUP(A5050,'List of Molecules Used'!$D$3:$D$55,'List of Molecules Used'!$E$3:$E$55,"",0,1)</f>
        <v>353.1</v>
      </c>
      <c r="H5050">
        <f>_xlfn.XLOOKUP(A5050,'List of Molecules Used'!$D$3:$D$55,'List of Molecules Used'!$F$3:$F$55,"",0,1)</f>
        <v>31.29</v>
      </c>
    </row>
    <row r="5051" spans="1:8">
      <c r="A5051" s="2" t="s">
        <v>142</v>
      </c>
      <c r="B5051" s="2"/>
      <c r="C5051">
        <v>317.79000000000002</v>
      </c>
      <c r="D5051">
        <v>3.5</v>
      </c>
      <c r="E5051">
        <v>117.72</v>
      </c>
      <c r="F5051" t="s">
        <v>238</v>
      </c>
      <c r="G5051">
        <f>_xlfn.XLOOKUP(A5051,'List of Molecules Used'!$D$3:$D$55,'List of Molecules Used'!$E$3:$E$55,"",0,1)</f>
        <v>353.1</v>
      </c>
      <c r="H5051">
        <f>_xlfn.XLOOKUP(A5051,'List of Molecules Used'!$D$3:$D$55,'List of Molecules Used'!$F$3:$F$55,"",0,1)</f>
        <v>31.29</v>
      </c>
    </row>
    <row r="5052" spans="1:8">
      <c r="A5052" s="2" t="s">
        <v>142</v>
      </c>
      <c r="B5052" s="2"/>
      <c r="C5052">
        <v>317.79000000000002</v>
      </c>
      <c r="D5052">
        <v>4</v>
      </c>
      <c r="E5052">
        <v>118.35</v>
      </c>
      <c r="F5052" t="s">
        <v>238</v>
      </c>
      <c r="G5052">
        <f>_xlfn.XLOOKUP(A5052,'List of Molecules Used'!$D$3:$D$55,'List of Molecules Used'!$E$3:$E$55,"",0,1)</f>
        <v>353.1</v>
      </c>
      <c r="H5052">
        <f>_xlfn.XLOOKUP(A5052,'List of Molecules Used'!$D$3:$D$55,'List of Molecules Used'!$F$3:$F$55,"",0,1)</f>
        <v>31.29</v>
      </c>
    </row>
    <row r="5053" spans="1:8">
      <c r="A5053" s="2" t="s">
        <v>142</v>
      </c>
      <c r="B5053" s="2"/>
      <c r="C5053">
        <v>317.79000000000002</v>
      </c>
      <c r="D5053">
        <v>4.5</v>
      </c>
      <c r="E5053">
        <v>119.03</v>
      </c>
      <c r="F5053" t="s">
        <v>238</v>
      </c>
      <c r="G5053">
        <f>_xlfn.XLOOKUP(A5053,'List of Molecules Used'!$D$3:$D$55,'List of Molecules Used'!$E$3:$E$55,"",0,1)</f>
        <v>353.1</v>
      </c>
      <c r="H5053">
        <f>_xlfn.XLOOKUP(A5053,'List of Molecules Used'!$D$3:$D$55,'List of Molecules Used'!$F$3:$F$55,"",0,1)</f>
        <v>31.29</v>
      </c>
    </row>
    <row r="5054" spans="1:8">
      <c r="A5054" s="2" t="s">
        <v>142</v>
      </c>
      <c r="B5054" s="2"/>
      <c r="C5054">
        <v>317.79000000000002</v>
      </c>
      <c r="D5054">
        <v>5</v>
      </c>
      <c r="E5054">
        <v>119.75</v>
      </c>
      <c r="F5054" t="s">
        <v>238</v>
      </c>
      <c r="G5054">
        <f>_xlfn.XLOOKUP(A5054,'List of Molecules Used'!$D$3:$D$55,'List of Molecules Used'!$E$3:$E$55,"",0,1)</f>
        <v>353.1</v>
      </c>
      <c r="H5054">
        <f>_xlfn.XLOOKUP(A5054,'List of Molecules Used'!$D$3:$D$55,'List of Molecules Used'!$F$3:$F$55,"",0,1)</f>
        <v>31.29</v>
      </c>
    </row>
    <row r="5055" spans="1:8">
      <c r="A5055" s="2" t="s">
        <v>142</v>
      </c>
      <c r="B5055" s="2"/>
      <c r="C5055">
        <v>317.79000000000002</v>
      </c>
      <c r="D5055">
        <v>5.5</v>
      </c>
      <c r="E5055">
        <v>120.52</v>
      </c>
      <c r="F5055" t="s">
        <v>238</v>
      </c>
      <c r="G5055">
        <f>_xlfn.XLOOKUP(A5055,'List of Molecules Used'!$D$3:$D$55,'List of Molecules Used'!$E$3:$E$55,"",0,1)</f>
        <v>353.1</v>
      </c>
      <c r="H5055">
        <f>_xlfn.XLOOKUP(A5055,'List of Molecules Used'!$D$3:$D$55,'List of Molecules Used'!$F$3:$F$55,"",0,1)</f>
        <v>31.29</v>
      </c>
    </row>
    <row r="5056" spans="1:8">
      <c r="A5056" s="2" t="s">
        <v>142</v>
      </c>
      <c r="B5056" s="2"/>
      <c r="C5056">
        <v>317.79000000000002</v>
      </c>
      <c r="D5056">
        <v>6</v>
      </c>
      <c r="E5056">
        <v>121.34</v>
      </c>
      <c r="F5056" t="s">
        <v>238</v>
      </c>
      <c r="G5056">
        <f>_xlfn.XLOOKUP(A5056,'List of Molecules Used'!$D$3:$D$55,'List of Molecules Used'!$E$3:$E$55,"",0,1)</f>
        <v>353.1</v>
      </c>
      <c r="H5056">
        <f>_xlfn.XLOOKUP(A5056,'List of Molecules Used'!$D$3:$D$55,'List of Molecules Used'!$F$3:$F$55,"",0,1)</f>
        <v>31.29</v>
      </c>
    </row>
    <row r="5057" spans="1:8">
      <c r="A5057" s="2" t="s">
        <v>142</v>
      </c>
      <c r="B5057" s="2"/>
      <c r="C5057">
        <v>317.79000000000002</v>
      </c>
      <c r="D5057">
        <v>6.5</v>
      </c>
      <c r="E5057">
        <v>122.22</v>
      </c>
      <c r="F5057" t="s">
        <v>238</v>
      </c>
      <c r="G5057">
        <f>_xlfn.XLOOKUP(A5057,'List of Molecules Used'!$D$3:$D$55,'List of Molecules Used'!$E$3:$E$55,"",0,1)</f>
        <v>353.1</v>
      </c>
      <c r="H5057">
        <f>_xlfn.XLOOKUP(A5057,'List of Molecules Used'!$D$3:$D$55,'List of Molecules Used'!$F$3:$F$55,"",0,1)</f>
        <v>31.29</v>
      </c>
    </row>
    <row r="5058" spans="1:8">
      <c r="A5058" s="2" t="s">
        <v>142</v>
      </c>
      <c r="B5058" s="2"/>
      <c r="C5058">
        <v>317.79000000000002</v>
      </c>
      <c r="D5058">
        <v>7</v>
      </c>
      <c r="E5058">
        <v>123.17</v>
      </c>
      <c r="F5058" t="s">
        <v>238</v>
      </c>
      <c r="G5058">
        <f>_xlfn.XLOOKUP(A5058,'List of Molecules Used'!$D$3:$D$55,'List of Molecules Used'!$E$3:$E$55,"",0,1)</f>
        <v>353.1</v>
      </c>
      <c r="H5058">
        <f>_xlfn.XLOOKUP(A5058,'List of Molecules Used'!$D$3:$D$55,'List of Molecules Used'!$F$3:$F$55,"",0,1)</f>
        <v>31.29</v>
      </c>
    </row>
    <row r="5059" spans="1:8">
      <c r="A5059" s="2" t="s">
        <v>142</v>
      </c>
      <c r="B5059" s="2"/>
      <c r="C5059">
        <v>317.79000000000002</v>
      </c>
      <c r="D5059">
        <v>7.5</v>
      </c>
      <c r="E5059">
        <v>124.19</v>
      </c>
      <c r="F5059" t="s">
        <v>238</v>
      </c>
      <c r="G5059">
        <f>_xlfn.XLOOKUP(A5059,'List of Molecules Used'!$D$3:$D$55,'List of Molecules Used'!$E$3:$E$55,"",0,1)</f>
        <v>353.1</v>
      </c>
      <c r="H5059">
        <f>_xlfn.XLOOKUP(A5059,'List of Molecules Used'!$D$3:$D$55,'List of Molecules Used'!$F$3:$F$55,"",0,1)</f>
        <v>31.29</v>
      </c>
    </row>
    <row r="5060" spans="1:8">
      <c r="A5060" s="2" t="s">
        <v>142</v>
      </c>
      <c r="B5060" s="2"/>
      <c r="C5060">
        <v>317.79000000000002</v>
      </c>
      <c r="D5060">
        <v>8</v>
      </c>
      <c r="E5060">
        <v>125.29</v>
      </c>
      <c r="F5060" t="s">
        <v>238</v>
      </c>
      <c r="G5060">
        <f>_xlfn.XLOOKUP(A5060,'List of Molecules Used'!$D$3:$D$55,'List of Molecules Used'!$E$3:$E$55,"",0,1)</f>
        <v>353.1</v>
      </c>
      <c r="H5060">
        <f>_xlfn.XLOOKUP(A5060,'List of Molecules Used'!$D$3:$D$55,'List of Molecules Used'!$F$3:$F$55,"",0,1)</f>
        <v>31.29</v>
      </c>
    </row>
    <row r="5061" spans="1:8">
      <c r="A5061" s="2" t="s">
        <v>142</v>
      </c>
      <c r="B5061" s="2"/>
      <c r="C5061">
        <v>317.79000000000002</v>
      </c>
      <c r="D5061">
        <v>8.5</v>
      </c>
      <c r="E5061">
        <v>126.49</v>
      </c>
      <c r="F5061" t="s">
        <v>238</v>
      </c>
      <c r="G5061">
        <f>_xlfn.XLOOKUP(A5061,'List of Molecules Used'!$D$3:$D$55,'List of Molecules Used'!$E$3:$E$55,"",0,1)</f>
        <v>353.1</v>
      </c>
      <c r="H5061">
        <f>_xlfn.XLOOKUP(A5061,'List of Molecules Used'!$D$3:$D$55,'List of Molecules Used'!$F$3:$F$55,"",0,1)</f>
        <v>31.29</v>
      </c>
    </row>
    <row r="5062" spans="1:8">
      <c r="A5062" s="2" t="s">
        <v>142</v>
      </c>
      <c r="B5062" s="2"/>
      <c r="C5062">
        <v>317.79000000000002</v>
      </c>
      <c r="D5062">
        <v>9</v>
      </c>
      <c r="E5062">
        <v>127.78</v>
      </c>
      <c r="F5062" t="s">
        <v>238</v>
      </c>
      <c r="G5062">
        <f>_xlfn.XLOOKUP(A5062,'List of Molecules Used'!$D$3:$D$55,'List of Molecules Used'!$E$3:$E$55,"",0,1)</f>
        <v>353.1</v>
      </c>
      <c r="H5062">
        <f>_xlfn.XLOOKUP(A5062,'List of Molecules Used'!$D$3:$D$55,'List of Molecules Used'!$F$3:$F$55,"",0,1)</f>
        <v>31.29</v>
      </c>
    </row>
    <row r="5063" spans="1:8">
      <c r="A5063" s="2" t="s">
        <v>142</v>
      </c>
      <c r="B5063" s="2"/>
      <c r="C5063">
        <v>317.79000000000002</v>
      </c>
      <c r="D5063">
        <v>9.5</v>
      </c>
      <c r="E5063">
        <v>129.19</v>
      </c>
      <c r="F5063" t="s">
        <v>238</v>
      </c>
      <c r="G5063">
        <f>_xlfn.XLOOKUP(A5063,'List of Molecules Used'!$D$3:$D$55,'List of Molecules Used'!$E$3:$E$55,"",0,1)</f>
        <v>353.1</v>
      </c>
      <c r="H5063">
        <f>_xlfn.XLOOKUP(A5063,'List of Molecules Used'!$D$3:$D$55,'List of Molecules Used'!$F$3:$F$55,"",0,1)</f>
        <v>31.29</v>
      </c>
    </row>
    <row r="5064" spans="1:8">
      <c r="A5064" s="2" t="s">
        <v>142</v>
      </c>
      <c r="B5064" s="2"/>
      <c r="C5064">
        <v>317.79000000000002</v>
      </c>
      <c r="D5064">
        <v>10</v>
      </c>
      <c r="E5064">
        <v>130.72999999999999</v>
      </c>
      <c r="F5064" t="s">
        <v>238</v>
      </c>
      <c r="G5064">
        <f>_xlfn.XLOOKUP(A5064,'List of Molecules Used'!$D$3:$D$55,'List of Molecules Used'!$E$3:$E$55,"",0,1)</f>
        <v>353.1</v>
      </c>
      <c r="H5064">
        <f>_xlfn.XLOOKUP(A5064,'List of Molecules Used'!$D$3:$D$55,'List of Molecules Used'!$F$3:$F$55,"",0,1)</f>
        <v>31.29</v>
      </c>
    </row>
    <row r="5065" spans="1:8">
      <c r="A5065" s="2" t="s">
        <v>142</v>
      </c>
      <c r="B5065" s="2"/>
      <c r="C5065">
        <v>353.1</v>
      </c>
      <c r="D5065">
        <v>1</v>
      </c>
      <c r="E5065">
        <v>121.66</v>
      </c>
      <c r="F5065" t="s">
        <v>238</v>
      </c>
      <c r="G5065">
        <f>_xlfn.XLOOKUP(A5065,'List of Molecules Used'!$D$3:$D$55,'List of Molecules Used'!$E$3:$E$55,"",0,1)</f>
        <v>353.1</v>
      </c>
      <c r="H5065">
        <f>_xlfn.XLOOKUP(A5065,'List of Molecules Used'!$D$3:$D$55,'List of Molecules Used'!$F$3:$F$55,"",0,1)</f>
        <v>31.29</v>
      </c>
    </row>
    <row r="5066" spans="1:8">
      <c r="A5066" s="2" t="s">
        <v>142</v>
      </c>
      <c r="B5066" s="2"/>
      <c r="C5066">
        <v>353.1</v>
      </c>
      <c r="D5066">
        <v>1.5</v>
      </c>
      <c r="E5066">
        <v>121.97</v>
      </c>
      <c r="F5066" t="s">
        <v>238</v>
      </c>
      <c r="G5066">
        <f>_xlfn.XLOOKUP(A5066,'List of Molecules Used'!$D$3:$D$55,'List of Molecules Used'!$E$3:$E$55,"",0,1)</f>
        <v>353.1</v>
      </c>
      <c r="H5066">
        <f>_xlfn.XLOOKUP(A5066,'List of Molecules Used'!$D$3:$D$55,'List of Molecules Used'!$F$3:$F$55,"",0,1)</f>
        <v>31.29</v>
      </c>
    </row>
    <row r="5067" spans="1:8">
      <c r="A5067" s="2" t="s">
        <v>142</v>
      </c>
      <c r="B5067" s="2"/>
      <c r="C5067">
        <v>353.1</v>
      </c>
      <c r="D5067">
        <v>2</v>
      </c>
      <c r="E5067">
        <v>122.29</v>
      </c>
      <c r="F5067" t="s">
        <v>238</v>
      </c>
      <c r="G5067">
        <f>_xlfn.XLOOKUP(A5067,'List of Molecules Used'!$D$3:$D$55,'List of Molecules Used'!$E$3:$E$55,"",0,1)</f>
        <v>353.1</v>
      </c>
      <c r="H5067">
        <f>_xlfn.XLOOKUP(A5067,'List of Molecules Used'!$D$3:$D$55,'List of Molecules Used'!$F$3:$F$55,"",0,1)</f>
        <v>31.29</v>
      </c>
    </row>
    <row r="5068" spans="1:8">
      <c r="A5068" s="2" t="s">
        <v>142</v>
      </c>
      <c r="B5068" s="2"/>
      <c r="C5068">
        <v>353.1</v>
      </c>
      <c r="D5068">
        <v>2.5</v>
      </c>
      <c r="E5068">
        <v>122.62</v>
      </c>
      <c r="F5068" t="s">
        <v>238</v>
      </c>
      <c r="G5068">
        <f>_xlfn.XLOOKUP(A5068,'List of Molecules Used'!$D$3:$D$55,'List of Molecules Used'!$E$3:$E$55,"",0,1)</f>
        <v>353.1</v>
      </c>
      <c r="H5068">
        <f>_xlfn.XLOOKUP(A5068,'List of Molecules Used'!$D$3:$D$55,'List of Molecules Used'!$F$3:$F$55,"",0,1)</f>
        <v>31.29</v>
      </c>
    </row>
    <row r="5069" spans="1:8">
      <c r="A5069" s="2" t="s">
        <v>142</v>
      </c>
      <c r="B5069" s="2"/>
      <c r="C5069">
        <v>353.1</v>
      </c>
      <c r="D5069">
        <v>3</v>
      </c>
      <c r="E5069">
        <v>122.97</v>
      </c>
      <c r="F5069" t="s">
        <v>238</v>
      </c>
      <c r="G5069">
        <f>_xlfn.XLOOKUP(A5069,'List of Molecules Used'!$D$3:$D$55,'List of Molecules Used'!$E$3:$E$55,"",0,1)</f>
        <v>353.1</v>
      </c>
      <c r="H5069">
        <f>_xlfn.XLOOKUP(A5069,'List of Molecules Used'!$D$3:$D$55,'List of Molecules Used'!$F$3:$F$55,"",0,1)</f>
        <v>31.29</v>
      </c>
    </row>
    <row r="5070" spans="1:8">
      <c r="A5070" s="2" t="s">
        <v>142</v>
      </c>
      <c r="B5070" s="2"/>
      <c r="C5070">
        <v>353.1</v>
      </c>
      <c r="D5070">
        <v>3.5</v>
      </c>
      <c r="E5070">
        <v>123.32</v>
      </c>
      <c r="F5070" t="s">
        <v>238</v>
      </c>
      <c r="G5070">
        <f>_xlfn.XLOOKUP(A5070,'List of Molecules Used'!$D$3:$D$55,'List of Molecules Used'!$E$3:$E$55,"",0,1)</f>
        <v>353.1</v>
      </c>
      <c r="H5070">
        <f>_xlfn.XLOOKUP(A5070,'List of Molecules Used'!$D$3:$D$55,'List of Molecules Used'!$F$3:$F$55,"",0,1)</f>
        <v>31.29</v>
      </c>
    </row>
    <row r="5071" spans="1:8">
      <c r="A5071" s="2" t="s">
        <v>142</v>
      </c>
      <c r="B5071" s="2"/>
      <c r="C5071">
        <v>353.1</v>
      </c>
      <c r="D5071">
        <v>4</v>
      </c>
      <c r="E5071">
        <v>123.69</v>
      </c>
      <c r="F5071" t="s">
        <v>238</v>
      </c>
      <c r="G5071">
        <f>_xlfn.XLOOKUP(A5071,'List of Molecules Used'!$D$3:$D$55,'List of Molecules Used'!$E$3:$E$55,"",0,1)</f>
        <v>353.1</v>
      </c>
      <c r="H5071">
        <f>_xlfn.XLOOKUP(A5071,'List of Molecules Used'!$D$3:$D$55,'List of Molecules Used'!$F$3:$F$55,"",0,1)</f>
        <v>31.29</v>
      </c>
    </row>
    <row r="5072" spans="1:8">
      <c r="A5072" s="2" t="s">
        <v>142</v>
      </c>
      <c r="B5072" s="2"/>
      <c r="C5072">
        <v>353.1</v>
      </c>
      <c r="D5072">
        <v>4.5</v>
      </c>
      <c r="E5072">
        <v>124.08</v>
      </c>
      <c r="F5072" t="s">
        <v>238</v>
      </c>
      <c r="G5072">
        <f>_xlfn.XLOOKUP(A5072,'List of Molecules Used'!$D$3:$D$55,'List of Molecules Used'!$E$3:$E$55,"",0,1)</f>
        <v>353.1</v>
      </c>
      <c r="H5072">
        <f>_xlfn.XLOOKUP(A5072,'List of Molecules Used'!$D$3:$D$55,'List of Molecules Used'!$F$3:$F$55,"",0,1)</f>
        <v>31.29</v>
      </c>
    </row>
    <row r="5073" spans="1:8">
      <c r="A5073" s="2" t="s">
        <v>142</v>
      </c>
      <c r="B5073" s="2"/>
      <c r="C5073">
        <v>353.1</v>
      </c>
      <c r="D5073">
        <v>5</v>
      </c>
      <c r="E5073">
        <v>124.48</v>
      </c>
      <c r="F5073" t="s">
        <v>238</v>
      </c>
      <c r="G5073">
        <f>_xlfn.XLOOKUP(A5073,'List of Molecules Used'!$D$3:$D$55,'List of Molecules Used'!$E$3:$E$55,"",0,1)</f>
        <v>353.1</v>
      </c>
      <c r="H5073">
        <f>_xlfn.XLOOKUP(A5073,'List of Molecules Used'!$D$3:$D$55,'List of Molecules Used'!$F$3:$F$55,"",0,1)</f>
        <v>31.29</v>
      </c>
    </row>
    <row r="5074" spans="1:8">
      <c r="A5074" s="2" t="s">
        <v>142</v>
      </c>
      <c r="B5074" s="2"/>
      <c r="C5074">
        <v>353.1</v>
      </c>
      <c r="D5074">
        <v>5.5</v>
      </c>
      <c r="E5074">
        <v>124.89</v>
      </c>
      <c r="F5074" t="s">
        <v>238</v>
      </c>
      <c r="G5074">
        <f>_xlfn.XLOOKUP(A5074,'List of Molecules Used'!$D$3:$D$55,'List of Molecules Used'!$E$3:$E$55,"",0,1)</f>
        <v>353.1</v>
      </c>
      <c r="H5074">
        <f>_xlfn.XLOOKUP(A5074,'List of Molecules Used'!$D$3:$D$55,'List of Molecules Used'!$F$3:$F$55,"",0,1)</f>
        <v>31.29</v>
      </c>
    </row>
    <row r="5075" spans="1:8">
      <c r="A5075" s="2" t="s">
        <v>142</v>
      </c>
      <c r="B5075" s="2"/>
      <c r="C5075">
        <v>353.1</v>
      </c>
      <c r="D5075">
        <v>6</v>
      </c>
      <c r="E5075">
        <v>125.32</v>
      </c>
      <c r="F5075" t="s">
        <v>238</v>
      </c>
      <c r="G5075">
        <f>_xlfn.XLOOKUP(A5075,'List of Molecules Used'!$D$3:$D$55,'List of Molecules Used'!$E$3:$E$55,"",0,1)</f>
        <v>353.1</v>
      </c>
      <c r="H5075">
        <f>_xlfn.XLOOKUP(A5075,'List of Molecules Used'!$D$3:$D$55,'List of Molecules Used'!$F$3:$F$55,"",0,1)</f>
        <v>31.29</v>
      </c>
    </row>
    <row r="5076" spans="1:8">
      <c r="A5076" s="2" t="s">
        <v>142</v>
      </c>
      <c r="B5076" s="2"/>
      <c r="C5076">
        <v>353.1</v>
      </c>
      <c r="D5076">
        <v>6.5</v>
      </c>
      <c r="E5076">
        <v>125.77</v>
      </c>
      <c r="F5076" t="s">
        <v>238</v>
      </c>
      <c r="G5076">
        <f>_xlfn.XLOOKUP(A5076,'List of Molecules Used'!$D$3:$D$55,'List of Molecules Used'!$E$3:$E$55,"",0,1)</f>
        <v>353.1</v>
      </c>
      <c r="H5076">
        <f>_xlfn.XLOOKUP(A5076,'List of Molecules Used'!$D$3:$D$55,'List of Molecules Used'!$F$3:$F$55,"",0,1)</f>
        <v>31.29</v>
      </c>
    </row>
    <row r="5077" spans="1:8">
      <c r="A5077" s="2" t="s">
        <v>142</v>
      </c>
      <c r="B5077" s="2"/>
      <c r="C5077">
        <v>353.1</v>
      </c>
      <c r="D5077">
        <v>7</v>
      </c>
      <c r="E5077">
        <v>126.24</v>
      </c>
      <c r="F5077" t="s">
        <v>238</v>
      </c>
      <c r="G5077">
        <f>_xlfn.XLOOKUP(A5077,'List of Molecules Used'!$D$3:$D$55,'List of Molecules Used'!$E$3:$E$55,"",0,1)</f>
        <v>353.1</v>
      </c>
      <c r="H5077">
        <f>_xlfn.XLOOKUP(A5077,'List of Molecules Used'!$D$3:$D$55,'List of Molecules Used'!$F$3:$F$55,"",0,1)</f>
        <v>31.29</v>
      </c>
    </row>
    <row r="5078" spans="1:8">
      <c r="A5078" s="2" t="s">
        <v>142</v>
      </c>
      <c r="B5078" s="2"/>
      <c r="C5078">
        <v>353.1</v>
      </c>
      <c r="D5078">
        <v>7.5</v>
      </c>
      <c r="E5078">
        <v>126.72</v>
      </c>
      <c r="F5078" t="s">
        <v>238</v>
      </c>
      <c r="G5078">
        <f>_xlfn.XLOOKUP(A5078,'List of Molecules Used'!$D$3:$D$55,'List of Molecules Used'!$E$3:$E$55,"",0,1)</f>
        <v>353.1</v>
      </c>
      <c r="H5078">
        <f>_xlfn.XLOOKUP(A5078,'List of Molecules Used'!$D$3:$D$55,'List of Molecules Used'!$F$3:$F$55,"",0,1)</f>
        <v>31.29</v>
      </c>
    </row>
    <row r="5079" spans="1:8">
      <c r="A5079" s="2" t="s">
        <v>142</v>
      </c>
      <c r="B5079" s="2"/>
      <c r="C5079">
        <v>353.1</v>
      </c>
      <c r="D5079">
        <v>8</v>
      </c>
      <c r="E5079">
        <v>127.23</v>
      </c>
      <c r="F5079" t="s">
        <v>238</v>
      </c>
      <c r="G5079">
        <f>_xlfn.XLOOKUP(A5079,'List of Molecules Used'!$D$3:$D$55,'List of Molecules Used'!$E$3:$E$55,"",0,1)</f>
        <v>353.1</v>
      </c>
      <c r="H5079">
        <f>_xlfn.XLOOKUP(A5079,'List of Molecules Used'!$D$3:$D$55,'List of Molecules Used'!$F$3:$F$55,"",0,1)</f>
        <v>31.29</v>
      </c>
    </row>
    <row r="5080" spans="1:8">
      <c r="A5080" s="2" t="s">
        <v>142</v>
      </c>
      <c r="B5080" s="2"/>
      <c r="C5080">
        <v>353.1</v>
      </c>
      <c r="D5080">
        <v>8.5</v>
      </c>
      <c r="E5080">
        <v>127.75</v>
      </c>
      <c r="F5080" t="s">
        <v>238</v>
      </c>
      <c r="G5080">
        <f>_xlfn.XLOOKUP(A5080,'List of Molecules Used'!$D$3:$D$55,'List of Molecules Used'!$E$3:$E$55,"",0,1)</f>
        <v>353.1</v>
      </c>
      <c r="H5080">
        <f>_xlfn.XLOOKUP(A5080,'List of Molecules Used'!$D$3:$D$55,'List of Molecules Used'!$F$3:$F$55,"",0,1)</f>
        <v>31.29</v>
      </c>
    </row>
    <row r="5081" spans="1:8">
      <c r="A5081" s="2" t="s">
        <v>142</v>
      </c>
      <c r="B5081" s="2"/>
      <c r="C5081">
        <v>353.1</v>
      </c>
      <c r="D5081">
        <v>9</v>
      </c>
      <c r="E5081">
        <v>128.30000000000001</v>
      </c>
      <c r="F5081" t="s">
        <v>238</v>
      </c>
      <c r="G5081">
        <f>_xlfn.XLOOKUP(A5081,'List of Molecules Used'!$D$3:$D$55,'List of Molecules Used'!$E$3:$E$55,"",0,1)</f>
        <v>353.1</v>
      </c>
      <c r="H5081">
        <f>_xlfn.XLOOKUP(A5081,'List of Molecules Used'!$D$3:$D$55,'List of Molecules Used'!$F$3:$F$55,"",0,1)</f>
        <v>31.29</v>
      </c>
    </row>
    <row r="5082" spans="1:8">
      <c r="A5082" s="2" t="s">
        <v>142</v>
      </c>
      <c r="B5082" s="2"/>
      <c r="C5082">
        <v>353.1</v>
      </c>
      <c r="D5082">
        <v>9.5</v>
      </c>
      <c r="E5082">
        <v>128.88</v>
      </c>
      <c r="F5082" t="s">
        <v>238</v>
      </c>
      <c r="G5082">
        <f>_xlfn.XLOOKUP(A5082,'List of Molecules Used'!$D$3:$D$55,'List of Molecules Used'!$E$3:$E$55,"",0,1)</f>
        <v>353.1</v>
      </c>
      <c r="H5082">
        <f>_xlfn.XLOOKUP(A5082,'List of Molecules Used'!$D$3:$D$55,'List of Molecules Used'!$F$3:$F$55,"",0,1)</f>
        <v>31.29</v>
      </c>
    </row>
    <row r="5083" spans="1:8">
      <c r="A5083" s="2" t="s">
        <v>142</v>
      </c>
      <c r="B5083" s="2"/>
      <c r="C5083">
        <v>353.1</v>
      </c>
      <c r="D5083">
        <v>10</v>
      </c>
      <c r="E5083">
        <v>129.47999999999999</v>
      </c>
      <c r="F5083" t="s">
        <v>238</v>
      </c>
      <c r="G5083">
        <f>_xlfn.XLOOKUP(A5083,'List of Molecules Used'!$D$3:$D$55,'List of Molecules Used'!$E$3:$E$55,"",0,1)</f>
        <v>353.1</v>
      </c>
      <c r="H5083">
        <f>_xlfn.XLOOKUP(A5083,'List of Molecules Used'!$D$3:$D$55,'List of Molecules Used'!$F$3:$F$55,"",0,1)</f>
        <v>31.29</v>
      </c>
    </row>
    <row r="5084" spans="1:8">
      <c r="A5084" s="2" t="s">
        <v>142</v>
      </c>
      <c r="B5084" s="2"/>
      <c r="C5084">
        <v>388.41</v>
      </c>
      <c r="D5084">
        <v>1</v>
      </c>
      <c r="E5084">
        <v>127.71</v>
      </c>
      <c r="F5084" t="s">
        <v>238</v>
      </c>
      <c r="G5084">
        <f>_xlfn.XLOOKUP(A5084,'List of Molecules Used'!$D$3:$D$55,'List of Molecules Used'!$E$3:$E$55,"",0,1)</f>
        <v>353.1</v>
      </c>
      <c r="H5084">
        <f>_xlfn.XLOOKUP(A5084,'List of Molecules Used'!$D$3:$D$55,'List of Molecules Used'!$F$3:$F$55,"",0,1)</f>
        <v>31.29</v>
      </c>
    </row>
    <row r="5085" spans="1:8">
      <c r="A5085" s="2" t="s">
        <v>142</v>
      </c>
      <c r="B5085" s="2"/>
      <c r="C5085">
        <v>388.41</v>
      </c>
      <c r="D5085">
        <v>1.5</v>
      </c>
      <c r="E5085">
        <v>127.93</v>
      </c>
      <c r="F5085" t="s">
        <v>238</v>
      </c>
      <c r="G5085">
        <f>_xlfn.XLOOKUP(A5085,'List of Molecules Used'!$D$3:$D$55,'List of Molecules Used'!$E$3:$E$55,"",0,1)</f>
        <v>353.1</v>
      </c>
      <c r="H5085">
        <f>_xlfn.XLOOKUP(A5085,'List of Molecules Used'!$D$3:$D$55,'List of Molecules Used'!$F$3:$F$55,"",0,1)</f>
        <v>31.29</v>
      </c>
    </row>
    <row r="5086" spans="1:8">
      <c r="A5086" s="2" t="s">
        <v>142</v>
      </c>
      <c r="B5086" s="2"/>
      <c r="C5086">
        <v>388.41</v>
      </c>
      <c r="D5086">
        <v>2</v>
      </c>
      <c r="E5086">
        <v>128.16</v>
      </c>
      <c r="F5086" t="s">
        <v>238</v>
      </c>
      <c r="G5086">
        <f>_xlfn.XLOOKUP(A5086,'List of Molecules Used'!$D$3:$D$55,'List of Molecules Used'!$E$3:$E$55,"",0,1)</f>
        <v>353.1</v>
      </c>
      <c r="H5086">
        <f>_xlfn.XLOOKUP(A5086,'List of Molecules Used'!$D$3:$D$55,'List of Molecules Used'!$F$3:$F$55,"",0,1)</f>
        <v>31.29</v>
      </c>
    </row>
    <row r="5087" spans="1:8">
      <c r="A5087" s="2" t="s">
        <v>142</v>
      </c>
      <c r="B5087" s="2"/>
      <c r="C5087">
        <v>388.41</v>
      </c>
      <c r="D5087">
        <v>2.5</v>
      </c>
      <c r="E5087">
        <v>128.38999999999999</v>
      </c>
      <c r="F5087" t="s">
        <v>238</v>
      </c>
      <c r="G5087">
        <f>_xlfn.XLOOKUP(A5087,'List of Molecules Used'!$D$3:$D$55,'List of Molecules Used'!$E$3:$E$55,"",0,1)</f>
        <v>353.1</v>
      </c>
      <c r="H5087">
        <f>_xlfn.XLOOKUP(A5087,'List of Molecules Used'!$D$3:$D$55,'List of Molecules Used'!$F$3:$F$55,"",0,1)</f>
        <v>31.29</v>
      </c>
    </row>
    <row r="5088" spans="1:8">
      <c r="A5088" s="2" t="s">
        <v>142</v>
      </c>
      <c r="B5088" s="2"/>
      <c r="C5088">
        <v>388.41</v>
      </c>
      <c r="D5088">
        <v>3</v>
      </c>
      <c r="E5088">
        <v>128.62</v>
      </c>
      <c r="F5088" t="s">
        <v>238</v>
      </c>
      <c r="G5088">
        <f>_xlfn.XLOOKUP(A5088,'List of Molecules Used'!$D$3:$D$55,'List of Molecules Used'!$E$3:$E$55,"",0,1)</f>
        <v>353.1</v>
      </c>
      <c r="H5088">
        <f>_xlfn.XLOOKUP(A5088,'List of Molecules Used'!$D$3:$D$55,'List of Molecules Used'!$F$3:$F$55,"",0,1)</f>
        <v>31.29</v>
      </c>
    </row>
    <row r="5089" spans="1:8">
      <c r="A5089" s="2" t="s">
        <v>142</v>
      </c>
      <c r="B5089" s="2"/>
      <c r="C5089">
        <v>388.41</v>
      </c>
      <c r="D5089">
        <v>3.5</v>
      </c>
      <c r="E5089">
        <v>128.87</v>
      </c>
      <c r="F5089" t="s">
        <v>238</v>
      </c>
      <c r="G5089">
        <f>_xlfn.XLOOKUP(A5089,'List of Molecules Used'!$D$3:$D$55,'List of Molecules Used'!$E$3:$E$55,"",0,1)</f>
        <v>353.1</v>
      </c>
      <c r="H5089">
        <f>_xlfn.XLOOKUP(A5089,'List of Molecules Used'!$D$3:$D$55,'List of Molecules Used'!$F$3:$F$55,"",0,1)</f>
        <v>31.29</v>
      </c>
    </row>
    <row r="5090" spans="1:8">
      <c r="A5090" s="2" t="s">
        <v>142</v>
      </c>
      <c r="B5090" s="2"/>
      <c r="C5090">
        <v>388.41</v>
      </c>
      <c r="D5090">
        <v>4</v>
      </c>
      <c r="E5090">
        <v>129.11000000000001</v>
      </c>
      <c r="F5090" t="s">
        <v>238</v>
      </c>
      <c r="G5090">
        <f>_xlfn.XLOOKUP(A5090,'List of Molecules Used'!$D$3:$D$55,'List of Molecules Used'!$E$3:$E$55,"",0,1)</f>
        <v>353.1</v>
      </c>
      <c r="H5090">
        <f>_xlfn.XLOOKUP(A5090,'List of Molecules Used'!$D$3:$D$55,'List of Molecules Used'!$F$3:$F$55,"",0,1)</f>
        <v>31.29</v>
      </c>
    </row>
    <row r="5091" spans="1:8">
      <c r="A5091" s="2" t="s">
        <v>142</v>
      </c>
      <c r="B5091" s="2"/>
      <c r="C5091">
        <v>388.41</v>
      </c>
      <c r="D5091">
        <v>4.5</v>
      </c>
      <c r="E5091">
        <v>129.37</v>
      </c>
      <c r="F5091" t="s">
        <v>238</v>
      </c>
      <c r="G5091">
        <f>_xlfn.XLOOKUP(A5091,'List of Molecules Used'!$D$3:$D$55,'List of Molecules Used'!$E$3:$E$55,"",0,1)</f>
        <v>353.1</v>
      </c>
      <c r="H5091">
        <f>_xlfn.XLOOKUP(A5091,'List of Molecules Used'!$D$3:$D$55,'List of Molecules Used'!$F$3:$F$55,"",0,1)</f>
        <v>31.29</v>
      </c>
    </row>
    <row r="5092" spans="1:8">
      <c r="A5092" s="2" t="s">
        <v>142</v>
      </c>
      <c r="B5092" s="2"/>
      <c r="C5092">
        <v>388.41</v>
      </c>
      <c r="D5092">
        <v>5</v>
      </c>
      <c r="E5092">
        <v>129.63</v>
      </c>
      <c r="F5092" t="s">
        <v>238</v>
      </c>
      <c r="G5092">
        <f>_xlfn.XLOOKUP(A5092,'List of Molecules Used'!$D$3:$D$55,'List of Molecules Used'!$E$3:$E$55,"",0,1)</f>
        <v>353.1</v>
      </c>
      <c r="H5092">
        <f>_xlfn.XLOOKUP(A5092,'List of Molecules Used'!$D$3:$D$55,'List of Molecules Used'!$F$3:$F$55,"",0,1)</f>
        <v>31.29</v>
      </c>
    </row>
    <row r="5093" spans="1:8">
      <c r="A5093" s="2" t="s">
        <v>142</v>
      </c>
      <c r="B5093" s="2"/>
      <c r="C5093">
        <v>388.41</v>
      </c>
      <c r="D5093">
        <v>5.5</v>
      </c>
      <c r="E5093">
        <v>129.88999999999999</v>
      </c>
      <c r="F5093" t="s">
        <v>238</v>
      </c>
      <c r="G5093">
        <f>_xlfn.XLOOKUP(A5093,'List of Molecules Used'!$D$3:$D$55,'List of Molecules Used'!$E$3:$E$55,"",0,1)</f>
        <v>353.1</v>
      </c>
      <c r="H5093">
        <f>_xlfn.XLOOKUP(A5093,'List of Molecules Used'!$D$3:$D$55,'List of Molecules Used'!$F$3:$F$55,"",0,1)</f>
        <v>31.29</v>
      </c>
    </row>
    <row r="5094" spans="1:8">
      <c r="A5094" s="2" t="s">
        <v>142</v>
      </c>
      <c r="B5094" s="2"/>
      <c r="C5094">
        <v>388.41</v>
      </c>
      <c r="D5094">
        <v>6</v>
      </c>
      <c r="E5094">
        <v>130.16999999999999</v>
      </c>
      <c r="F5094" t="s">
        <v>238</v>
      </c>
      <c r="G5094">
        <f>_xlfn.XLOOKUP(A5094,'List of Molecules Used'!$D$3:$D$55,'List of Molecules Used'!$E$3:$E$55,"",0,1)</f>
        <v>353.1</v>
      </c>
      <c r="H5094">
        <f>_xlfn.XLOOKUP(A5094,'List of Molecules Used'!$D$3:$D$55,'List of Molecules Used'!$F$3:$F$55,"",0,1)</f>
        <v>31.29</v>
      </c>
    </row>
    <row r="5095" spans="1:8">
      <c r="A5095" s="2" t="s">
        <v>142</v>
      </c>
      <c r="B5095" s="2"/>
      <c r="C5095">
        <v>388.41</v>
      </c>
      <c r="D5095">
        <v>6.5</v>
      </c>
      <c r="E5095">
        <v>130.44999999999999</v>
      </c>
      <c r="F5095" t="s">
        <v>238</v>
      </c>
      <c r="G5095">
        <f>_xlfn.XLOOKUP(A5095,'List of Molecules Used'!$D$3:$D$55,'List of Molecules Used'!$E$3:$E$55,"",0,1)</f>
        <v>353.1</v>
      </c>
      <c r="H5095">
        <f>_xlfn.XLOOKUP(A5095,'List of Molecules Used'!$D$3:$D$55,'List of Molecules Used'!$F$3:$F$55,"",0,1)</f>
        <v>31.29</v>
      </c>
    </row>
    <row r="5096" spans="1:8">
      <c r="A5096" s="2" t="s">
        <v>142</v>
      </c>
      <c r="B5096" s="2"/>
      <c r="C5096">
        <v>388.41</v>
      </c>
      <c r="D5096">
        <v>7</v>
      </c>
      <c r="E5096">
        <v>130.72999999999999</v>
      </c>
      <c r="F5096" t="s">
        <v>238</v>
      </c>
      <c r="G5096">
        <f>_xlfn.XLOOKUP(A5096,'List of Molecules Used'!$D$3:$D$55,'List of Molecules Used'!$E$3:$E$55,"",0,1)</f>
        <v>353.1</v>
      </c>
      <c r="H5096">
        <f>_xlfn.XLOOKUP(A5096,'List of Molecules Used'!$D$3:$D$55,'List of Molecules Used'!$F$3:$F$55,"",0,1)</f>
        <v>31.29</v>
      </c>
    </row>
    <row r="5097" spans="1:8">
      <c r="A5097" s="2" t="s">
        <v>142</v>
      </c>
      <c r="B5097" s="2"/>
      <c r="C5097">
        <v>388.41</v>
      </c>
      <c r="D5097">
        <v>7.5</v>
      </c>
      <c r="E5097">
        <v>131.03</v>
      </c>
      <c r="F5097" t="s">
        <v>238</v>
      </c>
      <c r="G5097">
        <f>_xlfn.XLOOKUP(A5097,'List of Molecules Used'!$D$3:$D$55,'List of Molecules Used'!$E$3:$E$55,"",0,1)</f>
        <v>353.1</v>
      </c>
      <c r="H5097">
        <f>_xlfn.XLOOKUP(A5097,'List of Molecules Used'!$D$3:$D$55,'List of Molecules Used'!$F$3:$F$55,"",0,1)</f>
        <v>31.29</v>
      </c>
    </row>
    <row r="5098" spans="1:8">
      <c r="A5098" s="2" t="s">
        <v>142</v>
      </c>
      <c r="B5098" s="2"/>
      <c r="C5098">
        <v>388.41</v>
      </c>
      <c r="D5098">
        <v>8</v>
      </c>
      <c r="E5098">
        <v>131.33000000000001</v>
      </c>
      <c r="F5098" t="s">
        <v>238</v>
      </c>
      <c r="G5098">
        <f>_xlfn.XLOOKUP(A5098,'List of Molecules Used'!$D$3:$D$55,'List of Molecules Used'!$E$3:$E$55,"",0,1)</f>
        <v>353.1</v>
      </c>
      <c r="H5098">
        <f>_xlfn.XLOOKUP(A5098,'List of Molecules Used'!$D$3:$D$55,'List of Molecules Used'!$F$3:$F$55,"",0,1)</f>
        <v>31.29</v>
      </c>
    </row>
    <row r="5099" spans="1:8">
      <c r="A5099" s="2" t="s">
        <v>142</v>
      </c>
      <c r="B5099" s="2"/>
      <c r="C5099">
        <v>388.41</v>
      </c>
      <c r="D5099">
        <v>8.5</v>
      </c>
      <c r="E5099">
        <v>131.63999999999999</v>
      </c>
      <c r="F5099" t="s">
        <v>238</v>
      </c>
      <c r="G5099">
        <f>_xlfn.XLOOKUP(A5099,'List of Molecules Used'!$D$3:$D$55,'List of Molecules Used'!$E$3:$E$55,"",0,1)</f>
        <v>353.1</v>
      </c>
      <c r="H5099">
        <f>_xlfn.XLOOKUP(A5099,'List of Molecules Used'!$D$3:$D$55,'List of Molecules Used'!$F$3:$F$55,"",0,1)</f>
        <v>31.29</v>
      </c>
    </row>
    <row r="5100" spans="1:8">
      <c r="A5100" s="2" t="s">
        <v>142</v>
      </c>
      <c r="B5100" s="2"/>
      <c r="C5100">
        <v>388.41</v>
      </c>
      <c r="D5100">
        <v>9</v>
      </c>
      <c r="E5100">
        <v>131.96</v>
      </c>
      <c r="F5100" t="s">
        <v>238</v>
      </c>
      <c r="G5100">
        <f>_xlfn.XLOOKUP(A5100,'List of Molecules Used'!$D$3:$D$55,'List of Molecules Used'!$E$3:$E$55,"",0,1)</f>
        <v>353.1</v>
      </c>
      <c r="H5100">
        <f>_xlfn.XLOOKUP(A5100,'List of Molecules Used'!$D$3:$D$55,'List of Molecules Used'!$F$3:$F$55,"",0,1)</f>
        <v>31.29</v>
      </c>
    </row>
    <row r="5101" spans="1:8">
      <c r="A5101" s="2" t="s">
        <v>142</v>
      </c>
      <c r="B5101" s="2"/>
      <c r="C5101">
        <v>388.41</v>
      </c>
      <c r="D5101">
        <v>9.5</v>
      </c>
      <c r="E5101">
        <v>132.29</v>
      </c>
      <c r="F5101" t="s">
        <v>238</v>
      </c>
      <c r="G5101">
        <f>_xlfn.XLOOKUP(A5101,'List of Molecules Used'!$D$3:$D$55,'List of Molecules Used'!$E$3:$E$55,"",0,1)</f>
        <v>353.1</v>
      </c>
      <c r="H5101">
        <f>_xlfn.XLOOKUP(A5101,'List of Molecules Used'!$D$3:$D$55,'List of Molecules Used'!$F$3:$F$55,"",0,1)</f>
        <v>31.29</v>
      </c>
    </row>
    <row r="5102" spans="1:8">
      <c r="A5102" s="2" t="s">
        <v>142</v>
      </c>
      <c r="B5102" s="2"/>
      <c r="C5102">
        <v>388.41</v>
      </c>
      <c r="D5102">
        <v>10</v>
      </c>
      <c r="E5102">
        <v>132.62</v>
      </c>
      <c r="F5102" t="s">
        <v>238</v>
      </c>
      <c r="G5102">
        <f>_xlfn.XLOOKUP(A5102,'List of Molecules Used'!$D$3:$D$55,'List of Molecules Used'!$E$3:$E$55,"",0,1)</f>
        <v>353.1</v>
      </c>
      <c r="H5102">
        <f>_xlfn.XLOOKUP(A5102,'List of Molecules Used'!$D$3:$D$55,'List of Molecules Used'!$F$3:$F$55,"",0,1)</f>
        <v>31.29</v>
      </c>
    </row>
    <row r="5103" spans="1:8">
      <c r="A5103" s="2" t="s">
        <v>142</v>
      </c>
      <c r="B5103" s="2"/>
      <c r="C5103">
        <v>423.72</v>
      </c>
      <c r="D5103">
        <v>1</v>
      </c>
      <c r="E5103">
        <v>133.15</v>
      </c>
      <c r="F5103" t="s">
        <v>238</v>
      </c>
      <c r="G5103">
        <f>_xlfn.XLOOKUP(A5103,'List of Molecules Used'!$D$3:$D$55,'List of Molecules Used'!$E$3:$E$55,"",0,1)</f>
        <v>353.1</v>
      </c>
      <c r="H5103">
        <f>_xlfn.XLOOKUP(A5103,'List of Molecules Used'!$D$3:$D$55,'List of Molecules Used'!$F$3:$F$55,"",0,1)</f>
        <v>31.29</v>
      </c>
    </row>
    <row r="5104" spans="1:8">
      <c r="A5104" s="2" t="s">
        <v>142</v>
      </c>
      <c r="B5104" s="2"/>
      <c r="C5104">
        <v>423.72</v>
      </c>
      <c r="D5104">
        <v>1.5</v>
      </c>
      <c r="E5104">
        <v>133.31</v>
      </c>
      <c r="F5104" t="s">
        <v>238</v>
      </c>
      <c r="G5104">
        <f>_xlfn.XLOOKUP(A5104,'List of Molecules Used'!$D$3:$D$55,'List of Molecules Used'!$E$3:$E$55,"",0,1)</f>
        <v>353.1</v>
      </c>
      <c r="H5104">
        <f>_xlfn.XLOOKUP(A5104,'List of Molecules Used'!$D$3:$D$55,'List of Molecules Used'!$F$3:$F$55,"",0,1)</f>
        <v>31.29</v>
      </c>
    </row>
    <row r="5105" spans="1:8">
      <c r="A5105" s="2" t="s">
        <v>142</v>
      </c>
      <c r="B5105" s="2"/>
      <c r="C5105">
        <v>423.72</v>
      </c>
      <c r="D5105">
        <v>2</v>
      </c>
      <c r="E5105">
        <v>133.47999999999999</v>
      </c>
      <c r="F5105" t="s">
        <v>238</v>
      </c>
      <c r="G5105">
        <f>_xlfn.XLOOKUP(A5105,'List of Molecules Used'!$D$3:$D$55,'List of Molecules Used'!$E$3:$E$55,"",0,1)</f>
        <v>353.1</v>
      </c>
      <c r="H5105">
        <f>_xlfn.XLOOKUP(A5105,'List of Molecules Used'!$D$3:$D$55,'List of Molecules Used'!$F$3:$F$55,"",0,1)</f>
        <v>31.29</v>
      </c>
    </row>
    <row r="5106" spans="1:8">
      <c r="A5106" s="2" t="s">
        <v>142</v>
      </c>
      <c r="B5106" s="2"/>
      <c r="C5106">
        <v>423.72</v>
      </c>
      <c r="D5106">
        <v>2.5</v>
      </c>
      <c r="E5106">
        <v>133.65</v>
      </c>
      <c r="F5106" t="s">
        <v>238</v>
      </c>
      <c r="G5106">
        <f>_xlfn.XLOOKUP(A5106,'List of Molecules Used'!$D$3:$D$55,'List of Molecules Used'!$E$3:$E$55,"",0,1)</f>
        <v>353.1</v>
      </c>
      <c r="H5106">
        <f>_xlfn.XLOOKUP(A5106,'List of Molecules Used'!$D$3:$D$55,'List of Molecules Used'!$F$3:$F$55,"",0,1)</f>
        <v>31.29</v>
      </c>
    </row>
    <row r="5107" spans="1:8">
      <c r="A5107" s="2" t="s">
        <v>142</v>
      </c>
      <c r="B5107" s="2"/>
      <c r="C5107">
        <v>423.72</v>
      </c>
      <c r="D5107">
        <v>3</v>
      </c>
      <c r="E5107">
        <v>133.82</v>
      </c>
      <c r="F5107" t="s">
        <v>238</v>
      </c>
      <c r="G5107">
        <f>_xlfn.XLOOKUP(A5107,'List of Molecules Used'!$D$3:$D$55,'List of Molecules Used'!$E$3:$E$55,"",0,1)</f>
        <v>353.1</v>
      </c>
      <c r="H5107">
        <f>_xlfn.XLOOKUP(A5107,'List of Molecules Used'!$D$3:$D$55,'List of Molecules Used'!$F$3:$F$55,"",0,1)</f>
        <v>31.29</v>
      </c>
    </row>
    <row r="5108" spans="1:8">
      <c r="A5108" s="2" t="s">
        <v>142</v>
      </c>
      <c r="B5108" s="2"/>
      <c r="C5108">
        <v>423.72</v>
      </c>
      <c r="D5108">
        <v>3.5</v>
      </c>
      <c r="E5108">
        <v>134</v>
      </c>
      <c r="F5108" t="s">
        <v>238</v>
      </c>
      <c r="G5108">
        <f>_xlfn.XLOOKUP(A5108,'List of Molecules Used'!$D$3:$D$55,'List of Molecules Used'!$E$3:$E$55,"",0,1)</f>
        <v>353.1</v>
      </c>
      <c r="H5108">
        <f>_xlfn.XLOOKUP(A5108,'List of Molecules Used'!$D$3:$D$55,'List of Molecules Used'!$F$3:$F$55,"",0,1)</f>
        <v>31.29</v>
      </c>
    </row>
    <row r="5109" spans="1:8">
      <c r="A5109" s="2" t="s">
        <v>142</v>
      </c>
      <c r="B5109" s="2"/>
      <c r="C5109">
        <v>423.72</v>
      </c>
      <c r="D5109">
        <v>4</v>
      </c>
      <c r="E5109">
        <v>134.16999999999999</v>
      </c>
      <c r="F5109" t="s">
        <v>238</v>
      </c>
      <c r="G5109">
        <f>_xlfn.XLOOKUP(A5109,'List of Molecules Used'!$D$3:$D$55,'List of Molecules Used'!$E$3:$E$55,"",0,1)</f>
        <v>353.1</v>
      </c>
      <c r="H5109">
        <f>_xlfn.XLOOKUP(A5109,'List of Molecules Used'!$D$3:$D$55,'List of Molecules Used'!$F$3:$F$55,"",0,1)</f>
        <v>31.29</v>
      </c>
    </row>
    <row r="5110" spans="1:8">
      <c r="A5110" s="2" t="s">
        <v>142</v>
      </c>
      <c r="B5110" s="2"/>
      <c r="C5110">
        <v>423.72</v>
      </c>
      <c r="D5110">
        <v>4.5</v>
      </c>
      <c r="E5110">
        <v>134.36000000000001</v>
      </c>
      <c r="F5110" t="s">
        <v>238</v>
      </c>
      <c r="G5110">
        <f>_xlfn.XLOOKUP(A5110,'List of Molecules Used'!$D$3:$D$55,'List of Molecules Used'!$E$3:$E$55,"",0,1)</f>
        <v>353.1</v>
      </c>
      <c r="H5110">
        <f>_xlfn.XLOOKUP(A5110,'List of Molecules Used'!$D$3:$D$55,'List of Molecules Used'!$F$3:$F$55,"",0,1)</f>
        <v>31.29</v>
      </c>
    </row>
    <row r="5111" spans="1:8">
      <c r="A5111" s="2" t="s">
        <v>142</v>
      </c>
      <c r="B5111" s="2"/>
      <c r="C5111">
        <v>423.72</v>
      </c>
      <c r="D5111">
        <v>5</v>
      </c>
      <c r="E5111">
        <v>134.54</v>
      </c>
      <c r="F5111" t="s">
        <v>238</v>
      </c>
      <c r="G5111">
        <f>_xlfn.XLOOKUP(A5111,'List of Molecules Used'!$D$3:$D$55,'List of Molecules Used'!$E$3:$E$55,"",0,1)</f>
        <v>353.1</v>
      </c>
      <c r="H5111">
        <f>_xlfn.XLOOKUP(A5111,'List of Molecules Used'!$D$3:$D$55,'List of Molecules Used'!$F$3:$F$55,"",0,1)</f>
        <v>31.29</v>
      </c>
    </row>
    <row r="5112" spans="1:8">
      <c r="A5112" s="2" t="s">
        <v>142</v>
      </c>
      <c r="B5112" s="2"/>
      <c r="C5112">
        <v>423.72</v>
      </c>
      <c r="D5112">
        <v>5.5</v>
      </c>
      <c r="E5112">
        <v>134.72999999999999</v>
      </c>
      <c r="F5112" t="s">
        <v>238</v>
      </c>
      <c r="G5112">
        <f>_xlfn.XLOOKUP(A5112,'List of Molecules Used'!$D$3:$D$55,'List of Molecules Used'!$E$3:$E$55,"",0,1)</f>
        <v>353.1</v>
      </c>
      <c r="H5112">
        <f>_xlfn.XLOOKUP(A5112,'List of Molecules Used'!$D$3:$D$55,'List of Molecules Used'!$F$3:$F$55,"",0,1)</f>
        <v>31.29</v>
      </c>
    </row>
    <row r="5113" spans="1:8">
      <c r="A5113" s="2" t="s">
        <v>142</v>
      </c>
      <c r="B5113" s="2"/>
      <c r="C5113">
        <v>423.72</v>
      </c>
      <c r="D5113">
        <v>6</v>
      </c>
      <c r="E5113">
        <v>134.91999999999999</v>
      </c>
      <c r="F5113" t="s">
        <v>238</v>
      </c>
      <c r="G5113">
        <f>_xlfn.XLOOKUP(A5113,'List of Molecules Used'!$D$3:$D$55,'List of Molecules Used'!$E$3:$E$55,"",0,1)</f>
        <v>353.1</v>
      </c>
      <c r="H5113">
        <f>_xlfn.XLOOKUP(A5113,'List of Molecules Used'!$D$3:$D$55,'List of Molecules Used'!$F$3:$F$55,"",0,1)</f>
        <v>31.29</v>
      </c>
    </row>
    <row r="5114" spans="1:8">
      <c r="A5114" s="2" t="s">
        <v>142</v>
      </c>
      <c r="B5114" s="2"/>
      <c r="C5114">
        <v>423.72</v>
      </c>
      <c r="D5114">
        <v>6.5</v>
      </c>
      <c r="E5114">
        <v>135.12</v>
      </c>
      <c r="F5114" t="s">
        <v>238</v>
      </c>
      <c r="G5114">
        <f>_xlfn.XLOOKUP(A5114,'List of Molecules Used'!$D$3:$D$55,'List of Molecules Used'!$E$3:$E$55,"",0,1)</f>
        <v>353.1</v>
      </c>
      <c r="H5114">
        <f>_xlfn.XLOOKUP(A5114,'List of Molecules Used'!$D$3:$D$55,'List of Molecules Used'!$F$3:$F$55,"",0,1)</f>
        <v>31.29</v>
      </c>
    </row>
    <row r="5115" spans="1:8">
      <c r="A5115" s="2" t="s">
        <v>142</v>
      </c>
      <c r="B5115" s="2"/>
      <c r="C5115">
        <v>423.72</v>
      </c>
      <c r="D5115">
        <v>7</v>
      </c>
      <c r="E5115">
        <v>135.31</v>
      </c>
      <c r="F5115" t="s">
        <v>238</v>
      </c>
      <c r="G5115">
        <f>_xlfn.XLOOKUP(A5115,'List of Molecules Used'!$D$3:$D$55,'List of Molecules Used'!$E$3:$E$55,"",0,1)</f>
        <v>353.1</v>
      </c>
      <c r="H5115">
        <f>_xlfn.XLOOKUP(A5115,'List of Molecules Used'!$D$3:$D$55,'List of Molecules Used'!$F$3:$F$55,"",0,1)</f>
        <v>31.29</v>
      </c>
    </row>
    <row r="5116" spans="1:8">
      <c r="A5116" s="2" t="s">
        <v>142</v>
      </c>
      <c r="B5116" s="2"/>
      <c r="C5116">
        <v>423.72</v>
      </c>
      <c r="D5116">
        <v>7.5</v>
      </c>
      <c r="E5116">
        <v>135.52000000000001</v>
      </c>
      <c r="F5116" t="s">
        <v>238</v>
      </c>
      <c r="G5116">
        <f>_xlfn.XLOOKUP(A5116,'List of Molecules Used'!$D$3:$D$55,'List of Molecules Used'!$E$3:$E$55,"",0,1)</f>
        <v>353.1</v>
      </c>
      <c r="H5116">
        <f>_xlfn.XLOOKUP(A5116,'List of Molecules Used'!$D$3:$D$55,'List of Molecules Used'!$F$3:$F$55,"",0,1)</f>
        <v>31.29</v>
      </c>
    </row>
    <row r="5117" spans="1:8">
      <c r="A5117" s="2" t="s">
        <v>142</v>
      </c>
      <c r="B5117" s="2"/>
      <c r="C5117">
        <v>423.72</v>
      </c>
      <c r="D5117">
        <v>8</v>
      </c>
      <c r="E5117">
        <v>135.72</v>
      </c>
      <c r="F5117" t="s">
        <v>238</v>
      </c>
      <c r="G5117">
        <f>_xlfn.XLOOKUP(A5117,'List of Molecules Used'!$D$3:$D$55,'List of Molecules Used'!$E$3:$E$55,"",0,1)</f>
        <v>353.1</v>
      </c>
      <c r="H5117">
        <f>_xlfn.XLOOKUP(A5117,'List of Molecules Used'!$D$3:$D$55,'List of Molecules Used'!$F$3:$F$55,"",0,1)</f>
        <v>31.29</v>
      </c>
    </row>
    <row r="5118" spans="1:8">
      <c r="A5118" s="2" t="s">
        <v>142</v>
      </c>
      <c r="B5118" s="2"/>
      <c r="C5118">
        <v>423.72</v>
      </c>
      <c r="D5118">
        <v>8.5</v>
      </c>
      <c r="E5118">
        <v>135.93</v>
      </c>
      <c r="F5118" t="s">
        <v>238</v>
      </c>
      <c r="G5118">
        <f>_xlfn.XLOOKUP(A5118,'List of Molecules Used'!$D$3:$D$55,'List of Molecules Used'!$E$3:$E$55,"",0,1)</f>
        <v>353.1</v>
      </c>
      <c r="H5118">
        <f>_xlfn.XLOOKUP(A5118,'List of Molecules Used'!$D$3:$D$55,'List of Molecules Used'!$F$3:$F$55,"",0,1)</f>
        <v>31.29</v>
      </c>
    </row>
    <row r="5119" spans="1:8">
      <c r="A5119" s="2" t="s">
        <v>142</v>
      </c>
      <c r="B5119" s="2"/>
      <c r="C5119">
        <v>423.72</v>
      </c>
      <c r="D5119">
        <v>9</v>
      </c>
      <c r="E5119">
        <v>136.13999999999999</v>
      </c>
      <c r="F5119" t="s">
        <v>238</v>
      </c>
      <c r="G5119">
        <f>_xlfn.XLOOKUP(A5119,'List of Molecules Used'!$D$3:$D$55,'List of Molecules Used'!$E$3:$E$55,"",0,1)</f>
        <v>353.1</v>
      </c>
      <c r="H5119">
        <f>_xlfn.XLOOKUP(A5119,'List of Molecules Used'!$D$3:$D$55,'List of Molecules Used'!$F$3:$F$55,"",0,1)</f>
        <v>31.29</v>
      </c>
    </row>
    <row r="5120" spans="1:8">
      <c r="A5120" s="2" t="s">
        <v>142</v>
      </c>
      <c r="B5120" s="2"/>
      <c r="C5120">
        <v>423.72</v>
      </c>
      <c r="D5120">
        <v>9.5</v>
      </c>
      <c r="E5120">
        <v>136.36000000000001</v>
      </c>
      <c r="F5120" t="s">
        <v>238</v>
      </c>
      <c r="G5120">
        <f>_xlfn.XLOOKUP(A5120,'List of Molecules Used'!$D$3:$D$55,'List of Molecules Used'!$E$3:$E$55,"",0,1)</f>
        <v>353.1</v>
      </c>
      <c r="H5120">
        <f>_xlfn.XLOOKUP(A5120,'List of Molecules Used'!$D$3:$D$55,'List of Molecules Used'!$F$3:$F$55,"",0,1)</f>
        <v>31.29</v>
      </c>
    </row>
    <row r="5121" spans="1:8">
      <c r="A5121" s="2" t="s">
        <v>142</v>
      </c>
      <c r="B5121" s="2"/>
      <c r="C5121">
        <v>423.72</v>
      </c>
      <c r="D5121">
        <v>10</v>
      </c>
      <c r="E5121">
        <v>136.58000000000001</v>
      </c>
      <c r="F5121" t="s">
        <v>238</v>
      </c>
      <c r="G5121">
        <f>_xlfn.XLOOKUP(A5121,'List of Molecules Used'!$D$3:$D$55,'List of Molecules Used'!$E$3:$E$55,"",0,1)</f>
        <v>353.1</v>
      </c>
      <c r="H5121">
        <f>_xlfn.XLOOKUP(A5121,'List of Molecules Used'!$D$3:$D$55,'List of Molecules Used'!$F$3:$F$55,"",0,1)</f>
        <v>31.29</v>
      </c>
    </row>
    <row r="5122" spans="1:8">
      <c r="A5122" s="2" t="s">
        <v>142</v>
      </c>
      <c r="B5122" s="2"/>
      <c r="C5122">
        <v>459.03</v>
      </c>
      <c r="D5122">
        <v>1</v>
      </c>
      <c r="E5122">
        <v>137.97</v>
      </c>
      <c r="F5122" t="s">
        <v>238</v>
      </c>
      <c r="G5122">
        <f>_xlfn.XLOOKUP(A5122,'List of Molecules Used'!$D$3:$D$55,'List of Molecules Used'!$E$3:$E$55,"",0,1)</f>
        <v>353.1</v>
      </c>
      <c r="H5122">
        <f>_xlfn.XLOOKUP(A5122,'List of Molecules Used'!$D$3:$D$55,'List of Molecules Used'!$F$3:$F$55,"",0,1)</f>
        <v>31.29</v>
      </c>
    </row>
    <row r="5123" spans="1:8">
      <c r="A5123" s="2" t="s">
        <v>142</v>
      </c>
      <c r="B5123" s="2"/>
      <c r="C5123">
        <v>459.03</v>
      </c>
      <c r="D5123">
        <v>1.5</v>
      </c>
      <c r="E5123">
        <v>138.1</v>
      </c>
      <c r="F5123" t="s">
        <v>238</v>
      </c>
      <c r="G5123">
        <f>_xlfn.XLOOKUP(A5123,'List of Molecules Used'!$D$3:$D$55,'List of Molecules Used'!$E$3:$E$55,"",0,1)</f>
        <v>353.1</v>
      </c>
      <c r="H5123">
        <f>_xlfn.XLOOKUP(A5123,'List of Molecules Used'!$D$3:$D$55,'List of Molecules Used'!$F$3:$F$55,"",0,1)</f>
        <v>31.29</v>
      </c>
    </row>
    <row r="5124" spans="1:8">
      <c r="A5124" s="2" t="s">
        <v>142</v>
      </c>
      <c r="B5124" s="2"/>
      <c r="C5124">
        <v>459.03</v>
      </c>
      <c r="D5124">
        <v>2</v>
      </c>
      <c r="E5124">
        <v>138.22999999999999</v>
      </c>
      <c r="F5124" t="s">
        <v>238</v>
      </c>
      <c r="G5124">
        <f>_xlfn.XLOOKUP(A5124,'List of Molecules Used'!$D$3:$D$55,'List of Molecules Used'!$E$3:$E$55,"",0,1)</f>
        <v>353.1</v>
      </c>
      <c r="H5124">
        <f>_xlfn.XLOOKUP(A5124,'List of Molecules Used'!$D$3:$D$55,'List of Molecules Used'!$F$3:$F$55,"",0,1)</f>
        <v>31.29</v>
      </c>
    </row>
    <row r="5125" spans="1:8">
      <c r="A5125" s="2" t="s">
        <v>142</v>
      </c>
      <c r="B5125" s="2"/>
      <c r="C5125">
        <v>459.03</v>
      </c>
      <c r="D5125">
        <v>2.5</v>
      </c>
      <c r="E5125">
        <v>138.36000000000001</v>
      </c>
      <c r="F5125" t="s">
        <v>238</v>
      </c>
      <c r="G5125">
        <f>_xlfn.XLOOKUP(A5125,'List of Molecules Used'!$D$3:$D$55,'List of Molecules Used'!$E$3:$E$55,"",0,1)</f>
        <v>353.1</v>
      </c>
      <c r="H5125">
        <f>_xlfn.XLOOKUP(A5125,'List of Molecules Used'!$D$3:$D$55,'List of Molecules Used'!$F$3:$F$55,"",0,1)</f>
        <v>31.29</v>
      </c>
    </row>
    <row r="5126" spans="1:8">
      <c r="A5126" s="2" t="s">
        <v>142</v>
      </c>
      <c r="B5126" s="2"/>
      <c r="C5126">
        <v>459.03</v>
      </c>
      <c r="D5126">
        <v>3</v>
      </c>
      <c r="E5126">
        <v>138.49</v>
      </c>
      <c r="F5126" t="s">
        <v>238</v>
      </c>
      <c r="G5126">
        <f>_xlfn.XLOOKUP(A5126,'List of Molecules Used'!$D$3:$D$55,'List of Molecules Used'!$E$3:$E$55,"",0,1)</f>
        <v>353.1</v>
      </c>
      <c r="H5126">
        <f>_xlfn.XLOOKUP(A5126,'List of Molecules Used'!$D$3:$D$55,'List of Molecules Used'!$F$3:$F$55,"",0,1)</f>
        <v>31.29</v>
      </c>
    </row>
    <row r="5127" spans="1:8">
      <c r="A5127" s="2" t="s">
        <v>142</v>
      </c>
      <c r="B5127" s="2"/>
      <c r="C5127">
        <v>459.03</v>
      </c>
      <c r="D5127">
        <v>3.5</v>
      </c>
      <c r="E5127">
        <v>138.62</v>
      </c>
      <c r="F5127" t="s">
        <v>238</v>
      </c>
      <c r="G5127">
        <f>_xlfn.XLOOKUP(A5127,'List of Molecules Used'!$D$3:$D$55,'List of Molecules Used'!$E$3:$E$55,"",0,1)</f>
        <v>353.1</v>
      </c>
      <c r="H5127">
        <f>_xlfn.XLOOKUP(A5127,'List of Molecules Used'!$D$3:$D$55,'List of Molecules Used'!$F$3:$F$55,"",0,1)</f>
        <v>31.29</v>
      </c>
    </row>
    <row r="5128" spans="1:8">
      <c r="A5128" s="2" t="s">
        <v>142</v>
      </c>
      <c r="B5128" s="2"/>
      <c r="C5128">
        <v>459.03</v>
      </c>
      <c r="D5128">
        <v>4</v>
      </c>
      <c r="E5128">
        <v>138.76</v>
      </c>
      <c r="F5128" t="s">
        <v>238</v>
      </c>
      <c r="G5128">
        <f>_xlfn.XLOOKUP(A5128,'List of Molecules Used'!$D$3:$D$55,'List of Molecules Used'!$E$3:$E$55,"",0,1)</f>
        <v>353.1</v>
      </c>
      <c r="H5128">
        <f>_xlfn.XLOOKUP(A5128,'List of Molecules Used'!$D$3:$D$55,'List of Molecules Used'!$F$3:$F$55,"",0,1)</f>
        <v>31.29</v>
      </c>
    </row>
    <row r="5129" spans="1:8">
      <c r="A5129" s="2" t="s">
        <v>142</v>
      </c>
      <c r="B5129" s="2"/>
      <c r="C5129">
        <v>459.03</v>
      </c>
      <c r="D5129">
        <v>4.5</v>
      </c>
      <c r="E5129">
        <v>138.9</v>
      </c>
      <c r="F5129" t="s">
        <v>238</v>
      </c>
      <c r="G5129">
        <f>_xlfn.XLOOKUP(A5129,'List of Molecules Used'!$D$3:$D$55,'List of Molecules Used'!$E$3:$E$55,"",0,1)</f>
        <v>353.1</v>
      </c>
      <c r="H5129">
        <f>_xlfn.XLOOKUP(A5129,'List of Molecules Used'!$D$3:$D$55,'List of Molecules Used'!$F$3:$F$55,"",0,1)</f>
        <v>31.29</v>
      </c>
    </row>
    <row r="5130" spans="1:8">
      <c r="A5130" s="2" t="s">
        <v>142</v>
      </c>
      <c r="B5130" s="2"/>
      <c r="C5130">
        <v>459.03</v>
      </c>
      <c r="D5130">
        <v>5</v>
      </c>
      <c r="E5130">
        <v>139.03</v>
      </c>
      <c r="F5130" t="s">
        <v>238</v>
      </c>
      <c r="G5130">
        <f>_xlfn.XLOOKUP(A5130,'List of Molecules Used'!$D$3:$D$55,'List of Molecules Used'!$E$3:$E$55,"",0,1)</f>
        <v>353.1</v>
      </c>
      <c r="H5130">
        <f>_xlfn.XLOOKUP(A5130,'List of Molecules Used'!$D$3:$D$55,'List of Molecules Used'!$F$3:$F$55,"",0,1)</f>
        <v>31.29</v>
      </c>
    </row>
    <row r="5131" spans="1:8">
      <c r="A5131" s="2" t="s">
        <v>142</v>
      </c>
      <c r="B5131" s="2"/>
      <c r="C5131">
        <v>459.03</v>
      </c>
      <c r="D5131">
        <v>5.5</v>
      </c>
      <c r="E5131">
        <v>139.16999999999999</v>
      </c>
      <c r="F5131" t="s">
        <v>238</v>
      </c>
      <c r="G5131">
        <f>_xlfn.XLOOKUP(A5131,'List of Molecules Used'!$D$3:$D$55,'List of Molecules Used'!$E$3:$E$55,"",0,1)</f>
        <v>353.1</v>
      </c>
      <c r="H5131">
        <f>_xlfn.XLOOKUP(A5131,'List of Molecules Used'!$D$3:$D$55,'List of Molecules Used'!$F$3:$F$55,"",0,1)</f>
        <v>31.29</v>
      </c>
    </row>
    <row r="5132" spans="1:8">
      <c r="A5132" s="2" t="s">
        <v>142</v>
      </c>
      <c r="B5132" s="2"/>
      <c r="C5132">
        <v>459.03</v>
      </c>
      <c r="D5132">
        <v>6</v>
      </c>
      <c r="E5132">
        <v>139.32</v>
      </c>
      <c r="F5132" t="s">
        <v>238</v>
      </c>
      <c r="G5132">
        <f>_xlfn.XLOOKUP(A5132,'List of Molecules Used'!$D$3:$D$55,'List of Molecules Used'!$E$3:$E$55,"",0,1)</f>
        <v>353.1</v>
      </c>
      <c r="H5132">
        <f>_xlfn.XLOOKUP(A5132,'List of Molecules Used'!$D$3:$D$55,'List of Molecules Used'!$F$3:$F$55,"",0,1)</f>
        <v>31.29</v>
      </c>
    </row>
    <row r="5133" spans="1:8">
      <c r="A5133" s="2" t="s">
        <v>142</v>
      </c>
      <c r="B5133" s="2"/>
      <c r="C5133">
        <v>459.03</v>
      </c>
      <c r="D5133">
        <v>6.5</v>
      </c>
      <c r="E5133">
        <v>139.46</v>
      </c>
      <c r="F5133" t="s">
        <v>238</v>
      </c>
      <c r="G5133">
        <f>_xlfn.XLOOKUP(A5133,'List of Molecules Used'!$D$3:$D$55,'List of Molecules Used'!$E$3:$E$55,"",0,1)</f>
        <v>353.1</v>
      </c>
      <c r="H5133">
        <f>_xlfn.XLOOKUP(A5133,'List of Molecules Used'!$D$3:$D$55,'List of Molecules Used'!$F$3:$F$55,"",0,1)</f>
        <v>31.29</v>
      </c>
    </row>
    <row r="5134" spans="1:8">
      <c r="A5134" s="2" t="s">
        <v>142</v>
      </c>
      <c r="B5134" s="2"/>
      <c r="C5134">
        <v>459.03</v>
      </c>
      <c r="D5134">
        <v>7</v>
      </c>
      <c r="E5134">
        <v>139.61000000000001</v>
      </c>
      <c r="F5134" t="s">
        <v>238</v>
      </c>
      <c r="G5134">
        <f>_xlfn.XLOOKUP(A5134,'List of Molecules Used'!$D$3:$D$55,'List of Molecules Used'!$E$3:$E$55,"",0,1)</f>
        <v>353.1</v>
      </c>
      <c r="H5134">
        <f>_xlfn.XLOOKUP(A5134,'List of Molecules Used'!$D$3:$D$55,'List of Molecules Used'!$F$3:$F$55,"",0,1)</f>
        <v>31.29</v>
      </c>
    </row>
    <row r="5135" spans="1:8">
      <c r="A5135" s="2" t="s">
        <v>142</v>
      </c>
      <c r="B5135" s="2"/>
      <c r="C5135">
        <v>459.03</v>
      </c>
      <c r="D5135">
        <v>7.5</v>
      </c>
      <c r="E5135">
        <v>139.76</v>
      </c>
      <c r="F5135" t="s">
        <v>238</v>
      </c>
      <c r="G5135">
        <f>_xlfn.XLOOKUP(A5135,'List of Molecules Used'!$D$3:$D$55,'List of Molecules Used'!$E$3:$E$55,"",0,1)</f>
        <v>353.1</v>
      </c>
      <c r="H5135">
        <f>_xlfn.XLOOKUP(A5135,'List of Molecules Used'!$D$3:$D$55,'List of Molecules Used'!$F$3:$F$55,"",0,1)</f>
        <v>31.29</v>
      </c>
    </row>
    <row r="5136" spans="1:8">
      <c r="A5136" s="2" t="s">
        <v>142</v>
      </c>
      <c r="B5136" s="2"/>
      <c r="C5136">
        <v>459.03</v>
      </c>
      <c r="D5136">
        <v>8</v>
      </c>
      <c r="E5136">
        <v>139.91</v>
      </c>
      <c r="F5136" t="s">
        <v>238</v>
      </c>
      <c r="G5136">
        <f>_xlfn.XLOOKUP(A5136,'List of Molecules Used'!$D$3:$D$55,'List of Molecules Used'!$E$3:$E$55,"",0,1)</f>
        <v>353.1</v>
      </c>
      <c r="H5136">
        <f>_xlfn.XLOOKUP(A5136,'List of Molecules Used'!$D$3:$D$55,'List of Molecules Used'!$F$3:$F$55,"",0,1)</f>
        <v>31.29</v>
      </c>
    </row>
    <row r="5137" spans="1:8">
      <c r="A5137" s="2" t="s">
        <v>142</v>
      </c>
      <c r="B5137" s="2"/>
      <c r="C5137">
        <v>459.03</v>
      </c>
      <c r="D5137">
        <v>8.5</v>
      </c>
      <c r="E5137">
        <v>140.06</v>
      </c>
      <c r="F5137" t="s">
        <v>238</v>
      </c>
      <c r="G5137">
        <f>_xlfn.XLOOKUP(A5137,'List of Molecules Used'!$D$3:$D$55,'List of Molecules Used'!$E$3:$E$55,"",0,1)</f>
        <v>353.1</v>
      </c>
      <c r="H5137">
        <f>_xlfn.XLOOKUP(A5137,'List of Molecules Used'!$D$3:$D$55,'List of Molecules Used'!$F$3:$F$55,"",0,1)</f>
        <v>31.29</v>
      </c>
    </row>
    <row r="5138" spans="1:8">
      <c r="A5138" s="2" t="s">
        <v>142</v>
      </c>
      <c r="B5138" s="2"/>
      <c r="C5138">
        <v>459.03</v>
      </c>
      <c r="D5138">
        <v>9</v>
      </c>
      <c r="E5138">
        <v>140.21</v>
      </c>
      <c r="F5138" t="s">
        <v>238</v>
      </c>
      <c r="G5138">
        <f>_xlfn.XLOOKUP(A5138,'List of Molecules Used'!$D$3:$D$55,'List of Molecules Used'!$E$3:$E$55,"",0,1)</f>
        <v>353.1</v>
      </c>
      <c r="H5138">
        <f>_xlfn.XLOOKUP(A5138,'List of Molecules Used'!$D$3:$D$55,'List of Molecules Used'!$F$3:$F$55,"",0,1)</f>
        <v>31.29</v>
      </c>
    </row>
    <row r="5139" spans="1:8">
      <c r="A5139" s="2" t="s">
        <v>142</v>
      </c>
      <c r="B5139" s="2"/>
      <c r="C5139">
        <v>459.03</v>
      </c>
      <c r="D5139">
        <v>9.5</v>
      </c>
      <c r="E5139">
        <v>140.37</v>
      </c>
      <c r="F5139" t="s">
        <v>238</v>
      </c>
      <c r="G5139">
        <f>_xlfn.XLOOKUP(A5139,'List of Molecules Used'!$D$3:$D$55,'List of Molecules Used'!$E$3:$E$55,"",0,1)</f>
        <v>353.1</v>
      </c>
      <c r="H5139">
        <f>_xlfn.XLOOKUP(A5139,'List of Molecules Used'!$D$3:$D$55,'List of Molecules Used'!$F$3:$F$55,"",0,1)</f>
        <v>31.29</v>
      </c>
    </row>
    <row r="5140" spans="1:8">
      <c r="A5140" s="2" t="s">
        <v>142</v>
      </c>
      <c r="B5140" s="2"/>
      <c r="C5140">
        <v>459.03</v>
      </c>
      <c r="D5140">
        <v>10</v>
      </c>
      <c r="E5140">
        <v>140.52000000000001</v>
      </c>
      <c r="F5140" t="s">
        <v>238</v>
      </c>
      <c r="G5140">
        <f>_xlfn.XLOOKUP(A5140,'List of Molecules Used'!$D$3:$D$55,'List of Molecules Used'!$E$3:$E$55,"",0,1)</f>
        <v>353.1</v>
      </c>
      <c r="H5140">
        <f>_xlfn.XLOOKUP(A5140,'List of Molecules Used'!$D$3:$D$55,'List of Molecules Used'!$F$3:$F$55,"",0,1)</f>
        <v>31.29</v>
      </c>
    </row>
    <row r="5141" spans="1:8">
      <c r="A5141" s="2" t="s">
        <v>142</v>
      </c>
      <c r="B5141" s="2"/>
      <c r="C5141">
        <v>494.34</v>
      </c>
      <c r="D5141">
        <v>1</v>
      </c>
      <c r="E5141">
        <v>142.22</v>
      </c>
      <c r="F5141" t="s">
        <v>238</v>
      </c>
      <c r="G5141">
        <f>_xlfn.XLOOKUP(A5141,'List of Molecules Used'!$D$3:$D$55,'List of Molecules Used'!$E$3:$E$55,"",0,1)</f>
        <v>353.1</v>
      </c>
      <c r="H5141">
        <f>_xlfn.XLOOKUP(A5141,'List of Molecules Used'!$D$3:$D$55,'List of Molecules Used'!$F$3:$F$55,"",0,1)</f>
        <v>31.29</v>
      </c>
    </row>
    <row r="5142" spans="1:8">
      <c r="A5142" s="2" t="s">
        <v>142</v>
      </c>
      <c r="B5142" s="2"/>
      <c r="C5142">
        <v>494.34</v>
      </c>
      <c r="D5142">
        <v>1.5</v>
      </c>
      <c r="E5142">
        <v>142.32</v>
      </c>
      <c r="F5142" t="s">
        <v>238</v>
      </c>
      <c r="G5142">
        <f>_xlfn.XLOOKUP(A5142,'List of Molecules Used'!$D$3:$D$55,'List of Molecules Used'!$E$3:$E$55,"",0,1)</f>
        <v>353.1</v>
      </c>
      <c r="H5142">
        <f>_xlfn.XLOOKUP(A5142,'List of Molecules Used'!$D$3:$D$55,'List of Molecules Used'!$F$3:$F$55,"",0,1)</f>
        <v>31.29</v>
      </c>
    </row>
    <row r="5143" spans="1:8">
      <c r="A5143" s="2" t="s">
        <v>142</v>
      </c>
      <c r="B5143" s="2"/>
      <c r="C5143">
        <v>494.34</v>
      </c>
      <c r="D5143">
        <v>2</v>
      </c>
      <c r="E5143">
        <v>142.43</v>
      </c>
      <c r="F5143" t="s">
        <v>238</v>
      </c>
      <c r="G5143">
        <f>_xlfn.XLOOKUP(A5143,'List of Molecules Used'!$D$3:$D$55,'List of Molecules Used'!$E$3:$E$55,"",0,1)</f>
        <v>353.1</v>
      </c>
      <c r="H5143">
        <f>_xlfn.XLOOKUP(A5143,'List of Molecules Used'!$D$3:$D$55,'List of Molecules Used'!$F$3:$F$55,"",0,1)</f>
        <v>31.29</v>
      </c>
    </row>
    <row r="5144" spans="1:8">
      <c r="A5144" s="2" t="s">
        <v>142</v>
      </c>
      <c r="B5144" s="2"/>
      <c r="C5144">
        <v>494.34</v>
      </c>
      <c r="D5144">
        <v>2.5</v>
      </c>
      <c r="E5144">
        <v>142.53</v>
      </c>
      <c r="F5144" t="s">
        <v>238</v>
      </c>
      <c r="G5144">
        <f>_xlfn.XLOOKUP(A5144,'List of Molecules Used'!$D$3:$D$55,'List of Molecules Used'!$E$3:$E$55,"",0,1)</f>
        <v>353.1</v>
      </c>
      <c r="H5144">
        <f>_xlfn.XLOOKUP(A5144,'List of Molecules Used'!$D$3:$D$55,'List of Molecules Used'!$F$3:$F$55,"",0,1)</f>
        <v>31.29</v>
      </c>
    </row>
    <row r="5145" spans="1:8">
      <c r="A5145" s="2" t="s">
        <v>142</v>
      </c>
      <c r="B5145" s="2"/>
      <c r="C5145">
        <v>494.34</v>
      </c>
      <c r="D5145">
        <v>3</v>
      </c>
      <c r="E5145">
        <v>142.63</v>
      </c>
      <c r="F5145" t="s">
        <v>238</v>
      </c>
      <c r="G5145">
        <f>_xlfn.XLOOKUP(A5145,'List of Molecules Used'!$D$3:$D$55,'List of Molecules Used'!$E$3:$E$55,"",0,1)</f>
        <v>353.1</v>
      </c>
      <c r="H5145">
        <f>_xlfn.XLOOKUP(A5145,'List of Molecules Used'!$D$3:$D$55,'List of Molecules Used'!$F$3:$F$55,"",0,1)</f>
        <v>31.29</v>
      </c>
    </row>
    <row r="5146" spans="1:8">
      <c r="A5146" s="2" t="s">
        <v>142</v>
      </c>
      <c r="B5146" s="2"/>
      <c r="C5146">
        <v>494.34</v>
      </c>
      <c r="D5146">
        <v>3.5</v>
      </c>
      <c r="E5146">
        <v>142.74</v>
      </c>
      <c r="F5146" t="s">
        <v>238</v>
      </c>
      <c r="G5146">
        <f>_xlfn.XLOOKUP(A5146,'List of Molecules Used'!$D$3:$D$55,'List of Molecules Used'!$E$3:$E$55,"",0,1)</f>
        <v>353.1</v>
      </c>
      <c r="H5146">
        <f>_xlfn.XLOOKUP(A5146,'List of Molecules Used'!$D$3:$D$55,'List of Molecules Used'!$F$3:$F$55,"",0,1)</f>
        <v>31.29</v>
      </c>
    </row>
    <row r="5147" spans="1:8">
      <c r="A5147" s="2" t="s">
        <v>142</v>
      </c>
      <c r="B5147" s="2"/>
      <c r="C5147">
        <v>494.34</v>
      </c>
      <c r="D5147">
        <v>4</v>
      </c>
      <c r="E5147">
        <v>142.85</v>
      </c>
      <c r="F5147" t="s">
        <v>238</v>
      </c>
      <c r="G5147">
        <f>_xlfn.XLOOKUP(A5147,'List of Molecules Used'!$D$3:$D$55,'List of Molecules Used'!$E$3:$E$55,"",0,1)</f>
        <v>353.1</v>
      </c>
      <c r="H5147">
        <f>_xlfn.XLOOKUP(A5147,'List of Molecules Used'!$D$3:$D$55,'List of Molecules Used'!$F$3:$F$55,"",0,1)</f>
        <v>31.29</v>
      </c>
    </row>
    <row r="5148" spans="1:8">
      <c r="A5148" s="2" t="s">
        <v>142</v>
      </c>
      <c r="B5148" s="2"/>
      <c r="C5148">
        <v>494.34</v>
      </c>
      <c r="D5148">
        <v>4.5</v>
      </c>
      <c r="E5148">
        <v>142.94999999999999</v>
      </c>
      <c r="F5148" t="s">
        <v>238</v>
      </c>
      <c r="G5148">
        <f>_xlfn.XLOOKUP(A5148,'List of Molecules Used'!$D$3:$D$55,'List of Molecules Used'!$E$3:$E$55,"",0,1)</f>
        <v>353.1</v>
      </c>
      <c r="H5148">
        <f>_xlfn.XLOOKUP(A5148,'List of Molecules Used'!$D$3:$D$55,'List of Molecules Used'!$F$3:$F$55,"",0,1)</f>
        <v>31.29</v>
      </c>
    </row>
    <row r="5149" spans="1:8">
      <c r="A5149" s="2" t="s">
        <v>142</v>
      </c>
      <c r="B5149" s="2"/>
      <c r="C5149">
        <v>494.34</v>
      </c>
      <c r="D5149">
        <v>5</v>
      </c>
      <c r="E5149">
        <v>143.06</v>
      </c>
      <c r="F5149" t="s">
        <v>238</v>
      </c>
      <c r="G5149">
        <f>_xlfn.XLOOKUP(A5149,'List of Molecules Used'!$D$3:$D$55,'List of Molecules Used'!$E$3:$E$55,"",0,1)</f>
        <v>353.1</v>
      </c>
      <c r="H5149">
        <f>_xlfn.XLOOKUP(A5149,'List of Molecules Used'!$D$3:$D$55,'List of Molecules Used'!$F$3:$F$55,"",0,1)</f>
        <v>31.29</v>
      </c>
    </row>
    <row r="5150" spans="1:8">
      <c r="A5150" s="2" t="s">
        <v>142</v>
      </c>
      <c r="B5150" s="2"/>
      <c r="C5150">
        <v>494.34</v>
      </c>
      <c r="D5150">
        <v>5.5</v>
      </c>
      <c r="E5150">
        <v>143.16999999999999</v>
      </c>
      <c r="F5150" t="s">
        <v>238</v>
      </c>
      <c r="G5150">
        <f>_xlfn.XLOOKUP(A5150,'List of Molecules Used'!$D$3:$D$55,'List of Molecules Used'!$E$3:$E$55,"",0,1)</f>
        <v>353.1</v>
      </c>
      <c r="H5150">
        <f>_xlfn.XLOOKUP(A5150,'List of Molecules Used'!$D$3:$D$55,'List of Molecules Used'!$F$3:$F$55,"",0,1)</f>
        <v>31.29</v>
      </c>
    </row>
    <row r="5151" spans="1:8">
      <c r="A5151" s="2" t="s">
        <v>142</v>
      </c>
      <c r="B5151" s="2"/>
      <c r="C5151">
        <v>494.34</v>
      </c>
      <c r="D5151">
        <v>6</v>
      </c>
      <c r="E5151">
        <v>143.28</v>
      </c>
      <c r="F5151" t="s">
        <v>238</v>
      </c>
      <c r="G5151">
        <f>_xlfn.XLOOKUP(A5151,'List of Molecules Used'!$D$3:$D$55,'List of Molecules Used'!$E$3:$E$55,"",0,1)</f>
        <v>353.1</v>
      </c>
      <c r="H5151">
        <f>_xlfn.XLOOKUP(A5151,'List of Molecules Used'!$D$3:$D$55,'List of Molecules Used'!$F$3:$F$55,"",0,1)</f>
        <v>31.29</v>
      </c>
    </row>
    <row r="5152" spans="1:8">
      <c r="A5152" s="2" t="s">
        <v>142</v>
      </c>
      <c r="B5152" s="2"/>
      <c r="C5152">
        <v>494.34</v>
      </c>
      <c r="D5152">
        <v>6.5</v>
      </c>
      <c r="E5152">
        <v>143.38999999999999</v>
      </c>
      <c r="F5152" t="s">
        <v>238</v>
      </c>
      <c r="G5152">
        <f>_xlfn.XLOOKUP(A5152,'List of Molecules Used'!$D$3:$D$55,'List of Molecules Used'!$E$3:$E$55,"",0,1)</f>
        <v>353.1</v>
      </c>
      <c r="H5152">
        <f>_xlfn.XLOOKUP(A5152,'List of Molecules Used'!$D$3:$D$55,'List of Molecules Used'!$F$3:$F$55,"",0,1)</f>
        <v>31.29</v>
      </c>
    </row>
    <row r="5153" spans="1:8">
      <c r="A5153" s="2" t="s">
        <v>142</v>
      </c>
      <c r="B5153" s="2"/>
      <c r="C5153">
        <v>494.34</v>
      </c>
      <c r="D5153">
        <v>7</v>
      </c>
      <c r="E5153">
        <v>143.51</v>
      </c>
      <c r="F5153" t="s">
        <v>238</v>
      </c>
      <c r="G5153">
        <f>_xlfn.XLOOKUP(A5153,'List of Molecules Used'!$D$3:$D$55,'List of Molecules Used'!$E$3:$E$55,"",0,1)</f>
        <v>353.1</v>
      </c>
      <c r="H5153">
        <f>_xlfn.XLOOKUP(A5153,'List of Molecules Used'!$D$3:$D$55,'List of Molecules Used'!$F$3:$F$55,"",0,1)</f>
        <v>31.29</v>
      </c>
    </row>
    <row r="5154" spans="1:8">
      <c r="A5154" s="2" t="s">
        <v>142</v>
      </c>
      <c r="B5154" s="2"/>
      <c r="C5154">
        <v>494.34</v>
      </c>
      <c r="D5154">
        <v>7.5</v>
      </c>
      <c r="E5154">
        <v>143.62</v>
      </c>
      <c r="F5154" t="s">
        <v>238</v>
      </c>
      <c r="G5154">
        <f>_xlfn.XLOOKUP(A5154,'List of Molecules Used'!$D$3:$D$55,'List of Molecules Used'!$E$3:$E$55,"",0,1)</f>
        <v>353.1</v>
      </c>
      <c r="H5154">
        <f>_xlfn.XLOOKUP(A5154,'List of Molecules Used'!$D$3:$D$55,'List of Molecules Used'!$F$3:$F$55,"",0,1)</f>
        <v>31.29</v>
      </c>
    </row>
    <row r="5155" spans="1:8">
      <c r="A5155" s="2" t="s">
        <v>142</v>
      </c>
      <c r="B5155" s="2"/>
      <c r="C5155">
        <v>494.34</v>
      </c>
      <c r="D5155">
        <v>8</v>
      </c>
      <c r="E5155">
        <v>143.74</v>
      </c>
      <c r="F5155" t="s">
        <v>238</v>
      </c>
      <c r="G5155">
        <f>_xlfn.XLOOKUP(A5155,'List of Molecules Used'!$D$3:$D$55,'List of Molecules Used'!$E$3:$E$55,"",0,1)</f>
        <v>353.1</v>
      </c>
      <c r="H5155">
        <f>_xlfn.XLOOKUP(A5155,'List of Molecules Used'!$D$3:$D$55,'List of Molecules Used'!$F$3:$F$55,"",0,1)</f>
        <v>31.29</v>
      </c>
    </row>
    <row r="5156" spans="1:8">
      <c r="A5156" s="2" t="s">
        <v>142</v>
      </c>
      <c r="B5156" s="2"/>
      <c r="C5156">
        <v>494.34</v>
      </c>
      <c r="D5156">
        <v>8.5</v>
      </c>
      <c r="E5156">
        <v>143.85</v>
      </c>
      <c r="F5156" t="s">
        <v>238</v>
      </c>
      <c r="G5156">
        <f>_xlfn.XLOOKUP(A5156,'List of Molecules Used'!$D$3:$D$55,'List of Molecules Used'!$E$3:$E$55,"",0,1)</f>
        <v>353.1</v>
      </c>
      <c r="H5156">
        <f>_xlfn.XLOOKUP(A5156,'List of Molecules Used'!$D$3:$D$55,'List of Molecules Used'!$F$3:$F$55,"",0,1)</f>
        <v>31.29</v>
      </c>
    </row>
    <row r="5157" spans="1:8">
      <c r="A5157" s="2" t="s">
        <v>142</v>
      </c>
      <c r="B5157" s="2"/>
      <c r="C5157">
        <v>494.34</v>
      </c>
      <c r="D5157">
        <v>9</v>
      </c>
      <c r="E5157">
        <v>143.97</v>
      </c>
      <c r="F5157" t="s">
        <v>238</v>
      </c>
      <c r="G5157">
        <f>_xlfn.XLOOKUP(A5157,'List of Molecules Used'!$D$3:$D$55,'List of Molecules Used'!$E$3:$E$55,"",0,1)</f>
        <v>353.1</v>
      </c>
      <c r="H5157">
        <f>_xlfn.XLOOKUP(A5157,'List of Molecules Used'!$D$3:$D$55,'List of Molecules Used'!$F$3:$F$55,"",0,1)</f>
        <v>31.29</v>
      </c>
    </row>
    <row r="5158" spans="1:8">
      <c r="A5158" s="2" t="s">
        <v>142</v>
      </c>
      <c r="B5158" s="2"/>
      <c r="C5158">
        <v>494.34</v>
      </c>
      <c r="D5158">
        <v>9.5</v>
      </c>
      <c r="E5158">
        <v>144.09</v>
      </c>
      <c r="F5158" t="s">
        <v>238</v>
      </c>
      <c r="G5158">
        <f>_xlfn.XLOOKUP(A5158,'List of Molecules Used'!$D$3:$D$55,'List of Molecules Used'!$E$3:$E$55,"",0,1)</f>
        <v>353.1</v>
      </c>
      <c r="H5158">
        <f>_xlfn.XLOOKUP(A5158,'List of Molecules Used'!$D$3:$D$55,'List of Molecules Used'!$F$3:$F$55,"",0,1)</f>
        <v>31.29</v>
      </c>
    </row>
    <row r="5159" spans="1:8">
      <c r="A5159" s="2" t="s">
        <v>142</v>
      </c>
      <c r="B5159" s="2"/>
      <c r="C5159">
        <v>494.34</v>
      </c>
      <c r="D5159">
        <v>10</v>
      </c>
      <c r="E5159">
        <v>144.21</v>
      </c>
      <c r="F5159" t="s">
        <v>238</v>
      </c>
      <c r="G5159">
        <f>_xlfn.XLOOKUP(A5159,'List of Molecules Used'!$D$3:$D$55,'List of Molecules Used'!$E$3:$E$55,"",0,1)</f>
        <v>353.1</v>
      </c>
      <c r="H5159">
        <f>_xlfn.XLOOKUP(A5159,'List of Molecules Used'!$D$3:$D$55,'List of Molecules Used'!$F$3:$F$55,"",0,1)</f>
        <v>31.29</v>
      </c>
    </row>
    <row r="5160" spans="1:8">
      <c r="A5160" s="2" t="s">
        <v>142</v>
      </c>
      <c r="B5160" s="2"/>
      <c r="C5160">
        <v>529.65</v>
      </c>
      <c r="D5160">
        <v>1</v>
      </c>
      <c r="E5160">
        <v>145.96</v>
      </c>
      <c r="F5160" t="s">
        <v>238</v>
      </c>
      <c r="G5160">
        <f>_xlfn.XLOOKUP(A5160,'List of Molecules Used'!$D$3:$D$55,'List of Molecules Used'!$E$3:$E$55,"",0,1)</f>
        <v>353.1</v>
      </c>
      <c r="H5160">
        <f>_xlfn.XLOOKUP(A5160,'List of Molecules Used'!$D$3:$D$55,'List of Molecules Used'!$F$3:$F$55,"",0,1)</f>
        <v>31.29</v>
      </c>
    </row>
    <row r="5161" spans="1:8">
      <c r="A5161" s="2" t="s">
        <v>142</v>
      </c>
      <c r="B5161" s="2"/>
      <c r="C5161">
        <v>529.65</v>
      </c>
      <c r="D5161">
        <v>1.5</v>
      </c>
      <c r="E5161">
        <v>146.04</v>
      </c>
      <c r="F5161" t="s">
        <v>238</v>
      </c>
      <c r="G5161">
        <f>_xlfn.XLOOKUP(A5161,'List of Molecules Used'!$D$3:$D$55,'List of Molecules Used'!$E$3:$E$55,"",0,1)</f>
        <v>353.1</v>
      </c>
      <c r="H5161">
        <f>_xlfn.XLOOKUP(A5161,'List of Molecules Used'!$D$3:$D$55,'List of Molecules Used'!$F$3:$F$55,"",0,1)</f>
        <v>31.29</v>
      </c>
    </row>
    <row r="5162" spans="1:8">
      <c r="A5162" s="2" t="s">
        <v>142</v>
      </c>
      <c r="B5162" s="2"/>
      <c r="C5162">
        <v>529.65</v>
      </c>
      <c r="D5162">
        <v>2</v>
      </c>
      <c r="E5162">
        <v>146.12</v>
      </c>
      <c r="F5162" t="s">
        <v>238</v>
      </c>
      <c r="G5162">
        <f>_xlfn.XLOOKUP(A5162,'List of Molecules Used'!$D$3:$D$55,'List of Molecules Used'!$E$3:$E$55,"",0,1)</f>
        <v>353.1</v>
      </c>
      <c r="H5162">
        <f>_xlfn.XLOOKUP(A5162,'List of Molecules Used'!$D$3:$D$55,'List of Molecules Used'!$F$3:$F$55,"",0,1)</f>
        <v>31.29</v>
      </c>
    </row>
    <row r="5163" spans="1:8">
      <c r="A5163" s="2" t="s">
        <v>142</v>
      </c>
      <c r="B5163" s="2"/>
      <c r="C5163">
        <v>529.65</v>
      </c>
      <c r="D5163">
        <v>2.5</v>
      </c>
      <c r="E5163">
        <v>146.21</v>
      </c>
      <c r="F5163" t="s">
        <v>238</v>
      </c>
      <c r="G5163">
        <f>_xlfn.XLOOKUP(A5163,'List of Molecules Used'!$D$3:$D$55,'List of Molecules Used'!$E$3:$E$55,"",0,1)</f>
        <v>353.1</v>
      </c>
      <c r="H5163">
        <f>_xlfn.XLOOKUP(A5163,'List of Molecules Used'!$D$3:$D$55,'List of Molecules Used'!$F$3:$F$55,"",0,1)</f>
        <v>31.29</v>
      </c>
    </row>
    <row r="5164" spans="1:8">
      <c r="A5164" s="2" t="s">
        <v>142</v>
      </c>
      <c r="B5164" s="2"/>
      <c r="C5164">
        <v>529.65</v>
      </c>
      <c r="D5164">
        <v>3</v>
      </c>
      <c r="E5164">
        <v>146.29</v>
      </c>
      <c r="F5164" t="s">
        <v>238</v>
      </c>
      <c r="G5164">
        <f>_xlfn.XLOOKUP(A5164,'List of Molecules Used'!$D$3:$D$55,'List of Molecules Used'!$E$3:$E$55,"",0,1)</f>
        <v>353.1</v>
      </c>
      <c r="H5164">
        <f>_xlfn.XLOOKUP(A5164,'List of Molecules Used'!$D$3:$D$55,'List of Molecules Used'!$F$3:$F$55,"",0,1)</f>
        <v>31.29</v>
      </c>
    </row>
    <row r="5165" spans="1:8">
      <c r="A5165" s="2" t="s">
        <v>142</v>
      </c>
      <c r="B5165" s="2"/>
      <c r="C5165">
        <v>529.65</v>
      </c>
      <c r="D5165">
        <v>3.5</v>
      </c>
      <c r="E5165">
        <v>146.38</v>
      </c>
      <c r="F5165" t="s">
        <v>238</v>
      </c>
      <c r="G5165">
        <f>_xlfn.XLOOKUP(A5165,'List of Molecules Used'!$D$3:$D$55,'List of Molecules Used'!$E$3:$E$55,"",0,1)</f>
        <v>353.1</v>
      </c>
      <c r="H5165">
        <f>_xlfn.XLOOKUP(A5165,'List of Molecules Used'!$D$3:$D$55,'List of Molecules Used'!$F$3:$F$55,"",0,1)</f>
        <v>31.29</v>
      </c>
    </row>
    <row r="5166" spans="1:8">
      <c r="A5166" s="2" t="s">
        <v>142</v>
      </c>
      <c r="B5166" s="2"/>
      <c r="C5166">
        <v>529.65</v>
      </c>
      <c r="D5166">
        <v>4</v>
      </c>
      <c r="E5166">
        <v>146.47</v>
      </c>
      <c r="F5166" t="s">
        <v>238</v>
      </c>
      <c r="G5166">
        <f>_xlfn.XLOOKUP(A5166,'List of Molecules Used'!$D$3:$D$55,'List of Molecules Used'!$E$3:$E$55,"",0,1)</f>
        <v>353.1</v>
      </c>
      <c r="H5166">
        <f>_xlfn.XLOOKUP(A5166,'List of Molecules Used'!$D$3:$D$55,'List of Molecules Used'!$F$3:$F$55,"",0,1)</f>
        <v>31.29</v>
      </c>
    </row>
    <row r="5167" spans="1:8">
      <c r="A5167" s="2" t="s">
        <v>142</v>
      </c>
      <c r="B5167" s="2"/>
      <c r="C5167">
        <v>529.65</v>
      </c>
      <c r="D5167">
        <v>4.5</v>
      </c>
      <c r="E5167">
        <v>146.55000000000001</v>
      </c>
      <c r="F5167" t="s">
        <v>238</v>
      </c>
      <c r="G5167">
        <f>_xlfn.XLOOKUP(A5167,'List of Molecules Used'!$D$3:$D$55,'List of Molecules Used'!$E$3:$E$55,"",0,1)</f>
        <v>353.1</v>
      </c>
      <c r="H5167">
        <f>_xlfn.XLOOKUP(A5167,'List of Molecules Used'!$D$3:$D$55,'List of Molecules Used'!$F$3:$F$55,"",0,1)</f>
        <v>31.29</v>
      </c>
    </row>
    <row r="5168" spans="1:8">
      <c r="A5168" s="2" t="s">
        <v>142</v>
      </c>
      <c r="B5168" s="2"/>
      <c r="C5168">
        <v>529.65</v>
      </c>
      <c r="D5168">
        <v>5</v>
      </c>
      <c r="E5168">
        <v>146.63999999999999</v>
      </c>
      <c r="F5168" t="s">
        <v>238</v>
      </c>
      <c r="G5168">
        <f>_xlfn.XLOOKUP(A5168,'List of Molecules Used'!$D$3:$D$55,'List of Molecules Used'!$E$3:$E$55,"",0,1)</f>
        <v>353.1</v>
      </c>
      <c r="H5168">
        <f>_xlfn.XLOOKUP(A5168,'List of Molecules Used'!$D$3:$D$55,'List of Molecules Used'!$F$3:$F$55,"",0,1)</f>
        <v>31.29</v>
      </c>
    </row>
    <row r="5169" spans="1:8">
      <c r="A5169" s="2" t="s">
        <v>142</v>
      </c>
      <c r="B5169" s="2"/>
      <c r="C5169">
        <v>529.65</v>
      </c>
      <c r="D5169">
        <v>5.5</v>
      </c>
      <c r="E5169">
        <v>146.72999999999999</v>
      </c>
      <c r="F5169" t="s">
        <v>238</v>
      </c>
      <c r="G5169">
        <f>_xlfn.XLOOKUP(A5169,'List of Molecules Used'!$D$3:$D$55,'List of Molecules Used'!$E$3:$E$55,"",0,1)</f>
        <v>353.1</v>
      </c>
      <c r="H5169">
        <f>_xlfn.XLOOKUP(A5169,'List of Molecules Used'!$D$3:$D$55,'List of Molecules Used'!$F$3:$F$55,"",0,1)</f>
        <v>31.29</v>
      </c>
    </row>
    <row r="5170" spans="1:8">
      <c r="A5170" s="2" t="s">
        <v>142</v>
      </c>
      <c r="B5170" s="2"/>
      <c r="C5170">
        <v>529.65</v>
      </c>
      <c r="D5170">
        <v>6</v>
      </c>
      <c r="E5170">
        <v>146.82</v>
      </c>
      <c r="F5170" t="s">
        <v>238</v>
      </c>
      <c r="G5170">
        <f>_xlfn.XLOOKUP(A5170,'List of Molecules Used'!$D$3:$D$55,'List of Molecules Used'!$E$3:$E$55,"",0,1)</f>
        <v>353.1</v>
      </c>
      <c r="H5170">
        <f>_xlfn.XLOOKUP(A5170,'List of Molecules Used'!$D$3:$D$55,'List of Molecules Used'!$F$3:$F$55,"",0,1)</f>
        <v>31.29</v>
      </c>
    </row>
    <row r="5171" spans="1:8">
      <c r="A5171" s="2" t="s">
        <v>142</v>
      </c>
      <c r="B5171" s="2"/>
      <c r="C5171">
        <v>529.65</v>
      </c>
      <c r="D5171">
        <v>6.5</v>
      </c>
      <c r="E5171">
        <v>146.91</v>
      </c>
      <c r="F5171" t="s">
        <v>238</v>
      </c>
      <c r="G5171">
        <f>_xlfn.XLOOKUP(A5171,'List of Molecules Used'!$D$3:$D$55,'List of Molecules Used'!$E$3:$E$55,"",0,1)</f>
        <v>353.1</v>
      </c>
      <c r="H5171">
        <f>_xlfn.XLOOKUP(A5171,'List of Molecules Used'!$D$3:$D$55,'List of Molecules Used'!$F$3:$F$55,"",0,1)</f>
        <v>31.29</v>
      </c>
    </row>
    <row r="5172" spans="1:8">
      <c r="A5172" s="2" t="s">
        <v>142</v>
      </c>
      <c r="B5172" s="2"/>
      <c r="C5172">
        <v>529.65</v>
      </c>
      <c r="D5172">
        <v>7</v>
      </c>
      <c r="E5172">
        <v>147</v>
      </c>
      <c r="F5172" t="s">
        <v>238</v>
      </c>
      <c r="G5172">
        <f>_xlfn.XLOOKUP(A5172,'List of Molecules Used'!$D$3:$D$55,'List of Molecules Used'!$E$3:$E$55,"",0,1)</f>
        <v>353.1</v>
      </c>
      <c r="H5172">
        <f>_xlfn.XLOOKUP(A5172,'List of Molecules Used'!$D$3:$D$55,'List of Molecules Used'!$F$3:$F$55,"",0,1)</f>
        <v>31.29</v>
      </c>
    </row>
    <row r="5173" spans="1:8">
      <c r="A5173" s="2" t="s">
        <v>142</v>
      </c>
      <c r="B5173" s="2"/>
      <c r="C5173">
        <v>529.65</v>
      </c>
      <c r="D5173">
        <v>7.5</v>
      </c>
      <c r="E5173">
        <v>147.09</v>
      </c>
      <c r="F5173" t="s">
        <v>238</v>
      </c>
      <c r="G5173">
        <f>_xlfn.XLOOKUP(A5173,'List of Molecules Used'!$D$3:$D$55,'List of Molecules Used'!$E$3:$E$55,"",0,1)</f>
        <v>353.1</v>
      </c>
      <c r="H5173">
        <f>_xlfn.XLOOKUP(A5173,'List of Molecules Used'!$D$3:$D$55,'List of Molecules Used'!$F$3:$F$55,"",0,1)</f>
        <v>31.29</v>
      </c>
    </row>
    <row r="5174" spans="1:8">
      <c r="A5174" s="2" t="s">
        <v>142</v>
      </c>
      <c r="B5174" s="2"/>
      <c r="C5174">
        <v>529.65</v>
      </c>
      <c r="D5174">
        <v>8</v>
      </c>
      <c r="E5174">
        <v>147.18</v>
      </c>
      <c r="F5174" t="s">
        <v>238</v>
      </c>
      <c r="G5174">
        <f>_xlfn.XLOOKUP(A5174,'List of Molecules Used'!$D$3:$D$55,'List of Molecules Used'!$E$3:$E$55,"",0,1)</f>
        <v>353.1</v>
      </c>
      <c r="H5174">
        <f>_xlfn.XLOOKUP(A5174,'List of Molecules Used'!$D$3:$D$55,'List of Molecules Used'!$F$3:$F$55,"",0,1)</f>
        <v>31.29</v>
      </c>
    </row>
    <row r="5175" spans="1:8">
      <c r="A5175" s="2" t="s">
        <v>142</v>
      </c>
      <c r="B5175" s="2"/>
      <c r="C5175">
        <v>529.65</v>
      </c>
      <c r="D5175">
        <v>8.5</v>
      </c>
      <c r="E5175">
        <v>147.27000000000001</v>
      </c>
      <c r="F5175" t="s">
        <v>238</v>
      </c>
      <c r="G5175">
        <f>_xlfn.XLOOKUP(A5175,'List of Molecules Used'!$D$3:$D$55,'List of Molecules Used'!$E$3:$E$55,"",0,1)</f>
        <v>353.1</v>
      </c>
      <c r="H5175">
        <f>_xlfn.XLOOKUP(A5175,'List of Molecules Used'!$D$3:$D$55,'List of Molecules Used'!$F$3:$F$55,"",0,1)</f>
        <v>31.29</v>
      </c>
    </row>
    <row r="5176" spans="1:8">
      <c r="A5176" s="2" t="s">
        <v>142</v>
      </c>
      <c r="B5176" s="2"/>
      <c r="C5176">
        <v>529.65</v>
      </c>
      <c r="D5176">
        <v>9</v>
      </c>
      <c r="E5176">
        <v>147.37</v>
      </c>
      <c r="F5176" t="s">
        <v>238</v>
      </c>
      <c r="G5176">
        <f>_xlfn.XLOOKUP(A5176,'List of Molecules Used'!$D$3:$D$55,'List of Molecules Used'!$E$3:$E$55,"",0,1)</f>
        <v>353.1</v>
      </c>
      <c r="H5176">
        <f>_xlfn.XLOOKUP(A5176,'List of Molecules Used'!$D$3:$D$55,'List of Molecules Used'!$F$3:$F$55,"",0,1)</f>
        <v>31.29</v>
      </c>
    </row>
    <row r="5177" spans="1:8">
      <c r="A5177" s="2" t="s">
        <v>142</v>
      </c>
      <c r="B5177" s="2"/>
      <c r="C5177">
        <v>529.65</v>
      </c>
      <c r="D5177">
        <v>9.5</v>
      </c>
      <c r="E5177">
        <v>147.46</v>
      </c>
      <c r="F5177" t="s">
        <v>238</v>
      </c>
      <c r="G5177">
        <f>_xlfn.XLOOKUP(A5177,'List of Molecules Used'!$D$3:$D$55,'List of Molecules Used'!$E$3:$E$55,"",0,1)</f>
        <v>353.1</v>
      </c>
      <c r="H5177">
        <f>_xlfn.XLOOKUP(A5177,'List of Molecules Used'!$D$3:$D$55,'List of Molecules Used'!$F$3:$F$55,"",0,1)</f>
        <v>31.29</v>
      </c>
    </row>
    <row r="5178" spans="1:8">
      <c r="A5178" s="2" t="s">
        <v>142</v>
      </c>
      <c r="B5178" s="2"/>
      <c r="C5178">
        <v>529.65</v>
      </c>
      <c r="D5178">
        <v>10</v>
      </c>
      <c r="E5178">
        <v>147.55000000000001</v>
      </c>
      <c r="F5178" t="s">
        <v>238</v>
      </c>
      <c r="G5178">
        <f>_xlfn.XLOOKUP(A5178,'List of Molecules Used'!$D$3:$D$55,'List of Molecules Used'!$E$3:$E$55,"",0,1)</f>
        <v>353.1</v>
      </c>
      <c r="H5178">
        <f>_xlfn.XLOOKUP(A5178,'List of Molecules Used'!$D$3:$D$55,'List of Molecules Used'!$F$3:$F$55,"",0,1)</f>
        <v>31.29</v>
      </c>
    </row>
    <row r="5179" spans="1:8">
      <c r="A5179" s="2" t="s">
        <v>146</v>
      </c>
      <c r="B5179" s="2"/>
      <c r="C5179">
        <v>175.82</v>
      </c>
      <c r="D5179">
        <v>1</v>
      </c>
      <c r="E5179">
        <v>123.96</v>
      </c>
      <c r="F5179" t="s">
        <v>237</v>
      </c>
      <c r="G5179">
        <f>_xlfn.XLOOKUP(A5179,'List of Molecules Used'!$D$3:$D$55,'List of Molecules Used'!$E$3:$E$55,"",0,1)</f>
        <v>293.02999999999997</v>
      </c>
      <c r="H5179">
        <f>_xlfn.XLOOKUP(A5179,'List of Molecules Used'!$D$3:$D$55,'List of Molecules Used'!$F$3:$F$55,"",0,1)</f>
        <v>30.48</v>
      </c>
    </row>
    <row r="5180" spans="1:8">
      <c r="A5180" s="2" t="s">
        <v>146</v>
      </c>
      <c r="B5180" s="2"/>
      <c r="C5180">
        <v>175.82</v>
      </c>
      <c r="D5180">
        <v>1.5</v>
      </c>
      <c r="E5180">
        <v>123.94</v>
      </c>
      <c r="F5180" t="s">
        <v>237</v>
      </c>
      <c r="G5180">
        <f>_xlfn.XLOOKUP(A5180,'List of Molecules Used'!$D$3:$D$55,'List of Molecules Used'!$E$3:$E$55,"",0,1)</f>
        <v>293.02999999999997</v>
      </c>
      <c r="H5180">
        <f>_xlfn.XLOOKUP(A5180,'List of Molecules Used'!$D$3:$D$55,'List of Molecules Used'!$F$3:$F$55,"",0,1)</f>
        <v>30.48</v>
      </c>
    </row>
    <row r="5181" spans="1:8">
      <c r="A5181" s="2" t="s">
        <v>146</v>
      </c>
      <c r="B5181" s="2"/>
      <c r="C5181">
        <v>175.82</v>
      </c>
      <c r="D5181">
        <v>2</v>
      </c>
      <c r="E5181">
        <v>123.93</v>
      </c>
      <c r="F5181" t="s">
        <v>237</v>
      </c>
      <c r="G5181">
        <f>_xlfn.XLOOKUP(A5181,'List of Molecules Used'!$D$3:$D$55,'List of Molecules Used'!$E$3:$E$55,"",0,1)</f>
        <v>293.02999999999997</v>
      </c>
      <c r="H5181">
        <f>_xlfn.XLOOKUP(A5181,'List of Molecules Used'!$D$3:$D$55,'List of Molecules Used'!$F$3:$F$55,"",0,1)</f>
        <v>30.48</v>
      </c>
    </row>
    <row r="5182" spans="1:8">
      <c r="A5182" s="2" t="s">
        <v>146</v>
      </c>
      <c r="B5182" s="2"/>
      <c r="C5182">
        <v>175.82</v>
      </c>
      <c r="D5182">
        <v>2.5</v>
      </c>
      <c r="E5182">
        <v>123.92</v>
      </c>
      <c r="F5182" t="s">
        <v>237</v>
      </c>
      <c r="G5182">
        <f>_xlfn.XLOOKUP(A5182,'List of Molecules Used'!$D$3:$D$55,'List of Molecules Used'!$E$3:$E$55,"",0,1)</f>
        <v>293.02999999999997</v>
      </c>
      <c r="H5182">
        <f>_xlfn.XLOOKUP(A5182,'List of Molecules Used'!$D$3:$D$55,'List of Molecules Used'!$F$3:$F$55,"",0,1)</f>
        <v>30.48</v>
      </c>
    </row>
    <row r="5183" spans="1:8">
      <c r="A5183" s="2" t="s">
        <v>146</v>
      </c>
      <c r="B5183" s="2"/>
      <c r="C5183">
        <v>175.82</v>
      </c>
      <c r="D5183">
        <v>3</v>
      </c>
      <c r="E5183">
        <v>123.9</v>
      </c>
      <c r="F5183" t="s">
        <v>237</v>
      </c>
      <c r="G5183">
        <f>_xlfn.XLOOKUP(A5183,'List of Molecules Used'!$D$3:$D$55,'List of Molecules Used'!$E$3:$E$55,"",0,1)</f>
        <v>293.02999999999997</v>
      </c>
      <c r="H5183">
        <f>_xlfn.XLOOKUP(A5183,'List of Molecules Used'!$D$3:$D$55,'List of Molecules Used'!$F$3:$F$55,"",0,1)</f>
        <v>30.48</v>
      </c>
    </row>
    <row r="5184" spans="1:8">
      <c r="A5184" s="2" t="s">
        <v>146</v>
      </c>
      <c r="B5184" s="2"/>
      <c r="C5184">
        <v>175.82</v>
      </c>
      <c r="D5184">
        <v>3.5</v>
      </c>
      <c r="E5184">
        <v>123.89</v>
      </c>
      <c r="F5184" t="s">
        <v>237</v>
      </c>
      <c r="G5184">
        <f>_xlfn.XLOOKUP(A5184,'List of Molecules Used'!$D$3:$D$55,'List of Molecules Used'!$E$3:$E$55,"",0,1)</f>
        <v>293.02999999999997</v>
      </c>
      <c r="H5184">
        <f>_xlfn.XLOOKUP(A5184,'List of Molecules Used'!$D$3:$D$55,'List of Molecules Used'!$F$3:$F$55,"",0,1)</f>
        <v>30.48</v>
      </c>
    </row>
    <row r="5185" spans="1:8">
      <c r="A5185" s="2" t="s">
        <v>146</v>
      </c>
      <c r="B5185" s="2"/>
      <c r="C5185">
        <v>175.82</v>
      </c>
      <c r="D5185">
        <v>4</v>
      </c>
      <c r="E5185">
        <v>123.87</v>
      </c>
      <c r="F5185" t="s">
        <v>237</v>
      </c>
      <c r="G5185">
        <f>_xlfn.XLOOKUP(A5185,'List of Molecules Used'!$D$3:$D$55,'List of Molecules Used'!$E$3:$E$55,"",0,1)</f>
        <v>293.02999999999997</v>
      </c>
      <c r="H5185">
        <f>_xlfn.XLOOKUP(A5185,'List of Molecules Used'!$D$3:$D$55,'List of Molecules Used'!$F$3:$F$55,"",0,1)</f>
        <v>30.48</v>
      </c>
    </row>
    <row r="5186" spans="1:8">
      <c r="A5186" s="2" t="s">
        <v>146</v>
      </c>
      <c r="B5186" s="2"/>
      <c r="C5186">
        <v>175.82</v>
      </c>
      <c r="D5186">
        <v>4.5</v>
      </c>
      <c r="E5186">
        <v>123.86</v>
      </c>
      <c r="F5186" t="s">
        <v>237</v>
      </c>
      <c r="G5186">
        <f>_xlfn.XLOOKUP(A5186,'List of Molecules Used'!$D$3:$D$55,'List of Molecules Used'!$E$3:$E$55,"",0,1)</f>
        <v>293.02999999999997</v>
      </c>
      <c r="H5186">
        <f>_xlfn.XLOOKUP(A5186,'List of Molecules Used'!$D$3:$D$55,'List of Molecules Used'!$F$3:$F$55,"",0,1)</f>
        <v>30.48</v>
      </c>
    </row>
    <row r="5187" spans="1:8">
      <c r="A5187" s="2" t="s">
        <v>146</v>
      </c>
      <c r="B5187" s="2"/>
      <c r="C5187">
        <v>175.82</v>
      </c>
      <c r="D5187">
        <v>5</v>
      </c>
      <c r="E5187">
        <v>123.85</v>
      </c>
      <c r="F5187" t="s">
        <v>237</v>
      </c>
      <c r="G5187">
        <f>_xlfn.XLOOKUP(A5187,'List of Molecules Used'!$D$3:$D$55,'List of Molecules Used'!$E$3:$E$55,"",0,1)</f>
        <v>293.02999999999997</v>
      </c>
      <c r="H5187">
        <f>_xlfn.XLOOKUP(A5187,'List of Molecules Used'!$D$3:$D$55,'List of Molecules Used'!$F$3:$F$55,"",0,1)</f>
        <v>30.48</v>
      </c>
    </row>
    <row r="5188" spans="1:8">
      <c r="A5188" s="2" t="s">
        <v>146</v>
      </c>
      <c r="B5188" s="2"/>
      <c r="C5188">
        <v>175.82</v>
      </c>
      <c r="D5188">
        <v>5.5</v>
      </c>
      <c r="E5188">
        <v>123.83</v>
      </c>
      <c r="F5188" t="s">
        <v>237</v>
      </c>
      <c r="G5188">
        <f>_xlfn.XLOOKUP(A5188,'List of Molecules Used'!$D$3:$D$55,'List of Molecules Used'!$E$3:$E$55,"",0,1)</f>
        <v>293.02999999999997</v>
      </c>
      <c r="H5188">
        <f>_xlfn.XLOOKUP(A5188,'List of Molecules Used'!$D$3:$D$55,'List of Molecules Used'!$F$3:$F$55,"",0,1)</f>
        <v>30.48</v>
      </c>
    </row>
    <row r="5189" spans="1:8">
      <c r="A5189" s="2" t="s">
        <v>146</v>
      </c>
      <c r="B5189" s="2"/>
      <c r="C5189">
        <v>175.82</v>
      </c>
      <c r="D5189">
        <v>6</v>
      </c>
      <c r="E5189">
        <v>123.82</v>
      </c>
      <c r="F5189" t="s">
        <v>237</v>
      </c>
      <c r="G5189">
        <f>_xlfn.XLOOKUP(A5189,'List of Molecules Used'!$D$3:$D$55,'List of Molecules Used'!$E$3:$E$55,"",0,1)</f>
        <v>293.02999999999997</v>
      </c>
      <c r="H5189">
        <f>_xlfn.XLOOKUP(A5189,'List of Molecules Used'!$D$3:$D$55,'List of Molecules Used'!$F$3:$F$55,"",0,1)</f>
        <v>30.48</v>
      </c>
    </row>
    <row r="5190" spans="1:8">
      <c r="A5190" s="2" t="s">
        <v>146</v>
      </c>
      <c r="B5190" s="2"/>
      <c r="C5190">
        <v>175.82</v>
      </c>
      <c r="D5190">
        <v>6.5</v>
      </c>
      <c r="E5190">
        <v>123.8</v>
      </c>
      <c r="F5190" t="s">
        <v>237</v>
      </c>
      <c r="G5190">
        <f>_xlfn.XLOOKUP(A5190,'List of Molecules Used'!$D$3:$D$55,'List of Molecules Used'!$E$3:$E$55,"",0,1)</f>
        <v>293.02999999999997</v>
      </c>
      <c r="H5190">
        <f>_xlfn.XLOOKUP(A5190,'List of Molecules Used'!$D$3:$D$55,'List of Molecules Used'!$F$3:$F$55,"",0,1)</f>
        <v>30.48</v>
      </c>
    </row>
    <row r="5191" spans="1:8">
      <c r="A5191" s="2" t="s">
        <v>146</v>
      </c>
      <c r="B5191" s="2"/>
      <c r="C5191">
        <v>175.82</v>
      </c>
      <c r="D5191">
        <v>7</v>
      </c>
      <c r="E5191">
        <v>123.79</v>
      </c>
      <c r="F5191" t="s">
        <v>237</v>
      </c>
      <c r="G5191">
        <f>_xlfn.XLOOKUP(A5191,'List of Molecules Used'!$D$3:$D$55,'List of Molecules Used'!$E$3:$E$55,"",0,1)</f>
        <v>293.02999999999997</v>
      </c>
      <c r="H5191">
        <f>_xlfn.XLOOKUP(A5191,'List of Molecules Used'!$D$3:$D$55,'List of Molecules Used'!$F$3:$F$55,"",0,1)</f>
        <v>30.48</v>
      </c>
    </row>
    <row r="5192" spans="1:8">
      <c r="A5192" s="2" t="s">
        <v>146</v>
      </c>
      <c r="B5192" s="2"/>
      <c r="C5192">
        <v>175.82</v>
      </c>
      <c r="D5192">
        <v>7.5</v>
      </c>
      <c r="E5192">
        <v>123.78</v>
      </c>
      <c r="F5192" t="s">
        <v>237</v>
      </c>
      <c r="G5192">
        <f>_xlfn.XLOOKUP(A5192,'List of Molecules Used'!$D$3:$D$55,'List of Molecules Used'!$E$3:$E$55,"",0,1)</f>
        <v>293.02999999999997</v>
      </c>
      <c r="H5192">
        <f>_xlfn.XLOOKUP(A5192,'List of Molecules Used'!$D$3:$D$55,'List of Molecules Used'!$F$3:$F$55,"",0,1)</f>
        <v>30.48</v>
      </c>
    </row>
    <row r="5193" spans="1:8">
      <c r="A5193" s="2" t="s">
        <v>146</v>
      </c>
      <c r="B5193" s="2"/>
      <c r="C5193">
        <v>175.82</v>
      </c>
      <c r="D5193">
        <v>8</v>
      </c>
      <c r="E5193">
        <v>123.76</v>
      </c>
      <c r="F5193" t="s">
        <v>237</v>
      </c>
      <c r="G5193">
        <f>_xlfn.XLOOKUP(A5193,'List of Molecules Used'!$D$3:$D$55,'List of Molecules Used'!$E$3:$E$55,"",0,1)</f>
        <v>293.02999999999997</v>
      </c>
      <c r="H5193">
        <f>_xlfn.XLOOKUP(A5193,'List of Molecules Used'!$D$3:$D$55,'List of Molecules Used'!$F$3:$F$55,"",0,1)</f>
        <v>30.48</v>
      </c>
    </row>
    <row r="5194" spans="1:8">
      <c r="A5194" s="2" t="s">
        <v>146</v>
      </c>
      <c r="B5194" s="2"/>
      <c r="C5194">
        <v>175.82</v>
      </c>
      <c r="D5194">
        <v>8.5</v>
      </c>
      <c r="E5194">
        <v>123.75</v>
      </c>
      <c r="F5194" t="s">
        <v>237</v>
      </c>
      <c r="G5194">
        <f>_xlfn.XLOOKUP(A5194,'List of Molecules Used'!$D$3:$D$55,'List of Molecules Used'!$E$3:$E$55,"",0,1)</f>
        <v>293.02999999999997</v>
      </c>
      <c r="H5194">
        <f>_xlfn.XLOOKUP(A5194,'List of Molecules Used'!$D$3:$D$55,'List of Molecules Used'!$F$3:$F$55,"",0,1)</f>
        <v>30.48</v>
      </c>
    </row>
    <row r="5195" spans="1:8">
      <c r="A5195" s="2" t="s">
        <v>146</v>
      </c>
      <c r="B5195" s="2"/>
      <c r="C5195">
        <v>175.82</v>
      </c>
      <c r="D5195">
        <v>9</v>
      </c>
      <c r="E5195">
        <v>123.74</v>
      </c>
      <c r="F5195" t="s">
        <v>237</v>
      </c>
      <c r="G5195">
        <f>_xlfn.XLOOKUP(A5195,'List of Molecules Used'!$D$3:$D$55,'List of Molecules Used'!$E$3:$E$55,"",0,1)</f>
        <v>293.02999999999997</v>
      </c>
      <c r="H5195">
        <f>_xlfn.XLOOKUP(A5195,'List of Molecules Used'!$D$3:$D$55,'List of Molecules Used'!$F$3:$F$55,"",0,1)</f>
        <v>30.48</v>
      </c>
    </row>
    <row r="5196" spans="1:8">
      <c r="A5196" s="2" t="s">
        <v>146</v>
      </c>
      <c r="B5196" s="2"/>
      <c r="C5196">
        <v>175.82</v>
      </c>
      <c r="D5196">
        <v>9.5</v>
      </c>
      <c r="E5196">
        <v>123.72</v>
      </c>
      <c r="F5196" t="s">
        <v>237</v>
      </c>
      <c r="G5196">
        <f>_xlfn.XLOOKUP(A5196,'List of Molecules Used'!$D$3:$D$55,'List of Molecules Used'!$E$3:$E$55,"",0,1)</f>
        <v>293.02999999999997</v>
      </c>
      <c r="H5196">
        <f>_xlfn.XLOOKUP(A5196,'List of Molecules Used'!$D$3:$D$55,'List of Molecules Used'!$F$3:$F$55,"",0,1)</f>
        <v>30.48</v>
      </c>
    </row>
    <row r="5197" spans="1:8">
      <c r="A5197" s="2" t="s">
        <v>146</v>
      </c>
      <c r="B5197" s="2"/>
      <c r="C5197">
        <v>175.82</v>
      </c>
      <c r="D5197">
        <v>10</v>
      </c>
      <c r="E5197">
        <v>123.71</v>
      </c>
      <c r="F5197" t="s">
        <v>237</v>
      </c>
      <c r="G5197">
        <f>_xlfn.XLOOKUP(A5197,'List of Molecules Used'!$D$3:$D$55,'List of Molecules Used'!$E$3:$E$55,"",0,1)</f>
        <v>293.02999999999997</v>
      </c>
      <c r="H5197">
        <f>_xlfn.XLOOKUP(A5197,'List of Molecules Used'!$D$3:$D$55,'List of Molecules Used'!$F$3:$F$55,"",0,1)</f>
        <v>30.48</v>
      </c>
    </row>
    <row r="5198" spans="1:8">
      <c r="A5198" s="2" t="s">
        <v>146</v>
      </c>
      <c r="B5198" s="2"/>
      <c r="C5198">
        <v>205.12</v>
      </c>
      <c r="D5198">
        <v>1</v>
      </c>
      <c r="E5198">
        <v>86.665999999999997</v>
      </c>
      <c r="F5198" t="s">
        <v>238</v>
      </c>
      <c r="G5198">
        <f>_xlfn.XLOOKUP(A5198,'List of Molecules Used'!$D$3:$D$55,'List of Molecules Used'!$E$3:$E$55,"",0,1)</f>
        <v>293.02999999999997</v>
      </c>
      <c r="H5198">
        <f>_xlfn.XLOOKUP(A5198,'List of Molecules Used'!$D$3:$D$55,'List of Molecules Used'!$F$3:$F$55,"",0,1)</f>
        <v>30.48</v>
      </c>
    </row>
    <row r="5199" spans="1:8">
      <c r="A5199" s="2" t="s">
        <v>146</v>
      </c>
      <c r="B5199" s="2"/>
      <c r="C5199">
        <v>205.12</v>
      </c>
      <c r="D5199">
        <v>1.5</v>
      </c>
      <c r="E5199">
        <v>88.358999999999995</v>
      </c>
      <c r="F5199" t="s">
        <v>238</v>
      </c>
      <c r="G5199">
        <f>_xlfn.XLOOKUP(A5199,'List of Molecules Used'!$D$3:$D$55,'List of Molecules Used'!$E$3:$E$55,"",0,1)</f>
        <v>293.02999999999997</v>
      </c>
      <c r="H5199">
        <f>_xlfn.XLOOKUP(A5199,'List of Molecules Used'!$D$3:$D$55,'List of Molecules Used'!$F$3:$F$55,"",0,1)</f>
        <v>30.48</v>
      </c>
    </row>
    <row r="5200" spans="1:8">
      <c r="A5200" s="2" t="s">
        <v>146</v>
      </c>
      <c r="B5200" s="2"/>
      <c r="C5200">
        <v>205.12</v>
      </c>
      <c r="D5200">
        <v>1.6881999999999999</v>
      </c>
      <c r="E5200">
        <v>89.064999999999998</v>
      </c>
      <c r="F5200" t="s">
        <v>238</v>
      </c>
      <c r="G5200">
        <f>_xlfn.XLOOKUP(A5200,'List of Molecules Used'!$D$3:$D$55,'List of Molecules Used'!$E$3:$E$55,"",0,1)</f>
        <v>293.02999999999997</v>
      </c>
      <c r="H5200">
        <f>_xlfn.XLOOKUP(A5200,'List of Molecules Used'!$D$3:$D$55,'List of Molecules Used'!$F$3:$F$55,"",0,1)</f>
        <v>30.48</v>
      </c>
    </row>
    <row r="5201" spans="1:8">
      <c r="A5201" s="2" t="s">
        <v>146</v>
      </c>
      <c r="B5201" s="2"/>
      <c r="C5201">
        <v>205.12</v>
      </c>
      <c r="D5201">
        <v>1.6881999999999999</v>
      </c>
      <c r="E5201">
        <v>133.66</v>
      </c>
      <c r="F5201" t="s">
        <v>237</v>
      </c>
      <c r="G5201">
        <f>_xlfn.XLOOKUP(A5201,'List of Molecules Used'!$D$3:$D$55,'List of Molecules Used'!$E$3:$E$55,"",0,1)</f>
        <v>293.02999999999997</v>
      </c>
      <c r="H5201">
        <f>_xlfn.XLOOKUP(A5201,'List of Molecules Used'!$D$3:$D$55,'List of Molecules Used'!$F$3:$F$55,"",0,1)</f>
        <v>30.48</v>
      </c>
    </row>
    <row r="5202" spans="1:8">
      <c r="A5202" s="2" t="s">
        <v>146</v>
      </c>
      <c r="B5202" s="2"/>
      <c r="C5202">
        <v>205.12</v>
      </c>
      <c r="D5202">
        <v>2</v>
      </c>
      <c r="E5202">
        <v>133.63999999999999</v>
      </c>
      <c r="F5202" t="s">
        <v>237</v>
      </c>
      <c r="G5202">
        <f>_xlfn.XLOOKUP(A5202,'List of Molecules Used'!$D$3:$D$55,'List of Molecules Used'!$E$3:$E$55,"",0,1)</f>
        <v>293.02999999999997</v>
      </c>
      <c r="H5202">
        <f>_xlfn.XLOOKUP(A5202,'List of Molecules Used'!$D$3:$D$55,'List of Molecules Used'!$F$3:$F$55,"",0,1)</f>
        <v>30.48</v>
      </c>
    </row>
    <row r="5203" spans="1:8">
      <c r="A5203" s="2" t="s">
        <v>146</v>
      </c>
      <c r="B5203" s="2"/>
      <c r="C5203">
        <v>205.12</v>
      </c>
      <c r="D5203">
        <v>2.5</v>
      </c>
      <c r="E5203">
        <v>133.6</v>
      </c>
      <c r="F5203" t="s">
        <v>237</v>
      </c>
      <c r="G5203">
        <f>_xlfn.XLOOKUP(A5203,'List of Molecules Used'!$D$3:$D$55,'List of Molecules Used'!$E$3:$E$55,"",0,1)</f>
        <v>293.02999999999997</v>
      </c>
      <c r="H5203">
        <f>_xlfn.XLOOKUP(A5203,'List of Molecules Used'!$D$3:$D$55,'List of Molecules Used'!$F$3:$F$55,"",0,1)</f>
        <v>30.48</v>
      </c>
    </row>
    <row r="5204" spans="1:8">
      <c r="A5204" s="2" t="s">
        <v>146</v>
      </c>
      <c r="B5204" s="2"/>
      <c r="C5204">
        <v>205.12</v>
      </c>
      <c r="D5204">
        <v>3</v>
      </c>
      <c r="E5204">
        <v>133.57</v>
      </c>
      <c r="F5204" t="s">
        <v>237</v>
      </c>
      <c r="G5204">
        <f>_xlfn.XLOOKUP(A5204,'List of Molecules Used'!$D$3:$D$55,'List of Molecules Used'!$E$3:$E$55,"",0,1)</f>
        <v>293.02999999999997</v>
      </c>
      <c r="H5204">
        <f>_xlfn.XLOOKUP(A5204,'List of Molecules Used'!$D$3:$D$55,'List of Molecules Used'!$F$3:$F$55,"",0,1)</f>
        <v>30.48</v>
      </c>
    </row>
    <row r="5205" spans="1:8">
      <c r="A5205" s="2" t="s">
        <v>146</v>
      </c>
      <c r="B5205" s="2"/>
      <c r="C5205">
        <v>205.12</v>
      </c>
      <c r="D5205">
        <v>3.5</v>
      </c>
      <c r="E5205">
        <v>133.54</v>
      </c>
      <c r="F5205" t="s">
        <v>237</v>
      </c>
      <c r="G5205">
        <f>_xlfn.XLOOKUP(A5205,'List of Molecules Used'!$D$3:$D$55,'List of Molecules Used'!$E$3:$E$55,"",0,1)</f>
        <v>293.02999999999997</v>
      </c>
      <c r="H5205">
        <f>_xlfn.XLOOKUP(A5205,'List of Molecules Used'!$D$3:$D$55,'List of Molecules Used'!$F$3:$F$55,"",0,1)</f>
        <v>30.48</v>
      </c>
    </row>
    <row r="5206" spans="1:8">
      <c r="A5206" s="2" t="s">
        <v>146</v>
      </c>
      <c r="B5206" s="2"/>
      <c r="C5206">
        <v>205.12</v>
      </c>
      <c r="D5206">
        <v>4</v>
      </c>
      <c r="E5206">
        <v>133.51</v>
      </c>
      <c r="F5206" t="s">
        <v>237</v>
      </c>
      <c r="G5206">
        <f>_xlfn.XLOOKUP(A5206,'List of Molecules Used'!$D$3:$D$55,'List of Molecules Used'!$E$3:$E$55,"",0,1)</f>
        <v>293.02999999999997</v>
      </c>
      <c r="H5206">
        <f>_xlfn.XLOOKUP(A5206,'List of Molecules Used'!$D$3:$D$55,'List of Molecules Used'!$F$3:$F$55,"",0,1)</f>
        <v>30.48</v>
      </c>
    </row>
    <row r="5207" spans="1:8">
      <c r="A5207" s="2" t="s">
        <v>146</v>
      </c>
      <c r="B5207" s="2"/>
      <c r="C5207">
        <v>205.12</v>
      </c>
      <c r="D5207">
        <v>4.5</v>
      </c>
      <c r="E5207">
        <v>133.47999999999999</v>
      </c>
      <c r="F5207" t="s">
        <v>237</v>
      </c>
      <c r="G5207">
        <f>_xlfn.XLOOKUP(A5207,'List of Molecules Used'!$D$3:$D$55,'List of Molecules Used'!$E$3:$E$55,"",0,1)</f>
        <v>293.02999999999997</v>
      </c>
      <c r="H5207">
        <f>_xlfn.XLOOKUP(A5207,'List of Molecules Used'!$D$3:$D$55,'List of Molecules Used'!$F$3:$F$55,"",0,1)</f>
        <v>30.48</v>
      </c>
    </row>
    <row r="5208" spans="1:8">
      <c r="A5208" s="2" t="s">
        <v>146</v>
      </c>
      <c r="B5208" s="2"/>
      <c r="C5208">
        <v>205.12</v>
      </c>
      <c r="D5208">
        <v>5</v>
      </c>
      <c r="E5208">
        <v>133.44999999999999</v>
      </c>
      <c r="F5208" t="s">
        <v>237</v>
      </c>
      <c r="G5208">
        <f>_xlfn.XLOOKUP(A5208,'List of Molecules Used'!$D$3:$D$55,'List of Molecules Used'!$E$3:$E$55,"",0,1)</f>
        <v>293.02999999999997</v>
      </c>
      <c r="H5208">
        <f>_xlfn.XLOOKUP(A5208,'List of Molecules Used'!$D$3:$D$55,'List of Molecules Used'!$F$3:$F$55,"",0,1)</f>
        <v>30.48</v>
      </c>
    </row>
    <row r="5209" spans="1:8">
      <c r="A5209" s="2" t="s">
        <v>146</v>
      </c>
      <c r="B5209" s="2"/>
      <c r="C5209">
        <v>205.12</v>
      </c>
      <c r="D5209">
        <v>5.5</v>
      </c>
      <c r="E5209">
        <v>133.41999999999999</v>
      </c>
      <c r="F5209" t="s">
        <v>237</v>
      </c>
      <c r="G5209">
        <f>_xlfn.XLOOKUP(A5209,'List of Molecules Used'!$D$3:$D$55,'List of Molecules Used'!$E$3:$E$55,"",0,1)</f>
        <v>293.02999999999997</v>
      </c>
      <c r="H5209">
        <f>_xlfn.XLOOKUP(A5209,'List of Molecules Used'!$D$3:$D$55,'List of Molecules Used'!$F$3:$F$55,"",0,1)</f>
        <v>30.48</v>
      </c>
    </row>
    <row r="5210" spans="1:8">
      <c r="A5210" s="2" t="s">
        <v>146</v>
      </c>
      <c r="B5210" s="2"/>
      <c r="C5210">
        <v>205.12</v>
      </c>
      <c r="D5210">
        <v>6</v>
      </c>
      <c r="E5210">
        <v>133.38999999999999</v>
      </c>
      <c r="F5210" t="s">
        <v>237</v>
      </c>
      <c r="G5210">
        <f>_xlfn.XLOOKUP(A5210,'List of Molecules Used'!$D$3:$D$55,'List of Molecules Used'!$E$3:$E$55,"",0,1)</f>
        <v>293.02999999999997</v>
      </c>
      <c r="H5210">
        <f>_xlfn.XLOOKUP(A5210,'List of Molecules Used'!$D$3:$D$55,'List of Molecules Used'!$F$3:$F$55,"",0,1)</f>
        <v>30.48</v>
      </c>
    </row>
    <row r="5211" spans="1:8">
      <c r="A5211" s="2" t="s">
        <v>146</v>
      </c>
      <c r="B5211" s="2"/>
      <c r="C5211">
        <v>205.12</v>
      </c>
      <c r="D5211">
        <v>6.5</v>
      </c>
      <c r="E5211">
        <v>133.36000000000001</v>
      </c>
      <c r="F5211" t="s">
        <v>237</v>
      </c>
      <c r="G5211">
        <f>_xlfn.XLOOKUP(A5211,'List of Molecules Used'!$D$3:$D$55,'List of Molecules Used'!$E$3:$E$55,"",0,1)</f>
        <v>293.02999999999997</v>
      </c>
      <c r="H5211">
        <f>_xlfn.XLOOKUP(A5211,'List of Molecules Used'!$D$3:$D$55,'List of Molecules Used'!$F$3:$F$55,"",0,1)</f>
        <v>30.48</v>
      </c>
    </row>
    <row r="5212" spans="1:8">
      <c r="A5212" s="2" t="s">
        <v>146</v>
      </c>
      <c r="B5212" s="2"/>
      <c r="C5212">
        <v>205.12</v>
      </c>
      <c r="D5212">
        <v>7</v>
      </c>
      <c r="E5212">
        <v>133.33000000000001</v>
      </c>
      <c r="F5212" t="s">
        <v>237</v>
      </c>
      <c r="G5212">
        <f>_xlfn.XLOOKUP(A5212,'List of Molecules Used'!$D$3:$D$55,'List of Molecules Used'!$E$3:$E$55,"",0,1)</f>
        <v>293.02999999999997</v>
      </c>
      <c r="H5212">
        <f>_xlfn.XLOOKUP(A5212,'List of Molecules Used'!$D$3:$D$55,'List of Molecules Used'!$F$3:$F$55,"",0,1)</f>
        <v>30.48</v>
      </c>
    </row>
    <row r="5213" spans="1:8">
      <c r="A5213" s="2" t="s">
        <v>146</v>
      </c>
      <c r="B5213" s="2"/>
      <c r="C5213">
        <v>205.12</v>
      </c>
      <c r="D5213">
        <v>7.5</v>
      </c>
      <c r="E5213">
        <v>133.30000000000001</v>
      </c>
      <c r="F5213" t="s">
        <v>237</v>
      </c>
      <c r="G5213">
        <f>_xlfn.XLOOKUP(A5213,'List of Molecules Used'!$D$3:$D$55,'List of Molecules Used'!$E$3:$E$55,"",0,1)</f>
        <v>293.02999999999997</v>
      </c>
      <c r="H5213">
        <f>_xlfn.XLOOKUP(A5213,'List of Molecules Used'!$D$3:$D$55,'List of Molecules Used'!$F$3:$F$55,"",0,1)</f>
        <v>30.48</v>
      </c>
    </row>
    <row r="5214" spans="1:8">
      <c r="A5214" s="2" t="s">
        <v>146</v>
      </c>
      <c r="B5214" s="2"/>
      <c r="C5214">
        <v>205.12</v>
      </c>
      <c r="D5214">
        <v>8</v>
      </c>
      <c r="E5214">
        <v>133.27000000000001</v>
      </c>
      <c r="F5214" t="s">
        <v>237</v>
      </c>
      <c r="G5214">
        <f>_xlfn.XLOOKUP(A5214,'List of Molecules Used'!$D$3:$D$55,'List of Molecules Used'!$E$3:$E$55,"",0,1)</f>
        <v>293.02999999999997</v>
      </c>
      <c r="H5214">
        <f>_xlfn.XLOOKUP(A5214,'List of Molecules Used'!$D$3:$D$55,'List of Molecules Used'!$F$3:$F$55,"",0,1)</f>
        <v>30.48</v>
      </c>
    </row>
    <row r="5215" spans="1:8">
      <c r="A5215" s="2" t="s">
        <v>146</v>
      </c>
      <c r="B5215" s="2"/>
      <c r="C5215">
        <v>205.12</v>
      </c>
      <c r="D5215">
        <v>8.5</v>
      </c>
      <c r="E5215">
        <v>133.24</v>
      </c>
      <c r="F5215" t="s">
        <v>237</v>
      </c>
      <c r="G5215">
        <f>_xlfn.XLOOKUP(A5215,'List of Molecules Used'!$D$3:$D$55,'List of Molecules Used'!$E$3:$E$55,"",0,1)</f>
        <v>293.02999999999997</v>
      </c>
      <c r="H5215">
        <f>_xlfn.XLOOKUP(A5215,'List of Molecules Used'!$D$3:$D$55,'List of Molecules Used'!$F$3:$F$55,"",0,1)</f>
        <v>30.48</v>
      </c>
    </row>
    <row r="5216" spans="1:8">
      <c r="A5216" s="2" t="s">
        <v>146</v>
      </c>
      <c r="B5216" s="2"/>
      <c r="C5216">
        <v>205.12</v>
      </c>
      <c r="D5216">
        <v>9</v>
      </c>
      <c r="E5216">
        <v>133.21</v>
      </c>
      <c r="F5216" t="s">
        <v>237</v>
      </c>
      <c r="G5216">
        <f>_xlfn.XLOOKUP(A5216,'List of Molecules Used'!$D$3:$D$55,'List of Molecules Used'!$E$3:$E$55,"",0,1)</f>
        <v>293.02999999999997</v>
      </c>
      <c r="H5216">
        <f>_xlfn.XLOOKUP(A5216,'List of Molecules Used'!$D$3:$D$55,'List of Molecules Used'!$F$3:$F$55,"",0,1)</f>
        <v>30.48</v>
      </c>
    </row>
    <row r="5217" spans="1:8">
      <c r="A5217" s="2" t="s">
        <v>146</v>
      </c>
      <c r="B5217" s="2"/>
      <c r="C5217">
        <v>205.12</v>
      </c>
      <c r="D5217">
        <v>9.5</v>
      </c>
      <c r="E5217">
        <v>133.18</v>
      </c>
      <c r="F5217" t="s">
        <v>237</v>
      </c>
      <c r="G5217">
        <f>_xlfn.XLOOKUP(A5217,'List of Molecules Used'!$D$3:$D$55,'List of Molecules Used'!$E$3:$E$55,"",0,1)</f>
        <v>293.02999999999997</v>
      </c>
      <c r="H5217">
        <f>_xlfn.XLOOKUP(A5217,'List of Molecules Used'!$D$3:$D$55,'List of Molecules Used'!$F$3:$F$55,"",0,1)</f>
        <v>30.48</v>
      </c>
    </row>
    <row r="5218" spans="1:8">
      <c r="A5218" s="2" t="s">
        <v>146</v>
      </c>
      <c r="B5218" s="2"/>
      <c r="C5218">
        <v>205.12</v>
      </c>
      <c r="D5218">
        <v>10</v>
      </c>
      <c r="E5218">
        <v>133.15</v>
      </c>
      <c r="F5218" t="s">
        <v>237</v>
      </c>
      <c r="G5218">
        <f>_xlfn.XLOOKUP(A5218,'List of Molecules Used'!$D$3:$D$55,'List of Molecules Used'!$E$3:$E$55,"",0,1)</f>
        <v>293.02999999999997</v>
      </c>
      <c r="H5218">
        <f>_xlfn.XLOOKUP(A5218,'List of Molecules Used'!$D$3:$D$55,'List of Molecules Used'!$F$3:$F$55,"",0,1)</f>
        <v>30.48</v>
      </c>
    </row>
    <row r="5219" spans="1:8">
      <c r="A5219" s="2" t="s">
        <v>146</v>
      </c>
      <c r="B5219" s="2"/>
      <c r="C5219">
        <v>234.42</v>
      </c>
      <c r="D5219">
        <v>1</v>
      </c>
      <c r="E5219">
        <v>93.039000000000001</v>
      </c>
      <c r="F5219" t="s">
        <v>238</v>
      </c>
      <c r="G5219">
        <f>_xlfn.XLOOKUP(A5219,'List of Molecules Used'!$D$3:$D$55,'List of Molecules Used'!$E$3:$E$55,"",0,1)</f>
        <v>293.02999999999997</v>
      </c>
      <c r="H5219">
        <f>_xlfn.XLOOKUP(A5219,'List of Molecules Used'!$D$3:$D$55,'List of Molecules Used'!$F$3:$F$55,"",0,1)</f>
        <v>30.48</v>
      </c>
    </row>
    <row r="5220" spans="1:8">
      <c r="A5220" s="2" t="s">
        <v>146</v>
      </c>
      <c r="B5220" s="2"/>
      <c r="C5220">
        <v>234.42</v>
      </c>
      <c r="D5220">
        <v>1.5</v>
      </c>
      <c r="E5220">
        <v>93.915999999999997</v>
      </c>
      <c r="F5220" t="s">
        <v>238</v>
      </c>
      <c r="G5220">
        <f>_xlfn.XLOOKUP(A5220,'List of Molecules Used'!$D$3:$D$55,'List of Molecules Used'!$E$3:$E$55,"",0,1)</f>
        <v>293.02999999999997</v>
      </c>
      <c r="H5220">
        <f>_xlfn.XLOOKUP(A5220,'List of Molecules Used'!$D$3:$D$55,'List of Molecules Used'!$F$3:$F$55,"",0,1)</f>
        <v>30.48</v>
      </c>
    </row>
    <row r="5221" spans="1:8">
      <c r="A5221" s="2" t="s">
        <v>146</v>
      </c>
      <c r="B5221" s="2"/>
      <c r="C5221">
        <v>234.42</v>
      </c>
      <c r="D5221">
        <v>2</v>
      </c>
      <c r="E5221">
        <v>94.856999999999999</v>
      </c>
      <c r="F5221" t="s">
        <v>238</v>
      </c>
      <c r="G5221">
        <f>_xlfn.XLOOKUP(A5221,'List of Molecules Used'!$D$3:$D$55,'List of Molecules Used'!$E$3:$E$55,"",0,1)</f>
        <v>293.02999999999997</v>
      </c>
      <c r="H5221">
        <f>_xlfn.XLOOKUP(A5221,'List of Molecules Used'!$D$3:$D$55,'List of Molecules Used'!$F$3:$F$55,"",0,1)</f>
        <v>30.48</v>
      </c>
    </row>
    <row r="5222" spans="1:8">
      <c r="A5222" s="2" t="s">
        <v>146</v>
      </c>
      <c r="B5222" s="2"/>
      <c r="C5222">
        <v>234.42</v>
      </c>
      <c r="D5222">
        <v>2.5</v>
      </c>
      <c r="E5222">
        <v>95.873999999999995</v>
      </c>
      <c r="F5222" t="s">
        <v>238</v>
      </c>
      <c r="G5222">
        <f>_xlfn.XLOOKUP(A5222,'List of Molecules Used'!$D$3:$D$55,'List of Molecules Used'!$E$3:$E$55,"",0,1)</f>
        <v>293.02999999999997</v>
      </c>
      <c r="H5222">
        <f>_xlfn.XLOOKUP(A5222,'List of Molecules Used'!$D$3:$D$55,'List of Molecules Used'!$F$3:$F$55,"",0,1)</f>
        <v>30.48</v>
      </c>
    </row>
    <row r="5223" spans="1:8">
      <c r="A5223" s="2" t="s">
        <v>146</v>
      </c>
      <c r="B5223" s="2"/>
      <c r="C5223">
        <v>234.42</v>
      </c>
      <c r="D5223">
        <v>3</v>
      </c>
      <c r="E5223">
        <v>96.981999999999999</v>
      </c>
      <c r="F5223" t="s">
        <v>238</v>
      </c>
      <c r="G5223">
        <f>_xlfn.XLOOKUP(A5223,'List of Molecules Used'!$D$3:$D$55,'List of Molecules Used'!$E$3:$E$55,"",0,1)</f>
        <v>293.02999999999997</v>
      </c>
      <c r="H5223">
        <f>_xlfn.XLOOKUP(A5223,'List of Molecules Used'!$D$3:$D$55,'List of Molecules Used'!$F$3:$F$55,"",0,1)</f>
        <v>30.48</v>
      </c>
    </row>
    <row r="5224" spans="1:8">
      <c r="A5224" s="2" t="s">
        <v>146</v>
      </c>
      <c r="B5224" s="2"/>
      <c r="C5224">
        <v>234.42</v>
      </c>
      <c r="D5224">
        <v>3.5</v>
      </c>
      <c r="E5224">
        <v>98.195999999999998</v>
      </c>
      <c r="F5224" t="s">
        <v>238</v>
      </c>
      <c r="G5224">
        <f>_xlfn.XLOOKUP(A5224,'List of Molecules Used'!$D$3:$D$55,'List of Molecules Used'!$E$3:$E$55,"",0,1)</f>
        <v>293.02999999999997</v>
      </c>
      <c r="H5224">
        <f>_xlfn.XLOOKUP(A5224,'List of Molecules Used'!$D$3:$D$55,'List of Molecules Used'!$F$3:$F$55,"",0,1)</f>
        <v>30.48</v>
      </c>
    </row>
    <row r="5225" spans="1:8">
      <c r="A5225" s="2" t="s">
        <v>146</v>
      </c>
      <c r="B5225" s="2"/>
      <c r="C5225">
        <v>234.42</v>
      </c>
      <c r="D5225">
        <v>4</v>
      </c>
      <c r="E5225">
        <v>99.537999999999997</v>
      </c>
      <c r="F5225" t="s">
        <v>238</v>
      </c>
      <c r="G5225">
        <f>_xlfn.XLOOKUP(A5225,'List of Molecules Used'!$D$3:$D$55,'List of Molecules Used'!$E$3:$E$55,"",0,1)</f>
        <v>293.02999999999997</v>
      </c>
      <c r="H5225">
        <f>_xlfn.XLOOKUP(A5225,'List of Molecules Used'!$D$3:$D$55,'List of Molecules Used'!$F$3:$F$55,"",0,1)</f>
        <v>30.48</v>
      </c>
    </row>
    <row r="5226" spans="1:8">
      <c r="A5226" s="2" t="s">
        <v>146</v>
      </c>
      <c r="B5226" s="2"/>
      <c r="C5226">
        <v>234.42</v>
      </c>
      <c r="D5226">
        <v>4.5</v>
      </c>
      <c r="E5226">
        <v>101.03</v>
      </c>
      <c r="F5226" t="s">
        <v>238</v>
      </c>
      <c r="G5226">
        <f>_xlfn.XLOOKUP(A5226,'List of Molecules Used'!$D$3:$D$55,'List of Molecules Used'!$E$3:$E$55,"",0,1)</f>
        <v>293.02999999999997</v>
      </c>
      <c r="H5226">
        <f>_xlfn.XLOOKUP(A5226,'List of Molecules Used'!$D$3:$D$55,'List of Molecules Used'!$F$3:$F$55,"",0,1)</f>
        <v>30.48</v>
      </c>
    </row>
    <row r="5227" spans="1:8">
      <c r="A5227" s="2" t="s">
        <v>146</v>
      </c>
      <c r="B5227" s="2"/>
      <c r="C5227">
        <v>234.42</v>
      </c>
      <c r="D5227">
        <v>5</v>
      </c>
      <c r="E5227">
        <v>102.71</v>
      </c>
      <c r="F5227" t="s">
        <v>238</v>
      </c>
      <c r="G5227">
        <f>_xlfn.XLOOKUP(A5227,'List of Molecules Used'!$D$3:$D$55,'List of Molecules Used'!$E$3:$E$55,"",0,1)</f>
        <v>293.02999999999997</v>
      </c>
      <c r="H5227">
        <f>_xlfn.XLOOKUP(A5227,'List of Molecules Used'!$D$3:$D$55,'List of Molecules Used'!$F$3:$F$55,"",0,1)</f>
        <v>30.48</v>
      </c>
    </row>
    <row r="5228" spans="1:8">
      <c r="A5228" s="2" t="s">
        <v>146</v>
      </c>
      <c r="B5228" s="2"/>
      <c r="C5228">
        <v>234.42</v>
      </c>
      <c r="D5228">
        <v>5.5</v>
      </c>
      <c r="E5228">
        <v>104.63</v>
      </c>
      <c r="F5228" t="s">
        <v>238</v>
      </c>
      <c r="G5228">
        <f>_xlfn.XLOOKUP(A5228,'List of Molecules Used'!$D$3:$D$55,'List of Molecules Used'!$E$3:$E$55,"",0,1)</f>
        <v>293.02999999999997</v>
      </c>
      <c r="H5228">
        <f>_xlfn.XLOOKUP(A5228,'List of Molecules Used'!$D$3:$D$55,'List of Molecules Used'!$F$3:$F$55,"",0,1)</f>
        <v>30.48</v>
      </c>
    </row>
    <row r="5229" spans="1:8">
      <c r="A5229" s="2" t="s">
        <v>146</v>
      </c>
      <c r="B5229" s="2"/>
      <c r="C5229">
        <v>234.42</v>
      </c>
      <c r="D5229">
        <v>5.6555</v>
      </c>
      <c r="E5229">
        <v>105.28</v>
      </c>
      <c r="F5229" t="s">
        <v>238</v>
      </c>
      <c r="G5229">
        <f>_xlfn.XLOOKUP(A5229,'List of Molecules Used'!$D$3:$D$55,'List of Molecules Used'!$E$3:$E$55,"",0,1)</f>
        <v>293.02999999999997</v>
      </c>
      <c r="H5229">
        <f>_xlfn.XLOOKUP(A5229,'List of Molecules Used'!$D$3:$D$55,'List of Molecules Used'!$F$3:$F$55,"",0,1)</f>
        <v>30.48</v>
      </c>
    </row>
    <row r="5230" spans="1:8">
      <c r="A5230" s="2" t="s">
        <v>146</v>
      </c>
      <c r="B5230" s="2"/>
      <c r="C5230">
        <v>234.42</v>
      </c>
      <c r="D5230">
        <v>5.6555</v>
      </c>
      <c r="E5230">
        <v>147.82</v>
      </c>
      <c r="F5230" t="s">
        <v>237</v>
      </c>
      <c r="G5230">
        <f>_xlfn.XLOOKUP(A5230,'List of Molecules Used'!$D$3:$D$55,'List of Molecules Used'!$E$3:$E$55,"",0,1)</f>
        <v>293.02999999999997</v>
      </c>
      <c r="H5230">
        <f>_xlfn.XLOOKUP(A5230,'List of Molecules Used'!$D$3:$D$55,'List of Molecules Used'!$F$3:$F$55,"",0,1)</f>
        <v>30.48</v>
      </c>
    </row>
    <row r="5231" spans="1:8">
      <c r="A5231" s="2" t="s">
        <v>146</v>
      </c>
      <c r="B5231" s="2"/>
      <c r="C5231">
        <v>234.42</v>
      </c>
      <c r="D5231">
        <v>6</v>
      </c>
      <c r="E5231">
        <v>147.76</v>
      </c>
      <c r="F5231" t="s">
        <v>237</v>
      </c>
      <c r="G5231">
        <f>_xlfn.XLOOKUP(A5231,'List of Molecules Used'!$D$3:$D$55,'List of Molecules Used'!$E$3:$E$55,"",0,1)</f>
        <v>293.02999999999997</v>
      </c>
      <c r="H5231">
        <f>_xlfn.XLOOKUP(A5231,'List of Molecules Used'!$D$3:$D$55,'List of Molecules Used'!$F$3:$F$55,"",0,1)</f>
        <v>30.48</v>
      </c>
    </row>
    <row r="5232" spans="1:8">
      <c r="A5232" s="2" t="s">
        <v>146</v>
      </c>
      <c r="B5232" s="2"/>
      <c r="C5232">
        <v>234.42</v>
      </c>
      <c r="D5232">
        <v>6.5</v>
      </c>
      <c r="E5232">
        <v>147.66999999999999</v>
      </c>
      <c r="F5232" t="s">
        <v>237</v>
      </c>
      <c r="G5232">
        <f>_xlfn.XLOOKUP(A5232,'List of Molecules Used'!$D$3:$D$55,'List of Molecules Used'!$E$3:$E$55,"",0,1)</f>
        <v>293.02999999999997</v>
      </c>
      <c r="H5232">
        <f>_xlfn.XLOOKUP(A5232,'List of Molecules Used'!$D$3:$D$55,'List of Molecules Used'!$F$3:$F$55,"",0,1)</f>
        <v>30.48</v>
      </c>
    </row>
    <row r="5233" spans="1:8">
      <c r="A5233" s="2" t="s">
        <v>146</v>
      </c>
      <c r="B5233" s="2"/>
      <c r="C5233">
        <v>234.42</v>
      </c>
      <c r="D5233">
        <v>7</v>
      </c>
      <c r="E5233">
        <v>147.58000000000001</v>
      </c>
      <c r="F5233" t="s">
        <v>237</v>
      </c>
      <c r="G5233">
        <f>_xlfn.XLOOKUP(A5233,'List of Molecules Used'!$D$3:$D$55,'List of Molecules Used'!$E$3:$E$55,"",0,1)</f>
        <v>293.02999999999997</v>
      </c>
      <c r="H5233">
        <f>_xlfn.XLOOKUP(A5233,'List of Molecules Used'!$D$3:$D$55,'List of Molecules Used'!$F$3:$F$55,"",0,1)</f>
        <v>30.48</v>
      </c>
    </row>
    <row r="5234" spans="1:8">
      <c r="A5234" s="2" t="s">
        <v>146</v>
      </c>
      <c r="B5234" s="2"/>
      <c r="C5234">
        <v>234.42</v>
      </c>
      <c r="D5234">
        <v>7.5</v>
      </c>
      <c r="E5234">
        <v>147.49</v>
      </c>
      <c r="F5234" t="s">
        <v>237</v>
      </c>
      <c r="G5234">
        <f>_xlfn.XLOOKUP(A5234,'List of Molecules Used'!$D$3:$D$55,'List of Molecules Used'!$E$3:$E$55,"",0,1)</f>
        <v>293.02999999999997</v>
      </c>
      <c r="H5234">
        <f>_xlfn.XLOOKUP(A5234,'List of Molecules Used'!$D$3:$D$55,'List of Molecules Used'!$F$3:$F$55,"",0,1)</f>
        <v>30.48</v>
      </c>
    </row>
    <row r="5235" spans="1:8">
      <c r="A5235" s="2" t="s">
        <v>146</v>
      </c>
      <c r="B5235" s="2"/>
      <c r="C5235">
        <v>234.42</v>
      </c>
      <c r="D5235">
        <v>8</v>
      </c>
      <c r="E5235">
        <v>147.41</v>
      </c>
      <c r="F5235" t="s">
        <v>237</v>
      </c>
      <c r="G5235">
        <f>_xlfn.XLOOKUP(A5235,'List of Molecules Used'!$D$3:$D$55,'List of Molecules Used'!$E$3:$E$55,"",0,1)</f>
        <v>293.02999999999997</v>
      </c>
      <c r="H5235">
        <f>_xlfn.XLOOKUP(A5235,'List of Molecules Used'!$D$3:$D$55,'List of Molecules Used'!$F$3:$F$55,"",0,1)</f>
        <v>30.48</v>
      </c>
    </row>
    <row r="5236" spans="1:8">
      <c r="A5236" s="2" t="s">
        <v>146</v>
      </c>
      <c r="B5236" s="2"/>
      <c r="C5236">
        <v>234.42</v>
      </c>
      <c r="D5236">
        <v>8.5</v>
      </c>
      <c r="E5236">
        <v>147.32</v>
      </c>
      <c r="F5236" t="s">
        <v>237</v>
      </c>
      <c r="G5236">
        <f>_xlfn.XLOOKUP(A5236,'List of Molecules Used'!$D$3:$D$55,'List of Molecules Used'!$E$3:$E$55,"",0,1)</f>
        <v>293.02999999999997</v>
      </c>
      <c r="H5236">
        <f>_xlfn.XLOOKUP(A5236,'List of Molecules Used'!$D$3:$D$55,'List of Molecules Used'!$F$3:$F$55,"",0,1)</f>
        <v>30.48</v>
      </c>
    </row>
    <row r="5237" spans="1:8">
      <c r="A5237" s="2" t="s">
        <v>146</v>
      </c>
      <c r="B5237" s="2"/>
      <c r="C5237">
        <v>234.42</v>
      </c>
      <c r="D5237">
        <v>9</v>
      </c>
      <c r="E5237">
        <v>147.22999999999999</v>
      </c>
      <c r="F5237" t="s">
        <v>237</v>
      </c>
      <c r="G5237">
        <f>_xlfn.XLOOKUP(A5237,'List of Molecules Used'!$D$3:$D$55,'List of Molecules Used'!$E$3:$E$55,"",0,1)</f>
        <v>293.02999999999997</v>
      </c>
      <c r="H5237">
        <f>_xlfn.XLOOKUP(A5237,'List of Molecules Used'!$D$3:$D$55,'List of Molecules Used'!$F$3:$F$55,"",0,1)</f>
        <v>30.48</v>
      </c>
    </row>
    <row r="5238" spans="1:8">
      <c r="A5238" s="2" t="s">
        <v>146</v>
      </c>
      <c r="B5238" s="2"/>
      <c r="C5238">
        <v>234.42</v>
      </c>
      <c r="D5238">
        <v>9.5</v>
      </c>
      <c r="E5238">
        <v>147.15</v>
      </c>
      <c r="F5238" t="s">
        <v>237</v>
      </c>
      <c r="G5238">
        <f>_xlfn.XLOOKUP(A5238,'List of Molecules Used'!$D$3:$D$55,'List of Molecules Used'!$E$3:$E$55,"",0,1)</f>
        <v>293.02999999999997</v>
      </c>
      <c r="H5238">
        <f>_xlfn.XLOOKUP(A5238,'List of Molecules Used'!$D$3:$D$55,'List of Molecules Used'!$F$3:$F$55,"",0,1)</f>
        <v>30.48</v>
      </c>
    </row>
    <row r="5239" spans="1:8">
      <c r="A5239" s="2" t="s">
        <v>146</v>
      </c>
      <c r="B5239" s="2"/>
      <c r="C5239">
        <v>234.42</v>
      </c>
      <c r="D5239">
        <v>10</v>
      </c>
      <c r="E5239">
        <v>147.06</v>
      </c>
      <c r="F5239" t="s">
        <v>237</v>
      </c>
      <c r="G5239">
        <f>_xlfn.XLOOKUP(A5239,'List of Molecules Used'!$D$3:$D$55,'List of Molecules Used'!$E$3:$E$55,"",0,1)</f>
        <v>293.02999999999997</v>
      </c>
      <c r="H5239">
        <f>_xlfn.XLOOKUP(A5239,'List of Molecules Used'!$D$3:$D$55,'List of Molecules Used'!$F$3:$F$55,"",0,1)</f>
        <v>30.48</v>
      </c>
    </row>
    <row r="5240" spans="1:8">
      <c r="A5240" s="2" t="s">
        <v>146</v>
      </c>
      <c r="B5240" s="2"/>
      <c r="C5240">
        <v>263.73</v>
      </c>
      <c r="D5240">
        <v>1</v>
      </c>
      <c r="E5240">
        <v>99.594999999999999</v>
      </c>
      <c r="F5240" t="s">
        <v>238</v>
      </c>
      <c r="G5240">
        <f>_xlfn.XLOOKUP(A5240,'List of Molecules Used'!$D$3:$D$55,'List of Molecules Used'!$E$3:$E$55,"",0,1)</f>
        <v>293.02999999999997</v>
      </c>
      <c r="H5240">
        <f>_xlfn.XLOOKUP(A5240,'List of Molecules Used'!$D$3:$D$55,'List of Molecules Used'!$F$3:$F$55,"",0,1)</f>
        <v>30.48</v>
      </c>
    </row>
    <row r="5241" spans="1:8">
      <c r="A5241" s="2" t="s">
        <v>146</v>
      </c>
      <c r="B5241" s="2"/>
      <c r="C5241">
        <v>263.73</v>
      </c>
      <c r="D5241">
        <v>1.5</v>
      </c>
      <c r="E5241">
        <v>100.13</v>
      </c>
      <c r="F5241" t="s">
        <v>238</v>
      </c>
      <c r="G5241">
        <f>_xlfn.XLOOKUP(A5241,'List of Molecules Used'!$D$3:$D$55,'List of Molecules Used'!$E$3:$E$55,"",0,1)</f>
        <v>293.02999999999997</v>
      </c>
      <c r="H5241">
        <f>_xlfn.XLOOKUP(A5241,'List of Molecules Used'!$D$3:$D$55,'List of Molecules Used'!$F$3:$F$55,"",0,1)</f>
        <v>30.48</v>
      </c>
    </row>
    <row r="5242" spans="1:8">
      <c r="A5242" s="2" t="s">
        <v>146</v>
      </c>
      <c r="B5242" s="2"/>
      <c r="C5242">
        <v>263.73</v>
      </c>
      <c r="D5242">
        <v>2</v>
      </c>
      <c r="E5242">
        <v>100.68</v>
      </c>
      <c r="F5242" t="s">
        <v>238</v>
      </c>
      <c r="G5242">
        <f>_xlfn.XLOOKUP(A5242,'List of Molecules Used'!$D$3:$D$55,'List of Molecules Used'!$E$3:$E$55,"",0,1)</f>
        <v>293.02999999999997</v>
      </c>
      <c r="H5242">
        <f>_xlfn.XLOOKUP(A5242,'List of Molecules Used'!$D$3:$D$55,'List of Molecules Used'!$F$3:$F$55,"",0,1)</f>
        <v>30.48</v>
      </c>
    </row>
    <row r="5243" spans="1:8">
      <c r="A5243" s="2" t="s">
        <v>146</v>
      </c>
      <c r="B5243" s="2"/>
      <c r="C5243">
        <v>263.73</v>
      </c>
      <c r="D5243">
        <v>2.5</v>
      </c>
      <c r="E5243">
        <v>101.26</v>
      </c>
      <c r="F5243" t="s">
        <v>238</v>
      </c>
      <c r="G5243">
        <f>_xlfn.XLOOKUP(A5243,'List of Molecules Used'!$D$3:$D$55,'List of Molecules Used'!$E$3:$E$55,"",0,1)</f>
        <v>293.02999999999997</v>
      </c>
      <c r="H5243">
        <f>_xlfn.XLOOKUP(A5243,'List of Molecules Used'!$D$3:$D$55,'List of Molecules Used'!$F$3:$F$55,"",0,1)</f>
        <v>30.48</v>
      </c>
    </row>
    <row r="5244" spans="1:8">
      <c r="A5244" s="2" t="s">
        <v>146</v>
      </c>
      <c r="B5244" s="2"/>
      <c r="C5244">
        <v>263.73</v>
      </c>
      <c r="D5244">
        <v>3</v>
      </c>
      <c r="E5244">
        <v>101.87</v>
      </c>
      <c r="F5244" t="s">
        <v>238</v>
      </c>
      <c r="G5244">
        <f>_xlfn.XLOOKUP(A5244,'List of Molecules Used'!$D$3:$D$55,'List of Molecules Used'!$E$3:$E$55,"",0,1)</f>
        <v>293.02999999999997</v>
      </c>
      <c r="H5244">
        <f>_xlfn.XLOOKUP(A5244,'List of Molecules Used'!$D$3:$D$55,'List of Molecules Used'!$F$3:$F$55,"",0,1)</f>
        <v>30.48</v>
      </c>
    </row>
    <row r="5245" spans="1:8">
      <c r="A5245" s="2" t="s">
        <v>146</v>
      </c>
      <c r="B5245" s="2"/>
      <c r="C5245">
        <v>263.73</v>
      </c>
      <c r="D5245">
        <v>3.5</v>
      </c>
      <c r="E5245">
        <v>102.51</v>
      </c>
      <c r="F5245" t="s">
        <v>238</v>
      </c>
      <c r="G5245">
        <f>_xlfn.XLOOKUP(A5245,'List of Molecules Used'!$D$3:$D$55,'List of Molecules Used'!$E$3:$E$55,"",0,1)</f>
        <v>293.02999999999997</v>
      </c>
      <c r="H5245">
        <f>_xlfn.XLOOKUP(A5245,'List of Molecules Used'!$D$3:$D$55,'List of Molecules Used'!$F$3:$F$55,"",0,1)</f>
        <v>30.48</v>
      </c>
    </row>
    <row r="5246" spans="1:8">
      <c r="A5246" s="2" t="s">
        <v>146</v>
      </c>
      <c r="B5246" s="2"/>
      <c r="C5246">
        <v>263.73</v>
      </c>
      <c r="D5246">
        <v>4</v>
      </c>
      <c r="E5246">
        <v>103.19</v>
      </c>
      <c r="F5246" t="s">
        <v>238</v>
      </c>
      <c r="G5246">
        <f>_xlfn.XLOOKUP(A5246,'List of Molecules Used'!$D$3:$D$55,'List of Molecules Used'!$E$3:$E$55,"",0,1)</f>
        <v>293.02999999999997</v>
      </c>
      <c r="H5246">
        <f>_xlfn.XLOOKUP(A5246,'List of Molecules Used'!$D$3:$D$55,'List of Molecules Used'!$F$3:$F$55,"",0,1)</f>
        <v>30.48</v>
      </c>
    </row>
    <row r="5247" spans="1:8">
      <c r="A5247" s="2" t="s">
        <v>146</v>
      </c>
      <c r="B5247" s="2"/>
      <c r="C5247">
        <v>263.73</v>
      </c>
      <c r="D5247">
        <v>4.5</v>
      </c>
      <c r="E5247">
        <v>103.9</v>
      </c>
      <c r="F5247" t="s">
        <v>238</v>
      </c>
      <c r="G5247">
        <f>_xlfn.XLOOKUP(A5247,'List of Molecules Used'!$D$3:$D$55,'List of Molecules Used'!$E$3:$E$55,"",0,1)</f>
        <v>293.02999999999997</v>
      </c>
      <c r="H5247">
        <f>_xlfn.XLOOKUP(A5247,'List of Molecules Used'!$D$3:$D$55,'List of Molecules Used'!$F$3:$F$55,"",0,1)</f>
        <v>30.48</v>
      </c>
    </row>
    <row r="5248" spans="1:8">
      <c r="A5248" s="2" t="s">
        <v>146</v>
      </c>
      <c r="B5248" s="2"/>
      <c r="C5248">
        <v>263.73</v>
      </c>
      <c r="D5248">
        <v>5</v>
      </c>
      <c r="E5248">
        <v>104.65</v>
      </c>
      <c r="F5248" t="s">
        <v>238</v>
      </c>
      <c r="G5248">
        <f>_xlfn.XLOOKUP(A5248,'List of Molecules Used'!$D$3:$D$55,'List of Molecules Used'!$E$3:$E$55,"",0,1)</f>
        <v>293.02999999999997</v>
      </c>
      <c r="H5248">
        <f>_xlfn.XLOOKUP(A5248,'List of Molecules Used'!$D$3:$D$55,'List of Molecules Used'!$F$3:$F$55,"",0,1)</f>
        <v>30.48</v>
      </c>
    </row>
    <row r="5249" spans="1:8">
      <c r="A5249" s="2" t="s">
        <v>146</v>
      </c>
      <c r="B5249" s="2"/>
      <c r="C5249">
        <v>263.73</v>
      </c>
      <c r="D5249">
        <v>5.5</v>
      </c>
      <c r="E5249">
        <v>105.44</v>
      </c>
      <c r="F5249" t="s">
        <v>238</v>
      </c>
      <c r="G5249">
        <f>_xlfn.XLOOKUP(A5249,'List of Molecules Used'!$D$3:$D$55,'List of Molecules Used'!$E$3:$E$55,"",0,1)</f>
        <v>293.02999999999997</v>
      </c>
      <c r="H5249">
        <f>_xlfn.XLOOKUP(A5249,'List of Molecules Used'!$D$3:$D$55,'List of Molecules Used'!$F$3:$F$55,"",0,1)</f>
        <v>30.48</v>
      </c>
    </row>
    <row r="5250" spans="1:8">
      <c r="A5250" s="2" t="s">
        <v>146</v>
      </c>
      <c r="B5250" s="2"/>
      <c r="C5250">
        <v>263.73</v>
      </c>
      <c r="D5250">
        <v>6</v>
      </c>
      <c r="E5250">
        <v>106.29</v>
      </c>
      <c r="F5250" t="s">
        <v>238</v>
      </c>
      <c r="G5250">
        <f>_xlfn.XLOOKUP(A5250,'List of Molecules Used'!$D$3:$D$55,'List of Molecules Used'!$E$3:$E$55,"",0,1)</f>
        <v>293.02999999999997</v>
      </c>
      <c r="H5250">
        <f>_xlfn.XLOOKUP(A5250,'List of Molecules Used'!$D$3:$D$55,'List of Molecules Used'!$F$3:$F$55,"",0,1)</f>
        <v>30.48</v>
      </c>
    </row>
    <row r="5251" spans="1:8">
      <c r="A5251" s="2" t="s">
        <v>146</v>
      </c>
      <c r="B5251" s="2"/>
      <c r="C5251">
        <v>263.73</v>
      </c>
      <c r="D5251">
        <v>6.5</v>
      </c>
      <c r="E5251">
        <v>107.19</v>
      </c>
      <c r="F5251" t="s">
        <v>238</v>
      </c>
      <c r="G5251">
        <f>_xlfn.XLOOKUP(A5251,'List of Molecules Used'!$D$3:$D$55,'List of Molecules Used'!$E$3:$E$55,"",0,1)</f>
        <v>293.02999999999997</v>
      </c>
      <c r="H5251">
        <f>_xlfn.XLOOKUP(A5251,'List of Molecules Used'!$D$3:$D$55,'List of Molecules Used'!$F$3:$F$55,"",0,1)</f>
        <v>30.48</v>
      </c>
    </row>
    <row r="5252" spans="1:8">
      <c r="A5252" s="2" t="s">
        <v>146</v>
      </c>
      <c r="B5252" s="2"/>
      <c r="C5252">
        <v>263.73</v>
      </c>
      <c r="D5252">
        <v>7</v>
      </c>
      <c r="E5252">
        <v>108.16</v>
      </c>
      <c r="F5252" t="s">
        <v>238</v>
      </c>
      <c r="G5252">
        <f>_xlfn.XLOOKUP(A5252,'List of Molecules Used'!$D$3:$D$55,'List of Molecules Used'!$E$3:$E$55,"",0,1)</f>
        <v>293.02999999999997</v>
      </c>
      <c r="H5252">
        <f>_xlfn.XLOOKUP(A5252,'List of Molecules Used'!$D$3:$D$55,'List of Molecules Used'!$F$3:$F$55,"",0,1)</f>
        <v>30.48</v>
      </c>
    </row>
    <row r="5253" spans="1:8">
      <c r="A5253" s="2" t="s">
        <v>146</v>
      </c>
      <c r="B5253" s="2"/>
      <c r="C5253">
        <v>263.73</v>
      </c>
      <c r="D5253">
        <v>7.5</v>
      </c>
      <c r="E5253">
        <v>109.19</v>
      </c>
      <c r="F5253" t="s">
        <v>238</v>
      </c>
      <c r="G5253">
        <f>_xlfn.XLOOKUP(A5253,'List of Molecules Used'!$D$3:$D$55,'List of Molecules Used'!$E$3:$E$55,"",0,1)</f>
        <v>293.02999999999997</v>
      </c>
      <c r="H5253">
        <f>_xlfn.XLOOKUP(A5253,'List of Molecules Used'!$D$3:$D$55,'List of Molecules Used'!$F$3:$F$55,"",0,1)</f>
        <v>30.48</v>
      </c>
    </row>
    <row r="5254" spans="1:8">
      <c r="A5254" s="2" t="s">
        <v>146</v>
      </c>
      <c r="B5254" s="2"/>
      <c r="C5254">
        <v>263.73</v>
      </c>
      <c r="D5254">
        <v>8</v>
      </c>
      <c r="E5254">
        <v>110.3</v>
      </c>
      <c r="F5254" t="s">
        <v>238</v>
      </c>
      <c r="G5254">
        <f>_xlfn.XLOOKUP(A5254,'List of Molecules Used'!$D$3:$D$55,'List of Molecules Used'!$E$3:$E$55,"",0,1)</f>
        <v>293.02999999999997</v>
      </c>
      <c r="H5254">
        <f>_xlfn.XLOOKUP(A5254,'List of Molecules Used'!$D$3:$D$55,'List of Molecules Used'!$F$3:$F$55,"",0,1)</f>
        <v>30.48</v>
      </c>
    </row>
    <row r="5255" spans="1:8">
      <c r="A5255" s="2" t="s">
        <v>146</v>
      </c>
      <c r="B5255" s="2"/>
      <c r="C5255">
        <v>263.73</v>
      </c>
      <c r="D5255">
        <v>8.5</v>
      </c>
      <c r="E5255">
        <v>111.51</v>
      </c>
      <c r="F5255" t="s">
        <v>238</v>
      </c>
      <c r="G5255">
        <f>_xlfn.XLOOKUP(A5255,'List of Molecules Used'!$D$3:$D$55,'List of Molecules Used'!$E$3:$E$55,"",0,1)</f>
        <v>293.02999999999997</v>
      </c>
      <c r="H5255">
        <f>_xlfn.XLOOKUP(A5255,'List of Molecules Used'!$D$3:$D$55,'List of Molecules Used'!$F$3:$F$55,"",0,1)</f>
        <v>30.48</v>
      </c>
    </row>
    <row r="5256" spans="1:8">
      <c r="A5256" s="2" t="s">
        <v>146</v>
      </c>
      <c r="B5256" s="2"/>
      <c r="C5256">
        <v>263.73</v>
      </c>
      <c r="D5256">
        <v>9</v>
      </c>
      <c r="E5256">
        <v>112.81</v>
      </c>
      <c r="F5256" t="s">
        <v>238</v>
      </c>
      <c r="G5256">
        <f>_xlfn.XLOOKUP(A5256,'List of Molecules Used'!$D$3:$D$55,'List of Molecules Used'!$E$3:$E$55,"",0,1)</f>
        <v>293.02999999999997</v>
      </c>
      <c r="H5256">
        <f>_xlfn.XLOOKUP(A5256,'List of Molecules Used'!$D$3:$D$55,'List of Molecules Used'!$F$3:$F$55,"",0,1)</f>
        <v>30.48</v>
      </c>
    </row>
    <row r="5257" spans="1:8">
      <c r="A5257" s="2" t="s">
        <v>146</v>
      </c>
      <c r="B5257" s="2"/>
      <c r="C5257">
        <v>263.73</v>
      </c>
      <c r="D5257">
        <v>9.5</v>
      </c>
      <c r="E5257">
        <v>114.23</v>
      </c>
      <c r="F5257" t="s">
        <v>238</v>
      </c>
      <c r="G5257">
        <f>_xlfn.XLOOKUP(A5257,'List of Molecules Used'!$D$3:$D$55,'List of Molecules Used'!$E$3:$E$55,"",0,1)</f>
        <v>293.02999999999997</v>
      </c>
      <c r="H5257">
        <f>_xlfn.XLOOKUP(A5257,'List of Molecules Used'!$D$3:$D$55,'List of Molecules Used'!$F$3:$F$55,"",0,1)</f>
        <v>30.48</v>
      </c>
    </row>
    <row r="5258" spans="1:8">
      <c r="A5258" s="2" t="s">
        <v>146</v>
      </c>
      <c r="B5258" s="2"/>
      <c r="C5258">
        <v>263.73</v>
      </c>
      <c r="D5258">
        <v>10</v>
      </c>
      <c r="E5258">
        <v>115.79</v>
      </c>
      <c r="F5258" t="s">
        <v>238</v>
      </c>
      <c r="G5258">
        <f>_xlfn.XLOOKUP(A5258,'List of Molecules Used'!$D$3:$D$55,'List of Molecules Used'!$E$3:$E$55,"",0,1)</f>
        <v>293.02999999999997</v>
      </c>
      <c r="H5258">
        <f>_xlfn.XLOOKUP(A5258,'List of Molecules Used'!$D$3:$D$55,'List of Molecules Used'!$F$3:$F$55,"",0,1)</f>
        <v>30.48</v>
      </c>
    </row>
    <row r="5259" spans="1:8">
      <c r="A5259" s="2" t="s">
        <v>146</v>
      </c>
      <c r="B5259" s="2"/>
      <c r="C5259">
        <v>293.02999999999997</v>
      </c>
      <c r="D5259">
        <v>1</v>
      </c>
      <c r="E5259">
        <v>105.97</v>
      </c>
      <c r="F5259" t="s">
        <v>238</v>
      </c>
      <c r="G5259">
        <f>_xlfn.XLOOKUP(A5259,'List of Molecules Used'!$D$3:$D$55,'List of Molecules Used'!$E$3:$E$55,"",0,1)</f>
        <v>293.02999999999997</v>
      </c>
      <c r="H5259">
        <f>_xlfn.XLOOKUP(A5259,'List of Molecules Used'!$D$3:$D$55,'List of Molecules Used'!$F$3:$F$55,"",0,1)</f>
        <v>30.48</v>
      </c>
    </row>
    <row r="5260" spans="1:8">
      <c r="A5260" s="2" t="s">
        <v>146</v>
      </c>
      <c r="B5260" s="2"/>
      <c r="C5260">
        <v>293.02999999999997</v>
      </c>
      <c r="D5260">
        <v>1.5</v>
      </c>
      <c r="E5260">
        <v>106.32</v>
      </c>
      <c r="F5260" t="s">
        <v>238</v>
      </c>
      <c r="G5260">
        <f>_xlfn.XLOOKUP(A5260,'List of Molecules Used'!$D$3:$D$55,'List of Molecules Used'!$E$3:$E$55,"",0,1)</f>
        <v>293.02999999999997</v>
      </c>
      <c r="H5260">
        <f>_xlfn.XLOOKUP(A5260,'List of Molecules Used'!$D$3:$D$55,'List of Molecules Used'!$F$3:$F$55,"",0,1)</f>
        <v>30.48</v>
      </c>
    </row>
    <row r="5261" spans="1:8">
      <c r="A5261" s="2" t="s">
        <v>146</v>
      </c>
      <c r="B5261" s="2"/>
      <c r="C5261">
        <v>293.02999999999997</v>
      </c>
      <c r="D5261">
        <v>2</v>
      </c>
      <c r="E5261">
        <v>106.68</v>
      </c>
      <c r="F5261" t="s">
        <v>238</v>
      </c>
      <c r="G5261">
        <f>_xlfn.XLOOKUP(A5261,'List of Molecules Used'!$D$3:$D$55,'List of Molecules Used'!$E$3:$E$55,"",0,1)</f>
        <v>293.02999999999997</v>
      </c>
      <c r="H5261">
        <f>_xlfn.XLOOKUP(A5261,'List of Molecules Used'!$D$3:$D$55,'List of Molecules Used'!$F$3:$F$55,"",0,1)</f>
        <v>30.48</v>
      </c>
    </row>
    <row r="5262" spans="1:8">
      <c r="A5262" s="2" t="s">
        <v>146</v>
      </c>
      <c r="B5262" s="2"/>
      <c r="C5262">
        <v>293.02999999999997</v>
      </c>
      <c r="D5262">
        <v>2.5</v>
      </c>
      <c r="E5262">
        <v>107.06</v>
      </c>
      <c r="F5262" t="s">
        <v>238</v>
      </c>
      <c r="G5262">
        <f>_xlfn.XLOOKUP(A5262,'List of Molecules Used'!$D$3:$D$55,'List of Molecules Used'!$E$3:$E$55,"",0,1)</f>
        <v>293.02999999999997</v>
      </c>
      <c r="H5262">
        <f>_xlfn.XLOOKUP(A5262,'List of Molecules Used'!$D$3:$D$55,'List of Molecules Used'!$F$3:$F$55,"",0,1)</f>
        <v>30.48</v>
      </c>
    </row>
    <row r="5263" spans="1:8">
      <c r="A5263" s="2" t="s">
        <v>146</v>
      </c>
      <c r="B5263" s="2"/>
      <c r="C5263">
        <v>293.02999999999997</v>
      </c>
      <c r="D5263">
        <v>3</v>
      </c>
      <c r="E5263">
        <v>107.44</v>
      </c>
      <c r="F5263" t="s">
        <v>238</v>
      </c>
      <c r="G5263">
        <f>_xlfn.XLOOKUP(A5263,'List of Molecules Used'!$D$3:$D$55,'List of Molecules Used'!$E$3:$E$55,"",0,1)</f>
        <v>293.02999999999997</v>
      </c>
      <c r="H5263">
        <f>_xlfn.XLOOKUP(A5263,'List of Molecules Used'!$D$3:$D$55,'List of Molecules Used'!$F$3:$F$55,"",0,1)</f>
        <v>30.48</v>
      </c>
    </row>
    <row r="5264" spans="1:8">
      <c r="A5264" s="2" t="s">
        <v>146</v>
      </c>
      <c r="B5264" s="2"/>
      <c r="C5264">
        <v>293.02999999999997</v>
      </c>
      <c r="D5264">
        <v>3.5</v>
      </c>
      <c r="E5264">
        <v>107.84</v>
      </c>
      <c r="F5264" t="s">
        <v>238</v>
      </c>
      <c r="G5264">
        <f>_xlfn.XLOOKUP(A5264,'List of Molecules Used'!$D$3:$D$55,'List of Molecules Used'!$E$3:$E$55,"",0,1)</f>
        <v>293.02999999999997</v>
      </c>
      <c r="H5264">
        <f>_xlfn.XLOOKUP(A5264,'List of Molecules Used'!$D$3:$D$55,'List of Molecules Used'!$F$3:$F$55,"",0,1)</f>
        <v>30.48</v>
      </c>
    </row>
    <row r="5265" spans="1:8">
      <c r="A5265" s="2" t="s">
        <v>146</v>
      </c>
      <c r="B5265" s="2"/>
      <c r="C5265">
        <v>293.02999999999997</v>
      </c>
      <c r="D5265">
        <v>4</v>
      </c>
      <c r="E5265">
        <v>108.26</v>
      </c>
      <c r="F5265" t="s">
        <v>238</v>
      </c>
      <c r="G5265">
        <f>_xlfn.XLOOKUP(A5265,'List of Molecules Used'!$D$3:$D$55,'List of Molecules Used'!$E$3:$E$55,"",0,1)</f>
        <v>293.02999999999997</v>
      </c>
      <c r="H5265">
        <f>_xlfn.XLOOKUP(A5265,'List of Molecules Used'!$D$3:$D$55,'List of Molecules Used'!$F$3:$F$55,"",0,1)</f>
        <v>30.48</v>
      </c>
    </row>
    <row r="5266" spans="1:8">
      <c r="A5266" s="2" t="s">
        <v>146</v>
      </c>
      <c r="B5266" s="2"/>
      <c r="C5266">
        <v>293.02999999999997</v>
      </c>
      <c r="D5266">
        <v>4.5</v>
      </c>
      <c r="E5266">
        <v>108.68</v>
      </c>
      <c r="F5266" t="s">
        <v>238</v>
      </c>
      <c r="G5266">
        <f>_xlfn.XLOOKUP(A5266,'List of Molecules Used'!$D$3:$D$55,'List of Molecules Used'!$E$3:$E$55,"",0,1)</f>
        <v>293.02999999999997</v>
      </c>
      <c r="H5266">
        <f>_xlfn.XLOOKUP(A5266,'List of Molecules Used'!$D$3:$D$55,'List of Molecules Used'!$F$3:$F$55,"",0,1)</f>
        <v>30.48</v>
      </c>
    </row>
    <row r="5267" spans="1:8">
      <c r="A5267" s="2" t="s">
        <v>146</v>
      </c>
      <c r="B5267" s="2"/>
      <c r="C5267">
        <v>293.02999999999997</v>
      </c>
      <c r="D5267">
        <v>5</v>
      </c>
      <c r="E5267">
        <v>109.12</v>
      </c>
      <c r="F5267" t="s">
        <v>238</v>
      </c>
      <c r="G5267">
        <f>_xlfn.XLOOKUP(A5267,'List of Molecules Used'!$D$3:$D$55,'List of Molecules Used'!$E$3:$E$55,"",0,1)</f>
        <v>293.02999999999997</v>
      </c>
      <c r="H5267">
        <f>_xlfn.XLOOKUP(A5267,'List of Molecules Used'!$D$3:$D$55,'List of Molecules Used'!$F$3:$F$55,"",0,1)</f>
        <v>30.48</v>
      </c>
    </row>
    <row r="5268" spans="1:8">
      <c r="A5268" s="2" t="s">
        <v>146</v>
      </c>
      <c r="B5268" s="2"/>
      <c r="C5268">
        <v>293.02999999999997</v>
      </c>
      <c r="D5268">
        <v>5.5</v>
      </c>
      <c r="E5268">
        <v>109.58</v>
      </c>
      <c r="F5268" t="s">
        <v>238</v>
      </c>
      <c r="G5268">
        <f>_xlfn.XLOOKUP(A5268,'List of Molecules Used'!$D$3:$D$55,'List of Molecules Used'!$E$3:$E$55,"",0,1)</f>
        <v>293.02999999999997</v>
      </c>
      <c r="H5268">
        <f>_xlfn.XLOOKUP(A5268,'List of Molecules Used'!$D$3:$D$55,'List of Molecules Used'!$F$3:$F$55,"",0,1)</f>
        <v>30.48</v>
      </c>
    </row>
    <row r="5269" spans="1:8">
      <c r="A5269" s="2" t="s">
        <v>146</v>
      </c>
      <c r="B5269" s="2"/>
      <c r="C5269">
        <v>293.02999999999997</v>
      </c>
      <c r="D5269">
        <v>6</v>
      </c>
      <c r="E5269">
        <v>110.05</v>
      </c>
      <c r="F5269" t="s">
        <v>238</v>
      </c>
      <c r="G5269">
        <f>_xlfn.XLOOKUP(A5269,'List of Molecules Used'!$D$3:$D$55,'List of Molecules Used'!$E$3:$E$55,"",0,1)</f>
        <v>293.02999999999997</v>
      </c>
      <c r="H5269">
        <f>_xlfn.XLOOKUP(A5269,'List of Molecules Used'!$D$3:$D$55,'List of Molecules Used'!$F$3:$F$55,"",0,1)</f>
        <v>30.48</v>
      </c>
    </row>
    <row r="5270" spans="1:8">
      <c r="A5270" s="2" t="s">
        <v>146</v>
      </c>
      <c r="B5270" s="2"/>
      <c r="C5270">
        <v>293.02999999999997</v>
      </c>
      <c r="D5270">
        <v>6.5</v>
      </c>
      <c r="E5270">
        <v>110.54</v>
      </c>
      <c r="F5270" t="s">
        <v>238</v>
      </c>
      <c r="G5270">
        <f>_xlfn.XLOOKUP(A5270,'List of Molecules Used'!$D$3:$D$55,'List of Molecules Used'!$E$3:$E$55,"",0,1)</f>
        <v>293.02999999999997</v>
      </c>
      <c r="H5270">
        <f>_xlfn.XLOOKUP(A5270,'List of Molecules Used'!$D$3:$D$55,'List of Molecules Used'!$F$3:$F$55,"",0,1)</f>
        <v>30.48</v>
      </c>
    </row>
    <row r="5271" spans="1:8">
      <c r="A5271" s="2" t="s">
        <v>146</v>
      </c>
      <c r="B5271" s="2"/>
      <c r="C5271">
        <v>293.02999999999997</v>
      </c>
      <c r="D5271">
        <v>7</v>
      </c>
      <c r="E5271">
        <v>111.05</v>
      </c>
      <c r="F5271" t="s">
        <v>238</v>
      </c>
      <c r="G5271">
        <f>_xlfn.XLOOKUP(A5271,'List of Molecules Used'!$D$3:$D$55,'List of Molecules Used'!$E$3:$E$55,"",0,1)</f>
        <v>293.02999999999997</v>
      </c>
      <c r="H5271">
        <f>_xlfn.XLOOKUP(A5271,'List of Molecules Used'!$D$3:$D$55,'List of Molecules Used'!$F$3:$F$55,"",0,1)</f>
        <v>30.48</v>
      </c>
    </row>
    <row r="5272" spans="1:8">
      <c r="A5272" s="2" t="s">
        <v>146</v>
      </c>
      <c r="B5272" s="2"/>
      <c r="C5272">
        <v>293.02999999999997</v>
      </c>
      <c r="D5272">
        <v>7.5</v>
      </c>
      <c r="E5272">
        <v>111.57</v>
      </c>
      <c r="F5272" t="s">
        <v>238</v>
      </c>
      <c r="G5272">
        <f>_xlfn.XLOOKUP(A5272,'List of Molecules Used'!$D$3:$D$55,'List of Molecules Used'!$E$3:$E$55,"",0,1)</f>
        <v>293.02999999999997</v>
      </c>
      <c r="H5272">
        <f>_xlfn.XLOOKUP(A5272,'List of Molecules Used'!$D$3:$D$55,'List of Molecules Used'!$F$3:$F$55,"",0,1)</f>
        <v>30.48</v>
      </c>
    </row>
    <row r="5273" spans="1:8">
      <c r="A5273" s="2" t="s">
        <v>146</v>
      </c>
      <c r="B5273" s="2"/>
      <c r="C5273">
        <v>293.02999999999997</v>
      </c>
      <c r="D5273">
        <v>8</v>
      </c>
      <c r="E5273">
        <v>112.12</v>
      </c>
      <c r="F5273" t="s">
        <v>238</v>
      </c>
      <c r="G5273">
        <f>_xlfn.XLOOKUP(A5273,'List of Molecules Used'!$D$3:$D$55,'List of Molecules Used'!$E$3:$E$55,"",0,1)</f>
        <v>293.02999999999997</v>
      </c>
      <c r="H5273">
        <f>_xlfn.XLOOKUP(A5273,'List of Molecules Used'!$D$3:$D$55,'List of Molecules Used'!$F$3:$F$55,"",0,1)</f>
        <v>30.48</v>
      </c>
    </row>
    <row r="5274" spans="1:8">
      <c r="A5274" s="2" t="s">
        <v>146</v>
      </c>
      <c r="B5274" s="2"/>
      <c r="C5274">
        <v>293.02999999999997</v>
      </c>
      <c r="D5274">
        <v>8.5</v>
      </c>
      <c r="E5274">
        <v>112.69</v>
      </c>
      <c r="F5274" t="s">
        <v>238</v>
      </c>
      <c r="G5274">
        <f>_xlfn.XLOOKUP(A5274,'List of Molecules Used'!$D$3:$D$55,'List of Molecules Used'!$E$3:$E$55,"",0,1)</f>
        <v>293.02999999999997</v>
      </c>
      <c r="H5274">
        <f>_xlfn.XLOOKUP(A5274,'List of Molecules Used'!$D$3:$D$55,'List of Molecules Used'!$F$3:$F$55,"",0,1)</f>
        <v>30.48</v>
      </c>
    </row>
    <row r="5275" spans="1:8">
      <c r="A5275" s="2" t="s">
        <v>146</v>
      </c>
      <c r="B5275" s="2"/>
      <c r="C5275">
        <v>293.02999999999997</v>
      </c>
      <c r="D5275">
        <v>9</v>
      </c>
      <c r="E5275">
        <v>113.29</v>
      </c>
      <c r="F5275" t="s">
        <v>238</v>
      </c>
      <c r="G5275">
        <f>_xlfn.XLOOKUP(A5275,'List of Molecules Used'!$D$3:$D$55,'List of Molecules Used'!$E$3:$E$55,"",0,1)</f>
        <v>293.02999999999997</v>
      </c>
      <c r="H5275">
        <f>_xlfn.XLOOKUP(A5275,'List of Molecules Used'!$D$3:$D$55,'List of Molecules Used'!$F$3:$F$55,"",0,1)</f>
        <v>30.48</v>
      </c>
    </row>
    <row r="5276" spans="1:8">
      <c r="A5276" s="2" t="s">
        <v>146</v>
      </c>
      <c r="B5276" s="2"/>
      <c r="C5276">
        <v>293.02999999999997</v>
      </c>
      <c r="D5276">
        <v>9.5</v>
      </c>
      <c r="E5276">
        <v>113.9</v>
      </c>
      <c r="F5276" t="s">
        <v>238</v>
      </c>
      <c r="G5276">
        <f>_xlfn.XLOOKUP(A5276,'List of Molecules Used'!$D$3:$D$55,'List of Molecules Used'!$E$3:$E$55,"",0,1)</f>
        <v>293.02999999999997</v>
      </c>
      <c r="H5276">
        <f>_xlfn.XLOOKUP(A5276,'List of Molecules Used'!$D$3:$D$55,'List of Molecules Used'!$F$3:$F$55,"",0,1)</f>
        <v>30.48</v>
      </c>
    </row>
    <row r="5277" spans="1:8">
      <c r="A5277" s="2" t="s">
        <v>146</v>
      </c>
      <c r="B5277" s="2"/>
      <c r="C5277">
        <v>293.02999999999997</v>
      </c>
      <c r="D5277">
        <v>10</v>
      </c>
      <c r="E5277">
        <v>114.55</v>
      </c>
      <c r="F5277" t="s">
        <v>238</v>
      </c>
      <c r="G5277">
        <f>_xlfn.XLOOKUP(A5277,'List of Molecules Used'!$D$3:$D$55,'List of Molecules Used'!$E$3:$E$55,"",0,1)</f>
        <v>293.02999999999997</v>
      </c>
      <c r="H5277">
        <f>_xlfn.XLOOKUP(A5277,'List of Molecules Used'!$D$3:$D$55,'List of Molecules Used'!$F$3:$F$55,"",0,1)</f>
        <v>30.48</v>
      </c>
    </row>
    <row r="5278" spans="1:8">
      <c r="A5278" s="2" t="s">
        <v>146</v>
      </c>
      <c r="B5278" s="2"/>
      <c r="C5278">
        <v>323.33</v>
      </c>
      <c r="D5278">
        <v>1</v>
      </c>
      <c r="E5278">
        <v>112.2</v>
      </c>
      <c r="F5278" t="s">
        <v>238</v>
      </c>
      <c r="G5278">
        <f>_xlfn.XLOOKUP(A5278,'List of Molecules Used'!$D$3:$D$55,'List of Molecules Used'!$E$3:$E$55,"",0,1)</f>
        <v>293.02999999999997</v>
      </c>
      <c r="H5278">
        <f>_xlfn.XLOOKUP(A5278,'List of Molecules Used'!$D$3:$D$55,'List of Molecules Used'!$F$3:$F$55,"",0,1)</f>
        <v>30.48</v>
      </c>
    </row>
    <row r="5279" spans="1:8">
      <c r="A5279" s="2" t="s">
        <v>146</v>
      </c>
      <c r="B5279" s="2"/>
      <c r="C5279">
        <v>323.33</v>
      </c>
      <c r="D5279">
        <v>1.5</v>
      </c>
      <c r="E5279">
        <v>112.45</v>
      </c>
      <c r="F5279" t="s">
        <v>238</v>
      </c>
      <c r="G5279">
        <f>_xlfn.XLOOKUP(A5279,'List of Molecules Used'!$D$3:$D$55,'List of Molecules Used'!$E$3:$E$55,"",0,1)</f>
        <v>293.02999999999997</v>
      </c>
      <c r="H5279">
        <f>_xlfn.XLOOKUP(A5279,'List of Molecules Used'!$D$3:$D$55,'List of Molecules Used'!$F$3:$F$55,"",0,1)</f>
        <v>30.48</v>
      </c>
    </row>
    <row r="5280" spans="1:8">
      <c r="A5280" s="2" t="s">
        <v>146</v>
      </c>
      <c r="B5280" s="2"/>
      <c r="C5280">
        <v>323.33</v>
      </c>
      <c r="D5280">
        <v>2</v>
      </c>
      <c r="E5280">
        <v>112.7</v>
      </c>
      <c r="F5280" t="s">
        <v>238</v>
      </c>
      <c r="G5280">
        <f>_xlfn.XLOOKUP(A5280,'List of Molecules Used'!$D$3:$D$55,'List of Molecules Used'!$E$3:$E$55,"",0,1)</f>
        <v>293.02999999999997</v>
      </c>
      <c r="H5280">
        <f>_xlfn.XLOOKUP(A5280,'List of Molecules Used'!$D$3:$D$55,'List of Molecules Used'!$F$3:$F$55,"",0,1)</f>
        <v>30.48</v>
      </c>
    </row>
    <row r="5281" spans="1:8">
      <c r="A5281" s="2" t="s">
        <v>146</v>
      </c>
      <c r="B5281" s="2"/>
      <c r="C5281">
        <v>323.33</v>
      </c>
      <c r="D5281">
        <v>2.5</v>
      </c>
      <c r="E5281">
        <v>112.95</v>
      </c>
      <c r="F5281" t="s">
        <v>238</v>
      </c>
      <c r="G5281">
        <f>_xlfn.XLOOKUP(A5281,'List of Molecules Used'!$D$3:$D$55,'List of Molecules Used'!$E$3:$E$55,"",0,1)</f>
        <v>293.02999999999997</v>
      </c>
      <c r="H5281">
        <f>_xlfn.XLOOKUP(A5281,'List of Molecules Used'!$D$3:$D$55,'List of Molecules Used'!$F$3:$F$55,"",0,1)</f>
        <v>30.48</v>
      </c>
    </row>
    <row r="5282" spans="1:8">
      <c r="A5282" s="2" t="s">
        <v>146</v>
      </c>
      <c r="B5282" s="2"/>
      <c r="C5282">
        <v>323.33</v>
      </c>
      <c r="D5282">
        <v>3</v>
      </c>
      <c r="E5282">
        <v>113.22</v>
      </c>
      <c r="F5282" t="s">
        <v>238</v>
      </c>
      <c r="G5282">
        <f>_xlfn.XLOOKUP(A5282,'List of Molecules Used'!$D$3:$D$55,'List of Molecules Used'!$E$3:$E$55,"",0,1)</f>
        <v>293.02999999999997</v>
      </c>
      <c r="H5282">
        <f>_xlfn.XLOOKUP(A5282,'List of Molecules Used'!$D$3:$D$55,'List of Molecules Used'!$F$3:$F$55,"",0,1)</f>
        <v>30.48</v>
      </c>
    </row>
    <row r="5283" spans="1:8">
      <c r="A5283" s="2" t="s">
        <v>146</v>
      </c>
      <c r="B5283" s="2"/>
      <c r="C5283">
        <v>323.33</v>
      </c>
      <c r="D5283">
        <v>3.5</v>
      </c>
      <c r="E5283">
        <v>113.49</v>
      </c>
      <c r="F5283" t="s">
        <v>238</v>
      </c>
      <c r="G5283">
        <f>_xlfn.XLOOKUP(A5283,'List of Molecules Used'!$D$3:$D$55,'List of Molecules Used'!$E$3:$E$55,"",0,1)</f>
        <v>293.02999999999997</v>
      </c>
      <c r="H5283">
        <f>_xlfn.XLOOKUP(A5283,'List of Molecules Used'!$D$3:$D$55,'List of Molecules Used'!$F$3:$F$55,"",0,1)</f>
        <v>30.48</v>
      </c>
    </row>
    <row r="5284" spans="1:8">
      <c r="A5284" s="2" t="s">
        <v>146</v>
      </c>
      <c r="B5284" s="2"/>
      <c r="C5284">
        <v>323.33</v>
      </c>
      <c r="D5284">
        <v>4</v>
      </c>
      <c r="E5284">
        <v>113.76</v>
      </c>
      <c r="F5284" t="s">
        <v>238</v>
      </c>
      <c r="G5284">
        <f>_xlfn.XLOOKUP(A5284,'List of Molecules Used'!$D$3:$D$55,'List of Molecules Used'!$E$3:$E$55,"",0,1)</f>
        <v>293.02999999999997</v>
      </c>
      <c r="H5284">
        <f>_xlfn.XLOOKUP(A5284,'List of Molecules Used'!$D$3:$D$55,'List of Molecules Used'!$F$3:$F$55,"",0,1)</f>
        <v>30.48</v>
      </c>
    </row>
    <row r="5285" spans="1:8">
      <c r="A5285" s="2" t="s">
        <v>146</v>
      </c>
      <c r="B5285" s="2"/>
      <c r="C5285">
        <v>323.33</v>
      </c>
      <c r="D5285">
        <v>4.5</v>
      </c>
      <c r="E5285">
        <v>114.04</v>
      </c>
      <c r="F5285" t="s">
        <v>238</v>
      </c>
      <c r="G5285">
        <f>_xlfn.XLOOKUP(A5285,'List of Molecules Used'!$D$3:$D$55,'List of Molecules Used'!$E$3:$E$55,"",0,1)</f>
        <v>293.02999999999997</v>
      </c>
      <c r="H5285">
        <f>_xlfn.XLOOKUP(A5285,'List of Molecules Used'!$D$3:$D$55,'List of Molecules Used'!$F$3:$F$55,"",0,1)</f>
        <v>30.48</v>
      </c>
    </row>
    <row r="5286" spans="1:8">
      <c r="A5286" s="2" t="s">
        <v>146</v>
      </c>
      <c r="B5286" s="2"/>
      <c r="C5286">
        <v>323.33</v>
      </c>
      <c r="D5286">
        <v>5</v>
      </c>
      <c r="E5286">
        <v>114.33</v>
      </c>
      <c r="F5286" t="s">
        <v>238</v>
      </c>
      <c r="G5286">
        <f>_xlfn.XLOOKUP(A5286,'List of Molecules Used'!$D$3:$D$55,'List of Molecules Used'!$E$3:$E$55,"",0,1)</f>
        <v>293.02999999999997</v>
      </c>
      <c r="H5286">
        <f>_xlfn.XLOOKUP(A5286,'List of Molecules Used'!$D$3:$D$55,'List of Molecules Used'!$F$3:$F$55,"",0,1)</f>
        <v>30.48</v>
      </c>
    </row>
    <row r="5287" spans="1:8">
      <c r="A5287" s="2" t="s">
        <v>146</v>
      </c>
      <c r="B5287" s="2"/>
      <c r="C5287">
        <v>323.33</v>
      </c>
      <c r="D5287">
        <v>5.5</v>
      </c>
      <c r="E5287">
        <v>114.62</v>
      </c>
      <c r="F5287" t="s">
        <v>238</v>
      </c>
      <c r="G5287">
        <f>_xlfn.XLOOKUP(A5287,'List of Molecules Used'!$D$3:$D$55,'List of Molecules Used'!$E$3:$E$55,"",0,1)</f>
        <v>293.02999999999997</v>
      </c>
      <c r="H5287">
        <f>_xlfn.XLOOKUP(A5287,'List of Molecules Used'!$D$3:$D$55,'List of Molecules Used'!$F$3:$F$55,"",0,1)</f>
        <v>30.48</v>
      </c>
    </row>
    <row r="5288" spans="1:8">
      <c r="A5288" s="2" t="s">
        <v>146</v>
      </c>
      <c r="B5288" s="2"/>
      <c r="C5288">
        <v>323.33</v>
      </c>
      <c r="D5288">
        <v>6</v>
      </c>
      <c r="E5288">
        <v>114.92</v>
      </c>
      <c r="F5288" t="s">
        <v>238</v>
      </c>
      <c r="G5288">
        <f>_xlfn.XLOOKUP(A5288,'List of Molecules Used'!$D$3:$D$55,'List of Molecules Used'!$E$3:$E$55,"",0,1)</f>
        <v>293.02999999999997</v>
      </c>
      <c r="H5288">
        <f>_xlfn.XLOOKUP(A5288,'List of Molecules Used'!$D$3:$D$55,'List of Molecules Used'!$F$3:$F$55,"",0,1)</f>
        <v>30.48</v>
      </c>
    </row>
    <row r="5289" spans="1:8">
      <c r="A5289" s="2" t="s">
        <v>146</v>
      </c>
      <c r="B5289" s="2"/>
      <c r="C5289">
        <v>323.33</v>
      </c>
      <c r="D5289">
        <v>6.5</v>
      </c>
      <c r="E5289">
        <v>115.23</v>
      </c>
      <c r="F5289" t="s">
        <v>238</v>
      </c>
      <c r="G5289">
        <f>_xlfn.XLOOKUP(A5289,'List of Molecules Used'!$D$3:$D$55,'List of Molecules Used'!$E$3:$E$55,"",0,1)</f>
        <v>293.02999999999997</v>
      </c>
      <c r="H5289">
        <f>_xlfn.XLOOKUP(A5289,'List of Molecules Used'!$D$3:$D$55,'List of Molecules Used'!$F$3:$F$55,"",0,1)</f>
        <v>30.48</v>
      </c>
    </row>
    <row r="5290" spans="1:8">
      <c r="A5290" s="2" t="s">
        <v>146</v>
      </c>
      <c r="B5290" s="2"/>
      <c r="C5290">
        <v>323.33</v>
      </c>
      <c r="D5290">
        <v>7</v>
      </c>
      <c r="E5290">
        <v>115.55</v>
      </c>
      <c r="F5290" t="s">
        <v>238</v>
      </c>
      <c r="G5290">
        <f>_xlfn.XLOOKUP(A5290,'List of Molecules Used'!$D$3:$D$55,'List of Molecules Used'!$E$3:$E$55,"",0,1)</f>
        <v>293.02999999999997</v>
      </c>
      <c r="H5290">
        <f>_xlfn.XLOOKUP(A5290,'List of Molecules Used'!$D$3:$D$55,'List of Molecules Used'!$F$3:$F$55,"",0,1)</f>
        <v>30.48</v>
      </c>
    </row>
    <row r="5291" spans="1:8">
      <c r="A5291" s="2" t="s">
        <v>146</v>
      </c>
      <c r="B5291" s="2"/>
      <c r="C5291">
        <v>323.33</v>
      </c>
      <c r="D5291">
        <v>7.5</v>
      </c>
      <c r="E5291">
        <v>115.87</v>
      </c>
      <c r="F5291" t="s">
        <v>238</v>
      </c>
      <c r="G5291">
        <f>_xlfn.XLOOKUP(A5291,'List of Molecules Used'!$D$3:$D$55,'List of Molecules Used'!$E$3:$E$55,"",0,1)</f>
        <v>293.02999999999997</v>
      </c>
      <c r="H5291">
        <f>_xlfn.XLOOKUP(A5291,'List of Molecules Used'!$D$3:$D$55,'List of Molecules Used'!$F$3:$F$55,"",0,1)</f>
        <v>30.48</v>
      </c>
    </row>
    <row r="5292" spans="1:8">
      <c r="A5292" s="2" t="s">
        <v>146</v>
      </c>
      <c r="B5292" s="2"/>
      <c r="C5292">
        <v>323.33</v>
      </c>
      <c r="D5292">
        <v>8</v>
      </c>
      <c r="E5292">
        <v>116.2</v>
      </c>
      <c r="F5292" t="s">
        <v>238</v>
      </c>
      <c r="G5292">
        <f>_xlfn.XLOOKUP(A5292,'List of Molecules Used'!$D$3:$D$55,'List of Molecules Used'!$E$3:$E$55,"",0,1)</f>
        <v>293.02999999999997</v>
      </c>
      <c r="H5292">
        <f>_xlfn.XLOOKUP(A5292,'List of Molecules Used'!$D$3:$D$55,'List of Molecules Used'!$F$3:$F$55,"",0,1)</f>
        <v>30.48</v>
      </c>
    </row>
    <row r="5293" spans="1:8">
      <c r="A5293" s="2" t="s">
        <v>146</v>
      </c>
      <c r="B5293" s="2"/>
      <c r="C5293">
        <v>323.33</v>
      </c>
      <c r="D5293">
        <v>8.5</v>
      </c>
      <c r="E5293">
        <v>116.54</v>
      </c>
      <c r="F5293" t="s">
        <v>238</v>
      </c>
      <c r="G5293">
        <f>_xlfn.XLOOKUP(A5293,'List of Molecules Used'!$D$3:$D$55,'List of Molecules Used'!$E$3:$E$55,"",0,1)</f>
        <v>293.02999999999997</v>
      </c>
      <c r="H5293">
        <f>_xlfn.XLOOKUP(A5293,'List of Molecules Used'!$D$3:$D$55,'List of Molecules Used'!$F$3:$F$55,"",0,1)</f>
        <v>30.48</v>
      </c>
    </row>
    <row r="5294" spans="1:8">
      <c r="A5294" s="2" t="s">
        <v>146</v>
      </c>
      <c r="B5294" s="2"/>
      <c r="C5294">
        <v>323.33</v>
      </c>
      <c r="D5294">
        <v>9</v>
      </c>
      <c r="E5294">
        <v>116.89</v>
      </c>
      <c r="F5294" t="s">
        <v>238</v>
      </c>
      <c r="G5294">
        <f>_xlfn.XLOOKUP(A5294,'List of Molecules Used'!$D$3:$D$55,'List of Molecules Used'!$E$3:$E$55,"",0,1)</f>
        <v>293.02999999999997</v>
      </c>
      <c r="H5294">
        <f>_xlfn.XLOOKUP(A5294,'List of Molecules Used'!$D$3:$D$55,'List of Molecules Used'!$F$3:$F$55,"",0,1)</f>
        <v>30.48</v>
      </c>
    </row>
    <row r="5295" spans="1:8">
      <c r="A5295" s="2" t="s">
        <v>146</v>
      </c>
      <c r="B5295" s="2"/>
      <c r="C5295">
        <v>323.33</v>
      </c>
      <c r="D5295">
        <v>9.5</v>
      </c>
      <c r="E5295">
        <v>117.24</v>
      </c>
      <c r="F5295" t="s">
        <v>238</v>
      </c>
      <c r="G5295">
        <f>_xlfn.XLOOKUP(A5295,'List of Molecules Used'!$D$3:$D$55,'List of Molecules Used'!$E$3:$E$55,"",0,1)</f>
        <v>293.02999999999997</v>
      </c>
      <c r="H5295">
        <f>_xlfn.XLOOKUP(A5295,'List of Molecules Used'!$D$3:$D$55,'List of Molecules Used'!$F$3:$F$55,"",0,1)</f>
        <v>30.48</v>
      </c>
    </row>
    <row r="5296" spans="1:8">
      <c r="A5296" s="2" t="s">
        <v>146</v>
      </c>
      <c r="B5296" s="2"/>
      <c r="C5296">
        <v>323.33</v>
      </c>
      <c r="D5296">
        <v>10</v>
      </c>
      <c r="E5296">
        <v>117.61</v>
      </c>
      <c r="F5296" t="s">
        <v>238</v>
      </c>
      <c r="G5296">
        <f>_xlfn.XLOOKUP(A5296,'List of Molecules Used'!$D$3:$D$55,'List of Molecules Used'!$E$3:$E$55,"",0,1)</f>
        <v>293.02999999999997</v>
      </c>
      <c r="H5296">
        <f>_xlfn.XLOOKUP(A5296,'List of Molecules Used'!$D$3:$D$55,'List of Molecules Used'!$F$3:$F$55,"",0,1)</f>
        <v>30.48</v>
      </c>
    </row>
    <row r="5297" spans="1:8">
      <c r="A5297" s="2" t="s">
        <v>146</v>
      </c>
      <c r="B5297" s="2"/>
      <c r="C5297">
        <v>351.64</v>
      </c>
      <c r="D5297">
        <v>1</v>
      </c>
      <c r="E5297">
        <v>117.61</v>
      </c>
      <c r="F5297" t="s">
        <v>238</v>
      </c>
      <c r="G5297">
        <f>_xlfn.XLOOKUP(A5297,'List of Molecules Used'!$D$3:$D$55,'List of Molecules Used'!$E$3:$E$55,"",0,1)</f>
        <v>293.02999999999997</v>
      </c>
      <c r="H5297">
        <f>_xlfn.XLOOKUP(A5297,'List of Molecules Used'!$D$3:$D$55,'List of Molecules Used'!$F$3:$F$55,"",0,1)</f>
        <v>30.48</v>
      </c>
    </row>
    <row r="5298" spans="1:8">
      <c r="A5298" s="2" t="s">
        <v>146</v>
      </c>
      <c r="B5298" s="2"/>
      <c r="C5298">
        <v>351.64</v>
      </c>
      <c r="D5298">
        <v>1.5</v>
      </c>
      <c r="E5298">
        <v>117.8</v>
      </c>
      <c r="F5298" t="s">
        <v>238</v>
      </c>
      <c r="G5298">
        <f>_xlfn.XLOOKUP(A5298,'List of Molecules Used'!$D$3:$D$55,'List of Molecules Used'!$E$3:$E$55,"",0,1)</f>
        <v>293.02999999999997</v>
      </c>
      <c r="H5298">
        <f>_xlfn.XLOOKUP(A5298,'List of Molecules Used'!$D$3:$D$55,'List of Molecules Used'!$F$3:$F$55,"",0,1)</f>
        <v>30.48</v>
      </c>
    </row>
    <row r="5299" spans="1:8">
      <c r="A5299" s="2" t="s">
        <v>146</v>
      </c>
      <c r="B5299" s="2"/>
      <c r="C5299">
        <v>351.64</v>
      </c>
      <c r="D5299">
        <v>2</v>
      </c>
      <c r="E5299">
        <v>117.99</v>
      </c>
      <c r="F5299" t="s">
        <v>238</v>
      </c>
      <c r="G5299">
        <f>_xlfn.XLOOKUP(A5299,'List of Molecules Used'!$D$3:$D$55,'List of Molecules Used'!$E$3:$E$55,"",0,1)</f>
        <v>293.02999999999997</v>
      </c>
      <c r="H5299">
        <f>_xlfn.XLOOKUP(A5299,'List of Molecules Used'!$D$3:$D$55,'List of Molecules Used'!$F$3:$F$55,"",0,1)</f>
        <v>30.48</v>
      </c>
    </row>
    <row r="5300" spans="1:8">
      <c r="A5300" s="2" t="s">
        <v>146</v>
      </c>
      <c r="B5300" s="2"/>
      <c r="C5300">
        <v>351.64</v>
      </c>
      <c r="D5300">
        <v>2.5</v>
      </c>
      <c r="E5300">
        <v>118.18</v>
      </c>
      <c r="F5300" t="s">
        <v>238</v>
      </c>
      <c r="G5300">
        <f>_xlfn.XLOOKUP(A5300,'List of Molecules Used'!$D$3:$D$55,'List of Molecules Used'!$E$3:$E$55,"",0,1)</f>
        <v>293.02999999999997</v>
      </c>
      <c r="H5300">
        <f>_xlfn.XLOOKUP(A5300,'List of Molecules Used'!$D$3:$D$55,'List of Molecules Used'!$F$3:$F$55,"",0,1)</f>
        <v>30.48</v>
      </c>
    </row>
    <row r="5301" spans="1:8">
      <c r="A5301" s="2" t="s">
        <v>146</v>
      </c>
      <c r="B5301" s="2"/>
      <c r="C5301">
        <v>351.64</v>
      </c>
      <c r="D5301">
        <v>3</v>
      </c>
      <c r="E5301">
        <v>118.37</v>
      </c>
      <c r="F5301" t="s">
        <v>238</v>
      </c>
      <c r="G5301">
        <f>_xlfn.XLOOKUP(A5301,'List of Molecules Used'!$D$3:$D$55,'List of Molecules Used'!$E$3:$E$55,"",0,1)</f>
        <v>293.02999999999997</v>
      </c>
      <c r="H5301">
        <f>_xlfn.XLOOKUP(A5301,'List of Molecules Used'!$D$3:$D$55,'List of Molecules Used'!$F$3:$F$55,"",0,1)</f>
        <v>30.48</v>
      </c>
    </row>
    <row r="5302" spans="1:8">
      <c r="A5302" s="2" t="s">
        <v>146</v>
      </c>
      <c r="B5302" s="2"/>
      <c r="C5302">
        <v>351.64</v>
      </c>
      <c r="D5302">
        <v>3.5</v>
      </c>
      <c r="E5302">
        <v>118.57</v>
      </c>
      <c r="F5302" t="s">
        <v>238</v>
      </c>
      <c r="G5302">
        <f>_xlfn.XLOOKUP(A5302,'List of Molecules Used'!$D$3:$D$55,'List of Molecules Used'!$E$3:$E$55,"",0,1)</f>
        <v>293.02999999999997</v>
      </c>
      <c r="H5302">
        <f>_xlfn.XLOOKUP(A5302,'List of Molecules Used'!$D$3:$D$55,'List of Molecules Used'!$F$3:$F$55,"",0,1)</f>
        <v>30.48</v>
      </c>
    </row>
    <row r="5303" spans="1:8">
      <c r="A5303" s="2" t="s">
        <v>146</v>
      </c>
      <c r="B5303" s="2"/>
      <c r="C5303">
        <v>351.64</v>
      </c>
      <c r="D5303">
        <v>4</v>
      </c>
      <c r="E5303">
        <v>118.77</v>
      </c>
      <c r="F5303" t="s">
        <v>238</v>
      </c>
      <c r="G5303">
        <f>_xlfn.XLOOKUP(A5303,'List of Molecules Used'!$D$3:$D$55,'List of Molecules Used'!$E$3:$E$55,"",0,1)</f>
        <v>293.02999999999997</v>
      </c>
      <c r="H5303">
        <f>_xlfn.XLOOKUP(A5303,'List of Molecules Used'!$D$3:$D$55,'List of Molecules Used'!$F$3:$F$55,"",0,1)</f>
        <v>30.48</v>
      </c>
    </row>
    <row r="5304" spans="1:8">
      <c r="A5304" s="2" t="s">
        <v>146</v>
      </c>
      <c r="B5304" s="2"/>
      <c r="C5304">
        <v>351.64</v>
      </c>
      <c r="D5304">
        <v>4.5</v>
      </c>
      <c r="E5304">
        <v>118.97</v>
      </c>
      <c r="F5304" t="s">
        <v>238</v>
      </c>
      <c r="G5304">
        <f>_xlfn.XLOOKUP(A5304,'List of Molecules Used'!$D$3:$D$55,'List of Molecules Used'!$E$3:$E$55,"",0,1)</f>
        <v>293.02999999999997</v>
      </c>
      <c r="H5304">
        <f>_xlfn.XLOOKUP(A5304,'List of Molecules Used'!$D$3:$D$55,'List of Molecules Used'!$F$3:$F$55,"",0,1)</f>
        <v>30.48</v>
      </c>
    </row>
    <row r="5305" spans="1:8">
      <c r="A5305" s="2" t="s">
        <v>146</v>
      </c>
      <c r="B5305" s="2"/>
      <c r="C5305">
        <v>351.64</v>
      </c>
      <c r="D5305">
        <v>5</v>
      </c>
      <c r="E5305">
        <v>119.18</v>
      </c>
      <c r="F5305" t="s">
        <v>238</v>
      </c>
      <c r="G5305">
        <f>_xlfn.XLOOKUP(A5305,'List of Molecules Used'!$D$3:$D$55,'List of Molecules Used'!$E$3:$E$55,"",0,1)</f>
        <v>293.02999999999997</v>
      </c>
      <c r="H5305">
        <f>_xlfn.XLOOKUP(A5305,'List of Molecules Used'!$D$3:$D$55,'List of Molecules Used'!$F$3:$F$55,"",0,1)</f>
        <v>30.48</v>
      </c>
    </row>
    <row r="5306" spans="1:8">
      <c r="A5306" s="2" t="s">
        <v>146</v>
      </c>
      <c r="B5306" s="2"/>
      <c r="C5306">
        <v>351.64</v>
      </c>
      <c r="D5306">
        <v>5.5</v>
      </c>
      <c r="E5306">
        <v>119.39</v>
      </c>
      <c r="F5306" t="s">
        <v>238</v>
      </c>
      <c r="G5306">
        <f>_xlfn.XLOOKUP(A5306,'List of Molecules Used'!$D$3:$D$55,'List of Molecules Used'!$E$3:$E$55,"",0,1)</f>
        <v>293.02999999999997</v>
      </c>
      <c r="H5306">
        <f>_xlfn.XLOOKUP(A5306,'List of Molecules Used'!$D$3:$D$55,'List of Molecules Used'!$F$3:$F$55,"",0,1)</f>
        <v>30.48</v>
      </c>
    </row>
    <row r="5307" spans="1:8">
      <c r="A5307" s="2" t="s">
        <v>146</v>
      </c>
      <c r="B5307" s="2"/>
      <c r="C5307">
        <v>351.64</v>
      </c>
      <c r="D5307">
        <v>6</v>
      </c>
      <c r="E5307">
        <v>119.6</v>
      </c>
      <c r="F5307" t="s">
        <v>238</v>
      </c>
      <c r="G5307">
        <f>_xlfn.XLOOKUP(A5307,'List of Molecules Used'!$D$3:$D$55,'List of Molecules Used'!$E$3:$E$55,"",0,1)</f>
        <v>293.02999999999997</v>
      </c>
      <c r="H5307">
        <f>_xlfn.XLOOKUP(A5307,'List of Molecules Used'!$D$3:$D$55,'List of Molecules Used'!$F$3:$F$55,"",0,1)</f>
        <v>30.48</v>
      </c>
    </row>
    <row r="5308" spans="1:8">
      <c r="A5308" s="2" t="s">
        <v>146</v>
      </c>
      <c r="B5308" s="2"/>
      <c r="C5308">
        <v>351.64</v>
      </c>
      <c r="D5308">
        <v>6.5</v>
      </c>
      <c r="E5308">
        <v>119.82</v>
      </c>
      <c r="F5308" t="s">
        <v>238</v>
      </c>
      <c r="G5308">
        <f>_xlfn.XLOOKUP(A5308,'List of Molecules Used'!$D$3:$D$55,'List of Molecules Used'!$E$3:$E$55,"",0,1)</f>
        <v>293.02999999999997</v>
      </c>
      <c r="H5308">
        <f>_xlfn.XLOOKUP(A5308,'List of Molecules Used'!$D$3:$D$55,'List of Molecules Used'!$F$3:$F$55,"",0,1)</f>
        <v>30.48</v>
      </c>
    </row>
    <row r="5309" spans="1:8">
      <c r="A5309" s="2" t="s">
        <v>146</v>
      </c>
      <c r="B5309" s="2"/>
      <c r="C5309">
        <v>351.64</v>
      </c>
      <c r="D5309">
        <v>7</v>
      </c>
      <c r="E5309">
        <v>120.04</v>
      </c>
      <c r="F5309" t="s">
        <v>238</v>
      </c>
      <c r="G5309">
        <f>_xlfn.XLOOKUP(A5309,'List of Molecules Used'!$D$3:$D$55,'List of Molecules Used'!$E$3:$E$55,"",0,1)</f>
        <v>293.02999999999997</v>
      </c>
      <c r="H5309">
        <f>_xlfn.XLOOKUP(A5309,'List of Molecules Used'!$D$3:$D$55,'List of Molecules Used'!$F$3:$F$55,"",0,1)</f>
        <v>30.48</v>
      </c>
    </row>
    <row r="5310" spans="1:8">
      <c r="A5310" s="2" t="s">
        <v>146</v>
      </c>
      <c r="B5310" s="2"/>
      <c r="C5310">
        <v>351.64</v>
      </c>
      <c r="D5310">
        <v>7.5</v>
      </c>
      <c r="E5310">
        <v>120.27</v>
      </c>
      <c r="F5310" t="s">
        <v>238</v>
      </c>
      <c r="G5310">
        <f>_xlfn.XLOOKUP(A5310,'List of Molecules Used'!$D$3:$D$55,'List of Molecules Used'!$E$3:$E$55,"",0,1)</f>
        <v>293.02999999999997</v>
      </c>
      <c r="H5310">
        <f>_xlfn.XLOOKUP(A5310,'List of Molecules Used'!$D$3:$D$55,'List of Molecules Used'!$F$3:$F$55,"",0,1)</f>
        <v>30.48</v>
      </c>
    </row>
    <row r="5311" spans="1:8">
      <c r="A5311" s="2" t="s">
        <v>146</v>
      </c>
      <c r="B5311" s="2"/>
      <c r="C5311">
        <v>351.64</v>
      </c>
      <c r="D5311">
        <v>8</v>
      </c>
      <c r="E5311">
        <v>120.5</v>
      </c>
      <c r="F5311" t="s">
        <v>238</v>
      </c>
      <c r="G5311">
        <f>_xlfn.XLOOKUP(A5311,'List of Molecules Used'!$D$3:$D$55,'List of Molecules Used'!$E$3:$E$55,"",0,1)</f>
        <v>293.02999999999997</v>
      </c>
      <c r="H5311">
        <f>_xlfn.XLOOKUP(A5311,'List of Molecules Used'!$D$3:$D$55,'List of Molecules Used'!$F$3:$F$55,"",0,1)</f>
        <v>30.48</v>
      </c>
    </row>
    <row r="5312" spans="1:8">
      <c r="A5312" s="2" t="s">
        <v>146</v>
      </c>
      <c r="B5312" s="2"/>
      <c r="C5312">
        <v>351.64</v>
      </c>
      <c r="D5312">
        <v>8.5</v>
      </c>
      <c r="E5312">
        <v>120.73</v>
      </c>
      <c r="F5312" t="s">
        <v>238</v>
      </c>
      <c r="G5312">
        <f>_xlfn.XLOOKUP(A5312,'List of Molecules Used'!$D$3:$D$55,'List of Molecules Used'!$E$3:$E$55,"",0,1)</f>
        <v>293.02999999999997</v>
      </c>
      <c r="H5312">
        <f>_xlfn.XLOOKUP(A5312,'List of Molecules Used'!$D$3:$D$55,'List of Molecules Used'!$F$3:$F$55,"",0,1)</f>
        <v>30.48</v>
      </c>
    </row>
    <row r="5313" spans="1:8">
      <c r="A5313" s="2" t="s">
        <v>146</v>
      </c>
      <c r="B5313" s="2"/>
      <c r="C5313">
        <v>351.64</v>
      </c>
      <c r="D5313">
        <v>9</v>
      </c>
      <c r="E5313">
        <v>120.96</v>
      </c>
      <c r="F5313" t="s">
        <v>238</v>
      </c>
      <c r="G5313">
        <f>_xlfn.XLOOKUP(A5313,'List of Molecules Used'!$D$3:$D$55,'List of Molecules Used'!$E$3:$E$55,"",0,1)</f>
        <v>293.02999999999997</v>
      </c>
      <c r="H5313">
        <f>_xlfn.XLOOKUP(A5313,'List of Molecules Used'!$D$3:$D$55,'List of Molecules Used'!$F$3:$F$55,"",0,1)</f>
        <v>30.48</v>
      </c>
    </row>
    <row r="5314" spans="1:8">
      <c r="A5314" s="2" t="s">
        <v>146</v>
      </c>
      <c r="B5314" s="2"/>
      <c r="C5314">
        <v>351.64</v>
      </c>
      <c r="D5314">
        <v>9.5</v>
      </c>
      <c r="E5314">
        <v>121.2</v>
      </c>
      <c r="F5314" t="s">
        <v>238</v>
      </c>
      <c r="G5314">
        <f>_xlfn.XLOOKUP(A5314,'List of Molecules Used'!$D$3:$D$55,'List of Molecules Used'!$E$3:$E$55,"",0,1)</f>
        <v>293.02999999999997</v>
      </c>
      <c r="H5314">
        <f>_xlfn.XLOOKUP(A5314,'List of Molecules Used'!$D$3:$D$55,'List of Molecules Used'!$F$3:$F$55,"",0,1)</f>
        <v>30.48</v>
      </c>
    </row>
    <row r="5315" spans="1:8">
      <c r="A5315" s="2" t="s">
        <v>146</v>
      </c>
      <c r="B5315" s="2"/>
      <c r="C5315">
        <v>351.64</v>
      </c>
      <c r="D5315">
        <v>10</v>
      </c>
      <c r="E5315">
        <v>121.45</v>
      </c>
      <c r="F5315" t="s">
        <v>238</v>
      </c>
      <c r="G5315">
        <f>_xlfn.XLOOKUP(A5315,'List of Molecules Used'!$D$3:$D$55,'List of Molecules Used'!$E$3:$E$55,"",0,1)</f>
        <v>293.02999999999997</v>
      </c>
      <c r="H5315">
        <f>_xlfn.XLOOKUP(A5315,'List of Molecules Used'!$D$3:$D$55,'List of Molecules Used'!$F$3:$F$55,"",0,1)</f>
        <v>30.48</v>
      </c>
    </row>
    <row r="5316" spans="1:8">
      <c r="A5316" s="2" t="s">
        <v>146</v>
      </c>
      <c r="B5316" s="2"/>
      <c r="C5316">
        <v>380.94</v>
      </c>
      <c r="D5316">
        <v>1</v>
      </c>
      <c r="E5316">
        <v>122.78</v>
      </c>
      <c r="F5316" t="s">
        <v>238</v>
      </c>
      <c r="G5316">
        <f>_xlfn.XLOOKUP(A5316,'List of Molecules Used'!$D$3:$D$55,'List of Molecules Used'!$E$3:$E$55,"",0,1)</f>
        <v>293.02999999999997</v>
      </c>
      <c r="H5316">
        <f>_xlfn.XLOOKUP(A5316,'List of Molecules Used'!$D$3:$D$55,'List of Molecules Used'!$F$3:$F$55,"",0,1)</f>
        <v>30.48</v>
      </c>
    </row>
    <row r="5317" spans="1:8">
      <c r="A5317" s="2" t="s">
        <v>146</v>
      </c>
      <c r="B5317" s="2"/>
      <c r="C5317">
        <v>380.94</v>
      </c>
      <c r="D5317">
        <v>1.5</v>
      </c>
      <c r="E5317">
        <v>122.92</v>
      </c>
      <c r="F5317" t="s">
        <v>238</v>
      </c>
      <c r="G5317">
        <f>_xlfn.XLOOKUP(A5317,'List of Molecules Used'!$D$3:$D$55,'List of Molecules Used'!$E$3:$E$55,"",0,1)</f>
        <v>293.02999999999997</v>
      </c>
      <c r="H5317">
        <f>_xlfn.XLOOKUP(A5317,'List of Molecules Used'!$D$3:$D$55,'List of Molecules Used'!$F$3:$F$55,"",0,1)</f>
        <v>30.48</v>
      </c>
    </row>
    <row r="5318" spans="1:8">
      <c r="A5318" s="2" t="s">
        <v>146</v>
      </c>
      <c r="B5318" s="2"/>
      <c r="C5318">
        <v>380.94</v>
      </c>
      <c r="D5318">
        <v>2</v>
      </c>
      <c r="E5318">
        <v>123.07</v>
      </c>
      <c r="F5318" t="s">
        <v>238</v>
      </c>
      <c r="G5318">
        <f>_xlfn.XLOOKUP(A5318,'List of Molecules Used'!$D$3:$D$55,'List of Molecules Used'!$E$3:$E$55,"",0,1)</f>
        <v>293.02999999999997</v>
      </c>
      <c r="H5318">
        <f>_xlfn.XLOOKUP(A5318,'List of Molecules Used'!$D$3:$D$55,'List of Molecules Used'!$F$3:$F$55,"",0,1)</f>
        <v>30.48</v>
      </c>
    </row>
    <row r="5319" spans="1:8">
      <c r="A5319" s="2" t="s">
        <v>146</v>
      </c>
      <c r="B5319" s="2"/>
      <c r="C5319">
        <v>380.94</v>
      </c>
      <c r="D5319">
        <v>2.5</v>
      </c>
      <c r="E5319">
        <v>123.21</v>
      </c>
      <c r="F5319" t="s">
        <v>238</v>
      </c>
      <c r="G5319">
        <f>_xlfn.XLOOKUP(A5319,'List of Molecules Used'!$D$3:$D$55,'List of Molecules Used'!$E$3:$E$55,"",0,1)</f>
        <v>293.02999999999997</v>
      </c>
      <c r="H5319">
        <f>_xlfn.XLOOKUP(A5319,'List of Molecules Used'!$D$3:$D$55,'List of Molecules Used'!$F$3:$F$55,"",0,1)</f>
        <v>30.48</v>
      </c>
    </row>
    <row r="5320" spans="1:8">
      <c r="A5320" s="2" t="s">
        <v>146</v>
      </c>
      <c r="B5320" s="2"/>
      <c r="C5320">
        <v>380.94</v>
      </c>
      <c r="D5320">
        <v>3</v>
      </c>
      <c r="E5320">
        <v>123.36</v>
      </c>
      <c r="F5320" t="s">
        <v>238</v>
      </c>
      <c r="G5320">
        <f>_xlfn.XLOOKUP(A5320,'List of Molecules Used'!$D$3:$D$55,'List of Molecules Used'!$E$3:$E$55,"",0,1)</f>
        <v>293.02999999999997</v>
      </c>
      <c r="H5320">
        <f>_xlfn.XLOOKUP(A5320,'List of Molecules Used'!$D$3:$D$55,'List of Molecules Used'!$F$3:$F$55,"",0,1)</f>
        <v>30.48</v>
      </c>
    </row>
    <row r="5321" spans="1:8">
      <c r="A5321" s="2" t="s">
        <v>146</v>
      </c>
      <c r="B5321" s="2"/>
      <c r="C5321">
        <v>380.94</v>
      </c>
      <c r="D5321">
        <v>3.5</v>
      </c>
      <c r="E5321">
        <v>123.51</v>
      </c>
      <c r="F5321" t="s">
        <v>238</v>
      </c>
      <c r="G5321">
        <f>_xlfn.XLOOKUP(A5321,'List of Molecules Used'!$D$3:$D$55,'List of Molecules Used'!$E$3:$E$55,"",0,1)</f>
        <v>293.02999999999997</v>
      </c>
      <c r="H5321">
        <f>_xlfn.XLOOKUP(A5321,'List of Molecules Used'!$D$3:$D$55,'List of Molecules Used'!$F$3:$F$55,"",0,1)</f>
        <v>30.48</v>
      </c>
    </row>
    <row r="5322" spans="1:8">
      <c r="A5322" s="2" t="s">
        <v>146</v>
      </c>
      <c r="B5322" s="2"/>
      <c r="C5322">
        <v>380.94</v>
      </c>
      <c r="D5322">
        <v>4</v>
      </c>
      <c r="E5322">
        <v>123.66</v>
      </c>
      <c r="F5322" t="s">
        <v>238</v>
      </c>
      <c r="G5322">
        <f>_xlfn.XLOOKUP(A5322,'List of Molecules Used'!$D$3:$D$55,'List of Molecules Used'!$E$3:$E$55,"",0,1)</f>
        <v>293.02999999999997</v>
      </c>
      <c r="H5322">
        <f>_xlfn.XLOOKUP(A5322,'List of Molecules Used'!$D$3:$D$55,'List of Molecules Used'!$F$3:$F$55,"",0,1)</f>
        <v>30.48</v>
      </c>
    </row>
    <row r="5323" spans="1:8">
      <c r="A5323" s="2" t="s">
        <v>146</v>
      </c>
      <c r="B5323" s="2"/>
      <c r="C5323">
        <v>380.94</v>
      </c>
      <c r="D5323">
        <v>4.5</v>
      </c>
      <c r="E5323">
        <v>123.81</v>
      </c>
      <c r="F5323" t="s">
        <v>238</v>
      </c>
      <c r="G5323">
        <f>_xlfn.XLOOKUP(A5323,'List of Molecules Used'!$D$3:$D$55,'List of Molecules Used'!$E$3:$E$55,"",0,1)</f>
        <v>293.02999999999997</v>
      </c>
      <c r="H5323">
        <f>_xlfn.XLOOKUP(A5323,'List of Molecules Used'!$D$3:$D$55,'List of Molecules Used'!$F$3:$F$55,"",0,1)</f>
        <v>30.48</v>
      </c>
    </row>
    <row r="5324" spans="1:8">
      <c r="A5324" s="2" t="s">
        <v>146</v>
      </c>
      <c r="B5324" s="2"/>
      <c r="C5324">
        <v>380.94</v>
      </c>
      <c r="D5324">
        <v>5</v>
      </c>
      <c r="E5324">
        <v>123.97</v>
      </c>
      <c r="F5324" t="s">
        <v>238</v>
      </c>
      <c r="G5324">
        <f>_xlfn.XLOOKUP(A5324,'List of Molecules Used'!$D$3:$D$55,'List of Molecules Used'!$E$3:$E$55,"",0,1)</f>
        <v>293.02999999999997</v>
      </c>
      <c r="H5324">
        <f>_xlfn.XLOOKUP(A5324,'List of Molecules Used'!$D$3:$D$55,'List of Molecules Used'!$F$3:$F$55,"",0,1)</f>
        <v>30.48</v>
      </c>
    </row>
    <row r="5325" spans="1:8">
      <c r="A5325" s="2" t="s">
        <v>146</v>
      </c>
      <c r="B5325" s="2"/>
      <c r="C5325">
        <v>380.94</v>
      </c>
      <c r="D5325">
        <v>5.5</v>
      </c>
      <c r="E5325">
        <v>124.13</v>
      </c>
      <c r="F5325" t="s">
        <v>238</v>
      </c>
      <c r="G5325">
        <f>_xlfn.XLOOKUP(A5325,'List of Molecules Used'!$D$3:$D$55,'List of Molecules Used'!$E$3:$E$55,"",0,1)</f>
        <v>293.02999999999997</v>
      </c>
      <c r="H5325">
        <f>_xlfn.XLOOKUP(A5325,'List of Molecules Used'!$D$3:$D$55,'List of Molecules Used'!$F$3:$F$55,"",0,1)</f>
        <v>30.48</v>
      </c>
    </row>
    <row r="5326" spans="1:8">
      <c r="A5326" s="2" t="s">
        <v>146</v>
      </c>
      <c r="B5326" s="2"/>
      <c r="C5326">
        <v>380.94</v>
      </c>
      <c r="D5326">
        <v>6</v>
      </c>
      <c r="E5326">
        <v>124.28</v>
      </c>
      <c r="F5326" t="s">
        <v>238</v>
      </c>
      <c r="G5326">
        <f>_xlfn.XLOOKUP(A5326,'List of Molecules Used'!$D$3:$D$55,'List of Molecules Used'!$E$3:$E$55,"",0,1)</f>
        <v>293.02999999999997</v>
      </c>
      <c r="H5326">
        <f>_xlfn.XLOOKUP(A5326,'List of Molecules Used'!$D$3:$D$55,'List of Molecules Used'!$F$3:$F$55,"",0,1)</f>
        <v>30.48</v>
      </c>
    </row>
    <row r="5327" spans="1:8">
      <c r="A5327" s="2" t="s">
        <v>146</v>
      </c>
      <c r="B5327" s="2"/>
      <c r="C5327">
        <v>380.94</v>
      </c>
      <c r="D5327">
        <v>6.5</v>
      </c>
      <c r="E5327">
        <v>124.44</v>
      </c>
      <c r="F5327" t="s">
        <v>238</v>
      </c>
      <c r="G5327">
        <f>_xlfn.XLOOKUP(A5327,'List of Molecules Used'!$D$3:$D$55,'List of Molecules Used'!$E$3:$E$55,"",0,1)</f>
        <v>293.02999999999997</v>
      </c>
      <c r="H5327">
        <f>_xlfn.XLOOKUP(A5327,'List of Molecules Used'!$D$3:$D$55,'List of Molecules Used'!$F$3:$F$55,"",0,1)</f>
        <v>30.48</v>
      </c>
    </row>
    <row r="5328" spans="1:8">
      <c r="A5328" s="2" t="s">
        <v>146</v>
      </c>
      <c r="B5328" s="2"/>
      <c r="C5328">
        <v>380.94</v>
      </c>
      <c r="D5328">
        <v>7</v>
      </c>
      <c r="E5328">
        <v>124.61</v>
      </c>
      <c r="F5328" t="s">
        <v>238</v>
      </c>
      <c r="G5328">
        <f>_xlfn.XLOOKUP(A5328,'List of Molecules Used'!$D$3:$D$55,'List of Molecules Used'!$E$3:$E$55,"",0,1)</f>
        <v>293.02999999999997</v>
      </c>
      <c r="H5328">
        <f>_xlfn.XLOOKUP(A5328,'List of Molecules Used'!$D$3:$D$55,'List of Molecules Used'!$F$3:$F$55,"",0,1)</f>
        <v>30.48</v>
      </c>
    </row>
    <row r="5329" spans="1:8">
      <c r="A5329" s="2" t="s">
        <v>146</v>
      </c>
      <c r="B5329" s="2"/>
      <c r="C5329">
        <v>380.94</v>
      </c>
      <c r="D5329">
        <v>7.5</v>
      </c>
      <c r="E5329">
        <v>124.77</v>
      </c>
      <c r="F5329" t="s">
        <v>238</v>
      </c>
      <c r="G5329">
        <f>_xlfn.XLOOKUP(A5329,'List of Molecules Used'!$D$3:$D$55,'List of Molecules Used'!$E$3:$E$55,"",0,1)</f>
        <v>293.02999999999997</v>
      </c>
      <c r="H5329">
        <f>_xlfn.XLOOKUP(A5329,'List of Molecules Used'!$D$3:$D$55,'List of Molecules Used'!$F$3:$F$55,"",0,1)</f>
        <v>30.48</v>
      </c>
    </row>
    <row r="5330" spans="1:8">
      <c r="A5330" s="2" t="s">
        <v>146</v>
      </c>
      <c r="B5330" s="2"/>
      <c r="C5330">
        <v>380.94</v>
      </c>
      <c r="D5330">
        <v>8</v>
      </c>
      <c r="E5330">
        <v>124.94</v>
      </c>
      <c r="F5330" t="s">
        <v>238</v>
      </c>
      <c r="G5330">
        <f>_xlfn.XLOOKUP(A5330,'List of Molecules Used'!$D$3:$D$55,'List of Molecules Used'!$E$3:$E$55,"",0,1)</f>
        <v>293.02999999999997</v>
      </c>
      <c r="H5330">
        <f>_xlfn.XLOOKUP(A5330,'List of Molecules Used'!$D$3:$D$55,'List of Molecules Used'!$F$3:$F$55,"",0,1)</f>
        <v>30.48</v>
      </c>
    </row>
    <row r="5331" spans="1:8">
      <c r="A5331" s="2" t="s">
        <v>146</v>
      </c>
      <c r="B5331" s="2"/>
      <c r="C5331">
        <v>380.94</v>
      </c>
      <c r="D5331">
        <v>8.5</v>
      </c>
      <c r="E5331">
        <v>125.11</v>
      </c>
      <c r="F5331" t="s">
        <v>238</v>
      </c>
      <c r="G5331">
        <f>_xlfn.XLOOKUP(A5331,'List of Molecules Used'!$D$3:$D$55,'List of Molecules Used'!$E$3:$E$55,"",0,1)</f>
        <v>293.02999999999997</v>
      </c>
      <c r="H5331">
        <f>_xlfn.XLOOKUP(A5331,'List of Molecules Used'!$D$3:$D$55,'List of Molecules Used'!$F$3:$F$55,"",0,1)</f>
        <v>30.48</v>
      </c>
    </row>
    <row r="5332" spans="1:8">
      <c r="A5332" s="2" t="s">
        <v>146</v>
      </c>
      <c r="B5332" s="2"/>
      <c r="C5332">
        <v>380.94</v>
      </c>
      <c r="D5332">
        <v>9</v>
      </c>
      <c r="E5332">
        <v>125.28</v>
      </c>
      <c r="F5332" t="s">
        <v>238</v>
      </c>
      <c r="G5332">
        <f>_xlfn.XLOOKUP(A5332,'List of Molecules Used'!$D$3:$D$55,'List of Molecules Used'!$E$3:$E$55,"",0,1)</f>
        <v>293.02999999999997</v>
      </c>
      <c r="H5332">
        <f>_xlfn.XLOOKUP(A5332,'List of Molecules Used'!$D$3:$D$55,'List of Molecules Used'!$F$3:$F$55,"",0,1)</f>
        <v>30.48</v>
      </c>
    </row>
    <row r="5333" spans="1:8">
      <c r="A5333" s="2" t="s">
        <v>146</v>
      </c>
      <c r="B5333" s="2"/>
      <c r="C5333">
        <v>380.94</v>
      </c>
      <c r="D5333">
        <v>9.5</v>
      </c>
      <c r="E5333">
        <v>125.45</v>
      </c>
      <c r="F5333" t="s">
        <v>238</v>
      </c>
      <c r="G5333">
        <f>_xlfn.XLOOKUP(A5333,'List of Molecules Used'!$D$3:$D$55,'List of Molecules Used'!$E$3:$E$55,"",0,1)</f>
        <v>293.02999999999997</v>
      </c>
      <c r="H5333">
        <f>_xlfn.XLOOKUP(A5333,'List of Molecules Used'!$D$3:$D$55,'List of Molecules Used'!$F$3:$F$55,"",0,1)</f>
        <v>30.48</v>
      </c>
    </row>
    <row r="5334" spans="1:8">
      <c r="A5334" s="2" t="s">
        <v>146</v>
      </c>
      <c r="B5334" s="2"/>
      <c r="C5334">
        <v>380.94</v>
      </c>
      <c r="D5334">
        <v>10</v>
      </c>
      <c r="E5334">
        <v>125.62</v>
      </c>
      <c r="F5334" t="s">
        <v>238</v>
      </c>
      <c r="G5334">
        <f>_xlfn.XLOOKUP(A5334,'List of Molecules Used'!$D$3:$D$55,'List of Molecules Used'!$E$3:$E$55,"",0,1)</f>
        <v>293.02999999999997</v>
      </c>
      <c r="H5334">
        <f>_xlfn.XLOOKUP(A5334,'List of Molecules Used'!$D$3:$D$55,'List of Molecules Used'!$F$3:$F$55,"",0,1)</f>
        <v>30.48</v>
      </c>
    </row>
    <row r="5335" spans="1:8">
      <c r="A5335" s="2" t="s">
        <v>146</v>
      </c>
      <c r="B5335" s="2"/>
      <c r="C5335">
        <v>410.24</v>
      </c>
      <c r="D5335">
        <v>1</v>
      </c>
      <c r="E5335">
        <v>127.49</v>
      </c>
      <c r="F5335" t="s">
        <v>238</v>
      </c>
      <c r="G5335">
        <f>_xlfn.XLOOKUP(A5335,'List of Molecules Used'!$D$3:$D$55,'List of Molecules Used'!$E$3:$E$55,"",0,1)</f>
        <v>293.02999999999997</v>
      </c>
      <c r="H5335">
        <f>_xlfn.XLOOKUP(A5335,'List of Molecules Used'!$D$3:$D$55,'List of Molecules Used'!$F$3:$F$55,"",0,1)</f>
        <v>30.48</v>
      </c>
    </row>
    <row r="5336" spans="1:8">
      <c r="A5336" s="2" t="s">
        <v>146</v>
      </c>
      <c r="B5336" s="2"/>
      <c r="C5336">
        <v>410.24</v>
      </c>
      <c r="D5336">
        <v>1.5</v>
      </c>
      <c r="E5336">
        <v>127.61</v>
      </c>
      <c r="F5336" t="s">
        <v>238</v>
      </c>
      <c r="G5336">
        <f>_xlfn.XLOOKUP(A5336,'List of Molecules Used'!$D$3:$D$55,'List of Molecules Used'!$E$3:$E$55,"",0,1)</f>
        <v>293.02999999999997</v>
      </c>
      <c r="H5336">
        <f>_xlfn.XLOOKUP(A5336,'List of Molecules Used'!$D$3:$D$55,'List of Molecules Used'!$F$3:$F$55,"",0,1)</f>
        <v>30.48</v>
      </c>
    </row>
    <row r="5337" spans="1:8">
      <c r="A5337" s="2" t="s">
        <v>146</v>
      </c>
      <c r="B5337" s="2"/>
      <c r="C5337">
        <v>410.24</v>
      </c>
      <c r="D5337">
        <v>2</v>
      </c>
      <c r="E5337">
        <v>127.72</v>
      </c>
      <c r="F5337" t="s">
        <v>238</v>
      </c>
      <c r="G5337">
        <f>_xlfn.XLOOKUP(A5337,'List of Molecules Used'!$D$3:$D$55,'List of Molecules Used'!$E$3:$E$55,"",0,1)</f>
        <v>293.02999999999997</v>
      </c>
      <c r="H5337">
        <f>_xlfn.XLOOKUP(A5337,'List of Molecules Used'!$D$3:$D$55,'List of Molecules Used'!$F$3:$F$55,"",0,1)</f>
        <v>30.48</v>
      </c>
    </row>
    <row r="5338" spans="1:8">
      <c r="A5338" s="2" t="s">
        <v>146</v>
      </c>
      <c r="B5338" s="2"/>
      <c r="C5338">
        <v>410.24</v>
      </c>
      <c r="D5338">
        <v>2.5</v>
      </c>
      <c r="E5338">
        <v>127.84</v>
      </c>
      <c r="F5338" t="s">
        <v>238</v>
      </c>
      <c r="G5338">
        <f>_xlfn.XLOOKUP(A5338,'List of Molecules Used'!$D$3:$D$55,'List of Molecules Used'!$E$3:$E$55,"",0,1)</f>
        <v>293.02999999999997</v>
      </c>
      <c r="H5338">
        <f>_xlfn.XLOOKUP(A5338,'List of Molecules Used'!$D$3:$D$55,'List of Molecules Used'!$F$3:$F$55,"",0,1)</f>
        <v>30.48</v>
      </c>
    </row>
    <row r="5339" spans="1:8">
      <c r="A5339" s="2" t="s">
        <v>146</v>
      </c>
      <c r="B5339" s="2"/>
      <c r="C5339">
        <v>410.24</v>
      </c>
      <c r="D5339">
        <v>3</v>
      </c>
      <c r="E5339">
        <v>127.95</v>
      </c>
      <c r="F5339" t="s">
        <v>238</v>
      </c>
      <c r="G5339">
        <f>_xlfn.XLOOKUP(A5339,'List of Molecules Used'!$D$3:$D$55,'List of Molecules Used'!$E$3:$E$55,"",0,1)</f>
        <v>293.02999999999997</v>
      </c>
      <c r="H5339">
        <f>_xlfn.XLOOKUP(A5339,'List of Molecules Used'!$D$3:$D$55,'List of Molecules Used'!$F$3:$F$55,"",0,1)</f>
        <v>30.48</v>
      </c>
    </row>
    <row r="5340" spans="1:8">
      <c r="A5340" s="2" t="s">
        <v>146</v>
      </c>
      <c r="B5340" s="2"/>
      <c r="C5340">
        <v>410.24</v>
      </c>
      <c r="D5340">
        <v>3.5</v>
      </c>
      <c r="E5340">
        <v>128.07</v>
      </c>
      <c r="F5340" t="s">
        <v>238</v>
      </c>
      <c r="G5340">
        <f>_xlfn.XLOOKUP(A5340,'List of Molecules Used'!$D$3:$D$55,'List of Molecules Used'!$E$3:$E$55,"",0,1)</f>
        <v>293.02999999999997</v>
      </c>
      <c r="H5340">
        <f>_xlfn.XLOOKUP(A5340,'List of Molecules Used'!$D$3:$D$55,'List of Molecules Used'!$F$3:$F$55,"",0,1)</f>
        <v>30.48</v>
      </c>
    </row>
    <row r="5341" spans="1:8">
      <c r="A5341" s="2" t="s">
        <v>146</v>
      </c>
      <c r="B5341" s="2"/>
      <c r="C5341">
        <v>410.24</v>
      </c>
      <c r="D5341">
        <v>4</v>
      </c>
      <c r="E5341">
        <v>128.19</v>
      </c>
      <c r="F5341" t="s">
        <v>238</v>
      </c>
      <c r="G5341">
        <f>_xlfn.XLOOKUP(A5341,'List of Molecules Used'!$D$3:$D$55,'List of Molecules Used'!$E$3:$E$55,"",0,1)</f>
        <v>293.02999999999997</v>
      </c>
      <c r="H5341">
        <f>_xlfn.XLOOKUP(A5341,'List of Molecules Used'!$D$3:$D$55,'List of Molecules Used'!$F$3:$F$55,"",0,1)</f>
        <v>30.48</v>
      </c>
    </row>
    <row r="5342" spans="1:8">
      <c r="A5342" s="2" t="s">
        <v>146</v>
      </c>
      <c r="B5342" s="2"/>
      <c r="C5342">
        <v>410.24</v>
      </c>
      <c r="D5342">
        <v>4.5</v>
      </c>
      <c r="E5342">
        <v>128.31</v>
      </c>
      <c r="F5342" t="s">
        <v>238</v>
      </c>
      <c r="G5342">
        <f>_xlfn.XLOOKUP(A5342,'List of Molecules Used'!$D$3:$D$55,'List of Molecules Used'!$E$3:$E$55,"",0,1)</f>
        <v>293.02999999999997</v>
      </c>
      <c r="H5342">
        <f>_xlfn.XLOOKUP(A5342,'List of Molecules Used'!$D$3:$D$55,'List of Molecules Used'!$F$3:$F$55,"",0,1)</f>
        <v>30.48</v>
      </c>
    </row>
    <row r="5343" spans="1:8">
      <c r="A5343" s="2" t="s">
        <v>146</v>
      </c>
      <c r="B5343" s="2"/>
      <c r="C5343">
        <v>410.24</v>
      </c>
      <c r="D5343">
        <v>5</v>
      </c>
      <c r="E5343">
        <v>128.43</v>
      </c>
      <c r="F5343" t="s">
        <v>238</v>
      </c>
      <c r="G5343">
        <f>_xlfn.XLOOKUP(A5343,'List of Molecules Used'!$D$3:$D$55,'List of Molecules Used'!$E$3:$E$55,"",0,1)</f>
        <v>293.02999999999997</v>
      </c>
      <c r="H5343">
        <f>_xlfn.XLOOKUP(A5343,'List of Molecules Used'!$D$3:$D$55,'List of Molecules Used'!$F$3:$F$55,"",0,1)</f>
        <v>30.48</v>
      </c>
    </row>
    <row r="5344" spans="1:8">
      <c r="A5344" s="2" t="s">
        <v>146</v>
      </c>
      <c r="B5344" s="2"/>
      <c r="C5344">
        <v>410.24</v>
      </c>
      <c r="D5344">
        <v>5.5</v>
      </c>
      <c r="E5344">
        <v>128.55000000000001</v>
      </c>
      <c r="F5344" t="s">
        <v>238</v>
      </c>
      <c r="G5344">
        <f>_xlfn.XLOOKUP(A5344,'List of Molecules Used'!$D$3:$D$55,'List of Molecules Used'!$E$3:$E$55,"",0,1)</f>
        <v>293.02999999999997</v>
      </c>
      <c r="H5344">
        <f>_xlfn.XLOOKUP(A5344,'List of Molecules Used'!$D$3:$D$55,'List of Molecules Used'!$F$3:$F$55,"",0,1)</f>
        <v>30.48</v>
      </c>
    </row>
    <row r="5345" spans="1:8">
      <c r="A5345" s="2" t="s">
        <v>146</v>
      </c>
      <c r="B5345" s="2"/>
      <c r="C5345">
        <v>410.24</v>
      </c>
      <c r="D5345">
        <v>6</v>
      </c>
      <c r="E5345">
        <v>128.66999999999999</v>
      </c>
      <c r="F5345" t="s">
        <v>238</v>
      </c>
      <c r="G5345">
        <f>_xlfn.XLOOKUP(A5345,'List of Molecules Used'!$D$3:$D$55,'List of Molecules Used'!$E$3:$E$55,"",0,1)</f>
        <v>293.02999999999997</v>
      </c>
      <c r="H5345">
        <f>_xlfn.XLOOKUP(A5345,'List of Molecules Used'!$D$3:$D$55,'List of Molecules Used'!$F$3:$F$55,"",0,1)</f>
        <v>30.48</v>
      </c>
    </row>
    <row r="5346" spans="1:8">
      <c r="A5346" s="2" t="s">
        <v>146</v>
      </c>
      <c r="B5346" s="2"/>
      <c r="C5346">
        <v>410.24</v>
      </c>
      <c r="D5346">
        <v>6.5</v>
      </c>
      <c r="E5346">
        <v>128.79</v>
      </c>
      <c r="F5346" t="s">
        <v>238</v>
      </c>
      <c r="G5346">
        <f>_xlfn.XLOOKUP(A5346,'List of Molecules Used'!$D$3:$D$55,'List of Molecules Used'!$E$3:$E$55,"",0,1)</f>
        <v>293.02999999999997</v>
      </c>
      <c r="H5346">
        <f>_xlfn.XLOOKUP(A5346,'List of Molecules Used'!$D$3:$D$55,'List of Molecules Used'!$F$3:$F$55,"",0,1)</f>
        <v>30.48</v>
      </c>
    </row>
    <row r="5347" spans="1:8">
      <c r="A5347" s="2" t="s">
        <v>146</v>
      </c>
      <c r="B5347" s="2"/>
      <c r="C5347">
        <v>410.24</v>
      </c>
      <c r="D5347">
        <v>7</v>
      </c>
      <c r="E5347">
        <v>128.91999999999999</v>
      </c>
      <c r="F5347" t="s">
        <v>238</v>
      </c>
      <c r="G5347">
        <f>_xlfn.XLOOKUP(A5347,'List of Molecules Used'!$D$3:$D$55,'List of Molecules Used'!$E$3:$E$55,"",0,1)</f>
        <v>293.02999999999997</v>
      </c>
      <c r="H5347">
        <f>_xlfn.XLOOKUP(A5347,'List of Molecules Used'!$D$3:$D$55,'List of Molecules Used'!$F$3:$F$55,"",0,1)</f>
        <v>30.48</v>
      </c>
    </row>
    <row r="5348" spans="1:8">
      <c r="A5348" s="2" t="s">
        <v>146</v>
      </c>
      <c r="B5348" s="2"/>
      <c r="C5348">
        <v>410.24</v>
      </c>
      <c r="D5348">
        <v>7.5</v>
      </c>
      <c r="E5348">
        <v>129.04</v>
      </c>
      <c r="F5348" t="s">
        <v>238</v>
      </c>
      <c r="G5348">
        <f>_xlfn.XLOOKUP(A5348,'List of Molecules Used'!$D$3:$D$55,'List of Molecules Used'!$E$3:$E$55,"",0,1)</f>
        <v>293.02999999999997</v>
      </c>
      <c r="H5348">
        <f>_xlfn.XLOOKUP(A5348,'List of Molecules Used'!$D$3:$D$55,'List of Molecules Used'!$F$3:$F$55,"",0,1)</f>
        <v>30.48</v>
      </c>
    </row>
    <row r="5349" spans="1:8">
      <c r="A5349" s="2" t="s">
        <v>146</v>
      </c>
      <c r="B5349" s="2"/>
      <c r="C5349">
        <v>410.24</v>
      </c>
      <c r="D5349">
        <v>8</v>
      </c>
      <c r="E5349">
        <v>129.16999999999999</v>
      </c>
      <c r="F5349" t="s">
        <v>238</v>
      </c>
      <c r="G5349">
        <f>_xlfn.XLOOKUP(A5349,'List of Molecules Used'!$D$3:$D$55,'List of Molecules Used'!$E$3:$E$55,"",0,1)</f>
        <v>293.02999999999997</v>
      </c>
      <c r="H5349">
        <f>_xlfn.XLOOKUP(A5349,'List of Molecules Used'!$D$3:$D$55,'List of Molecules Used'!$F$3:$F$55,"",0,1)</f>
        <v>30.48</v>
      </c>
    </row>
    <row r="5350" spans="1:8">
      <c r="A5350" s="2" t="s">
        <v>146</v>
      </c>
      <c r="B5350" s="2"/>
      <c r="C5350">
        <v>410.24</v>
      </c>
      <c r="D5350">
        <v>8.5</v>
      </c>
      <c r="E5350">
        <v>129.30000000000001</v>
      </c>
      <c r="F5350" t="s">
        <v>238</v>
      </c>
      <c r="G5350">
        <f>_xlfn.XLOOKUP(A5350,'List of Molecules Used'!$D$3:$D$55,'List of Molecules Used'!$E$3:$E$55,"",0,1)</f>
        <v>293.02999999999997</v>
      </c>
      <c r="H5350">
        <f>_xlfn.XLOOKUP(A5350,'List of Molecules Used'!$D$3:$D$55,'List of Molecules Used'!$F$3:$F$55,"",0,1)</f>
        <v>30.48</v>
      </c>
    </row>
    <row r="5351" spans="1:8">
      <c r="A5351" s="2" t="s">
        <v>146</v>
      </c>
      <c r="B5351" s="2"/>
      <c r="C5351">
        <v>410.24</v>
      </c>
      <c r="D5351">
        <v>9</v>
      </c>
      <c r="E5351">
        <v>129.43</v>
      </c>
      <c r="F5351" t="s">
        <v>238</v>
      </c>
      <c r="G5351">
        <f>_xlfn.XLOOKUP(A5351,'List of Molecules Used'!$D$3:$D$55,'List of Molecules Used'!$E$3:$E$55,"",0,1)</f>
        <v>293.02999999999997</v>
      </c>
      <c r="H5351">
        <f>_xlfn.XLOOKUP(A5351,'List of Molecules Used'!$D$3:$D$55,'List of Molecules Used'!$F$3:$F$55,"",0,1)</f>
        <v>30.48</v>
      </c>
    </row>
    <row r="5352" spans="1:8">
      <c r="A5352" s="2" t="s">
        <v>146</v>
      </c>
      <c r="B5352" s="2"/>
      <c r="C5352">
        <v>410.24</v>
      </c>
      <c r="D5352">
        <v>9.5</v>
      </c>
      <c r="E5352">
        <v>129.56</v>
      </c>
      <c r="F5352" t="s">
        <v>238</v>
      </c>
      <c r="G5352">
        <f>_xlfn.XLOOKUP(A5352,'List of Molecules Used'!$D$3:$D$55,'List of Molecules Used'!$E$3:$E$55,"",0,1)</f>
        <v>293.02999999999997</v>
      </c>
      <c r="H5352">
        <f>_xlfn.XLOOKUP(A5352,'List of Molecules Used'!$D$3:$D$55,'List of Molecules Used'!$F$3:$F$55,"",0,1)</f>
        <v>30.48</v>
      </c>
    </row>
    <row r="5353" spans="1:8">
      <c r="A5353" s="2" t="s">
        <v>146</v>
      </c>
      <c r="B5353" s="2"/>
      <c r="C5353">
        <v>410.24</v>
      </c>
      <c r="D5353">
        <v>10</v>
      </c>
      <c r="E5353">
        <v>129.69</v>
      </c>
      <c r="F5353" t="s">
        <v>238</v>
      </c>
      <c r="G5353">
        <f>_xlfn.XLOOKUP(A5353,'List of Molecules Used'!$D$3:$D$55,'List of Molecules Used'!$E$3:$E$55,"",0,1)</f>
        <v>293.02999999999997</v>
      </c>
      <c r="H5353">
        <f>_xlfn.XLOOKUP(A5353,'List of Molecules Used'!$D$3:$D$55,'List of Molecules Used'!$F$3:$F$55,"",0,1)</f>
        <v>30.48</v>
      </c>
    </row>
    <row r="5354" spans="1:8">
      <c r="A5354" s="2" t="s">
        <v>150</v>
      </c>
      <c r="B5354" s="2"/>
      <c r="C5354">
        <v>228.42</v>
      </c>
      <c r="D5354">
        <v>1</v>
      </c>
      <c r="E5354">
        <v>144.32</v>
      </c>
      <c r="F5354" t="s">
        <v>237</v>
      </c>
      <c r="G5354">
        <f>_xlfn.XLOOKUP(A5354,'List of Molecules Used'!$D$3:$D$55,'List of Molecules Used'!$E$3:$E$55,"",0,1)</f>
        <v>456.83100000000002</v>
      </c>
      <c r="H5354">
        <f>_xlfn.XLOOKUP(A5354,'List of Molecules Used'!$D$3:$D$55,'List of Molecules Used'!$F$3:$F$55,"",0,1)</f>
        <v>36.618000000000002</v>
      </c>
    </row>
    <row r="5355" spans="1:8">
      <c r="A5355" s="2" t="s">
        <v>150</v>
      </c>
      <c r="B5355" s="2"/>
      <c r="C5355">
        <v>228.42</v>
      </c>
      <c r="D5355">
        <v>1.5</v>
      </c>
      <c r="E5355">
        <v>144.31</v>
      </c>
      <c r="F5355" t="s">
        <v>237</v>
      </c>
      <c r="G5355">
        <f>_xlfn.XLOOKUP(A5355,'List of Molecules Used'!$D$3:$D$55,'List of Molecules Used'!$E$3:$E$55,"",0,1)</f>
        <v>456.83100000000002</v>
      </c>
      <c r="H5355">
        <f>_xlfn.XLOOKUP(A5355,'List of Molecules Used'!$D$3:$D$55,'List of Molecules Used'!$F$3:$F$55,"",0,1)</f>
        <v>36.618000000000002</v>
      </c>
    </row>
    <row r="5356" spans="1:8">
      <c r="A5356" s="2" t="s">
        <v>150</v>
      </c>
      <c r="B5356" s="2"/>
      <c r="C5356">
        <v>228.42</v>
      </c>
      <c r="D5356">
        <v>2</v>
      </c>
      <c r="E5356">
        <v>144.31</v>
      </c>
      <c r="F5356" t="s">
        <v>237</v>
      </c>
      <c r="G5356">
        <f>_xlfn.XLOOKUP(A5356,'List of Molecules Used'!$D$3:$D$55,'List of Molecules Used'!$E$3:$E$55,"",0,1)</f>
        <v>456.83100000000002</v>
      </c>
      <c r="H5356">
        <f>_xlfn.XLOOKUP(A5356,'List of Molecules Used'!$D$3:$D$55,'List of Molecules Used'!$F$3:$F$55,"",0,1)</f>
        <v>36.618000000000002</v>
      </c>
    </row>
    <row r="5357" spans="1:8">
      <c r="A5357" s="2" t="s">
        <v>150</v>
      </c>
      <c r="B5357" s="2"/>
      <c r="C5357">
        <v>228.42</v>
      </c>
      <c r="D5357">
        <v>2.5</v>
      </c>
      <c r="E5357">
        <v>144.30000000000001</v>
      </c>
      <c r="F5357" t="s">
        <v>237</v>
      </c>
      <c r="G5357">
        <f>_xlfn.XLOOKUP(A5357,'List of Molecules Used'!$D$3:$D$55,'List of Molecules Used'!$E$3:$E$55,"",0,1)</f>
        <v>456.83100000000002</v>
      </c>
      <c r="H5357">
        <f>_xlfn.XLOOKUP(A5357,'List of Molecules Used'!$D$3:$D$55,'List of Molecules Used'!$F$3:$F$55,"",0,1)</f>
        <v>36.618000000000002</v>
      </c>
    </row>
    <row r="5358" spans="1:8">
      <c r="A5358" s="2" t="s">
        <v>150</v>
      </c>
      <c r="B5358" s="2"/>
      <c r="C5358">
        <v>228.42</v>
      </c>
      <c r="D5358">
        <v>3</v>
      </c>
      <c r="E5358">
        <v>144.30000000000001</v>
      </c>
      <c r="F5358" t="s">
        <v>237</v>
      </c>
      <c r="G5358">
        <f>_xlfn.XLOOKUP(A5358,'List of Molecules Used'!$D$3:$D$55,'List of Molecules Used'!$E$3:$E$55,"",0,1)</f>
        <v>456.83100000000002</v>
      </c>
      <c r="H5358">
        <f>_xlfn.XLOOKUP(A5358,'List of Molecules Used'!$D$3:$D$55,'List of Molecules Used'!$F$3:$F$55,"",0,1)</f>
        <v>36.618000000000002</v>
      </c>
    </row>
    <row r="5359" spans="1:8">
      <c r="A5359" s="2" t="s">
        <v>150</v>
      </c>
      <c r="B5359" s="2"/>
      <c r="C5359">
        <v>228.42</v>
      </c>
      <c r="D5359">
        <v>3.5</v>
      </c>
      <c r="E5359">
        <v>144.29</v>
      </c>
      <c r="F5359" t="s">
        <v>237</v>
      </c>
      <c r="G5359">
        <f>_xlfn.XLOOKUP(A5359,'List of Molecules Used'!$D$3:$D$55,'List of Molecules Used'!$E$3:$E$55,"",0,1)</f>
        <v>456.83100000000002</v>
      </c>
      <c r="H5359">
        <f>_xlfn.XLOOKUP(A5359,'List of Molecules Used'!$D$3:$D$55,'List of Molecules Used'!$F$3:$F$55,"",0,1)</f>
        <v>36.618000000000002</v>
      </c>
    </row>
    <row r="5360" spans="1:8">
      <c r="A5360" s="2" t="s">
        <v>150</v>
      </c>
      <c r="B5360" s="2"/>
      <c r="C5360">
        <v>228.42</v>
      </c>
      <c r="D5360">
        <v>4</v>
      </c>
      <c r="E5360">
        <v>144.29</v>
      </c>
      <c r="F5360" t="s">
        <v>237</v>
      </c>
      <c r="G5360">
        <f>_xlfn.XLOOKUP(A5360,'List of Molecules Used'!$D$3:$D$55,'List of Molecules Used'!$E$3:$E$55,"",0,1)</f>
        <v>456.83100000000002</v>
      </c>
      <c r="H5360">
        <f>_xlfn.XLOOKUP(A5360,'List of Molecules Used'!$D$3:$D$55,'List of Molecules Used'!$F$3:$F$55,"",0,1)</f>
        <v>36.618000000000002</v>
      </c>
    </row>
    <row r="5361" spans="1:8">
      <c r="A5361" s="2" t="s">
        <v>150</v>
      </c>
      <c r="B5361" s="2"/>
      <c r="C5361">
        <v>228.42</v>
      </c>
      <c r="D5361">
        <v>4.5</v>
      </c>
      <c r="E5361">
        <v>144.28</v>
      </c>
      <c r="F5361" t="s">
        <v>237</v>
      </c>
      <c r="G5361">
        <f>_xlfn.XLOOKUP(A5361,'List of Molecules Used'!$D$3:$D$55,'List of Molecules Used'!$E$3:$E$55,"",0,1)</f>
        <v>456.83100000000002</v>
      </c>
      <c r="H5361">
        <f>_xlfn.XLOOKUP(A5361,'List of Molecules Used'!$D$3:$D$55,'List of Molecules Used'!$F$3:$F$55,"",0,1)</f>
        <v>36.618000000000002</v>
      </c>
    </row>
    <row r="5362" spans="1:8">
      <c r="A5362" s="2" t="s">
        <v>150</v>
      </c>
      <c r="B5362" s="2"/>
      <c r="C5362">
        <v>228.42</v>
      </c>
      <c r="D5362">
        <v>5</v>
      </c>
      <c r="E5362">
        <v>144.27000000000001</v>
      </c>
      <c r="F5362" t="s">
        <v>237</v>
      </c>
      <c r="G5362">
        <f>_xlfn.XLOOKUP(A5362,'List of Molecules Used'!$D$3:$D$55,'List of Molecules Used'!$E$3:$E$55,"",0,1)</f>
        <v>456.83100000000002</v>
      </c>
      <c r="H5362">
        <f>_xlfn.XLOOKUP(A5362,'List of Molecules Used'!$D$3:$D$55,'List of Molecules Used'!$F$3:$F$55,"",0,1)</f>
        <v>36.618000000000002</v>
      </c>
    </row>
    <row r="5363" spans="1:8">
      <c r="A5363" s="2" t="s">
        <v>150</v>
      </c>
      <c r="B5363" s="2"/>
      <c r="C5363">
        <v>228.42</v>
      </c>
      <c r="D5363">
        <v>5.5</v>
      </c>
      <c r="E5363">
        <v>144.27000000000001</v>
      </c>
      <c r="F5363" t="s">
        <v>237</v>
      </c>
      <c r="G5363">
        <f>_xlfn.XLOOKUP(A5363,'List of Molecules Used'!$D$3:$D$55,'List of Molecules Used'!$E$3:$E$55,"",0,1)</f>
        <v>456.83100000000002</v>
      </c>
      <c r="H5363">
        <f>_xlfn.XLOOKUP(A5363,'List of Molecules Used'!$D$3:$D$55,'List of Molecules Used'!$F$3:$F$55,"",0,1)</f>
        <v>36.618000000000002</v>
      </c>
    </row>
    <row r="5364" spans="1:8">
      <c r="A5364" s="2" t="s">
        <v>150</v>
      </c>
      <c r="B5364" s="2"/>
      <c r="C5364">
        <v>228.42</v>
      </c>
      <c r="D5364">
        <v>6</v>
      </c>
      <c r="E5364">
        <v>144.26</v>
      </c>
      <c r="F5364" t="s">
        <v>237</v>
      </c>
      <c r="G5364">
        <f>_xlfn.XLOOKUP(A5364,'List of Molecules Used'!$D$3:$D$55,'List of Molecules Used'!$E$3:$E$55,"",0,1)</f>
        <v>456.83100000000002</v>
      </c>
      <c r="H5364">
        <f>_xlfn.XLOOKUP(A5364,'List of Molecules Used'!$D$3:$D$55,'List of Molecules Used'!$F$3:$F$55,"",0,1)</f>
        <v>36.618000000000002</v>
      </c>
    </row>
    <row r="5365" spans="1:8">
      <c r="A5365" s="2" t="s">
        <v>150</v>
      </c>
      <c r="B5365" s="2"/>
      <c r="C5365">
        <v>228.42</v>
      </c>
      <c r="D5365">
        <v>6.5</v>
      </c>
      <c r="E5365">
        <v>144.26</v>
      </c>
      <c r="F5365" t="s">
        <v>237</v>
      </c>
      <c r="G5365">
        <f>_xlfn.XLOOKUP(A5365,'List of Molecules Used'!$D$3:$D$55,'List of Molecules Used'!$E$3:$E$55,"",0,1)</f>
        <v>456.83100000000002</v>
      </c>
      <c r="H5365">
        <f>_xlfn.XLOOKUP(A5365,'List of Molecules Used'!$D$3:$D$55,'List of Molecules Used'!$F$3:$F$55,"",0,1)</f>
        <v>36.618000000000002</v>
      </c>
    </row>
    <row r="5366" spans="1:8">
      <c r="A5366" s="2" t="s">
        <v>150</v>
      </c>
      <c r="B5366" s="2"/>
      <c r="C5366">
        <v>228.42</v>
      </c>
      <c r="D5366">
        <v>7</v>
      </c>
      <c r="E5366">
        <v>144.25</v>
      </c>
      <c r="F5366" t="s">
        <v>237</v>
      </c>
      <c r="G5366">
        <f>_xlfn.XLOOKUP(A5366,'List of Molecules Used'!$D$3:$D$55,'List of Molecules Used'!$E$3:$E$55,"",0,1)</f>
        <v>456.83100000000002</v>
      </c>
      <c r="H5366">
        <f>_xlfn.XLOOKUP(A5366,'List of Molecules Used'!$D$3:$D$55,'List of Molecules Used'!$F$3:$F$55,"",0,1)</f>
        <v>36.618000000000002</v>
      </c>
    </row>
    <row r="5367" spans="1:8">
      <c r="A5367" s="2" t="s">
        <v>150</v>
      </c>
      <c r="B5367" s="2"/>
      <c r="C5367">
        <v>228.42</v>
      </c>
      <c r="D5367">
        <v>7.5</v>
      </c>
      <c r="E5367">
        <v>144.25</v>
      </c>
      <c r="F5367" t="s">
        <v>237</v>
      </c>
      <c r="G5367">
        <f>_xlfn.XLOOKUP(A5367,'List of Molecules Used'!$D$3:$D$55,'List of Molecules Used'!$E$3:$E$55,"",0,1)</f>
        <v>456.83100000000002</v>
      </c>
      <c r="H5367">
        <f>_xlfn.XLOOKUP(A5367,'List of Molecules Used'!$D$3:$D$55,'List of Molecules Used'!$F$3:$F$55,"",0,1)</f>
        <v>36.618000000000002</v>
      </c>
    </row>
    <row r="5368" spans="1:8">
      <c r="A5368" s="2" t="s">
        <v>150</v>
      </c>
      <c r="B5368" s="2"/>
      <c r="C5368">
        <v>228.42</v>
      </c>
      <c r="D5368">
        <v>8</v>
      </c>
      <c r="E5368">
        <v>144.24</v>
      </c>
      <c r="F5368" t="s">
        <v>237</v>
      </c>
      <c r="G5368">
        <f>_xlfn.XLOOKUP(A5368,'List of Molecules Used'!$D$3:$D$55,'List of Molecules Used'!$E$3:$E$55,"",0,1)</f>
        <v>456.83100000000002</v>
      </c>
      <c r="H5368">
        <f>_xlfn.XLOOKUP(A5368,'List of Molecules Used'!$D$3:$D$55,'List of Molecules Used'!$F$3:$F$55,"",0,1)</f>
        <v>36.618000000000002</v>
      </c>
    </row>
    <row r="5369" spans="1:8">
      <c r="A5369" s="2" t="s">
        <v>150</v>
      </c>
      <c r="B5369" s="2"/>
      <c r="C5369">
        <v>228.42</v>
      </c>
      <c r="D5369">
        <v>8.5</v>
      </c>
      <c r="E5369">
        <v>144.22999999999999</v>
      </c>
      <c r="F5369" t="s">
        <v>237</v>
      </c>
      <c r="G5369">
        <f>_xlfn.XLOOKUP(A5369,'List of Molecules Used'!$D$3:$D$55,'List of Molecules Used'!$E$3:$E$55,"",0,1)</f>
        <v>456.83100000000002</v>
      </c>
      <c r="H5369">
        <f>_xlfn.XLOOKUP(A5369,'List of Molecules Used'!$D$3:$D$55,'List of Molecules Used'!$F$3:$F$55,"",0,1)</f>
        <v>36.618000000000002</v>
      </c>
    </row>
    <row r="5370" spans="1:8">
      <c r="A5370" s="2" t="s">
        <v>150</v>
      </c>
      <c r="B5370" s="2"/>
      <c r="C5370">
        <v>228.42</v>
      </c>
      <c r="D5370">
        <v>9</v>
      </c>
      <c r="E5370">
        <v>144.22999999999999</v>
      </c>
      <c r="F5370" t="s">
        <v>237</v>
      </c>
      <c r="G5370">
        <f>_xlfn.XLOOKUP(A5370,'List of Molecules Used'!$D$3:$D$55,'List of Molecules Used'!$E$3:$E$55,"",0,1)</f>
        <v>456.83100000000002</v>
      </c>
      <c r="H5370">
        <f>_xlfn.XLOOKUP(A5370,'List of Molecules Used'!$D$3:$D$55,'List of Molecules Used'!$F$3:$F$55,"",0,1)</f>
        <v>36.618000000000002</v>
      </c>
    </row>
    <row r="5371" spans="1:8">
      <c r="A5371" s="2" t="s">
        <v>150</v>
      </c>
      <c r="B5371" s="2"/>
      <c r="C5371">
        <v>228.42</v>
      </c>
      <c r="D5371">
        <v>9.5</v>
      </c>
      <c r="E5371">
        <v>144.22</v>
      </c>
      <c r="F5371" t="s">
        <v>237</v>
      </c>
      <c r="G5371">
        <f>_xlfn.XLOOKUP(A5371,'List of Molecules Used'!$D$3:$D$55,'List of Molecules Used'!$E$3:$E$55,"",0,1)</f>
        <v>456.83100000000002</v>
      </c>
      <c r="H5371">
        <f>_xlfn.XLOOKUP(A5371,'List of Molecules Used'!$D$3:$D$55,'List of Molecules Used'!$F$3:$F$55,"",0,1)</f>
        <v>36.618000000000002</v>
      </c>
    </row>
    <row r="5372" spans="1:8">
      <c r="A5372" s="2" t="s">
        <v>150</v>
      </c>
      <c r="B5372" s="2"/>
      <c r="C5372">
        <v>228.42</v>
      </c>
      <c r="D5372">
        <v>10</v>
      </c>
      <c r="E5372">
        <v>144.22</v>
      </c>
      <c r="F5372" t="s">
        <v>237</v>
      </c>
      <c r="G5372">
        <f>_xlfn.XLOOKUP(A5372,'List of Molecules Used'!$D$3:$D$55,'List of Molecules Used'!$E$3:$E$55,"",0,1)</f>
        <v>456.83100000000002</v>
      </c>
      <c r="H5372">
        <f>_xlfn.XLOOKUP(A5372,'List of Molecules Used'!$D$3:$D$55,'List of Molecules Used'!$F$3:$F$55,"",0,1)</f>
        <v>36.618000000000002</v>
      </c>
    </row>
    <row r="5373" spans="1:8">
      <c r="A5373" s="2" t="s">
        <v>150</v>
      </c>
      <c r="B5373" s="2"/>
      <c r="C5373">
        <v>274.10000000000002</v>
      </c>
      <c r="D5373">
        <v>1</v>
      </c>
      <c r="E5373">
        <v>151.59</v>
      </c>
      <c r="F5373" t="s">
        <v>237</v>
      </c>
      <c r="G5373">
        <f>_xlfn.XLOOKUP(A5373,'List of Molecules Used'!$D$3:$D$55,'List of Molecules Used'!$E$3:$E$55,"",0,1)</f>
        <v>456.83100000000002</v>
      </c>
      <c r="H5373">
        <f>_xlfn.XLOOKUP(A5373,'List of Molecules Used'!$D$3:$D$55,'List of Molecules Used'!$F$3:$F$55,"",0,1)</f>
        <v>36.618000000000002</v>
      </c>
    </row>
    <row r="5374" spans="1:8">
      <c r="A5374" s="2" t="s">
        <v>150</v>
      </c>
      <c r="B5374" s="2"/>
      <c r="C5374">
        <v>274.10000000000002</v>
      </c>
      <c r="D5374">
        <v>1.5</v>
      </c>
      <c r="E5374">
        <v>151.58000000000001</v>
      </c>
      <c r="F5374" t="s">
        <v>237</v>
      </c>
      <c r="G5374">
        <f>_xlfn.XLOOKUP(A5374,'List of Molecules Used'!$D$3:$D$55,'List of Molecules Used'!$E$3:$E$55,"",0,1)</f>
        <v>456.83100000000002</v>
      </c>
      <c r="H5374">
        <f>_xlfn.XLOOKUP(A5374,'List of Molecules Used'!$D$3:$D$55,'List of Molecules Used'!$F$3:$F$55,"",0,1)</f>
        <v>36.618000000000002</v>
      </c>
    </row>
    <row r="5375" spans="1:8">
      <c r="A5375" s="2" t="s">
        <v>150</v>
      </c>
      <c r="B5375" s="2"/>
      <c r="C5375">
        <v>274.10000000000002</v>
      </c>
      <c r="D5375">
        <v>2</v>
      </c>
      <c r="E5375">
        <v>151.56</v>
      </c>
      <c r="F5375" t="s">
        <v>237</v>
      </c>
      <c r="G5375">
        <f>_xlfn.XLOOKUP(A5375,'List of Molecules Used'!$D$3:$D$55,'List of Molecules Used'!$E$3:$E$55,"",0,1)</f>
        <v>456.83100000000002</v>
      </c>
      <c r="H5375">
        <f>_xlfn.XLOOKUP(A5375,'List of Molecules Used'!$D$3:$D$55,'List of Molecules Used'!$F$3:$F$55,"",0,1)</f>
        <v>36.618000000000002</v>
      </c>
    </row>
    <row r="5376" spans="1:8">
      <c r="A5376" s="2" t="s">
        <v>150</v>
      </c>
      <c r="B5376" s="2"/>
      <c r="C5376">
        <v>274.10000000000002</v>
      </c>
      <c r="D5376">
        <v>2.5</v>
      </c>
      <c r="E5376">
        <v>151.55000000000001</v>
      </c>
      <c r="F5376" t="s">
        <v>237</v>
      </c>
      <c r="G5376">
        <f>_xlfn.XLOOKUP(A5376,'List of Molecules Used'!$D$3:$D$55,'List of Molecules Used'!$E$3:$E$55,"",0,1)</f>
        <v>456.83100000000002</v>
      </c>
      <c r="H5376">
        <f>_xlfn.XLOOKUP(A5376,'List of Molecules Used'!$D$3:$D$55,'List of Molecules Used'!$F$3:$F$55,"",0,1)</f>
        <v>36.618000000000002</v>
      </c>
    </row>
    <row r="5377" spans="1:8">
      <c r="A5377" s="2" t="s">
        <v>150</v>
      </c>
      <c r="B5377" s="2"/>
      <c r="C5377">
        <v>274.10000000000002</v>
      </c>
      <c r="D5377">
        <v>3</v>
      </c>
      <c r="E5377">
        <v>151.54</v>
      </c>
      <c r="F5377" t="s">
        <v>237</v>
      </c>
      <c r="G5377">
        <f>_xlfn.XLOOKUP(A5377,'List of Molecules Used'!$D$3:$D$55,'List of Molecules Used'!$E$3:$E$55,"",0,1)</f>
        <v>456.83100000000002</v>
      </c>
      <c r="H5377">
        <f>_xlfn.XLOOKUP(A5377,'List of Molecules Used'!$D$3:$D$55,'List of Molecules Used'!$F$3:$F$55,"",0,1)</f>
        <v>36.618000000000002</v>
      </c>
    </row>
    <row r="5378" spans="1:8">
      <c r="A5378" s="2" t="s">
        <v>150</v>
      </c>
      <c r="B5378" s="2"/>
      <c r="C5378">
        <v>274.10000000000002</v>
      </c>
      <c r="D5378">
        <v>3.5</v>
      </c>
      <c r="E5378">
        <v>151.53</v>
      </c>
      <c r="F5378" t="s">
        <v>237</v>
      </c>
      <c r="G5378">
        <f>_xlfn.XLOOKUP(A5378,'List of Molecules Used'!$D$3:$D$55,'List of Molecules Used'!$E$3:$E$55,"",0,1)</f>
        <v>456.83100000000002</v>
      </c>
      <c r="H5378">
        <f>_xlfn.XLOOKUP(A5378,'List of Molecules Used'!$D$3:$D$55,'List of Molecules Used'!$F$3:$F$55,"",0,1)</f>
        <v>36.618000000000002</v>
      </c>
    </row>
    <row r="5379" spans="1:8">
      <c r="A5379" s="2" t="s">
        <v>150</v>
      </c>
      <c r="B5379" s="2"/>
      <c r="C5379">
        <v>274.10000000000002</v>
      </c>
      <c r="D5379">
        <v>4</v>
      </c>
      <c r="E5379">
        <v>151.52000000000001</v>
      </c>
      <c r="F5379" t="s">
        <v>237</v>
      </c>
      <c r="G5379">
        <f>_xlfn.XLOOKUP(A5379,'List of Molecules Used'!$D$3:$D$55,'List of Molecules Used'!$E$3:$E$55,"",0,1)</f>
        <v>456.83100000000002</v>
      </c>
      <c r="H5379">
        <f>_xlfn.XLOOKUP(A5379,'List of Molecules Used'!$D$3:$D$55,'List of Molecules Used'!$F$3:$F$55,"",0,1)</f>
        <v>36.618000000000002</v>
      </c>
    </row>
    <row r="5380" spans="1:8">
      <c r="A5380" s="2" t="s">
        <v>150</v>
      </c>
      <c r="B5380" s="2"/>
      <c r="C5380">
        <v>274.10000000000002</v>
      </c>
      <c r="D5380">
        <v>4.5</v>
      </c>
      <c r="E5380">
        <v>151.51</v>
      </c>
      <c r="F5380" t="s">
        <v>237</v>
      </c>
      <c r="G5380">
        <f>_xlfn.XLOOKUP(A5380,'List of Molecules Used'!$D$3:$D$55,'List of Molecules Used'!$E$3:$E$55,"",0,1)</f>
        <v>456.83100000000002</v>
      </c>
      <c r="H5380">
        <f>_xlfn.XLOOKUP(A5380,'List of Molecules Used'!$D$3:$D$55,'List of Molecules Used'!$F$3:$F$55,"",0,1)</f>
        <v>36.618000000000002</v>
      </c>
    </row>
    <row r="5381" spans="1:8">
      <c r="A5381" s="2" t="s">
        <v>150</v>
      </c>
      <c r="B5381" s="2"/>
      <c r="C5381">
        <v>274.10000000000002</v>
      </c>
      <c r="D5381">
        <v>5</v>
      </c>
      <c r="E5381">
        <v>151.5</v>
      </c>
      <c r="F5381" t="s">
        <v>237</v>
      </c>
      <c r="G5381">
        <f>_xlfn.XLOOKUP(A5381,'List of Molecules Used'!$D$3:$D$55,'List of Molecules Used'!$E$3:$E$55,"",0,1)</f>
        <v>456.83100000000002</v>
      </c>
      <c r="H5381">
        <f>_xlfn.XLOOKUP(A5381,'List of Molecules Used'!$D$3:$D$55,'List of Molecules Used'!$F$3:$F$55,"",0,1)</f>
        <v>36.618000000000002</v>
      </c>
    </row>
    <row r="5382" spans="1:8">
      <c r="A5382" s="2" t="s">
        <v>150</v>
      </c>
      <c r="B5382" s="2"/>
      <c r="C5382">
        <v>274.10000000000002</v>
      </c>
      <c r="D5382">
        <v>5.5</v>
      </c>
      <c r="E5382">
        <v>151.49</v>
      </c>
      <c r="F5382" t="s">
        <v>237</v>
      </c>
      <c r="G5382">
        <f>_xlfn.XLOOKUP(A5382,'List of Molecules Used'!$D$3:$D$55,'List of Molecules Used'!$E$3:$E$55,"",0,1)</f>
        <v>456.83100000000002</v>
      </c>
      <c r="H5382">
        <f>_xlfn.XLOOKUP(A5382,'List of Molecules Used'!$D$3:$D$55,'List of Molecules Used'!$F$3:$F$55,"",0,1)</f>
        <v>36.618000000000002</v>
      </c>
    </row>
    <row r="5383" spans="1:8">
      <c r="A5383" s="2" t="s">
        <v>150</v>
      </c>
      <c r="B5383" s="2"/>
      <c r="C5383">
        <v>274.10000000000002</v>
      </c>
      <c r="D5383">
        <v>6</v>
      </c>
      <c r="E5383">
        <v>151.47</v>
      </c>
      <c r="F5383" t="s">
        <v>237</v>
      </c>
      <c r="G5383">
        <f>_xlfn.XLOOKUP(A5383,'List of Molecules Used'!$D$3:$D$55,'List of Molecules Used'!$E$3:$E$55,"",0,1)</f>
        <v>456.83100000000002</v>
      </c>
      <c r="H5383">
        <f>_xlfn.XLOOKUP(A5383,'List of Molecules Used'!$D$3:$D$55,'List of Molecules Used'!$F$3:$F$55,"",0,1)</f>
        <v>36.618000000000002</v>
      </c>
    </row>
    <row r="5384" spans="1:8">
      <c r="A5384" s="2" t="s">
        <v>150</v>
      </c>
      <c r="B5384" s="2"/>
      <c r="C5384">
        <v>274.10000000000002</v>
      </c>
      <c r="D5384">
        <v>6.5</v>
      </c>
      <c r="E5384">
        <v>151.46</v>
      </c>
      <c r="F5384" t="s">
        <v>237</v>
      </c>
      <c r="G5384">
        <f>_xlfn.XLOOKUP(A5384,'List of Molecules Used'!$D$3:$D$55,'List of Molecules Used'!$E$3:$E$55,"",0,1)</f>
        <v>456.83100000000002</v>
      </c>
      <c r="H5384">
        <f>_xlfn.XLOOKUP(A5384,'List of Molecules Used'!$D$3:$D$55,'List of Molecules Used'!$F$3:$F$55,"",0,1)</f>
        <v>36.618000000000002</v>
      </c>
    </row>
    <row r="5385" spans="1:8">
      <c r="A5385" s="2" t="s">
        <v>150</v>
      </c>
      <c r="B5385" s="2"/>
      <c r="C5385">
        <v>274.10000000000002</v>
      </c>
      <c r="D5385">
        <v>7</v>
      </c>
      <c r="E5385">
        <v>151.44999999999999</v>
      </c>
      <c r="F5385" t="s">
        <v>237</v>
      </c>
      <c r="G5385">
        <f>_xlfn.XLOOKUP(A5385,'List of Molecules Used'!$D$3:$D$55,'List of Molecules Used'!$E$3:$E$55,"",0,1)</f>
        <v>456.83100000000002</v>
      </c>
      <c r="H5385">
        <f>_xlfn.XLOOKUP(A5385,'List of Molecules Used'!$D$3:$D$55,'List of Molecules Used'!$F$3:$F$55,"",0,1)</f>
        <v>36.618000000000002</v>
      </c>
    </row>
    <row r="5386" spans="1:8">
      <c r="A5386" s="2" t="s">
        <v>150</v>
      </c>
      <c r="B5386" s="2"/>
      <c r="C5386">
        <v>274.10000000000002</v>
      </c>
      <c r="D5386">
        <v>7.5</v>
      </c>
      <c r="E5386">
        <v>151.44</v>
      </c>
      <c r="F5386" t="s">
        <v>237</v>
      </c>
      <c r="G5386">
        <f>_xlfn.XLOOKUP(A5386,'List of Molecules Used'!$D$3:$D$55,'List of Molecules Used'!$E$3:$E$55,"",0,1)</f>
        <v>456.83100000000002</v>
      </c>
      <c r="H5386">
        <f>_xlfn.XLOOKUP(A5386,'List of Molecules Used'!$D$3:$D$55,'List of Molecules Used'!$F$3:$F$55,"",0,1)</f>
        <v>36.618000000000002</v>
      </c>
    </row>
    <row r="5387" spans="1:8">
      <c r="A5387" s="2" t="s">
        <v>150</v>
      </c>
      <c r="B5387" s="2"/>
      <c r="C5387">
        <v>274.10000000000002</v>
      </c>
      <c r="D5387">
        <v>8</v>
      </c>
      <c r="E5387">
        <v>151.43</v>
      </c>
      <c r="F5387" t="s">
        <v>237</v>
      </c>
      <c r="G5387">
        <f>_xlfn.XLOOKUP(A5387,'List of Molecules Used'!$D$3:$D$55,'List of Molecules Used'!$E$3:$E$55,"",0,1)</f>
        <v>456.83100000000002</v>
      </c>
      <c r="H5387">
        <f>_xlfn.XLOOKUP(A5387,'List of Molecules Used'!$D$3:$D$55,'List of Molecules Used'!$F$3:$F$55,"",0,1)</f>
        <v>36.618000000000002</v>
      </c>
    </row>
    <row r="5388" spans="1:8">
      <c r="A5388" s="2" t="s">
        <v>150</v>
      </c>
      <c r="B5388" s="2"/>
      <c r="C5388">
        <v>274.10000000000002</v>
      </c>
      <c r="D5388">
        <v>8.5</v>
      </c>
      <c r="E5388">
        <v>151.41999999999999</v>
      </c>
      <c r="F5388" t="s">
        <v>237</v>
      </c>
      <c r="G5388">
        <f>_xlfn.XLOOKUP(A5388,'List of Molecules Used'!$D$3:$D$55,'List of Molecules Used'!$E$3:$E$55,"",0,1)</f>
        <v>456.83100000000002</v>
      </c>
      <c r="H5388">
        <f>_xlfn.XLOOKUP(A5388,'List of Molecules Used'!$D$3:$D$55,'List of Molecules Used'!$F$3:$F$55,"",0,1)</f>
        <v>36.618000000000002</v>
      </c>
    </row>
    <row r="5389" spans="1:8">
      <c r="A5389" s="2" t="s">
        <v>150</v>
      </c>
      <c r="B5389" s="2"/>
      <c r="C5389">
        <v>274.10000000000002</v>
      </c>
      <c r="D5389">
        <v>9</v>
      </c>
      <c r="E5389">
        <v>151.41</v>
      </c>
      <c r="F5389" t="s">
        <v>237</v>
      </c>
      <c r="G5389">
        <f>_xlfn.XLOOKUP(A5389,'List of Molecules Used'!$D$3:$D$55,'List of Molecules Used'!$E$3:$E$55,"",0,1)</f>
        <v>456.83100000000002</v>
      </c>
      <c r="H5389">
        <f>_xlfn.XLOOKUP(A5389,'List of Molecules Used'!$D$3:$D$55,'List of Molecules Used'!$F$3:$F$55,"",0,1)</f>
        <v>36.618000000000002</v>
      </c>
    </row>
    <row r="5390" spans="1:8">
      <c r="A5390" s="2" t="s">
        <v>150</v>
      </c>
      <c r="B5390" s="2"/>
      <c r="C5390">
        <v>274.10000000000002</v>
      </c>
      <c r="D5390">
        <v>9.5</v>
      </c>
      <c r="E5390">
        <v>151.4</v>
      </c>
      <c r="F5390" t="s">
        <v>237</v>
      </c>
      <c r="G5390">
        <f>_xlfn.XLOOKUP(A5390,'List of Molecules Used'!$D$3:$D$55,'List of Molecules Used'!$E$3:$E$55,"",0,1)</f>
        <v>456.83100000000002</v>
      </c>
      <c r="H5390">
        <f>_xlfn.XLOOKUP(A5390,'List of Molecules Used'!$D$3:$D$55,'List of Molecules Used'!$F$3:$F$55,"",0,1)</f>
        <v>36.618000000000002</v>
      </c>
    </row>
    <row r="5391" spans="1:8">
      <c r="A5391" s="2" t="s">
        <v>150</v>
      </c>
      <c r="B5391" s="2"/>
      <c r="C5391">
        <v>274.10000000000002</v>
      </c>
      <c r="D5391">
        <v>10</v>
      </c>
      <c r="E5391">
        <v>151.38999999999999</v>
      </c>
      <c r="F5391" t="s">
        <v>237</v>
      </c>
      <c r="G5391">
        <f>_xlfn.XLOOKUP(A5391,'List of Molecules Used'!$D$3:$D$55,'List of Molecules Used'!$E$3:$E$55,"",0,1)</f>
        <v>456.83100000000002</v>
      </c>
      <c r="H5391">
        <f>_xlfn.XLOOKUP(A5391,'List of Molecules Used'!$D$3:$D$55,'List of Molecules Used'!$F$3:$F$55,"",0,1)</f>
        <v>36.618000000000002</v>
      </c>
    </row>
    <row r="5392" spans="1:8">
      <c r="A5392" s="2" t="s">
        <v>150</v>
      </c>
      <c r="B5392" s="2"/>
      <c r="C5392">
        <v>319.77999999999997</v>
      </c>
      <c r="D5392">
        <v>1</v>
      </c>
      <c r="E5392">
        <v>109.56</v>
      </c>
      <c r="F5392" t="s">
        <v>238</v>
      </c>
      <c r="G5392">
        <f>_xlfn.XLOOKUP(A5392,'List of Molecules Used'!$D$3:$D$55,'List of Molecules Used'!$E$3:$E$55,"",0,1)</f>
        <v>456.83100000000002</v>
      </c>
      <c r="H5392">
        <f>_xlfn.XLOOKUP(A5392,'List of Molecules Used'!$D$3:$D$55,'List of Molecules Used'!$F$3:$F$55,"",0,1)</f>
        <v>36.618000000000002</v>
      </c>
    </row>
    <row r="5393" spans="1:8">
      <c r="A5393" s="2" t="s">
        <v>150</v>
      </c>
      <c r="B5393" s="2"/>
      <c r="C5393">
        <v>319.77999999999997</v>
      </c>
      <c r="D5393">
        <v>1.5</v>
      </c>
      <c r="E5393">
        <v>111.27</v>
      </c>
      <c r="F5393" t="s">
        <v>238</v>
      </c>
      <c r="G5393">
        <f>_xlfn.XLOOKUP(A5393,'List of Molecules Used'!$D$3:$D$55,'List of Molecules Used'!$E$3:$E$55,"",0,1)</f>
        <v>456.83100000000002</v>
      </c>
      <c r="H5393">
        <f>_xlfn.XLOOKUP(A5393,'List of Molecules Used'!$D$3:$D$55,'List of Molecules Used'!$F$3:$F$55,"",0,1)</f>
        <v>36.618000000000002</v>
      </c>
    </row>
    <row r="5394" spans="1:8">
      <c r="A5394" s="2" t="s">
        <v>150</v>
      </c>
      <c r="B5394" s="2"/>
      <c r="C5394">
        <v>319.77999999999997</v>
      </c>
      <c r="D5394">
        <v>1.9132</v>
      </c>
      <c r="E5394">
        <v>112.83</v>
      </c>
      <c r="F5394" t="s">
        <v>238</v>
      </c>
      <c r="G5394">
        <f>_xlfn.XLOOKUP(A5394,'List of Molecules Used'!$D$3:$D$55,'List of Molecules Used'!$E$3:$E$55,"",0,1)</f>
        <v>456.83100000000002</v>
      </c>
      <c r="H5394">
        <f>_xlfn.XLOOKUP(A5394,'List of Molecules Used'!$D$3:$D$55,'List of Molecules Used'!$F$3:$F$55,"",0,1)</f>
        <v>36.618000000000002</v>
      </c>
    </row>
    <row r="5395" spans="1:8">
      <c r="A5395" s="2" t="s">
        <v>150</v>
      </c>
      <c r="B5395" s="2"/>
      <c r="C5395">
        <v>319.77999999999997</v>
      </c>
      <c r="D5395">
        <v>1.9132</v>
      </c>
      <c r="E5395">
        <v>160.16</v>
      </c>
      <c r="F5395" t="s">
        <v>237</v>
      </c>
      <c r="G5395">
        <f>_xlfn.XLOOKUP(A5395,'List of Molecules Used'!$D$3:$D$55,'List of Molecules Used'!$E$3:$E$55,"",0,1)</f>
        <v>456.83100000000002</v>
      </c>
      <c r="H5395">
        <f>_xlfn.XLOOKUP(A5395,'List of Molecules Used'!$D$3:$D$55,'List of Molecules Used'!$F$3:$F$55,"",0,1)</f>
        <v>36.618000000000002</v>
      </c>
    </row>
    <row r="5396" spans="1:8">
      <c r="A5396" s="2" t="s">
        <v>150</v>
      </c>
      <c r="B5396" s="2"/>
      <c r="C5396">
        <v>319.77999999999997</v>
      </c>
      <c r="D5396">
        <v>2</v>
      </c>
      <c r="E5396">
        <v>160.15</v>
      </c>
      <c r="F5396" t="s">
        <v>237</v>
      </c>
      <c r="G5396">
        <f>_xlfn.XLOOKUP(A5396,'List of Molecules Used'!$D$3:$D$55,'List of Molecules Used'!$E$3:$E$55,"",0,1)</f>
        <v>456.83100000000002</v>
      </c>
      <c r="H5396">
        <f>_xlfn.XLOOKUP(A5396,'List of Molecules Used'!$D$3:$D$55,'List of Molecules Used'!$F$3:$F$55,"",0,1)</f>
        <v>36.618000000000002</v>
      </c>
    </row>
    <row r="5397" spans="1:8">
      <c r="A5397" s="2" t="s">
        <v>150</v>
      </c>
      <c r="B5397" s="2"/>
      <c r="C5397">
        <v>319.77999999999997</v>
      </c>
      <c r="D5397">
        <v>2.5</v>
      </c>
      <c r="E5397">
        <v>160.13</v>
      </c>
      <c r="F5397" t="s">
        <v>237</v>
      </c>
      <c r="G5397">
        <f>_xlfn.XLOOKUP(A5397,'List of Molecules Used'!$D$3:$D$55,'List of Molecules Used'!$E$3:$E$55,"",0,1)</f>
        <v>456.83100000000002</v>
      </c>
      <c r="H5397">
        <f>_xlfn.XLOOKUP(A5397,'List of Molecules Used'!$D$3:$D$55,'List of Molecules Used'!$F$3:$F$55,"",0,1)</f>
        <v>36.618000000000002</v>
      </c>
    </row>
    <row r="5398" spans="1:8">
      <c r="A5398" s="2" t="s">
        <v>150</v>
      </c>
      <c r="B5398" s="2"/>
      <c r="C5398">
        <v>319.77999999999997</v>
      </c>
      <c r="D5398">
        <v>3</v>
      </c>
      <c r="E5398">
        <v>160.11000000000001</v>
      </c>
      <c r="F5398" t="s">
        <v>237</v>
      </c>
      <c r="G5398">
        <f>_xlfn.XLOOKUP(A5398,'List of Molecules Used'!$D$3:$D$55,'List of Molecules Used'!$E$3:$E$55,"",0,1)</f>
        <v>456.83100000000002</v>
      </c>
      <c r="H5398">
        <f>_xlfn.XLOOKUP(A5398,'List of Molecules Used'!$D$3:$D$55,'List of Molecules Used'!$F$3:$F$55,"",0,1)</f>
        <v>36.618000000000002</v>
      </c>
    </row>
    <row r="5399" spans="1:8">
      <c r="A5399" s="2" t="s">
        <v>150</v>
      </c>
      <c r="B5399" s="2"/>
      <c r="C5399">
        <v>319.77999999999997</v>
      </c>
      <c r="D5399">
        <v>3.5</v>
      </c>
      <c r="E5399">
        <v>160.08000000000001</v>
      </c>
      <c r="F5399" t="s">
        <v>237</v>
      </c>
      <c r="G5399">
        <f>_xlfn.XLOOKUP(A5399,'List of Molecules Used'!$D$3:$D$55,'List of Molecules Used'!$E$3:$E$55,"",0,1)</f>
        <v>456.83100000000002</v>
      </c>
      <c r="H5399">
        <f>_xlfn.XLOOKUP(A5399,'List of Molecules Used'!$D$3:$D$55,'List of Molecules Used'!$F$3:$F$55,"",0,1)</f>
        <v>36.618000000000002</v>
      </c>
    </row>
    <row r="5400" spans="1:8">
      <c r="A5400" s="2" t="s">
        <v>150</v>
      </c>
      <c r="B5400" s="2"/>
      <c r="C5400">
        <v>319.77999999999997</v>
      </c>
      <c r="D5400">
        <v>4</v>
      </c>
      <c r="E5400">
        <v>160.06</v>
      </c>
      <c r="F5400" t="s">
        <v>237</v>
      </c>
      <c r="G5400">
        <f>_xlfn.XLOOKUP(A5400,'List of Molecules Used'!$D$3:$D$55,'List of Molecules Used'!$E$3:$E$55,"",0,1)</f>
        <v>456.83100000000002</v>
      </c>
      <c r="H5400">
        <f>_xlfn.XLOOKUP(A5400,'List of Molecules Used'!$D$3:$D$55,'List of Molecules Used'!$F$3:$F$55,"",0,1)</f>
        <v>36.618000000000002</v>
      </c>
    </row>
    <row r="5401" spans="1:8">
      <c r="A5401" s="2" t="s">
        <v>150</v>
      </c>
      <c r="B5401" s="2"/>
      <c r="C5401">
        <v>319.77999999999997</v>
      </c>
      <c r="D5401">
        <v>4.5</v>
      </c>
      <c r="E5401">
        <v>160.03</v>
      </c>
      <c r="F5401" t="s">
        <v>237</v>
      </c>
      <c r="G5401">
        <f>_xlfn.XLOOKUP(A5401,'List of Molecules Used'!$D$3:$D$55,'List of Molecules Used'!$E$3:$E$55,"",0,1)</f>
        <v>456.83100000000002</v>
      </c>
      <c r="H5401">
        <f>_xlfn.XLOOKUP(A5401,'List of Molecules Used'!$D$3:$D$55,'List of Molecules Used'!$F$3:$F$55,"",0,1)</f>
        <v>36.618000000000002</v>
      </c>
    </row>
    <row r="5402" spans="1:8">
      <c r="A5402" s="2" t="s">
        <v>150</v>
      </c>
      <c r="B5402" s="2"/>
      <c r="C5402">
        <v>319.77999999999997</v>
      </c>
      <c r="D5402">
        <v>5</v>
      </c>
      <c r="E5402">
        <v>160.01</v>
      </c>
      <c r="F5402" t="s">
        <v>237</v>
      </c>
      <c r="G5402">
        <f>_xlfn.XLOOKUP(A5402,'List of Molecules Used'!$D$3:$D$55,'List of Molecules Used'!$E$3:$E$55,"",0,1)</f>
        <v>456.83100000000002</v>
      </c>
      <c r="H5402">
        <f>_xlfn.XLOOKUP(A5402,'List of Molecules Used'!$D$3:$D$55,'List of Molecules Used'!$F$3:$F$55,"",0,1)</f>
        <v>36.618000000000002</v>
      </c>
    </row>
    <row r="5403" spans="1:8">
      <c r="A5403" s="2" t="s">
        <v>150</v>
      </c>
      <c r="B5403" s="2"/>
      <c r="C5403">
        <v>319.77999999999997</v>
      </c>
      <c r="D5403">
        <v>5.5</v>
      </c>
      <c r="E5403">
        <v>159.99</v>
      </c>
      <c r="F5403" t="s">
        <v>237</v>
      </c>
      <c r="G5403">
        <f>_xlfn.XLOOKUP(A5403,'List of Molecules Used'!$D$3:$D$55,'List of Molecules Used'!$E$3:$E$55,"",0,1)</f>
        <v>456.83100000000002</v>
      </c>
      <c r="H5403">
        <f>_xlfn.XLOOKUP(A5403,'List of Molecules Used'!$D$3:$D$55,'List of Molecules Used'!$F$3:$F$55,"",0,1)</f>
        <v>36.618000000000002</v>
      </c>
    </row>
    <row r="5404" spans="1:8">
      <c r="A5404" s="2" t="s">
        <v>150</v>
      </c>
      <c r="B5404" s="2"/>
      <c r="C5404">
        <v>319.77999999999997</v>
      </c>
      <c r="D5404">
        <v>6</v>
      </c>
      <c r="E5404">
        <v>159.96</v>
      </c>
      <c r="F5404" t="s">
        <v>237</v>
      </c>
      <c r="G5404">
        <f>_xlfn.XLOOKUP(A5404,'List of Molecules Used'!$D$3:$D$55,'List of Molecules Used'!$E$3:$E$55,"",0,1)</f>
        <v>456.83100000000002</v>
      </c>
      <c r="H5404">
        <f>_xlfn.XLOOKUP(A5404,'List of Molecules Used'!$D$3:$D$55,'List of Molecules Used'!$F$3:$F$55,"",0,1)</f>
        <v>36.618000000000002</v>
      </c>
    </row>
    <row r="5405" spans="1:8">
      <c r="A5405" s="2" t="s">
        <v>150</v>
      </c>
      <c r="B5405" s="2"/>
      <c r="C5405">
        <v>319.77999999999997</v>
      </c>
      <c r="D5405">
        <v>6.5</v>
      </c>
      <c r="E5405">
        <v>159.94</v>
      </c>
      <c r="F5405" t="s">
        <v>237</v>
      </c>
      <c r="G5405">
        <f>_xlfn.XLOOKUP(A5405,'List of Molecules Used'!$D$3:$D$55,'List of Molecules Used'!$E$3:$E$55,"",0,1)</f>
        <v>456.83100000000002</v>
      </c>
      <c r="H5405">
        <f>_xlfn.XLOOKUP(A5405,'List of Molecules Used'!$D$3:$D$55,'List of Molecules Used'!$F$3:$F$55,"",0,1)</f>
        <v>36.618000000000002</v>
      </c>
    </row>
    <row r="5406" spans="1:8">
      <c r="A5406" s="2" t="s">
        <v>150</v>
      </c>
      <c r="B5406" s="2"/>
      <c r="C5406">
        <v>319.77999999999997</v>
      </c>
      <c r="D5406">
        <v>7</v>
      </c>
      <c r="E5406">
        <v>159.91</v>
      </c>
      <c r="F5406" t="s">
        <v>237</v>
      </c>
      <c r="G5406">
        <f>_xlfn.XLOOKUP(A5406,'List of Molecules Used'!$D$3:$D$55,'List of Molecules Used'!$E$3:$E$55,"",0,1)</f>
        <v>456.83100000000002</v>
      </c>
      <c r="H5406">
        <f>_xlfn.XLOOKUP(A5406,'List of Molecules Used'!$D$3:$D$55,'List of Molecules Used'!$F$3:$F$55,"",0,1)</f>
        <v>36.618000000000002</v>
      </c>
    </row>
    <row r="5407" spans="1:8">
      <c r="A5407" s="2" t="s">
        <v>150</v>
      </c>
      <c r="B5407" s="2"/>
      <c r="C5407">
        <v>319.77999999999997</v>
      </c>
      <c r="D5407">
        <v>7.5</v>
      </c>
      <c r="E5407">
        <v>159.88999999999999</v>
      </c>
      <c r="F5407" t="s">
        <v>237</v>
      </c>
      <c r="G5407">
        <f>_xlfn.XLOOKUP(A5407,'List of Molecules Used'!$D$3:$D$55,'List of Molecules Used'!$E$3:$E$55,"",0,1)</f>
        <v>456.83100000000002</v>
      </c>
      <c r="H5407">
        <f>_xlfn.XLOOKUP(A5407,'List of Molecules Used'!$D$3:$D$55,'List of Molecules Used'!$F$3:$F$55,"",0,1)</f>
        <v>36.618000000000002</v>
      </c>
    </row>
    <row r="5408" spans="1:8">
      <c r="A5408" s="2" t="s">
        <v>150</v>
      </c>
      <c r="B5408" s="2"/>
      <c r="C5408">
        <v>319.77999999999997</v>
      </c>
      <c r="D5408">
        <v>8</v>
      </c>
      <c r="E5408">
        <v>159.87</v>
      </c>
      <c r="F5408" t="s">
        <v>237</v>
      </c>
      <c r="G5408">
        <f>_xlfn.XLOOKUP(A5408,'List of Molecules Used'!$D$3:$D$55,'List of Molecules Used'!$E$3:$E$55,"",0,1)</f>
        <v>456.83100000000002</v>
      </c>
      <c r="H5408">
        <f>_xlfn.XLOOKUP(A5408,'List of Molecules Used'!$D$3:$D$55,'List of Molecules Used'!$F$3:$F$55,"",0,1)</f>
        <v>36.618000000000002</v>
      </c>
    </row>
    <row r="5409" spans="1:8">
      <c r="A5409" s="2" t="s">
        <v>150</v>
      </c>
      <c r="B5409" s="2"/>
      <c r="C5409">
        <v>319.77999999999997</v>
      </c>
      <c r="D5409">
        <v>8.5</v>
      </c>
      <c r="E5409">
        <v>159.84</v>
      </c>
      <c r="F5409" t="s">
        <v>237</v>
      </c>
      <c r="G5409">
        <f>_xlfn.XLOOKUP(A5409,'List of Molecules Used'!$D$3:$D$55,'List of Molecules Used'!$E$3:$E$55,"",0,1)</f>
        <v>456.83100000000002</v>
      </c>
      <c r="H5409">
        <f>_xlfn.XLOOKUP(A5409,'List of Molecules Used'!$D$3:$D$55,'List of Molecules Used'!$F$3:$F$55,"",0,1)</f>
        <v>36.618000000000002</v>
      </c>
    </row>
    <row r="5410" spans="1:8">
      <c r="A5410" s="2" t="s">
        <v>150</v>
      </c>
      <c r="B5410" s="2"/>
      <c r="C5410">
        <v>319.77999999999997</v>
      </c>
      <c r="D5410">
        <v>9</v>
      </c>
      <c r="E5410">
        <v>159.82</v>
      </c>
      <c r="F5410" t="s">
        <v>237</v>
      </c>
      <c r="G5410">
        <f>_xlfn.XLOOKUP(A5410,'List of Molecules Used'!$D$3:$D$55,'List of Molecules Used'!$E$3:$E$55,"",0,1)</f>
        <v>456.83100000000002</v>
      </c>
      <c r="H5410">
        <f>_xlfn.XLOOKUP(A5410,'List of Molecules Used'!$D$3:$D$55,'List of Molecules Used'!$F$3:$F$55,"",0,1)</f>
        <v>36.618000000000002</v>
      </c>
    </row>
    <row r="5411" spans="1:8">
      <c r="A5411" s="2" t="s">
        <v>150</v>
      </c>
      <c r="B5411" s="2"/>
      <c r="C5411">
        <v>319.77999999999997</v>
      </c>
      <c r="D5411">
        <v>9.5</v>
      </c>
      <c r="E5411">
        <v>159.80000000000001</v>
      </c>
      <c r="F5411" t="s">
        <v>237</v>
      </c>
      <c r="G5411">
        <f>_xlfn.XLOOKUP(A5411,'List of Molecules Used'!$D$3:$D$55,'List of Molecules Used'!$E$3:$E$55,"",0,1)</f>
        <v>456.83100000000002</v>
      </c>
      <c r="H5411">
        <f>_xlfn.XLOOKUP(A5411,'List of Molecules Used'!$D$3:$D$55,'List of Molecules Used'!$F$3:$F$55,"",0,1)</f>
        <v>36.618000000000002</v>
      </c>
    </row>
    <row r="5412" spans="1:8">
      <c r="A5412" s="2" t="s">
        <v>150</v>
      </c>
      <c r="B5412" s="2"/>
      <c r="C5412">
        <v>319.77999999999997</v>
      </c>
      <c r="D5412">
        <v>10</v>
      </c>
      <c r="E5412">
        <v>159.77000000000001</v>
      </c>
      <c r="F5412" t="s">
        <v>237</v>
      </c>
      <c r="G5412">
        <f>_xlfn.XLOOKUP(A5412,'List of Molecules Used'!$D$3:$D$55,'List of Molecules Used'!$E$3:$E$55,"",0,1)</f>
        <v>456.83100000000002</v>
      </c>
      <c r="H5412">
        <f>_xlfn.XLOOKUP(A5412,'List of Molecules Used'!$D$3:$D$55,'List of Molecules Used'!$F$3:$F$55,"",0,1)</f>
        <v>36.618000000000002</v>
      </c>
    </row>
    <row r="5413" spans="1:8">
      <c r="A5413" s="2" t="s">
        <v>150</v>
      </c>
      <c r="B5413" s="2"/>
      <c r="C5413">
        <v>365.46</v>
      </c>
      <c r="D5413">
        <v>1</v>
      </c>
      <c r="E5413">
        <v>115.93</v>
      </c>
      <c r="F5413" t="s">
        <v>238</v>
      </c>
      <c r="G5413">
        <f>_xlfn.XLOOKUP(A5413,'List of Molecules Used'!$D$3:$D$55,'List of Molecules Used'!$E$3:$E$55,"",0,1)</f>
        <v>456.83100000000002</v>
      </c>
      <c r="H5413">
        <f>_xlfn.XLOOKUP(A5413,'List of Molecules Used'!$D$3:$D$55,'List of Molecules Used'!$F$3:$F$55,"",0,1)</f>
        <v>36.618000000000002</v>
      </c>
    </row>
    <row r="5414" spans="1:8">
      <c r="A5414" s="2" t="s">
        <v>150</v>
      </c>
      <c r="B5414" s="2"/>
      <c r="C5414">
        <v>365.46</v>
      </c>
      <c r="D5414">
        <v>1.5</v>
      </c>
      <c r="E5414">
        <v>116.81</v>
      </c>
      <c r="F5414" t="s">
        <v>238</v>
      </c>
      <c r="G5414">
        <f>_xlfn.XLOOKUP(A5414,'List of Molecules Used'!$D$3:$D$55,'List of Molecules Used'!$E$3:$E$55,"",0,1)</f>
        <v>456.83100000000002</v>
      </c>
      <c r="H5414">
        <f>_xlfn.XLOOKUP(A5414,'List of Molecules Used'!$D$3:$D$55,'List of Molecules Used'!$F$3:$F$55,"",0,1)</f>
        <v>36.618000000000002</v>
      </c>
    </row>
    <row r="5415" spans="1:8">
      <c r="A5415" s="2" t="s">
        <v>150</v>
      </c>
      <c r="B5415" s="2"/>
      <c r="C5415">
        <v>365.46</v>
      </c>
      <c r="D5415">
        <v>2</v>
      </c>
      <c r="E5415">
        <v>117.74</v>
      </c>
      <c r="F5415" t="s">
        <v>238</v>
      </c>
      <c r="G5415">
        <f>_xlfn.XLOOKUP(A5415,'List of Molecules Used'!$D$3:$D$55,'List of Molecules Used'!$E$3:$E$55,"",0,1)</f>
        <v>456.83100000000002</v>
      </c>
      <c r="H5415">
        <f>_xlfn.XLOOKUP(A5415,'List of Molecules Used'!$D$3:$D$55,'List of Molecules Used'!$F$3:$F$55,"",0,1)</f>
        <v>36.618000000000002</v>
      </c>
    </row>
    <row r="5416" spans="1:8">
      <c r="A5416" s="2" t="s">
        <v>150</v>
      </c>
      <c r="B5416" s="2"/>
      <c r="C5416">
        <v>365.46</v>
      </c>
      <c r="D5416">
        <v>2.5</v>
      </c>
      <c r="E5416">
        <v>118.73</v>
      </c>
      <c r="F5416" t="s">
        <v>238</v>
      </c>
      <c r="G5416">
        <f>_xlfn.XLOOKUP(A5416,'List of Molecules Used'!$D$3:$D$55,'List of Molecules Used'!$E$3:$E$55,"",0,1)</f>
        <v>456.83100000000002</v>
      </c>
      <c r="H5416">
        <f>_xlfn.XLOOKUP(A5416,'List of Molecules Used'!$D$3:$D$55,'List of Molecules Used'!$F$3:$F$55,"",0,1)</f>
        <v>36.618000000000002</v>
      </c>
    </row>
    <row r="5417" spans="1:8">
      <c r="A5417" s="2" t="s">
        <v>150</v>
      </c>
      <c r="B5417" s="2"/>
      <c r="C5417">
        <v>365.46</v>
      </c>
      <c r="D5417">
        <v>3</v>
      </c>
      <c r="E5417">
        <v>119.79</v>
      </c>
      <c r="F5417" t="s">
        <v>238</v>
      </c>
      <c r="G5417">
        <f>_xlfn.XLOOKUP(A5417,'List of Molecules Used'!$D$3:$D$55,'List of Molecules Used'!$E$3:$E$55,"",0,1)</f>
        <v>456.83100000000002</v>
      </c>
      <c r="H5417">
        <f>_xlfn.XLOOKUP(A5417,'List of Molecules Used'!$D$3:$D$55,'List of Molecules Used'!$F$3:$F$55,"",0,1)</f>
        <v>36.618000000000002</v>
      </c>
    </row>
    <row r="5418" spans="1:8">
      <c r="A5418" s="2" t="s">
        <v>150</v>
      </c>
      <c r="B5418" s="2"/>
      <c r="C5418">
        <v>365.46</v>
      </c>
      <c r="D5418">
        <v>3.5</v>
      </c>
      <c r="E5418">
        <v>120.92</v>
      </c>
      <c r="F5418" t="s">
        <v>238</v>
      </c>
      <c r="G5418">
        <f>_xlfn.XLOOKUP(A5418,'List of Molecules Used'!$D$3:$D$55,'List of Molecules Used'!$E$3:$E$55,"",0,1)</f>
        <v>456.83100000000002</v>
      </c>
      <c r="H5418">
        <f>_xlfn.XLOOKUP(A5418,'List of Molecules Used'!$D$3:$D$55,'List of Molecules Used'!$F$3:$F$55,"",0,1)</f>
        <v>36.618000000000002</v>
      </c>
    </row>
    <row r="5419" spans="1:8">
      <c r="A5419" s="2" t="s">
        <v>150</v>
      </c>
      <c r="B5419" s="2"/>
      <c r="C5419">
        <v>365.46</v>
      </c>
      <c r="D5419">
        <v>4</v>
      </c>
      <c r="E5419">
        <v>122.14</v>
      </c>
      <c r="F5419" t="s">
        <v>238</v>
      </c>
      <c r="G5419">
        <f>_xlfn.XLOOKUP(A5419,'List of Molecules Used'!$D$3:$D$55,'List of Molecules Used'!$E$3:$E$55,"",0,1)</f>
        <v>456.83100000000002</v>
      </c>
      <c r="H5419">
        <f>_xlfn.XLOOKUP(A5419,'List of Molecules Used'!$D$3:$D$55,'List of Molecules Used'!$F$3:$F$55,"",0,1)</f>
        <v>36.618000000000002</v>
      </c>
    </row>
    <row r="5420" spans="1:8">
      <c r="A5420" s="2" t="s">
        <v>150</v>
      </c>
      <c r="B5420" s="2"/>
      <c r="C5420">
        <v>365.46</v>
      </c>
      <c r="D5420">
        <v>4.5</v>
      </c>
      <c r="E5420">
        <v>123.45</v>
      </c>
      <c r="F5420" t="s">
        <v>238</v>
      </c>
      <c r="G5420">
        <f>_xlfn.XLOOKUP(A5420,'List of Molecules Used'!$D$3:$D$55,'List of Molecules Used'!$E$3:$E$55,"",0,1)</f>
        <v>456.83100000000002</v>
      </c>
      <c r="H5420">
        <f>_xlfn.XLOOKUP(A5420,'List of Molecules Used'!$D$3:$D$55,'List of Molecules Used'!$F$3:$F$55,"",0,1)</f>
        <v>36.618000000000002</v>
      </c>
    </row>
    <row r="5421" spans="1:8">
      <c r="A5421" s="2" t="s">
        <v>150</v>
      </c>
      <c r="B5421" s="2"/>
      <c r="C5421">
        <v>365.46</v>
      </c>
      <c r="D5421">
        <v>5</v>
      </c>
      <c r="E5421">
        <v>124.87</v>
      </c>
      <c r="F5421" t="s">
        <v>238</v>
      </c>
      <c r="G5421">
        <f>_xlfn.XLOOKUP(A5421,'List of Molecules Used'!$D$3:$D$55,'List of Molecules Used'!$E$3:$E$55,"",0,1)</f>
        <v>456.83100000000002</v>
      </c>
      <c r="H5421">
        <f>_xlfn.XLOOKUP(A5421,'List of Molecules Used'!$D$3:$D$55,'List of Molecules Used'!$F$3:$F$55,"",0,1)</f>
        <v>36.618000000000002</v>
      </c>
    </row>
    <row r="5422" spans="1:8">
      <c r="A5422" s="2" t="s">
        <v>150</v>
      </c>
      <c r="B5422" s="2"/>
      <c r="C5422">
        <v>365.46</v>
      </c>
      <c r="D5422">
        <v>5.5</v>
      </c>
      <c r="E5422">
        <v>126.41</v>
      </c>
      <c r="F5422" t="s">
        <v>238</v>
      </c>
      <c r="G5422">
        <f>_xlfn.XLOOKUP(A5422,'List of Molecules Used'!$D$3:$D$55,'List of Molecules Used'!$E$3:$E$55,"",0,1)</f>
        <v>456.83100000000002</v>
      </c>
      <c r="H5422">
        <f>_xlfn.XLOOKUP(A5422,'List of Molecules Used'!$D$3:$D$55,'List of Molecules Used'!$F$3:$F$55,"",0,1)</f>
        <v>36.618000000000002</v>
      </c>
    </row>
    <row r="5423" spans="1:8">
      <c r="A5423" s="2" t="s">
        <v>150</v>
      </c>
      <c r="B5423" s="2"/>
      <c r="C5423">
        <v>365.46</v>
      </c>
      <c r="D5423">
        <v>6</v>
      </c>
      <c r="E5423">
        <v>128.11000000000001</v>
      </c>
      <c r="F5423" t="s">
        <v>238</v>
      </c>
      <c r="G5423">
        <f>_xlfn.XLOOKUP(A5423,'List of Molecules Used'!$D$3:$D$55,'List of Molecules Used'!$E$3:$E$55,"",0,1)</f>
        <v>456.83100000000002</v>
      </c>
      <c r="H5423">
        <f>_xlfn.XLOOKUP(A5423,'List of Molecules Used'!$D$3:$D$55,'List of Molecules Used'!$F$3:$F$55,"",0,1)</f>
        <v>36.618000000000002</v>
      </c>
    </row>
    <row r="5424" spans="1:8">
      <c r="A5424" s="2" t="s">
        <v>150</v>
      </c>
      <c r="B5424" s="2"/>
      <c r="C5424">
        <v>365.46</v>
      </c>
      <c r="D5424">
        <v>6.5</v>
      </c>
      <c r="E5424">
        <v>129.97</v>
      </c>
      <c r="F5424" t="s">
        <v>238</v>
      </c>
      <c r="G5424">
        <f>_xlfn.XLOOKUP(A5424,'List of Molecules Used'!$D$3:$D$55,'List of Molecules Used'!$E$3:$E$55,"",0,1)</f>
        <v>456.83100000000002</v>
      </c>
      <c r="H5424">
        <f>_xlfn.XLOOKUP(A5424,'List of Molecules Used'!$D$3:$D$55,'List of Molecules Used'!$F$3:$F$55,"",0,1)</f>
        <v>36.618000000000002</v>
      </c>
    </row>
    <row r="5425" spans="1:8">
      <c r="A5425" s="2" t="s">
        <v>150</v>
      </c>
      <c r="B5425" s="2"/>
      <c r="C5425">
        <v>365.46</v>
      </c>
      <c r="D5425">
        <v>6.5911999999999997</v>
      </c>
      <c r="E5425">
        <v>130.33000000000001</v>
      </c>
      <c r="F5425" t="s">
        <v>238</v>
      </c>
      <c r="G5425">
        <f>_xlfn.XLOOKUP(A5425,'List of Molecules Used'!$D$3:$D$55,'List of Molecules Used'!$E$3:$E$55,"",0,1)</f>
        <v>456.83100000000002</v>
      </c>
      <c r="H5425">
        <f>_xlfn.XLOOKUP(A5425,'List of Molecules Used'!$D$3:$D$55,'List of Molecules Used'!$F$3:$F$55,"",0,1)</f>
        <v>36.618000000000002</v>
      </c>
    </row>
    <row r="5426" spans="1:8">
      <c r="A5426" s="2" t="s">
        <v>150</v>
      </c>
      <c r="B5426" s="2"/>
      <c r="C5426">
        <v>365.46</v>
      </c>
      <c r="D5426">
        <v>6.5911999999999997</v>
      </c>
      <c r="E5426">
        <v>172.02</v>
      </c>
      <c r="F5426" t="s">
        <v>237</v>
      </c>
      <c r="G5426">
        <f>_xlfn.XLOOKUP(A5426,'List of Molecules Used'!$D$3:$D$55,'List of Molecules Used'!$E$3:$E$55,"",0,1)</f>
        <v>456.83100000000002</v>
      </c>
      <c r="H5426">
        <f>_xlfn.XLOOKUP(A5426,'List of Molecules Used'!$D$3:$D$55,'List of Molecules Used'!$F$3:$F$55,"",0,1)</f>
        <v>36.618000000000002</v>
      </c>
    </row>
    <row r="5427" spans="1:8">
      <c r="A5427" s="2" t="s">
        <v>150</v>
      </c>
      <c r="B5427" s="2"/>
      <c r="C5427">
        <v>365.46</v>
      </c>
      <c r="D5427">
        <v>7</v>
      </c>
      <c r="E5427">
        <v>171.96</v>
      </c>
      <c r="F5427" t="s">
        <v>237</v>
      </c>
      <c r="G5427">
        <f>_xlfn.XLOOKUP(A5427,'List of Molecules Used'!$D$3:$D$55,'List of Molecules Used'!$E$3:$E$55,"",0,1)</f>
        <v>456.83100000000002</v>
      </c>
      <c r="H5427">
        <f>_xlfn.XLOOKUP(A5427,'List of Molecules Used'!$D$3:$D$55,'List of Molecules Used'!$F$3:$F$55,"",0,1)</f>
        <v>36.618000000000002</v>
      </c>
    </row>
    <row r="5428" spans="1:8">
      <c r="A5428" s="2" t="s">
        <v>150</v>
      </c>
      <c r="B5428" s="2"/>
      <c r="C5428">
        <v>365.46</v>
      </c>
      <c r="D5428">
        <v>7.5</v>
      </c>
      <c r="E5428">
        <v>171.9</v>
      </c>
      <c r="F5428" t="s">
        <v>237</v>
      </c>
      <c r="G5428">
        <f>_xlfn.XLOOKUP(A5428,'List of Molecules Used'!$D$3:$D$55,'List of Molecules Used'!$E$3:$E$55,"",0,1)</f>
        <v>456.83100000000002</v>
      </c>
      <c r="H5428">
        <f>_xlfn.XLOOKUP(A5428,'List of Molecules Used'!$D$3:$D$55,'List of Molecules Used'!$F$3:$F$55,"",0,1)</f>
        <v>36.618000000000002</v>
      </c>
    </row>
    <row r="5429" spans="1:8">
      <c r="A5429" s="2" t="s">
        <v>150</v>
      </c>
      <c r="B5429" s="2"/>
      <c r="C5429">
        <v>365.46</v>
      </c>
      <c r="D5429">
        <v>8</v>
      </c>
      <c r="E5429">
        <v>171.83</v>
      </c>
      <c r="F5429" t="s">
        <v>237</v>
      </c>
      <c r="G5429">
        <f>_xlfn.XLOOKUP(A5429,'List of Molecules Used'!$D$3:$D$55,'List of Molecules Used'!$E$3:$E$55,"",0,1)</f>
        <v>456.83100000000002</v>
      </c>
      <c r="H5429">
        <f>_xlfn.XLOOKUP(A5429,'List of Molecules Used'!$D$3:$D$55,'List of Molecules Used'!$F$3:$F$55,"",0,1)</f>
        <v>36.618000000000002</v>
      </c>
    </row>
    <row r="5430" spans="1:8">
      <c r="A5430" s="2" t="s">
        <v>150</v>
      </c>
      <c r="B5430" s="2"/>
      <c r="C5430">
        <v>365.46</v>
      </c>
      <c r="D5430">
        <v>8.5</v>
      </c>
      <c r="E5430">
        <v>171.76</v>
      </c>
      <c r="F5430" t="s">
        <v>237</v>
      </c>
      <c r="G5430">
        <f>_xlfn.XLOOKUP(A5430,'List of Molecules Used'!$D$3:$D$55,'List of Molecules Used'!$E$3:$E$55,"",0,1)</f>
        <v>456.83100000000002</v>
      </c>
      <c r="H5430">
        <f>_xlfn.XLOOKUP(A5430,'List of Molecules Used'!$D$3:$D$55,'List of Molecules Used'!$F$3:$F$55,"",0,1)</f>
        <v>36.618000000000002</v>
      </c>
    </row>
    <row r="5431" spans="1:8">
      <c r="A5431" s="2" t="s">
        <v>150</v>
      </c>
      <c r="B5431" s="2"/>
      <c r="C5431">
        <v>365.46</v>
      </c>
      <c r="D5431">
        <v>9</v>
      </c>
      <c r="E5431">
        <v>171.69</v>
      </c>
      <c r="F5431" t="s">
        <v>237</v>
      </c>
      <c r="G5431">
        <f>_xlfn.XLOOKUP(A5431,'List of Molecules Used'!$D$3:$D$55,'List of Molecules Used'!$E$3:$E$55,"",0,1)</f>
        <v>456.83100000000002</v>
      </c>
      <c r="H5431">
        <f>_xlfn.XLOOKUP(A5431,'List of Molecules Used'!$D$3:$D$55,'List of Molecules Used'!$F$3:$F$55,"",0,1)</f>
        <v>36.618000000000002</v>
      </c>
    </row>
    <row r="5432" spans="1:8">
      <c r="A5432" s="2" t="s">
        <v>150</v>
      </c>
      <c r="B5432" s="2"/>
      <c r="C5432">
        <v>365.46</v>
      </c>
      <c r="D5432">
        <v>9.5</v>
      </c>
      <c r="E5432">
        <v>171.62</v>
      </c>
      <c r="F5432" t="s">
        <v>237</v>
      </c>
      <c r="G5432">
        <f>_xlfn.XLOOKUP(A5432,'List of Molecules Used'!$D$3:$D$55,'List of Molecules Used'!$E$3:$E$55,"",0,1)</f>
        <v>456.83100000000002</v>
      </c>
      <c r="H5432">
        <f>_xlfn.XLOOKUP(A5432,'List of Molecules Used'!$D$3:$D$55,'List of Molecules Used'!$F$3:$F$55,"",0,1)</f>
        <v>36.618000000000002</v>
      </c>
    </row>
    <row r="5433" spans="1:8">
      <c r="A5433" s="2" t="s">
        <v>150</v>
      </c>
      <c r="B5433" s="2"/>
      <c r="C5433">
        <v>365.46</v>
      </c>
      <c r="D5433">
        <v>10</v>
      </c>
      <c r="E5433">
        <v>171.56</v>
      </c>
      <c r="F5433" t="s">
        <v>237</v>
      </c>
      <c r="G5433">
        <f>_xlfn.XLOOKUP(A5433,'List of Molecules Used'!$D$3:$D$55,'List of Molecules Used'!$E$3:$E$55,"",0,1)</f>
        <v>456.83100000000002</v>
      </c>
      <c r="H5433">
        <f>_xlfn.XLOOKUP(A5433,'List of Molecules Used'!$D$3:$D$55,'List of Molecules Used'!$F$3:$F$55,"",0,1)</f>
        <v>36.618000000000002</v>
      </c>
    </row>
    <row r="5434" spans="1:8">
      <c r="A5434" s="2" t="s">
        <v>150</v>
      </c>
      <c r="B5434" s="2"/>
      <c r="C5434">
        <v>411.15</v>
      </c>
      <c r="D5434">
        <v>1</v>
      </c>
      <c r="E5434">
        <v>122.15</v>
      </c>
      <c r="F5434" t="s">
        <v>238</v>
      </c>
      <c r="G5434">
        <f>_xlfn.XLOOKUP(A5434,'List of Molecules Used'!$D$3:$D$55,'List of Molecules Used'!$E$3:$E$55,"",0,1)</f>
        <v>456.83100000000002</v>
      </c>
      <c r="H5434">
        <f>_xlfn.XLOOKUP(A5434,'List of Molecules Used'!$D$3:$D$55,'List of Molecules Used'!$F$3:$F$55,"",0,1)</f>
        <v>36.618000000000002</v>
      </c>
    </row>
    <row r="5435" spans="1:8">
      <c r="A5435" s="2" t="s">
        <v>150</v>
      </c>
      <c r="B5435" s="2"/>
      <c r="C5435">
        <v>411.15</v>
      </c>
      <c r="D5435">
        <v>1.5</v>
      </c>
      <c r="E5435">
        <v>122.66</v>
      </c>
      <c r="F5435" t="s">
        <v>238</v>
      </c>
      <c r="G5435">
        <f>_xlfn.XLOOKUP(A5435,'List of Molecules Used'!$D$3:$D$55,'List of Molecules Used'!$E$3:$E$55,"",0,1)</f>
        <v>456.83100000000002</v>
      </c>
      <c r="H5435">
        <f>_xlfn.XLOOKUP(A5435,'List of Molecules Used'!$D$3:$D$55,'List of Molecules Used'!$F$3:$F$55,"",0,1)</f>
        <v>36.618000000000002</v>
      </c>
    </row>
    <row r="5436" spans="1:8">
      <c r="A5436" s="2" t="s">
        <v>150</v>
      </c>
      <c r="B5436" s="2"/>
      <c r="C5436">
        <v>411.15</v>
      </c>
      <c r="D5436">
        <v>2</v>
      </c>
      <c r="E5436">
        <v>123.19</v>
      </c>
      <c r="F5436" t="s">
        <v>238</v>
      </c>
      <c r="G5436">
        <f>_xlfn.XLOOKUP(A5436,'List of Molecules Used'!$D$3:$D$55,'List of Molecules Used'!$E$3:$E$55,"",0,1)</f>
        <v>456.83100000000002</v>
      </c>
      <c r="H5436">
        <f>_xlfn.XLOOKUP(A5436,'List of Molecules Used'!$D$3:$D$55,'List of Molecules Used'!$F$3:$F$55,"",0,1)</f>
        <v>36.618000000000002</v>
      </c>
    </row>
    <row r="5437" spans="1:8">
      <c r="A5437" s="2" t="s">
        <v>150</v>
      </c>
      <c r="B5437" s="2"/>
      <c r="C5437">
        <v>411.15</v>
      </c>
      <c r="D5437">
        <v>2.5</v>
      </c>
      <c r="E5437">
        <v>123.74</v>
      </c>
      <c r="F5437" t="s">
        <v>238</v>
      </c>
      <c r="G5437">
        <f>_xlfn.XLOOKUP(A5437,'List of Molecules Used'!$D$3:$D$55,'List of Molecules Used'!$E$3:$E$55,"",0,1)</f>
        <v>456.83100000000002</v>
      </c>
      <c r="H5437">
        <f>_xlfn.XLOOKUP(A5437,'List of Molecules Used'!$D$3:$D$55,'List of Molecules Used'!$F$3:$F$55,"",0,1)</f>
        <v>36.618000000000002</v>
      </c>
    </row>
    <row r="5438" spans="1:8">
      <c r="A5438" s="2" t="s">
        <v>150</v>
      </c>
      <c r="B5438" s="2"/>
      <c r="C5438">
        <v>411.15</v>
      </c>
      <c r="D5438">
        <v>3</v>
      </c>
      <c r="E5438">
        <v>124.32</v>
      </c>
      <c r="F5438" t="s">
        <v>238</v>
      </c>
      <c r="G5438">
        <f>_xlfn.XLOOKUP(A5438,'List of Molecules Used'!$D$3:$D$55,'List of Molecules Used'!$E$3:$E$55,"",0,1)</f>
        <v>456.83100000000002</v>
      </c>
      <c r="H5438">
        <f>_xlfn.XLOOKUP(A5438,'List of Molecules Used'!$D$3:$D$55,'List of Molecules Used'!$F$3:$F$55,"",0,1)</f>
        <v>36.618000000000002</v>
      </c>
    </row>
    <row r="5439" spans="1:8">
      <c r="A5439" s="2" t="s">
        <v>150</v>
      </c>
      <c r="B5439" s="2"/>
      <c r="C5439">
        <v>411.15</v>
      </c>
      <c r="D5439">
        <v>3.5</v>
      </c>
      <c r="E5439">
        <v>124.91</v>
      </c>
      <c r="F5439" t="s">
        <v>238</v>
      </c>
      <c r="G5439">
        <f>_xlfn.XLOOKUP(A5439,'List of Molecules Used'!$D$3:$D$55,'List of Molecules Used'!$E$3:$E$55,"",0,1)</f>
        <v>456.83100000000002</v>
      </c>
      <c r="H5439">
        <f>_xlfn.XLOOKUP(A5439,'List of Molecules Used'!$D$3:$D$55,'List of Molecules Used'!$F$3:$F$55,"",0,1)</f>
        <v>36.618000000000002</v>
      </c>
    </row>
    <row r="5440" spans="1:8">
      <c r="A5440" s="2" t="s">
        <v>150</v>
      </c>
      <c r="B5440" s="2"/>
      <c r="C5440">
        <v>411.15</v>
      </c>
      <c r="D5440">
        <v>4</v>
      </c>
      <c r="E5440">
        <v>125.53</v>
      </c>
      <c r="F5440" t="s">
        <v>238</v>
      </c>
      <c r="G5440">
        <f>_xlfn.XLOOKUP(A5440,'List of Molecules Used'!$D$3:$D$55,'List of Molecules Used'!$E$3:$E$55,"",0,1)</f>
        <v>456.83100000000002</v>
      </c>
      <c r="H5440">
        <f>_xlfn.XLOOKUP(A5440,'List of Molecules Used'!$D$3:$D$55,'List of Molecules Used'!$F$3:$F$55,"",0,1)</f>
        <v>36.618000000000002</v>
      </c>
    </row>
    <row r="5441" spans="1:8">
      <c r="A5441" s="2" t="s">
        <v>150</v>
      </c>
      <c r="B5441" s="2"/>
      <c r="C5441">
        <v>411.15</v>
      </c>
      <c r="D5441">
        <v>4.5</v>
      </c>
      <c r="E5441">
        <v>126.18</v>
      </c>
      <c r="F5441" t="s">
        <v>238</v>
      </c>
      <c r="G5441">
        <f>_xlfn.XLOOKUP(A5441,'List of Molecules Used'!$D$3:$D$55,'List of Molecules Used'!$E$3:$E$55,"",0,1)</f>
        <v>456.83100000000002</v>
      </c>
      <c r="H5441">
        <f>_xlfn.XLOOKUP(A5441,'List of Molecules Used'!$D$3:$D$55,'List of Molecules Used'!$F$3:$F$55,"",0,1)</f>
        <v>36.618000000000002</v>
      </c>
    </row>
    <row r="5442" spans="1:8">
      <c r="A5442" s="2" t="s">
        <v>150</v>
      </c>
      <c r="B5442" s="2"/>
      <c r="C5442">
        <v>411.15</v>
      </c>
      <c r="D5442">
        <v>5</v>
      </c>
      <c r="E5442">
        <v>126.86</v>
      </c>
      <c r="F5442" t="s">
        <v>238</v>
      </c>
      <c r="G5442">
        <f>_xlfn.XLOOKUP(A5442,'List of Molecules Used'!$D$3:$D$55,'List of Molecules Used'!$E$3:$E$55,"",0,1)</f>
        <v>456.83100000000002</v>
      </c>
      <c r="H5442">
        <f>_xlfn.XLOOKUP(A5442,'List of Molecules Used'!$D$3:$D$55,'List of Molecules Used'!$F$3:$F$55,"",0,1)</f>
        <v>36.618000000000002</v>
      </c>
    </row>
    <row r="5443" spans="1:8">
      <c r="A5443" s="2" t="s">
        <v>150</v>
      </c>
      <c r="B5443" s="2"/>
      <c r="C5443">
        <v>411.15</v>
      </c>
      <c r="D5443">
        <v>5.5</v>
      </c>
      <c r="E5443">
        <v>127.56</v>
      </c>
      <c r="F5443" t="s">
        <v>238</v>
      </c>
      <c r="G5443">
        <f>_xlfn.XLOOKUP(A5443,'List of Molecules Used'!$D$3:$D$55,'List of Molecules Used'!$E$3:$E$55,"",0,1)</f>
        <v>456.83100000000002</v>
      </c>
      <c r="H5443">
        <f>_xlfn.XLOOKUP(A5443,'List of Molecules Used'!$D$3:$D$55,'List of Molecules Used'!$F$3:$F$55,"",0,1)</f>
        <v>36.618000000000002</v>
      </c>
    </row>
    <row r="5444" spans="1:8">
      <c r="A5444" s="2" t="s">
        <v>150</v>
      </c>
      <c r="B5444" s="2"/>
      <c r="C5444">
        <v>411.15</v>
      </c>
      <c r="D5444">
        <v>6</v>
      </c>
      <c r="E5444">
        <v>128.30000000000001</v>
      </c>
      <c r="F5444" t="s">
        <v>238</v>
      </c>
      <c r="G5444">
        <f>_xlfn.XLOOKUP(A5444,'List of Molecules Used'!$D$3:$D$55,'List of Molecules Used'!$E$3:$E$55,"",0,1)</f>
        <v>456.83100000000002</v>
      </c>
      <c r="H5444">
        <f>_xlfn.XLOOKUP(A5444,'List of Molecules Used'!$D$3:$D$55,'List of Molecules Used'!$F$3:$F$55,"",0,1)</f>
        <v>36.618000000000002</v>
      </c>
    </row>
    <row r="5445" spans="1:8">
      <c r="A5445" s="2" t="s">
        <v>150</v>
      </c>
      <c r="B5445" s="2"/>
      <c r="C5445">
        <v>411.15</v>
      </c>
      <c r="D5445">
        <v>6.5</v>
      </c>
      <c r="E5445">
        <v>129.08000000000001</v>
      </c>
      <c r="F5445" t="s">
        <v>238</v>
      </c>
      <c r="G5445">
        <f>_xlfn.XLOOKUP(A5445,'List of Molecules Used'!$D$3:$D$55,'List of Molecules Used'!$E$3:$E$55,"",0,1)</f>
        <v>456.83100000000002</v>
      </c>
      <c r="H5445">
        <f>_xlfn.XLOOKUP(A5445,'List of Molecules Used'!$D$3:$D$55,'List of Molecules Used'!$F$3:$F$55,"",0,1)</f>
        <v>36.618000000000002</v>
      </c>
    </row>
    <row r="5446" spans="1:8">
      <c r="A5446" s="2" t="s">
        <v>150</v>
      </c>
      <c r="B5446" s="2"/>
      <c r="C5446">
        <v>411.15</v>
      </c>
      <c r="D5446">
        <v>7</v>
      </c>
      <c r="E5446">
        <v>129.88999999999999</v>
      </c>
      <c r="F5446" t="s">
        <v>238</v>
      </c>
      <c r="G5446">
        <f>_xlfn.XLOOKUP(A5446,'List of Molecules Used'!$D$3:$D$55,'List of Molecules Used'!$E$3:$E$55,"",0,1)</f>
        <v>456.83100000000002</v>
      </c>
      <c r="H5446">
        <f>_xlfn.XLOOKUP(A5446,'List of Molecules Used'!$D$3:$D$55,'List of Molecules Used'!$F$3:$F$55,"",0,1)</f>
        <v>36.618000000000002</v>
      </c>
    </row>
    <row r="5447" spans="1:8">
      <c r="A5447" s="2" t="s">
        <v>150</v>
      </c>
      <c r="B5447" s="2"/>
      <c r="C5447">
        <v>411.15</v>
      </c>
      <c r="D5447">
        <v>7.5</v>
      </c>
      <c r="E5447">
        <v>130.75</v>
      </c>
      <c r="F5447" t="s">
        <v>238</v>
      </c>
      <c r="G5447">
        <f>_xlfn.XLOOKUP(A5447,'List of Molecules Used'!$D$3:$D$55,'List of Molecules Used'!$E$3:$E$55,"",0,1)</f>
        <v>456.83100000000002</v>
      </c>
      <c r="H5447">
        <f>_xlfn.XLOOKUP(A5447,'List of Molecules Used'!$D$3:$D$55,'List of Molecules Used'!$F$3:$F$55,"",0,1)</f>
        <v>36.618000000000002</v>
      </c>
    </row>
    <row r="5448" spans="1:8">
      <c r="A5448" s="2" t="s">
        <v>150</v>
      </c>
      <c r="B5448" s="2"/>
      <c r="C5448">
        <v>411.15</v>
      </c>
      <c r="D5448">
        <v>8</v>
      </c>
      <c r="E5448">
        <v>131.65</v>
      </c>
      <c r="F5448" t="s">
        <v>238</v>
      </c>
      <c r="G5448">
        <f>_xlfn.XLOOKUP(A5448,'List of Molecules Used'!$D$3:$D$55,'List of Molecules Used'!$E$3:$E$55,"",0,1)</f>
        <v>456.83100000000002</v>
      </c>
      <c r="H5448">
        <f>_xlfn.XLOOKUP(A5448,'List of Molecules Used'!$D$3:$D$55,'List of Molecules Used'!$F$3:$F$55,"",0,1)</f>
        <v>36.618000000000002</v>
      </c>
    </row>
    <row r="5449" spans="1:8">
      <c r="A5449" s="2" t="s">
        <v>150</v>
      </c>
      <c r="B5449" s="2"/>
      <c r="C5449">
        <v>411.15</v>
      </c>
      <c r="D5449">
        <v>8.5</v>
      </c>
      <c r="E5449">
        <v>132.61000000000001</v>
      </c>
      <c r="F5449" t="s">
        <v>238</v>
      </c>
      <c r="G5449">
        <f>_xlfn.XLOOKUP(A5449,'List of Molecules Used'!$D$3:$D$55,'List of Molecules Used'!$E$3:$E$55,"",0,1)</f>
        <v>456.83100000000002</v>
      </c>
      <c r="H5449">
        <f>_xlfn.XLOOKUP(A5449,'List of Molecules Used'!$D$3:$D$55,'List of Molecules Used'!$F$3:$F$55,"",0,1)</f>
        <v>36.618000000000002</v>
      </c>
    </row>
    <row r="5450" spans="1:8">
      <c r="A5450" s="2" t="s">
        <v>150</v>
      </c>
      <c r="B5450" s="2"/>
      <c r="C5450">
        <v>411.15</v>
      </c>
      <c r="D5450">
        <v>9</v>
      </c>
      <c r="E5450">
        <v>133.62</v>
      </c>
      <c r="F5450" t="s">
        <v>238</v>
      </c>
      <c r="G5450">
        <f>_xlfn.XLOOKUP(A5450,'List of Molecules Used'!$D$3:$D$55,'List of Molecules Used'!$E$3:$E$55,"",0,1)</f>
        <v>456.83100000000002</v>
      </c>
      <c r="H5450">
        <f>_xlfn.XLOOKUP(A5450,'List of Molecules Used'!$D$3:$D$55,'List of Molecules Used'!$F$3:$F$55,"",0,1)</f>
        <v>36.618000000000002</v>
      </c>
    </row>
    <row r="5451" spans="1:8">
      <c r="A5451" s="2" t="s">
        <v>150</v>
      </c>
      <c r="B5451" s="2"/>
      <c r="C5451">
        <v>411.15</v>
      </c>
      <c r="D5451">
        <v>9.5</v>
      </c>
      <c r="E5451">
        <v>134.69</v>
      </c>
      <c r="F5451" t="s">
        <v>238</v>
      </c>
      <c r="G5451">
        <f>_xlfn.XLOOKUP(A5451,'List of Molecules Used'!$D$3:$D$55,'List of Molecules Used'!$E$3:$E$55,"",0,1)</f>
        <v>456.83100000000002</v>
      </c>
      <c r="H5451">
        <f>_xlfn.XLOOKUP(A5451,'List of Molecules Used'!$D$3:$D$55,'List of Molecules Used'!$F$3:$F$55,"",0,1)</f>
        <v>36.618000000000002</v>
      </c>
    </row>
    <row r="5452" spans="1:8">
      <c r="A5452" s="2" t="s">
        <v>150</v>
      </c>
      <c r="B5452" s="2"/>
      <c r="C5452">
        <v>411.15</v>
      </c>
      <c r="D5452">
        <v>10</v>
      </c>
      <c r="E5452">
        <v>135.82</v>
      </c>
      <c r="F5452" t="s">
        <v>238</v>
      </c>
      <c r="G5452">
        <f>_xlfn.XLOOKUP(A5452,'List of Molecules Used'!$D$3:$D$55,'List of Molecules Used'!$E$3:$E$55,"",0,1)</f>
        <v>456.83100000000002</v>
      </c>
      <c r="H5452">
        <f>_xlfn.XLOOKUP(A5452,'List of Molecules Used'!$D$3:$D$55,'List of Molecules Used'!$F$3:$F$55,"",0,1)</f>
        <v>36.618000000000002</v>
      </c>
    </row>
    <row r="5453" spans="1:8">
      <c r="A5453" s="2" t="s">
        <v>150</v>
      </c>
      <c r="B5453" s="2"/>
      <c r="C5453">
        <v>456.83</v>
      </c>
      <c r="D5453">
        <v>1</v>
      </c>
      <c r="E5453">
        <v>127.94</v>
      </c>
      <c r="F5453" t="s">
        <v>238</v>
      </c>
      <c r="G5453">
        <f>_xlfn.XLOOKUP(A5453,'List of Molecules Used'!$D$3:$D$55,'List of Molecules Used'!$E$3:$E$55,"",0,1)</f>
        <v>456.83100000000002</v>
      </c>
      <c r="H5453">
        <f>_xlfn.XLOOKUP(A5453,'List of Molecules Used'!$D$3:$D$55,'List of Molecules Used'!$F$3:$F$55,"",0,1)</f>
        <v>36.618000000000002</v>
      </c>
    </row>
    <row r="5454" spans="1:8">
      <c r="A5454" s="2" t="s">
        <v>150</v>
      </c>
      <c r="B5454" s="2"/>
      <c r="C5454">
        <v>456.83</v>
      </c>
      <c r="D5454">
        <v>1.5</v>
      </c>
      <c r="E5454">
        <v>128.26</v>
      </c>
      <c r="F5454" t="s">
        <v>238</v>
      </c>
      <c r="G5454">
        <f>_xlfn.XLOOKUP(A5454,'List of Molecules Used'!$D$3:$D$55,'List of Molecules Used'!$E$3:$E$55,"",0,1)</f>
        <v>456.83100000000002</v>
      </c>
      <c r="H5454">
        <f>_xlfn.XLOOKUP(A5454,'List of Molecules Used'!$D$3:$D$55,'List of Molecules Used'!$F$3:$F$55,"",0,1)</f>
        <v>36.618000000000002</v>
      </c>
    </row>
    <row r="5455" spans="1:8">
      <c r="A5455" s="2" t="s">
        <v>150</v>
      </c>
      <c r="B5455" s="2"/>
      <c r="C5455">
        <v>456.83</v>
      </c>
      <c r="D5455">
        <v>2</v>
      </c>
      <c r="E5455">
        <v>128.6</v>
      </c>
      <c r="F5455" t="s">
        <v>238</v>
      </c>
      <c r="G5455">
        <f>_xlfn.XLOOKUP(A5455,'List of Molecules Used'!$D$3:$D$55,'List of Molecules Used'!$E$3:$E$55,"",0,1)</f>
        <v>456.83100000000002</v>
      </c>
      <c r="H5455">
        <f>_xlfn.XLOOKUP(A5455,'List of Molecules Used'!$D$3:$D$55,'List of Molecules Used'!$F$3:$F$55,"",0,1)</f>
        <v>36.618000000000002</v>
      </c>
    </row>
    <row r="5456" spans="1:8">
      <c r="A5456" s="2" t="s">
        <v>150</v>
      </c>
      <c r="B5456" s="2"/>
      <c r="C5456">
        <v>456.83</v>
      </c>
      <c r="D5456">
        <v>2.5</v>
      </c>
      <c r="E5456">
        <v>128.94</v>
      </c>
      <c r="F5456" t="s">
        <v>238</v>
      </c>
      <c r="G5456">
        <f>_xlfn.XLOOKUP(A5456,'List of Molecules Used'!$D$3:$D$55,'List of Molecules Used'!$E$3:$E$55,"",0,1)</f>
        <v>456.83100000000002</v>
      </c>
      <c r="H5456">
        <f>_xlfn.XLOOKUP(A5456,'List of Molecules Used'!$D$3:$D$55,'List of Molecules Used'!$F$3:$F$55,"",0,1)</f>
        <v>36.618000000000002</v>
      </c>
    </row>
    <row r="5457" spans="1:8">
      <c r="A5457" s="2" t="s">
        <v>150</v>
      </c>
      <c r="B5457" s="2"/>
      <c r="C5457">
        <v>456.83</v>
      </c>
      <c r="D5457">
        <v>3</v>
      </c>
      <c r="E5457">
        <v>129.30000000000001</v>
      </c>
      <c r="F5457" t="s">
        <v>238</v>
      </c>
      <c r="G5457">
        <f>_xlfn.XLOOKUP(A5457,'List of Molecules Used'!$D$3:$D$55,'List of Molecules Used'!$E$3:$E$55,"",0,1)</f>
        <v>456.83100000000002</v>
      </c>
      <c r="H5457">
        <f>_xlfn.XLOOKUP(A5457,'List of Molecules Used'!$D$3:$D$55,'List of Molecules Used'!$F$3:$F$55,"",0,1)</f>
        <v>36.618000000000002</v>
      </c>
    </row>
    <row r="5458" spans="1:8">
      <c r="A5458" s="2" t="s">
        <v>150</v>
      </c>
      <c r="B5458" s="2"/>
      <c r="C5458">
        <v>456.83</v>
      </c>
      <c r="D5458">
        <v>3.5</v>
      </c>
      <c r="E5458">
        <v>129.66</v>
      </c>
      <c r="F5458" t="s">
        <v>238</v>
      </c>
      <c r="G5458">
        <f>_xlfn.XLOOKUP(A5458,'List of Molecules Used'!$D$3:$D$55,'List of Molecules Used'!$E$3:$E$55,"",0,1)</f>
        <v>456.83100000000002</v>
      </c>
      <c r="H5458">
        <f>_xlfn.XLOOKUP(A5458,'List of Molecules Used'!$D$3:$D$55,'List of Molecules Used'!$F$3:$F$55,"",0,1)</f>
        <v>36.618000000000002</v>
      </c>
    </row>
    <row r="5459" spans="1:8">
      <c r="A5459" s="2" t="s">
        <v>150</v>
      </c>
      <c r="B5459" s="2"/>
      <c r="C5459">
        <v>456.83</v>
      </c>
      <c r="D5459">
        <v>4</v>
      </c>
      <c r="E5459">
        <v>130.03</v>
      </c>
      <c r="F5459" t="s">
        <v>238</v>
      </c>
      <c r="G5459">
        <f>_xlfn.XLOOKUP(A5459,'List of Molecules Used'!$D$3:$D$55,'List of Molecules Used'!$E$3:$E$55,"",0,1)</f>
        <v>456.83100000000002</v>
      </c>
      <c r="H5459">
        <f>_xlfn.XLOOKUP(A5459,'List of Molecules Used'!$D$3:$D$55,'List of Molecules Used'!$F$3:$F$55,"",0,1)</f>
        <v>36.618000000000002</v>
      </c>
    </row>
    <row r="5460" spans="1:8">
      <c r="A5460" s="2" t="s">
        <v>150</v>
      </c>
      <c r="B5460" s="2"/>
      <c r="C5460">
        <v>456.83</v>
      </c>
      <c r="D5460">
        <v>4.5</v>
      </c>
      <c r="E5460">
        <v>130.41</v>
      </c>
      <c r="F5460" t="s">
        <v>238</v>
      </c>
      <c r="G5460">
        <f>_xlfn.XLOOKUP(A5460,'List of Molecules Used'!$D$3:$D$55,'List of Molecules Used'!$E$3:$E$55,"",0,1)</f>
        <v>456.83100000000002</v>
      </c>
      <c r="H5460">
        <f>_xlfn.XLOOKUP(A5460,'List of Molecules Used'!$D$3:$D$55,'List of Molecules Used'!$F$3:$F$55,"",0,1)</f>
        <v>36.618000000000002</v>
      </c>
    </row>
    <row r="5461" spans="1:8">
      <c r="A5461" s="2" t="s">
        <v>150</v>
      </c>
      <c r="B5461" s="2"/>
      <c r="C5461">
        <v>456.83</v>
      </c>
      <c r="D5461">
        <v>5</v>
      </c>
      <c r="E5461">
        <v>130.80000000000001</v>
      </c>
      <c r="F5461" t="s">
        <v>238</v>
      </c>
      <c r="G5461">
        <f>_xlfn.XLOOKUP(A5461,'List of Molecules Used'!$D$3:$D$55,'List of Molecules Used'!$E$3:$E$55,"",0,1)</f>
        <v>456.83100000000002</v>
      </c>
      <c r="H5461">
        <f>_xlfn.XLOOKUP(A5461,'List of Molecules Used'!$D$3:$D$55,'List of Molecules Used'!$F$3:$F$55,"",0,1)</f>
        <v>36.618000000000002</v>
      </c>
    </row>
    <row r="5462" spans="1:8">
      <c r="A5462" s="2" t="s">
        <v>150</v>
      </c>
      <c r="B5462" s="2"/>
      <c r="C5462">
        <v>456.83</v>
      </c>
      <c r="D5462">
        <v>5.5</v>
      </c>
      <c r="E5462">
        <v>131.19999999999999</v>
      </c>
      <c r="F5462" t="s">
        <v>238</v>
      </c>
      <c r="G5462">
        <f>_xlfn.XLOOKUP(A5462,'List of Molecules Used'!$D$3:$D$55,'List of Molecules Used'!$E$3:$E$55,"",0,1)</f>
        <v>456.83100000000002</v>
      </c>
      <c r="H5462">
        <f>_xlfn.XLOOKUP(A5462,'List of Molecules Used'!$D$3:$D$55,'List of Molecules Used'!$F$3:$F$55,"",0,1)</f>
        <v>36.618000000000002</v>
      </c>
    </row>
    <row r="5463" spans="1:8">
      <c r="A5463" s="2" t="s">
        <v>150</v>
      </c>
      <c r="B5463" s="2"/>
      <c r="C5463">
        <v>456.83</v>
      </c>
      <c r="D5463">
        <v>6</v>
      </c>
      <c r="E5463">
        <v>131.61000000000001</v>
      </c>
      <c r="F5463" t="s">
        <v>238</v>
      </c>
      <c r="G5463">
        <f>_xlfn.XLOOKUP(A5463,'List of Molecules Used'!$D$3:$D$55,'List of Molecules Used'!$E$3:$E$55,"",0,1)</f>
        <v>456.83100000000002</v>
      </c>
      <c r="H5463">
        <f>_xlfn.XLOOKUP(A5463,'List of Molecules Used'!$D$3:$D$55,'List of Molecules Used'!$F$3:$F$55,"",0,1)</f>
        <v>36.618000000000002</v>
      </c>
    </row>
    <row r="5464" spans="1:8">
      <c r="A5464" s="2" t="s">
        <v>150</v>
      </c>
      <c r="B5464" s="2"/>
      <c r="C5464">
        <v>456.83</v>
      </c>
      <c r="D5464">
        <v>6.5</v>
      </c>
      <c r="E5464">
        <v>132.03</v>
      </c>
      <c r="F5464" t="s">
        <v>238</v>
      </c>
      <c r="G5464">
        <f>_xlfn.XLOOKUP(A5464,'List of Molecules Used'!$D$3:$D$55,'List of Molecules Used'!$E$3:$E$55,"",0,1)</f>
        <v>456.83100000000002</v>
      </c>
      <c r="H5464">
        <f>_xlfn.XLOOKUP(A5464,'List of Molecules Used'!$D$3:$D$55,'List of Molecules Used'!$F$3:$F$55,"",0,1)</f>
        <v>36.618000000000002</v>
      </c>
    </row>
    <row r="5465" spans="1:8">
      <c r="A5465" s="2" t="s">
        <v>150</v>
      </c>
      <c r="B5465" s="2"/>
      <c r="C5465">
        <v>456.83</v>
      </c>
      <c r="D5465">
        <v>7</v>
      </c>
      <c r="E5465">
        <v>132.46</v>
      </c>
      <c r="F5465" t="s">
        <v>238</v>
      </c>
      <c r="G5465">
        <f>_xlfn.XLOOKUP(A5465,'List of Molecules Used'!$D$3:$D$55,'List of Molecules Used'!$E$3:$E$55,"",0,1)</f>
        <v>456.83100000000002</v>
      </c>
      <c r="H5465">
        <f>_xlfn.XLOOKUP(A5465,'List of Molecules Used'!$D$3:$D$55,'List of Molecules Used'!$F$3:$F$55,"",0,1)</f>
        <v>36.618000000000002</v>
      </c>
    </row>
    <row r="5466" spans="1:8">
      <c r="A5466" s="2" t="s">
        <v>150</v>
      </c>
      <c r="B5466" s="2"/>
      <c r="C5466">
        <v>456.83</v>
      </c>
      <c r="D5466">
        <v>7.5</v>
      </c>
      <c r="E5466">
        <v>132.91</v>
      </c>
      <c r="F5466" t="s">
        <v>238</v>
      </c>
      <c r="G5466">
        <f>_xlfn.XLOOKUP(A5466,'List of Molecules Used'!$D$3:$D$55,'List of Molecules Used'!$E$3:$E$55,"",0,1)</f>
        <v>456.83100000000002</v>
      </c>
      <c r="H5466">
        <f>_xlfn.XLOOKUP(A5466,'List of Molecules Used'!$D$3:$D$55,'List of Molecules Used'!$F$3:$F$55,"",0,1)</f>
        <v>36.618000000000002</v>
      </c>
    </row>
    <row r="5467" spans="1:8">
      <c r="A5467" s="2" t="s">
        <v>150</v>
      </c>
      <c r="B5467" s="2"/>
      <c r="C5467">
        <v>456.83</v>
      </c>
      <c r="D5467">
        <v>8</v>
      </c>
      <c r="E5467">
        <v>133.37</v>
      </c>
      <c r="F5467" t="s">
        <v>238</v>
      </c>
      <c r="G5467">
        <f>_xlfn.XLOOKUP(A5467,'List of Molecules Used'!$D$3:$D$55,'List of Molecules Used'!$E$3:$E$55,"",0,1)</f>
        <v>456.83100000000002</v>
      </c>
      <c r="H5467">
        <f>_xlfn.XLOOKUP(A5467,'List of Molecules Used'!$D$3:$D$55,'List of Molecules Used'!$F$3:$F$55,"",0,1)</f>
        <v>36.618000000000002</v>
      </c>
    </row>
    <row r="5468" spans="1:8">
      <c r="A5468" s="2" t="s">
        <v>150</v>
      </c>
      <c r="B5468" s="2"/>
      <c r="C5468">
        <v>456.83</v>
      </c>
      <c r="D5468">
        <v>8.5</v>
      </c>
      <c r="E5468">
        <v>133.85</v>
      </c>
      <c r="F5468" t="s">
        <v>238</v>
      </c>
      <c r="G5468">
        <f>_xlfn.XLOOKUP(A5468,'List of Molecules Used'!$D$3:$D$55,'List of Molecules Used'!$E$3:$E$55,"",0,1)</f>
        <v>456.83100000000002</v>
      </c>
      <c r="H5468">
        <f>_xlfn.XLOOKUP(A5468,'List of Molecules Used'!$D$3:$D$55,'List of Molecules Used'!$F$3:$F$55,"",0,1)</f>
        <v>36.618000000000002</v>
      </c>
    </row>
    <row r="5469" spans="1:8">
      <c r="A5469" s="2" t="s">
        <v>150</v>
      </c>
      <c r="B5469" s="2"/>
      <c r="C5469">
        <v>456.83</v>
      </c>
      <c r="D5469">
        <v>9</v>
      </c>
      <c r="E5469">
        <v>134.34</v>
      </c>
      <c r="F5469" t="s">
        <v>238</v>
      </c>
      <c r="G5469">
        <f>_xlfn.XLOOKUP(A5469,'List of Molecules Used'!$D$3:$D$55,'List of Molecules Used'!$E$3:$E$55,"",0,1)</f>
        <v>456.83100000000002</v>
      </c>
      <c r="H5469">
        <f>_xlfn.XLOOKUP(A5469,'List of Molecules Used'!$D$3:$D$55,'List of Molecules Used'!$F$3:$F$55,"",0,1)</f>
        <v>36.618000000000002</v>
      </c>
    </row>
    <row r="5470" spans="1:8">
      <c r="A5470" s="2" t="s">
        <v>150</v>
      </c>
      <c r="B5470" s="2"/>
      <c r="C5470">
        <v>456.83</v>
      </c>
      <c r="D5470">
        <v>9.5</v>
      </c>
      <c r="E5470">
        <v>134.84</v>
      </c>
      <c r="F5470" t="s">
        <v>238</v>
      </c>
      <c r="G5470">
        <f>_xlfn.XLOOKUP(A5470,'List of Molecules Used'!$D$3:$D$55,'List of Molecules Used'!$E$3:$E$55,"",0,1)</f>
        <v>456.83100000000002</v>
      </c>
      <c r="H5470">
        <f>_xlfn.XLOOKUP(A5470,'List of Molecules Used'!$D$3:$D$55,'List of Molecules Used'!$F$3:$F$55,"",0,1)</f>
        <v>36.618000000000002</v>
      </c>
    </row>
    <row r="5471" spans="1:8">
      <c r="A5471" s="2" t="s">
        <v>150</v>
      </c>
      <c r="B5471" s="2"/>
      <c r="C5471">
        <v>456.83</v>
      </c>
      <c r="D5471">
        <v>10</v>
      </c>
      <c r="E5471">
        <v>135.36000000000001</v>
      </c>
      <c r="F5471" t="s">
        <v>238</v>
      </c>
      <c r="G5471">
        <f>_xlfn.XLOOKUP(A5471,'List of Molecules Used'!$D$3:$D$55,'List of Molecules Used'!$E$3:$E$55,"",0,1)</f>
        <v>456.83100000000002</v>
      </c>
      <c r="H5471">
        <f>_xlfn.XLOOKUP(A5471,'List of Molecules Used'!$D$3:$D$55,'List of Molecules Used'!$F$3:$F$55,"",0,1)</f>
        <v>36.618000000000002</v>
      </c>
    </row>
    <row r="5472" spans="1:8">
      <c r="A5472" s="2" t="s">
        <v>150</v>
      </c>
      <c r="B5472" s="2"/>
      <c r="C5472">
        <v>502.51</v>
      </c>
      <c r="D5472">
        <v>1</v>
      </c>
      <c r="E5472">
        <v>133.28</v>
      </c>
      <c r="F5472" t="s">
        <v>238</v>
      </c>
      <c r="G5472">
        <f>_xlfn.XLOOKUP(A5472,'List of Molecules Used'!$D$3:$D$55,'List of Molecules Used'!$E$3:$E$55,"",0,1)</f>
        <v>456.83100000000002</v>
      </c>
      <c r="H5472">
        <f>_xlfn.XLOOKUP(A5472,'List of Molecules Used'!$D$3:$D$55,'List of Molecules Used'!$F$3:$F$55,"",0,1)</f>
        <v>36.618000000000002</v>
      </c>
    </row>
    <row r="5473" spans="1:8">
      <c r="A5473" s="2" t="s">
        <v>150</v>
      </c>
      <c r="B5473" s="2"/>
      <c r="C5473">
        <v>502.51</v>
      </c>
      <c r="D5473">
        <v>1.5</v>
      </c>
      <c r="E5473">
        <v>133.5</v>
      </c>
      <c r="F5473" t="s">
        <v>238</v>
      </c>
      <c r="G5473">
        <f>_xlfn.XLOOKUP(A5473,'List of Molecules Used'!$D$3:$D$55,'List of Molecules Used'!$E$3:$E$55,"",0,1)</f>
        <v>456.83100000000002</v>
      </c>
      <c r="H5473">
        <f>_xlfn.XLOOKUP(A5473,'List of Molecules Used'!$D$3:$D$55,'List of Molecules Used'!$F$3:$F$55,"",0,1)</f>
        <v>36.618000000000002</v>
      </c>
    </row>
    <row r="5474" spans="1:8">
      <c r="A5474" s="2" t="s">
        <v>150</v>
      </c>
      <c r="B5474" s="2"/>
      <c r="C5474">
        <v>502.51</v>
      </c>
      <c r="D5474">
        <v>2</v>
      </c>
      <c r="E5474">
        <v>133.72999999999999</v>
      </c>
      <c r="F5474" t="s">
        <v>238</v>
      </c>
      <c r="G5474">
        <f>_xlfn.XLOOKUP(A5474,'List of Molecules Used'!$D$3:$D$55,'List of Molecules Used'!$E$3:$E$55,"",0,1)</f>
        <v>456.83100000000002</v>
      </c>
      <c r="H5474">
        <f>_xlfn.XLOOKUP(A5474,'List of Molecules Used'!$D$3:$D$55,'List of Molecules Used'!$F$3:$F$55,"",0,1)</f>
        <v>36.618000000000002</v>
      </c>
    </row>
    <row r="5475" spans="1:8">
      <c r="A5475" s="2" t="s">
        <v>150</v>
      </c>
      <c r="B5475" s="2"/>
      <c r="C5475">
        <v>502.51</v>
      </c>
      <c r="D5475">
        <v>2.5</v>
      </c>
      <c r="E5475">
        <v>133.96</v>
      </c>
      <c r="F5475" t="s">
        <v>238</v>
      </c>
      <c r="G5475">
        <f>_xlfn.XLOOKUP(A5475,'List of Molecules Used'!$D$3:$D$55,'List of Molecules Used'!$E$3:$E$55,"",0,1)</f>
        <v>456.83100000000002</v>
      </c>
      <c r="H5475">
        <f>_xlfn.XLOOKUP(A5475,'List of Molecules Used'!$D$3:$D$55,'List of Molecules Used'!$F$3:$F$55,"",0,1)</f>
        <v>36.618000000000002</v>
      </c>
    </row>
    <row r="5476" spans="1:8">
      <c r="A5476" s="2" t="s">
        <v>150</v>
      </c>
      <c r="B5476" s="2"/>
      <c r="C5476">
        <v>502.51</v>
      </c>
      <c r="D5476">
        <v>3</v>
      </c>
      <c r="E5476">
        <v>134.19999999999999</v>
      </c>
      <c r="F5476" t="s">
        <v>238</v>
      </c>
      <c r="G5476">
        <f>_xlfn.XLOOKUP(A5476,'List of Molecules Used'!$D$3:$D$55,'List of Molecules Used'!$E$3:$E$55,"",0,1)</f>
        <v>456.83100000000002</v>
      </c>
      <c r="H5476">
        <f>_xlfn.XLOOKUP(A5476,'List of Molecules Used'!$D$3:$D$55,'List of Molecules Used'!$F$3:$F$55,"",0,1)</f>
        <v>36.618000000000002</v>
      </c>
    </row>
    <row r="5477" spans="1:8">
      <c r="A5477" s="2" t="s">
        <v>150</v>
      </c>
      <c r="B5477" s="2"/>
      <c r="C5477">
        <v>502.51</v>
      </c>
      <c r="D5477">
        <v>3.5</v>
      </c>
      <c r="E5477">
        <v>134.44</v>
      </c>
      <c r="F5477" t="s">
        <v>238</v>
      </c>
      <c r="G5477">
        <f>_xlfn.XLOOKUP(A5477,'List of Molecules Used'!$D$3:$D$55,'List of Molecules Used'!$E$3:$E$55,"",0,1)</f>
        <v>456.83100000000002</v>
      </c>
      <c r="H5477">
        <f>_xlfn.XLOOKUP(A5477,'List of Molecules Used'!$D$3:$D$55,'List of Molecules Used'!$F$3:$F$55,"",0,1)</f>
        <v>36.618000000000002</v>
      </c>
    </row>
    <row r="5478" spans="1:8">
      <c r="A5478" s="2" t="s">
        <v>150</v>
      </c>
      <c r="B5478" s="2"/>
      <c r="C5478">
        <v>502.51</v>
      </c>
      <c r="D5478">
        <v>4</v>
      </c>
      <c r="E5478">
        <v>134.68</v>
      </c>
      <c r="F5478" t="s">
        <v>238</v>
      </c>
      <c r="G5478">
        <f>_xlfn.XLOOKUP(A5478,'List of Molecules Used'!$D$3:$D$55,'List of Molecules Used'!$E$3:$E$55,"",0,1)</f>
        <v>456.83100000000002</v>
      </c>
      <c r="H5478">
        <f>_xlfn.XLOOKUP(A5478,'List of Molecules Used'!$D$3:$D$55,'List of Molecules Used'!$F$3:$F$55,"",0,1)</f>
        <v>36.618000000000002</v>
      </c>
    </row>
    <row r="5479" spans="1:8">
      <c r="A5479" s="2" t="s">
        <v>150</v>
      </c>
      <c r="B5479" s="2"/>
      <c r="C5479">
        <v>502.51</v>
      </c>
      <c r="D5479">
        <v>4.5</v>
      </c>
      <c r="E5479">
        <v>134.93</v>
      </c>
      <c r="F5479" t="s">
        <v>238</v>
      </c>
      <c r="G5479">
        <f>_xlfn.XLOOKUP(A5479,'List of Molecules Used'!$D$3:$D$55,'List of Molecules Used'!$E$3:$E$55,"",0,1)</f>
        <v>456.83100000000002</v>
      </c>
      <c r="H5479">
        <f>_xlfn.XLOOKUP(A5479,'List of Molecules Used'!$D$3:$D$55,'List of Molecules Used'!$F$3:$F$55,"",0,1)</f>
        <v>36.618000000000002</v>
      </c>
    </row>
    <row r="5480" spans="1:8">
      <c r="A5480" s="2" t="s">
        <v>150</v>
      </c>
      <c r="B5480" s="2"/>
      <c r="C5480">
        <v>502.51</v>
      </c>
      <c r="D5480">
        <v>5</v>
      </c>
      <c r="E5480">
        <v>135.18</v>
      </c>
      <c r="F5480" t="s">
        <v>238</v>
      </c>
      <c r="G5480">
        <f>_xlfn.XLOOKUP(A5480,'List of Molecules Used'!$D$3:$D$55,'List of Molecules Used'!$E$3:$E$55,"",0,1)</f>
        <v>456.83100000000002</v>
      </c>
      <c r="H5480">
        <f>_xlfn.XLOOKUP(A5480,'List of Molecules Used'!$D$3:$D$55,'List of Molecules Used'!$F$3:$F$55,"",0,1)</f>
        <v>36.618000000000002</v>
      </c>
    </row>
    <row r="5481" spans="1:8">
      <c r="A5481" s="2" t="s">
        <v>150</v>
      </c>
      <c r="B5481" s="2"/>
      <c r="C5481">
        <v>502.51</v>
      </c>
      <c r="D5481">
        <v>5.5</v>
      </c>
      <c r="E5481">
        <v>135.44</v>
      </c>
      <c r="F5481" t="s">
        <v>238</v>
      </c>
      <c r="G5481">
        <f>_xlfn.XLOOKUP(A5481,'List of Molecules Used'!$D$3:$D$55,'List of Molecules Used'!$E$3:$E$55,"",0,1)</f>
        <v>456.83100000000002</v>
      </c>
      <c r="H5481">
        <f>_xlfn.XLOOKUP(A5481,'List of Molecules Used'!$D$3:$D$55,'List of Molecules Used'!$F$3:$F$55,"",0,1)</f>
        <v>36.618000000000002</v>
      </c>
    </row>
    <row r="5482" spans="1:8">
      <c r="A5482" s="2" t="s">
        <v>150</v>
      </c>
      <c r="B5482" s="2"/>
      <c r="C5482">
        <v>502.51</v>
      </c>
      <c r="D5482">
        <v>6</v>
      </c>
      <c r="E5482">
        <v>135.69999999999999</v>
      </c>
      <c r="F5482" t="s">
        <v>238</v>
      </c>
      <c r="G5482">
        <f>_xlfn.XLOOKUP(A5482,'List of Molecules Used'!$D$3:$D$55,'List of Molecules Used'!$E$3:$E$55,"",0,1)</f>
        <v>456.83100000000002</v>
      </c>
      <c r="H5482">
        <f>_xlfn.XLOOKUP(A5482,'List of Molecules Used'!$D$3:$D$55,'List of Molecules Used'!$F$3:$F$55,"",0,1)</f>
        <v>36.618000000000002</v>
      </c>
    </row>
    <row r="5483" spans="1:8">
      <c r="A5483" s="2" t="s">
        <v>150</v>
      </c>
      <c r="B5483" s="2"/>
      <c r="C5483">
        <v>502.51</v>
      </c>
      <c r="D5483">
        <v>6.5</v>
      </c>
      <c r="E5483">
        <v>135.96</v>
      </c>
      <c r="F5483" t="s">
        <v>238</v>
      </c>
      <c r="G5483">
        <f>_xlfn.XLOOKUP(A5483,'List of Molecules Used'!$D$3:$D$55,'List of Molecules Used'!$E$3:$E$55,"",0,1)</f>
        <v>456.83100000000002</v>
      </c>
      <c r="H5483">
        <f>_xlfn.XLOOKUP(A5483,'List of Molecules Used'!$D$3:$D$55,'List of Molecules Used'!$F$3:$F$55,"",0,1)</f>
        <v>36.618000000000002</v>
      </c>
    </row>
    <row r="5484" spans="1:8">
      <c r="A5484" s="2" t="s">
        <v>150</v>
      </c>
      <c r="B5484" s="2"/>
      <c r="C5484">
        <v>502.51</v>
      </c>
      <c r="D5484">
        <v>7</v>
      </c>
      <c r="E5484">
        <v>136.22999999999999</v>
      </c>
      <c r="F5484" t="s">
        <v>238</v>
      </c>
      <c r="G5484">
        <f>_xlfn.XLOOKUP(A5484,'List of Molecules Used'!$D$3:$D$55,'List of Molecules Used'!$E$3:$E$55,"",0,1)</f>
        <v>456.83100000000002</v>
      </c>
      <c r="H5484">
        <f>_xlfn.XLOOKUP(A5484,'List of Molecules Used'!$D$3:$D$55,'List of Molecules Used'!$F$3:$F$55,"",0,1)</f>
        <v>36.618000000000002</v>
      </c>
    </row>
    <row r="5485" spans="1:8">
      <c r="A5485" s="2" t="s">
        <v>150</v>
      </c>
      <c r="B5485" s="2"/>
      <c r="C5485">
        <v>502.51</v>
      </c>
      <c r="D5485">
        <v>7.5</v>
      </c>
      <c r="E5485">
        <v>136.51</v>
      </c>
      <c r="F5485" t="s">
        <v>238</v>
      </c>
      <c r="G5485">
        <f>_xlfn.XLOOKUP(A5485,'List of Molecules Used'!$D$3:$D$55,'List of Molecules Used'!$E$3:$E$55,"",0,1)</f>
        <v>456.83100000000002</v>
      </c>
      <c r="H5485">
        <f>_xlfn.XLOOKUP(A5485,'List of Molecules Used'!$D$3:$D$55,'List of Molecules Used'!$F$3:$F$55,"",0,1)</f>
        <v>36.618000000000002</v>
      </c>
    </row>
    <row r="5486" spans="1:8">
      <c r="A5486" s="2" t="s">
        <v>150</v>
      </c>
      <c r="B5486" s="2"/>
      <c r="C5486">
        <v>502.51</v>
      </c>
      <c r="D5486">
        <v>8</v>
      </c>
      <c r="E5486">
        <v>136.79</v>
      </c>
      <c r="F5486" t="s">
        <v>238</v>
      </c>
      <c r="G5486">
        <f>_xlfn.XLOOKUP(A5486,'List of Molecules Used'!$D$3:$D$55,'List of Molecules Used'!$E$3:$E$55,"",0,1)</f>
        <v>456.83100000000002</v>
      </c>
      <c r="H5486">
        <f>_xlfn.XLOOKUP(A5486,'List of Molecules Used'!$D$3:$D$55,'List of Molecules Used'!$F$3:$F$55,"",0,1)</f>
        <v>36.618000000000002</v>
      </c>
    </row>
    <row r="5487" spans="1:8">
      <c r="A5487" s="2" t="s">
        <v>150</v>
      </c>
      <c r="B5487" s="2"/>
      <c r="C5487">
        <v>502.51</v>
      </c>
      <c r="D5487">
        <v>8.5</v>
      </c>
      <c r="E5487">
        <v>137.07</v>
      </c>
      <c r="F5487" t="s">
        <v>238</v>
      </c>
      <c r="G5487">
        <f>_xlfn.XLOOKUP(A5487,'List of Molecules Used'!$D$3:$D$55,'List of Molecules Used'!$E$3:$E$55,"",0,1)</f>
        <v>456.83100000000002</v>
      </c>
      <c r="H5487">
        <f>_xlfn.XLOOKUP(A5487,'List of Molecules Used'!$D$3:$D$55,'List of Molecules Used'!$F$3:$F$55,"",0,1)</f>
        <v>36.618000000000002</v>
      </c>
    </row>
    <row r="5488" spans="1:8">
      <c r="A5488" s="2" t="s">
        <v>150</v>
      </c>
      <c r="B5488" s="2"/>
      <c r="C5488">
        <v>502.51</v>
      </c>
      <c r="D5488">
        <v>9</v>
      </c>
      <c r="E5488">
        <v>137.36000000000001</v>
      </c>
      <c r="F5488" t="s">
        <v>238</v>
      </c>
      <c r="G5488">
        <f>_xlfn.XLOOKUP(A5488,'List of Molecules Used'!$D$3:$D$55,'List of Molecules Used'!$E$3:$E$55,"",0,1)</f>
        <v>456.83100000000002</v>
      </c>
      <c r="H5488">
        <f>_xlfn.XLOOKUP(A5488,'List of Molecules Used'!$D$3:$D$55,'List of Molecules Used'!$F$3:$F$55,"",0,1)</f>
        <v>36.618000000000002</v>
      </c>
    </row>
    <row r="5489" spans="1:8">
      <c r="A5489" s="2" t="s">
        <v>150</v>
      </c>
      <c r="B5489" s="2"/>
      <c r="C5489">
        <v>502.51</v>
      </c>
      <c r="D5489">
        <v>9.5</v>
      </c>
      <c r="E5489">
        <v>137.66</v>
      </c>
      <c r="F5489" t="s">
        <v>238</v>
      </c>
      <c r="G5489">
        <f>_xlfn.XLOOKUP(A5489,'List of Molecules Used'!$D$3:$D$55,'List of Molecules Used'!$E$3:$E$55,"",0,1)</f>
        <v>456.83100000000002</v>
      </c>
      <c r="H5489">
        <f>_xlfn.XLOOKUP(A5489,'List of Molecules Used'!$D$3:$D$55,'List of Molecules Used'!$F$3:$F$55,"",0,1)</f>
        <v>36.618000000000002</v>
      </c>
    </row>
    <row r="5490" spans="1:8">
      <c r="A5490" s="2" t="s">
        <v>150</v>
      </c>
      <c r="B5490" s="2"/>
      <c r="C5490">
        <v>502.51</v>
      </c>
      <c r="D5490">
        <v>10</v>
      </c>
      <c r="E5490">
        <v>137.96</v>
      </c>
      <c r="F5490" t="s">
        <v>238</v>
      </c>
      <c r="G5490">
        <f>_xlfn.XLOOKUP(A5490,'List of Molecules Used'!$D$3:$D$55,'List of Molecules Used'!$E$3:$E$55,"",0,1)</f>
        <v>456.83100000000002</v>
      </c>
      <c r="H5490">
        <f>_xlfn.XLOOKUP(A5490,'List of Molecules Used'!$D$3:$D$55,'List of Molecules Used'!$F$3:$F$55,"",0,1)</f>
        <v>36.618000000000002</v>
      </c>
    </row>
    <row r="5491" spans="1:8">
      <c r="A5491" s="2" t="s">
        <v>150</v>
      </c>
      <c r="B5491" s="2"/>
      <c r="C5491">
        <v>548.20000000000005</v>
      </c>
      <c r="D5491">
        <v>1</v>
      </c>
      <c r="E5491">
        <v>138.24</v>
      </c>
      <c r="F5491" t="s">
        <v>238</v>
      </c>
      <c r="G5491">
        <f>_xlfn.XLOOKUP(A5491,'List of Molecules Used'!$D$3:$D$55,'List of Molecules Used'!$E$3:$E$55,"",0,1)</f>
        <v>456.83100000000002</v>
      </c>
      <c r="H5491">
        <f>_xlfn.XLOOKUP(A5491,'List of Molecules Used'!$D$3:$D$55,'List of Molecules Used'!$F$3:$F$55,"",0,1)</f>
        <v>36.618000000000002</v>
      </c>
    </row>
    <row r="5492" spans="1:8">
      <c r="A5492" s="2" t="s">
        <v>150</v>
      </c>
      <c r="B5492" s="2"/>
      <c r="C5492">
        <v>548.20000000000005</v>
      </c>
      <c r="D5492">
        <v>1.5</v>
      </c>
      <c r="E5492">
        <v>138.4</v>
      </c>
      <c r="F5492" t="s">
        <v>238</v>
      </c>
      <c r="G5492">
        <f>_xlfn.XLOOKUP(A5492,'List of Molecules Used'!$D$3:$D$55,'List of Molecules Used'!$E$3:$E$55,"",0,1)</f>
        <v>456.83100000000002</v>
      </c>
      <c r="H5492">
        <f>_xlfn.XLOOKUP(A5492,'List of Molecules Used'!$D$3:$D$55,'List of Molecules Used'!$F$3:$F$55,"",0,1)</f>
        <v>36.618000000000002</v>
      </c>
    </row>
    <row r="5493" spans="1:8">
      <c r="A5493" s="2" t="s">
        <v>150</v>
      </c>
      <c r="B5493" s="2"/>
      <c r="C5493">
        <v>548.20000000000005</v>
      </c>
      <c r="D5493">
        <v>2</v>
      </c>
      <c r="E5493">
        <v>138.56</v>
      </c>
      <c r="F5493" t="s">
        <v>238</v>
      </c>
      <c r="G5493">
        <f>_xlfn.XLOOKUP(A5493,'List of Molecules Used'!$D$3:$D$55,'List of Molecules Used'!$E$3:$E$55,"",0,1)</f>
        <v>456.83100000000002</v>
      </c>
      <c r="H5493">
        <f>_xlfn.XLOOKUP(A5493,'List of Molecules Used'!$D$3:$D$55,'List of Molecules Used'!$F$3:$F$55,"",0,1)</f>
        <v>36.618000000000002</v>
      </c>
    </row>
    <row r="5494" spans="1:8">
      <c r="A5494" s="2" t="s">
        <v>150</v>
      </c>
      <c r="B5494" s="2"/>
      <c r="C5494">
        <v>548.20000000000005</v>
      </c>
      <c r="D5494">
        <v>2.5</v>
      </c>
      <c r="E5494">
        <v>138.72999999999999</v>
      </c>
      <c r="F5494" t="s">
        <v>238</v>
      </c>
      <c r="G5494">
        <f>_xlfn.XLOOKUP(A5494,'List of Molecules Used'!$D$3:$D$55,'List of Molecules Used'!$E$3:$E$55,"",0,1)</f>
        <v>456.83100000000002</v>
      </c>
      <c r="H5494">
        <f>_xlfn.XLOOKUP(A5494,'List of Molecules Used'!$D$3:$D$55,'List of Molecules Used'!$F$3:$F$55,"",0,1)</f>
        <v>36.618000000000002</v>
      </c>
    </row>
    <row r="5495" spans="1:8">
      <c r="A5495" s="2" t="s">
        <v>150</v>
      </c>
      <c r="B5495" s="2"/>
      <c r="C5495">
        <v>548.20000000000005</v>
      </c>
      <c r="D5495">
        <v>3</v>
      </c>
      <c r="E5495">
        <v>138.9</v>
      </c>
      <c r="F5495" t="s">
        <v>238</v>
      </c>
      <c r="G5495">
        <f>_xlfn.XLOOKUP(A5495,'List of Molecules Used'!$D$3:$D$55,'List of Molecules Used'!$E$3:$E$55,"",0,1)</f>
        <v>456.83100000000002</v>
      </c>
      <c r="H5495">
        <f>_xlfn.XLOOKUP(A5495,'List of Molecules Used'!$D$3:$D$55,'List of Molecules Used'!$F$3:$F$55,"",0,1)</f>
        <v>36.618000000000002</v>
      </c>
    </row>
    <row r="5496" spans="1:8">
      <c r="A5496" s="2" t="s">
        <v>150</v>
      </c>
      <c r="B5496" s="2"/>
      <c r="C5496">
        <v>548.20000000000005</v>
      </c>
      <c r="D5496">
        <v>3.5</v>
      </c>
      <c r="E5496">
        <v>139.07</v>
      </c>
      <c r="F5496" t="s">
        <v>238</v>
      </c>
      <c r="G5496">
        <f>_xlfn.XLOOKUP(A5496,'List of Molecules Used'!$D$3:$D$55,'List of Molecules Used'!$E$3:$E$55,"",0,1)</f>
        <v>456.83100000000002</v>
      </c>
      <c r="H5496">
        <f>_xlfn.XLOOKUP(A5496,'List of Molecules Used'!$D$3:$D$55,'List of Molecules Used'!$F$3:$F$55,"",0,1)</f>
        <v>36.618000000000002</v>
      </c>
    </row>
    <row r="5497" spans="1:8">
      <c r="A5497" s="2" t="s">
        <v>150</v>
      </c>
      <c r="B5497" s="2"/>
      <c r="C5497">
        <v>548.20000000000005</v>
      </c>
      <c r="D5497">
        <v>4</v>
      </c>
      <c r="E5497">
        <v>139.24</v>
      </c>
      <c r="F5497" t="s">
        <v>238</v>
      </c>
      <c r="G5497">
        <f>_xlfn.XLOOKUP(A5497,'List of Molecules Used'!$D$3:$D$55,'List of Molecules Used'!$E$3:$E$55,"",0,1)</f>
        <v>456.83100000000002</v>
      </c>
      <c r="H5497">
        <f>_xlfn.XLOOKUP(A5497,'List of Molecules Used'!$D$3:$D$55,'List of Molecules Used'!$F$3:$F$55,"",0,1)</f>
        <v>36.618000000000002</v>
      </c>
    </row>
    <row r="5498" spans="1:8">
      <c r="A5498" s="2" t="s">
        <v>150</v>
      </c>
      <c r="B5498" s="2"/>
      <c r="C5498">
        <v>548.20000000000005</v>
      </c>
      <c r="D5498">
        <v>4.5</v>
      </c>
      <c r="E5498">
        <v>139.41999999999999</v>
      </c>
      <c r="F5498" t="s">
        <v>238</v>
      </c>
      <c r="G5498">
        <f>_xlfn.XLOOKUP(A5498,'List of Molecules Used'!$D$3:$D$55,'List of Molecules Used'!$E$3:$E$55,"",0,1)</f>
        <v>456.83100000000002</v>
      </c>
      <c r="H5498">
        <f>_xlfn.XLOOKUP(A5498,'List of Molecules Used'!$D$3:$D$55,'List of Molecules Used'!$F$3:$F$55,"",0,1)</f>
        <v>36.618000000000002</v>
      </c>
    </row>
    <row r="5499" spans="1:8">
      <c r="A5499" s="2" t="s">
        <v>150</v>
      </c>
      <c r="B5499" s="2"/>
      <c r="C5499">
        <v>548.20000000000005</v>
      </c>
      <c r="D5499">
        <v>5</v>
      </c>
      <c r="E5499">
        <v>139.59</v>
      </c>
      <c r="F5499" t="s">
        <v>238</v>
      </c>
      <c r="G5499">
        <f>_xlfn.XLOOKUP(A5499,'List of Molecules Used'!$D$3:$D$55,'List of Molecules Used'!$E$3:$E$55,"",0,1)</f>
        <v>456.83100000000002</v>
      </c>
      <c r="H5499">
        <f>_xlfn.XLOOKUP(A5499,'List of Molecules Used'!$D$3:$D$55,'List of Molecules Used'!$F$3:$F$55,"",0,1)</f>
        <v>36.618000000000002</v>
      </c>
    </row>
    <row r="5500" spans="1:8">
      <c r="A5500" s="2" t="s">
        <v>150</v>
      </c>
      <c r="B5500" s="2"/>
      <c r="C5500">
        <v>548.20000000000005</v>
      </c>
      <c r="D5500">
        <v>5.5</v>
      </c>
      <c r="E5500">
        <v>139.77000000000001</v>
      </c>
      <c r="F5500" t="s">
        <v>238</v>
      </c>
      <c r="G5500">
        <f>_xlfn.XLOOKUP(A5500,'List of Molecules Used'!$D$3:$D$55,'List of Molecules Used'!$E$3:$E$55,"",0,1)</f>
        <v>456.83100000000002</v>
      </c>
      <c r="H5500">
        <f>_xlfn.XLOOKUP(A5500,'List of Molecules Used'!$D$3:$D$55,'List of Molecules Used'!$F$3:$F$55,"",0,1)</f>
        <v>36.618000000000002</v>
      </c>
    </row>
    <row r="5501" spans="1:8">
      <c r="A5501" s="2" t="s">
        <v>150</v>
      </c>
      <c r="B5501" s="2"/>
      <c r="C5501">
        <v>548.20000000000005</v>
      </c>
      <c r="D5501">
        <v>6</v>
      </c>
      <c r="E5501">
        <v>139.94999999999999</v>
      </c>
      <c r="F5501" t="s">
        <v>238</v>
      </c>
      <c r="G5501">
        <f>_xlfn.XLOOKUP(A5501,'List of Molecules Used'!$D$3:$D$55,'List of Molecules Used'!$E$3:$E$55,"",0,1)</f>
        <v>456.83100000000002</v>
      </c>
      <c r="H5501">
        <f>_xlfn.XLOOKUP(A5501,'List of Molecules Used'!$D$3:$D$55,'List of Molecules Used'!$F$3:$F$55,"",0,1)</f>
        <v>36.618000000000002</v>
      </c>
    </row>
    <row r="5502" spans="1:8">
      <c r="A5502" s="2" t="s">
        <v>150</v>
      </c>
      <c r="B5502" s="2"/>
      <c r="C5502">
        <v>548.20000000000005</v>
      </c>
      <c r="D5502">
        <v>6.5</v>
      </c>
      <c r="E5502">
        <v>140.13</v>
      </c>
      <c r="F5502" t="s">
        <v>238</v>
      </c>
      <c r="G5502">
        <f>_xlfn.XLOOKUP(A5502,'List of Molecules Used'!$D$3:$D$55,'List of Molecules Used'!$E$3:$E$55,"",0,1)</f>
        <v>456.83100000000002</v>
      </c>
      <c r="H5502">
        <f>_xlfn.XLOOKUP(A5502,'List of Molecules Used'!$D$3:$D$55,'List of Molecules Used'!$F$3:$F$55,"",0,1)</f>
        <v>36.618000000000002</v>
      </c>
    </row>
    <row r="5503" spans="1:8">
      <c r="A5503" s="2" t="s">
        <v>150</v>
      </c>
      <c r="B5503" s="2"/>
      <c r="C5503">
        <v>548.20000000000005</v>
      </c>
      <c r="D5503">
        <v>7</v>
      </c>
      <c r="E5503">
        <v>140.32</v>
      </c>
      <c r="F5503" t="s">
        <v>238</v>
      </c>
      <c r="G5503">
        <f>_xlfn.XLOOKUP(A5503,'List of Molecules Used'!$D$3:$D$55,'List of Molecules Used'!$E$3:$E$55,"",0,1)</f>
        <v>456.83100000000002</v>
      </c>
      <c r="H5503">
        <f>_xlfn.XLOOKUP(A5503,'List of Molecules Used'!$D$3:$D$55,'List of Molecules Used'!$F$3:$F$55,"",0,1)</f>
        <v>36.618000000000002</v>
      </c>
    </row>
    <row r="5504" spans="1:8">
      <c r="A5504" s="2" t="s">
        <v>150</v>
      </c>
      <c r="B5504" s="2"/>
      <c r="C5504">
        <v>548.20000000000005</v>
      </c>
      <c r="D5504">
        <v>7.5</v>
      </c>
      <c r="E5504">
        <v>140.5</v>
      </c>
      <c r="F5504" t="s">
        <v>238</v>
      </c>
      <c r="G5504">
        <f>_xlfn.XLOOKUP(A5504,'List of Molecules Used'!$D$3:$D$55,'List of Molecules Used'!$E$3:$E$55,"",0,1)</f>
        <v>456.83100000000002</v>
      </c>
      <c r="H5504">
        <f>_xlfn.XLOOKUP(A5504,'List of Molecules Used'!$D$3:$D$55,'List of Molecules Used'!$F$3:$F$55,"",0,1)</f>
        <v>36.618000000000002</v>
      </c>
    </row>
    <row r="5505" spans="1:8">
      <c r="A5505" s="2" t="s">
        <v>150</v>
      </c>
      <c r="B5505" s="2"/>
      <c r="C5505">
        <v>548.20000000000005</v>
      </c>
      <c r="D5505">
        <v>8</v>
      </c>
      <c r="E5505">
        <v>140.69</v>
      </c>
      <c r="F5505" t="s">
        <v>238</v>
      </c>
      <c r="G5505">
        <f>_xlfn.XLOOKUP(A5505,'List of Molecules Used'!$D$3:$D$55,'List of Molecules Used'!$E$3:$E$55,"",0,1)</f>
        <v>456.83100000000002</v>
      </c>
      <c r="H5505">
        <f>_xlfn.XLOOKUP(A5505,'List of Molecules Used'!$D$3:$D$55,'List of Molecules Used'!$F$3:$F$55,"",0,1)</f>
        <v>36.618000000000002</v>
      </c>
    </row>
    <row r="5506" spans="1:8">
      <c r="A5506" s="2" t="s">
        <v>150</v>
      </c>
      <c r="B5506" s="2"/>
      <c r="C5506">
        <v>548.20000000000005</v>
      </c>
      <c r="D5506">
        <v>8.5</v>
      </c>
      <c r="E5506">
        <v>140.88</v>
      </c>
      <c r="F5506" t="s">
        <v>238</v>
      </c>
      <c r="G5506">
        <f>_xlfn.XLOOKUP(A5506,'List of Molecules Used'!$D$3:$D$55,'List of Molecules Used'!$E$3:$E$55,"",0,1)</f>
        <v>456.83100000000002</v>
      </c>
      <c r="H5506">
        <f>_xlfn.XLOOKUP(A5506,'List of Molecules Used'!$D$3:$D$55,'List of Molecules Used'!$F$3:$F$55,"",0,1)</f>
        <v>36.618000000000002</v>
      </c>
    </row>
    <row r="5507" spans="1:8">
      <c r="A5507" s="2" t="s">
        <v>150</v>
      </c>
      <c r="B5507" s="2"/>
      <c r="C5507">
        <v>548.20000000000005</v>
      </c>
      <c r="D5507">
        <v>9</v>
      </c>
      <c r="E5507">
        <v>141.07</v>
      </c>
      <c r="F5507" t="s">
        <v>238</v>
      </c>
      <c r="G5507">
        <f>_xlfn.XLOOKUP(A5507,'List of Molecules Used'!$D$3:$D$55,'List of Molecules Used'!$E$3:$E$55,"",0,1)</f>
        <v>456.83100000000002</v>
      </c>
      <c r="H5507">
        <f>_xlfn.XLOOKUP(A5507,'List of Molecules Used'!$D$3:$D$55,'List of Molecules Used'!$F$3:$F$55,"",0,1)</f>
        <v>36.618000000000002</v>
      </c>
    </row>
    <row r="5508" spans="1:8">
      <c r="A5508" s="2" t="s">
        <v>150</v>
      </c>
      <c r="B5508" s="2"/>
      <c r="C5508">
        <v>548.20000000000005</v>
      </c>
      <c r="D5508">
        <v>9.5</v>
      </c>
      <c r="E5508">
        <v>141.27000000000001</v>
      </c>
      <c r="F5508" t="s">
        <v>238</v>
      </c>
      <c r="G5508">
        <f>_xlfn.XLOOKUP(A5508,'List of Molecules Used'!$D$3:$D$55,'List of Molecules Used'!$E$3:$E$55,"",0,1)</f>
        <v>456.83100000000002</v>
      </c>
      <c r="H5508">
        <f>_xlfn.XLOOKUP(A5508,'List of Molecules Used'!$D$3:$D$55,'List of Molecules Used'!$F$3:$F$55,"",0,1)</f>
        <v>36.618000000000002</v>
      </c>
    </row>
    <row r="5509" spans="1:8">
      <c r="A5509" s="2" t="s">
        <v>150</v>
      </c>
      <c r="B5509" s="2"/>
      <c r="C5509">
        <v>548.20000000000005</v>
      </c>
      <c r="D5509">
        <v>10</v>
      </c>
      <c r="E5509">
        <v>141.47</v>
      </c>
      <c r="F5509" t="s">
        <v>238</v>
      </c>
      <c r="G5509">
        <f>_xlfn.XLOOKUP(A5509,'List of Molecules Used'!$D$3:$D$55,'List of Molecules Used'!$E$3:$E$55,"",0,1)</f>
        <v>456.83100000000002</v>
      </c>
      <c r="H5509">
        <f>_xlfn.XLOOKUP(A5509,'List of Molecules Used'!$D$3:$D$55,'List of Molecules Used'!$F$3:$F$55,"",0,1)</f>
        <v>36.618000000000002</v>
      </c>
    </row>
    <row r="5510" spans="1:8">
      <c r="A5510" s="2" t="s">
        <v>150</v>
      </c>
      <c r="B5510" s="2"/>
      <c r="C5510">
        <v>593.88</v>
      </c>
      <c r="D5510">
        <v>1</v>
      </c>
      <c r="E5510">
        <v>142.91</v>
      </c>
      <c r="F5510" t="s">
        <v>238</v>
      </c>
      <c r="G5510">
        <f>_xlfn.XLOOKUP(A5510,'List of Molecules Used'!$D$3:$D$55,'List of Molecules Used'!$E$3:$E$55,"",0,1)</f>
        <v>456.83100000000002</v>
      </c>
      <c r="H5510">
        <f>_xlfn.XLOOKUP(A5510,'List of Molecules Used'!$D$3:$D$55,'List of Molecules Used'!$F$3:$F$55,"",0,1)</f>
        <v>36.618000000000002</v>
      </c>
    </row>
    <row r="5511" spans="1:8">
      <c r="A5511" s="2" t="s">
        <v>150</v>
      </c>
      <c r="B5511" s="2"/>
      <c r="C5511">
        <v>593.88</v>
      </c>
      <c r="D5511">
        <v>1.5</v>
      </c>
      <c r="E5511">
        <v>143.03</v>
      </c>
      <c r="F5511" t="s">
        <v>238</v>
      </c>
      <c r="G5511">
        <f>_xlfn.XLOOKUP(A5511,'List of Molecules Used'!$D$3:$D$55,'List of Molecules Used'!$E$3:$E$55,"",0,1)</f>
        <v>456.83100000000002</v>
      </c>
      <c r="H5511">
        <f>_xlfn.XLOOKUP(A5511,'List of Molecules Used'!$D$3:$D$55,'List of Molecules Used'!$F$3:$F$55,"",0,1)</f>
        <v>36.618000000000002</v>
      </c>
    </row>
    <row r="5512" spans="1:8">
      <c r="A5512" s="2" t="s">
        <v>150</v>
      </c>
      <c r="B5512" s="2"/>
      <c r="C5512">
        <v>593.88</v>
      </c>
      <c r="D5512">
        <v>2</v>
      </c>
      <c r="E5512">
        <v>143.16</v>
      </c>
      <c r="F5512" t="s">
        <v>238</v>
      </c>
      <c r="G5512">
        <f>_xlfn.XLOOKUP(A5512,'List of Molecules Used'!$D$3:$D$55,'List of Molecules Used'!$E$3:$E$55,"",0,1)</f>
        <v>456.83100000000002</v>
      </c>
      <c r="H5512">
        <f>_xlfn.XLOOKUP(A5512,'List of Molecules Used'!$D$3:$D$55,'List of Molecules Used'!$F$3:$F$55,"",0,1)</f>
        <v>36.618000000000002</v>
      </c>
    </row>
    <row r="5513" spans="1:8">
      <c r="A5513" s="2" t="s">
        <v>150</v>
      </c>
      <c r="B5513" s="2"/>
      <c r="C5513">
        <v>593.88</v>
      </c>
      <c r="D5513">
        <v>2.5</v>
      </c>
      <c r="E5513">
        <v>143.28</v>
      </c>
      <c r="F5513" t="s">
        <v>238</v>
      </c>
      <c r="G5513">
        <f>_xlfn.XLOOKUP(A5513,'List of Molecules Used'!$D$3:$D$55,'List of Molecules Used'!$E$3:$E$55,"",0,1)</f>
        <v>456.83100000000002</v>
      </c>
      <c r="H5513">
        <f>_xlfn.XLOOKUP(A5513,'List of Molecules Used'!$D$3:$D$55,'List of Molecules Used'!$F$3:$F$55,"",0,1)</f>
        <v>36.618000000000002</v>
      </c>
    </row>
    <row r="5514" spans="1:8">
      <c r="A5514" s="2" t="s">
        <v>150</v>
      </c>
      <c r="B5514" s="2"/>
      <c r="C5514">
        <v>593.88</v>
      </c>
      <c r="D5514">
        <v>3</v>
      </c>
      <c r="E5514">
        <v>143.41</v>
      </c>
      <c r="F5514" t="s">
        <v>238</v>
      </c>
      <c r="G5514">
        <f>_xlfn.XLOOKUP(A5514,'List of Molecules Used'!$D$3:$D$55,'List of Molecules Used'!$E$3:$E$55,"",0,1)</f>
        <v>456.83100000000002</v>
      </c>
      <c r="H5514">
        <f>_xlfn.XLOOKUP(A5514,'List of Molecules Used'!$D$3:$D$55,'List of Molecules Used'!$F$3:$F$55,"",0,1)</f>
        <v>36.618000000000002</v>
      </c>
    </row>
    <row r="5515" spans="1:8">
      <c r="A5515" s="2" t="s">
        <v>150</v>
      </c>
      <c r="B5515" s="2"/>
      <c r="C5515">
        <v>593.88</v>
      </c>
      <c r="D5515">
        <v>3.5</v>
      </c>
      <c r="E5515">
        <v>143.54</v>
      </c>
      <c r="F5515" t="s">
        <v>238</v>
      </c>
      <c r="G5515">
        <f>_xlfn.XLOOKUP(A5515,'List of Molecules Used'!$D$3:$D$55,'List of Molecules Used'!$E$3:$E$55,"",0,1)</f>
        <v>456.83100000000002</v>
      </c>
      <c r="H5515">
        <f>_xlfn.XLOOKUP(A5515,'List of Molecules Used'!$D$3:$D$55,'List of Molecules Used'!$F$3:$F$55,"",0,1)</f>
        <v>36.618000000000002</v>
      </c>
    </row>
    <row r="5516" spans="1:8">
      <c r="A5516" s="2" t="s">
        <v>150</v>
      </c>
      <c r="B5516" s="2"/>
      <c r="C5516">
        <v>593.88</v>
      </c>
      <c r="D5516">
        <v>4</v>
      </c>
      <c r="E5516">
        <v>143.66999999999999</v>
      </c>
      <c r="F5516" t="s">
        <v>238</v>
      </c>
      <c r="G5516">
        <f>_xlfn.XLOOKUP(A5516,'List of Molecules Used'!$D$3:$D$55,'List of Molecules Used'!$E$3:$E$55,"",0,1)</f>
        <v>456.83100000000002</v>
      </c>
      <c r="H5516">
        <f>_xlfn.XLOOKUP(A5516,'List of Molecules Used'!$D$3:$D$55,'List of Molecules Used'!$F$3:$F$55,"",0,1)</f>
        <v>36.618000000000002</v>
      </c>
    </row>
    <row r="5517" spans="1:8">
      <c r="A5517" s="2" t="s">
        <v>150</v>
      </c>
      <c r="B5517" s="2"/>
      <c r="C5517">
        <v>593.88</v>
      </c>
      <c r="D5517">
        <v>4.5</v>
      </c>
      <c r="E5517">
        <v>143.80000000000001</v>
      </c>
      <c r="F5517" t="s">
        <v>238</v>
      </c>
      <c r="G5517">
        <f>_xlfn.XLOOKUP(A5517,'List of Molecules Used'!$D$3:$D$55,'List of Molecules Used'!$E$3:$E$55,"",0,1)</f>
        <v>456.83100000000002</v>
      </c>
      <c r="H5517">
        <f>_xlfn.XLOOKUP(A5517,'List of Molecules Used'!$D$3:$D$55,'List of Molecules Used'!$F$3:$F$55,"",0,1)</f>
        <v>36.618000000000002</v>
      </c>
    </row>
    <row r="5518" spans="1:8">
      <c r="A5518" s="2" t="s">
        <v>150</v>
      </c>
      <c r="B5518" s="2"/>
      <c r="C5518">
        <v>593.88</v>
      </c>
      <c r="D5518">
        <v>5</v>
      </c>
      <c r="E5518">
        <v>143.93</v>
      </c>
      <c r="F5518" t="s">
        <v>238</v>
      </c>
      <c r="G5518">
        <f>_xlfn.XLOOKUP(A5518,'List of Molecules Used'!$D$3:$D$55,'List of Molecules Used'!$E$3:$E$55,"",0,1)</f>
        <v>456.83100000000002</v>
      </c>
      <c r="H5518">
        <f>_xlfn.XLOOKUP(A5518,'List of Molecules Used'!$D$3:$D$55,'List of Molecules Used'!$F$3:$F$55,"",0,1)</f>
        <v>36.618000000000002</v>
      </c>
    </row>
    <row r="5519" spans="1:8">
      <c r="A5519" s="2" t="s">
        <v>150</v>
      </c>
      <c r="B5519" s="2"/>
      <c r="C5519">
        <v>593.88</v>
      </c>
      <c r="D5519">
        <v>5.5</v>
      </c>
      <c r="E5519">
        <v>144.06</v>
      </c>
      <c r="F5519" t="s">
        <v>238</v>
      </c>
      <c r="G5519">
        <f>_xlfn.XLOOKUP(A5519,'List of Molecules Used'!$D$3:$D$55,'List of Molecules Used'!$E$3:$E$55,"",0,1)</f>
        <v>456.83100000000002</v>
      </c>
      <c r="H5519">
        <f>_xlfn.XLOOKUP(A5519,'List of Molecules Used'!$D$3:$D$55,'List of Molecules Used'!$F$3:$F$55,"",0,1)</f>
        <v>36.618000000000002</v>
      </c>
    </row>
    <row r="5520" spans="1:8">
      <c r="A5520" s="2" t="s">
        <v>150</v>
      </c>
      <c r="B5520" s="2"/>
      <c r="C5520">
        <v>593.88</v>
      </c>
      <c r="D5520">
        <v>6</v>
      </c>
      <c r="E5520">
        <v>144.19</v>
      </c>
      <c r="F5520" t="s">
        <v>238</v>
      </c>
      <c r="G5520">
        <f>_xlfn.XLOOKUP(A5520,'List of Molecules Used'!$D$3:$D$55,'List of Molecules Used'!$E$3:$E$55,"",0,1)</f>
        <v>456.83100000000002</v>
      </c>
      <c r="H5520">
        <f>_xlfn.XLOOKUP(A5520,'List of Molecules Used'!$D$3:$D$55,'List of Molecules Used'!$F$3:$F$55,"",0,1)</f>
        <v>36.618000000000002</v>
      </c>
    </row>
    <row r="5521" spans="1:8">
      <c r="A5521" s="2" t="s">
        <v>150</v>
      </c>
      <c r="B5521" s="2"/>
      <c r="C5521">
        <v>593.88</v>
      </c>
      <c r="D5521">
        <v>6.5</v>
      </c>
      <c r="E5521">
        <v>144.33000000000001</v>
      </c>
      <c r="F5521" t="s">
        <v>238</v>
      </c>
      <c r="G5521">
        <f>_xlfn.XLOOKUP(A5521,'List of Molecules Used'!$D$3:$D$55,'List of Molecules Used'!$E$3:$E$55,"",0,1)</f>
        <v>456.83100000000002</v>
      </c>
      <c r="H5521">
        <f>_xlfn.XLOOKUP(A5521,'List of Molecules Used'!$D$3:$D$55,'List of Molecules Used'!$F$3:$F$55,"",0,1)</f>
        <v>36.618000000000002</v>
      </c>
    </row>
    <row r="5522" spans="1:8">
      <c r="A5522" s="2" t="s">
        <v>150</v>
      </c>
      <c r="B5522" s="2"/>
      <c r="C5522">
        <v>593.88</v>
      </c>
      <c r="D5522">
        <v>7</v>
      </c>
      <c r="E5522">
        <v>144.46</v>
      </c>
      <c r="F5522" t="s">
        <v>238</v>
      </c>
      <c r="G5522">
        <f>_xlfn.XLOOKUP(A5522,'List of Molecules Used'!$D$3:$D$55,'List of Molecules Used'!$E$3:$E$55,"",0,1)</f>
        <v>456.83100000000002</v>
      </c>
      <c r="H5522">
        <f>_xlfn.XLOOKUP(A5522,'List of Molecules Used'!$D$3:$D$55,'List of Molecules Used'!$F$3:$F$55,"",0,1)</f>
        <v>36.618000000000002</v>
      </c>
    </row>
    <row r="5523" spans="1:8">
      <c r="A5523" s="2" t="s">
        <v>150</v>
      </c>
      <c r="B5523" s="2"/>
      <c r="C5523">
        <v>593.88</v>
      </c>
      <c r="D5523">
        <v>7.5</v>
      </c>
      <c r="E5523">
        <v>144.6</v>
      </c>
      <c r="F5523" t="s">
        <v>238</v>
      </c>
      <c r="G5523">
        <f>_xlfn.XLOOKUP(A5523,'List of Molecules Used'!$D$3:$D$55,'List of Molecules Used'!$E$3:$E$55,"",0,1)</f>
        <v>456.83100000000002</v>
      </c>
      <c r="H5523">
        <f>_xlfn.XLOOKUP(A5523,'List of Molecules Used'!$D$3:$D$55,'List of Molecules Used'!$F$3:$F$55,"",0,1)</f>
        <v>36.618000000000002</v>
      </c>
    </row>
    <row r="5524" spans="1:8">
      <c r="A5524" s="2" t="s">
        <v>150</v>
      </c>
      <c r="B5524" s="2"/>
      <c r="C5524">
        <v>593.88</v>
      </c>
      <c r="D5524">
        <v>8</v>
      </c>
      <c r="E5524">
        <v>144.72999999999999</v>
      </c>
      <c r="F5524" t="s">
        <v>238</v>
      </c>
      <c r="G5524">
        <f>_xlfn.XLOOKUP(A5524,'List of Molecules Used'!$D$3:$D$55,'List of Molecules Used'!$E$3:$E$55,"",0,1)</f>
        <v>456.83100000000002</v>
      </c>
      <c r="H5524">
        <f>_xlfn.XLOOKUP(A5524,'List of Molecules Used'!$D$3:$D$55,'List of Molecules Used'!$F$3:$F$55,"",0,1)</f>
        <v>36.618000000000002</v>
      </c>
    </row>
    <row r="5525" spans="1:8">
      <c r="A5525" s="2" t="s">
        <v>150</v>
      </c>
      <c r="B5525" s="2"/>
      <c r="C5525">
        <v>593.88</v>
      </c>
      <c r="D5525">
        <v>8.5</v>
      </c>
      <c r="E5525">
        <v>144.87</v>
      </c>
      <c r="F5525" t="s">
        <v>238</v>
      </c>
      <c r="G5525">
        <f>_xlfn.XLOOKUP(A5525,'List of Molecules Used'!$D$3:$D$55,'List of Molecules Used'!$E$3:$E$55,"",0,1)</f>
        <v>456.83100000000002</v>
      </c>
      <c r="H5525">
        <f>_xlfn.XLOOKUP(A5525,'List of Molecules Used'!$D$3:$D$55,'List of Molecules Used'!$F$3:$F$55,"",0,1)</f>
        <v>36.618000000000002</v>
      </c>
    </row>
    <row r="5526" spans="1:8">
      <c r="A5526" s="2" t="s">
        <v>150</v>
      </c>
      <c r="B5526" s="2"/>
      <c r="C5526">
        <v>593.88</v>
      </c>
      <c r="D5526">
        <v>9</v>
      </c>
      <c r="E5526">
        <v>145.01</v>
      </c>
      <c r="F5526" t="s">
        <v>238</v>
      </c>
      <c r="G5526">
        <f>_xlfn.XLOOKUP(A5526,'List of Molecules Used'!$D$3:$D$55,'List of Molecules Used'!$E$3:$E$55,"",0,1)</f>
        <v>456.83100000000002</v>
      </c>
      <c r="H5526">
        <f>_xlfn.XLOOKUP(A5526,'List of Molecules Used'!$D$3:$D$55,'List of Molecules Used'!$F$3:$F$55,"",0,1)</f>
        <v>36.618000000000002</v>
      </c>
    </row>
    <row r="5527" spans="1:8">
      <c r="A5527" s="2" t="s">
        <v>150</v>
      </c>
      <c r="B5527" s="2"/>
      <c r="C5527">
        <v>593.88</v>
      </c>
      <c r="D5527">
        <v>9.5</v>
      </c>
      <c r="E5527">
        <v>145.15</v>
      </c>
      <c r="F5527" t="s">
        <v>238</v>
      </c>
      <c r="G5527">
        <f>_xlfn.XLOOKUP(A5527,'List of Molecules Used'!$D$3:$D$55,'List of Molecules Used'!$E$3:$E$55,"",0,1)</f>
        <v>456.83100000000002</v>
      </c>
      <c r="H5527">
        <f>_xlfn.XLOOKUP(A5527,'List of Molecules Used'!$D$3:$D$55,'List of Molecules Used'!$F$3:$F$55,"",0,1)</f>
        <v>36.618000000000002</v>
      </c>
    </row>
    <row r="5528" spans="1:8">
      <c r="A5528" s="2" t="s">
        <v>150</v>
      </c>
      <c r="B5528" s="2"/>
      <c r="C5528">
        <v>593.88</v>
      </c>
      <c r="D5528">
        <v>10</v>
      </c>
      <c r="E5528">
        <v>145.29</v>
      </c>
      <c r="F5528" t="s">
        <v>238</v>
      </c>
      <c r="G5528">
        <f>_xlfn.XLOOKUP(A5528,'List of Molecules Used'!$D$3:$D$55,'List of Molecules Used'!$E$3:$E$55,"",0,1)</f>
        <v>456.83100000000002</v>
      </c>
      <c r="H5528">
        <f>_xlfn.XLOOKUP(A5528,'List of Molecules Used'!$D$3:$D$55,'List of Molecules Used'!$F$3:$F$55,"",0,1)</f>
        <v>36.618000000000002</v>
      </c>
    </row>
    <row r="5529" spans="1:8">
      <c r="A5529" s="2" t="s">
        <v>154</v>
      </c>
      <c r="B5529" s="2"/>
      <c r="C5529">
        <v>197.71</v>
      </c>
      <c r="D5529">
        <v>1</v>
      </c>
      <c r="E5529">
        <v>133.37</v>
      </c>
      <c r="F5529" t="s">
        <v>237</v>
      </c>
      <c r="G5529">
        <f>_xlfn.XLOOKUP(A5529,'List of Molecules Used'!$D$3:$D$55,'List of Molecules Used'!$E$3:$E$55,"",0,1)</f>
        <v>395.42500000000001</v>
      </c>
      <c r="H5529">
        <f>_xlfn.XLOOKUP(A5529,'List of Molecules Used'!$D$3:$D$55,'List of Molecules Used'!$F$3:$F$55,"",0,1)</f>
        <v>36.24295</v>
      </c>
    </row>
    <row r="5530" spans="1:8">
      <c r="A5530" s="2" t="s">
        <v>154</v>
      </c>
      <c r="B5530" s="2"/>
      <c r="C5530">
        <v>197.71</v>
      </c>
      <c r="D5530">
        <v>1.5</v>
      </c>
      <c r="E5530">
        <v>133.36000000000001</v>
      </c>
      <c r="F5530" t="s">
        <v>237</v>
      </c>
      <c r="G5530">
        <f>_xlfn.XLOOKUP(A5530,'List of Molecules Used'!$D$3:$D$55,'List of Molecules Used'!$E$3:$E$55,"",0,1)</f>
        <v>395.42500000000001</v>
      </c>
      <c r="H5530">
        <f>_xlfn.XLOOKUP(A5530,'List of Molecules Used'!$D$3:$D$55,'List of Molecules Used'!$F$3:$F$55,"",0,1)</f>
        <v>36.24295</v>
      </c>
    </row>
    <row r="5531" spans="1:8">
      <c r="A5531" s="2" t="s">
        <v>154</v>
      </c>
      <c r="B5531" s="2"/>
      <c r="C5531">
        <v>197.71</v>
      </c>
      <c r="D5531">
        <v>2</v>
      </c>
      <c r="E5531">
        <v>133.36000000000001</v>
      </c>
      <c r="F5531" t="s">
        <v>237</v>
      </c>
      <c r="G5531">
        <f>_xlfn.XLOOKUP(A5531,'List of Molecules Used'!$D$3:$D$55,'List of Molecules Used'!$E$3:$E$55,"",0,1)</f>
        <v>395.42500000000001</v>
      </c>
      <c r="H5531">
        <f>_xlfn.XLOOKUP(A5531,'List of Molecules Used'!$D$3:$D$55,'List of Molecules Used'!$F$3:$F$55,"",0,1)</f>
        <v>36.24295</v>
      </c>
    </row>
    <row r="5532" spans="1:8">
      <c r="A5532" s="2" t="s">
        <v>154</v>
      </c>
      <c r="B5532" s="2"/>
      <c r="C5532">
        <v>197.71</v>
      </c>
      <c r="D5532">
        <v>2.5</v>
      </c>
      <c r="E5532">
        <v>133.35</v>
      </c>
      <c r="F5532" t="s">
        <v>237</v>
      </c>
      <c r="G5532">
        <f>_xlfn.XLOOKUP(A5532,'List of Molecules Used'!$D$3:$D$55,'List of Molecules Used'!$E$3:$E$55,"",0,1)</f>
        <v>395.42500000000001</v>
      </c>
      <c r="H5532">
        <f>_xlfn.XLOOKUP(A5532,'List of Molecules Used'!$D$3:$D$55,'List of Molecules Used'!$F$3:$F$55,"",0,1)</f>
        <v>36.24295</v>
      </c>
    </row>
    <row r="5533" spans="1:8">
      <c r="A5533" s="2" t="s">
        <v>154</v>
      </c>
      <c r="B5533" s="2"/>
      <c r="C5533">
        <v>197.71</v>
      </c>
      <c r="D5533">
        <v>3</v>
      </c>
      <c r="E5533">
        <v>133.35</v>
      </c>
      <c r="F5533" t="s">
        <v>237</v>
      </c>
      <c r="G5533">
        <f>_xlfn.XLOOKUP(A5533,'List of Molecules Used'!$D$3:$D$55,'List of Molecules Used'!$E$3:$E$55,"",0,1)</f>
        <v>395.42500000000001</v>
      </c>
      <c r="H5533">
        <f>_xlfn.XLOOKUP(A5533,'List of Molecules Used'!$D$3:$D$55,'List of Molecules Used'!$F$3:$F$55,"",0,1)</f>
        <v>36.24295</v>
      </c>
    </row>
    <row r="5534" spans="1:8">
      <c r="A5534" s="2" t="s">
        <v>154</v>
      </c>
      <c r="B5534" s="2"/>
      <c r="C5534">
        <v>197.71</v>
      </c>
      <c r="D5534">
        <v>3.5</v>
      </c>
      <c r="E5534">
        <v>133.34</v>
      </c>
      <c r="F5534" t="s">
        <v>237</v>
      </c>
      <c r="G5534">
        <f>_xlfn.XLOOKUP(A5534,'List of Molecules Used'!$D$3:$D$55,'List of Molecules Used'!$E$3:$E$55,"",0,1)</f>
        <v>395.42500000000001</v>
      </c>
      <c r="H5534">
        <f>_xlfn.XLOOKUP(A5534,'List of Molecules Used'!$D$3:$D$55,'List of Molecules Used'!$F$3:$F$55,"",0,1)</f>
        <v>36.24295</v>
      </c>
    </row>
    <row r="5535" spans="1:8">
      <c r="A5535" s="2" t="s">
        <v>154</v>
      </c>
      <c r="B5535" s="2"/>
      <c r="C5535">
        <v>197.71</v>
      </c>
      <c r="D5535">
        <v>4</v>
      </c>
      <c r="E5535">
        <v>133.34</v>
      </c>
      <c r="F5535" t="s">
        <v>237</v>
      </c>
      <c r="G5535">
        <f>_xlfn.XLOOKUP(A5535,'List of Molecules Used'!$D$3:$D$55,'List of Molecules Used'!$E$3:$E$55,"",0,1)</f>
        <v>395.42500000000001</v>
      </c>
      <c r="H5535">
        <f>_xlfn.XLOOKUP(A5535,'List of Molecules Used'!$D$3:$D$55,'List of Molecules Used'!$F$3:$F$55,"",0,1)</f>
        <v>36.24295</v>
      </c>
    </row>
    <row r="5536" spans="1:8">
      <c r="A5536" s="2" t="s">
        <v>154</v>
      </c>
      <c r="B5536" s="2"/>
      <c r="C5536">
        <v>197.71</v>
      </c>
      <c r="D5536">
        <v>4.5</v>
      </c>
      <c r="E5536">
        <v>133.33000000000001</v>
      </c>
      <c r="F5536" t="s">
        <v>237</v>
      </c>
      <c r="G5536">
        <f>_xlfn.XLOOKUP(A5536,'List of Molecules Used'!$D$3:$D$55,'List of Molecules Used'!$E$3:$E$55,"",0,1)</f>
        <v>395.42500000000001</v>
      </c>
      <c r="H5536">
        <f>_xlfn.XLOOKUP(A5536,'List of Molecules Used'!$D$3:$D$55,'List of Molecules Used'!$F$3:$F$55,"",0,1)</f>
        <v>36.24295</v>
      </c>
    </row>
    <row r="5537" spans="1:8">
      <c r="A5537" s="2" t="s">
        <v>154</v>
      </c>
      <c r="B5537" s="2"/>
      <c r="C5537">
        <v>197.71</v>
      </c>
      <c r="D5537">
        <v>5</v>
      </c>
      <c r="E5537">
        <v>133.33000000000001</v>
      </c>
      <c r="F5537" t="s">
        <v>237</v>
      </c>
      <c r="G5537">
        <f>_xlfn.XLOOKUP(A5537,'List of Molecules Used'!$D$3:$D$55,'List of Molecules Used'!$E$3:$E$55,"",0,1)</f>
        <v>395.42500000000001</v>
      </c>
      <c r="H5537">
        <f>_xlfn.XLOOKUP(A5537,'List of Molecules Used'!$D$3:$D$55,'List of Molecules Used'!$F$3:$F$55,"",0,1)</f>
        <v>36.24295</v>
      </c>
    </row>
    <row r="5538" spans="1:8">
      <c r="A5538" s="2" t="s">
        <v>154</v>
      </c>
      <c r="B5538" s="2"/>
      <c r="C5538">
        <v>197.71</v>
      </c>
      <c r="D5538">
        <v>5.5</v>
      </c>
      <c r="E5538">
        <v>133.32</v>
      </c>
      <c r="F5538" t="s">
        <v>237</v>
      </c>
      <c r="G5538">
        <f>_xlfn.XLOOKUP(A5538,'List of Molecules Used'!$D$3:$D$55,'List of Molecules Used'!$E$3:$E$55,"",0,1)</f>
        <v>395.42500000000001</v>
      </c>
      <c r="H5538">
        <f>_xlfn.XLOOKUP(A5538,'List of Molecules Used'!$D$3:$D$55,'List of Molecules Used'!$F$3:$F$55,"",0,1)</f>
        <v>36.24295</v>
      </c>
    </row>
    <row r="5539" spans="1:8">
      <c r="A5539" s="2" t="s">
        <v>154</v>
      </c>
      <c r="B5539" s="2"/>
      <c r="C5539">
        <v>197.71</v>
      </c>
      <c r="D5539">
        <v>6</v>
      </c>
      <c r="E5539">
        <v>133.31</v>
      </c>
      <c r="F5539" t="s">
        <v>237</v>
      </c>
      <c r="G5539">
        <f>_xlfn.XLOOKUP(A5539,'List of Molecules Used'!$D$3:$D$55,'List of Molecules Used'!$E$3:$E$55,"",0,1)</f>
        <v>395.42500000000001</v>
      </c>
      <c r="H5539">
        <f>_xlfn.XLOOKUP(A5539,'List of Molecules Used'!$D$3:$D$55,'List of Molecules Used'!$F$3:$F$55,"",0,1)</f>
        <v>36.24295</v>
      </c>
    </row>
    <row r="5540" spans="1:8">
      <c r="A5540" s="2" t="s">
        <v>154</v>
      </c>
      <c r="B5540" s="2"/>
      <c r="C5540">
        <v>197.71</v>
      </c>
      <c r="D5540">
        <v>6.5</v>
      </c>
      <c r="E5540">
        <v>133.31</v>
      </c>
      <c r="F5540" t="s">
        <v>237</v>
      </c>
      <c r="G5540">
        <f>_xlfn.XLOOKUP(A5540,'List of Molecules Used'!$D$3:$D$55,'List of Molecules Used'!$E$3:$E$55,"",0,1)</f>
        <v>395.42500000000001</v>
      </c>
      <c r="H5540">
        <f>_xlfn.XLOOKUP(A5540,'List of Molecules Used'!$D$3:$D$55,'List of Molecules Used'!$F$3:$F$55,"",0,1)</f>
        <v>36.24295</v>
      </c>
    </row>
    <row r="5541" spans="1:8">
      <c r="A5541" s="2" t="s">
        <v>154</v>
      </c>
      <c r="B5541" s="2"/>
      <c r="C5541">
        <v>197.71</v>
      </c>
      <c r="D5541">
        <v>7</v>
      </c>
      <c r="E5541">
        <v>133.30000000000001</v>
      </c>
      <c r="F5541" t="s">
        <v>237</v>
      </c>
      <c r="G5541">
        <f>_xlfn.XLOOKUP(A5541,'List of Molecules Used'!$D$3:$D$55,'List of Molecules Used'!$E$3:$E$55,"",0,1)</f>
        <v>395.42500000000001</v>
      </c>
      <c r="H5541">
        <f>_xlfn.XLOOKUP(A5541,'List of Molecules Used'!$D$3:$D$55,'List of Molecules Used'!$F$3:$F$55,"",0,1)</f>
        <v>36.24295</v>
      </c>
    </row>
    <row r="5542" spans="1:8">
      <c r="A5542" s="2" t="s">
        <v>154</v>
      </c>
      <c r="B5542" s="2"/>
      <c r="C5542">
        <v>197.71</v>
      </c>
      <c r="D5542">
        <v>7.5</v>
      </c>
      <c r="E5542">
        <v>133.30000000000001</v>
      </c>
      <c r="F5542" t="s">
        <v>237</v>
      </c>
      <c r="G5542">
        <f>_xlfn.XLOOKUP(A5542,'List of Molecules Used'!$D$3:$D$55,'List of Molecules Used'!$E$3:$E$55,"",0,1)</f>
        <v>395.42500000000001</v>
      </c>
      <c r="H5542">
        <f>_xlfn.XLOOKUP(A5542,'List of Molecules Used'!$D$3:$D$55,'List of Molecules Used'!$F$3:$F$55,"",0,1)</f>
        <v>36.24295</v>
      </c>
    </row>
    <row r="5543" spans="1:8">
      <c r="A5543" s="2" t="s">
        <v>154</v>
      </c>
      <c r="B5543" s="2"/>
      <c r="C5543">
        <v>197.71</v>
      </c>
      <c r="D5543">
        <v>8</v>
      </c>
      <c r="E5543">
        <v>133.29</v>
      </c>
      <c r="F5543" t="s">
        <v>237</v>
      </c>
      <c r="G5543">
        <f>_xlfn.XLOOKUP(A5543,'List of Molecules Used'!$D$3:$D$55,'List of Molecules Used'!$E$3:$E$55,"",0,1)</f>
        <v>395.42500000000001</v>
      </c>
      <c r="H5543">
        <f>_xlfn.XLOOKUP(A5543,'List of Molecules Used'!$D$3:$D$55,'List of Molecules Used'!$F$3:$F$55,"",0,1)</f>
        <v>36.24295</v>
      </c>
    </row>
    <row r="5544" spans="1:8">
      <c r="A5544" s="2" t="s">
        <v>154</v>
      </c>
      <c r="B5544" s="2"/>
      <c r="C5544">
        <v>197.71</v>
      </c>
      <c r="D5544">
        <v>8.5</v>
      </c>
      <c r="E5544">
        <v>133.29</v>
      </c>
      <c r="F5544" t="s">
        <v>237</v>
      </c>
      <c r="G5544">
        <f>_xlfn.XLOOKUP(A5544,'List of Molecules Used'!$D$3:$D$55,'List of Molecules Used'!$E$3:$E$55,"",0,1)</f>
        <v>395.42500000000001</v>
      </c>
      <c r="H5544">
        <f>_xlfn.XLOOKUP(A5544,'List of Molecules Used'!$D$3:$D$55,'List of Molecules Used'!$F$3:$F$55,"",0,1)</f>
        <v>36.24295</v>
      </c>
    </row>
    <row r="5545" spans="1:8">
      <c r="A5545" s="2" t="s">
        <v>154</v>
      </c>
      <c r="B5545" s="2"/>
      <c r="C5545">
        <v>197.71</v>
      </c>
      <c r="D5545">
        <v>9</v>
      </c>
      <c r="E5545">
        <v>133.28</v>
      </c>
      <c r="F5545" t="s">
        <v>237</v>
      </c>
      <c r="G5545">
        <f>_xlfn.XLOOKUP(A5545,'List of Molecules Used'!$D$3:$D$55,'List of Molecules Used'!$E$3:$E$55,"",0,1)</f>
        <v>395.42500000000001</v>
      </c>
      <c r="H5545">
        <f>_xlfn.XLOOKUP(A5545,'List of Molecules Used'!$D$3:$D$55,'List of Molecules Used'!$F$3:$F$55,"",0,1)</f>
        <v>36.24295</v>
      </c>
    </row>
    <row r="5546" spans="1:8">
      <c r="A5546" s="2" t="s">
        <v>154</v>
      </c>
      <c r="B5546" s="2"/>
      <c r="C5546">
        <v>197.71</v>
      </c>
      <c r="D5546">
        <v>9.5</v>
      </c>
      <c r="E5546">
        <v>133.28</v>
      </c>
      <c r="F5546" t="s">
        <v>237</v>
      </c>
      <c r="G5546">
        <f>_xlfn.XLOOKUP(A5546,'List of Molecules Used'!$D$3:$D$55,'List of Molecules Used'!$E$3:$E$55,"",0,1)</f>
        <v>395.42500000000001</v>
      </c>
      <c r="H5546">
        <f>_xlfn.XLOOKUP(A5546,'List of Molecules Used'!$D$3:$D$55,'List of Molecules Used'!$F$3:$F$55,"",0,1)</f>
        <v>36.24295</v>
      </c>
    </row>
    <row r="5547" spans="1:8">
      <c r="A5547" s="2" t="s">
        <v>154</v>
      </c>
      <c r="B5547" s="2"/>
      <c r="C5547">
        <v>197.71</v>
      </c>
      <c r="D5547">
        <v>10</v>
      </c>
      <c r="E5547">
        <v>133.27000000000001</v>
      </c>
      <c r="F5547" t="s">
        <v>237</v>
      </c>
      <c r="G5547">
        <f>_xlfn.XLOOKUP(A5547,'List of Molecules Used'!$D$3:$D$55,'List of Molecules Used'!$E$3:$E$55,"",0,1)</f>
        <v>395.42500000000001</v>
      </c>
      <c r="H5547">
        <f>_xlfn.XLOOKUP(A5547,'List of Molecules Used'!$D$3:$D$55,'List of Molecules Used'!$F$3:$F$55,"",0,1)</f>
        <v>36.24295</v>
      </c>
    </row>
    <row r="5548" spans="1:8">
      <c r="A5548" s="2" t="s">
        <v>154</v>
      </c>
      <c r="B5548" s="2"/>
      <c r="C5548">
        <v>237.25</v>
      </c>
      <c r="D5548">
        <v>1</v>
      </c>
      <c r="E5548">
        <v>140.01</v>
      </c>
      <c r="F5548" t="s">
        <v>237</v>
      </c>
      <c r="G5548">
        <f>_xlfn.XLOOKUP(A5548,'List of Molecules Used'!$D$3:$D$55,'List of Molecules Used'!$E$3:$E$55,"",0,1)</f>
        <v>395.42500000000001</v>
      </c>
      <c r="H5548">
        <f>_xlfn.XLOOKUP(A5548,'List of Molecules Used'!$D$3:$D$55,'List of Molecules Used'!$F$3:$F$55,"",0,1)</f>
        <v>36.24295</v>
      </c>
    </row>
    <row r="5549" spans="1:8">
      <c r="A5549" s="2" t="s">
        <v>154</v>
      </c>
      <c r="B5549" s="2"/>
      <c r="C5549">
        <v>237.25</v>
      </c>
      <c r="D5549">
        <v>1.5</v>
      </c>
      <c r="E5549">
        <v>140</v>
      </c>
      <c r="F5549" t="s">
        <v>237</v>
      </c>
      <c r="G5549">
        <f>_xlfn.XLOOKUP(A5549,'List of Molecules Used'!$D$3:$D$55,'List of Molecules Used'!$E$3:$E$55,"",0,1)</f>
        <v>395.42500000000001</v>
      </c>
      <c r="H5549">
        <f>_xlfn.XLOOKUP(A5549,'List of Molecules Used'!$D$3:$D$55,'List of Molecules Used'!$F$3:$F$55,"",0,1)</f>
        <v>36.24295</v>
      </c>
    </row>
    <row r="5550" spans="1:8">
      <c r="A5550" s="2" t="s">
        <v>154</v>
      </c>
      <c r="B5550" s="2"/>
      <c r="C5550">
        <v>237.25</v>
      </c>
      <c r="D5550">
        <v>2</v>
      </c>
      <c r="E5550">
        <v>139.99</v>
      </c>
      <c r="F5550" t="s">
        <v>237</v>
      </c>
      <c r="G5550">
        <f>_xlfn.XLOOKUP(A5550,'List of Molecules Used'!$D$3:$D$55,'List of Molecules Used'!$E$3:$E$55,"",0,1)</f>
        <v>395.42500000000001</v>
      </c>
      <c r="H5550">
        <f>_xlfn.XLOOKUP(A5550,'List of Molecules Used'!$D$3:$D$55,'List of Molecules Used'!$F$3:$F$55,"",0,1)</f>
        <v>36.24295</v>
      </c>
    </row>
    <row r="5551" spans="1:8">
      <c r="A5551" s="2" t="s">
        <v>154</v>
      </c>
      <c r="B5551" s="2"/>
      <c r="C5551">
        <v>237.25</v>
      </c>
      <c r="D5551">
        <v>2.5</v>
      </c>
      <c r="E5551">
        <v>139.97</v>
      </c>
      <c r="F5551" t="s">
        <v>237</v>
      </c>
      <c r="G5551">
        <f>_xlfn.XLOOKUP(A5551,'List of Molecules Used'!$D$3:$D$55,'List of Molecules Used'!$E$3:$E$55,"",0,1)</f>
        <v>395.42500000000001</v>
      </c>
      <c r="H5551">
        <f>_xlfn.XLOOKUP(A5551,'List of Molecules Used'!$D$3:$D$55,'List of Molecules Used'!$F$3:$F$55,"",0,1)</f>
        <v>36.24295</v>
      </c>
    </row>
    <row r="5552" spans="1:8">
      <c r="A5552" s="2" t="s">
        <v>154</v>
      </c>
      <c r="B5552" s="2"/>
      <c r="C5552">
        <v>237.25</v>
      </c>
      <c r="D5552">
        <v>3</v>
      </c>
      <c r="E5552">
        <v>139.96</v>
      </c>
      <c r="F5552" t="s">
        <v>237</v>
      </c>
      <c r="G5552">
        <f>_xlfn.XLOOKUP(A5552,'List of Molecules Used'!$D$3:$D$55,'List of Molecules Used'!$E$3:$E$55,"",0,1)</f>
        <v>395.42500000000001</v>
      </c>
      <c r="H5552">
        <f>_xlfn.XLOOKUP(A5552,'List of Molecules Used'!$D$3:$D$55,'List of Molecules Used'!$F$3:$F$55,"",0,1)</f>
        <v>36.24295</v>
      </c>
    </row>
    <row r="5553" spans="1:8">
      <c r="A5553" s="2" t="s">
        <v>154</v>
      </c>
      <c r="B5553" s="2"/>
      <c r="C5553">
        <v>237.25</v>
      </c>
      <c r="D5553">
        <v>3.5</v>
      </c>
      <c r="E5553">
        <v>139.94999999999999</v>
      </c>
      <c r="F5553" t="s">
        <v>237</v>
      </c>
      <c r="G5553">
        <f>_xlfn.XLOOKUP(A5553,'List of Molecules Used'!$D$3:$D$55,'List of Molecules Used'!$E$3:$E$55,"",0,1)</f>
        <v>395.42500000000001</v>
      </c>
      <c r="H5553">
        <f>_xlfn.XLOOKUP(A5553,'List of Molecules Used'!$D$3:$D$55,'List of Molecules Used'!$F$3:$F$55,"",0,1)</f>
        <v>36.24295</v>
      </c>
    </row>
    <row r="5554" spans="1:8">
      <c r="A5554" s="2" t="s">
        <v>154</v>
      </c>
      <c r="B5554" s="2"/>
      <c r="C5554">
        <v>237.25</v>
      </c>
      <c r="D5554">
        <v>4</v>
      </c>
      <c r="E5554">
        <v>139.94</v>
      </c>
      <c r="F5554" t="s">
        <v>237</v>
      </c>
      <c r="G5554">
        <f>_xlfn.XLOOKUP(A5554,'List of Molecules Used'!$D$3:$D$55,'List of Molecules Used'!$E$3:$E$55,"",0,1)</f>
        <v>395.42500000000001</v>
      </c>
      <c r="H5554">
        <f>_xlfn.XLOOKUP(A5554,'List of Molecules Used'!$D$3:$D$55,'List of Molecules Used'!$F$3:$F$55,"",0,1)</f>
        <v>36.24295</v>
      </c>
    </row>
    <row r="5555" spans="1:8">
      <c r="A5555" s="2" t="s">
        <v>154</v>
      </c>
      <c r="B5555" s="2"/>
      <c r="C5555">
        <v>237.25</v>
      </c>
      <c r="D5555">
        <v>4.5</v>
      </c>
      <c r="E5555">
        <v>139.93</v>
      </c>
      <c r="F5555" t="s">
        <v>237</v>
      </c>
      <c r="G5555">
        <f>_xlfn.XLOOKUP(A5555,'List of Molecules Used'!$D$3:$D$55,'List of Molecules Used'!$E$3:$E$55,"",0,1)</f>
        <v>395.42500000000001</v>
      </c>
      <c r="H5555">
        <f>_xlfn.XLOOKUP(A5555,'List of Molecules Used'!$D$3:$D$55,'List of Molecules Used'!$F$3:$F$55,"",0,1)</f>
        <v>36.24295</v>
      </c>
    </row>
    <row r="5556" spans="1:8">
      <c r="A5556" s="2" t="s">
        <v>154</v>
      </c>
      <c r="B5556" s="2"/>
      <c r="C5556">
        <v>237.25</v>
      </c>
      <c r="D5556">
        <v>5</v>
      </c>
      <c r="E5556">
        <v>139.91999999999999</v>
      </c>
      <c r="F5556" t="s">
        <v>237</v>
      </c>
      <c r="G5556">
        <f>_xlfn.XLOOKUP(A5556,'List of Molecules Used'!$D$3:$D$55,'List of Molecules Used'!$E$3:$E$55,"",0,1)</f>
        <v>395.42500000000001</v>
      </c>
      <c r="H5556">
        <f>_xlfn.XLOOKUP(A5556,'List of Molecules Used'!$D$3:$D$55,'List of Molecules Used'!$F$3:$F$55,"",0,1)</f>
        <v>36.24295</v>
      </c>
    </row>
    <row r="5557" spans="1:8">
      <c r="A5557" s="2" t="s">
        <v>154</v>
      </c>
      <c r="B5557" s="2"/>
      <c r="C5557">
        <v>237.25</v>
      </c>
      <c r="D5557">
        <v>5.5</v>
      </c>
      <c r="E5557">
        <v>139.91</v>
      </c>
      <c r="F5557" t="s">
        <v>237</v>
      </c>
      <c r="G5557">
        <f>_xlfn.XLOOKUP(A5557,'List of Molecules Used'!$D$3:$D$55,'List of Molecules Used'!$E$3:$E$55,"",0,1)</f>
        <v>395.42500000000001</v>
      </c>
      <c r="H5557">
        <f>_xlfn.XLOOKUP(A5557,'List of Molecules Used'!$D$3:$D$55,'List of Molecules Used'!$F$3:$F$55,"",0,1)</f>
        <v>36.24295</v>
      </c>
    </row>
    <row r="5558" spans="1:8">
      <c r="A5558" s="2" t="s">
        <v>154</v>
      </c>
      <c r="B5558" s="2"/>
      <c r="C5558">
        <v>237.25</v>
      </c>
      <c r="D5558">
        <v>6</v>
      </c>
      <c r="E5558">
        <v>139.9</v>
      </c>
      <c r="F5558" t="s">
        <v>237</v>
      </c>
      <c r="G5558">
        <f>_xlfn.XLOOKUP(A5558,'List of Molecules Used'!$D$3:$D$55,'List of Molecules Used'!$E$3:$E$55,"",0,1)</f>
        <v>395.42500000000001</v>
      </c>
      <c r="H5558">
        <f>_xlfn.XLOOKUP(A5558,'List of Molecules Used'!$D$3:$D$55,'List of Molecules Used'!$F$3:$F$55,"",0,1)</f>
        <v>36.24295</v>
      </c>
    </row>
    <row r="5559" spans="1:8">
      <c r="A5559" s="2" t="s">
        <v>154</v>
      </c>
      <c r="B5559" s="2"/>
      <c r="C5559">
        <v>237.25</v>
      </c>
      <c r="D5559">
        <v>6.5</v>
      </c>
      <c r="E5559">
        <v>139.88999999999999</v>
      </c>
      <c r="F5559" t="s">
        <v>237</v>
      </c>
      <c r="G5559">
        <f>_xlfn.XLOOKUP(A5559,'List of Molecules Used'!$D$3:$D$55,'List of Molecules Used'!$E$3:$E$55,"",0,1)</f>
        <v>395.42500000000001</v>
      </c>
      <c r="H5559">
        <f>_xlfn.XLOOKUP(A5559,'List of Molecules Used'!$D$3:$D$55,'List of Molecules Used'!$F$3:$F$55,"",0,1)</f>
        <v>36.24295</v>
      </c>
    </row>
    <row r="5560" spans="1:8">
      <c r="A5560" s="2" t="s">
        <v>154</v>
      </c>
      <c r="B5560" s="2"/>
      <c r="C5560">
        <v>237.25</v>
      </c>
      <c r="D5560">
        <v>7</v>
      </c>
      <c r="E5560">
        <v>139.87</v>
      </c>
      <c r="F5560" t="s">
        <v>237</v>
      </c>
      <c r="G5560">
        <f>_xlfn.XLOOKUP(A5560,'List of Molecules Used'!$D$3:$D$55,'List of Molecules Used'!$E$3:$E$55,"",0,1)</f>
        <v>395.42500000000001</v>
      </c>
      <c r="H5560">
        <f>_xlfn.XLOOKUP(A5560,'List of Molecules Used'!$D$3:$D$55,'List of Molecules Used'!$F$3:$F$55,"",0,1)</f>
        <v>36.24295</v>
      </c>
    </row>
    <row r="5561" spans="1:8">
      <c r="A5561" s="2" t="s">
        <v>154</v>
      </c>
      <c r="B5561" s="2"/>
      <c r="C5561">
        <v>237.25</v>
      </c>
      <c r="D5561">
        <v>7.5</v>
      </c>
      <c r="E5561">
        <v>139.86000000000001</v>
      </c>
      <c r="F5561" t="s">
        <v>237</v>
      </c>
      <c r="G5561">
        <f>_xlfn.XLOOKUP(A5561,'List of Molecules Used'!$D$3:$D$55,'List of Molecules Used'!$E$3:$E$55,"",0,1)</f>
        <v>395.42500000000001</v>
      </c>
      <c r="H5561">
        <f>_xlfn.XLOOKUP(A5561,'List of Molecules Used'!$D$3:$D$55,'List of Molecules Used'!$F$3:$F$55,"",0,1)</f>
        <v>36.24295</v>
      </c>
    </row>
    <row r="5562" spans="1:8">
      <c r="A5562" s="2" t="s">
        <v>154</v>
      </c>
      <c r="B5562" s="2"/>
      <c r="C5562">
        <v>237.25</v>
      </c>
      <c r="D5562">
        <v>8</v>
      </c>
      <c r="E5562">
        <v>139.85</v>
      </c>
      <c r="F5562" t="s">
        <v>237</v>
      </c>
      <c r="G5562">
        <f>_xlfn.XLOOKUP(A5562,'List of Molecules Used'!$D$3:$D$55,'List of Molecules Used'!$E$3:$E$55,"",0,1)</f>
        <v>395.42500000000001</v>
      </c>
      <c r="H5562">
        <f>_xlfn.XLOOKUP(A5562,'List of Molecules Used'!$D$3:$D$55,'List of Molecules Used'!$F$3:$F$55,"",0,1)</f>
        <v>36.24295</v>
      </c>
    </row>
    <row r="5563" spans="1:8">
      <c r="A5563" s="2" t="s">
        <v>154</v>
      </c>
      <c r="B5563" s="2"/>
      <c r="C5563">
        <v>237.25</v>
      </c>
      <c r="D5563">
        <v>8.5</v>
      </c>
      <c r="E5563">
        <v>139.84</v>
      </c>
      <c r="F5563" t="s">
        <v>237</v>
      </c>
      <c r="G5563">
        <f>_xlfn.XLOOKUP(A5563,'List of Molecules Used'!$D$3:$D$55,'List of Molecules Used'!$E$3:$E$55,"",0,1)</f>
        <v>395.42500000000001</v>
      </c>
      <c r="H5563">
        <f>_xlfn.XLOOKUP(A5563,'List of Molecules Used'!$D$3:$D$55,'List of Molecules Used'!$F$3:$F$55,"",0,1)</f>
        <v>36.24295</v>
      </c>
    </row>
    <row r="5564" spans="1:8">
      <c r="A5564" s="2" t="s">
        <v>154</v>
      </c>
      <c r="B5564" s="2"/>
      <c r="C5564">
        <v>237.25</v>
      </c>
      <c r="D5564">
        <v>9</v>
      </c>
      <c r="E5564">
        <v>139.83000000000001</v>
      </c>
      <c r="F5564" t="s">
        <v>237</v>
      </c>
      <c r="G5564">
        <f>_xlfn.XLOOKUP(A5564,'List of Molecules Used'!$D$3:$D$55,'List of Molecules Used'!$E$3:$E$55,"",0,1)</f>
        <v>395.42500000000001</v>
      </c>
      <c r="H5564">
        <f>_xlfn.XLOOKUP(A5564,'List of Molecules Used'!$D$3:$D$55,'List of Molecules Used'!$F$3:$F$55,"",0,1)</f>
        <v>36.24295</v>
      </c>
    </row>
    <row r="5565" spans="1:8">
      <c r="A5565" s="2" t="s">
        <v>154</v>
      </c>
      <c r="B5565" s="2"/>
      <c r="C5565">
        <v>237.25</v>
      </c>
      <c r="D5565">
        <v>9.5</v>
      </c>
      <c r="E5565">
        <v>139.82</v>
      </c>
      <c r="F5565" t="s">
        <v>237</v>
      </c>
      <c r="G5565">
        <f>_xlfn.XLOOKUP(A5565,'List of Molecules Used'!$D$3:$D$55,'List of Molecules Used'!$E$3:$E$55,"",0,1)</f>
        <v>395.42500000000001</v>
      </c>
      <c r="H5565">
        <f>_xlfn.XLOOKUP(A5565,'List of Molecules Used'!$D$3:$D$55,'List of Molecules Used'!$F$3:$F$55,"",0,1)</f>
        <v>36.24295</v>
      </c>
    </row>
    <row r="5566" spans="1:8">
      <c r="A5566" s="2" t="s">
        <v>154</v>
      </c>
      <c r="B5566" s="2"/>
      <c r="C5566">
        <v>237.25</v>
      </c>
      <c r="D5566">
        <v>10</v>
      </c>
      <c r="E5566">
        <v>139.81</v>
      </c>
      <c r="F5566" t="s">
        <v>237</v>
      </c>
      <c r="G5566">
        <f>_xlfn.XLOOKUP(A5566,'List of Molecules Used'!$D$3:$D$55,'List of Molecules Used'!$E$3:$E$55,"",0,1)</f>
        <v>395.42500000000001</v>
      </c>
      <c r="H5566">
        <f>_xlfn.XLOOKUP(A5566,'List of Molecules Used'!$D$3:$D$55,'List of Molecules Used'!$F$3:$F$55,"",0,1)</f>
        <v>36.24295</v>
      </c>
    </row>
    <row r="5567" spans="1:8">
      <c r="A5567" s="2" t="s">
        <v>154</v>
      </c>
      <c r="B5567" s="2"/>
      <c r="C5567">
        <v>276.8</v>
      </c>
      <c r="D5567">
        <v>1</v>
      </c>
      <c r="E5567">
        <v>98.052999999999997</v>
      </c>
      <c r="F5567" t="s">
        <v>238</v>
      </c>
      <c r="G5567">
        <f>_xlfn.XLOOKUP(A5567,'List of Molecules Used'!$D$3:$D$55,'List of Molecules Used'!$E$3:$E$55,"",0,1)</f>
        <v>395.42500000000001</v>
      </c>
      <c r="H5567">
        <f>_xlfn.XLOOKUP(A5567,'List of Molecules Used'!$D$3:$D$55,'List of Molecules Used'!$F$3:$F$55,"",0,1)</f>
        <v>36.24295</v>
      </c>
    </row>
    <row r="5568" spans="1:8">
      <c r="A5568" s="2" t="s">
        <v>154</v>
      </c>
      <c r="B5568" s="2"/>
      <c r="C5568">
        <v>276.8</v>
      </c>
      <c r="D5568">
        <v>1.5</v>
      </c>
      <c r="E5568">
        <v>100.28</v>
      </c>
      <c r="F5568" t="s">
        <v>238</v>
      </c>
      <c r="G5568">
        <f>_xlfn.XLOOKUP(A5568,'List of Molecules Used'!$D$3:$D$55,'List of Molecules Used'!$E$3:$E$55,"",0,1)</f>
        <v>395.42500000000001</v>
      </c>
      <c r="H5568">
        <f>_xlfn.XLOOKUP(A5568,'List of Molecules Used'!$D$3:$D$55,'List of Molecules Used'!$F$3:$F$55,"",0,1)</f>
        <v>36.24295</v>
      </c>
    </row>
    <row r="5569" spans="1:8">
      <c r="A5569" s="2" t="s">
        <v>154</v>
      </c>
      <c r="B5569" s="2"/>
      <c r="C5569">
        <v>276.8</v>
      </c>
      <c r="D5569">
        <v>1.867</v>
      </c>
      <c r="E5569">
        <v>102.4</v>
      </c>
      <c r="F5569" t="s">
        <v>238</v>
      </c>
      <c r="G5569">
        <f>_xlfn.XLOOKUP(A5569,'List of Molecules Used'!$D$3:$D$55,'List of Molecules Used'!$E$3:$E$55,"",0,1)</f>
        <v>395.42500000000001</v>
      </c>
      <c r="H5569">
        <f>_xlfn.XLOOKUP(A5569,'List of Molecules Used'!$D$3:$D$55,'List of Molecules Used'!$F$3:$F$55,"",0,1)</f>
        <v>36.24295</v>
      </c>
    </row>
    <row r="5570" spans="1:8">
      <c r="A5570" s="2" t="s">
        <v>154</v>
      </c>
      <c r="B5570" s="2"/>
      <c r="C5570">
        <v>276.8</v>
      </c>
      <c r="D5570">
        <v>1.867</v>
      </c>
      <c r="E5570">
        <v>148.71</v>
      </c>
      <c r="F5570" t="s">
        <v>237</v>
      </c>
      <c r="G5570">
        <f>_xlfn.XLOOKUP(A5570,'List of Molecules Used'!$D$3:$D$55,'List of Molecules Used'!$E$3:$E$55,"",0,1)</f>
        <v>395.42500000000001</v>
      </c>
      <c r="H5570">
        <f>_xlfn.XLOOKUP(A5570,'List of Molecules Used'!$D$3:$D$55,'List of Molecules Used'!$F$3:$F$55,"",0,1)</f>
        <v>36.24295</v>
      </c>
    </row>
    <row r="5571" spans="1:8">
      <c r="A5571" s="2" t="s">
        <v>154</v>
      </c>
      <c r="B5571" s="2"/>
      <c r="C5571">
        <v>276.8</v>
      </c>
      <c r="D5571">
        <v>2</v>
      </c>
      <c r="E5571">
        <v>148.69999999999999</v>
      </c>
      <c r="F5571" t="s">
        <v>237</v>
      </c>
      <c r="G5571">
        <f>_xlfn.XLOOKUP(A5571,'List of Molecules Used'!$D$3:$D$55,'List of Molecules Used'!$E$3:$E$55,"",0,1)</f>
        <v>395.42500000000001</v>
      </c>
      <c r="H5571">
        <f>_xlfn.XLOOKUP(A5571,'List of Molecules Used'!$D$3:$D$55,'List of Molecules Used'!$F$3:$F$55,"",0,1)</f>
        <v>36.24295</v>
      </c>
    </row>
    <row r="5572" spans="1:8">
      <c r="A5572" s="2" t="s">
        <v>154</v>
      </c>
      <c r="B5572" s="2"/>
      <c r="C5572">
        <v>276.8</v>
      </c>
      <c r="D5572">
        <v>2.5</v>
      </c>
      <c r="E5572">
        <v>148.68</v>
      </c>
      <c r="F5572" t="s">
        <v>237</v>
      </c>
      <c r="G5572">
        <f>_xlfn.XLOOKUP(A5572,'List of Molecules Used'!$D$3:$D$55,'List of Molecules Used'!$E$3:$E$55,"",0,1)</f>
        <v>395.42500000000001</v>
      </c>
      <c r="H5572">
        <f>_xlfn.XLOOKUP(A5572,'List of Molecules Used'!$D$3:$D$55,'List of Molecules Used'!$F$3:$F$55,"",0,1)</f>
        <v>36.24295</v>
      </c>
    </row>
    <row r="5573" spans="1:8">
      <c r="A5573" s="2" t="s">
        <v>154</v>
      </c>
      <c r="B5573" s="2"/>
      <c r="C5573">
        <v>276.8</v>
      </c>
      <c r="D5573">
        <v>3</v>
      </c>
      <c r="E5573">
        <v>148.65</v>
      </c>
      <c r="F5573" t="s">
        <v>237</v>
      </c>
      <c r="G5573">
        <f>_xlfn.XLOOKUP(A5573,'List of Molecules Used'!$D$3:$D$55,'List of Molecules Used'!$E$3:$E$55,"",0,1)</f>
        <v>395.42500000000001</v>
      </c>
      <c r="H5573">
        <f>_xlfn.XLOOKUP(A5573,'List of Molecules Used'!$D$3:$D$55,'List of Molecules Used'!$F$3:$F$55,"",0,1)</f>
        <v>36.24295</v>
      </c>
    </row>
    <row r="5574" spans="1:8">
      <c r="A5574" s="2" t="s">
        <v>154</v>
      </c>
      <c r="B5574" s="2"/>
      <c r="C5574">
        <v>276.8</v>
      </c>
      <c r="D5574">
        <v>3.5</v>
      </c>
      <c r="E5574">
        <v>148.63</v>
      </c>
      <c r="F5574" t="s">
        <v>237</v>
      </c>
      <c r="G5574">
        <f>_xlfn.XLOOKUP(A5574,'List of Molecules Used'!$D$3:$D$55,'List of Molecules Used'!$E$3:$E$55,"",0,1)</f>
        <v>395.42500000000001</v>
      </c>
      <c r="H5574">
        <f>_xlfn.XLOOKUP(A5574,'List of Molecules Used'!$D$3:$D$55,'List of Molecules Used'!$F$3:$F$55,"",0,1)</f>
        <v>36.24295</v>
      </c>
    </row>
    <row r="5575" spans="1:8">
      <c r="A5575" s="2" t="s">
        <v>154</v>
      </c>
      <c r="B5575" s="2"/>
      <c r="C5575">
        <v>276.8</v>
      </c>
      <c r="D5575">
        <v>4</v>
      </c>
      <c r="E5575">
        <v>148.6</v>
      </c>
      <c r="F5575" t="s">
        <v>237</v>
      </c>
      <c r="G5575">
        <f>_xlfn.XLOOKUP(A5575,'List of Molecules Used'!$D$3:$D$55,'List of Molecules Used'!$E$3:$E$55,"",0,1)</f>
        <v>395.42500000000001</v>
      </c>
      <c r="H5575">
        <f>_xlfn.XLOOKUP(A5575,'List of Molecules Used'!$D$3:$D$55,'List of Molecules Used'!$F$3:$F$55,"",0,1)</f>
        <v>36.24295</v>
      </c>
    </row>
    <row r="5576" spans="1:8">
      <c r="A5576" s="2" t="s">
        <v>154</v>
      </c>
      <c r="B5576" s="2"/>
      <c r="C5576">
        <v>276.8</v>
      </c>
      <c r="D5576">
        <v>4.5</v>
      </c>
      <c r="E5576">
        <v>148.58000000000001</v>
      </c>
      <c r="F5576" t="s">
        <v>237</v>
      </c>
      <c r="G5576">
        <f>_xlfn.XLOOKUP(A5576,'List of Molecules Used'!$D$3:$D$55,'List of Molecules Used'!$E$3:$E$55,"",0,1)</f>
        <v>395.42500000000001</v>
      </c>
      <c r="H5576">
        <f>_xlfn.XLOOKUP(A5576,'List of Molecules Used'!$D$3:$D$55,'List of Molecules Used'!$F$3:$F$55,"",0,1)</f>
        <v>36.24295</v>
      </c>
    </row>
    <row r="5577" spans="1:8">
      <c r="A5577" s="2" t="s">
        <v>154</v>
      </c>
      <c r="B5577" s="2"/>
      <c r="C5577">
        <v>276.8</v>
      </c>
      <c r="D5577">
        <v>5</v>
      </c>
      <c r="E5577">
        <v>148.55000000000001</v>
      </c>
      <c r="F5577" t="s">
        <v>237</v>
      </c>
      <c r="G5577">
        <f>_xlfn.XLOOKUP(A5577,'List of Molecules Used'!$D$3:$D$55,'List of Molecules Used'!$E$3:$E$55,"",0,1)</f>
        <v>395.42500000000001</v>
      </c>
      <c r="H5577">
        <f>_xlfn.XLOOKUP(A5577,'List of Molecules Used'!$D$3:$D$55,'List of Molecules Used'!$F$3:$F$55,"",0,1)</f>
        <v>36.24295</v>
      </c>
    </row>
    <row r="5578" spans="1:8">
      <c r="A5578" s="2" t="s">
        <v>154</v>
      </c>
      <c r="B5578" s="2"/>
      <c r="C5578">
        <v>276.8</v>
      </c>
      <c r="D5578">
        <v>5.5</v>
      </c>
      <c r="E5578">
        <v>148.53</v>
      </c>
      <c r="F5578" t="s">
        <v>237</v>
      </c>
      <c r="G5578">
        <f>_xlfn.XLOOKUP(A5578,'List of Molecules Used'!$D$3:$D$55,'List of Molecules Used'!$E$3:$E$55,"",0,1)</f>
        <v>395.42500000000001</v>
      </c>
      <c r="H5578">
        <f>_xlfn.XLOOKUP(A5578,'List of Molecules Used'!$D$3:$D$55,'List of Molecules Used'!$F$3:$F$55,"",0,1)</f>
        <v>36.24295</v>
      </c>
    </row>
    <row r="5579" spans="1:8">
      <c r="A5579" s="2" t="s">
        <v>154</v>
      </c>
      <c r="B5579" s="2"/>
      <c r="C5579">
        <v>276.8</v>
      </c>
      <c r="D5579">
        <v>6</v>
      </c>
      <c r="E5579">
        <v>148.5</v>
      </c>
      <c r="F5579" t="s">
        <v>237</v>
      </c>
      <c r="G5579">
        <f>_xlfn.XLOOKUP(A5579,'List of Molecules Used'!$D$3:$D$55,'List of Molecules Used'!$E$3:$E$55,"",0,1)</f>
        <v>395.42500000000001</v>
      </c>
      <c r="H5579">
        <f>_xlfn.XLOOKUP(A5579,'List of Molecules Used'!$D$3:$D$55,'List of Molecules Used'!$F$3:$F$55,"",0,1)</f>
        <v>36.24295</v>
      </c>
    </row>
    <row r="5580" spans="1:8">
      <c r="A5580" s="2" t="s">
        <v>154</v>
      </c>
      <c r="B5580" s="2"/>
      <c r="C5580">
        <v>276.8</v>
      </c>
      <c r="D5580">
        <v>6.5</v>
      </c>
      <c r="E5580">
        <v>148.47999999999999</v>
      </c>
      <c r="F5580" t="s">
        <v>237</v>
      </c>
      <c r="G5580">
        <f>_xlfn.XLOOKUP(A5580,'List of Molecules Used'!$D$3:$D$55,'List of Molecules Used'!$E$3:$E$55,"",0,1)</f>
        <v>395.42500000000001</v>
      </c>
      <c r="H5580">
        <f>_xlfn.XLOOKUP(A5580,'List of Molecules Used'!$D$3:$D$55,'List of Molecules Used'!$F$3:$F$55,"",0,1)</f>
        <v>36.24295</v>
      </c>
    </row>
    <row r="5581" spans="1:8">
      <c r="A5581" s="2" t="s">
        <v>154</v>
      </c>
      <c r="B5581" s="2"/>
      <c r="C5581">
        <v>276.8</v>
      </c>
      <c r="D5581">
        <v>7</v>
      </c>
      <c r="E5581">
        <v>148.46</v>
      </c>
      <c r="F5581" t="s">
        <v>237</v>
      </c>
      <c r="G5581">
        <f>_xlfn.XLOOKUP(A5581,'List of Molecules Used'!$D$3:$D$55,'List of Molecules Used'!$E$3:$E$55,"",0,1)</f>
        <v>395.42500000000001</v>
      </c>
      <c r="H5581">
        <f>_xlfn.XLOOKUP(A5581,'List of Molecules Used'!$D$3:$D$55,'List of Molecules Used'!$F$3:$F$55,"",0,1)</f>
        <v>36.24295</v>
      </c>
    </row>
    <row r="5582" spans="1:8">
      <c r="A5582" s="2" t="s">
        <v>154</v>
      </c>
      <c r="B5582" s="2"/>
      <c r="C5582">
        <v>276.8</v>
      </c>
      <c r="D5582">
        <v>7.5</v>
      </c>
      <c r="E5582">
        <v>148.43</v>
      </c>
      <c r="F5582" t="s">
        <v>237</v>
      </c>
      <c r="G5582">
        <f>_xlfn.XLOOKUP(A5582,'List of Molecules Used'!$D$3:$D$55,'List of Molecules Used'!$E$3:$E$55,"",0,1)</f>
        <v>395.42500000000001</v>
      </c>
      <c r="H5582">
        <f>_xlfn.XLOOKUP(A5582,'List of Molecules Used'!$D$3:$D$55,'List of Molecules Used'!$F$3:$F$55,"",0,1)</f>
        <v>36.24295</v>
      </c>
    </row>
    <row r="5583" spans="1:8">
      <c r="A5583" s="2" t="s">
        <v>154</v>
      </c>
      <c r="B5583" s="2"/>
      <c r="C5583">
        <v>276.8</v>
      </c>
      <c r="D5583">
        <v>8</v>
      </c>
      <c r="E5583">
        <v>148.41</v>
      </c>
      <c r="F5583" t="s">
        <v>237</v>
      </c>
      <c r="G5583">
        <f>_xlfn.XLOOKUP(A5583,'List of Molecules Used'!$D$3:$D$55,'List of Molecules Used'!$E$3:$E$55,"",0,1)</f>
        <v>395.42500000000001</v>
      </c>
      <c r="H5583">
        <f>_xlfn.XLOOKUP(A5583,'List of Molecules Used'!$D$3:$D$55,'List of Molecules Used'!$F$3:$F$55,"",0,1)</f>
        <v>36.24295</v>
      </c>
    </row>
    <row r="5584" spans="1:8">
      <c r="A5584" s="2" t="s">
        <v>154</v>
      </c>
      <c r="B5584" s="2"/>
      <c r="C5584">
        <v>276.8</v>
      </c>
      <c r="D5584">
        <v>8.5</v>
      </c>
      <c r="E5584">
        <v>148.38</v>
      </c>
      <c r="F5584" t="s">
        <v>237</v>
      </c>
      <c r="G5584">
        <f>_xlfn.XLOOKUP(A5584,'List of Molecules Used'!$D$3:$D$55,'List of Molecules Used'!$E$3:$E$55,"",0,1)</f>
        <v>395.42500000000001</v>
      </c>
      <c r="H5584">
        <f>_xlfn.XLOOKUP(A5584,'List of Molecules Used'!$D$3:$D$55,'List of Molecules Used'!$F$3:$F$55,"",0,1)</f>
        <v>36.24295</v>
      </c>
    </row>
    <row r="5585" spans="1:8">
      <c r="A5585" s="2" t="s">
        <v>154</v>
      </c>
      <c r="B5585" s="2"/>
      <c r="C5585">
        <v>276.8</v>
      </c>
      <c r="D5585">
        <v>9</v>
      </c>
      <c r="E5585">
        <v>148.36000000000001</v>
      </c>
      <c r="F5585" t="s">
        <v>237</v>
      </c>
      <c r="G5585">
        <f>_xlfn.XLOOKUP(A5585,'List of Molecules Used'!$D$3:$D$55,'List of Molecules Used'!$E$3:$E$55,"",0,1)</f>
        <v>395.42500000000001</v>
      </c>
      <c r="H5585">
        <f>_xlfn.XLOOKUP(A5585,'List of Molecules Used'!$D$3:$D$55,'List of Molecules Used'!$F$3:$F$55,"",0,1)</f>
        <v>36.24295</v>
      </c>
    </row>
    <row r="5586" spans="1:8">
      <c r="A5586" s="2" t="s">
        <v>154</v>
      </c>
      <c r="B5586" s="2"/>
      <c r="C5586">
        <v>276.8</v>
      </c>
      <c r="D5586">
        <v>9.5</v>
      </c>
      <c r="E5586">
        <v>148.33000000000001</v>
      </c>
      <c r="F5586" t="s">
        <v>237</v>
      </c>
      <c r="G5586">
        <f>_xlfn.XLOOKUP(A5586,'List of Molecules Used'!$D$3:$D$55,'List of Molecules Used'!$E$3:$E$55,"",0,1)</f>
        <v>395.42500000000001</v>
      </c>
      <c r="H5586">
        <f>_xlfn.XLOOKUP(A5586,'List of Molecules Used'!$D$3:$D$55,'List of Molecules Used'!$F$3:$F$55,"",0,1)</f>
        <v>36.24295</v>
      </c>
    </row>
    <row r="5587" spans="1:8">
      <c r="A5587" s="2" t="s">
        <v>154</v>
      </c>
      <c r="B5587" s="2"/>
      <c r="C5587">
        <v>276.8</v>
      </c>
      <c r="D5587">
        <v>10</v>
      </c>
      <c r="E5587">
        <v>148.31</v>
      </c>
      <c r="F5587" t="s">
        <v>237</v>
      </c>
      <c r="G5587">
        <f>_xlfn.XLOOKUP(A5587,'List of Molecules Used'!$D$3:$D$55,'List of Molecules Used'!$E$3:$E$55,"",0,1)</f>
        <v>395.42500000000001</v>
      </c>
      <c r="H5587">
        <f>_xlfn.XLOOKUP(A5587,'List of Molecules Used'!$D$3:$D$55,'List of Molecules Used'!$F$3:$F$55,"",0,1)</f>
        <v>36.24295</v>
      </c>
    </row>
    <row r="5588" spans="1:8">
      <c r="A5588" s="2" t="s">
        <v>154</v>
      </c>
      <c r="B5588" s="2"/>
      <c r="C5588">
        <v>316.33999999999997</v>
      </c>
      <c r="D5588">
        <v>1</v>
      </c>
      <c r="E5588">
        <v>104.14</v>
      </c>
      <c r="F5588" t="s">
        <v>238</v>
      </c>
      <c r="G5588">
        <f>_xlfn.XLOOKUP(A5588,'List of Molecules Used'!$D$3:$D$55,'List of Molecules Used'!$E$3:$E$55,"",0,1)</f>
        <v>395.42500000000001</v>
      </c>
      <c r="H5588">
        <f>_xlfn.XLOOKUP(A5588,'List of Molecules Used'!$D$3:$D$55,'List of Molecules Used'!$F$3:$F$55,"",0,1)</f>
        <v>36.24295</v>
      </c>
    </row>
    <row r="5589" spans="1:8">
      <c r="A5589" s="2" t="s">
        <v>154</v>
      </c>
      <c r="B5589" s="2"/>
      <c r="C5589">
        <v>316.33999999999997</v>
      </c>
      <c r="D5589">
        <v>1.5</v>
      </c>
      <c r="E5589">
        <v>105.03</v>
      </c>
      <c r="F5589" t="s">
        <v>238</v>
      </c>
      <c r="G5589">
        <f>_xlfn.XLOOKUP(A5589,'List of Molecules Used'!$D$3:$D$55,'List of Molecules Used'!$E$3:$E$55,"",0,1)</f>
        <v>395.42500000000001</v>
      </c>
      <c r="H5589">
        <f>_xlfn.XLOOKUP(A5589,'List of Molecules Used'!$D$3:$D$55,'List of Molecules Used'!$F$3:$F$55,"",0,1)</f>
        <v>36.24295</v>
      </c>
    </row>
    <row r="5590" spans="1:8">
      <c r="A5590" s="2" t="s">
        <v>154</v>
      </c>
      <c r="B5590" s="2"/>
      <c r="C5590">
        <v>316.33999999999997</v>
      </c>
      <c r="D5590">
        <v>2</v>
      </c>
      <c r="E5590">
        <v>105.99</v>
      </c>
      <c r="F5590" t="s">
        <v>238</v>
      </c>
      <c r="G5590">
        <f>_xlfn.XLOOKUP(A5590,'List of Molecules Used'!$D$3:$D$55,'List of Molecules Used'!$E$3:$E$55,"",0,1)</f>
        <v>395.42500000000001</v>
      </c>
      <c r="H5590">
        <f>_xlfn.XLOOKUP(A5590,'List of Molecules Used'!$D$3:$D$55,'List of Molecules Used'!$F$3:$F$55,"",0,1)</f>
        <v>36.24295</v>
      </c>
    </row>
    <row r="5591" spans="1:8">
      <c r="A5591" s="2" t="s">
        <v>154</v>
      </c>
      <c r="B5591" s="2"/>
      <c r="C5591">
        <v>316.33999999999997</v>
      </c>
      <c r="D5591">
        <v>2.5</v>
      </c>
      <c r="E5591">
        <v>107.04</v>
      </c>
      <c r="F5591" t="s">
        <v>238</v>
      </c>
      <c r="G5591">
        <f>_xlfn.XLOOKUP(A5591,'List of Molecules Used'!$D$3:$D$55,'List of Molecules Used'!$E$3:$E$55,"",0,1)</f>
        <v>395.42500000000001</v>
      </c>
      <c r="H5591">
        <f>_xlfn.XLOOKUP(A5591,'List of Molecules Used'!$D$3:$D$55,'List of Molecules Used'!$F$3:$F$55,"",0,1)</f>
        <v>36.24295</v>
      </c>
    </row>
    <row r="5592" spans="1:8">
      <c r="A5592" s="2" t="s">
        <v>154</v>
      </c>
      <c r="B5592" s="2"/>
      <c r="C5592">
        <v>316.33999999999997</v>
      </c>
      <c r="D5592">
        <v>3</v>
      </c>
      <c r="E5592">
        <v>108.19</v>
      </c>
      <c r="F5592" t="s">
        <v>238</v>
      </c>
      <c r="G5592">
        <f>_xlfn.XLOOKUP(A5592,'List of Molecules Used'!$D$3:$D$55,'List of Molecules Used'!$E$3:$E$55,"",0,1)</f>
        <v>395.42500000000001</v>
      </c>
      <c r="H5592">
        <f>_xlfn.XLOOKUP(A5592,'List of Molecules Used'!$D$3:$D$55,'List of Molecules Used'!$F$3:$F$55,"",0,1)</f>
        <v>36.24295</v>
      </c>
    </row>
    <row r="5593" spans="1:8">
      <c r="A5593" s="2" t="s">
        <v>154</v>
      </c>
      <c r="B5593" s="2"/>
      <c r="C5593">
        <v>316.33999999999997</v>
      </c>
      <c r="D5593">
        <v>3.5</v>
      </c>
      <c r="E5593">
        <v>109.47</v>
      </c>
      <c r="F5593" t="s">
        <v>238</v>
      </c>
      <c r="G5593">
        <f>_xlfn.XLOOKUP(A5593,'List of Molecules Used'!$D$3:$D$55,'List of Molecules Used'!$E$3:$E$55,"",0,1)</f>
        <v>395.42500000000001</v>
      </c>
      <c r="H5593">
        <f>_xlfn.XLOOKUP(A5593,'List of Molecules Used'!$D$3:$D$55,'List of Molecules Used'!$F$3:$F$55,"",0,1)</f>
        <v>36.24295</v>
      </c>
    </row>
    <row r="5594" spans="1:8">
      <c r="A5594" s="2" t="s">
        <v>154</v>
      </c>
      <c r="B5594" s="2"/>
      <c r="C5594">
        <v>316.33999999999997</v>
      </c>
      <c r="D5594">
        <v>4</v>
      </c>
      <c r="E5594">
        <v>110.91</v>
      </c>
      <c r="F5594" t="s">
        <v>238</v>
      </c>
      <c r="G5594">
        <f>_xlfn.XLOOKUP(A5594,'List of Molecules Used'!$D$3:$D$55,'List of Molecules Used'!$E$3:$E$55,"",0,1)</f>
        <v>395.42500000000001</v>
      </c>
      <c r="H5594">
        <f>_xlfn.XLOOKUP(A5594,'List of Molecules Used'!$D$3:$D$55,'List of Molecules Used'!$F$3:$F$55,"",0,1)</f>
        <v>36.24295</v>
      </c>
    </row>
    <row r="5595" spans="1:8">
      <c r="A5595" s="2" t="s">
        <v>154</v>
      </c>
      <c r="B5595" s="2"/>
      <c r="C5595">
        <v>316.33999999999997</v>
      </c>
      <c r="D5595">
        <v>4.5</v>
      </c>
      <c r="E5595">
        <v>112.54</v>
      </c>
      <c r="F5595" t="s">
        <v>238</v>
      </c>
      <c r="G5595">
        <f>_xlfn.XLOOKUP(A5595,'List of Molecules Used'!$D$3:$D$55,'List of Molecules Used'!$E$3:$E$55,"",0,1)</f>
        <v>395.42500000000001</v>
      </c>
      <c r="H5595">
        <f>_xlfn.XLOOKUP(A5595,'List of Molecules Used'!$D$3:$D$55,'List of Molecules Used'!$F$3:$F$55,"",0,1)</f>
        <v>36.24295</v>
      </c>
    </row>
    <row r="5596" spans="1:8">
      <c r="A5596" s="2" t="s">
        <v>154</v>
      </c>
      <c r="B5596" s="2"/>
      <c r="C5596">
        <v>316.33999999999997</v>
      </c>
      <c r="D5596">
        <v>5</v>
      </c>
      <c r="E5596">
        <v>114.4</v>
      </c>
      <c r="F5596" t="s">
        <v>238</v>
      </c>
      <c r="G5596">
        <f>_xlfn.XLOOKUP(A5596,'List of Molecules Used'!$D$3:$D$55,'List of Molecules Used'!$E$3:$E$55,"",0,1)</f>
        <v>395.42500000000001</v>
      </c>
      <c r="H5596">
        <f>_xlfn.XLOOKUP(A5596,'List of Molecules Used'!$D$3:$D$55,'List of Molecules Used'!$F$3:$F$55,"",0,1)</f>
        <v>36.24295</v>
      </c>
    </row>
    <row r="5597" spans="1:8">
      <c r="A5597" s="2" t="s">
        <v>154</v>
      </c>
      <c r="B5597" s="2"/>
      <c r="C5597">
        <v>316.33999999999997</v>
      </c>
      <c r="D5597">
        <v>5.5</v>
      </c>
      <c r="E5597">
        <v>116.55</v>
      </c>
      <c r="F5597" t="s">
        <v>238</v>
      </c>
      <c r="G5597">
        <f>_xlfn.XLOOKUP(A5597,'List of Molecules Used'!$D$3:$D$55,'List of Molecules Used'!$E$3:$E$55,"",0,1)</f>
        <v>395.42500000000001</v>
      </c>
      <c r="H5597">
        <f>_xlfn.XLOOKUP(A5597,'List of Molecules Used'!$D$3:$D$55,'List of Molecules Used'!$F$3:$F$55,"",0,1)</f>
        <v>36.24295</v>
      </c>
    </row>
    <row r="5598" spans="1:8">
      <c r="A5598" s="2" t="s">
        <v>154</v>
      </c>
      <c r="B5598" s="2"/>
      <c r="C5598">
        <v>316.33999999999997</v>
      </c>
      <c r="D5598">
        <v>6</v>
      </c>
      <c r="E5598">
        <v>119.05</v>
      </c>
      <c r="F5598" t="s">
        <v>238</v>
      </c>
      <c r="G5598">
        <f>_xlfn.XLOOKUP(A5598,'List of Molecules Used'!$D$3:$D$55,'List of Molecules Used'!$E$3:$E$55,"",0,1)</f>
        <v>395.42500000000001</v>
      </c>
      <c r="H5598">
        <f>_xlfn.XLOOKUP(A5598,'List of Molecules Used'!$D$3:$D$55,'List of Molecules Used'!$F$3:$F$55,"",0,1)</f>
        <v>36.24295</v>
      </c>
    </row>
    <row r="5599" spans="1:8">
      <c r="A5599" s="2" t="s">
        <v>154</v>
      </c>
      <c r="B5599" s="2"/>
      <c r="C5599">
        <v>316.33999999999997</v>
      </c>
      <c r="D5599">
        <v>6.4767999999999999</v>
      </c>
      <c r="E5599">
        <v>121.85</v>
      </c>
      <c r="F5599" t="s">
        <v>238</v>
      </c>
      <c r="G5599">
        <f>_xlfn.XLOOKUP(A5599,'List of Molecules Used'!$D$3:$D$55,'List of Molecules Used'!$E$3:$E$55,"",0,1)</f>
        <v>395.42500000000001</v>
      </c>
      <c r="H5599">
        <f>_xlfn.XLOOKUP(A5599,'List of Molecules Used'!$D$3:$D$55,'List of Molecules Used'!$F$3:$F$55,"",0,1)</f>
        <v>36.24295</v>
      </c>
    </row>
    <row r="5600" spans="1:8">
      <c r="A5600" s="2" t="s">
        <v>154</v>
      </c>
      <c r="B5600" s="2"/>
      <c r="C5600">
        <v>316.33999999999997</v>
      </c>
      <c r="D5600">
        <v>6.4767999999999999</v>
      </c>
      <c r="E5600">
        <v>161.58000000000001</v>
      </c>
      <c r="F5600" t="s">
        <v>237</v>
      </c>
      <c r="G5600">
        <f>_xlfn.XLOOKUP(A5600,'List of Molecules Used'!$D$3:$D$55,'List of Molecules Used'!$E$3:$E$55,"",0,1)</f>
        <v>395.42500000000001</v>
      </c>
      <c r="H5600">
        <f>_xlfn.XLOOKUP(A5600,'List of Molecules Used'!$D$3:$D$55,'List of Molecules Used'!$F$3:$F$55,"",0,1)</f>
        <v>36.24295</v>
      </c>
    </row>
    <row r="5601" spans="1:8">
      <c r="A5601" s="2" t="s">
        <v>154</v>
      </c>
      <c r="B5601" s="2"/>
      <c r="C5601">
        <v>316.33999999999997</v>
      </c>
      <c r="D5601">
        <v>6.5</v>
      </c>
      <c r="E5601">
        <v>161.58000000000001</v>
      </c>
      <c r="F5601" t="s">
        <v>237</v>
      </c>
      <c r="G5601">
        <f>_xlfn.XLOOKUP(A5601,'List of Molecules Used'!$D$3:$D$55,'List of Molecules Used'!$E$3:$E$55,"",0,1)</f>
        <v>395.42500000000001</v>
      </c>
      <c r="H5601">
        <f>_xlfn.XLOOKUP(A5601,'List of Molecules Used'!$D$3:$D$55,'List of Molecules Used'!$F$3:$F$55,"",0,1)</f>
        <v>36.24295</v>
      </c>
    </row>
    <row r="5602" spans="1:8">
      <c r="A5602" s="2" t="s">
        <v>154</v>
      </c>
      <c r="B5602" s="2"/>
      <c r="C5602">
        <v>316.33999999999997</v>
      </c>
      <c r="D5602">
        <v>7</v>
      </c>
      <c r="E5602">
        <v>161.51</v>
      </c>
      <c r="F5602" t="s">
        <v>237</v>
      </c>
      <c r="G5602">
        <f>_xlfn.XLOOKUP(A5602,'List of Molecules Used'!$D$3:$D$55,'List of Molecules Used'!$E$3:$E$55,"",0,1)</f>
        <v>395.42500000000001</v>
      </c>
      <c r="H5602">
        <f>_xlfn.XLOOKUP(A5602,'List of Molecules Used'!$D$3:$D$55,'List of Molecules Used'!$F$3:$F$55,"",0,1)</f>
        <v>36.24295</v>
      </c>
    </row>
    <row r="5603" spans="1:8">
      <c r="A5603" s="2" t="s">
        <v>154</v>
      </c>
      <c r="B5603" s="2"/>
      <c r="C5603">
        <v>316.33999999999997</v>
      </c>
      <c r="D5603">
        <v>7.5</v>
      </c>
      <c r="E5603">
        <v>161.43</v>
      </c>
      <c r="F5603" t="s">
        <v>237</v>
      </c>
      <c r="G5603">
        <f>_xlfn.XLOOKUP(A5603,'List of Molecules Used'!$D$3:$D$55,'List of Molecules Used'!$E$3:$E$55,"",0,1)</f>
        <v>395.42500000000001</v>
      </c>
      <c r="H5603">
        <f>_xlfn.XLOOKUP(A5603,'List of Molecules Used'!$D$3:$D$55,'List of Molecules Used'!$F$3:$F$55,"",0,1)</f>
        <v>36.24295</v>
      </c>
    </row>
    <row r="5604" spans="1:8">
      <c r="A5604" s="2" t="s">
        <v>154</v>
      </c>
      <c r="B5604" s="2"/>
      <c r="C5604">
        <v>316.33999999999997</v>
      </c>
      <c r="D5604">
        <v>8</v>
      </c>
      <c r="E5604">
        <v>161.36000000000001</v>
      </c>
      <c r="F5604" t="s">
        <v>237</v>
      </c>
      <c r="G5604">
        <f>_xlfn.XLOOKUP(A5604,'List of Molecules Used'!$D$3:$D$55,'List of Molecules Used'!$E$3:$E$55,"",0,1)</f>
        <v>395.42500000000001</v>
      </c>
      <c r="H5604">
        <f>_xlfn.XLOOKUP(A5604,'List of Molecules Used'!$D$3:$D$55,'List of Molecules Used'!$F$3:$F$55,"",0,1)</f>
        <v>36.24295</v>
      </c>
    </row>
    <row r="5605" spans="1:8">
      <c r="A5605" s="2" t="s">
        <v>154</v>
      </c>
      <c r="B5605" s="2"/>
      <c r="C5605">
        <v>316.33999999999997</v>
      </c>
      <c r="D5605">
        <v>8.5</v>
      </c>
      <c r="E5605">
        <v>161.29</v>
      </c>
      <c r="F5605" t="s">
        <v>237</v>
      </c>
      <c r="G5605">
        <f>_xlfn.XLOOKUP(A5605,'List of Molecules Used'!$D$3:$D$55,'List of Molecules Used'!$E$3:$E$55,"",0,1)</f>
        <v>395.42500000000001</v>
      </c>
      <c r="H5605">
        <f>_xlfn.XLOOKUP(A5605,'List of Molecules Used'!$D$3:$D$55,'List of Molecules Used'!$F$3:$F$55,"",0,1)</f>
        <v>36.24295</v>
      </c>
    </row>
    <row r="5606" spans="1:8">
      <c r="A5606" s="2" t="s">
        <v>154</v>
      </c>
      <c r="B5606" s="2"/>
      <c r="C5606">
        <v>316.33999999999997</v>
      </c>
      <c r="D5606">
        <v>9</v>
      </c>
      <c r="E5606">
        <v>161.22</v>
      </c>
      <c r="F5606" t="s">
        <v>237</v>
      </c>
      <c r="G5606">
        <f>_xlfn.XLOOKUP(A5606,'List of Molecules Used'!$D$3:$D$55,'List of Molecules Used'!$E$3:$E$55,"",0,1)</f>
        <v>395.42500000000001</v>
      </c>
      <c r="H5606">
        <f>_xlfn.XLOOKUP(A5606,'List of Molecules Used'!$D$3:$D$55,'List of Molecules Used'!$F$3:$F$55,"",0,1)</f>
        <v>36.24295</v>
      </c>
    </row>
    <row r="5607" spans="1:8">
      <c r="A5607" s="2" t="s">
        <v>154</v>
      </c>
      <c r="B5607" s="2"/>
      <c r="C5607">
        <v>316.33999999999997</v>
      </c>
      <c r="D5607">
        <v>9.5</v>
      </c>
      <c r="E5607">
        <v>161.15</v>
      </c>
      <c r="F5607" t="s">
        <v>237</v>
      </c>
      <c r="G5607">
        <f>_xlfn.XLOOKUP(A5607,'List of Molecules Used'!$D$3:$D$55,'List of Molecules Used'!$E$3:$E$55,"",0,1)</f>
        <v>395.42500000000001</v>
      </c>
      <c r="H5607">
        <f>_xlfn.XLOOKUP(A5607,'List of Molecules Used'!$D$3:$D$55,'List of Molecules Used'!$F$3:$F$55,"",0,1)</f>
        <v>36.24295</v>
      </c>
    </row>
    <row r="5608" spans="1:8">
      <c r="A5608" s="2" t="s">
        <v>154</v>
      </c>
      <c r="B5608" s="2"/>
      <c r="C5608">
        <v>316.33999999999997</v>
      </c>
      <c r="D5608">
        <v>10</v>
      </c>
      <c r="E5608">
        <v>161.09</v>
      </c>
      <c r="F5608" t="s">
        <v>237</v>
      </c>
      <c r="G5608">
        <f>_xlfn.XLOOKUP(A5608,'List of Molecules Used'!$D$3:$D$55,'List of Molecules Used'!$E$3:$E$55,"",0,1)</f>
        <v>395.42500000000001</v>
      </c>
      <c r="H5608">
        <f>_xlfn.XLOOKUP(A5608,'List of Molecules Used'!$D$3:$D$55,'List of Molecules Used'!$F$3:$F$55,"",0,1)</f>
        <v>36.24295</v>
      </c>
    </row>
    <row r="5609" spans="1:8">
      <c r="A5609" s="2" t="s">
        <v>154</v>
      </c>
      <c r="B5609" s="2"/>
      <c r="C5609">
        <v>355.88</v>
      </c>
      <c r="D5609">
        <v>1</v>
      </c>
      <c r="E5609">
        <v>110.79</v>
      </c>
      <c r="F5609" t="s">
        <v>238</v>
      </c>
      <c r="G5609">
        <f>_xlfn.XLOOKUP(A5609,'List of Molecules Used'!$D$3:$D$55,'List of Molecules Used'!$E$3:$E$55,"",0,1)</f>
        <v>395.42500000000001</v>
      </c>
      <c r="H5609">
        <f>_xlfn.XLOOKUP(A5609,'List of Molecules Used'!$D$3:$D$55,'List of Molecules Used'!$F$3:$F$55,"",0,1)</f>
        <v>36.24295</v>
      </c>
    </row>
    <row r="5610" spans="1:8">
      <c r="A5610" s="2" t="s">
        <v>154</v>
      </c>
      <c r="B5610" s="2"/>
      <c r="C5610">
        <v>355.88</v>
      </c>
      <c r="D5610">
        <v>1.5</v>
      </c>
      <c r="E5610">
        <v>111.31</v>
      </c>
      <c r="F5610" t="s">
        <v>238</v>
      </c>
      <c r="G5610">
        <f>_xlfn.XLOOKUP(A5610,'List of Molecules Used'!$D$3:$D$55,'List of Molecules Used'!$E$3:$E$55,"",0,1)</f>
        <v>395.42500000000001</v>
      </c>
      <c r="H5610">
        <f>_xlfn.XLOOKUP(A5610,'List of Molecules Used'!$D$3:$D$55,'List of Molecules Used'!$F$3:$F$55,"",0,1)</f>
        <v>36.24295</v>
      </c>
    </row>
    <row r="5611" spans="1:8">
      <c r="A5611" s="2" t="s">
        <v>154</v>
      </c>
      <c r="B5611" s="2"/>
      <c r="C5611">
        <v>355.88</v>
      </c>
      <c r="D5611">
        <v>2</v>
      </c>
      <c r="E5611">
        <v>111.85</v>
      </c>
      <c r="F5611" t="s">
        <v>238</v>
      </c>
      <c r="G5611">
        <f>_xlfn.XLOOKUP(A5611,'List of Molecules Used'!$D$3:$D$55,'List of Molecules Used'!$E$3:$E$55,"",0,1)</f>
        <v>395.42500000000001</v>
      </c>
      <c r="H5611">
        <f>_xlfn.XLOOKUP(A5611,'List of Molecules Used'!$D$3:$D$55,'List of Molecules Used'!$F$3:$F$55,"",0,1)</f>
        <v>36.24295</v>
      </c>
    </row>
    <row r="5612" spans="1:8">
      <c r="A5612" s="2" t="s">
        <v>154</v>
      </c>
      <c r="B5612" s="2"/>
      <c r="C5612">
        <v>355.88</v>
      </c>
      <c r="D5612">
        <v>2.5</v>
      </c>
      <c r="E5612">
        <v>112.41</v>
      </c>
      <c r="F5612" t="s">
        <v>238</v>
      </c>
      <c r="G5612">
        <f>_xlfn.XLOOKUP(A5612,'List of Molecules Used'!$D$3:$D$55,'List of Molecules Used'!$E$3:$E$55,"",0,1)</f>
        <v>395.42500000000001</v>
      </c>
      <c r="H5612">
        <f>_xlfn.XLOOKUP(A5612,'List of Molecules Used'!$D$3:$D$55,'List of Molecules Used'!$F$3:$F$55,"",0,1)</f>
        <v>36.24295</v>
      </c>
    </row>
    <row r="5613" spans="1:8">
      <c r="A5613" s="2" t="s">
        <v>154</v>
      </c>
      <c r="B5613" s="2"/>
      <c r="C5613">
        <v>355.88</v>
      </c>
      <c r="D5613">
        <v>3</v>
      </c>
      <c r="E5613">
        <v>112.99</v>
      </c>
      <c r="F5613" t="s">
        <v>238</v>
      </c>
      <c r="G5613">
        <f>_xlfn.XLOOKUP(A5613,'List of Molecules Used'!$D$3:$D$55,'List of Molecules Used'!$E$3:$E$55,"",0,1)</f>
        <v>395.42500000000001</v>
      </c>
      <c r="H5613">
        <f>_xlfn.XLOOKUP(A5613,'List of Molecules Used'!$D$3:$D$55,'List of Molecules Used'!$F$3:$F$55,"",0,1)</f>
        <v>36.24295</v>
      </c>
    </row>
    <row r="5614" spans="1:8">
      <c r="A5614" s="2" t="s">
        <v>154</v>
      </c>
      <c r="B5614" s="2"/>
      <c r="C5614">
        <v>355.88</v>
      </c>
      <c r="D5614">
        <v>3.5</v>
      </c>
      <c r="E5614">
        <v>113.6</v>
      </c>
      <c r="F5614" t="s">
        <v>238</v>
      </c>
      <c r="G5614">
        <f>_xlfn.XLOOKUP(A5614,'List of Molecules Used'!$D$3:$D$55,'List of Molecules Used'!$E$3:$E$55,"",0,1)</f>
        <v>395.42500000000001</v>
      </c>
      <c r="H5614">
        <f>_xlfn.XLOOKUP(A5614,'List of Molecules Used'!$D$3:$D$55,'List of Molecules Used'!$F$3:$F$55,"",0,1)</f>
        <v>36.24295</v>
      </c>
    </row>
    <row r="5615" spans="1:8">
      <c r="A5615" s="2" t="s">
        <v>154</v>
      </c>
      <c r="B5615" s="2"/>
      <c r="C5615">
        <v>355.88</v>
      </c>
      <c r="D5615">
        <v>4</v>
      </c>
      <c r="E5615">
        <v>114.24</v>
      </c>
      <c r="F5615" t="s">
        <v>238</v>
      </c>
      <c r="G5615">
        <f>_xlfn.XLOOKUP(A5615,'List of Molecules Used'!$D$3:$D$55,'List of Molecules Used'!$E$3:$E$55,"",0,1)</f>
        <v>395.42500000000001</v>
      </c>
      <c r="H5615">
        <f>_xlfn.XLOOKUP(A5615,'List of Molecules Used'!$D$3:$D$55,'List of Molecules Used'!$F$3:$F$55,"",0,1)</f>
        <v>36.24295</v>
      </c>
    </row>
    <row r="5616" spans="1:8">
      <c r="A5616" s="2" t="s">
        <v>154</v>
      </c>
      <c r="B5616" s="2"/>
      <c r="C5616">
        <v>355.88</v>
      </c>
      <c r="D5616">
        <v>4.5</v>
      </c>
      <c r="E5616">
        <v>114.9</v>
      </c>
      <c r="F5616" t="s">
        <v>238</v>
      </c>
      <c r="G5616">
        <f>_xlfn.XLOOKUP(A5616,'List of Molecules Used'!$D$3:$D$55,'List of Molecules Used'!$E$3:$E$55,"",0,1)</f>
        <v>395.42500000000001</v>
      </c>
      <c r="H5616">
        <f>_xlfn.XLOOKUP(A5616,'List of Molecules Used'!$D$3:$D$55,'List of Molecules Used'!$F$3:$F$55,"",0,1)</f>
        <v>36.24295</v>
      </c>
    </row>
    <row r="5617" spans="1:8">
      <c r="A5617" s="2" t="s">
        <v>154</v>
      </c>
      <c r="B5617" s="2"/>
      <c r="C5617">
        <v>355.88</v>
      </c>
      <c r="D5617">
        <v>5</v>
      </c>
      <c r="E5617">
        <v>115.6</v>
      </c>
      <c r="F5617" t="s">
        <v>238</v>
      </c>
      <c r="G5617">
        <f>_xlfn.XLOOKUP(A5617,'List of Molecules Used'!$D$3:$D$55,'List of Molecules Used'!$E$3:$E$55,"",0,1)</f>
        <v>395.42500000000001</v>
      </c>
      <c r="H5617">
        <f>_xlfn.XLOOKUP(A5617,'List of Molecules Used'!$D$3:$D$55,'List of Molecules Used'!$F$3:$F$55,"",0,1)</f>
        <v>36.24295</v>
      </c>
    </row>
    <row r="5618" spans="1:8">
      <c r="A5618" s="2" t="s">
        <v>154</v>
      </c>
      <c r="B5618" s="2"/>
      <c r="C5618">
        <v>355.88</v>
      </c>
      <c r="D5618">
        <v>5.5</v>
      </c>
      <c r="E5618">
        <v>116.33</v>
      </c>
      <c r="F5618" t="s">
        <v>238</v>
      </c>
      <c r="G5618">
        <f>_xlfn.XLOOKUP(A5618,'List of Molecules Used'!$D$3:$D$55,'List of Molecules Used'!$E$3:$E$55,"",0,1)</f>
        <v>395.42500000000001</v>
      </c>
      <c r="H5618">
        <f>_xlfn.XLOOKUP(A5618,'List of Molecules Used'!$D$3:$D$55,'List of Molecules Used'!$F$3:$F$55,"",0,1)</f>
        <v>36.24295</v>
      </c>
    </row>
    <row r="5619" spans="1:8">
      <c r="A5619" s="2" t="s">
        <v>154</v>
      </c>
      <c r="B5619" s="2"/>
      <c r="C5619">
        <v>355.88</v>
      </c>
      <c r="D5619">
        <v>6</v>
      </c>
      <c r="E5619">
        <v>117.1</v>
      </c>
      <c r="F5619" t="s">
        <v>238</v>
      </c>
      <c r="G5619">
        <f>_xlfn.XLOOKUP(A5619,'List of Molecules Used'!$D$3:$D$55,'List of Molecules Used'!$E$3:$E$55,"",0,1)</f>
        <v>395.42500000000001</v>
      </c>
      <c r="H5619">
        <f>_xlfn.XLOOKUP(A5619,'List of Molecules Used'!$D$3:$D$55,'List of Molecules Used'!$F$3:$F$55,"",0,1)</f>
        <v>36.24295</v>
      </c>
    </row>
    <row r="5620" spans="1:8">
      <c r="A5620" s="2" t="s">
        <v>154</v>
      </c>
      <c r="B5620" s="2"/>
      <c r="C5620">
        <v>355.88</v>
      </c>
      <c r="D5620">
        <v>6.5</v>
      </c>
      <c r="E5620">
        <v>117.91</v>
      </c>
      <c r="F5620" t="s">
        <v>238</v>
      </c>
      <c r="G5620">
        <f>_xlfn.XLOOKUP(A5620,'List of Molecules Used'!$D$3:$D$55,'List of Molecules Used'!$E$3:$E$55,"",0,1)</f>
        <v>395.42500000000001</v>
      </c>
      <c r="H5620">
        <f>_xlfn.XLOOKUP(A5620,'List of Molecules Used'!$D$3:$D$55,'List of Molecules Used'!$F$3:$F$55,"",0,1)</f>
        <v>36.24295</v>
      </c>
    </row>
    <row r="5621" spans="1:8">
      <c r="A5621" s="2" t="s">
        <v>154</v>
      </c>
      <c r="B5621" s="2"/>
      <c r="C5621">
        <v>355.88</v>
      </c>
      <c r="D5621">
        <v>7</v>
      </c>
      <c r="E5621">
        <v>118.77</v>
      </c>
      <c r="F5621" t="s">
        <v>238</v>
      </c>
      <c r="G5621">
        <f>_xlfn.XLOOKUP(A5621,'List of Molecules Used'!$D$3:$D$55,'List of Molecules Used'!$E$3:$E$55,"",0,1)</f>
        <v>395.42500000000001</v>
      </c>
      <c r="H5621">
        <f>_xlfn.XLOOKUP(A5621,'List of Molecules Used'!$D$3:$D$55,'List of Molecules Used'!$F$3:$F$55,"",0,1)</f>
        <v>36.24295</v>
      </c>
    </row>
    <row r="5622" spans="1:8">
      <c r="A5622" s="2" t="s">
        <v>154</v>
      </c>
      <c r="B5622" s="2"/>
      <c r="C5622">
        <v>355.88</v>
      </c>
      <c r="D5622">
        <v>7.5</v>
      </c>
      <c r="E5622">
        <v>119.68</v>
      </c>
      <c r="F5622" t="s">
        <v>238</v>
      </c>
      <c r="G5622">
        <f>_xlfn.XLOOKUP(A5622,'List of Molecules Used'!$D$3:$D$55,'List of Molecules Used'!$E$3:$E$55,"",0,1)</f>
        <v>395.42500000000001</v>
      </c>
      <c r="H5622">
        <f>_xlfn.XLOOKUP(A5622,'List of Molecules Used'!$D$3:$D$55,'List of Molecules Used'!$F$3:$F$55,"",0,1)</f>
        <v>36.24295</v>
      </c>
    </row>
    <row r="5623" spans="1:8">
      <c r="A5623" s="2" t="s">
        <v>154</v>
      </c>
      <c r="B5623" s="2"/>
      <c r="C5623">
        <v>355.88</v>
      </c>
      <c r="D5623">
        <v>8</v>
      </c>
      <c r="E5623">
        <v>120.65</v>
      </c>
      <c r="F5623" t="s">
        <v>238</v>
      </c>
      <c r="G5623">
        <f>_xlfn.XLOOKUP(A5623,'List of Molecules Used'!$D$3:$D$55,'List of Molecules Used'!$E$3:$E$55,"",0,1)</f>
        <v>395.42500000000001</v>
      </c>
      <c r="H5623">
        <f>_xlfn.XLOOKUP(A5623,'List of Molecules Used'!$D$3:$D$55,'List of Molecules Used'!$F$3:$F$55,"",0,1)</f>
        <v>36.24295</v>
      </c>
    </row>
    <row r="5624" spans="1:8">
      <c r="A5624" s="2" t="s">
        <v>154</v>
      </c>
      <c r="B5624" s="2"/>
      <c r="C5624">
        <v>355.88</v>
      </c>
      <c r="D5624">
        <v>8.5</v>
      </c>
      <c r="E5624">
        <v>121.68</v>
      </c>
      <c r="F5624" t="s">
        <v>238</v>
      </c>
      <c r="G5624">
        <f>_xlfn.XLOOKUP(A5624,'List of Molecules Used'!$D$3:$D$55,'List of Molecules Used'!$E$3:$E$55,"",0,1)</f>
        <v>395.42500000000001</v>
      </c>
      <c r="H5624">
        <f>_xlfn.XLOOKUP(A5624,'List of Molecules Used'!$D$3:$D$55,'List of Molecules Used'!$F$3:$F$55,"",0,1)</f>
        <v>36.24295</v>
      </c>
    </row>
    <row r="5625" spans="1:8">
      <c r="A5625" s="2" t="s">
        <v>154</v>
      </c>
      <c r="B5625" s="2"/>
      <c r="C5625">
        <v>355.88</v>
      </c>
      <c r="D5625">
        <v>9</v>
      </c>
      <c r="E5625">
        <v>122.78</v>
      </c>
      <c r="F5625" t="s">
        <v>238</v>
      </c>
      <c r="G5625">
        <f>_xlfn.XLOOKUP(A5625,'List of Molecules Used'!$D$3:$D$55,'List of Molecules Used'!$E$3:$E$55,"",0,1)</f>
        <v>395.42500000000001</v>
      </c>
      <c r="H5625">
        <f>_xlfn.XLOOKUP(A5625,'List of Molecules Used'!$D$3:$D$55,'List of Molecules Used'!$F$3:$F$55,"",0,1)</f>
        <v>36.24295</v>
      </c>
    </row>
    <row r="5626" spans="1:8">
      <c r="A5626" s="2" t="s">
        <v>154</v>
      </c>
      <c r="B5626" s="2"/>
      <c r="C5626">
        <v>355.88</v>
      </c>
      <c r="D5626">
        <v>9.5</v>
      </c>
      <c r="E5626">
        <v>123.97</v>
      </c>
      <c r="F5626" t="s">
        <v>238</v>
      </c>
      <c r="G5626">
        <f>_xlfn.XLOOKUP(A5626,'List of Molecules Used'!$D$3:$D$55,'List of Molecules Used'!$E$3:$E$55,"",0,1)</f>
        <v>395.42500000000001</v>
      </c>
      <c r="H5626">
        <f>_xlfn.XLOOKUP(A5626,'List of Molecules Used'!$D$3:$D$55,'List of Molecules Used'!$F$3:$F$55,"",0,1)</f>
        <v>36.24295</v>
      </c>
    </row>
    <row r="5627" spans="1:8">
      <c r="A5627" s="2" t="s">
        <v>154</v>
      </c>
      <c r="B5627" s="2"/>
      <c r="C5627">
        <v>355.88</v>
      </c>
      <c r="D5627">
        <v>10</v>
      </c>
      <c r="E5627">
        <v>125.24</v>
      </c>
      <c r="F5627" t="s">
        <v>238</v>
      </c>
      <c r="G5627">
        <f>_xlfn.XLOOKUP(A5627,'List of Molecules Used'!$D$3:$D$55,'List of Molecules Used'!$E$3:$E$55,"",0,1)</f>
        <v>395.42500000000001</v>
      </c>
      <c r="H5627">
        <f>_xlfn.XLOOKUP(A5627,'List of Molecules Used'!$D$3:$D$55,'List of Molecules Used'!$F$3:$F$55,"",0,1)</f>
        <v>36.24295</v>
      </c>
    </row>
    <row r="5628" spans="1:8">
      <c r="A5628" s="2" t="s">
        <v>154</v>
      </c>
      <c r="B5628" s="2"/>
      <c r="C5628">
        <v>395.43</v>
      </c>
      <c r="D5628">
        <v>1</v>
      </c>
      <c r="E5628">
        <v>117.48</v>
      </c>
      <c r="F5628" t="s">
        <v>238</v>
      </c>
      <c r="G5628">
        <f>_xlfn.XLOOKUP(A5628,'List of Molecules Used'!$D$3:$D$55,'List of Molecules Used'!$E$3:$E$55,"",0,1)</f>
        <v>395.42500000000001</v>
      </c>
      <c r="H5628">
        <f>_xlfn.XLOOKUP(A5628,'List of Molecules Used'!$D$3:$D$55,'List of Molecules Used'!$F$3:$F$55,"",0,1)</f>
        <v>36.24295</v>
      </c>
    </row>
    <row r="5629" spans="1:8">
      <c r="A5629" s="2" t="s">
        <v>154</v>
      </c>
      <c r="B5629" s="2"/>
      <c r="C5629">
        <v>395.43</v>
      </c>
      <c r="D5629">
        <v>1.5</v>
      </c>
      <c r="E5629">
        <v>117.82</v>
      </c>
      <c r="F5629" t="s">
        <v>238</v>
      </c>
      <c r="G5629">
        <f>_xlfn.XLOOKUP(A5629,'List of Molecules Used'!$D$3:$D$55,'List of Molecules Used'!$E$3:$E$55,"",0,1)</f>
        <v>395.42500000000001</v>
      </c>
      <c r="H5629">
        <f>_xlfn.XLOOKUP(A5629,'List of Molecules Used'!$D$3:$D$55,'List of Molecules Used'!$F$3:$F$55,"",0,1)</f>
        <v>36.24295</v>
      </c>
    </row>
    <row r="5630" spans="1:8">
      <c r="A5630" s="2" t="s">
        <v>154</v>
      </c>
      <c r="B5630" s="2"/>
      <c r="C5630">
        <v>395.43</v>
      </c>
      <c r="D5630">
        <v>2</v>
      </c>
      <c r="E5630">
        <v>118.17</v>
      </c>
      <c r="F5630" t="s">
        <v>238</v>
      </c>
      <c r="G5630">
        <f>_xlfn.XLOOKUP(A5630,'List of Molecules Used'!$D$3:$D$55,'List of Molecules Used'!$E$3:$E$55,"",0,1)</f>
        <v>395.42500000000001</v>
      </c>
      <c r="H5630">
        <f>_xlfn.XLOOKUP(A5630,'List of Molecules Used'!$D$3:$D$55,'List of Molecules Used'!$F$3:$F$55,"",0,1)</f>
        <v>36.24295</v>
      </c>
    </row>
    <row r="5631" spans="1:8">
      <c r="A5631" s="2" t="s">
        <v>154</v>
      </c>
      <c r="B5631" s="2"/>
      <c r="C5631">
        <v>395.43</v>
      </c>
      <c r="D5631">
        <v>2.5</v>
      </c>
      <c r="E5631">
        <v>118.53</v>
      </c>
      <c r="F5631" t="s">
        <v>238</v>
      </c>
      <c r="G5631">
        <f>_xlfn.XLOOKUP(A5631,'List of Molecules Used'!$D$3:$D$55,'List of Molecules Used'!$E$3:$E$55,"",0,1)</f>
        <v>395.42500000000001</v>
      </c>
      <c r="H5631">
        <f>_xlfn.XLOOKUP(A5631,'List of Molecules Used'!$D$3:$D$55,'List of Molecules Used'!$F$3:$F$55,"",0,1)</f>
        <v>36.24295</v>
      </c>
    </row>
    <row r="5632" spans="1:8">
      <c r="A5632" s="2" t="s">
        <v>154</v>
      </c>
      <c r="B5632" s="2"/>
      <c r="C5632">
        <v>395.43</v>
      </c>
      <c r="D5632">
        <v>3</v>
      </c>
      <c r="E5632">
        <v>118.89</v>
      </c>
      <c r="F5632" t="s">
        <v>238</v>
      </c>
      <c r="G5632">
        <f>_xlfn.XLOOKUP(A5632,'List of Molecules Used'!$D$3:$D$55,'List of Molecules Used'!$E$3:$E$55,"",0,1)</f>
        <v>395.42500000000001</v>
      </c>
      <c r="H5632">
        <f>_xlfn.XLOOKUP(A5632,'List of Molecules Used'!$D$3:$D$55,'List of Molecules Used'!$F$3:$F$55,"",0,1)</f>
        <v>36.24295</v>
      </c>
    </row>
    <row r="5633" spans="1:8">
      <c r="A5633" s="2" t="s">
        <v>154</v>
      </c>
      <c r="B5633" s="2"/>
      <c r="C5633">
        <v>395.43</v>
      </c>
      <c r="D5633">
        <v>3.5</v>
      </c>
      <c r="E5633">
        <v>119.26</v>
      </c>
      <c r="F5633" t="s">
        <v>238</v>
      </c>
      <c r="G5633">
        <f>_xlfn.XLOOKUP(A5633,'List of Molecules Used'!$D$3:$D$55,'List of Molecules Used'!$E$3:$E$55,"",0,1)</f>
        <v>395.42500000000001</v>
      </c>
      <c r="H5633">
        <f>_xlfn.XLOOKUP(A5633,'List of Molecules Used'!$D$3:$D$55,'List of Molecules Used'!$F$3:$F$55,"",0,1)</f>
        <v>36.24295</v>
      </c>
    </row>
    <row r="5634" spans="1:8">
      <c r="A5634" s="2" t="s">
        <v>154</v>
      </c>
      <c r="B5634" s="2"/>
      <c r="C5634">
        <v>395.43</v>
      </c>
      <c r="D5634">
        <v>4</v>
      </c>
      <c r="E5634">
        <v>119.65</v>
      </c>
      <c r="F5634" t="s">
        <v>238</v>
      </c>
      <c r="G5634">
        <f>_xlfn.XLOOKUP(A5634,'List of Molecules Used'!$D$3:$D$55,'List of Molecules Used'!$E$3:$E$55,"",0,1)</f>
        <v>395.42500000000001</v>
      </c>
      <c r="H5634">
        <f>_xlfn.XLOOKUP(A5634,'List of Molecules Used'!$D$3:$D$55,'List of Molecules Used'!$F$3:$F$55,"",0,1)</f>
        <v>36.24295</v>
      </c>
    </row>
    <row r="5635" spans="1:8">
      <c r="A5635" s="2" t="s">
        <v>154</v>
      </c>
      <c r="B5635" s="2"/>
      <c r="C5635">
        <v>395.43</v>
      </c>
      <c r="D5635">
        <v>4.5</v>
      </c>
      <c r="E5635">
        <v>120.04</v>
      </c>
      <c r="F5635" t="s">
        <v>238</v>
      </c>
      <c r="G5635">
        <f>_xlfn.XLOOKUP(A5635,'List of Molecules Used'!$D$3:$D$55,'List of Molecules Used'!$E$3:$E$55,"",0,1)</f>
        <v>395.42500000000001</v>
      </c>
      <c r="H5635">
        <f>_xlfn.XLOOKUP(A5635,'List of Molecules Used'!$D$3:$D$55,'List of Molecules Used'!$F$3:$F$55,"",0,1)</f>
        <v>36.24295</v>
      </c>
    </row>
    <row r="5636" spans="1:8">
      <c r="A5636" s="2" t="s">
        <v>154</v>
      </c>
      <c r="B5636" s="2"/>
      <c r="C5636">
        <v>395.43</v>
      </c>
      <c r="D5636">
        <v>5</v>
      </c>
      <c r="E5636">
        <v>120.44</v>
      </c>
      <c r="F5636" t="s">
        <v>238</v>
      </c>
      <c r="G5636">
        <f>_xlfn.XLOOKUP(A5636,'List of Molecules Used'!$D$3:$D$55,'List of Molecules Used'!$E$3:$E$55,"",0,1)</f>
        <v>395.42500000000001</v>
      </c>
      <c r="H5636">
        <f>_xlfn.XLOOKUP(A5636,'List of Molecules Used'!$D$3:$D$55,'List of Molecules Used'!$F$3:$F$55,"",0,1)</f>
        <v>36.24295</v>
      </c>
    </row>
    <row r="5637" spans="1:8">
      <c r="A5637" s="2" t="s">
        <v>154</v>
      </c>
      <c r="B5637" s="2"/>
      <c r="C5637">
        <v>395.43</v>
      </c>
      <c r="D5637">
        <v>5.5</v>
      </c>
      <c r="E5637">
        <v>120.86</v>
      </c>
      <c r="F5637" t="s">
        <v>238</v>
      </c>
      <c r="G5637">
        <f>_xlfn.XLOOKUP(A5637,'List of Molecules Used'!$D$3:$D$55,'List of Molecules Used'!$E$3:$E$55,"",0,1)</f>
        <v>395.42500000000001</v>
      </c>
      <c r="H5637">
        <f>_xlfn.XLOOKUP(A5637,'List of Molecules Used'!$D$3:$D$55,'List of Molecules Used'!$F$3:$F$55,"",0,1)</f>
        <v>36.24295</v>
      </c>
    </row>
    <row r="5638" spans="1:8">
      <c r="A5638" s="2" t="s">
        <v>154</v>
      </c>
      <c r="B5638" s="2"/>
      <c r="C5638">
        <v>395.43</v>
      </c>
      <c r="D5638">
        <v>6</v>
      </c>
      <c r="E5638">
        <v>121.28</v>
      </c>
      <c r="F5638" t="s">
        <v>238</v>
      </c>
      <c r="G5638">
        <f>_xlfn.XLOOKUP(A5638,'List of Molecules Used'!$D$3:$D$55,'List of Molecules Used'!$E$3:$E$55,"",0,1)</f>
        <v>395.42500000000001</v>
      </c>
      <c r="H5638">
        <f>_xlfn.XLOOKUP(A5638,'List of Molecules Used'!$D$3:$D$55,'List of Molecules Used'!$F$3:$F$55,"",0,1)</f>
        <v>36.24295</v>
      </c>
    </row>
    <row r="5639" spans="1:8">
      <c r="A5639" s="2" t="s">
        <v>154</v>
      </c>
      <c r="B5639" s="2"/>
      <c r="C5639">
        <v>395.43</v>
      </c>
      <c r="D5639">
        <v>6.5</v>
      </c>
      <c r="E5639">
        <v>121.72</v>
      </c>
      <c r="F5639" t="s">
        <v>238</v>
      </c>
      <c r="G5639">
        <f>_xlfn.XLOOKUP(A5639,'List of Molecules Used'!$D$3:$D$55,'List of Molecules Used'!$E$3:$E$55,"",0,1)</f>
        <v>395.42500000000001</v>
      </c>
      <c r="H5639">
        <f>_xlfn.XLOOKUP(A5639,'List of Molecules Used'!$D$3:$D$55,'List of Molecules Used'!$F$3:$F$55,"",0,1)</f>
        <v>36.24295</v>
      </c>
    </row>
    <row r="5640" spans="1:8">
      <c r="A5640" s="2" t="s">
        <v>154</v>
      </c>
      <c r="B5640" s="2"/>
      <c r="C5640">
        <v>395.43</v>
      </c>
      <c r="D5640">
        <v>7</v>
      </c>
      <c r="E5640">
        <v>122.17</v>
      </c>
      <c r="F5640" t="s">
        <v>238</v>
      </c>
      <c r="G5640">
        <f>_xlfn.XLOOKUP(A5640,'List of Molecules Used'!$D$3:$D$55,'List of Molecules Used'!$E$3:$E$55,"",0,1)</f>
        <v>395.42500000000001</v>
      </c>
      <c r="H5640">
        <f>_xlfn.XLOOKUP(A5640,'List of Molecules Used'!$D$3:$D$55,'List of Molecules Used'!$F$3:$F$55,"",0,1)</f>
        <v>36.24295</v>
      </c>
    </row>
    <row r="5641" spans="1:8">
      <c r="A5641" s="2" t="s">
        <v>154</v>
      </c>
      <c r="B5641" s="2"/>
      <c r="C5641">
        <v>395.43</v>
      </c>
      <c r="D5641">
        <v>7.5</v>
      </c>
      <c r="E5641">
        <v>122.64</v>
      </c>
      <c r="F5641" t="s">
        <v>238</v>
      </c>
      <c r="G5641">
        <f>_xlfn.XLOOKUP(A5641,'List of Molecules Used'!$D$3:$D$55,'List of Molecules Used'!$E$3:$E$55,"",0,1)</f>
        <v>395.42500000000001</v>
      </c>
      <c r="H5641">
        <f>_xlfn.XLOOKUP(A5641,'List of Molecules Used'!$D$3:$D$55,'List of Molecules Used'!$F$3:$F$55,"",0,1)</f>
        <v>36.24295</v>
      </c>
    </row>
    <row r="5642" spans="1:8">
      <c r="A5642" s="2" t="s">
        <v>154</v>
      </c>
      <c r="B5642" s="2"/>
      <c r="C5642">
        <v>395.43</v>
      </c>
      <c r="D5642">
        <v>8</v>
      </c>
      <c r="E5642">
        <v>123.12</v>
      </c>
      <c r="F5642" t="s">
        <v>238</v>
      </c>
      <c r="G5642">
        <f>_xlfn.XLOOKUP(A5642,'List of Molecules Used'!$D$3:$D$55,'List of Molecules Used'!$E$3:$E$55,"",0,1)</f>
        <v>395.42500000000001</v>
      </c>
      <c r="H5642">
        <f>_xlfn.XLOOKUP(A5642,'List of Molecules Used'!$D$3:$D$55,'List of Molecules Used'!$F$3:$F$55,"",0,1)</f>
        <v>36.24295</v>
      </c>
    </row>
    <row r="5643" spans="1:8">
      <c r="A5643" s="2" t="s">
        <v>154</v>
      </c>
      <c r="B5643" s="2"/>
      <c r="C5643">
        <v>395.43</v>
      </c>
      <c r="D5643">
        <v>8.5</v>
      </c>
      <c r="E5643">
        <v>123.61</v>
      </c>
      <c r="F5643" t="s">
        <v>238</v>
      </c>
      <c r="G5643">
        <f>_xlfn.XLOOKUP(A5643,'List of Molecules Used'!$D$3:$D$55,'List of Molecules Used'!$E$3:$E$55,"",0,1)</f>
        <v>395.42500000000001</v>
      </c>
      <c r="H5643">
        <f>_xlfn.XLOOKUP(A5643,'List of Molecules Used'!$D$3:$D$55,'List of Molecules Used'!$F$3:$F$55,"",0,1)</f>
        <v>36.24295</v>
      </c>
    </row>
    <row r="5644" spans="1:8">
      <c r="A5644" s="2" t="s">
        <v>154</v>
      </c>
      <c r="B5644" s="2"/>
      <c r="C5644">
        <v>395.43</v>
      </c>
      <c r="D5644">
        <v>9</v>
      </c>
      <c r="E5644">
        <v>124.12</v>
      </c>
      <c r="F5644" t="s">
        <v>238</v>
      </c>
      <c r="G5644">
        <f>_xlfn.XLOOKUP(A5644,'List of Molecules Used'!$D$3:$D$55,'List of Molecules Used'!$E$3:$E$55,"",0,1)</f>
        <v>395.42500000000001</v>
      </c>
      <c r="H5644">
        <f>_xlfn.XLOOKUP(A5644,'List of Molecules Used'!$D$3:$D$55,'List of Molecules Used'!$F$3:$F$55,"",0,1)</f>
        <v>36.24295</v>
      </c>
    </row>
    <row r="5645" spans="1:8">
      <c r="A5645" s="2" t="s">
        <v>154</v>
      </c>
      <c r="B5645" s="2"/>
      <c r="C5645">
        <v>395.43</v>
      </c>
      <c r="D5645">
        <v>9.5</v>
      </c>
      <c r="E5645">
        <v>124.64</v>
      </c>
      <c r="F5645" t="s">
        <v>238</v>
      </c>
      <c r="G5645">
        <f>_xlfn.XLOOKUP(A5645,'List of Molecules Used'!$D$3:$D$55,'List of Molecules Used'!$E$3:$E$55,"",0,1)</f>
        <v>395.42500000000001</v>
      </c>
      <c r="H5645">
        <f>_xlfn.XLOOKUP(A5645,'List of Molecules Used'!$D$3:$D$55,'List of Molecules Used'!$F$3:$F$55,"",0,1)</f>
        <v>36.24295</v>
      </c>
    </row>
    <row r="5646" spans="1:8">
      <c r="A5646" s="2" t="s">
        <v>154</v>
      </c>
      <c r="B5646" s="2"/>
      <c r="C5646">
        <v>395.43</v>
      </c>
      <c r="D5646">
        <v>10</v>
      </c>
      <c r="E5646">
        <v>125.18</v>
      </c>
      <c r="F5646" t="s">
        <v>238</v>
      </c>
      <c r="G5646">
        <f>_xlfn.XLOOKUP(A5646,'List of Molecules Used'!$D$3:$D$55,'List of Molecules Used'!$E$3:$E$55,"",0,1)</f>
        <v>395.42500000000001</v>
      </c>
      <c r="H5646">
        <f>_xlfn.XLOOKUP(A5646,'List of Molecules Used'!$D$3:$D$55,'List of Molecules Used'!$F$3:$F$55,"",0,1)</f>
        <v>36.24295</v>
      </c>
    </row>
    <row r="5647" spans="1:8">
      <c r="A5647" s="2" t="s">
        <v>154</v>
      </c>
      <c r="B5647" s="2"/>
      <c r="C5647">
        <v>434.97</v>
      </c>
      <c r="D5647">
        <v>1</v>
      </c>
      <c r="E5647">
        <v>124.11</v>
      </c>
      <c r="F5647" t="s">
        <v>238</v>
      </c>
      <c r="G5647">
        <f>_xlfn.XLOOKUP(A5647,'List of Molecules Used'!$D$3:$D$55,'List of Molecules Used'!$E$3:$E$55,"",0,1)</f>
        <v>395.42500000000001</v>
      </c>
      <c r="H5647">
        <f>_xlfn.XLOOKUP(A5647,'List of Molecules Used'!$D$3:$D$55,'List of Molecules Used'!$F$3:$F$55,"",0,1)</f>
        <v>36.24295</v>
      </c>
    </row>
    <row r="5648" spans="1:8">
      <c r="A5648" s="2" t="s">
        <v>154</v>
      </c>
      <c r="B5648" s="2"/>
      <c r="C5648">
        <v>434.97</v>
      </c>
      <c r="D5648">
        <v>1.5</v>
      </c>
      <c r="E5648">
        <v>124.35</v>
      </c>
      <c r="F5648" t="s">
        <v>238</v>
      </c>
      <c r="G5648">
        <f>_xlfn.XLOOKUP(A5648,'List of Molecules Used'!$D$3:$D$55,'List of Molecules Used'!$E$3:$E$55,"",0,1)</f>
        <v>395.42500000000001</v>
      </c>
      <c r="H5648">
        <f>_xlfn.XLOOKUP(A5648,'List of Molecules Used'!$D$3:$D$55,'List of Molecules Used'!$F$3:$F$55,"",0,1)</f>
        <v>36.24295</v>
      </c>
    </row>
    <row r="5649" spans="1:8">
      <c r="A5649" s="2" t="s">
        <v>154</v>
      </c>
      <c r="B5649" s="2"/>
      <c r="C5649">
        <v>434.97</v>
      </c>
      <c r="D5649">
        <v>2</v>
      </c>
      <c r="E5649">
        <v>124.59</v>
      </c>
      <c r="F5649" t="s">
        <v>238</v>
      </c>
      <c r="G5649">
        <f>_xlfn.XLOOKUP(A5649,'List of Molecules Used'!$D$3:$D$55,'List of Molecules Used'!$E$3:$E$55,"",0,1)</f>
        <v>395.42500000000001</v>
      </c>
      <c r="H5649">
        <f>_xlfn.XLOOKUP(A5649,'List of Molecules Used'!$D$3:$D$55,'List of Molecules Used'!$F$3:$F$55,"",0,1)</f>
        <v>36.24295</v>
      </c>
    </row>
    <row r="5650" spans="1:8">
      <c r="A5650" s="2" t="s">
        <v>154</v>
      </c>
      <c r="B5650" s="2"/>
      <c r="C5650">
        <v>434.97</v>
      </c>
      <c r="D5650">
        <v>2.5</v>
      </c>
      <c r="E5650">
        <v>124.83</v>
      </c>
      <c r="F5650" t="s">
        <v>238</v>
      </c>
      <c r="G5650">
        <f>_xlfn.XLOOKUP(A5650,'List of Molecules Used'!$D$3:$D$55,'List of Molecules Used'!$E$3:$E$55,"",0,1)</f>
        <v>395.42500000000001</v>
      </c>
      <c r="H5650">
        <f>_xlfn.XLOOKUP(A5650,'List of Molecules Used'!$D$3:$D$55,'List of Molecules Used'!$F$3:$F$55,"",0,1)</f>
        <v>36.24295</v>
      </c>
    </row>
    <row r="5651" spans="1:8">
      <c r="A5651" s="2" t="s">
        <v>154</v>
      </c>
      <c r="B5651" s="2"/>
      <c r="C5651">
        <v>434.97</v>
      </c>
      <c r="D5651">
        <v>3</v>
      </c>
      <c r="E5651">
        <v>125.08</v>
      </c>
      <c r="F5651" t="s">
        <v>238</v>
      </c>
      <c r="G5651">
        <f>_xlfn.XLOOKUP(A5651,'List of Molecules Used'!$D$3:$D$55,'List of Molecules Used'!$E$3:$E$55,"",0,1)</f>
        <v>395.42500000000001</v>
      </c>
      <c r="H5651">
        <f>_xlfn.XLOOKUP(A5651,'List of Molecules Used'!$D$3:$D$55,'List of Molecules Used'!$F$3:$F$55,"",0,1)</f>
        <v>36.24295</v>
      </c>
    </row>
    <row r="5652" spans="1:8">
      <c r="A5652" s="2" t="s">
        <v>154</v>
      </c>
      <c r="B5652" s="2"/>
      <c r="C5652">
        <v>434.97</v>
      </c>
      <c r="D5652">
        <v>3.5</v>
      </c>
      <c r="E5652">
        <v>125.33</v>
      </c>
      <c r="F5652" t="s">
        <v>238</v>
      </c>
      <c r="G5652">
        <f>_xlfn.XLOOKUP(A5652,'List of Molecules Used'!$D$3:$D$55,'List of Molecules Used'!$E$3:$E$55,"",0,1)</f>
        <v>395.42500000000001</v>
      </c>
      <c r="H5652">
        <f>_xlfn.XLOOKUP(A5652,'List of Molecules Used'!$D$3:$D$55,'List of Molecules Used'!$F$3:$F$55,"",0,1)</f>
        <v>36.24295</v>
      </c>
    </row>
    <row r="5653" spans="1:8">
      <c r="A5653" s="2" t="s">
        <v>154</v>
      </c>
      <c r="B5653" s="2"/>
      <c r="C5653">
        <v>434.97</v>
      </c>
      <c r="D5653">
        <v>4</v>
      </c>
      <c r="E5653">
        <v>125.59</v>
      </c>
      <c r="F5653" t="s">
        <v>238</v>
      </c>
      <c r="G5653">
        <f>_xlfn.XLOOKUP(A5653,'List of Molecules Used'!$D$3:$D$55,'List of Molecules Used'!$E$3:$E$55,"",0,1)</f>
        <v>395.42500000000001</v>
      </c>
      <c r="H5653">
        <f>_xlfn.XLOOKUP(A5653,'List of Molecules Used'!$D$3:$D$55,'List of Molecules Used'!$F$3:$F$55,"",0,1)</f>
        <v>36.24295</v>
      </c>
    </row>
    <row r="5654" spans="1:8">
      <c r="A5654" s="2" t="s">
        <v>154</v>
      </c>
      <c r="B5654" s="2"/>
      <c r="C5654">
        <v>434.97</v>
      </c>
      <c r="D5654">
        <v>4.5</v>
      </c>
      <c r="E5654">
        <v>125.85</v>
      </c>
      <c r="F5654" t="s">
        <v>238</v>
      </c>
      <c r="G5654">
        <f>_xlfn.XLOOKUP(A5654,'List of Molecules Used'!$D$3:$D$55,'List of Molecules Used'!$E$3:$E$55,"",0,1)</f>
        <v>395.42500000000001</v>
      </c>
      <c r="H5654">
        <f>_xlfn.XLOOKUP(A5654,'List of Molecules Used'!$D$3:$D$55,'List of Molecules Used'!$F$3:$F$55,"",0,1)</f>
        <v>36.24295</v>
      </c>
    </row>
    <row r="5655" spans="1:8">
      <c r="A5655" s="2" t="s">
        <v>154</v>
      </c>
      <c r="B5655" s="2"/>
      <c r="C5655">
        <v>434.97</v>
      </c>
      <c r="D5655">
        <v>5</v>
      </c>
      <c r="E5655">
        <v>126.12</v>
      </c>
      <c r="F5655" t="s">
        <v>238</v>
      </c>
      <c r="G5655">
        <f>_xlfn.XLOOKUP(A5655,'List of Molecules Used'!$D$3:$D$55,'List of Molecules Used'!$E$3:$E$55,"",0,1)</f>
        <v>395.42500000000001</v>
      </c>
      <c r="H5655">
        <f>_xlfn.XLOOKUP(A5655,'List of Molecules Used'!$D$3:$D$55,'List of Molecules Used'!$F$3:$F$55,"",0,1)</f>
        <v>36.24295</v>
      </c>
    </row>
    <row r="5656" spans="1:8">
      <c r="A5656" s="2" t="s">
        <v>154</v>
      </c>
      <c r="B5656" s="2"/>
      <c r="C5656">
        <v>434.97</v>
      </c>
      <c r="D5656">
        <v>5.5</v>
      </c>
      <c r="E5656">
        <v>126.39</v>
      </c>
      <c r="F5656" t="s">
        <v>238</v>
      </c>
      <c r="G5656">
        <f>_xlfn.XLOOKUP(A5656,'List of Molecules Used'!$D$3:$D$55,'List of Molecules Used'!$E$3:$E$55,"",0,1)</f>
        <v>395.42500000000001</v>
      </c>
      <c r="H5656">
        <f>_xlfn.XLOOKUP(A5656,'List of Molecules Used'!$D$3:$D$55,'List of Molecules Used'!$F$3:$F$55,"",0,1)</f>
        <v>36.24295</v>
      </c>
    </row>
    <row r="5657" spans="1:8">
      <c r="A5657" s="2" t="s">
        <v>154</v>
      </c>
      <c r="B5657" s="2"/>
      <c r="C5657">
        <v>434.97</v>
      </c>
      <c r="D5657">
        <v>6</v>
      </c>
      <c r="E5657">
        <v>126.67</v>
      </c>
      <c r="F5657" t="s">
        <v>238</v>
      </c>
      <c r="G5657">
        <f>_xlfn.XLOOKUP(A5657,'List of Molecules Used'!$D$3:$D$55,'List of Molecules Used'!$E$3:$E$55,"",0,1)</f>
        <v>395.42500000000001</v>
      </c>
      <c r="H5657">
        <f>_xlfn.XLOOKUP(A5657,'List of Molecules Used'!$D$3:$D$55,'List of Molecules Used'!$F$3:$F$55,"",0,1)</f>
        <v>36.24295</v>
      </c>
    </row>
    <row r="5658" spans="1:8">
      <c r="A5658" s="2" t="s">
        <v>154</v>
      </c>
      <c r="B5658" s="2"/>
      <c r="C5658">
        <v>434.97</v>
      </c>
      <c r="D5658">
        <v>6.5</v>
      </c>
      <c r="E5658">
        <v>126.95</v>
      </c>
      <c r="F5658" t="s">
        <v>238</v>
      </c>
      <c r="G5658">
        <f>_xlfn.XLOOKUP(A5658,'List of Molecules Used'!$D$3:$D$55,'List of Molecules Used'!$E$3:$E$55,"",0,1)</f>
        <v>395.42500000000001</v>
      </c>
      <c r="H5658">
        <f>_xlfn.XLOOKUP(A5658,'List of Molecules Used'!$D$3:$D$55,'List of Molecules Used'!$F$3:$F$55,"",0,1)</f>
        <v>36.24295</v>
      </c>
    </row>
    <row r="5659" spans="1:8">
      <c r="A5659" s="2" t="s">
        <v>154</v>
      </c>
      <c r="B5659" s="2"/>
      <c r="C5659">
        <v>434.97</v>
      </c>
      <c r="D5659">
        <v>7</v>
      </c>
      <c r="E5659">
        <v>127.24</v>
      </c>
      <c r="F5659" t="s">
        <v>238</v>
      </c>
      <c r="G5659">
        <f>_xlfn.XLOOKUP(A5659,'List of Molecules Used'!$D$3:$D$55,'List of Molecules Used'!$E$3:$E$55,"",0,1)</f>
        <v>395.42500000000001</v>
      </c>
      <c r="H5659">
        <f>_xlfn.XLOOKUP(A5659,'List of Molecules Used'!$D$3:$D$55,'List of Molecules Used'!$F$3:$F$55,"",0,1)</f>
        <v>36.24295</v>
      </c>
    </row>
    <row r="5660" spans="1:8">
      <c r="A5660" s="2" t="s">
        <v>154</v>
      </c>
      <c r="B5660" s="2"/>
      <c r="C5660">
        <v>434.97</v>
      </c>
      <c r="D5660">
        <v>7.5</v>
      </c>
      <c r="E5660">
        <v>127.53</v>
      </c>
      <c r="F5660" t="s">
        <v>238</v>
      </c>
      <c r="G5660">
        <f>_xlfn.XLOOKUP(A5660,'List of Molecules Used'!$D$3:$D$55,'List of Molecules Used'!$E$3:$E$55,"",0,1)</f>
        <v>395.42500000000001</v>
      </c>
      <c r="H5660">
        <f>_xlfn.XLOOKUP(A5660,'List of Molecules Used'!$D$3:$D$55,'List of Molecules Used'!$F$3:$F$55,"",0,1)</f>
        <v>36.24295</v>
      </c>
    </row>
    <row r="5661" spans="1:8">
      <c r="A5661" s="2" t="s">
        <v>154</v>
      </c>
      <c r="B5661" s="2"/>
      <c r="C5661">
        <v>434.97</v>
      </c>
      <c r="D5661">
        <v>8</v>
      </c>
      <c r="E5661">
        <v>127.82</v>
      </c>
      <c r="F5661" t="s">
        <v>238</v>
      </c>
      <c r="G5661">
        <f>_xlfn.XLOOKUP(A5661,'List of Molecules Used'!$D$3:$D$55,'List of Molecules Used'!$E$3:$E$55,"",0,1)</f>
        <v>395.42500000000001</v>
      </c>
      <c r="H5661">
        <f>_xlfn.XLOOKUP(A5661,'List of Molecules Used'!$D$3:$D$55,'List of Molecules Used'!$F$3:$F$55,"",0,1)</f>
        <v>36.24295</v>
      </c>
    </row>
    <row r="5662" spans="1:8">
      <c r="A5662" s="2" t="s">
        <v>154</v>
      </c>
      <c r="B5662" s="2"/>
      <c r="C5662">
        <v>434.97</v>
      </c>
      <c r="D5662">
        <v>8.5</v>
      </c>
      <c r="E5662">
        <v>128.13</v>
      </c>
      <c r="F5662" t="s">
        <v>238</v>
      </c>
      <c r="G5662">
        <f>_xlfn.XLOOKUP(A5662,'List of Molecules Used'!$D$3:$D$55,'List of Molecules Used'!$E$3:$E$55,"",0,1)</f>
        <v>395.42500000000001</v>
      </c>
      <c r="H5662">
        <f>_xlfn.XLOOKUP(A5662,'List of Molecules Used'!$D$3:$D$55,'List of Molecules Used'!$F$3:$F$55,"",0,1)</f>
        <v>36.24295</v>
      </c>
    </row>
    <row r="5663" spans="1:8">
      <c r="A5663" s="2" t="s">
        <v>154</v>
      </c>
      <c r="B5663" s="2"/>
      <c r="C5663">
        <v>434.97</v>
      </c>
      <c r="D5663">
        <v>9</v>
      </c>
      <c r="E5663">
        <v>128.43</v>
      </c>
      <c r="F5663" t="s">
        <v>238</v>
      </c>
      <c r="G5663">
        <f>_xlfn.XLOOKUP(A5663,'List of Molecules Used'!$D$3:$D$55,'List of Molecules Used'!$E$3:$E$55,"",0,1)</f>
        <v>395.42500000000001</v>
      </c>
      <c r="H5663">
        <f>_xlfn.XLOOKUP(A5663,'List of Molecules Used'!$D$3:$D$55,'List of Molecules Used'!$F$3:$F$55,"",0,1)</f>
        <v>36.24295</v>
      </c>
    </row>
    <row r="5664" spans="1:8">
      <c r="A5664" s="2" t="s">
        <v>154</v>
      </c>
      <c r="B5664" s="2"/>
      <c r="C5664">
        <v>434.97</v>
      </c>
      <c r="D5664">
        <v>9.5</v>
      </c>
      <c r="E5664">
        <v>128.75</v>
      </c>
      <c r="F5664" t="s">
        <v>238</v>
      </c>
      <c r="G5664">
        <f>_xlfn.XLOOKUP(A5664,'List of Molecules Used'!$D$3:$D$55,'List of Molecules Used'!$E$3:$E$55,"",0,1)</f>
        <v>395.42500000000001</v>
      </c>
      <c r="H5664">
        <f>_xlfn.XLOOKUP(A5664,'List of Molecules Used'!$D$3:$D$55,'List of Molecules Used'!$F$3:$F$55,"",0,1)</f>
        <v>36.24295</v>
      </c>
    </row>
    <row r="5665" spans="1:8">
      <c r="A5665" s="2" t="s">
        <v>154</v>
      </c>
      <c r="B5665" s="2"/>
      <c r="C5665">
        <v>434.97</v>
      </c>
      <c r="D5665">
        <v>10</v>
      </c>
      <c r="E5665">
        <v>129.07</v>
      </c>
      <c r="F5665" t="s">
        <v>238</v>
      </c>
      <c r="G5665">
        <f>_xlfn.XLOOKUP(A5665,'List of Molecules Used'!$D$3:$D$55,'List of Molecules Used'!$E$3:$E$55,"",0,1)</f>
        <v>395.42500000000001</v>
      </c>
      <c r="H5665">
        <f>_xlfn.XLOOKUP(A5665,'List of Molecules Used'!$D$3:$D$55,'List of Molecules Used'!$F$3:$F$55,"",0,1)</f>
        <v>36.24295</v>
      </c>
    </row>
    <row r="5666" spans="1:8">
      <c r="A5666" s="2" t="s">
        <v>158</v>
      </c>
      <c r="B5666" s="2"/>
      <c r="C5666">
        <v>203.5</v>
      </c>
      <c r="D5666">
        <v>1</v>
      </c>
      <c r="E5666">
        <v>128.91999999999999</v>
      </c>
      <c r="F5666" t="s">
        <v>237</v>
      </c>
      <c r="G5666">
        <f>_xlfn.XLOOKUP(A5666,'List of Molecules Used'!$D$3:$D$55,'List of Molecules Used'!$E$3:$E$55,"",0,1)</f>
        <v>339.173</v>
      </c>
      <c r="H5666">
        <f>_xlfn.XLOOKUP(A5666,'List of Molecules Used'!$D$3:$D$55,'List of Molecules Used'!$F$3:$F$55,"",0,1)</f>
        <v>36.177</v>
      </c>
    </row>
    <row r="5667" spans="1:8">
      <c r="A5667" s="2" t="s">
        <v>158</v>
      </c>
      <c r="B5667" s="2"/>
      <c r="C5667">
        <v>203.5</v>
      </c>
      <c r="D5667">
        <v>1.5</v>
      </c>
      <c r="E5667">
        <v>128.9</v>
      </c>
      <c r="F5667" t="s">
        <v>237</v>
      </c>
      <c r="G5667">
        <f>_xlfn.XLOOKUP(A5667,'List of Molecules Used'!$D$3:$D$55,'List of Molecules Used'!$E$3:$E$55,"",0,1)</f>
        <v>339.173</v>
      </c>
      <c r="H5667">
        <f>_xlfn.XLOOKUP(A5667,'List of Molecules Used'!$D$3:$D$55,'List of Molecules Used'!$F$3:$F$55,"",0,1)</f>
        <v>36.177</v>
      </c>
    </row>
    <row r="5668" spans="1:8">
      <c r="A5668" s="2" t="s">
        <v>158</v>
      </c>
      <c r="B5668" s="2"/>
      <c r="C5668">
        <v>203.5</v>
      </c>
      <c r="D5668">
        <v>2</v>
      </c>
      <c r="E5668">
        <v>128.88999999999999</v>
      </c>
      <c r="F5668" t="s">
        <v>237</v>
      </c>
      <c r="G5668">
        <f>_xlfn.XLOOKUP(A5668,'List of Molecules Used'!$D$3:$D$55,'List of Molecules Used'!$E$3:$E$55,"",0,1)</f>
        <v>339.173</v>
      </c>
      <c r="H5668">
        <f>_xlfn.XLOOKUP(A5668,'List of Molecules Used'!$D$3:$D$55,'List of Molecules Used'!$F$3:$F$55,"",0,1)</f>
        <v>36.177</v>
      </c>
    </row>
    <row r="5669" spans="1:8">
      <c r="A5669" s="2" t="s">
        <v>158</v>
      </c>
      <c r="B5669" s="2"/>
      <c r="C5669">
        <v>203.5</v>
      </c>
      <c r="D5669">
        <v>2.5</v>
      </c>
      <c r="E5669">
        <v>128.88</v>
      </c>
      <c r="F5669" t="s">
        <v>237</v>
      </c>
      <c r="G5669">
        <f>_xlfn.XLOOKUP(A5669,'List of Molecules Used'!$D$3:$D$55,'List of Molecules Used'!$E$3:$E$55,"",0,1)</f>
        <v>339.173</v>
      </c>
      <c r="H5669">
        <f>_xlfn.XLOOKUP(A5669,'List of Molecules Used'!$D$3:$D$55,'List of Molecules Used'!$F$3:$F$55,"",0,1)</f>
        <v>36.177</v>
      </c>
    </row>
    <row r="5670" spans="1:8">
      <c r="A5670" s="2" t="s">
        <v>158</v>
      </c>
      <c r="B5670" s="2"/>
      <c r="C5670">
        <v>203.5</v>
      </c>
      <c r="D5670">
        <v>3</v>
      </c>
      <c r="E5670">
        <v>128.87</v>
      </c>
      <c r="F5670" t="s">
        <v>237</v>
      </c>
      <c r="G5670">
        <f>_xlfn.XLOOKUP(A5670,'List of Molecules Used'!$D$3:$D$55,'List of Molecules Used'!$E$3:$E$55,"",0,1)</f>
        <v>339.173</v>
      </c>
      <c r="H5670">
        <f>_xlfn.XLOOKUP(A5670,'List of Molecules Used'!$D$3:$D$55,'List of Molecules Used'!$F$3:$F$55,"",0,1)</f>
        <v>36.177</v>
      </c>
    </row>
    <row r="5671" spans="1:8">
      <c r="A5671" s="2" t="s">
        <v>158</v>
      </c>
      <c r="B5671" s="2"/>
      <c r="C5671">
        <v>203.5</v>
      </c>
      <c r="D5671">
        <v>3.5</v>
      </c>
      <c r="E5671">
        <v>128.86000000000001</v>
      </c>
      <c r="F5671" t="s">
        <v>237</v>
      </c>
      <c r="G5671">
        <f>_xlfn.XLOOKUP(A5671,'List of Molecules Used'!$D$3:$D$55,'List of Molecules Used'!$E$3:$E$55,"",0,1)</f>
        <v>339.173</v>
      </c>
      <c r="H5671">
        <f>_xlfn.XLOOKUP(A5671,'List of Molecules Used'!$D$3:$D$55,'List of Molecules Used'!$F$3:$F$55,"",0,1)</f>
        <v>36.177</v>
      </c>
    </row>
    <row r="5672" spans="1:8">
      <c r="A5672" s="2" t="s">
        <v>158</v>
      </c>
      <c r="B5672" s="2"/>
      <c r="C5672">
        <v>203.5</v>
      </c>
      <c r="D5672">
        <v>4</v>
      </c>
      <c r="E5672">
        <v>128.85</v>
      </c>
      <c r="F5672" t="s">
        <v>237</v>
      </c>
      <c r="G5672">
        <f>_xlfn.XLOOKUP(A5672,'List of Molecules Used'!$D$3:$D$55,'List of Molecules Used'!$E$3:$E$55,"",0,1)</f>
        <v>339.173</v>
      </c>
      <c r="H5672">
        <f>_xlfn.XLOOKUP(A5672,'List of Molecules Used'!$D$3:$D$55,'List of Molecules Used'!$F$3:$F$55,"",0,1)</f>
        <v>36.177</v>
      </c>
    </row>
    <row r="5673" spans="1:8">
      <c r="A5673" s="2" t="s">
        <v>158</v>
      </c>
      <c r="B5673" s="2"/>
      <c r="C5673">
        <v>203.5</v>
      </c>
      <c r="D5673">
        <v>4.5</v>
      </c>
      <c r="E5673">
        <v>128.84</v>
      </c>
      <c r="F5673" t="s">
        <v>237</v>
      </c>
      <c r="G5673">
        <f>_xlfn.XLOOKUP(A5673,'List of Molecules Used'!$D$3:$D$55,'List of Molecules Used'!$E$3:$E$55,"",0,1)</f>
        <v>339.173</v>
      </c>
      <c r="H5673">
        <f>_xlfn.XLOOKUP(A5673,'List of Molecules Used'!$D$3:$D$55,'List of Molecules Used'!$F$3:$F$55,"",0,1)</f>
        <v>36.177</v>
      </c>
    </row>
    <row r="5674" spans="1:8">
      <c r="A5674" s="2" t="s">
        <v>158</v>
      </c>
      <c r="B5674" s="2"/>
      <c r="C5674">
        <v>203.5</v>
      </c>
      <c r="D5674">
        <v>5</v>
      </c>
      <c r="E5674">
        <v>128.83000000000001</v>
      </c>
      <c r="F5674" t="s">
        <v>237</v>
      </c>
      <c r="G5674">
        <f>_xlfn.XLOOKUP(A5674,'List of Molecules Used'!$D$3:$D$55,'List of Molecules Used'!$E$3:$E$55,"",0,1)</f>
        <v>339.173</v>
      </c>
      <c r="H5674">
        <f>_xlfn.XLOOKUP(A5674,'List of Molecules Used'!$D$3:$D$55,'List of Molecules Used'!$F$3:$F$55,"",0,1)</f>
        <v>36.177</v>
      </c>
    </row>
    <row r="5675" spans="1:8">
      <c r="A5675" s="2" t="s">
        <v>158</v>
      </c>
      <c r="B5675" s="2"/>
      <c r="C5675">
        <v>203.5</v>
      </c>
      <c r="D5675">
        <v>5.5</v>
      </c>
      <c r="E5675">
        <v>128.82</v>
      </c>
      <c r="F5675" t="s">
        <v>237</v>
      </c>
      <c r="G5675">
        <f>_xlfn.XLOOKUP(A5675,'List of Molecules Used'!$D$3:$D$55,'List of Molecules Used'!$E$3:$E$55,"",0,1)</f>
        <v>339.173</v>
      </c>
      <c r="H5675">
        <f>_xlfn.XLOOKUP(A5675,'List of Molecules Used'!$D$3:$D$55,'List of Molecules Used'!$F$3:$F$55,"",0,1)</f>
        <v>36.177</v>
      </c>
    </row>
    <row r="5676" spans="1:8">
      <c r="A5676" s="2" t="s">
        <v>158</v>
      </c>
      <c r="B5676" s="2"/>
      <c r="C5676">
        <v>203.5</v>
      </c>
      <c r="D5676">
        <v>6</v>
      </c>
      <c r="E5676">
        <v>128.81</v>
      </c>
      <c r="F5676" t="s">
        <v>237</v>
      </c>
      <c r="G5676">
        <f>_xlfn.XLOOKUP(A5676,'List of Molecules Used'!$D$3:$D$55,'List of Molecules Used'!$E$3:$E$55,"",0,1)</f>
        <v>339.173</v>
      </c>
      <c r="H5676">
        <f>_xlfn.XLOOKUP(A5676,'List of Molecules Used'!$D$3:$D$55,'List of Molecules Used'!$F$3:$F$55,"",0,1)</f>
        <v>36.177</v>
      </c>
    </row>
    <row r="5677" spans="1:8">
      <c r="A5677" s="2" t="s">
        <v>158</v>
      </c>
      <c r="B5677" s="2"/>
      <c r="C5677">
        <v>203.5</v>
      </c>
      <c r="D5677">
        <v>6.5</v>
      </c>
      <c r="E5677">
        <v>128.80000000000001</v>
      </c>
      <c r="F5677" t="s">
        <v>237</v>
      </c>
      <c r="G5677">
        <f>_xlfn.XLOOKUP(A5677,'List of Molecules Used'!$D$3:$D$55,'List of Molecules Used'!$E$3:$E$55,"",0,1)</f>
        <v>339.173</v>
      </c>
      <c r="H5677">
        <f>_xlfn.XLOOKUP(A5677,'List of Molecules Used'!$D$3:$D$55,'List of Molecules Used'!$F$3:$F$55,"",0,1)</f>
        <v>36.177</v>
      </c>
    </row>
    <row r="5678" spans="1:8">
      <c r="A5678" s="2" t="s">
        <v>158</v>
      </c>
      <c r="B5678" s="2"/>
      <c r="C5678">
        <v>203.5</v>
      </c>
      <c r="D5678">
        <v>7</v>
      </c>
      <c r="E5678">
        <v>128.79</v>
      </c>
      <c r="F5678" t="s">
        <v>237</v>
      </c>
      <c r="G5678">
        <f>_xlfn.XLOOKUP(A5678,'List of Molecules Used'!$D$3:$D$55,'List of Molecules Used'!$E$3:$E$55,"",0,1)</f>
        <v>339.173</v>
      </c>
      <c r="H5678">
        <f>_xlfn.XLOOKUP(A5678,'List of Molecules Used'!$D$3:$D$55,'List of Molecules Used'!$F$3:$F$55,"",0,1)</f>
        <v>36.177</v>
      </c>
    </row>
    <row r="5679" spans="1:8">
      <c r="A5679" s="2" t="s">
        <v>158</v>
      </c>
      <c r="B5679" s="2"/>
      <c r="C5679">
        <v>203.5</v>
      </c>
      <c r="D5679">
        <v>7.5</v>
      </c>
      <c r="E5679">
        <v>128.77000000000001</v>
      </c>
      <c r="F5679" t="s">
        <v>237</v>
      </c>
      <c r="G5679">
        <f>_xlfn.XLOOKUP(A5679,'List of Molecules Used'!$D$3:$D$55,'List of Molecules Used'!$E$3:$E$55,"",0,1)</f>
        <v>339.173</v>
      </c>
      <c r="H5679">
        <f>_xlfn.XLOOKUP(A5679,'List of Molecules Used'!$D$3:$D$55,'List of Molecules Used'!$F$3:$F$55,"",0,1)</f>
        <v>36.177</v>
      </c>
    </row>
    <row r="5680" spans="1:8">
      <c r="A5680" s="2" t="s">
        <v>158</v>
      </c>
      <c r="B5680" s="2"/>
      <c r="C5680">
        <v>203.5</v>
      </c>
      <c r="D5680">
        <v>8</v>
      </c>
      <c r="E5680">
        <v>128.76</v>
      </c>
      <c r="F5680" t="s">
        <v>237</v>
      </c>
      <c r="G5680">
        <f>_xlfn.XLOOKUP(A5680,'List of Molecules Used'!$D$3:$D$55,'List of Molecules Used'!$E$3:$E$55,"",0,1)</f>
        <v>339.173</v>
      </c>
      <c r="H5680">
        <f>_xlfn.XLOOKUP(A5680,'List of Molecules Used'!$D$3:$D$55,'List of Molecules Used'!$F$3:$F$55,"",0,1)</f>
        <v>36.177</v>
      </c>
    </row>
    <row r="5681" spans="1:8">
      <c r="A5681" s="2" t="s">
        <v>158</v>
      </c>
      <c r="B5681" s="2"/>
      <c r="C5681">
        <v>203.5</v>
      </c>
      <c r="D5681">
        <v>8.5</v>
      </c>
      <c r="E5681">
        <v>128.75</v>
      </c>
      <c r="F5681" t="s">
        <v>237</v>
      </c>
      <c r="G5681">
        <f>_xlfn.XLOOKUP(A5681,'List of Molecules Used'!$D$3:$D$55,'List of Molecules Used'!$E$3:$E$55,"",0,1)</f>
        <v>339.173</v>
      </c>
      <c r="H5681">
        <f>_xlfn.XLOOKUP(A5681,'List of Molecules Used'!$D$3:$D$55,'List of Molecules Used'!$F$3:$F$55,"",0,1)</f>
        <v>36.177</v>
      </c>
    </row>
    <row r="5682" spans="1:8">
      <c r="A5682" s="2" t="s">
        <v>158</v>
      </c>
      <c r="B5682" s="2"/>
      <c r="C5682">
        <v>203.5</v>
      </c>
      <c r="D5682">
        <v>9</v>
      </c>
      <c r="E5682">
        <v>128.74</v>
      </c>
      <c r="F5682" t="s">
        <v>237</v>
      </c>
      <c r="G5682">
        <f>_xlfn.XLOOKUP(A5682,'List of Molecules Used'!$D$3:$D$55,'List of Molecules Used'!$E$3:$E$55,"",0,1)</f>
        <v>339.173</v>
      </c>
      <c r="H5682">
        <f>_xlfn.XLOOKUP(A5682,'List of Molecules Used'!$D$3:$D$55,'List of Molecules Used'!$F$3:$F$55,"",0,1)</f>
        <v>36.177</v>
      </c>
    </row>
    <row r="5683" spans="1:8">
      <c r="A5683" s="2" t="s">
        <v>158</v>
      </c>
      <c r="B5683" s="2"/>
      <c r="C5683">
        <v>203.5</v>
      </c>
      <c r="D5683">
        <v>9.5</v>
      </c>
      <c r="E5683">
        <v>128.72999999999999</v>
      </c>
      <c r="F5683" t="s">
        <v>237</v>
      </c>
      <c r="G5683">
        <f>_xlfn.XLOOKUP(A5683,'List of Molecules Used'!$D$3:$D$55,'List of Molecules Used'!$E$3:$E$55,"",0,1)</f>
        <v>339.173</v>
      </c>
      <c r="H5683">
        <f>_xlfn.XLOOKUP(A5683,'List of Molecules Used'!$D$3:$D$55,'List of Molecules Used'!$F$3:$F$55,"",0,1)</f>
        <v>36.177</v>
      </c>
    </row>
    <row r="5684" spans="1:8">
      <c r="A5684" s="2" t="s">
        <v>158</v>
      </c>
      <c r="B5684" s="2"/>
      <c r="C5684">
        <v>203.5</v>
      </c>
      <c r="D5684">
        <v>10</v>
      </c>
      <c r="E5684">
        <v>128.72</v>
      </c>
      <c r="F5684" t="s">
        <v>237</v>
      </c>
      <c r="G5684">
        <f>_xlfn.XLOOKUP(A5684,'List of Molecules Used'!$D$3:$D$55,'List of Molecules Used'!$E$3:$E$55,"",0,1)</f>
        <v>339.173</v>
      </c>
      <c r="H5684">
        <f>_xlfn.XLOOKUP(A5684,'List of Molecules Used'!$D$3:$D$55,'List of Molecules Used'!$F$3:$F$55,"",0,1)</f>
        <v>36.177</v>
      </c>
    </row>
    <row r="5685" spans="1:8">
      <c r="A5685" s="2" t="s">
        <v>158</v>
      </c>
      <c r="B5685" s="2"/>
      <c r="C5685">
        <v>237.42</v>
      </c>
      <c r="D5685">
        <v>1</v>
      </c>
      <c r="E5685">
        <v>85.376000000000005</v>
      </c>
      <c r="F5685" t="s">
        <v>238</v>
      </c>
      <c r="G5685">
        <f>_xlfn.XLOOKUP(A5685,'List of Molecules Used'!$D$3:$D$55,'List of Molecules Used'!$E$3:$E$55,"",0,1)</f>
        <v>339.173</v>
      </c>
      <c r="H5685">
        <f>_xlfn.XLOOKUP(A5685,'List of Molecules Used'!$D$3:$D$55,'List of Molecules Used'!$F$3:$F$55,"",0,1)</f>
        <v>36.177</v>
      </c>
    </row>
    <row r="5686" spans="1:8">
      <c r="A5686" s="2" t="s">
        <v>158</v>
      </c>
      <c r="B5686" s="2"/>
      <c r="C5686">
        <v>237.42</v>
      </c>
      <c r="D5686">
        <v>1.5</v>
      </c>
      <c r="E5686">
        <v>87.138000000000005</v>
      </c>
      <c r="F5686" t="s">
        <v>238</v>
      </c>
      <c r="G5686">
        <f>_xlfn.XLOOKUP(A5686,'List of Molecules Used'!$D$3:$D$55,'List of Molecules Used'!$E$3:$E$55,"",0,1)</f>
        <v>339.173</v>
      </c>
      <c r="H5686">
        <f>_xlfn.XLOOKUP(A5686,'List of Molecules Used'!$D$3:$D$55,'List of Molecules Used'!$F$3:$F$55,"",0,1)</f>
        <v>36.177</v>
      </c>
    </row>
    <row r="5687" spans="1:8">
      <c r="A5687" s="2" t="s">
        <v>158</v>
      </c>
      <c r="B5687" s="2"/>
      <c r="C5687">
        <v>237.42</v>
      </c>
      <c r="D5687">
        <v>1.7914000000000001</v>
      </c>
      <c r="E5687">
        <v>88.245000000000005</v>
      </c>
      <c r="F5687" t="s">
        <v>238</v>
      </c>
      <c r="G5687">
        <f>_xlfn.XLOOKUP(A5687,'List of Molecules Used'!$D$3:$D$55,'List of Molecules Used'!$E$3:$E$55,"",0,1)</f>
        <v>339.173</v>
      </c>
      <c r="H5687">
        <f>_xlfn.XLOOKUP(A5687,'List of Molecules Used'!$D$3:$D$55,'List of Molecules Used'!$F$3:$F$55,"",0,1)</f>
        <v>36.177</v>
      </c>
    </row>
    <row r="5688" spans="1:8">
      <c r="A5688" s="2" t="s">
        <v>158</v>
      </c>
      <c r="B5688" s="2"/>
      <c r="C5688">
        <v>237.42</v>
      </c>
      <c r="D5688">
        <v>1.7914000000000001</v>
      </c>
      <c r="E5688">
        <v>137.1</v>
      </c>
      <c r="F5688" t="s">
        <v>237</v>
      </c>
      <c r="G5688">
        <f>_xlfn.XLOOKUP(A5688,'List of Molecules Used'!$D$3:$D$55,'List of Molecules Used'!$E$3:$E$55,"",0,1)</f>
        <v>339.173</v>
      </c>
      <c r="H5688">
        <f>_xlfn.XLOOKUP(A5688,'List of Molecules Used'!$D$3:$D$55,'List of Molecules Used'!$F$3:$F$55,"",0,1)</f>
        <v>36.177</v>
      </c>
    </row>
    <row r="5689" spans="1:8">
      <c r="A5689" s="2" t="s">
        <v>158</v>
      </c>
      <c r="B5689" s="2"/>
      <c r="C5689">
        <v>237.42</v>
      </c>
      <c r="D5689">
        <v>2</v>
      </c>
      <c r="E5689">
        <v>137.09</v>
      </c>
      <c r="F5689" t="s">
        <v>237</v>
      </c>
      <c r="G5689">
        <f>_xlfn.XLOOKUP(A5689,'List of Molecules Used'!$D$3:$D$55,'List of Molecules Used'!$E$3:$E$55,"",0,1)</f>
        <v>339.173</v>
      </c>
      <c r="H5689">
        <f>_xlfn.XLOOKUP(A5689,'List of Molecules Used'!$D$3:$D$55,'List of Molecules Used'!$F$3:$F$55,"",0,1)</f>
        <v>36.177</v>
      </c>
    </row>
    <row r="5690" spans="1:8">
      <c r="A5690" s="2" t="s">
        <v>158</v>
      </c>
      <c r="B5690" s="2"/>
      <c r="C5690">
        <v>237.42</v>
      </c>
      <c r="D5690">
        <v>2.5</v>
      </c>
      <c r="E5690">
        <v>137.06</v>
      </c>
      <c r="F5690" t="s">
        <v>237</v>
      </c>
      <c r="G5690">
        <f>_xlfn.XLOOKUP(A5690,'List of Molecules Used'!$D$3:$D$55,'List of Molecules Used'!$E$3:$E$55,"",0,1)</f>
        <v>339.173</v>
      </c>
      <c r="H5690">
        <f>_xlfn.XLOOKUP(A5690,'List of Molecules Used'!$D$3:$D$55,'List of Molecules Used'!$F$3:$F$55,"",0,1)</f>
        <v>36.177</v>
      </c>
    </row>
    <row r="5691" spans="1:8">
      <c r="A5691" s="2" t="s">
        <v>158</v>
      </c>
      <c r="B5691" s="2"/>
      <c r="C5691">
        <v>237.42</v>
      </c>
      <c r="D5691">
        <v>3</v>
      </c>
      <c r="E5691">
        <v>137.04</v>
      </c>
      <c r="F5691" t="s">
        <v>237</v>
      </c>
      <c r="G5691">
        <f>_xlfn.XLOOKUP(A5691,'List of Molecules Used'!$D$3:$D$55,'List of Molecules Used'!$E$3:$E$55,"",0,1)</f>
        <v>339.173</v>
      </c>
      <c r="H5691">
        <f>_xlfn.XLOOKUP(A5691,'List of Molecules Used'!$D$3:$D$55,'List of Molecules Used'!$F$3:$F$55,"",0,1)</f>
        <v>36.177</v>
      </c>
    </row>
    <row r="5692" spans="1:8">
      <c r="A5692" s="2" t="s">
        <v>158</v>
      </c>
      <c r="B5692" s="2"/>
      <c r="C5692">
        <v>237.42</v>
      </c>
      <c r="D5692">
        <v>3.5</v>
      </c>
      <c r="E5692">
        <v>137.01</v>
      </c>
      <c r="F5692" t="s">
        <v>237</v>
      </c>
      <c r="G5692">
        <f>_xlfn.XLOOKUP(A5692,'List of Molecules Used'!$D$3:$D$55,'List of Molecules Used'!$E$3:$E$55,"",0,1)</f>
        <v>339.173</v>
      </c>
      <c r="H5692">
        <f>_xlfn.XLOOKUP(A5692,'List of Molecules Used'!$D$3:$D$55,'List of Molecules Used'!$F$3:$F$55,"",0,1)</f>
        <v>36.177</v>
      </c>
    </row>
    <row r="5693" spans="1:8">
      <c r="A5693" s="2" t="s">
        <v>158</v>
      </c>
      <c r="B5693" s="2"/>
      <c r="C5693">
        <v>237.42</v>
      </c>
      <c r="D5693">
        <v>4</v>
      </c>
      <c r="E5693">
        <v>136.99</v>
      </c>
      <c r="F5693" t="s">
        <v>237</v>
      </c>
      <c r="G5693">
        <f>_xlfn.XLOOKUP(A5693,'List of Molecules Used'!$D$3:$D$55,'List of Molecules Used'!$E$3:$E$55,"",0,1)</f>
        <v>339.173</v>
      </c>
      <c r="H5693">
        <f>_xlfn.XLOOKUP(A5693,'List of Molecules Used'!$D$3:$D$55,'List of Molecules Used'!$F$3:$F$55,"",0,1)</f>
        <v>36.177</v>
      </c>
    </row>
    <row r="5694" spans="1:8">
      <c r="A5694" s="2" t="s">
        <v>158</v>
      </c>
      <c r="B5694" s="2"/>
      <c r="C5694">
        <v>237.42</v>
      </c>
      <c r="D5694">
        <v>4.5</v>
      </c>
      <c r="E5694">
        <v>136.97</v>
      </c>
      <c r="F5694" t="s">
        <v>237</v>
      </c>
      <c r="G5694">
        <f>_xlfn.XLOOKUP(A5694,'List of Molecules Used'!$D$3:$D$55,'List of Molecules Used'!$E$3:$E$55,"",0,1)</f>
        <v>339.173</v>
      </c>
      <c r="H5694">
        <f>_xlfn.XLOOKUP(A5694,'List of Molecules Used'!$D$3:$D$55,'List of Molecules Used'!$F$3:$F$55,"",0,1)</f>
        <v>36.177</v>
      </c>
    </row>
    <row r="5695" spans="1:8">
      <c r="A5695" s="2" t="s">
        <v>158</v>
      </c>
      <c r="B5695" s="2"/>
      <c r="C5695">
        <v>237.42</v>
      </c>
      <c r="D5695">
        <v>5</v>
      </c>
      <c r="E5695">
        <v>136.94</v>
      </c>
      <c r="F5695" t="s">
        <v>237</v>
      </c>
      <c r="G5695">
        <f>_xlfn.XLOOKUP(A5695,'List of Molecules Used'!$D$3:$D$55,'List of Molecules Used'!$E$3:$E$55,"",0,1)</f>
        <v>339.173</v>
      </c>
      <c r="H5695">
        <f>_xlfn.XLOOKUP(A5695,'List of Molecules Used'!$D$3:$D$55,'List of Molecules Used'!$F$3:$F$55,"",0,1)</f>
        <v>36.177</v>
      </c>
    </row>
    <row r="5696" spans="1:8">
      <c r="A5696" s="2" t="s">
        <v>158</v>
      </c>
      <c r="B5696" s="2"/>
      <c r="C5696">
        <v>237.42</v>
      </c>
      <c r="D5696">
        <v>5.5</v>
      </c>
      <c r="E5696">
        <v>136.91999999999999</v>
      </c>
      <c r="F5696" t="s">
        <v>237</v>
      </c>
      <c r="G5696">
        <f>_xlfn.XLOOKUP(A5696,'List of Molecules Used'!$D$3:$D$55,'List of Molecules Used'!$E$3:$E$55,"",0,1)</f>
        <v>339.173</v>
      </c>
      <c r="H5696">
        <f>_xlfn.XLOOKUP(A5696,'List of Molecules Used'!$D$3:$D$55,'List of Molecules Used'!$F$3:$F$55,"",0,1)</f>
        <v>36.177</v>
      </c>
    </row>
    <row r="5697" spans="1:8">
      <c r="A5697" s="2" t="s">
        <v>158</v>
      </c>
      <c r="B5697" s="2"/>
      <c r="C5697">
        <v>237.42</v>
      </c>
      <c r="D5697">
        <v>6</v>
      </c>
      <c r="E5697">
        <v>136.88999999999999</v>
      </c>
      <c r="F5697" t="s">
        <v>237</v>
      </c>
      <c r="G5697">
        <f>_xlfn.XLOOKUP(A5697,'List of Molecules Used'!$D$3:$D$55,'List of Molecules Used'!$E$3:$E$55,"",0,1)</f>
        <v>339.173</v>
      </c>
      <c r="H5697">
        <f>_xlfn.XLOOKUP(A5697,'List of Molecules Used'!$D$3:$D$55,'List of Molecules Used'!$F$3:$F$55,"",0,1)</f>
        <v>36.177</v>
      </c>
    </row>
    <row r="5698" spans="1:8">
      <c r="A5698" s="2" t="s">
        <v>158</v>
      </c>
      <c r="B5698" s="2"/>
      <c r="C5698">
        <v>237.42</v>
      </c>
      <c r="D5698">
        <v>6.5</v>
      </c>
      <c r="E5698">
        <v>136.87</v>
      </c>
      <c r="F5698" t="s">
        <v>237</v>
      </c>
      <c r="G5698">
        <f>_xlfn.XLOOKUP(A5698,'List of Molecules Used'!$D$3:$D$55,'List of Molecules Used'!$E$3:$E$55,"",0,1)</f>
        <v>339.173</v>
      </c>
      <c r="H5698">
        <f>_xlfn.XLOOKUP(A5698,'List of Molecules Used'!$D$3:$D$55,'List of Molecules Used'!$F$3:$F$55,"",0,1)</f>
        <v>36.177</v>
      </c>
    </row>
    <row r="5699" spans="1:8">
      <c r="A5699" s="2" t="s">
        <v>158</v>
      </c>
      <c r="B5699" s="2"/>
      <c r="C5699">
        <v>237.42</v>
      </c>
      <c r="D5699">
        <v>7</v>
      </c>
      <c r="E5699">
        <v>136.84</v>
      </c>
      <c r="F5699" t="s">
        <v>237</v>
      </c>
      <c r="G5699">
        <f>_xlfn.XLOOKUP(A5699,'List of Molecules Used'!$D$3:$D$55,'List of Molecules Used'!$E$3:$E$55,"",0,1)</f>
        <v>339.173</v>
      </c>
      <c r="H5699">
        <f>_xlfn.XLOOKUP(A5699,'List of Molecules Used'!$D$3:$D$55,'List of Molecules Used'!$F$3:$F$55,"",0,1)</f>
        <v>36.177</v>
      </c>
    </row>
    <row r="5700" spans="1:8">
      <c r="A5700" s="2" t="s">
        <v>158</v>
      </c>
      <c r="B5700" s="2"/>
      <c r="C5700">
        <v>237.42</v>
      </c>
      <c r="D5700">
        <v>7.5</v>
      </c>
      <c r="E5700">
        <v>136.82</v>
      </c>
      <c r="F5700" t="s">
        <v>237</v>
      </c>
      <c r="G5700">
        <f>_xlfn.XLOOKUP(A5700,'List of Molecules Used'!$D$3:$D$55,'List of Molecules Used'!$E$3:$E$55,"",0,1)</f>
        <v>339.173</v>
      </c>
      <c r="H5700">
        <f>_xlfn.XLOOKUP(A5700,'List of Molecules Used'!$D$3:$D$55,'List of Molecules Used'!$F$3:$F$55,"",0,1)</f>
        <v>36.177</v>
      </c>
    </row>
    <row r="5701" spans="1:8">
      <c r="A5701" s="2" t="s">
        <v>158</v>
      </c>
      <c r="B5701" s="2"/>
      <c r="C5701">
        <v>237.42</v>
      </c>
      <c r="D5701">
        <v>8</v>
      </c>
      <c r="E5701">
        <v>136.80000000000001</v>
      </c>
      <c r="F5701" t="s">
        <v>237</v>
      </c>
      <c r="G5701">
        <f>_xlfn.XLOOKUP(A5701,'List of Molecules Used'!$D$3:$D$55,'List of Molecules Used'!$E$3:$E$55,"",0,1)</f>
        <v>339.173</v>
      </c>
      <c r="H5701">
        <f>_xlfn.XLOOKUP(A5701,'List of Molecules Used'!$D$3:$D$55,'List of Molecules Used'!$F$3:$F$55,"",0,1)</f>
        <v>36.177</v>
      </c>
    </row>
    <row r="5702" spans="1:8">
      <c r="A5702" s="2" t="s">
        <v>158</v>
      </c>
      <c r="B5702" s="2"/>
      <c r="C5702">
        <v>237.42</v>
      </c>
      <c r="D5702">
        <v>8.5</v>
      </c>
      <c r="E5702">
        <v>136.77000000000001</v>
      </c>
      <c r="F5702" t="s">
        <v>237</v>
      </c>
      <c r="G5702">
        <f>_xlfn.XLOOKUP(A5702,'List of Molecules Used'!$D$3:$D$55,'List of Molecules Used'!$E$3:$E$55,"",0,1)</f>
        <v>339.173</v>
      </c>
      <c r="H5702">
        <f>_xlfn.XLOOKUP(A5702,'List of Molecules Used'!$D$3:$D$55,'List of Molecules Used'!$F$3:$F$55,"",0,1)</f>
        <v>36.177</v>
      </c>
    </row>
    <row r="5703" spans="1:8">
      <c r="A5703" s="2" t="s">
        <v>158</v>
      </c>
      <c r="B5703" s="2"/>
      <c r="C5703">
        <v>237.42</v>
      </c>
      <c r="D5703">
        <v>9</v>
      </c>
      <c r="E5703">
        <v>136.75</v>
      </c>
      <c r="F5703" t="s">
        <v>237</v>
      </c>
      <c r="G5703">
        <f>_xlfn.XLOOKUP(A5703,'List of Molecules Used'!$D$3:$D$55,'List of Molecules Used'!$E$3:$E$55,"",0,1)</f>
        <v>339.173</v>
      </c>
      <c r="H5703">
        <f>_xlfn.XLOOKUP(A5703,'List of Molecules Used'!$D$3:$D$55,'List of Molecules Used'!$F$3:$F$55,"",0,1)</f>
        <v>36.177</v>
      </c>
    </row>
    <row r="5704" spans="1:8">
      <c r="A5704" s="2" t="s">
        <v>158</v>
      </c>
      <c r="B5704" s="2"/>
      <c r="C5704">
        <v>237.42</v>
      </c>
      <c r="D5704">
        <v>9.5</v>
      </c>
      <c r="E5704">
        <v>136.72</v>
      </c>
      <c r="F5704" t="s">
        <v>237</v>
      </c>
      <c r="G5704">
        <f>_xlfn.XLOOKUP(A5704,'List of Molecules Used'!$D$3:$D$55,'List of Molecules Used'!$E$3:$E$55,"",0,1)</f>
        <v>339.173</v>
      </c>
      <c r="H5704">
        <f>_xlfn.XLOOKUP(A5704,'List of Molecules Used'!$D$3:$D$55,'List of Molecules Used'!$F$3:$F$55,"",0,1)</f>
        <v>36.177</v>
      </c>
    </row>
    <row r="5705" spans="1:8">
      <c r="A5705" s="2" t="s">
        <v>158</v>
      </c>
      <c r="B5705" s="2"/>
      <c r="C5705">
        <v>237.42</v>
      </c>
      <c r="D5705">
        <v>10</v>
      </c>
      <c r="E5705">
        <v>136.69999999999999</v>
      </c>
      <c r="F5705" t="s">
        <v>237</v>
      </c>
      <c r="G5705">
        <f>_xlfn.XLOOKUP(A5705,'List of Molecules Used'!$D$3:$D$55,'List of Molecules Used'!$E$3:$E$55,"",0,1)</f>
        <v>339.173</v>
      </c>
      <c r="H5705">
        <f>_xlfn.XLOOKUP(A5705,'List of Molecules Used'!$D$3:$D$55,'List of Molecules Used'!$F$3:$F$55,"",0,1)</f>
        <v>36.177</v>
      </c>
    </row>
    <row r="5706" spans="1:8">
      <c r="A5706" s="2" t="s">
        <v>158</v>
      </c>
      <c r="B5706" s="2"/>
      <c r="C5706">
        <v>271.33999999999997</v>
      </c>
      <c r="D5706">
        <v>1</v>
      </c>
      <c r="E5706">
        <v>90.924000000000007</v>
      </c>
      <c r="F5706" t="s">
        <v>238</v>
      </c>
      <c r="G5706">
        <f>_xlfn.XLOOKUP(A5706,'List of Molecules Used'!$D$3:$D$55,'List of Molecules Used'!$E$3:$E$55,"",0,1)</f>
        <v>339.173</v>
      </c>
      <c r="H5706">
        <f>_xlfn.XLOOKUP(A5706,'List of Molecules Used'!$D$3:$D$55,'List of Molecules Used'!$F$3:$F$55,"",0,1)</f>
        <v>36.177</v>
      </c>
    </row>
    <row r="5707" spans="1:8">
      <c r="A5707" s="2" t="s">
        <v>158</v>
      </c>
      <c r="B5707" s="2"/>
      <c r="C5707">
        <v>271.33999999999997</v>
      </c>
      <c r="D5707">
        <v>1.5</v>
      </c>
      <c r="E5707">
        <v>91.853999999999999</v>
      </c>
      <c r="F5707" t="s">
        <v>238</v>
      </c>
      <c r="G5707">
        <f>_xlfn.XLOOKUP(A5707,'List of Molecules Used'!$D$3:$D$55,'List of Molecules Used'!$E$3:$E$55,"",0,1)</f>
        <v>339.173</v>
      </c>
      <c r="H5707">
        <f>_xlfn.XLOOKUP(A5707,'List of Molecules Used'!$D$3:$D$55,'List of Molecules Used'!$F$3:$F$55,"",0,1)</f>
        <v>36.177</v>
      </c>
    </row>
    <row r="5708" spans="1:8">
      <c r="A5708" s="2" t="s">
        <v>158</v>
      </c>
      <c r="B5708" s="2"/>
      <c r="C5708">
        <v>271.33999999999997</v>
      </c>
      <c r="D5708">
        <v>2</v>
      </c>
      <c r="E5708">
        <v>92.834000000000003</v>
      </c>
      <c r="F5708" t="s">
        <v>238</v>
      </c>
      <c r="G5708">
        <f>_xlfn.XLOOKUP(A5708,'List of Molecules Used'!$D$3:$D$55,'List of Molecules Used'!$E$3:$E$55,"",0,1)</f>
        <v>339.173</v>
      </c>
      <c r="H5708">
        <f>_xlfn.XLOOKUP(A5708,'List of Molecules Used'!$D$3:$D$55,'List of Molecules Used'!$F$3:$F$55,"",0,1)</f>
        <v>36.177</v>
      </c>
    </row>
    <row r="5709" spans="1:8">
      <c r="A5709" s="2" t="s">
        <v>158</v>
      </c>
      <c r="B5709" s="2"/>
      <c r="C5709">
        <v>271.33999999999997</v>
      </c>
      <c r="D5709">
        <v>2.5</v>
      </c>
      <c r="E5709">
        <v>93.87</v>
      </c>
      <c r="F5709" t="s">
        <v>238</v>
      </c>
      <c r="G5709">
        <f>_xlfn.XLOOKUP(A5709,'List of Molecules Used'!$D$3:$D$55,'List of Molecules Used'!$E$3:$E$55,"",0,1)</f>
        <v>339.173</v>
      </c>
      <c r="H5709">
        <f>_xlfn.XLOOKUP(A5709,'List of Molecules Used'!$D$3:$D$55,'List of Molecules Used'!$F$3:$F$55,"",0,1)</f>
        <v>36.177</v>
      </c>
    </row>
    <row r="5710" spans="1:8">
      <c r="A5710" s="2" t="s">
        <v>158</v>
      </c>
      <c r="B5710" s="2"/>
      <c r="C5710">
        <v>271.33999999999997</v>
      </c>
      <c r="D5710">
        <v>3</v>
      </c>
      <c r="E5710">
        <v>94.966999999999999</v>
      </c>
      <c r="F5710" t="s">
        <v>238</v>
      </c>
      <c r="G5710">
        <f>_xlfn.XLOOKUP(A5710,'List of Molecules Used'!$D$3:$D$55,'List of Molecules Used'!$E$3:$E$55,"",0,1)</f>
        <v>339.173</v>
      </c>
      <c r="H5710">
        <f>_xlfn.XLOOKUP(A5710,'List of Molecules Used'!$D$3:$D$55,'List of Molecules Used'!$F$3:$F$55,"",0,1)</f>
        <v>36.177</v>
      </c>
    </row>
    <row r="5711" spans="1:8">
      <c r="A5711" s="2" t="s">
        <v>158</v>
      </c>
      <c r="B5711" s="2"/>
      <c r="C5711">
        <v>271.33999999999997</v>
      </c>
      <c r="D5711">
        <v>3.5</v>
      </c>
      <c r="E5711">
        <v>96.132000000000005</v>
      </c>
      <c r="F5711" t="s">
        <v>238</v>
      </c>
      <c r="G5711">
        <f>_xlfn.XLOOKUP(A5711,'List of Molecules Used'!$D$3:$D$55,'List of Molecules Used'!$E$3:$E$55,"",0,1)</f>
        <v>339.173</v>
      </c>
      <c r="H5711">
        <f>_xlfn.XLOOKUP(A5711,'List of Molecules Used'!$D$3:$D$55,'List of Molecules Used'!$F$3:$F$55,"",0,1)</f>
        <v>36.177</v>
      </c>
    </row>
    <row r="5712" spans="1:8">
      <c r="A5712" s="2" t="s">
        <v>158</v>
      </c>
      <c r="B5712" s="2"/>
      <c r="C5712">
        <v>271.33999999999997</v>
      </c>
      <c r="D5712">
        <v>4</v>
      </c>
      <c r="E5712">
        <v>97.372</v>
      </c>
      <c r="F5712" t="s">
        <v>238</v>
      </c>
      <c r="G5712">
        <f>_xlfn.XLOOKUP(A5712,'List of Molecules Used'!$D$3:$D$55,'List of Molecules Used'!$E$3:$E$55,"",0,1)</f>
        <v>339.173</v>
      </c>
      <c r="H5712">
        <f>_xlfn.XLOOKUP(A5712,'List of Molecules Used'!$D$3:$D$55,'List of Molecules Used'!$F$3:$F$55,"",0,1)</f>
        <v>36.177</v>
      </c>
    </row>
    <row r="5713" spans="1:8">
      <c r="A5713" s="2" t="s">
        <v>158</v>
      </c>
      <c r="B5713" s="2"/>
      <c r="C5713">
        <v>271.33999999999997</v>
      </c>
      <c r="D5713">
        <v>4.5</v>
      </c>
      <c r="E5713">
        <v>98.697999999999993</v>
      </c>
      <c r="F5713" t="s">
        <v>238</v>
      </c>
      <c r="G5713">
        <f>_xlfn.XLOOKUP(A5713,'List of Molecules Used'!$D$3:$D$55,'List of Molecules Used'!$E$3:$E$55,"",0,1)</f>
        <v>339.173</v>
      </c>
      <c r="H5713">
        <f>_xlfn.XLOOKUP(A5713,'List of Molecules Used'!$D$3:$D$55,'List of Molecules Used'!$F$3:$F$55,"",0,1)</f>
        <v>36.177</v>
      </c>
    </row>
    <row r="5714" spans="1:8">
      <c r="A5714" s="2" t="s">
        <v>158</v>
      </c>
      <c r="B5714" s="2"/>
      <c r="C5714">
        <v>271.33999999999997</v>
      </c>
      <c r="D5714">
        <v>5</v>
      </c>
      <c r="E5714">
        <v>100.12</v>
      </c>
      <c r="F5714" t="s">
        <v>238</v>
      </c>
      <c r="G5714">
        <f>_xlfn.XLOOKUP(A5714,'List of Molecules Used'!$D$3:$D$55,'List of Molecules Used'!$E$3:$E$55,"",0,1)</f>
        <v>339.173</v>
      </c>
      <c r="H5714">
        <f>_xlfn.XLOOKUP(A5714,'List of Molecules Used'!$D$3:$D$55,'List of Molecules Used'!$F$3:$F$55,"",0,1)</f>
        <v>36.177</v>
      </c>
    </row>
    <row r="5715" spans="1:8">
      <c r="A5715" s="2" t="s">
        <v>158</v>
      </c>
      <c r="B5715" s="2"/>
      <c r="C5715">
        <v>271.33999999999997</v>
      </c>
      <c r="D5715">
        <v>5.5</v>
      </c>
      <c r="E5715">
        <v>101.65</v>
      </c>
      <c r="F5715" t="s">
        <v>238</v>
      </c>
      <c r="G5715">
        <f>_xlfn.XLOOKUP(A5715,'List of Molecules Used'!$D$3:$D$55,'List of Molecules Used'!$E$3:$E$55,"",0,1)</f>
        <v>339.173</v>
      </c>
      <c r="H5715">
        <f>_xlfn.XLOOKUP(A5715,'List of Molecules Used'!$D$3:$D$55,'List of Molecules Used'!$F$3:$F$55,"",0,1)</f>
        <v>36.177</v>
      </c>
    </row>
    <row r="5716" spans="1:8">
      <c r="A5716" s="2" t="s">
        <v>158</v>
      </c>
      <c r="B5716" s="2"/>
      <c r="C5716">
        <v>271.33999999999997</v>
      </c>
      <c r="D5716">
        <v>6</v>
      </c>
      <c r="E5716">
        <v>103.3</v>
      </c>
      <c r="F5716" t="s">
        <v>238</v>
      </c>
      <c r="G5716">
        <f>_xlfn.XLOOKUP(A5716,'List of Molecules Used'!$D$3:$D$55,'List of Molecules Used'!$E$3:$E$55,"",0,1)</f>
        <v>339.173</v>
      </c>
      <c r="H5716">
        <f>_xlfn.XLOOKUP(A5716,'List of Molecules Used'!$D$3:$D$55,'List of Molecules Used'!$F$3:$F$55,"",0,1)</f>
        <v>36.177</v>
      </c>
    </row>
    <row r="5717" spans="1:8">
      <c r="A5717" s="2" t="s">
        <v>158</v>
      </c>
      <c r="B5717" s="2"/>
      <c r="C5717">
        <v>271.33999999999997</v>
      </c>
      <c r="D5717">
        <v>6.3295000000000003</v>
      </c>
      <c r="E5717">
        <v>104.47</v>
      </c>
      <c r="F5717" t="s">
        <v>238</v>
      </c>
      <c r="G5717">
        <f>_xlfn.XLOOKUP(A5717,'List of Molecules Used'!$D$3:$D$55,'List of Molecules Used'!$E$3:$E$55,"",0,1)</f>
        <v>339.173</v>
      </c>
      <c r="H5717">
        <f>_xlfn.XLOOKUP(A5717,'List of Molecules Used'!$D$3:$D$55,'List of Molecules Used'!$F$3:$F$55,"",0,1)</f>
        <v>36.177</v>
      </c>
    </row>
    <row r="5718" spans="1:8">
      <c r="A5718" s="2" t="s">
        <v>158</v>
      </c>
      <c r="B5718" s="2"/>
      <c r="C5718">
        <v>271.33999999999997</v>
      </c>
      <c r="D5718">
        <v>6.3295000000000003</v>
      </c>
      <c r="E5718">
        <v>149.68</v>
      </c>
      <c r="F5718" t="s">
        <v>237</v>
      </c>
      <c r="G5718">
        <f>_xlfn.XLOOKUP(A5718,'List of Molecules Used'!$D$3:$D$55,'List of Molecules Used'!$E$3:$E$55,"",0,1)</f>
        <v>339.173</v>
      </c>
      <c r="H5718">
        <f>_xlfn.XLOOKUP(A5718,'List of Molecules Used'!$D$3:$D$55,'List of Molecules Used'!$F$3:$F$55,"",0,1)</f>
        <v>36.177</v>
      </c>
    </row>
    <row r="5719" spans="1:8">
      <c r="A5719" s="2" t="s">
        <v>158</v>
      </c>
      <c r="B5719" s="2"/>
      <c r="C5719">
        <v>271.33999999999997</v>
      </c>
      <c r="D5719">
        <v>6.5</v>
      </c>
      <c r="E5719">
        <v>149.66</v>
      </c>
      <c r="F5719" t="s">
        <v>237</v>
      </c>
      <c r="G5719">
        <f>_xlfn.XLOOKUP(A5719,'List of Molecules Used'!$D$3:$D$55,'List of Molecules Used'!$E$3:$E$55,"",0,1)</f>
        <v>339.173</v>
      </c>
      <c r="H5719">
        <f>_xlfn.XLOOKUP(A5719,'List of Molecules Used'!$D$3:$D$55,'List of Molecules Used'!$F$3:$F$55,"",0,1)</f>
        <v>36.177</v>
      </c>
    </row>
    <row r="5720" spans="1:8">
      <c r="A5720" s="2" t="s">
        <v>158</v>
      </c>
      <c r="B5720" s="2"/>
      <c r="C5720">
        <v>271.33999999999997</v>
      </c>
      <c r="D5720">
        <v>7</v>
      </c>
      <c r="E5720">
        <v>149.58000000000001</v>
      </c>
      <c r="F5720" t="s">
        <v>237</v>
      </c>
      <c r="G5720">
        <f>_xlfn.XLOOKUP(A5720,'List of Molecules Used'!$D$3:$D$55,'List of Molecules Used'!$E$3:$E$55,"",0,1)</f>
        <v>339.173</v>
      </c>
      <c r="H5720">
        <f>_xlfn.XLOOKUP(A5720,'List of Molecules Used'!$D$3:$D$55,'List of Molecules Used'!$F$3:$F$55,"",0,1)</f>
        <v>36.177</v>
      </c>
    </row>
    <row r="5721" spans="1:8">
      <c r="A5721" s="2" t="s">
        <v>158</v>
      </c>
      <c r="B5721" s="2"/>
      <c r="C5721">
        <v>271.33999999999997</v>
      </c>
      <c r="D5721">
        <v>7.5</v>
      </c>
      <c r="E5721">
        <v>149.51</v>
      </c>
      <c r="F5721" t="s">
        <v>237</v>
      </c>
      <c r="G5721">
        <f>_xlfn.XLOOKUP(A5721,'List of Molecules Used'!$D$3:$D$55,'List of Molecules Used'!$E$3:$E$55,"",0,1)</f>
        <v>339.173</v>
      </c>
      <c r="H5721">
        <f>_xlfn.XLOOKUP(A5721,'List of Molecules Used'!$D$3:$D$55,'List of Molecules Used'!$F$3:$F$55,"",0,1)</f>
        <v>36.177</v>
      </c>
    </row>
    <row r="5722" spans="1:8">
      <c r="A5722" s="2" t="s">
        <v>158</v>
      </c>
      <c r="B5722" s="2"/>
      <c r="C5722">
        <v>271.33999999999997</v>
      </c>
      <c r="D5722">
        <v>8</v>
      </c>
      <c r="E5722">
        <v>149.44</v>
      </c>
      <c r="F5722" t="s">
        <v>237</v>
      </c>
      <c r="G5722">
        <f>_xlfn.XLOOKUP(A5722,'List of Molecules Used'!$D$3:$D$55,'List of Molecules Used'!$E$3:$E$55,"",0,1)</f>
        <v>339.173</v>
      </c>
      <c r="H5722">
        <f>_xlfn.XLOOKUP(A5722,'List of Molecules Used'!$D$3:$D$55,'List of Molecules Used'!$F$3:$F$55,"",0,1)</f>
        <v>36.177</v>
      </c>
    </row>
    <row r="5723" spans="1:8">
      <c r="A5723" s="2" t="s">
        <v>158</v>
      </c>
      <c r="B5723" s="2"/>
      <c r="C5723">
        <v>271.33999999999997</v>
      </c>
      <c r="D5723">
        <v>8.5</v>
      </c>
      <c r="E5723">
        <v>149.37</v>
      </c>
      <c r="F5723" t="s">
        <v>237</v>
      </c>
      <c r="G5723">
        <f>_xlfn.XLOOKUP(A5723,'List of Molecules Used'!$D$3:$D$55,'List of Molecules Used'!$E$3:$E$55,"",0,1)</f>
        <v>339.173</v>
      </c>
      <c r="H5723">
        <f>_xlfn.XLOOKUP(A5723,'List of Molecules Used'!$D$3:$D$55,'List of Molecules Used'!$F$3:$F$55,"",0,1)</f>
        <v>36.177</v>
      </c>
    </row>
    <row r="5724" spans="1:8">
      <c r="A5724" s="2" t="s">
        <v>158</v>
      </c>
      <c r="B5724" s="2"/>
      <c r="C5724">
        <v>271.33999999999997</v>
      </c>
      <c r="D5724">
        <v>9</v>
      </c>
      <c r="E5724">
        <v>149.30000000000001</v>
      </c>
      <c r="F5724" t="s">
        <v>237</v>
      </c>
      <c r="G5724">
        <f>_xlfn.XLOOKUP(A5724,'List of Molecules Used'!$D$3:$D$55,'List of Molecules Used'!$E$3:$E$55,"",0,1)</f>
        <v>339.173</v>
      </c>
      <c r="H5724">
        <f>_xlfn.XLOOKUP(A5724,'List of Molecules Used'!$D$3:$D$55,'List of Molecules Used'!$F$3:$F$55,"",0,1)</f>
        <v>36.177</v>
      </c>
    </row>
    <row r="5725" spans="1:8">
      <c r="A5725" s="2" t="s">
        <v>158</v>
      </c>
      <c r="B5725" s="2"/>
      <c r="C5725">
        <v>271.33999999999997</v>
      </c>
      <c r="D5725">
        <v>9.5</v>
      </c>
      <c r="E5725">
        <v>149.22999999999999</v>
      </c>
      <c r="F5725" t="s">
        <v>237</v>
      </c>
      <c r="G5725">
        <f>_xlfn.XLOOKUP(A5725,'List of Molecules Used'!$D$3:$D$55,'List of Molecules Used'!$E$3:$E$55,"",0,1)</f>
        <v>339.173</v>
      </c>
      <c r="H5725">
        <f>_xlfn.XLOOKUP(A5725,'List of Molecules Used'!$D$3:$D$55,'List of Molecules Used'!$F$3:$F$55,"",0,1)</f>
        <v>36.177</v>
      </c>
    </row>
    <row r="5726" spans="1:8">
      <c r="A5726" s="2" t="s">
        <v>158</v>
      </c>
      <c r="B5726" s="2"/>
      <c r="C5726">
        <v>271.33999999999997</v>
      </c>
      <c r="D5726">
        <v>10</v>
      </c>
      <c r="E5726">
        <v>149.16</v>
      </c>
      <c r="F5726" t="s">
        <v>237</v>
      </c>
      <c r="G5726">
        <f>_xlfn.XLOOKUP(A5726,'List of Molecules Used'!$D$3:$D$55,'List of Molecules Used'!$E$3:$E$55,"",0,1)</f>
        <v>339.173</v>
      </c>
      <c r="H5726">
        <f>_xlfn.XLOOKUP(A5726,'List of Molecules Used'!$D$3:$D$55,'List of Molecules Used'!$F$3:$F$55,"",0,1)</f>
        <v>36.177</v>
      </c>
    </row>
    <row r="5727" spans="1:8">
      <c r="A5727" s="2" t="s">
        <v>158</v>
      </c>
      <c r="B5727" s="2"/>
      <c r="C5727">
        <v>305.26</v>
      </c>
      <c r="D5727">
        <v>1</v>
      </c>
      <c r="E5727">
        <v>96.828000000000003</v>
      </c>
      <c r="F5727" t="s">
        <v>238</v>
      </c>
      <c r="G5727">
        <f>_xlfn.XLOOKUP(A5727,'List of Molecules Used'!$D$3:$D$55,'List of Molecules Used'!$E$3:$E$55,"",0,1)</f>
        <v>339.173</v>
      </c>
      <c r="H5727">
        <f>_xlfn.XLOOKUP(A5727,'List of Molecules Used'!$D$3:$D$55,'List of Molecules Used'!$F$3:$F$55,"",0,1)</f>
        <v>36.177</v>
      </c>
    </row>
    <row r="5728" spans="1:8">
      <c r="A5728" s="2" t="s">
        <v>158</v>
      </c>
      <c r="B5728" s="2"/>
      <c r="C5728">
        <v>305.26</v>
      </c>
      <c r="D5728">
        <v>1.5</v>
      </c>
      <c r="E5728">
        <v>97.381</v>
      </c>
      <c r="F5728" t="s">
        <v>238</v>
      </c>
      <c r="G5728">
        <f>_xlfn.XLOOKUP(A5728,'List of Molecules Used'!$D$3:$D$55,'List of Molecules Used'!$E$3:$E$55,"",0,1)</f>
        <v>339.173</v>
      </c>
      <c r="H5728">
        <f>_xlfn.XLOOKUP(A5728,'List of Molecules Used'!$D$3:$D$55,'List of Molecules Used'!$F$3:$F$55,"",0,1)</f>
        <v>36.177</v>
      </c>
    </row>
    <row r="5729" spans="1:8">
      <c r="A5729" s="2" t="s">
        <v>158</v>
      </c>
      <c r="B5729" s="2"/>
      <c r="C5729">
        <v>305.26</v>
      </c>
      <c r="D5729">
        <v>2</v>
      </c>
      <c r="E5729">
        <v>97.953000000000003</v>
      </c>
      <c r="F5729" t="s">
        <v>238</v>
      </c>
      <c r="G5729">
        <f>_xlfn.XLOOKUP(A5729,'List of Molecules Used'!$D$3:$D$55,'List of Molecules Used'!$E$3:$E$55,"",0,1)</f>
        <v>339.173</v>
      </c>
      <c r="H5729">
        <f>_xlfn.XLOOKUP(A5729,'List of Molecules Used'!$D$3:$D$55,'List of Molecules Used'!$F$3:$F$55,"",0,1)</f>
        <v>36.177</v>
      </c>
    </row>
    <row r="5730" spans="1:8">
      <c r="A5730" s="2" t="s">
        <v>158</v>
      </c>
      <c r="B5730" s="2"/>
      <c r="C5730">
        <v>305.26</v>
      </c>
      <c r="D5730">
        <v>2.5</v>
      </c>
      <c r="E5730">
        <v>98.546999999999997</v>
      </c>
      <c r="F5730" t="s">
        <v>238</v>
      </c>
      <c r="G5730">
        <f>_xlfn.XLOOKUP(A5730,'List of Molecules Used'!$D$3:$D$55,'List of Molecules Used'!$E$3:$E$55,"",0,1)</f>
        <v>339.173</v>
      </c>
      <c r="H5730">
        <f>_xlfn.XLOOKUP(A5730,'List of Molecules Used'!$D$3:$D$55,'List of Molecules Used'!$F$3:$F$55,"",0,1)</f>
        <v>36.177</v>
      </c>
    </row>
    <row r="5731" spans="1:8">
      <c r="A5731" s="2" t="s">
        <v>158</v>
      </c>
      <c r="B5731" s="2"/>
      <c r="C5731">
        <v>305.26</v>
      </c>
      <c r="D5731">
        <v>3</v>
      </c>
      <c r="E5731">
        <v>99.162999999999997</v>
      </c>
      <c r="F5731" t="s">
        <v>238</v>
      </c>
      <c r="G5731">
        <f>_xlfn.XLOOKUP(A5731,'List of Molecules Used'!$D$3:$D$55,'List of Molecules Used'!$E$3:$E$55,"",0,1)</f>
        <v>339.173</v>
      </c>
      <c r="H5731">
        <f>_xlfn.XLOOKUP(A5731,'List of Molecules Used'!$D$3:$D$55,'List of Molecules Used'!$F$3:$F$55,"",0,1)</f>
        <v>36.177</v>
      </c>
    </row>
    <row r="5732" spans="1:8">
      <c r="A5732" s="2" t="s">
        <v>158</v>
      </c>
      <c r="B5732" s="2"/>
      <c r="C5732">
        <v>305.26</v>
      </c>
      <c r="D5732">
        <v>3.5</v>
      </c>
      <c r="E5732">
        <v>99.804000000000002</v>
      </c>
      <c r="F5732" t="s">
        <v>238</v>
      </c>
      <c r="G5732">
        <f>_xlfn.XLOOKUP(A5732,'List of Molecules Used'!$D$3:$D$55,'List of Molecules Used'!$E$3:$E$55,"",0,1)</f>
        <v>339.173</v>
      </c>
      <c r="H5732">
        <f>_xlfn.XLOOKUP(A5732,'List of Molecules Used'!$D$3:$D$55,'List of Molecules Used'!$F$3:$F$55,"",0,1)</f>
        <v>36.177</v>
      </c>
    </row>
    <row r="5733" spans="1:8">
      <c r="A5733" s="2" t="s">
        <v>158</v>
      </c>
      <c r="B5733" s="2"/>
      <c r="C5733">
        <v>305.26</v>
      </c>
      <c r="D5733">
        <v>4</v>
      </c>
      <c r="E5733">
        <v>100.47</v>
      </c>
      <c r="F5733" t="s">
        <v>238</v>
      </c>
      <c r="G5733">
        <f>_xlfn.XLOOKUP(A5733,'List of Molecules Used'!$D$3:$D$55,'List of Molecules Used'!$E$3:$E$55,"",0,1)</f>
        <v>339.173</v>
      </c>
      <c r="H5733">
        <f>_xlfn.XLOOKUP(A5733,'List of Molecules Used'!$D$3:$D$55,'List of Molecules Used'!$F$3:$F$55,"",0,1)</f>
        <v>36.177</v>
      </c>
    </row>
    <row r="5734" spans="1:8">
      <c r="A5734" s="2" t="s">
        <v>158</v>
      </c>
      <c r="B5734" s="2"/>
      <c r="C5734">
        <v>305.26</v>
      </c>
      <c r="D5734">
        <v>4.5</v>
      </c>
      <c r="E5734">
        <v>101.16</v>
      </c>
      <c r="F5734" t="s">
        <v>238</v>
      </c>
      <c r="G5734">
        <f>_xlfn.XLOOKUP(A5734,'List of Molecules Used'!$D$3:$D$55,'List of Molecules Used'!$E$3:$E$55,"",0,1)</f>
        <v>339.173</v>
      </c>
      <c r="H5734">
        <f>_xlfn.XLOOKUP(A5734,'List of Molecules Used'!$D$3:$D$55,'List of Molecules Used'!$F$3:$F$55,"",0,1)</f>
        <v>36.177</v>
      </c>
    </row>
    <row r="5735" spans="1:8">
      <c r="A5735" s="2" t="s">
        <v>158</v>
      </c>
      <c r="B5735" s="2"/>
      <c r="C5735">
        <v>305.26</v>
      </c>
      <c r="D5735">
        <v>5</v>
      </c>
      <c r="E5735">
        <v>101.89</v>
      </c>
      <c r="F5735" t="s">
        <v>238</v>
      </c>
      <c r="G5735">
        <f>_xlfn.XLOOKUP(A5735,'List of Molecules Used'!$D$3:$D$55,'List of Molecules Used'!$E$3:$E$55,"",0,1)</f>
        <v>339.173</v>
      </c>
      <c r="H5735">
        <f>_xlfn.XLOOKUP(A5735,'List of Molecules Used'!$D$3:$D$55,'List of Molecules Used'!$F$3:$F$55,"",0,1)</f>
        <v>36.177</v>
      </c>
    </row>
    <row r="5736" spans="1:8">
      <c r="A5736" s="2" t="s">
        <v>158</v>
      </c>
      <c r="B5736" s="2"/>
      <c r="C5736">
        <v>305.26</v>
      </c>
      <c r="D5736">
        <v>5.5</v>
      </c>
      <c r="E5736">
        <v>102.65</v>
      </c>
      <c r="F5736" t="s">
        <v>238</v>
      </c>
      <c r="G5736">
        <f>_xlfn.XLOOKUP(A5736,'List of Molecules Used'!$D$3:$D$55,'List of Molecules Used'!$E$3:$E$55,"",0,1)</f>
        <v>339.173</v>
      </c>
      <c r="H5736">
        <f>_xlfn.XLOOKUP(A5736,'List of Molecules Used'!$D$3:$D$55,'List of Molecules Used'!$F$3:$F$55,"",0,1)</f>
        <v>36.177</v>
      </c>
    </row>
    <row r="5737" spans="1:8">
      <c r="A5737" s="2" t="s">
        <v>158</v>
      </c>
      <c r="B5737" s="2"/>
      <c r="C5737">
        <v>305.26</v>
      </c>
      <c r="D5737">
        <v>6</v>
      </c>
      <c r="E5737">
        <v>103.44</v>
      </c>
      <c r="F5737" t="s">
        <v>238</v>
      </c>
      <c r="G5737">
        <f>_xlfn.XLOOKUP(A5737,'List of Molecules Used'!$D$3:$D$55,'List of Molecules Used'!$E$3:$E$55,"",0,1)</f>
        <v>339.173</v>
      </c>
      <c r="H5737">
        <f>_xlfn.XLOOKUP(A5737,'List of Molecules Used'!$D$3:$D$55,'List of Molecules Used'!$F$3:$F$55,"",0,1)</f>
        <v>36.177</v>
      </c>
    </row>
    <row r="5738" spans="1:8">
      <c r="A5738" s="2" t="s">
        <v>158</v>
      </c>
      <c r="B5738" s="2"/>
      <c r="C5738">
        <v>305.26</v>
      </c>
      <c r="D5738">
        <v>6.5</v>
      </c>
      <c r="E5738">
        <v>104.27</v>
      </c>
      <c r="F5738" t="s">
        <v>238</v>
      </c>
      <c r="G5738">
        <f>_xlfn.XLOOKUP(A5738,'List of Molecules Used'!$D$3:$D$55,'List of Molecules Used'!$E$3:$E$55,"",0,1)</f>
        <v>339.173</v>
      </c>
      <c r="H5738">
        <f>_xlfn.XLOOKUP(A5738,'List of Molecules Used'!$D$3:$D$55,'List of Molecules Used'!$F$3:$F$55,"",0,1)</f>
        <v>36.177</v>
      </c>
    </row>
    <row r="5739" spans="1:8">
      <c r="A5739" s="2" t="s">
        <v>158</v>
      </c>
      <c r="B5739" s="2"/>
      <c r="C5739">
        <v>305.26</v>
      </c>
      <c r="D5739">
        <v>7</v>
      </c>
      <c r="E5739">
        <v>105.14</v>
      </c>
      <c r="F5739" t="s">
        <v>238</v>
      </c>
      <c r="G5739">
        <f>_xlfn.XLOOKUP(A5739,'List of Molecules Used'!$D$3:$D$55,'List of Molecules Used'!$E$3:$E$55,"",0,1)</f>
        <v>339.173</v>
      </c>
      <c r="H5739">
        <f>_xlfn.XLOOKUP(A5739,'List of Molecules Used'!$D$3:$D$55,'List of Molecules Used'!$F$3:$F$55,"",0,1)</f>
        <v>36.177</v>
      </c>
    </row>
    <row r="5740" spans="1:8">
      <c r="A5740" s="2" t="s">
        <v>158</v>
      </c>
      <c r="B5740" s="2"/>
      <c r="C5740">
        <v>305.26</v>
      </c>
      <c r="D5740">
        <v>7.5</v>
      </c>
      <c r="E5740">
        <v>106.05</v>
      </c>
      <c r="F5740" t="s">
        <v>238</v>
      </c>
      <c r="G5740">
        <f>_xlfn.XLOOKUP(A5740,'List of Molecules Used'!$D$3:$D$55,'List of Molecules Used'!$E$3:$E$55,"",0,1)</f>
        <v>339.173</v>
      </c>
      <c r="H5740">
        <f>_xlfn.XLOOKUP(A5740,'List of Molecules Used'!$D$3:$D$55,'List of Molecules Used'!$F$3:$F$55,"",0,1)</f>
        <v>36.177</v>
      </c>
    </row>
    <row r="5741" spans="1:8">
      <c r="A5741" s="2" t="s">
        <v>158</v>
      </c>
      <c r="B5741" s="2"/>
      <c r="C5741">
        <v>305.26</v>
      </c>
      <c r="D5741">
        <v>8</v>
      </c>
      <c r="E5741">
        <v>107.02</v>
      </c>
      <c r="F5741" t="s">
        <v>238</v>
      </c>
      <c r="G5741">
        <f>_xlfn.XLOOKUP(A5741,'List of Molecules Used'!$D$3:$D$55,'List of Molecules Used'!$E$3:$E$55,"",0,1)</f>
        <v>339.173</v>
      </c>
      <c r="H5741">
        <f>_xlfn.XLOOKUP(A5741,'List of Molecules Used'!$D$3:$D$55,'List of Molecules Used'!$F$3:$F$55,"",0,1)</f>
        <v>36.177</v>
      </c>
    </row>
    <row r="5742" spans="1:8">
      <c r="A5742" s="2" t="s">
        <v>158</v>
      </c>
      <c r="B5742" s="2"/>
      <c r="C5742">
        <v>305.26</v>
      </c>
      <c r="D5742">
        <v>8.5</v>
      </c>
      <c r="E5742">
        <v>108.04</v>
      </c>
      <c r="F5742" t="s">
        <v>238</v>
      </c>
      <c r="G5742">
        <f>_xlfn.XLOOKUP(A5742,'List of Molecules Used'!$D$3:$D$55,'List of Molecules Used'!$E$3:$E$55,"",0,1)</f>
        <v>339.173</v>
      </c>
      <c r="H5742">
        <f>_xlfn.XLOOKUP(A5742,'List of Molecules Used'!$D$3:$D$55,'List of Molecules Used'!$F$3:$F$55,"",0,1)</f>
        <v>36.177</v>
      </c>
    </row>
    <row r="5743" spans="1:8">
      <c r="A5743" s="2" t="s">
        <v>158</v>
      </c>
      <c r="B5743" s="2"/>
      <c r="C5743">
        <v>305.26</v>
      </c>
      <c r="D5743">
        <v>9</v>
      </c>
      <c r="E5743">
        <v>109.12</v>
      </c>
      <c r="F5743" t="s">
        <v>238</v>
      </c>
      <c r="G5743">
        <f>_xlfn.XLOOKUP(A5743,'List of Molecules Used'!$D$3:$D$55,'List of Molecules Used'!$E$3:$E$55,"",0,1)</f>
        <v>339.173</v>
      </c>
      <c r="H5743">
        <f>_xlfn.XLOOKUP(A5743,'List of Molecules Used'!$D$3:$D$55,'List of Molecules Used'!$F$3:$F$55,"",0,1)</f>
        <v>36.177</v>
      </c>
    </row>
    <row r="5744" spans="1:8">
      <c r="A5744" s="2" t="s">
        <v>158</v>
      </c>
      <c r="B5744" s="2"/>
      <c r="C5744">
        <v>305.26</v>
      </c>
      <c r="D5744">
        <v>9.5</v>
      </c>
      <c r="E5744">
        <v>110.27</v>
      </c>
      <c r="F5744" t="s">
        <v>238</v>
      </c>
      <c r="G5744">
        <f>_xlfn.XLOOKUP(A5744,'List of Molecules Used'!$D$3:$D$55,'List of Molecules Used'!$E$3:$E$55,"",0,1)</f>
        <v>339.173</v>
      </c>
      <c r="H5744">
        <f>_xlfn.XLOOKUP(A5744,'List of Molecules Used'!$D$3:$D$55,'List of Molecules Used'!$F$3:$F$55,"",0,1)</f>
        <v>36.177</v>
      </c>
    </row>
    <row r="5745" spans="1:8">
      <c r="A5745" s="2" t="s">
        <v>158</v>
      </c>
      <c r="B5745" s="2"/>
      <c r="C5745">
        <v>305.26</v>
      </c>
      <c r="D5745">
        <v>10</v>
      </c>
      <c r="E5745">
        <v>111.49</v>
      </c>
      <c r="F5745" t="s">
        <v>238</v>
      </c>
      <c r="G5745">
        <f>_xlfn.XLOOKUP(A5745,'List of Molecules Used'!$D$3:$D$55,'List of Molecules Used'!$E$3:$E$55,"",0,1)</f>
        <v>339.173</v>
      </c>
      <c r="H5745">
        <f>_xlfn.XLOOKUP(A5745,'List of Molecules Used'!$D$3:$D$55,'List of Molecules Used'!$F$3:$F$55,"",0,1)</f>
        <v>36.177</v>
      </c>
    </row>
    <row r="5746" spans="1:8">
      <c r="A5746" s="2" t="s">
        <v>158</v>
      </c>
      <c r="B5746" s="2"/>
      <c r="C5746">
        <v>339.17</v>
      </c>
      <c r="D5746">
        <v>1</v>
      </c>
      <c r="E5746">
        <v>102.68</v>
      </c>
      <c r="F5746" t="s">
        <v>238</v>
      </c>
      <c r="G5746">
        <f>_xlfn.XLOOKUP(A5746,'List of Molecules Used'!$D$3:$D$55,'List of Molecules Used'!$E$3:$E$55,"",0,1)</f>
        <v>339.173</v>
      </c>
      <c r="H5746">
        <f>_xlfn.XLOOKUP(A5746,'List of Molecules Used'!$D$3:$D$55,'List of Molecules Used'!$F$3:$F$55,"",0,1)</f>
        <v>36.177</v>
      </c>
    </row>
    <row r="5747" spans="1:8">
      <c r="A5747" s="2" t="s">
        <v>158</v>
      </c>
      <c r="B5747" s="2"/>
      <c r="C5747">
        <v>339.17</v>
      </c>
      <c r="D5747">
        <v>1.5</v>
      </c>
      <c r="E5747">
        <v>103.04</v>
      </c>
      <c r="F5747" t="s">
        <v>238</v>
      </c>
      <c r="G5747">
        <f>_xlfn.XLOOKUP(A5747,'List of Molecules Used'!$D$3:$D$55,'List of Molecules Used'!$E$3:$E$55,"",0,1)</f>
        <v>339.173</v>
      </c>
      <c r="H5747">
        <f>_xlfn.XLOOKUP(A5747,'List of Molecules Used'!$D$3:$D$55,'List of Molecules Used'!$F$3:$F$55,"",0,1)</f>
        <v>36.177</v>
      </c>
    </row>
    <row r="5748" spans="1:8">
      <c r="A5748" s="2" t="s">
        <v>158</v>
      </c>
      <c r="B5748" s="2"/>
      <c r="C5748">
        <v>339.17</v>
      </c>
      <c r="D5748">
        <v>2</v>
      </c>
      <c r="E5748">
        <v>103.4</v>
      </c>
      <c r="F5748" t="s">
        <v>238</v>
      </c>
      <c r="G5748">
        <f>_xlfn.XLOOKUP(A5748,'List of Molecules Used'!$D$3:$D$55,'List of Molecules Used'!$E$3:$E$55,"",0,1)</f>
        <v>339.173</v>
      </c>
      <c r="H5748">
        <f>_xlfn.XLOOKUP(A5748,'List of Molecules Used'!$D$3:$D$55,'List of Molecules Used'!$F$3:$F$55,"",0,1)</f>
        <v>36.177</v>
      </c>
    </row>
    <row r="5749" spans="1:8">
      <c r="A5749" s="2" t="s">
        <v>158</v>
      </c>
      <c r="B5749" s="2"/>
      <c r="C5749">
        <v>339.17</v>
      </c>
      <c r="D5749">
        <v>2.5</v>
      </c>
      <c r="E5749">
        <v>103.77</v>
      </c>
      <c r="F5749" t="s">
        <v>238</v>
      </c>
      <c r="G5749">
        <f>_xlfn.XLOOKUP(A5749,'List of Molecules Used'!$D$3:$D$55,'List of Molecules Used'!$E$3:$E$55,"",0,1)</f>
        <v>339.173</v>
      </c>
      <c r="H5749">
        <f>_xlfn.XLOOKUP(A5749,'List of Molecules Used'!$D$3:$D$55,'List of Molecules Used'!$F$3:$F$55,"",0,1)</f>
        <v>36.177</v>
      </c>
    </row>
    <row r="5750" spans="1:8">
      <c r="A5750" s="2" t="s">
        <v>158</v>
      </c>
      <c r="B5750" s="2"/>
      <c r="C5750">
        <v>339.17</v>
      </c>
      <c r="D5750">
        <v>3</v>
      </c>
      <c r="E5750">
        <v>104.15</v>
      </c>
      <c r="F5750" t="s">
        <v>238</v>
      </c>
      <c r="G5750">
        <f>_xlfn.XLOOKUP(A5750,'List of Molecules Used'!$D$3:$D$55,'List of Molecules Used'!$E$3:$E$55,"",0,1)</f>
        <v>339.173</v>
      </c>
      <c r="H5750">
        <f>_xlfn.XLOOKUP(A5750,'List of Molecules Used'!$D$3:$D$55,'List of Molecules Used'!$F$3:$F$55,"",0,1)</f>
        <v>36.177</v>
      </c>
    </row>
    <row r="5751" spans="1:8">
      <c r="A5751" s="2" t="s">
        <v>158</v>
      </c>
      <c r="B5751" s="2"/>
      <c r="C5751">
        <v>339.17</v>
      </c>
      <c r="D5751">
        <v>3.5</v>
      </c>
      <c r="E5751">
        <v>104.55</v>
      </c>
      <c r="F5751" t="s">
        <v>238</v>
      </c>
      <c r="G5751">
        <f>_xlfn.XLOOKUP(A5751,'List of Molecules Used'!$D$3:$D$55,'List of Molecules Used'!$E$3:$E$55,"",0,1)</f>
        <v>339.173</v>
      </c>
      <c r="H5751">
        <f>_xlfn.XLOOKUP(A5751,'List of Molecules Used'!$D$3:$D$55,'List of Molecules Used'!$F$3:$F$55,"",0,1)</f>
        <v>36.177</v>
      </c>
    </row>
    <row r="5752" spans="1:8">
      <c r="A5752" s="2" t="s">
        <v>158</v>
      </c>
      <c r="B5752" s="2"/>
      <c r="C5752">
        <v>339.17</v>
      </c>
      <c r="D5752">
        <v>4</v>
      </c>
      <c r="E5752">
        <v>104.95</v>
      </c>
      <c r="F5752" t="s">
        <v>238</v>
      </c>
      <c r="G5752">
        <f>_xlfn.XLOOKUP(A5752,'List of Molecules Used'!$D$3:$D$55,'List of Molecules Used'!$E$3:$E$55,"",0,1)</f>
        <v>339.173</v>
      </c>
      <c r="H5752">
        <f>_xlfn.XLOOKUP(A5752,'List of Molecules Used'!$D$3:$D$55,'List of Molecules Used'!$F$3:$F$55,"",0,1)</f>
        <v>36.177</v>
      </c>
    </row>
    <row r="5753" spans="1:8">
      <c r="A5753" s="2" t="s">
        <v>158</v>
      </c>
      <c r="B5753" s="2"/>
      <c r="C5753">
        <v>339.17</v>
      </c>
      <c r="D5753">
        <v>4.5</v>
      </c>
      <c r="E5753">
        <v>105.36</v>
      </c>
      <c r="F5753" t="s">
        <v>238</v>
      </c>
      <c r="G5753">
        <f>_xlfn.XLOOKUP(A5753,'List of Molecules Used'!$D$3:$D$55,'List of Molecules Used'!$E$3:$E$55,"",0,1)</f>
        <v>339.173</v>
      </c>
      <c r="H5753">
        <f>_xlfn.XLOOKUP(A5753,'List of Molecules Used'!$D$3:$D$55,'List of Molecules Used'!$F$3:$F$55,"",0,1)</f>
        <v>36.177</v>
      </c>
    </row>
    <row r="5754" spans="1:8">
      <c r="A5754" s="2" t="s">
        <v>158</v>
      </c>
      <c r="B5754" s="2"/>
      <c r="C5754">
        <v>339.17</v>
      </c>
      <c r="D5754">
        <v>5</v>
      </c>
      <c r="E5754">
        <v>105.78</v>
      </c>
      <c r="F5754" t="s">
        <v>238</v>
      </c>
      <c r="G5754">
        <f>_xlfn.XLOOKUP(A5754,'List of Molecules Used'!$D$3:$D$55,'List of Molecules Used'!$E$3:$E$55,"",0,1)</f>
        <v>339.173</v>
      </c>
      <c r="H5754">
        <f>_xlfn.XLOOKUP(A5754,'List of Molecules Used'!$D$3:$D$55,'List of Molecules Used'!$F$3:$F$55,"",0,1)</f>
        <v>36.177</v>
      </c>
    </row>
    <row r="5755" spans="1:8">
      <c r="A5755" s="2" t="s">
        <v>158</v>
      </c>
      <c r="B5755" s="2"/>
      <c r="C5755">
        <v>339.17</v>
      </c>
      <c r="D5755">
        <v>5.5</v>
      </c>
      <c r="E5755">
        <v>106.22</v>
      </c>
      <c r="F5755" t="s">
        <v>238</v>
      </c>
      <c r="G5755">
        <f>_xlfn.XLOOKUP(A5755,'List of Molecules Used'!$D$3:$D$55,'List of Molecules Used'!$E$3:$E$55,"",0,1)</f>
        <v>339.173</v>
      </c>
      <c r="H5755">
        <f>_xlfn.XLOOKUP(A5755,'List of Molecules Used'!$D$3:$D$55,'List of Molecules Used'!$F$3:$F$55,"",0,1)</f>
        <v>36.177</v>
      </c>
    </row>
    <row r="5756" spans="1:8">
      <c r="A5756" s="2" t="s">
        <v>158</v>
      </c>
      <c r="B5756" s="2"/>
      <c r="C5756">
        <v>339.17</v>
      </c>
      <c r="D5756">
        <v>6</v>
      </c>
      <c r="E5756">
        <v>106.66</v>
      </c>
      <c r="F5756" t="s">
        <v>238</v>
      </c>
      <c r="G5756">
        <f>_xlfn.XLOOKUP(A5756,'List of Molecules Used'!$D$3:$D$55,'List of Molecules Used'!$E$3:$E$55,"",0,1)</f>
        <v>339.173</v>
      </c>
      <c r="H5756">
        <f>_xlfn.XLOOKUP(A5756,'List of Molecules Used'!$D$3:$D$55,'List of Molecules Used'!$F$3:$F$55,"",0,1)</f>
        <v>36.177</v>
      </c>
    </row>
    <row r="5757" spans="1:8">
      <c r="A5757" s="2" t="s">
        <v>158</v>
      </c>
      <c r="B5757" s="2"/>
      <c r="C5757">
        <v>339.17</v>
      </c>
      <c r="D5757">
        <v>6.5</v>
      </c>
      <c r="E5757">
        <v>107.12</v>
      </c>
      <c r="F5757" t="s">
        <v>238</v>
      </c>
      <c r="G5757">
        <f>_xlfn.XLOOKUP(A5757,'List of Molecules Used'!$D$3:$D$55,'List of Molecules Used'!$E$3:$E$55,"",0,1)</f>
        <v>339.173</v>
      </c>
      <c r="H5757">
        <f>_xlfn.XLOOKUP(A5757,'List of Molecules Used'!$D$3:$D$55,'List of Molecules Used'!$F$3:$F$55,"",0,1)</f>
        <v>36.177</v>
      </c>
    </row>
    <row r="5758" spans="1:8">
      <c r="A5758" s="2" t="s">
        <v>158</v>
      </c>
      <c r="B5758" s="2"/>
      <c r="C5758">
        <v>339.17</v>
      </c>
      <c r="D5758">
        <v>7</v>
      </c>
      <c r="E5758">
        <v>107.59</v>
      </c>
      <c r="F5758" t="s">
        <v>238</v>
      </c>
      <c r="G5758">
        <f>_xlfn.XLOOKUP(A5758,'List of Molecules Used'!$D$3:$D$55,'List of Molecules Used'!$E$3:$E$55,"",0,1)</f>
        <v>339.173</v>
      </c>
      <c r="H5758">
        <f>_xlfn.XLOOKUP(A5758,'List of Molecules Used'!$D$3:$D$55,'List of Molecules Used'!$F$3:$F$55,"",0,1)</f>
        <v>36.177</v>
      </c>
    </row>
    <row r="5759" spans="1:8">
      <c r="A5759" s="2" t="s">
        <v>158</v>
      </c>
      <c r="B5759" s="2"/>
      <c r="C5759">
        <v>339.17</v>
      </c>
      <c r="D5759">
        <v>7.5</v>
      </c>
      <c r="E5759">
        <v>108.08</v>
      </c>
      <c r="F5759" t="s">
        <v>238</v>
      </c>
      <c r="G5759">
        <f>_xlfn.XLOOKUP(A5759,'List of Molecules Used'!$D$3:$D$55,'List of Molecules Used'!$E$3:$E$55,"",0,1)</f>
        <v>339.173</v>
      </c>
      <c r="H5759">
        <f>_xlfn.XLOOKUP(A5759,'List of Molecules Used'!$D$3:$D$55,'List of Molecules Used'!$F$3:$F$55,"",0,1)</f>
        <v>36.177</v>
      </c>
    </row>
    <row r="5760" spans="1:8">
      <c r="A5760" s="2" t="s">
        <v>158</v>
      </c>
      <c r="B5760" s="2"/>
      <c r="C5760">
        <v>339.17</v>
      </c>
      <c r="D5760">
        <v>8</v>
      </c>
      <c r="E5760">
        <v>108.58</v>
      </c>
      <c r="F5760" t="s">
        <v>238</v>
      </c>
      <c r="G5760">
        <f>_xlfn.XLOOKUP(A5760,'List of Molecules Used'!$D$3:$D$55,'List of Molecules Used'!$E$3:$E$55,"",0,1)</f>
        <v>339.173</v>
      </c>
      <c r="H5760">
        <f>_xlfn.XLOOKUP(A5760,'List of Molecules Used'!$D$3:$D$55,'List of Molecules Used'!$F$3:$F$55,"",0,1)</f>
        <v>36.177</v>
      </c>
    </row>
    <row r="5761" spans="1:8">
      <c r="A5761" s="2" t="s">
        <v>158</v>
      </c>
      <c r="B5761" s="2"/>
      <c r="C5761">
        <v>339.17</v>
      </c>
      <c r="D5761">
        <v>8.5</v>
      </c>
      <c r="E5761">
        <v>109.1</v>
      </c>
      <c r="F5761" t="s">
        <v>238</v>
      </c>
      <c r="G5761">
        <f>_xlfn.XLOOKUP(A5761,'List of Molecules Used'!$D$3:$D$55,'List of Molecules Used'!$E$3:$E$55,"",0,1)</f>
        <v>339.173</v>
      </c>
      <c r="H5761">
        <f>_xlfn.XLOOKUP(A5761,'List of Molecules Used'!$D$3:$D$55,'List of Molecules Used'!$F$3:$F$55,"",0,1)</f>
        <v>36.177</v>
      </c>
    </row>
    <row r="5762" spans="1:8">
      <c r="A5762" s="2" t="s">
        <v>158</v>
      </c>
      <c r="B5762" s="2"/>
      <c r="C5762">
        <v>339.17</v>
      </c>
      <c r="D5762">
        <v>9</v>
      </c>
      <c r="E5762">
        <v>109.63</v>
      </c>
      <c r="F5762" t="s">
        <v>238</v>
      </c>
      <c r="G5762">
        <f>_xlfn.XLOOKUP(A5762,'List of Molecules Used'!$D$3:$D$55,'List of Molecules Used'!$E$3:$E$55,"",0,1)</f>
        <v>339.173</v>
      </c>
      <c r="H5762">
        <f>_xlfn.XLOOKUP(A5762,'List of Molecules Used'!$D$3:$D$55,'List of Molecules Used'!$F$3:$F$55,"",0,1)</f>
        <v>36.177</v>
      </c>
    </row>
    <row r="5763" spans="1:8">
      <c r="A5763" s="2" t="s">
        <v>158</v>
      </c>
      <c r="B5763" s="2"/>
      <c r="C5763">
        <v>339.17</v>
      </c>
      <c r="D5763">
        <v>9.5</v>
      </c>
      <c r="E5763">
        <v>110.18</v>
      </c>
      <c r="F5763" t="s">
        <v>238</v>
      </c>
      <c r="G5763">
        <f>_xlfn.XLOOKUP(A5763,'List of Molecules Used'!$D$3:$D$55,'List of Molecules Used'!$E$3:$E$55,"",0,1)</f>
        <v>339.173</v>
      </c>
      <c r="H5763">
        <f>_xlfn.XLOOKUP(A5763,'List of Molecules Used'!$D$3:$D$55,'List of Molecules Used'!$F$3:$F$55,"",0,1)</f>
        <v>36.177</v>
      </c>
    </row>
    <row r="5764" spans="1:8">
      <c r="A5764" s="2" t="s">
        <v>158</v>
      </c>
      <c r="B5764" s="2"/>
      <c r="C5764">
        <v>339.17</v>
      </c>
      <c r="D5764">
        <v>10</v>
      </c>
      <c r="E5764">
        <v>110.74</v>
      </c>
      <c r="F5764" t="s">
        <v>238</v>
      </c>
      <c r="G5764">
        <f>_xlfn.XLOOKUP(A5764,'List of Molecules Used'!$D$3:$D$55,'List of Molecules Used'!$E$3:$E$55,"",0,1)</f>
        <v>339.173</v>
      </c>
      <c r="H5764">
        <f>_xlfn.XLOOKUP(A5764,'List of Molecules Used'!$D$3:$D$55,'List of Molecules Used'!$F$3:$F$55,"",0,1)</f>
        <v>36.177</v>
      </c>
    </row>
    <row r="5765" spans="1:8">
      <c r="A5765" s="2" t="s">
        <v>158</v>
      </c>
      <c r="B5765" s="2"/>
      <c r="C5765">
        <v>373.09</v>
      </c>
      <c r="D5765">
        <v>1</v>
      </c>
      <c r="E5765">
        <v>108.3</v>
      </c>
      <c r="F5765" t="s">
        <v>238</v>
      </c>
      <c r="G5765">
        <f>_xlfn.XLOOKUP(A5765,'List of Molecules Used'!$D$3:$D$55,'List of Molecules Used'!$E$3:$E$55,"",0,1)</f>
        <v>339.173</v>
      </c>
      <c r="H5765">
        <f>_xlfn.XLOOKUP(A5765,'List of Molecules Used'!$D$3:$D$55,'List of Molecules Used'!$F$3:$F$55,"",0,1)</f>
        <v>36.177</v>
      </c>
    </row>
    <row r="5766" spans="1:8">
      <c r="A5766" s="2" t="s">
        <v>158</v>
      </c>
      <c r="B5766" s="2"/>
      <c r="C5766">
        <v>373.09</v>
      </c>
      <c r="D5766">
        <v>1.5</v>
      </c>
      <c r="E5766">
        <v>108.54</v>
      </c>
      <c r="F5766" t="s">
        <v>238</v>
      </c>
      <c r="G5766">
        <f>_xlfn.XLOOKUP(A5766,'List of Molecules Used'!$D$3:$D$55,'List of Molecules Used'!$E$3:$E$55,"",0,1)</f>
        <v>339.173</v>
      </c>
      <c r="H5766">
        <f>_xlfn.XLOOKUP(A5766,'List of Molecules Used'!$D$3:$D$55,'List of Molecules Used'!$F$3:$F$55,"",0,1)</f>
        <v>36.177</v>
      </c>
    </row>
    <row r="5767" spans="1:8">
      <c r="A5767" s="2" t="s">
        <v>158</v>
      </c>
      <c r="B5767" s="2"/>
      <c r="C5767">
        <v>373.09</v>
      </c>
      <c r="D5767">
        <v>2</v>
      </c>
      <c r="E5767">
        <v>108.79</v>
      </c>
      <c r="F5767" t="s">
        <v>238</v>
      </c>
      <c r="G5767">
        <f>_xlfn.XLOOKUP(A5767,'List of Molecules Used'!$D$3:$D$55,'List of Molecules Used'!$E$3:$E$55,"",0,1)</f>
        <v>339.173</v>
      </c>
      <c r="H5767">
        <f>_xlfn.XLOOKUP(A5767,'List of Molecules Used'!$D$3:$D$55,'List of Molecules Used'!$F$3:$F$55,"",0,1)</f>
        <v>36.177</v>
      </c>
    </row>
    <row r="5768" spans="1:8">
      <c r="A5768" s="2" t="s">
        <v>158</v>
      </c>
      <c r="B5768" s="2"/>
      <c r="C5768">
        <v>373.09</v>
      </c>
      <c r="D5768">
        <v>2.5</v>
      </c>
      <c r="E5768">
        <v>109.04</v>
      </c>
      <c r="F5768" t="s">
        <v>238</v>
      </c>
      <c r="G5768">
        <f>_xlfn.XLOOKUP(A5768,'List of Molecules Used'!$D$3:$D$55,'List of Molecules Used'!$E$3:$E$55,"",0,1)</f>
        <v>339.173</v>
      </c>
      <c r="H5768">
        <f>_xlfn.XLOOKUP(A5768,'List of Molecules Used'!$D$3:$D$55,'List of Molecules Used'!$F$3:$F$55,"",0,1)</f>
        <v>36.177</v>
      </c>
    </row>
    <row r="5769" spans="1:8">
      <c r="A5769" s="2" t="s">
        <v>158</v>
      </c>
      <c r="B5769" s="2"/>
      <c r="C5769">
        <v>373.09</v>
      </c>
      <c r="D5769">
        <v>3</v>
      </c>
      <c r="E5769">
        <v>109.29</v>
      </c>
      <c r="F5769" t="s">
        <v>238</v>
      </c>
      <c r="G5769">
        <f>_xlfn.XLOOKUP(A5769,'List of Molecules Used'!$D$3:$D$55,'List of Molecules Used'!$E$3:$E$55,"",0,1)</f>
        <v>339.173</v>
      </c>
      <c r="H5769">
        <f>_xlfn.XLOOKUP(A5769,'List of Molecules Used'!$D$3:$D$55,'List of Molecules Used'!$F$3:$F$55,"",0,1)</f>
        <v>36.177</v>
      </c>
    </row>
    <row r="5770" spans="1:8">
      <c r="A5770" s="2" t="s">
        <v>158</v>
      </c>
      <c r="B5770" s="2"/>
      <c r="C5770">
        <v>373.09</v>
      </c>
      <c r="D5770">
        <v>3.5</v>
      </c>
      <c r="E5770">
        <v>109.55</v>
      </c>
      <c r="F5770" t="s">
        <v>238</v>
      </c>
      <c r="G5770">
        <f>_xlfn.XLOOKUP(A5770,'List of Molecules Used'!$D$3:$D$55,'List of Molecules Used'!$E$3:$E$55,"",0,1)</f>
        <v>339.173</v>
      </c>
      <c r="H5770">
        <f>_xlfn.XLOOKUP(A5770,'List of Molecules Used'!$D$3:$D$55,'List of Molecules Used'!$F$3:$F$55,"",0,1)</f>
        <v>36.177</v>
      </c>
    </row>
    <row r="5771" spans="1:8">
      <c r="A5771" s="2" t="s">
        <v>158</v>
      </c>
      <c r="B5771" s="2"/>
      <c r="C5771">
        <v>373.09</v>
      </c>
      <c r="D5771">
        <v>4</v>
      </c>
      <c r="E5771">
        <v>109.81</v>
      </c>
      <c r="F5771" t="s">
        <v>238</v>
      </c>
      <c r="G5771">
        <f>_xlfn.XLOOKUP(A5771,'List of Molecules Used'!$D$3:$D$55,'List of Molecules Used'!$E$3:$E$55,"",0,1)</f>
        <v>339.173</v>
      </c>
      <c r="H5771">
        <f>_xlfn.XLOOKUP(A5771,'List of Molecules Used'!$D$3:$D$55,'List of Molecules Used'!$F$3:$F$55,"",0,1)</f>
        <v>36.177</v>
      </c>
    </row>
    <row r="5772" spans="1:8">
      <c r="A5772" s="2" t="s">
        <v>158</v>
      </c>
      <c r="B5772" s="2"/>
      <c r="C5772">
        <v>373.09</v>
      </c>
      <c r="D5772">
        <v>4.5</v>
      </c>
      <c r="E5772">
        <v>110.08</v>
      </c>
      <c r="F5772" t="s">
        <v>238</v>
      </c>
      <c r="G5772">
        <f>_xlfn.XLOOKUP(A5772,'List of Molecules Used'!$D$3:$D$55,'List of Molecules Used'!$E$3:$E$55,"",0,1)</f>
        <v>339.173</v>
      </c>
      <c r="H5772">
        <f>_xlfn.XLOOKUP(A5772,'List of Molecules Used'!$D$3:$D$55,'List of Molecules Used'!$F$3:$F$55,"",0,1)</f>
        <v>36.177</v>
      </c>
    </row>
    <row r="5773" spans="1:8">
      <c r="A5773" s="2" t="s">
        <v>158</v>
      </c>
      <c r="B5773" s="2"/>
      <c r="C5773">
        <v>373.09</v>
      </c>
      <c r="D5773">
        <v>5</v>
      </c>
      <c r="E5773">
        <v>110.36</v>
      </c>
      <c r="F5773" t="s">
        <v>238</v>
      </c>
      <c r="G5773">
        <f>_xlfn.XLOOKUP(A5773,'List of Molecules Used'!$D$3:$D$55,'List of Molecules Used'!$E$3:$E$55,"",0,1)</f>
        <v>339.173</v>
      </c>
      <c r="H5773">
        <f>_xlfn.XLOOKUP(A5773,'List of Molecules Used'!$D$3:$D$55,'List of Molecules Used'!$F$3:$F$55,"",0,1)</f>
        <v>36.177</v>
      </c>
    </row>
    <row r="5774" spans="1:8">
      <c r="A5774" s="2" t="s">
        <v>158</v>
      </c>
      <c r="B5774" s="2"/>
      <c r="C5774">
        <v>373.09</v>
      </c>
      <c r="D5774">
        <v>5.5</v>
      </c>
      <c r="E5774">
        <v>110.63</v>
      </c>
      <c r="F5774" t="s">
        <v>238</v>
      </c>
      <c r="G5774">
        <f>_xlfn.XLOOKUP(A5774,'List of Molecules Used'!$D$3:$D$55,'List of Molecules Used'!$E$3:$E$55,"",0,1)</f>
        <v>339.173</v>
      </c>
      <c r="H5774">
        <f>_xlfn.XLOOKUP(A5774,'List of Molecules Used'!$D$3:$D$55,'List of Molecules Used'!$F$3:$F$55,"",0,1)</f>
        <v>36.177</v>
      </c>
    </row>
    <row r="5775" spans="1:8">
      <c r="A5775" s="2" t="s">
        <v>158</v>
      </c>
      <c r="B5775" s="2"/>
      <c r="C5775">
        <v>373.09</v>
      </c>
      <c r="D5775">
        <v>6</v>
      </c>
      <c r="E5775">
        <v>110.92</v>
      </c>
      <c r="F5775" t="s">
        <v>238</v>
      </c>
      <c r="G5775">
        <f>_xlfn.XLOOKUP(A5775,'List of Molecules Used'!$D$3:$D$55,'List of Molecules Used'!$E$3:$E$55,"",0,1)</f>
        <v>339.173</v>
      </c>
      <c r="H5775">
        <f>_xlfn.XLOOKUP(A5775,'List of Molecules Used'!$D$3:$D$55,'List of Molecules Used'!$F$3:$F$55,"",0,1)</f>
        <v>36.177</v>
      </c>
    </row>
    <row r="5776" spans="1:8">
      <c r="A5776" s="2" t="s">
        <v>158</v>
      </c>
      <c r="B5776" s="2"/>
      <c r="C5776">
        <v>373.09</v>
      </c>
      <c r="D5776">
        <v>6.5</v>
      </c>
      <c r="E5776">
        <v>111.2</v>
      </c>
      <c r="F5776" t="s">
        <v>238</v>
      </c>
      <c r="G5776">
        <f>_xlfn.XLOOKUP(A5776,'List of Molecules Used'!$D$3:$D$55,'List of Molecules Used'!$E$3:$E$55,"",0,1)</f>
        <v>339.173</v>
      </c>
      <c r="H5776">
        <f>_xlfn.XLOOKUP(A5776,'List of Molecules Used'!$D$3:$D$55,'List of Molecules Used'!$F$3:$F$55,"",0,1)</f>
        <v>36.177</v>
      </c>
    </row>
    <row r="5777" spans="1:8">
      <c r="A5777" s="2" t="s">
        <v>158</v>
      </c>
      <c r="B5777" s="2"/>
      <c r="C5777">
        <v>373.09</v>
      </c>
      <c r="D5777">
        <v>7</v>
      </c>
      <c r="E5777">
        <v>111.5</v>
      </c>
      <c r="F5777" t="s">
        <v>238</v>
      </c>
      <c r="G5777">
        <f>_xlfn.XLOOKUP(A5777,'List of Molecules Used'!$D$3:$D$55,'List of Molecules Used'!$E$3:$E$55,"",0,1)</f>
        <v>339.173</v>
      </c>
      <c r="H5777">
        <f>_xlfn.XLOOKUP(A5777,'List of Molecules Used'!$D$3:$D$55,'List of Molecules Used'!$F$3:$F$55,"",0,1)</f>
        <v>36.177</v>
      </c>
    </row>
    <row r="5778" spans="1:8">
      <c r="A5778" s="2" t="s">
        <v>158</v>
      </c>
      <c r="B5778" s="2"/>
      <c r="C5778">
        <v>373.09</v>
      </c>
      <c r="D5778">
        <v>7.5</v>
      </c>
      <c r="E5778">
        <v>111.8</v>
      </c>
      <c r="F5778" t="s">
        <v>238</v>
      </c>
      <c r="G5778">
        <f>_xlfn.XLOOKUP(A5778,'List of Molecules Used'!$D$3:$D$55,'List of Molecules Used'!$E$3:$E$55,"",0,1)</f>
        <v>339.173</v>
      </c>
      <c r="H5778">
        <f>_xlfn.XLOOKUP(A5778,'List of Molecules Used'!$D$3:$D$55,'List of Molecules Used'!$F$3:$F$55,"",0,1)</f>
        <v>36.177</v>
      </c>
    </row>
    <row r="5779" spans="1:8">
      <c r="A5779" s="2" t="s">
        <v>158</v>
      </c>
      <c r="B5779" s="2"/>
      <c r="C5779">
        <v>373.09</v>
      </c>
      <c r="D5779">
        <v>8</v>
      </c>
      <c r="E5779">
        <v>112.1</v>
      </c>
      <c r="F5779" t="s">
        <v>238</v>
      </c>
      <c r="G5779">
        <f>_xlfn.XLOOKUP(A5779,'List of Molecules Used'!$D$3:$D$55,'List of Molecules Used'!$E$3:$E$55,"",0,1)</f>
        <v>339.173</v>
      </c>
      <c r="H5779">
        <f>_xlfn.XLOOKUP(A5779,'List of Molecules Used'!$D$3:$D$55,'List of Molecules Used'!$F$3:$F$55,"",0,1)</f>
        <v>36.177</v>
      </c>
    </row>
    <row r="5780" spans="1:8">
      <c r="A5780" s="2" t="s">
        <v>158</v>
      </c>
      <c r="B5780" s="2"/>
      <c r="C5780">
        <v>373.09</v>
      </c>
      <c r="D5780">
        <v>8.5</v>
      </c>
      <c r="E5780">
        <v>112.41</v>
      </c>
      <c r="F5780" t="s">
        <v>238</v>
      </c>
      <c r="G5780">
        <f>_xlfn.XLOOKUP(A5780,'List of Molecules Used'!$D$3:$D$55,'List of Molecules Used'!$E$3:$E$55,"",0,1)</f>
        <v>339.173</v>
      </c>
      <c r="H5780">
        <f>_xlfn.XLOOKUP(A5780,'List of Molecules Used'!$D$3:$D$55,'List of Molecules Used'!$F$3:$F$55,"",0,1)</f>
        <v>36.177</v>
      </c>
    </row>
    <row r="5781" spans="1:8">
      <c r="A5781" s="2" t="s">
        <v>158</v>
      </c>
      <c r="B5781" s="2"/>
      <c r="C5781">
        <v>373.09</v>
      </c>
      <c r="D5781">
        <v>9</v>
      </c>
      <c r="E5781">
        <v>112.73</v>
      </c>
      <c r="F5781" t="s">
        <v>238</v>
      </c>
      <c r="G5781">
        <f>_xlfn.XLOOKUP(A5781,'List of Molecules Used'!$D$3:$D$55,'List of Molecules Used'!$E$3:$E$55,"",0,1)</f>
        <v>339.173</v>
      </c>
      <c r="H5781">
        <f>_xlfn.XLOOKUP(A5781,'List of Molecules Used'!$D$3:$D$55,'List of Molecules Used'!$F$3:$F$55,"",0,1)</f>
        <v>36.177</v>
      </c>
    </row>
    <row r="5782" spans="1:8">
      <c r="A5782" s="2" t="s">
        <v>158</v>
      </c>
      <c r="B5782" s="2"/>
      <c r="C5782">
        <v>373.09</v>
      </c>
      <c r="D5782">
        <v>9.5</v>
      </c>
      <c r="E5782">
        <v>113.05</v>
      </c>
      <c r="F5782" t="s">
        <v>238</v>
      </c>
      <c r="G5782">
        <f>_xlfn.XLOOKUP(A5782,'List of Molecules Used'!$D$3:$D$55,'List of Molecules Used'!$E$3:$E$55,"",0,1)</f>
        <v>339.173</v>
      </c>
      <c r="H5782">
        <f>_xlfn.XLOOKUP(A5782,'List of Molecules Used'!$D$3:$D$55,'List of Molecules Used'!$F$3:$F$55,"",0,1)</f>
        <v>36.177</v>
      </c>
    </row>
    <row r="5783" spans="1:8">
      <c r="A5783" s="2" t="s">
        <v>158</v>
      </c>
      <c r="B5783" s="2"/>
      <c r="C5783">
        <v>373.09</v>
      </c>
      <c r="D5783">
        <v>10</v>
      </c>
      <c r="E5783">
        <v>113.38</v>
      </c>
      <c r="F5783" t="s">
        <v>238</v>
      </c>
      <c r="G5783">
        <f>_xlfn.XLOOKUP(A5783,'List of Molecules Used'!$D$3:$D$55,'List of Molecules Used'!$E$3:$E$55,"",0,1)</f>
        <v>339.173</v>
      </c>
      <c r="H5783">
        <f>_xlfn.XLOOKUP(A5783,'List of Molecules Used'!$D$3:$D$55,'List of Molecules Used'!$F$3:$F$55,"",0,1)</f>
        <v>36.177</v>
      </c>
    </row>
    <row r="5784" spans="1:8">
      <c r="A5784" s="2" t="s">
        <v>158</v>
      </c>
      <c r="B5784" s="2"/>
      <c r="C5784">
        <v>407.01</v>
      </c>
      <c r="D5784">
        <v>1</v>
      </c>
      <c r="E5784">
        <v>113.58</v>
      </c>
      <c r="F5784" t="s">
        <v>238</v>
      </c>
      <c r="G5784">
        <f>_xlfn.XLOOKUP(A5784,'List of Molecules Used'!$D$3:$D$55,'List of Molecules Used'!$E$3:$E$55,"",0,1)</f>
        <v>339.173</v>
      </c>
      <c r="H5784">
        <f>_xlfn.XLOOKUP(A5784,'List of Molecules Used'!$D$3:$D$55,'List of Molecules Used'!$F$3:$F$55,"",0,1)</f>
        <v>36.177</v>
      </c>
    </row>
    <row r="5785" spans="1:8">
      <c r="A5785" s="2" t="s">
        <v>158</v>
      </c>
      <c r="B5785" s="2"/>
      <c r="C5785">
        <v>407.01</v>
      </c>
      <c r="D5785">
        <v>1.5</v>
      </c>
      <c r="E5785">
        <v>113.76</v>
      </c>
      <c r="F5785" t="s">
        <v>238</v>
      </c>
      <c r="G5785">
        <f>_xlfn.XLOOKUP(A5785,'List of Molecules Used'!$D$3:$D$55,'List of Molecules Used'!$E$3:$E$55,"",0,1)</f>
        <v>339.173</v>
      </c>
      <c r="H5785">
        <f>_xlfn.XLOOKUP(A5785,'List of Molecules Used'!$D$3:$D$55,'List of Molecules Used'!$F$3:$F$55,"",0,1)</f>
        <v>36.177</v>
      </c>
    </row>
    <row r="5786" spans="1:8">
      <c r="A5786" s="2" t="s">
        <v>158</v>
      </c>
      <c r="B5786" s="2"/>
      <c r="C5786">
        <v>407.01</v>
      </c>
      <c r="D5786">
        <v>2</v>
      </c>
      <c r="E5786">
        <v>113.93</v>
      </c>
      <c r="F5786" t="s">
        <v>238</v>
      </c>
      <c r="G5786">
        <f>_xlfn.XLOOKUP(A5786,'List of Molecules Used'!$D$3:$D$55,'List of Molecules Used'!$E$3:$E$55,"",0,1)</f>
        <v>339.173</v>
      </c>
      <c r="H5786">
        <f>_xlfn.XLOOKUP(A5786,'List of Molecules Used'!$D$3:$D$55,'List of Molecules Used'!$F$3:$F$55,"",0,1)</f>
        <v>36.177</v>
      </c>
    </row>
    <row r="5787" spans="1:8">
      <c r="A5787" s="2" t="s">
        <v>158</v>
      </c>
      <c r="B5787" s="2"/>
      <c r="C5787">
        <v>407.01</v>
      </c>
      <c r="D5787">
        <v>2.5</v>
      </c>
      <c r="E5787">
        <v>114.11</v>
      </c>
      <c r="F5787" t="s">
        <v>238</v>
      </c>
      <c r="G5787">
        <f>_xlfn.XLOOKUP(A5787,'List of Molecules Used'!$D$3:$D$55,'List of Molecules Used'!$E$3:$E$55,"",0,1)</f>
        <v>339.173</v>
      </c>
      <c r="H5787">
        <f>_xlfn.XLOOKUP(A5787,'List of Molecules Used'!$D$3:$D$55,'List of Molecules Used'!$F$3:$F$55,"",0,1)</f>
        <v>36.177</v>
      </c>
    </row>
    <row r="5788" spans="1:8">
      <c r="A5788" s="2" t="s">
        <v>158</v>
      </c>
      <c r="B5788" s="2"/>
      <c r="C5788">
        <v>407.01</v>
      </c>
      <c r="D5788">
        <v>3</v>
      </c>
      <c r="E5788">
        <v>114.29</v>
      </c>
      <c r="F5788" t="s">
        <v>238</v>
      </c>
      <c r="G5788">
        <f>_xlfn.XLOOKUP(A5788,'List of Molecules Used'!$D$3:$D$55,'List of Molecules Used'!$E$3:$E$55,"",0,1)</f>
        <v>339.173</v>
      </c>
      <c r="H5788">
        <f>_xlfn.XLOOKUP(A5788,'List of Molecules Used'!$D$3:$D$55,'List of Molecules Used'!$F$3:$F$55,"",0,1)</f>
        <v>36.177</v>
      </c>
    </row>
    <row r="5789" spans="1:8">
      <c r="A5789" s="2" t="s">
        <v>158</v>
      </c>
      <c r="B5789" s="2"/>
      <c r="C5789">
        <v>407.01</v>
      </c>
      <c r="D5789">
        <v>3.5</v>
      </c>
      <c r="E5789">
        <v>114.47</v>
      </c>
      <c r="F5789" t="s">
        <v>238</v>
      </c>
      <c r="G5789">
        <f>_xlfn.XLOOKUP(A5789,'List of Molecules Used'!$D$3:$D$55,'List of Molecules Used'!$E$3:$E$55,"",0,1)</f>
        <v>339.173</v>
      </c>
      <c r="H5789">
        <f>_xlfn.XLOOKUP(A5789,'List of Molecules Used'!$D$3:$D$55,'List of Molecules Used'!$F$3:$F$55,"",0,1)</f>
        <v>36.177</v>
      </c>
    </row>
    <row r="5790" spans="1:8">
      <c r="A5790" s="2" t="s">
        <v>158</v>
      </c>
      <c r="B5790" s="2"/>
      <c r="C5790">
        <v>407.01</v>
      </c>
      <c r="D5790">
        <v>4</v>
      </c>
      <c r="E5790">
        <v>114.65</v>
      </c>
      <c r="F5790" t="s">
        <v>238</v>
      </c>
      <c r="G5790">
        <f>_xlfn.XLOOKUP(A5790,'List of Molecules Used'!$D$3:$D$55,'List of Molecules Used'!$E$3:$E$55,"",0,1)</f>
        <v>339.173</v>
      </c>
      <c r="H5790">
        <f>_xlfn.XLOOKUP(A5790,'List of Molecules Used'!$D$3:$D$55,'List of Molecules Used'!$F$3:$F$55,"",0,1)</f>
        <v>36.177</v>
      </c>
    </row>
    <row r="5791" spans="1:8">
      <c r="A5791" s="2" t="s">
        <v>158</v>
      </c>
      <c r="B5791" s="2"/>
      <c r="C5791">
        <v>407.01</v>
      </c>
      <c r="D5791">
        <v>4.5</v>
      </c>
      <c r="E5791">
        <v>114.84</v>
      </c>
      <c r="F5791" t="s">
        <v>238</v>
      </c>
      <c r="G5791">
        <f>_xlfn.XLOOKUP(A5791,'List of Molecules Used'!$D$3:$D$55,'List of Molecules Used'!$E$3:$E$55,"",0,1)</f>
        <v>339.173</v>
      </c>
      <c r="H5791">
        <f>_xlfn.XLOOKUP(A5791,'List of Molecules Used'!$D$3:$D$55,'List of Molecules Used'!$F$3:$F$55,"",0,1)</f>
        <v>36.177</v>
      </c>
    </row>
    <row r="5792" spans="1:8">
      <c r="A5792" s="2" t="s">
        <v>158</v>
      </c>
      <c r="B5792" s="2"/>
      <c r="C5792">
        <v>407.01</v>
      </c>
      <c r="D5792">
        <v>5</v>
      </c>
      <c r="E5792">
        <v>115.03</v>
      </c>
      <c r="F5792" t="s">
        <v>238</v>
      </c>
      <c r="G5792">
        <f>_xlfn.XLOOKUP(A5792,'List of Molecules Used'!$D$3:$D$55,'List of Molecules Used'!$E$3:$E$55,"",0,1)</f>
        <v>339.173</v>
      </c>
      <c r="H5792">
        <f>_xlfn.XLOOKUP(A5792,'List of Molecules Used'!$D$3:$D$55,'List of Molecules Used'!$F$3:$F$55,"",0,1)</f>
        <v>36.177</v>
      </c>
    </row>
    <row r="5793" spans="1:8">
      <c r="A5793" s="2" t="s">
        <v>158</v>
      </c>
      <c r="B5793" s="2"/>
      <c r="C5793">
        <v>407.01</v>
      </c>
      <c r="D5793">
        <v>5.5</v>
      </c>
      <c r="E5793">
        <v>115.22</v>
      </c>
      <c r="F5793" t="s">
        <v>238</v>
      </c>
      <c r="G5793">
        <f>_xlfn.XLOOKUP(A5793,'List of Molecules Used'!$D$3:$D$55,'List of Molecules Used'!$E$3:$E$55,"",0,1)</f>
        <v>339.173</v>
      </c>
      <c r="H5793">
        <f>_xlfn.XLOOKUP(A5793,'List of Molecules Used'!$D$3:$D$55,'List of Molecules Used'!$F$3:$F$55,"",0,1)</f>
        <v>36.177</v>
      </c>
    </row>
    <row r="5794" spans="1:8">
      <c r="A5794" s="2" t="s">
        <v>158</v>
      </c>
      <c r="B5794" s="2"/>
      <c r="C5794">
        <v>407.01</v>
      </c>
      <c r="D5794">
        <v>6</v>
      </c>
      <c r="E5794">
        <v>115.41</v>
      </c>
      <c r="F5794" t="s">
        <v>238</v>
      </c>
      <c r="G5794">
        <f>_xlfn.XLOOKUP(A5794,'List of Molecules Used'!$D$3:$D$55,'List of Molecules Used'!$E$3:$E$55,"",0,1)</f>
        <v>339.173</v>
      </c>
      <c r="H5794">
        <f>_xlfn.XLOOKUP(A5794,'List of Molecules Used'!$D$3:$D$55,'List of Molecules Used'!$F$3:$F$55,"",0,1)</f>
        <v>36.177</v>
      </c>
    </row>
    <row r="5795" spans="1:8">
      <c r="A5795" s="2" t="s">
        <v>158</v>
      </c>
      <c r="B5795" s="2"/>
      <c r="C5795">
        <v>407.01</v>
      </c>
      <c r="D5795">
        <v>6.5</v>
      </c>
      <c r="E5795">
        <v>115.61</v>
      </c>
      <c r="F5795" t="s">
        <v>238</v>
      </c>
      <c r="G5795">
        <f>_xlfn.XLOOKUP(A5795,'List of Molecules Used'!$D$3:$D$55,'List of Molecules Used'!$E$3:$E$55,"",0,1)</f>
        <v>339.173</v>
      </c>
      <c r="H5795">
        <f>_xlfn.XLOOKUP(A5795,'List of Molecules Used'!$D$3:$D$55,'List of Molecules Used'!$F$3:$F$55,"",0,1)</f>
        <v>36.177</v>
      </c>
    </row>
    <row r="5796" spans="1:8">
      <c r="A5796" s="2" t="s">
        <v>158</v>
      </c>
      <c r="B5796" s="2"/>
      <c r="C5796">
        <v>407.01</v>
      </c>
      <c r="D5796">
        <v>7</v>
      </c>
      <c r="E5796">
        <v>115.81</v>
      </c>
      <c r="F5796" t="s">
        <v>238</v>
      </c>
      <c r="G5796">
        <f>_xlfn.XLOOKUP(A5796,'List of Molecules Used'!$D$3:$D$55,'List of Molecules Used'!$E$3:$E$55,"",0,1)</f>
        <v>339.173</v>
      </c>
      <c r="H5796">
        <f>_xlfn.XLOOKUP(A5796,'List of Molecules Used'!$D$3:$D$55,'List of Molecules Used'!$F$3:$F$55,"",0,1)</f>
        <v>36.177</v>
      </c>
    </row>
    <row r="5797" spans="1:8">
      <c r="A5797" s="2" t="s">
        <v>158</v>
      </c>
      <c r="B5797" s="2"/>
      <c r="C5797">
        <v>407.01</v>
      </c>
      <c r="D5797">
        <v>7.5</v>
      </c>
      <c r="E5797">
        <v>116.01</v>
      </c>
      <c r="F5797" t="s">
        <v>238</v>
      </c>
      <c r="G5797">
        <f>_xlfn.XLOOKUP(A5797,'List of Molecules Used'!$D$3:$D$55,'List of Molecules Used'!$E$3:$E$55,"",0,1)</f>
        <v>339.173</v>
      </c>
      <c r="H5797">
        <f>_xlfn.XLOOKUP(A5797,'List of Molecules Used'!$D$3:$D$55,'List of Molecules Used'!$F$3:$F$55,"",0,1)</f>
        <v>36.177</v>
      </c>
    </row>
    <row r="5798" spans="1:8">
      <c r="A5798" s="2" t="s">
        <v>158</v>
      </c>
      <c r="B5798" s="2"/>
      <c r="C5798">
        <v>407.01</v>
      </c>
      <c r="D5798">
        <v>8</v>
      </c>
      <c r="E5798">
        <v>116.21</v>
      </c>
      <c r="F5798" t="s">
        <v>238</v>
      </c>
      <c r="G5798">
        <f>_xlfn.XLOOKUP(A5798,'List of Molecules Used'!$D$3:$D$55,'List of Molecules Used'!$E$3:$E$55,"",0,1)</f>
        <v>339.173</v>
      </c>
      <c r="H5798">
        <f>_xlfn.XLOOKUP(A5798,'List of Molecules Used'!$D$3:$D$55,'List of Molecules Used'!$F$3:$F$55,"",0,1)</f>
        <v>36.177</v>
      </c>
    </row>
    <row r="5799" spans="1:8">
      <c r="A5799" s="2" t="s">
        <v>158</v>
      </c>
      <c r="B5799" s="2"/>
      <c r="C5799">
        <v>407.01</v>
      </c>
      <c r="D5799">
        <v>8.5</v>
      </c>
      <c r="E5799">
        <v>116.42</v>
      </c>
      <c r="F5799" t="s">
        <v>238</v>
      </c>
      <c r="G5799">
        <f>_xlfn.XLOOKUP(A5799,'List of Molecules Used'!$D$3:$D$55,'List of Molecules Used'!$E$3:$E$55,"",0,1)</f>
        <v>339.173</v>
      </c>
      <c r="H5799">
        <f>_xlfn.XLOOKUP(A5799,'List of Molecules Used'!$D$3:$D$55,'List of Molecules Used'!$F$3:$F$55,"",0,1)</f>
        <v>36.177</v>
      </c>
    </row>
    <row r="5800" spans="1:8">
      <c r="A5800" s="2" t="s">
        <v>158</v>
      </c>
      <c r="B5800" s="2"/>
      <c r="C5800">
        <v>407.01</v>
      </c>
      <c r="D5800">
        <v>9</v>
      </c>
      <c r="E5800">
        <v>116.63</v>
      </c>
      <c r="F5800" t="s">
        <v>238</v>
      </c>
      <c r="G5800">
        <f>_xlfn.XLOOKUP(A5800,'List of Molecules Used'!$D$3:$D$55,'List of Molecules Used'!$E$3:$E$55,"",0,1)</f>
        <v>339.173</v>
      </c>
      <c r="H5800">
        <f>_xlfn.XLOOKUP(A5800,'List of Molecules Used'!$D$3:$D$55,'List of Molecules Used'!$F$3:$F$55,"",0,1)</f>
        <v>36.177</v>
      </c>
    </row>
    <row r="5801" spans="1:8">
      <c r="A5801" s="2" t="s">
        <v>158</v>
      </c>
      <c r="B5801" s="2"/>
      <c r="C5801">
        <v>407.01</v>
      </c>
      <c r="D5801">
        <v>9.5</v>
      </c>
      <c r="E5801">
        <v>116.84</v>
      </c>
      <c r="F5801" t="s">
        <v>238</v>
      </c>
      <c r="G5801">
        <f>_xlfn.XLOOKUP(A5801,'List of Molecules Used'!$D$3:$D$55,'List of Molecules Used'!$E$3:$E$55,"",0,1)</f>
        <v>339.173</v>
      </c>
      <c r="H5801">
        <f>_xlfn.XLOOKUP(A5801,'List of Molecules Used'!$D$3:$D$55,'List of Molecules Used'!$F$3:$F$55,"",0,1)</f>
        <v>36.177</v>
      </c>
    </row>
    <row r="5802" spans="1:8">
      <c r="A5802" s="2" t="s">
        <v>158</v>
      </c>
      <c r="B5802" s="2"/>
      <c r="C5802">
        <v>407.01</v>
      </c>
      <c r="D5802">
        <v>10</v>
      </c>
      <c r="E5802">
        <v>117.05</v>
      </c>
      <c r="F5802" t="s">
        <v>238</v>
      </c>
      <c r="G5802">
        <f>_xlfn.XLOOKUP(A5802,'List of Molecules Used'!$D$3:$D$55,'List of Molecules Used'!$E$3:$E$55,"",0,1)</f>
        <v>339.173</v>
      </c>
      <c r="H5802">
        <f>_xlfn.XLOOKUP(A5802,'List of Molecules Used'!$D$3:$D$55,'List of Molecules Used'!$F$3:$F$55,"",0,1)</f>
        <v>36.177</v>
      </c>
    </row>
    <row r="5803" spans="1:8">
      <c r="A5803" s="2" t="s">
        <v>158</v>
      </c>
      <c r="B5803" s="2"/>
      <c r="C5803">
        <v>440.93</v>
      </c>
      <c r="D5803">
        <v>1</v>
      </c>
      <c r="E5803">
        <v>118.48</v>
      </c>
      <c r="F5803" t="s">
        <v>238</v>
      </c>
      <c r="G5803">
        <f>_xlfn.XLOOKUP(A5803,'List of Molecules Used'!$D$3:$D$55,'List of Molecules Used'!$E$3:$E$55,"",0,1)</f>
        <v>339.173</v>
      </c>
      <c r="H5803">
        <f>_xlfn.XLOOKUP(A5803,'List of Molecules Used'!$D$3:$D$55,'List of Molecules Used'!$F$3:$F$55,"",0,1)</f>
        <v>36.177</v>
      </c>
    </row>
    <row r="5804" spans="1:8">
      <c r="A5804" s="2" t="s">
        <v>158</v>
      </c>
      <c r="B5804" s="2"/>
      <c r="C5804">
        <v>440.93</v>
      </c>
      <c r="D5804">
        <v>1.5</v>
      </c>
      <c r="E5804">
        <v>118.61</v>
      </c>
      <c r="F5804" t="s">
        <v>238</v>
      </c>
      <c r="G5804">
        <f>_xlfn.XLOOKUP(A5804,'List of Molecules Used'!$D$3:$D$55,'List of Molecules Used'!$E$3:$E$55,"",0,1)</f>
        <v>339.173</v>
      </c>
      <c r="H5804">
        <f>_xlfn.XLOOKUP(A5804,'List of Molecules Used'!$D$3:$D$55,'List of Molecules Used'!$F$3:$F$55,"",0,1)</f>
        <v>36.177</v>
      </c>
    </row>
    <row r="5805" spans="1:8">
      <c r="A5805" s="2" t="s">
        <v>158</v>
      </c>
      <c r="B5805" s="2"/>
      <c r="C5805">
        <v>440.93</v>
      </c>
      <c r="D5805">
        <v>2</v>
      </c>
      <c r="E5805">
        <v>118.74</v>
      </c>
      <c r="F5805" t="s">
        <v>238</v>
      </c>
      <c r="G5805">
        <f>_xlfn.XLOOKUP(A5805,'List of Molecules Used'!$D$3:$D$55,'List of Molecules Used'!$E$3:$E$55,"",0,1)</f>
        <v>339.173</v>
      </c>
      <c r="H5805">
        <f>_xlfn.XLOOKUP(A5805,'List of Molecules Used'!$D$3:$D$55,'List of Molecules Used'!$F$3:$F$55,"",0,1)</f>
        <v>36.177</v>
      </c>
    </row>
    <row r="5806" spans="1:8">
      <c r="A5806" s="2" t="s">
        <v>158</v>
      </c>
      <c r="B5806" s="2"/>
      <c r="C5806">
        <v>440.93</v>
      </c>
      <c r="D5806">
        <v>2.5</v>
      </c>
      <c r="E5806">
        <v>118.87</v>
      </c>
      <c r="F5806" t="s">
        <v>238</v>
      </c>
      <c r="G5806">
        <f>_xlfn.XLOOKUP(A5806,'List of Molecules Used'!$D$3:$D$55,'List of Molecules Used'!$E$3:$E$55,"",0,1)</f>
        <v>339.173</v>
      </c>
      <c r="H5806">
        <f>_xlfn.XLOOKUP(A5806,'List of Molecules Used'!$D$3:$D$55,'List of Molecules Used'!$F$3:$F$55,"",0,1)</f>
        <v>36.177</v>
      </c>
    </row>
    <row r="5807" spans="1:8">
      <c r="A5807" s="2" t="s">
        <v>158</v>
      </c>
      <c r="B5807" s="2"/>
      <c r="C5807">
        <v>440.93</v>
      </c>
      <c r="D5807">
        <v>3</v>
      </c>
      <c r="E5807">
        <v>119</v>
      </c>
      <c r="F5807" t="s">
        <v>238</v>
      </c>
      <c r="G5807">
        <f>_xlfn.XLOOKUP(A5807,'List of Molecules Used'!$D$3:$D$55,'List of Molecules Used'!$E$3:$E$55,"",0,1)</f>
        <v>339.173</v>
      </c>
      <c r="H5807">
        <f>_xlfn.XLOOKUP(A5807,'List of Molecules Used'!$D$3:$D$55,'List of Molecules Used'!$F$3:$F$55,"",0,1)</f>
        <v>36.177</v>
      </c>
    </row>
    <row r="5808" spans="1:8">
      <c r="A5808" s="2" t="s">
        <v>158</v>
      </c>
      <c r="B5808" s="2"/>
      <c r="C5808">
        <v>440.93</v>
      </c>
      <c r="D5808">
        <v>3.5</v>
      </c>
      <c r="E5808">
        <v>119.14</v>
      </c>
      <c r="F5808" t="s">
        <v>238</v>
      </c>
      <c r="G5808">
        <f>_xlfn.XLOOKUP(A5808,'List of Molecules Used'!$D$3:$D$55,'List of Molecules Used'!$E$3:$E$55,"",0,1)</f>
        <v>339.173</v>
      </c>
      <c r="H5808">
        <f>_xlfn.XLOOKUP(A5808,'List of Molecules Used'!$D$3:$D$55,'List of Molecules Used'!$F$3:$F$55,"",0,1)</f>
        <v>36.177</v>
      </c>
    </row>
    <row r="5809" spans="1:8">
      <c r="A5809" s="2" t="s">
        <v>158</v>
      </c>
      <c r="B5809" s="2"/>
      <c r="C5809">
        <v>440.93</v>
      </c>
      <c r="D5809">
        <v>4</v>
      </c>
      <c r="E5809">
        <v>119.27</v>
      </c>
      <c r="F5809" t="s">
        <v>238</v>
      </c>
      <c r="G5809">
        <f>_xlfn.XLOOKUP(A5809,'List of Molecules Used'!$D$3:$D$55,'List of Molecules Used'!$E$3:$E$55,"",0,1)</f>
        <v>339.173</v>
      </c>
      <c r="H5809">
        <f>_xlfn.XLOOKUP(A5809,'List of Molecules Used'!$D$3:$D$55,'List of Molecules Used'!$F$3:$F$55,"",0,1)</f>
        <v>36.177</v>
      </c>
    </row>
    <row r="5810" spans="1:8">
      <c r="A5810" s="2" t="s">
        <v>158</v>
      </c>
      <c r="B5810" s="2"/>
      <c r="C5810">
        <v>440.93</v>
      </c>
      <c r="D5810">
        <v>4.5</v>
      </c>
      <c r="E5810">
        <v>119.41</v>
      </c>
      <c r="F5810" t="s">
        <v>238</v>
      </c>
      <c r="G5810">
        <f>_xlfn.XLOOKUP(A5810,'List of Molecules Used'!$D$3:$D$55,'List of Molecules Used'!$E$3:$E$55,"",0,1)</f>
        <v>339.173</v>
      </c>
      <c r="H5810">
        <f>_xlfn.XLOOKUP(A5810,'List of Molecules Used'!$D$3:$D$55,'List of Molecules Used'!$F$3:$F$55,"",0,1)</f>
        <v>36.177</v>
      </c>
    </row>
    <row r="5811" spans="1:8">
      <c r="A5811" s="2" t="s">
        <v>158</v>
      </c>
      <c r="B5811" s="2"/>
      <c r="C5811">
        <v>440.93</v>
      </c>
      <c r="D5811">
        <v>5</v>
      </c>
      <c r="E5811">
        <v>119.55</v>
      </c>
      <c r="F5811" t="s">
        <v>238</v>
      </c>
      <c r="G5811">
        <f>_xlfn.XLOOKUP(A5811,'List of Molecules Used'!$D$3:$D$55,'List of Molecules Used'!$E$3:$E$55,"",0,1)</f>
        <v>339.173</v>
      </c>
      <c r="H5811">
        <f>_xlfn.XLOOKUP(A5811,'List of Molecules Used'!$D$3:$D$55,'List of Molecules Used'!$F$3:$F$55,"",0,1)</f>
        <v>36.177</v>
      </c>
    </row>
    <row r="5812" spans="1:8">
      <c r="A5812" s="2" t="s">
        <v>158</v>
      </c>
      <c r="B5812" s="2"/>
      <c r="C5812">
        <v>440.93</v>
      </c>
      <c r="D5812">
        <v>5.5</v>
      </c>
      <c r="E5812">
        <v>119.69</v>
      </c>
      <c r="F5812" t="s">
        <v>238</v>
      </c>
      <c r="G5812">
        <f>_xlfn.XLOOKUP(A5812,'List of Molecules Used'!$D$3:$D$55,'List of Molecules Used'!$E$3:$E$55,"",0,1)</f>
        <v>339.173</v>
      </c>
      <c r="H5812">
        <f>_xlfn.XLOOKUP(A5812,'List of Molecules Used'!$D$3:$D$55,'List of Molecules Used'!$F$3:$F$55,"",0,1)</f>
        <v>36.177</v>
      </c>
    </row>
    <row r="5813" spans="1:8">
      <c r="A5813" s="2" t="s">
        <v>158</v>
      </c>
      <c r="B5813" s="2"/>
      <c r="C5813">
        <v>440.93</v>
      </c>
      <c r="D5813">
        <v>6</v>
      </c>
      <c r="E5813">
        <v>119.82</v>
      </c>
      <c r="F5813" t="s">
        <v>238</v>
      </c>
      <c r="G5813">
        <f>_xlfn.XLOOKUP(A5813,'List of Molecules Used'!$D$3:$D$55,'List of Molecules Used'!$E$3:$E$55,"",0,1)</f>
        <v>339.173</v>
      </c>
      <c r="H5813">
        <f>_xlfn.XLOOKUP(A5813,'List of Molecules Used'!$D$3:$D$55,'List of Molecules Used'!$F$3:$F$55,"",0,1)</f>
        <v>36.177</v>
      </c>
    </row>
    <row r="5814" spans="1:8">
      <c r="A5814" s="2" t="s">
        <v>158</v>
      </c>
      <c r="B5814" s="2"/>
      <c r="C5814">
        <v>440.93</v>
      </c>
      <c r="D5814">
        <v>6.5</v>
      </c>
      <c r="E5814">
        <v>119.97</v>
      </c>
      <c r="F5814" t="s">
        <v>238</v>
      </c>
      <c r="G5814">
        <f>_xlfn.XLOOKUP(A5814,'List of Molecules Used'!$D$3:$D$55,'List of Molecules Used'!$E$3:$E$55,"",0,1)</f>
        <v>339.173</v>
      </c>
      <c r="H5814">
        <f>_xlfn.XLOOKUP(A5814,'List of Molecules Used'!$D$3:$D$55,'List of Molecules Used'!$F$3:$F$55,"",0,1)</f>
        <v>36.177</v>
      </c>
    </row>
    <row r="5815" spans="1:8">
      <c r="A5815" s="2" t="s">
        <v>158</v>
      </c>
      <c r="B5815" s="2"/>
      <c r="C5815">
        <v>440.93</v>
      </c>
      <c r="D5815">
        <v>7</v>
      </c>
      <c r="E5815">
        <v>120.11</v>
      </c>
      <c r="F5815" t="s">
        <v>238</v>
      </c>
      <c r="G5815">
        <f>_xlfn.XLOOKUP(A5815,'List of Molecules Used'!$D$3:$D$55,'List of Molecules Used'!$E$3:$E$55,"",0,1)</f>
        <v>339.173</v>
      </c>
      <c r="H5815">
        <f>_xlfn.XLOOKUP(A5815,'List of Molecules Used'!$D$3:$D$55,'List of Molecules Used'!$F$3:$F$55,"",0,1)</f>
        <v>36.177</v>
      </c>
    </row>
    <row r="5816" spans="1:8">
      <c r="A5816" s="2" t="s">
        <v>158</v>
      </c>
      <c r="B5816" s="2"/>
      <c r="C5816">
        <v>440.93</v>
      </c>
      <c r="D5816">
        <v>7.5</v>
      </c>
      <c r="E5816">
        <v>120.25</v>
      </c>
      <c r="F5816" t="s">
        <v>238</v>
      </c>
      <c r="G5816">
        <f>_xlfn.XLOOKUP(A5816,'List of Molecules Used'!$D$3:$D$55,'List of Molecules Used'!$E$3:$E$55,"",0,1)</f>
        <v>339.173</v>
      </c>
      <c r="H5816">
        <f>_xlfn.XLOOKUP(A5816,'List of Molecules Used'!$D$3:$D$55,'List of Molecules Used'!$F$3:$F$55,"",0,1)</f>
        <v>36.177</v>
      </c>
    </row>
    <row r="5817" spans="1:8">
      <c r="A5817" s="2" t="s">
        <v>158</v>
      </c>
      <c r="B5817" s="2"/>
      <c r="C5817">
        <v>440.93</v>
      </c>
      <c r="D5817">
        <v>8</v>
      </c>
      <c r="E5817">
        <v>120.4</v>
      </c>
      <c r="F5817" t="s">
        <v>238</v>
      </c>
      <c r="G5817">
        <f>_xlfn.XLOOKUP(A5817,'List of Molecules Used'!$D$3:$D$55,'List of Molecules Used'!$E$3:$E$55,"",0,1)</f>
        <v>339.173</v>
      </c>
      <c r="H5817">
        <f>_xlfn.XLOOKUP(A5817,'List of Molecules Used'!$D$3:$D$55,'List of Molecules Used'!$F$3:$F$55,"",0,1)</f>
        <v>36.177</v>
      </c>
    </row>
    <row r="5818" spans="1:8">
      <c r="A5818" s="2" t="s">
        <v>158</v>
      </c>
      <c r="B5818" s="2"/>
      <c r="C5818">
        <v>440.93</v>
      </c>
      <c r="D5818">
        <v>8.5</v>
      </c>
      <c r="E5818">
        <v>120.54</v>
      </c>
      <c r="F5818" t="s">
        <v>238</v>
      </c>
      <c r="G5818">
        <f>_xlfn.XLOOKUP(A5818,'List of Molecules Used'!$D$3:$D$55,'List of Molecules Used'!$E$3:$E$55,"",0,1)</f>
        <v>339.173</v>
      </c>
      <c r="H5818">
        <f>_xlfn.XLOOKUP(A5818,'List of Molecules Used'!$D$3:$D$55,'List of Molecules Used'!$F$3:$F$55,"",0,1)</f>
        <v>36.177</v>
      </c>
    </row>
    <row r="5819" spans="1:8">
      <c r="A5819" s="2" t="s">
        <v>158</v>
      </c>
      <c r="B5819" s="2"/>
      <c r="C5819">
        <v>440.93</v>
      </c>
      <c r="D5819">
        <v>9</v>
      </c>
      <c r="E5819">
        <v>120.69</v>
      </c>
      <c r="F5819" t="s">
        <v>238</v>
      </c>
      <c r="G5819">
        <f>_xlfn.XLOOKUP(A5819,'List of Molecules Used'!$D$3:$D$55,'List of Molecules Used'!$E$3:$E$55,"",0,1)</f>
        <v>339.173</v>
      </c>
      <c r="H5819">
        <f>_xlfn.XLOOKUP(A5819,'List of Molecules Used'!$D$3:$D$55,'List of Molecules Used'!$F$3:$F$55,"",0,1)</f>
        <v>36.177</v>
      </c>
    </row>
    <row r="5820" spans="1:8">
      <c r="A5820" s="2" t="s">
        <v>158</v>
      </c>
      <c r="B5820" s="2"/>
      <c r="C5820">
        <v>440.93</v>
      </c>
      <c r="D5820">
        <v>9.5</v>
      </c>
      <c r="E5820">
        <v>120.84</v>
      </c>
      <c r="F5820" t="s">
        <v>238</v>
      </c>
      <c r="G5820">
        <f>_xlfn.XLOOKUP(A5820,'List of Molecules Used'!$D$3:$D$55,'List of Molecules Used'!$E$3:$E$55,"",0,1)</f>
        <v>339.173</v>
      </c>
      <c r="H5820">
        <f>_xlfn.XLOOKUP(A5820,'List of Molecules Used'!$D$3:$D$55,'List of Molecules Used'!$F$3:$F$55,"",0,1)</f>
        <v>36.177</v>
      </c>
    </row>
    <row r="5821" spans="1:8">
      <c r="A5821" s="2" t="s">
        <v>158</v>
      </c>
      <c r="B5821" s="2"/>
      <c r="C5821">
        <v>440.93</v>
      </c>
      <c r="D5821">
        <v>10</v>
      </c>
      <c r="E5821">
        <v>120.99</v>
      </c>
      <c r="F5821" t="s">
        <v>238</v>
      </c>
      <c r="G5821">
        <f>_xlfn.XLOOKUP(A5821,'List of Molecules Used'!$D$3:$D$55,'List of Molecules Used'!$E$3:$E$55,"",0,1)</f>
        <v>339.173</v>
      </c>
      <c r="H5821">
        <f>_xlfn.XLOOKUP(A5821,'List of Molecules Used'!$D$3:$D$55,'List of Molecules Used'!$F$3:$F$55,"",0,1)</f>
        <v>36.177</v>
      </c>
    </row>
    <row r="5822" spans="1:8">
      <c r="A5822" s="2" t="s">
        <v>158</v>
      </c>
      <c r="B5822" s="2"/>
      <c r="C5822">
        <v>474.84</v>
      </c>
      <c r="D5822">
        <v>1</v>
      </c>
      <c r="E5822">
        <v>122.99</v>
      </c>
      <c r="F5822" t="s">
        <v>238</v>
      </c>
      <c r="G5822">
        <f>_xlfn.XLOOKUP(A5822,'List of Molecules Used'!$D$3:$D$55,'List of Molecules Used'!$E$3:$E$55,"",0,1)</f>
        <v>339.173</v>
      </c>
      <c r="H5822">
        <f>_xlfn.XLOOKUP(A5822,'List of Molecules Used'!$D$3:$D$55,'List of Molecules Used'!$F$3:$F$55,"",0,1)</f>
        <v>36.177</v>
      </c>
    </row>
    <row r="5823" spans="1:8">
      <c r="A5823" s="2" t="s">
        <v>158</v>
      </c>
      <c r="B5823" s="2"/>
      <c r="C5823">
        <v>474.84</v>
      </c>
      <c r="D5823">
        <v>1.5</v>
      </c>
      <c r="E5823">
        <v>123.09</v>
      </c>
      <c r="F5823" t="s">
        <v>238</v>
      </c>
      <c r="G5823">
        <f>_xlfn.XLOOKUP(A5823,'List of Molecules Used'!$D$3:$D$55,'List of Molecules Used'!$E$3:$E$55,"",0,1)</f>
        <v>339.173</v>
      </c>
      <c r="H5823">
        <f>_xlfn.XLOOKUP(A5823,'List of Molecules Used'!$D$3:$D$55,'List of Molecules Used'!$F$3:$F$55,"",0,1)</f>
        <v>36.177</v>
      </c>
    </row>
    <row r="5824" spans="1:8">
      <c r="A5824" s="2" t="s">
        <v>158</v>
      </c>
      <c r="B5824" s="2"/>
      <c r="C5824">
        <v>474.84</v>
      </c>
      <c r="D5824">
        <v>2</v>
      </c>
      <c r="E5824">
        <v>123.19</v>
      </c>
      <c r="F5824" t="s">
        <v>238</v>
      </c>
      <c r="G5824">
        <f>_xlfn.XLOOKUP(A5824,'List of Molecules Used'!$D$3:$D$55,'List of Molecules Used'!$E$3:$E$55,"",0,1)</f>
        <v>339.173</v>
      </c>
      <c r="H5824">
        <f>_xlfn.XLOOKUP(A5824,'List of Molecules Used'!$D$3:$D$55,'List of Molecules Used'!$F$3:$F$55,"",0,1)</f>
        <v>36.177</v>
      </c>
    </row>
    <row r="5825" spans="1:8">
      <c r="A5825" s="2" t="s">
        <v>158</v>
      </c>
      <c r="B5825" s="2"/>
      <c r="C5825">
        <v>474.84</v>
      </c>
      <c r="D5825">
        <v>2.5</v>
      </c>
      <c r="E5825">
        <v>123.29</v>
      </c>
      <c r="F5825" t="s">
        <v>238</v>
      </c>
      <c r="G5825">
        <f>_xlfn.XLOOKUP(A5825,'List of Molecules Used'!$D$3:$D$55,'List of Molecules Used'!$E$3:$E$55,"",0,1)</f>
        <v>339.173</v>
      </c>
      <c r="H5825">
        <f>_xlfn.XLOOKUP(A5825,'List of Molecules Used'!$D$3:$D$55,'List of Molecules Used'!$F$3:$F$55,"",0,1)</f>
        <v>36.177</v>
      </c>
    </row>
    <row r="5826" spans="1:8">
      <c r="A5826" s="2" t="s">
        <v>158</v>
      </c>
      <c r="B5826" s="2"/>
      <c r="C5826">
        <v>474.84</v>
      </c>
      <c r="D5826">
        <v>3</v>
      </c>
      <c r="E5826">
        <v>123.39</v>
      </c>
      <c r="F5826" t="s">
        <v>238</v>
      </c>
      <c r="G5826">
        <f>_xlfn.XLOOKUP(A5826,'List of Molecules Used'!$D$3:$D$55,'List of Molecules Used'!$E$3:$E$55,"",0,1)</f>
        <v>339.173</v>
      </c>
      <c r="H5826">
        <f>_xlfn.XLOOKUP(A5826,'List of Molecules Used'!$D$3:$D$55,'List of Molecules Used'!$F$3:$F$55,"",0,1)</f>
        <v>36.177</v>
      </c>
    </row>
    <row r="5827" spans="1:8">
      <c r="A5827" s="2" t="s">
        <v>158</v>
      </c>
      <c r="B5827" s="2"/>
      <c r="C5827">
        <v>474.84</v>
      </c>
      <c r="D5827">
        <v>3.5</v>
      </c>
      <c r="E5827">
        <v>123.49</v>
      </c>
      <c r="F5827" t="s">
        <v>238</v>
      </c>
      <c r="G5827">
        <f>_xlfn.XLOOKUP(A5827,'List of Molecules Used'!$D$3:$D$55,'List of Molecules Used'!$E$3:$E$55,"",0,1)</f>
        <v>339.173</v>
      </c>
      <c r="H5827">
        <f>_xlfn.XLOOKUP(A5827,'List of Molecules Used'!$D$3:$D$55,'List of Molecules Used'!$F$3:$F$55,"",0,1)</f>
        <v>36.177</v>
      </c>
    </row>
    <row r="5828" spans="1:8">
      <c r="A5828" s="2" t="s">
        <v>158</v>
      </c>
      <c r="B5828" s="2"/>
      <c r="C5828">
        <v>474.84</v>
      </c>
      <c r="D5828">
        <v>4</v>
      </c>
      <c r="E5828">
        <v>123.59</v>
      </c>
      <c r="F5828" t="s">
        <v>238</v>
      </c>
      <c r="G5828">
        <f>_xlfn.XLOOKUP(A5828,'List of Molecules Used'!$D$3:$D$55,'List of Molecules Used'!$E$3:$E$55,"",0,1)</f>
        <v>339.173</v>
      </c>
      <c r="H5828">
        <f>_xlfn.XLOOKUP(A5828,'List of Molecules Used'!$D$3:$D$55,'List of Molecules Used'!$F$3:$F$55,"",0,1)</f>
        <v>36.177</v>
      </c>
    </row>
    <row r="5829" spans="1:8">
      <c r="A5829" s="2" t="s">
        <v>158</v>
      </c>
      <c r="B5829" s="2"/>
      <c r="C5829">
        <v>474.84</v>
      </c>
      <c r="D5829">
        <v>4.5</v>
      </c>
      <c r="E5829">
        <v>123.69</v>
      </c>
      <c r="F5829" t="s">
        <v>238</v>
      </c>
      <c r="G5829">
        <f>_xlfn.XLOOKUP(A5829,'List of Molecules Used'!$D$3:$D$55,'List of Molecules Used'!$E$3:$E$55,"",0,1)</f>
        <v>339.173</v>
      </c>
      <c r="H5829">
        <f>_xlfn.XLOOKUP(A5829,'List of Molecules Used'!$D$3:$D$55,'List of Molecules Used'!$F$3:$F$55,"",0,1)</f>
        <v>36.177</v>
      </c>
    </row>
    <row r="5830" spans="1:8">
      <c r="A5830" s="2" t="s">
        <v>158</v>
      </c>
      <c r="B5830" s="2"/>
      <c r="C5830">
        <v>474.84</v>
      </c>
      <c r="D5830">
        <v>5</v>
      </c>
      <c r="E5830">
        <v>123.8</v>
      </c>
      <c r="F5830" t="s">
        <v>238</v>
      </c>
      <c r="G5830">
        <f>_xlfn.XLOOKUP(A5830,'List of Molecules Used'!$D$3:$D$55,'List of Molecules Used'!$E$3:$E$55,"",0,1)</f>
        <v>339.173</v>
      </c>
      <c r="H5830">
        <f>_xlfn.XLOOKUP(A5830,'List of Molecules Used'!$D$3:$D$55,'List of Molecules Used'!$F$3:$F$55,"",0,1)</f>
        <v>36.177</v>
      </c>
    </row>
    <row r="5831" spans="1:8">
      <c r="A5831" s="2" t="s">
        <v>158</v>
      </c>
      <c r="B5831" s="2"/>
      <c r="C5831">
        <v>474.84</v>
      </c>
      <c r="D5831">
        <v>5.5</v>
      </c>
      <c r="E5831">
        <v>123.9</v>
      </c>
      <c r="F5831" t="s">
        <v>238</v>
      </c>
      <c r="G5831">
        <f>_xlfn.XLOOKUP(A5831,'List of Molecules Used'!$D$3:$D$55,'List of Molecules Used'!$E$3:$E$55,"",0,1)</f>
        <v>339.173</v>
      </c>
      <c r="H5831">
        <f>_xlfn.XLOOKUP(A5831,'List of Molecules Used'!$D$3:$D$55,'List of Molecules Used'!$F$3:$F$55,"",0,1)</f>
        <v>36.177</v>
      </c>
    </row>
    <row r="5832" spans="1:8">
      <c r="A5832" s="2" t="s">
        <v>158</v>
      </c>
      <c r="B5832" s="2"/>
      <c r="C5832">
        <v>474.84</v>
      </c>
      <c r="D5832">
        <v>6</v>
      </c>
      <c r="E5832">
        <v>124.01</v>
      </c>
      <c r="F5832" t="s">
        <v>238</v>
      </c>
      <c r="G5832">
        <f>_xlfn.XLOOKUP(A5832,'List of Molecules Used'!$D$3:$D$55,'List of Molecules Used'!$E$3:$E$55,"",0,1)</f>
        <v>339.173</v>
      </c>
      <c r="H5832">
        <f>_xlfn.XLOOKUP(A5832,'List of Molecules Used'!$D$3:$D$55,'List of Molecules Used'!$F$3:$F$55,"",0,1)</f>
        <v>36.177</v>
      </c>
    </row>
    <row r="5833" spans="1:8">
      <c r="A5833" s="2" t="s">
        <v>158</v>
      </c>
      <c r="B5833" s="2"/>
      <c r="C5833">
        <v>474.84</v>
      </c>
      <c r="D5833">
        <v>6.5</v>
      </c>
      <c r="E5833">
        <v>124.11</v>
      </c>
      <c r="F5833" t="s">
        <v>238</v>
      </c>
      <c r="G5833">
        <f>_xlfn.XLOOKUP(A5833,'List of Molecules Used'!$D$3:$D$55,'List of Molecules Used'!$E$3:$E$55,"",0,1)</f>
        <v>339.173</v>
      </c>
      <c r="H5833">
        <f>_xlfn.XLOOKUP(A5833,'List of Molecules Used'!$D$3:$D$55,'List of Molecules Used'!$F$3:$F$55,"",0,1)</f>
        <v>36.177</v>
      </c>
    </row>
    <row r="5834" spans="1:8">
      <c r="A5834" s="2" t="s">
        <v>158</v>
      </c>
      <c r="B5834" s="2"/>
      <c r="C5834">
        <v>474.84</v>
      </c>
      <c r="D5834">
        <v>7</v>
      </c>
      <c r="E5834">
        <v>124.22</v>
      </c>
      <c r="F5834" t="s">
        <v>238</v>
      </c>
      <c r="G5834">
        <f>_xlfn.XLOOKUP(A5834,'List of Molecules Used'!$D$3:$D$55,'List of Molecules Used'!$E$3:$E$55,"",0,1)</f>
        <v>339.173</v>
      </c>
      <c r="H5834">
        <f>_xlfn.XLOOKUP(A5834,'List of Molecules Used'!$D$3:$D$55,'List of Molecules Used'!$F$3:$F$55,"",0,1)</f>
        <v>36.177</v>
      </c>
    </row>
    <row r="5835" spans="1:8">
      <c r="A5835" s="2" t="s">
        <v>158</v>
      </c>
      <c r="B5835" s="2"/>
      <c r="C5835">
        <v>474.84</v>
      </c>
      <c r="D5835">
        <v>7.5</v>
      </c>
      <c r="E5835">
        <v>124.33</v>
      </c>
      <c r="F5835" t="s">
        <v>238</v>
      </c>
      <c r="G5835">
        <f>_xlfn.XLOOKUP(A5835,'List of Molecules Used'!$D$3:$D$55,'List of Molecules Used'!$E$3:$E$55,"",0,1)</f>
        <v>339.173</v>
      </c>
      <c r="H5835">
        <f>_xlfn.XLOOKUP(A5835,'List of Molecules Used'!$D$3:$D$55,'List of Molecules Used'!$F$3:$F$55,"",0,1)</f>
        <v>36.177</v>
      </c>
    </row>
    <row r="5836" spans="1:8">
      <c r="A5836" s="2" t="s">
        <v>158</v>
      </c>
      <c r="B5836" s="2"/>
      <c r="C5836">
        <v>474.84</v>
      </c>
      <c r="D5836">
        <v>8</v>
      </c>
      <c r="E5836">
        <v>124.44</v>
      </c>
      <c r="F5836" t="s">
        <v>238</v>
      </c>
      <c r="G5836">
        <f>_xlfn.XLOOKUP(A5836,'List of Molecules Used'!$D$3:$D$55,'List of Molecules Used'!$E$3:$E$55,"",0,1)</f>
        <v>339.173</v>
      </c>
      <c r="H5836">
        <f>_xlfn.XLOOKUP(A5836,'List of Molecules Used'!$D$3:$D$55,'List of Molecules Used'!$F$3:$F$55,"",0,1)</f>
        <v>36.177</v>
      </c>
    </row>
    <row r="5837" spans="1:8">
      <c r="A5837" s="2" t="s">
        <v>158</v>
      </c>
      <c r="B5837" s="2"/>
      <c r="C5837">
        <v>474.84</v>
      </c>
      <c r="D5837">
        <v>8.5</v>
      </c>
      <c r="E5837">
        <v>124.55</v>
      </c>
      <c r="F5837" t="s">
        <v>238</v>
      </c>
      <c r="G5837">
        <f>_xlfn.XLOOKUP(A5837,'List of Molecules Used'!$D$3:$D$55,'List of Molecules Used'!$E$3:$E$55,"",0,1)</f>
        <v>339.173</v>
      </c>
      <c r="H5837">
        <f>_xlfn.XLOOKUP(A5837,'List of Molecules Used'!$D$3:$D$55,'List of Molecules Used'!$F$3:$F$55,"",0,1)</f>
        <v>36.177</v>
      </c>
    </row>
    <row r="5838" spans="1:8">
      <c r="A5838" s="2" t="s">
        <v>158</v>
      </c>
      <c r="B5838" s="2"/>
      <c r="C5838">
        <v>474.84</v>
      </c>
      <c r="D5838">
        <v>9</v>
      </c>
      <c r="E5838">
        <v>124.66</v>
      </c>
      <c r="F5838" t="s">
        <v>238</v>
      </c>
      <c r="G5838">
        <f>_xlfn.XLOOKUP(A5838,'List of Molecules Used'!$D$3:$D$55,'List of Molecules Used'!$E$3:$E$55,"",0,1)</f>
        <v>339.173</v>
      </c>
      <c r="H5838">
        <f>_xlfn.XLOOKUP(A5838,'List of Molecules Used'!$D$3:$D$55,'List of Molecules Used'!$F$3:$F$55,"",0,1)</f>
        <v>36.177</v>
      </c>
    </row>
    <row r="5839" spans="1:8">
      <c r="A5839" s="2" t="s">
        <v>158</v>
      </c>
      <c r="B5839" s="2"/>
      <c r="C5839">
        <v>474.84</v>
      </c>
      <c r="D5839">
        <v>9.5</v>
      </c>
      <c r="E5839">
        <v>124.77</v>
      </c>
      <c r="F5839" t="s">
        <v>238</v>
      </c>
      <c r="G5839">
        <f>_xlfn.XLOOKUP(A5839,'List of Molecules Used'!$D$3:$D$55,'List of Molecules Used'!$E$3:$E$55,"",0,1)</f>
        <v>339.173</v>
      </c>
      <c r="H5839">
        <f>_xlfn.XLOOKUP(A5839,'List of Molecules Used'!$D$3:$D$55,'List of Molecules Used'!$F$3:$F$55,"",0,1)</f>
        <v>36.177</v>
      </c>
    </row>
    <row r="5840" spans="1:8">
      <c r="A5840" s="2" t="s">
        <v>158</v>
      </c>
      <c r="B5840" s="2"/>
      <c r="C5840">
        <v>474.84</v>
      </c>
      <c r="D5840">
        <v>10</v>
      </c>
      <c r="E5840">
        <v>124.88</v>
      </c>
      <c r="F5840" t="s">
        <v>238</v>
      </c>
      <c r="G5840">
        <f>_xlfn.XLOOKUP(A5840,'List of Molecules Used'!$D$3:$D$55,'List of Molecules Used'!$E$3:$E$55,"",0,1)</f>
        <v>339.173</v>
      </c>
      <c r="H5840">
        <f>_xlfn.XLOOKUP(A5840,'List of Molecules Used'!$D$3:$D$55,'List of Molecules Used'!$F$3:$F$55,"",0,1)</f>
        <v>36.177</v>
      </c>
    </row>
    <row r="5841" spans="1:8">
      <c r="A5841" s="2" t="s">
        <v>162</v>
      </c>
      <c r="B5841" s="2"/>
      <c r="C5841">
        <v>187.1</v>
      </c>
      <c r="D5841">
        <v>1</v>
      </c>
      <c r="E5841">
        <v>121.65</v>
      </c>
      <c r="F5841" t="s">
        <v>237</v>
      </c>
      <c r="G5841">
        <f>_xlfn.XLOOKUP(A5841,'List of Molecules Used'!$D$3:$D$55,'List of Molecules Used'!$E$3:$E$55,"",0,1)</f>
        <v>374.21</v>
      </c>
      <c r="H5841">
        <f>_xlfn.XLOOKUP(A5841,'List of Molecules Used'!$D$3:$D$55,'List of Molecules Used'!$F$3:$F$55,"",0,1)</f>
        <v>40.592799999999997</v>
      </c>
    </row>
    <row r="5842" spans="1:8">
      <c r="A5842" s="2" t="s">
        <v>162</v>
      </c>
      <c r="B5842" s="2"/>
      <c r="C5842">
        <v>187.1</v>
      </c>
      <c r="D5842">
        <v>1.5</v>
      </c>
      <c r="E5842">
        <v>121.64</v>
      </c>
      <c r="F5842" t="s">
        <v>237</v>
      </c>
      <c r="G5842">
        <f>_xlfn.XLOOKUP(A5842,'List of Molecules Used'!$D$3:$D$55,'List of Molecules Used'!$E$3:$E$55,"",0,1)</f>
        <v>374.21</v>
      </c>
      <c r="H5842">
        <f>_xlfn.XLOOKUP(A5842,'List of Molecules Used'!$D$3:$D$55,'List of Molecules Used'!$F$3:$F$55,"",0,1)</f>
        <v>40.592799999999997</v>
      </c>
    </row>
    <row r="5843" spans="1:8">
      <c r="A5843" s="2" t="s">
        <v>162</v>
      </c>
      <c r="B5843" s="2"/>
      <c r="C5843">
        <v>187.1</v>
      </c>
      <c r="D5843">
        <v>2</v>
      </c>
      <c r="E5843">
        <v>121.64</v>
      </c>
      <c r="F5843" t="s">
        <v>237</v>
      </c>
      <c r="G5843">
        <f>_xlfn.XLOOKUP(A5843,'List of Molecules Used'!$D$3:$D$55,'List of Molecules Used'!$E$3:$E$55,"",0,1)</f>
        <v>374.21</v>
      </c>
      <c r="H5843">
        <f>_xlfn.XLOOKUP(A5843,'List of Molecules Used'!$D$3:$D$55,'List of Molecules Used'!$F$3:$F$55,"",0,1)</f>
        <v>40.592799999999997</v>
      </c>
    </row>
    <row r="5844" spans="1:8">
      <c r="A5844" s="2" t="s">
        <v>162</v>
      </c>
      <c r="B5844" s="2"/>
      <c r="C5844">
        <v>187.1</v>
      </c>
      <c r="D5844">
        <v>2.5</v>
      </c>
      <c r="E5844">
        <v>121.63</v>
      </c>
      <c r="F5844" t="s">
        <v>237</v>
      </c>
      <c r="G5844">
        <f>_xlfn.XLOOKUP(A5844,'List of Molecules Used'!$D$3:$D$55,'List of Molecules Used'!$E$3:$E$55,"",0,1)</f>
        <v>374.21</v>
      </c>
      <c r="H5844">
        <f>_xlfn.XLOOKUP(A5844,'List of Molecules Used'!$D$3:$D$55,'List of Molecules Used'!$F$3:$F$55,"",0,1)</f>
        <v>40.592799999999997</v>
      </c>
    </row>
    <row r="5845" spans="1:8">
      <c r="A5845" s="2" t="s">
        <v>162</v>
      </c>
      <c r="B5845" s="2"/>
      <c r="C5845">
        <v>187.1</v>
      </c>
      <c r="D5845">
        <v>3</v>
      </c>
      <c r="E5845">
        <v>121.63</v>
      </c>
      <c r="F5845" t="s">
        <v>237</v>
      </c>
      <c r="G5845">
        <f>_xlfn.XLOOKUP(A5845,'List of Molecules Used'!$D$3:$D$55,'List of Molecules Used'!$E$3:$E$55,"",0,1)</f>
        <v>374.21</v>
      </c>
      <c r="H5845">
        <f>_xlfn.XLOOKUP(A5845,'List of Molecules Used'!$D$3:$D$55,'List of Molecules Used'!$F$3:$F$55,"",0,1)</f>
        <v>40.592799999999997</v>
      </c>
    </row>
    <row r="5846" spans="1:8">
      <c r="A5846" s="2" t="s">
        <v>162</v>
      </c>
      <c r="B5846" s="2"/>
      <c r="C5846">
        <v>187.1</v>
      </c>
      <c r="D5846">
        <v>3.5</v>
      </c>
      <c r="E5846">
        <v>121.62</v>
      </c>
      <c r="F5846" t="s">
        <v>237</v>
      </c>
      <c r="G5846">
        <f>_xlfn.XLOOKUP(A5846,'List of Molecules Used'!$D$3:$D$55,'List of Molecules Used'!$E$3:$E$55,"",0,1)</f>
        <v>374.21</v>
      </c>
      <c r="H5846">
        <f>_xlfn.XLOOKUP(A5846,'List of Molecules Used'!$D$3:$D$55,'List of Molecules Used'!$F$3:$F$55,"",0,1)</f>
        <v>40.592799999999997</v>
      </c>
    </row>
    <row r="5847" spans="1:8">
      <c r="A5847" s="2" t="s">
        <v>162</v>
      </c>
      <c r="B5847" s="2"/>
      <c r="C5847">
        <v>187.1</v>
      </c>
      <c r="D5847">
        <v>4</v>
      </c>
      <c r="E5847">
        <v>121.62</v>
      </c>
      <c r="F5847" t="s">
        <v>237</v>
      </c>
      <c r="G5847">
        <f>_xlfn.XLOOKUP(A5847,'List of Molecules Used'!$D$3:$D$55,'List of Molecules Used'!$E$3:$E$55,"",0,1)</f>
        <v>374.21</v>
      </c>
      <c r="H5847">
        <f>_xlfn.XLOOKUP(A5847,'List of Molecules Used'!$D$3:$D$55,'List of Molecules Used'!$F$3:$F$55,"",0,1)</f>
        <v>40.592799999999997</v>
      </c>
    </row>
    <row r="5848" spans="1:8">
      <c r="A5848" s="2" t="s">
        <v>162</v>
      </c>
      <c r="B5848" s="2"/>
      <c r="C5848">
        <v>187.1</v>
      </c>
      <c r="D5848">
        <v>4.5</v>
      </c>
      <c r="E5848">
        <v>121.61</v>
      </c>
      <c r="F5848" t="s">
        <v>237</v>
      </c>
      <c r="G5848">
        <f>_xlfn.XLOOKUP(A5848,'List of Molecules Used'!$D$3:$D$55,'List of Molecules Used'!$E$3:$E$55,"",0,1)</f>
        <v>374.21</v>
      </c>
      <c r="H5848">
        <f>_xlfn.XLOOKUP(A5848,'List of Molecules Used'!$D$3:$D$55,'List of Molecules Used'!$F$3:$F$55,"",0,1)</f>
        <v>40.592799999999997</v>
      </c>
    </row>
    <row r="5849" spans="1:8">
      <c r="A5849" s="2" t="s">
        <v>162</v>
      </c>
      <c r="B5849" s="2"/>
      <c r="C5849">
        <v>187.1</v>
      </c>
      <c r="D5849">
        <v>5</v>
      </c>
      <c r="E5849">
        <v>121.61</v>
      </c>
      <c r="F5849" t="s">
        <v>237</v>
      </c>
      <c r="G5849">
        <f>_xlfn.XLOOKUP(A5849,'List of Molecules Used'!$D$3:$D$55,'List of Molecules Used'!$E$3:$E$55,"",0,1)</f>
        <v>374.21</v>
      </c>
      <c r="H5849">
        <f>_xlfn.XLOOKUP(A5849,'List of Molecules Used'!$D$3:$D$55,'List of Molecules Used'!$F$3:$F$55,"",0,1)</f>
        <v>40.592799999999997</v>
      </c>
    </row>
    <row r="5850" spans="1:8">
      <c r="A5850" s="2" t="s">
        <v>162</v>
      </c>
      <c r="B5850" s="2"/>
      <c r="C5850">
        <v>187.1</v>
      </c>
      <c r="D5850">
        <v>5.5</v>
      </c>
      <c r="E5850">
        <v>121.6</v>
      </c>
      <c r="F5850" t="s">
        <v>237</v>
      </c>
      <c r="G5850">
        <f>_xlfn.XLOOKUP(A5850,'List of Molecules Used'!$D$3:$D$55,'List of Molecules Used'!$E$3:$E$55,"",0,1)</f>
        <v>374.21</v>
      </c>
      <c r="H5850">
        <f>_xlfn.XLOOKUP(A5850,'List of Molecules Used'!$D$3:$D$55,'List of Molecules Used'!$F$3:$F$55,"",0,1)</f>
        <v>40.592799999999997</v>
      </c>
    </row>
    <row r="5851" spans="1:8">
      <c r="A5851" s="2" t="s">
        <v>162</v>
      </c>
      <c r="B5851" s="2"/>
      <c r="C5851">
        <v>187.1</v>
      </c>
      <c r="D5851">
        <v>6</v>
      </c>
      <c r="E5851">
        <v>121.6</v>
      </c>
      <c r="F5851" t="s">
        <v>237</v>
      </c>
      <c r="G5851">
        <f>_xlfn.XLOOKUP(A5851,'List of Molecules Used'!$D$3:$D$55,'List of Molecules Used'!$E$3:$E$55,"",0,1)</f>
        <v>374.21</v>
      </c>
      <c r="H5851">
        <f>_xlfn.XLOOKUP(A5851,'List of Molecules Used'!$D$3:$D$55,'List of Molecules Used'!$F$3:$F$55,"",0,1)</f>
        <v>40.592799999999997</v>
      </c>
    </row>
    <row r="5852" spans="1:8">
      <c r="A5852" s="2" t="s">
        <v>162</v>
      </c>
      <c r="B5852" s="2"/>
      <c r="C5852">
        <v>187.1</v>
      </c>
      <c r="D5852">
        <v>6.5</v>
      </c>
      <c r="E5852">
        <v>121.59</v>
      </c>
      <c r="F5852" t="s">
        <v>237</v>
      </c>
      <c r="G5852">
        <f>_xlfn.XLOOKUP(A5852,'List of Molecules Used'!$D$3:$D$55,'List of Molecules Used'!$E$3:$E$55,"",0,1)</f>
        <v>374.21</v>
      </c>
      <c r="H5852">
        <f>_xlfn.XLOOKUP(A5852,'List of Molecules Used'!$D$3:$D$55,'List of Molecules Used'!$F$3:$F$55,"",0,1)</f>
        <v>40.592799999999997</v>
      </c>
    </row>
    <row r="5853" spans="1:8">
      <c r="A5853" s="2" t="s">
        <v>162</v>
      </c>
      <c r="B5853" s="2"/>
      <c r="C5853">
        <v>187.1</v>
      </c>
      <c r="D5853">
        <v>7</v>
      </c>
      <c r="E5853">
        <v>121.59</v>
      </c>
      <c r="F5853" t="s">
        <v>237</v>
      </c>
      <c r="G5853">
        <f>_xlfn.XLOOKUP(A5853,'List of Molecules Used'!$D$3:$D$55,'List of Molecules Used'!$E$3:$E$55,"",0,1)</f>
        <v>374.21</v>
      </c>
      <c r="H5853">
        <f>_xlfn.XLOOKUP(A5853,'List of Molecules Used'!$D$3:$D$55,'List of Molecules Used'!$F$3:$F$55,"",0,1)</f>
        <v>40.592799999999997</v>
      </c>
    </row>
    <row r="5854" spans="1:8">
      <c r="A5854" s="2" t="s">
        <v>162</v>
      </c>
      <c r="B5854" s="2"/>
      <c r="C5854">
        <v>187.1</v>
      </c>
      <c r="D5854">
        <v>7.5</v>
      </c>
      <c r="E5854">
        <v>121.58</v>
      </c>
      <c r="F5854" t="s">
        <v>237</v>
      </c>
      <c r="G5854">
        <f>_xlfn.XLOOKUP(A5854,'List of Molecules Used'!$D$3:$D$55,'List of Molecules Used'!$E$3:$E$55,"",0,1)</f>
        <v>374.21</v>
      </c>
      <c r="H5854">
        <f>_xlfn.XLOOKUP(A5854,'List of Molecules Used'!$D$3:$D$55,'List of Molecules Used'!$F$3:$F$55,"",0,1)</f>
        <v>40.592799999999997</v>
      </c>
    </row>
    <row r="5855" spans="1:8">
      <c r="A5855" s="2" t="s">
        <v>162</v>
      </c>
      <c r="B5855" s="2"/>
      <c r="C5855">
        <v>187.1</v>
      </c>
      <c r="D5855">
        <v>8</v>
      </c>
      <c r="E5855">
        <v>121.58</v>
      </c>
      <c r="F5855" t="s">
        <v>237</v>
      </c>
      <c r="G5855">
        <f>_xlfn.XLOOKUP(A5855,'List of Molecules Used'!$D$3:$D$55,'List of Molecules Used'!$E$3:$E$55,"",0,1)</f>
        <v>374.21</v>
      </c>
      <c r="H5855">
        <f>_xlfn.XLOOKUP(A5855,'List of Molecules Used'!$D$3:$D$55,'List of Molecules Used'!$F$3:$F$55,"",0,1)</f>
        <v>40.592799999999997</v>
      </c>
    </row>
    <row r="5856" spans="1:8">
      <c r="A5856" s="2" t="s">
        <v>162</v>
      </c>
      <c r="B5856" s="2"/>
      <c r="C5856">
        <v>187.1</v>
      </c>
      <c r="D5856">
        <v>8.5</v>
      </c>
      <c r="E5856">
        <v>121.58</v>
      </c>
      <c r="F5856" t="s">
        <v>237</v>
      </c>
      <c r="G5856">
        <f>_xlfn.XLOOKUP(A5856,'List of Molecules Used'!$D$3:$D$55,'List of Molecules Used'!$E$3:$E$55,"",0,1)</f>
        <v>374.21</v>
      </c>
      <c r="H5856">
        <f>_xlfn.XLOOKUP(A5856,'List of Molecules Used'!$D$3:$D$55,'List of Molecules Used'!$F$3:$F$55,"",0,1)</f>
        <v>40.592799999999997</v>
      </c>
    </row>
    <row r="5857" spans="1:8">
      <c r="A5857" s="2" t="s">
        <v>162</v>
      </c>
      <c r="B5857" s="2"/>
      <c r="C5857">
        <v>187.1</v>
      </c>
      <c r="D5857">
        <v>9</v>
      </c>
      <c r="E5857">
        <v>121.57</v>
      </c>
      <c r="F5857" t="s">
        <v>237</v>
      </c>
      <c r="G5857">
        <f>_xlfn.XLOOKUP(A5857,'List of Molecules Used'!$D$3:$D$55,'List of Molecules Used'!$E$3:$E$55,"",0,1)</f>
        <v>374.21</v>
      </c>
      <c r="H5857">
        <f>_xlfn.XLOOKUP(A5857,'List of Molecules Used'!$D$3:$D$55,'List of Molecules Used'!$F$3:$F$55,"",0,1)</f>
        <v>40.592799999999997</v>
      </c>
    </row>
    <row r="5858" spans="1:8">
      <c r="A5858" s="2" t="s">
        <v>162</v>
      </c>
      <c r="B5858" s="2"/>
      <c r="C5858">
        <v>187.1</v>
      </c>
      <c r="D5858">
        <v>9.5</v>
      </c>
      <c r="E5858">
        <v>121.57</v>
      </c>
      <c r="F5858" t="s">
        <v>237</v>
      </c>
      <c r="G5858">
        <f>_xlfn.XLOOKUP(A5858,'List of Molecules Used'!$D$3:$D$55,'List of Molecules Used'!$E$3:$E$55,"",0,1)</f>
        <v>374.21</v>
      </c>
      <c r="H5858">
        <f>_xlfn.XLOOKUP(A5858,'List of Molecules Used'!$D$3:$D$55,'List of Molecules Used'!$F$3:$F$55,"",0,1)</f>
        <v>40.592799999999997</v>
      </c>
    </row>
    <row r="5859" spans="1:8">
      <c r="A5859" s="2" t="s">
        <v>162</v>
      </c>
      <c r="B5859" s="2"/>
      <c r="C5859">
        <v>187.1</v>
      </c>
      <c r="D5859">
        <v>10</v>
      </c>
      <c r="E5859">
        <v>121.56</v>
      </c>
      <c r="F5859" t="s">
        <v>237</v>
      </c>
      <c r="G5859">
        <f>_xlfn.XLOOKUP(A5859,'List of Molecules Used'!$D$3:$D$55,'List of Molecules Used'!$E$3:$E$55,"",0,1)</f>
        <v>374.21</v>
      </c>
      <c r="H5859">
        <f>_xlfn.XLOOKUP(A5859,'List of Molecules Used'!$D$3:$D$55,'List of Molecules Used'!$F$3:$F$55,"",0,1)</f>
        <v>40.592799999999997</v>
      </c>
    </row>
    <row r="5860" spans="1:8">
      <c r="A5860" s="2" t="s">
        <v>162</v>
      </c>
      <c r="B5860" s="2"/>
      <c r="C5860">
        <v>224.53</v>
      </c>
      <c r="D5860">
        <v>1</v>
      </c>
      <c r="E5860">
        <v>126.53</v>
      </c>
      <c r="F5860" t="s">
        <v>237</v>
      </c>
      <c r="G5860">
        <f>_xlfn.XLOOKUP(A5860,'List of Molecules Used'!$D$3:$D$55,'List of Molecules Used'!$E$3:$E$55,"",0,1)</f>
        <v>374.21</v>
      </c>
      <c r="H5860">
        <f>_xlfn.XLOOKUP(A5860,'List of Molecules Used'!$D$3:$D$55,'List of Molecules Used'!$F$3:$F$55,"",0,1)</f>
        <v>40.592799999999997</v>
      </c>
    </row>
    <row r="5861" spans="1:8">
      <c r="A5861" s="2" t="s">
        <v>162</v>
      </c>
      <c r="B5861" s="2"/>
      <c r="C5861">
        <v>224.53</v>
      </c>
      <c r="D5861">
        <v>1.5</v>
      </c>
      <c r="E5861">
        <v>126.52</v>
      </c>
      <c r="F5861" t="s">
        <v>237</v>
      </c>
      <c r="G5861">
        <f>_xlfn.XLOOKUP(A5861,'List of Molecules Used'!$D$3:$D$55,'List of Molecules Used'!$E$3:$E$55,"",0,1)</f>
        <v>374.21</v>
      </c>
      <c r="H5861">
        <f>_xlfn.XLOOKUP(A5861,'List of Molecules Used'!$D$3:$D$55,'List of Molecules Used'!$F$3:$F$55,"",0,1)</f>
        <v>40.592799999999997</v>
      </c>
    </row>
    <row r="5862" spans="1:8">
      <c r="A5862" s="2" t="s">
        <v>162</v>
      </c>
      <c r="B5862" s="2"/>
      <c r="C5862">
        <v>224.53</v>
      </c>
      <c r="D5862">
        <v>2</v>
      </c>
      <c r="E5862">
        <v>126.51</v>
      </c>
      <c r="F5862" t="s">
        <v>237</v>
      </c>
      <c r="G5862">
        <f>_xlfn.XLOOKUP(A5862,'List of Molecules Used'!$D$3:$D$55,'List of Molecules Used'!$E$3:$E$55,"",0,1)</f>
        <v>374.21</v>
      </c>
      <c r="H5862">
        <f>_xlfn.XLOOKUP(A5862,'List of Molecules Used'!$D$3:$D$55,'List of Molecules Used'!$F$3:$F$55,"",0,1)</f>
        <v>40.592799999999997</v>
      </c>
    </row>
    <row r="5863" spans="1:8">
      <c r="A5863" s="2" t="s">
        <v>162</v>
      </c>
      <c r="B5863" s="2"/>
      <c r="C5863">
        <v>224.53</v>
      </c>
      <c r="D5863">
        <v>2.5</v>
      </c>
      <c r="E5863">
        <v>126.5</v>
      </c>
      <c r="F5863" t="s">
        <v>237</v>
      </c>
      <c r="G5863">
        <f>_xlfn.XLOOKUP(A5863,'List of Molecules Used'!$D$3:$D$55,'List of Molecules Used'!$E$3:$E$55,"",0,1)</f>
        <v>374.21</v>
      </c>
      <c r="H5863">
        <f>_xlfn.XLOOKUP(A5863,'List of Molecules Used'!$D$3:$D$55,'List of Molecules Used'!$F$3:$F$55,"",0,1)</f>
        <v>40.592799999999997</v>
      </c>
    </row>
    <row r="5864" spans="1:8">
      <c r="A5864" s="2" t="s">
        <v>162</v>
      </c>
      <c r="B5864" s="2"/>
      <c r="C5864">
        <v>224.53</v>
      </c>
      <c r="D5864">
        <v>3</v>
      </c>
      <c r="E5864">
        <v>126.49</v>
      </c>
      <c r="F5864" t="s">
        <v>237</v>
      </c>
      <c r="G5864">
        <f>_xlfn.XLOOKUP(A5864,'List of Molecules Used'!$D$3:$D$55,'List of Molecules Used'!$E$3:$E$55,"",0,1)</f>
        <v>374.21</v>
      </c>
      <c r="H5864">
        <f>_xlfn.XLOOKUP(A5864,'List of Molecules Used'!$D$3:$D$55,'List of Molecules Used'!$F$3:$F$55,"",0,1)</f>
        <v>40.592799999999997</v>
      </c>
    </row>
    <row r="5865" spans="1:8">
      <c r="A5865" s="2" t="s">
        <v>162</v>
      </c>
      <c r="B5865" s="2"/>
      <c r="C5865">
        <v>224.53</v>
      </c>
      <c r="D5865">
        <v>3.5</v>
      </c>
      <c r="E5865">
        <v>126.48</v>
      </c>
      <c r="F5865" t="s">
        <v>237</v>
      </c>
      <c r="G5865">
        <f>_xlfn.XLOOKUP(A5865,'List of Molecules Used'!$D$3:$D$55,'List of Molecules Used'!$E$3:$E$55,"",0,1)</f>
        <v>374.21</v>
      </c>
      <c r="H5865">
        <f>_xlfn.XLOOKUP(A5865,'List of Molecules Used'!$D$3:$D$55,'List of Molecules Used'!$F$3:$F$55,"",0,1)</f>
        <v>40.592799999999997</v>
      </c>
    </row>
    <row r="5866" spans="1:8">
      <c r="A5866" s="2" t="s">
        <v>162</v>
      </c>
      <c r="B5866" s="2"/>
      <c r="C5866">
        <v>224.53</v>
      </c>
      <c r="D5866">
        <v>4</v>
      </c>
      <c r="E5866">
        <v>126.47</v>
      </c>
      <c r="F5866" t="s">
        <v>237</v>
      </c>
      <c r="G5866">
        <f>_xlfn.XLOOKUP(A5866,'List of Molecules Used'!$D$3:$D$55,'List of Molecules Used'!$E$3:$E$55,"",0,1)</f>
        <v>374.21</v>
      </c>
      <c r="H5866">
        <f>_xlfn.XLOOKUP(A5866,'List of Molecules Used'!$D$3:$D$55,'List of Molecules Used'!$F$3:$F$55,"",0,1)</f>
        <v>40.592799999999997</v>
      </c>
    </row>
    <row r="5867" spans="1:8">
      <c r="A5867" s="2" t="s">
        <v>162</v>
      </c>
      <c r="B5867" s="2"/>
      <c r="C5867">
        <v>224.53</v>
      </c>
      <c r="D5867">
        <v>4.5</v>
      </c>
      <c r="E5867">
        <v>126.47</v>
      </c>
      <c r="F5867" t="s">
        <v>237</v>
      </c>
      <c r="G5867">
        <f>_xlfn.XLOOKUP(A5867,'List of Molecules Used'!$D$3:$D$55,'List of Molecules Used'!$E$3:$E$55,"",0,1)</f>
        <v>374.21</v>
      </c>
      <c r="H5867">
        <f>_xlfn.XLOOKUP(A5867,'List of Molecules Used'!$D$3:$D$55,'List of Molecules Used'!$F$3:$F$55,"",0,1)</f>
        <v>40.592799999999997</v>
      </c>
    </row>
    <row r="5868" spans="1:8">
      <c r="A5868" s="2" t="s">
        <v>162</v>
      </c>
      <c r="B5868" s="2"/>
      <c r="C5868">
        <v>224.53</v>
      </c>
      <c r="D5868">
        <v>5</v>
      </c>
      <c r="E5868">
        <v>126.46</v>
      </c>
      <c r="F5868" t="s">
        <v>237</v>
      </c>
      <c r="G5868">
        <f>_xlfn.XLOOKUP(A5868,'List of Molecules Used'!$D$3:$D$55,'List of Molecules Used'!$E$3:$E$55,"",0,1)</f>
        <v>374.21</v>
      </c>
      <c r="H5868">
        <f>_xlfn.XLOOKUP(A5868,'List of Molecules Used'!$D$3:$D$55,'List of Molecules Used'!$F$3:$F$55,"",0,1)</f>
        <v>40.592799999999997</v>
      </c>
    </row>
    <row r="5869" spans="1:8">
      <c r="A5869" s="2" t="s">
        <v>162</v>
      </c>
      <c r="B5869" s="2"/>
      <c r="C5869">
        <v>224.53</v>
      </c>
      <c r="D5869">
        <v>5.5</v>
      </c>
      <c r="E5869">
        <v>126.45</v>
      </c>
      <c r="F5869" t="s">
        <v>237</v>
      </c>
      <c r="G5869">
        <f>_xlfn.XLOOKUP(A5869,'List of Molecules Used'!$D$3:$D$55,'List of Molecules Used'!$E$3:$E$55,"",0,1)</f>
        <v>374.21</v>
      </c>
      <c r="H5869">
        <f>_xlfn.XLOOKUP(A5869,'List of Molecules Used'!$D$3:$D$55,'List of Molecules Used'!$F$3:$F$55,"",0,1)</f>
        <v>40.592799999999997</v>
      </c>
    </row>
    <row r="5870" spans="1:8">
      <c r="A5870" s="2" t="s">
        <v>162</v>
      </c>
      <c r="B5870" s="2"/>
      <c r="C5870">
        <v>224.53</v>
      </c>
      <c r="D5870">
        <v>6</v>
      </c>
      <c r="E5870">
        <v>126.44</v>
      </c>
      <c r="F5870" t="s">
        <v>237</v>
      </c>
      <c r="G5870">
        <f>_xlfn.XLOOKUP(A5870,'List of Molecules Used'!$D$3:$D$55,'List of Molecules Used'!$E$3:$E$55,"",0,1)</f>
        <v>374.21</v>
      </c>
      <c r="H5870">
        <f>_xlfn.XLOOKUP(A5870,'List of Molecules Used'!$D$3:$D$55,'List of Molecules Used'!$F$3:$F$55,"",0,1)</f>
        <v>40.592799999999997</v>
      </c>
    </row>
    <row r="5871" spans="1:8">
      <c r="A5871" s="2" t="s">
        <v>162</v>
      </c>
      <c r="B5871" s="2"/>
      <c r="C5871">
        <v>224.53</v>
      </c>
      <c r="D5871">
        <v>6.5</v>
      </c>
      <c r="E5871">
        <v>126.43</v>
      </c>
      <c r="F5871" t="s">
        <v>237</v>
      </c>
      <c r="G5871">
        <f>_xlfn.XLOOKUP(A5871,'List of Molecules Used'!$D$3:$D$55,'List of Molecules Used'!$E$3:$E$55,"",0,1)</f>
        <v>374.21</v>
      </c>
      <c r="H5871">
        <f>_xlfn.XLOOKUP(A5871,'List of Molecules Used'!$D$3:$D$55,'List of Molecules Used'!$F$3:$F$55,"",0,1)</f>
        <v>40.592799999999997</v>
      </c>
    </row>
    <row r="5872" spans="1:8">
      <c r="A5872" s="2" t="s">
        <v>162</v>
      </c>
      <c r="B5872" s="2"/>
      <c r="C5872">
        <v>224.53</v>
      </c>
      <c r="D5872">
        <v>7</v>
      </c>
      <c r="E5872">
        <v>126.42</v>
      </c>
      <c r="F5872" t="s">
        <v>237</v>
      </c>
      <c r="G5872">
        <f>_xlfn.XLOOKUP(A5872,'List of Molecules Used'!$D$3:$D$55,'List of Molecules Used'!$E$3:$E$55,"",0,1)</f>
        <v>374.21</v>
      </c>
      <c r="H5872">
        <f>_xlfn.XLOOKUP(A5872,'List of Molecules Used'!$D$3:$D$55,'List of Molecules Used'!$F$3:$F$55,"",0,1)</f>
        <v>40.592799999999997</v>
      </c>
    </row>
    <row r="5873" spans="1:8">
      <c r="A5873" s="2" t="s">
        <v>162</v>
      </c>
      <c r="B5873" s="2"/>
      <c r="C5873">
        <v>224.53</v>
      </c>
      <c r="D5873">
        <v>7.5</v>
      </c>
      <c r="E5873">
        <v>126.41</v>
      </c>
      <c r="F5873" t="s">
        <v>237</v>
      </c>
      <c r="G5873">
        <f>_xlfn.XLOOKUP(A5873,'List of Molecules Used'!$D$3:$D$55,'List of Molecules Used'!$E$3:$E$55,"",0,1)</f>
        <v>374.21</v>
      </c>
      <c r="H5873">
        <f>_xlfn.XLOOKUP(A5873,'List of Molecules Used'!$D$3:$D$55,'List of Molecules Used'!$F$3:$F$55,"",0,1)</f>
        <v>40.592799999999997</v>
      </c>
    </row>
    <row r="5874" spans="1:8">
      <c r="A5874" s="2" t="s">
        <v>162</v>
      </c>
      <c r="B5874" s="2"/>
      <c r="C5874">
        <v>224.53</v>
      </c>
      <c r="D5874">
        <v>8</v>
      </c>
      <c r="E5874">
        <v>126.4</v>
      </c>
      <c r="F5874" t="s">
        <v>237</v>
      </c>
      <c r="G5874">
        <f>_xlfn.XLOOKUP(A5874,'List of Molecules Used'!$D$3:$D$55,'List of Molecules Used'!$E$3:$E$55,"",0,1)</f>
        <v>374.21</v>
      </c>
      <c r="H5874">
        <f>_xlfn.XLOOKUP(A5874,'List of Molecules Used'!$D$3:$D$55,'List of Molecules Used'!$F$3:$F$55,"",0,1)</f>
        <v>40.592799999999997</v>
      </c>
    </row>
    <row r="5875" spans="1:8">
      <c r="A5875" s="2" t="s">
        <v>162</v>
      </c>
      <c r="B5875" s="2"/>
      <c r="C5875">
        <v>224.53</v>
      </c>
      <c r="D5875">
        <v>8.5</v>
      </c>
      <c r="E5875">
        <v>126.39</v>
      </c>
      <c r="F5875" t="s">
        <v>237</v>
      </c>
      <c r="G5875">
        <f>_xlfn.XLOOKUP(A5875,'List of Molecules Used'!$D$3:$D$55,'List of Molecules Used'!$E$3:$E$55,"",0,1)</f>
        <v>374.21</v>
      </c>
      <c r="H5875">
        <f>_xlfn.XLOOKUP(A5875,'List of Molecules Used'!$D$3:$D$55,'List of Molecules Used'!$F$3:$F$55,"",0,1)</f>
        <v>40.592799999999997</v>
      </c>
    </row>
    <row r="5876" spans="1:8">
      <c r="A5876" s="2" t="s">
        <v>162</v>
      </c>
      <c r="B5876" s="2"/>
      <c r="C5876">
        <v>224.53</v>
      </c>
      <c r="D5876">
        <v>9</v>
      </c>
      <c r="E5876">
        <v>126.38</v>
      </c>
      <c r="F5876" t="s">
        <v>237</v>
      </c>
      <c r="G5876">
        <f>_xlfn.XLOOKUP(A5876,'List of Molecules Used'!$D$3:$D$55,'List of Molecules Used'!$E$3:$E$55,"",0,1)</f>
        <v>374.21</v>
      </c>
      <c r="H5876">
        <f>_xlfn.XLOOKUP(A5876,'List of Molecules Used'!$D$3:$D$55,'List of Molecules Used'!$F$3:$F$55,"",0,1)</f>
        <v>40.592799999999997</v>
      </c>
    </row>
    <row r="5877" spans="1:8">
      <c r="A5877" s="2" t="s">
        <v>162</v>
      </c>
      <c r="B5877" s="2"/>
      <c r="C5877">
        <v>224.53</v>
      </c>
      <c r="D5877">
        <v>9.5</v>
      </c>
      <c r="E5877">
        <v>126.37</v>
      </c>
      <c r="F5877" t="s">
        <v>237</v>
      </c>
      <c r="G5877">
        <f>_xlfn.XLOOKUP(A5877,'List of Molecules Used'!$D$3:$D$55,'List of Molecules Used'!$E$3:$E$55,"",0,1)</f>
        <v>374.21</v>
      </c>
      <c r="H5877">
        <f>_xlfn.XLOOKUP(A5877,'List of Molecules Used'!$D$3:$D$55,'List of Molecules Used'!$F$3:$F$55,"",0,1)</f>
        <v>40.592799999999997</v>
      </c>
    </row>
    <row r="5878" spans="1:8">
      <c r="A5878" s="2" t="s">
        <v>162</v>
      </c>
      <c r="B5878" s="2"/>
      <c r="C5878">
        <v>224.53</v>
      </c>
      <c r="D5878">
        <v>10</v>
      </c>
      <c r="E5878">
        <v>126.36</v>
      </c>
      <c r="F5878" t="s">
        <v>237</v>
      </c>
      <c r="G5878">
        <f>_xlfn.XLOOKUP(A5878,'List of Molecules Used'!$D$3:$D$55,'List of Molecules Used'!$E$3:$E$55,"",0,1)</f>
        <v>374.21</v>
      </c>
      <c r="H5878">
        <f>_xlfn.XLOOKUP(A5878,'List of Molecules Used'!$D$3:$D$55,'List of Molecules Used'!$F$3:$F$55,"",0,1)</f>
        <v>40.592799999999997</v>
      </c>
    </row>
    <row r="5879" spans="1:8">
      <c r="A5879" s="2" t="s">
        <v>162</v>
      </c>
      <c r="B5879" s="2"/>
      <c r="C5879">
        <v>261.95</v>
      </c>
      <c r="D5879">
        <v>1</v>
      </c>
      <c r="E5879">
        <v>81.858000000000004</v>
      </c>
      <c r="F5879" t="s">
        <v>238</v>
      </c>
      <c r="G5879">
        <f>_xlfn.XLOOKUP(A5879,'List of Molecules Used'!$D$3:$D$55,'List of Molecules Used'!$E$3:$E$55,"",0,1)</f>
        <v>374.21</v>
      </c>
      <c r="H5879">
        <f>_xlfn.XLOOKUP(A5879,'List of Molecules Used'!$D$3:$D$55,'List of Molecules Used'!$F$3:$F$55,"",0,1)</f>
        <v>40.592799999999997</v>
      </c>
    </row>
    <row r="5880" spans="1:8">
      <c r="A5880" s="2" t="s">
        <v>162</v>
      </c>
      <c r="B5880" s="2"/>
      <c r="C5880">
        <v>261.95</v>
      </c>
      <c r="D5880">
        <v>1.5</v>
      </c>
      <c r="E5880">
        <v>84.215999999999994</v>
      </c>
      <c r="F5880" t="s">
        <v>238</v>
      </c>
      <c r="G5880">
        <f>_xlfn.XLOOKUP(A5880,'List of Molecules Used'!$D$3:$D$55,'List of Molecules Used'!$E$3:$E$55,"",0,1)</f>
        <v>374.21</v>
      </c>
      <c r="H5880">
        <f>_xlfn.XLOOKUP(A5880,'List of Molecules Used'!$D$3:$D$55,'List of Molecules Used'!$F$3:$F$55,"",0,1)</f>
        <v>40.592799999999997</v>
      </c>
    </row>
    <row r="5881" spans="1:8">
      <c r="A5881" s="2" t="s">
        <v>162</v>
      </c>
      <c r="B5881" s="2"/>
      <c r="C5881">
        <v>261.95</v>
      </c>
      <c r="D5881">
        <v>1.9125000000000001</v>
      </c>
      <c r="E5881">
        <v>86.676000000000002</v>
      </c>
      <c r="F5881" t="s">
        <v>238</v>
      </c>
      <c r="G5881">
        <f>_xlfn.XLOOKUP(A5881,'List of Molecules Used'!$D$3:$D$55,'List of Molecules Used'!$E$3:$E$55,"",0,1)</f>
        <v>374.21</v>
      </c>
      <c r="H5881">
        <f>_xlfn.XLOOKUP(A5881,'List of Molecules Used'!$D$3:$D$55,'List of Molecules Used'!$F$3:$F$55,"",0,1)</f>
        <v>40.592799999999997</v>
      </c>
    </row>
    <row r="5882" spans="1:8">
      <c r="A5882" s="2" t="s">
        <v>162</v>
      </c>
      <c r="B5882" s="2"/>
      <c r="C5882">
        <v>261.95</v>
      </c>
      <c r="D5882">
        <v>1.9125000000000001</v>
      </c>
      <c r="E5882">
        <v>133.94</v>
      </c>
      <c r="F5882" t="s">
        <v>237</v>
      </c>
      <c r="G5882">
        <f>_xlfn.XLOOKUP(A5882,'List of Molecules Used'!$D$3:$D$55,'List of Molecules Used'!$E$3:$E$55,"",0,1)</f>
        <v>374.21</v>
      </c>
      <c r="H5882">
        <f>_xlfn.XLOOKUP(A5882,'List of Molecules Used'!$D$3:$D$55,'List of Molecules Used'!$F$3:$F$55,"",0,1)</f>
        <v>40.592799999999997</v>
      </c>
    </row>
    <row r="5883" spans="1:8">
      <c r="A5883" s="2" t="s">
        <v>162</v>
      </c>
      <c r="B5883" s="2"/>
      <c r="C5883">
        <v>261.95</v>
      </c>
      <c r="D5883">
        <v>2</v>
      </c>
      <c r="E5883">
        <v>133.93</v>
      </c>
      <c r="F5883" t="s">
        <v>237</v>
      </c>
      <c r="G5883">
        <f>_xlfn.XLOOKUP(A5883,'List of Molecules Used'!$D$3:$D$55,'List of Molecules Used'!$E$3:$E$55,"",0,1)</f>
        <v>374.21</v>
      </c>
      <c r="H5883">
        <f>_xlfn.XLOOKUP(A5883,'List of Molecules Used'!$D$3:$D$55,'List of Molecules Used'!$F$3:$F$55,"",0,1)</f>
        <v>40.592799999999997</v>
      </c>
    </row>
    <row r="5884" spans="1:8">
      <c r="A5884" s="2" t="s">
        <v>162</v>
      </c>
      <c r="B5884" s="2"/>
      <c r="C5884">
        <v>261.95</v>
      </c>
      <c r="D5884">
        <v>2.5</v>
      </c>
      <c r="E5884">
        <v>133.91</v>
      </c>
      <c r="F5884" t="s">
        <v>237</v>
      </c>
      <c r="G5884">
        <f>_xlfn.XLOOKUP(A5884,'List of Molecules Used'!$D$3:$D$55,'List of Molecules Used'!$E$3:$E$55,"",0,1)</f>
        <v>374.21</v>
      </c>
      <c r="H5884">
        <f>_xlfn.XLOOKUP(A5884,'List of Molecules Used'!$D$3:$D$55,'List of Molecules Used'!$F$3:$F$55,"",0,1)</f>
        <v>40.592799999999997</v>
      </c>
    </row>
    <row r="5885" spans="1:8">
      <c r="A5885" s="2" t="s">
        <v>162</v>
      </c>
      <c r="B5885" s="2"/>
      <c r="C5885">
        <v>261.95</v>
      </c>
      <c r="D5885">
        <v>3</v>
      </c>
      <c r="E5885">
        <v>133.88999999999999</v>
      </c>
      <c r="F5885" t="s">
        <v>237</v>
      </c>
      <c r="G5885">
        <f>_xlfn.XLOOKUP(A5885,'List of Molecules Used'!$D$3:$D$55,'List of Molecules Used'!$E$3:$E$55,"",0,1)</f>
        <v>374.21</v>
      </c>
      <c r="H5885">
        <f>_xlfn.XLOOKUP(A5885,'List of Molecules Used'!$D$3:$D$55,'List of Molecules Used'!$F$3:$F$55,"",0,1)</f>
        <v>40.592799999999997</v>
      </c>
    </row>
    <row r="5886" spans="1:8">
      <c r="A5886" s="2" t="s">
        <v>162</v>
      </c>
      <c r="B5886" s="2"/>
      <c r="C5886">
        <v>261.95</v>
      </c>
      <c r="D5886">
        <v>3.5</v>
      </c>
      <c r="E5886">
        <v>133.87</v>
      </c>
      <c r="F5886" t="s">
        <v>237</v>
      </c>
      <c r="G5886">
        <f>_xlfn.XLOOKUP(A5886,'List of Molecules Used'!$D$3:$D$55,'List of Molecules Used'!$E$3:$E$55,"",0,1)</f>
        <v>374.21</v>
      </c>
      <c r="H5886">
        <f>_xlfn.XLOOKUP(A5886,'List of Molecules Used'!$D$3:$D$55,'List of Molecules Used'!$F$3:$F$55,"",0,1)</f>
        <v>40.592799999999997</v>
      </c>
    </row>
    <row r="5887" spans="1:8">
      <c r="A5887" s="2" t="s">
        <v>162</v>
      </c>
      <c r="B5887" s="2"/>
      <c r="C5887">
        <v>261.95</v>
      </c>
      <c r="D5887">
        <v>4</v>
      </c>
      <c r="E5887">
        <v>133.85</v>
      </c>
      <c r="F5887" t="s">
        <v>237</v>
      </c>
      <c r="G5887">
        <f>_xlfn.XLOOKUP(A5887,'List of Molecules Used'!$D$3:$D$55,'List of Molecules Used'!$E$3:$E$55,"",0,1)</f>
        <v>374.21</v>
      </c>
      <c r="H5887">
        <f>_xlfn.XLOOKUP(A5887,'List of Molecules Used'!$D$3:$D$55,'List of Molecules Used'!$F$3:$F$55,"",0,1)</f>
        <v>40.592799999999997</v>
      </c>
    </row>
    <row r="5888" spans="1:8">
      <c r="A5888" s="2" t="s">
        <v>162</v>
      </c>
      <c r="B5888" s="2"/>
      <c r="C5888">
        <v>261.95</v>
      </c>
      <c r="D5888">
        <v>4.5</v>
      </c>
      <c r="E5888">
        <v>133.83000000000001</v>
      </c>
      <c r="F5888" t="s">
        <v>237</v>
      </c>
      <c r="G5888">
        <f>_xlfn.XLOOKUP(A5888,'List of Molecules Used'!$D$3:$D$55,'List of Molecules Used'!$E$3:$E$55,"",0,1)</f>
        <v>374.21</v>
      </c>
      <c r="H5888">
        <f>_xlfn.XLOOKUP(A5888,'List of Molecules Used'!$D$3:$D$55,'List of Molecules Used'!$F$3:$F$55,"",0,1)</f>
        <v>40.592799999999997</v>
      </c>
    </row>
    <row r="5889" spans="1:8">
      <c r="A5889" s="2" t="s">
        <v>162</v>
      </c>
      <c r="B5889" s="2"/>
      <c r="C5889">
        <v>261.95</v>
      </c>
      <c r="D5889">
        <v>5</v>
      </c>
      <c r="E5889">
        <v>133.81</v>
      </c>
      <c r="F5889" t="s">
        <v>237</v>
      </c>
      <c r="G5889">
        <f>_xlfn.XLOOKUP(A5889,'List of Molecules Used'!$D$3:$D$55,'List of Molecules Used'!$E$3:$E$55,"",0,1)</f>
        <v>374.21</v>
      </c>
      <c r="H5889">
        <f>_xlfn.XLOOKUP(A5889,'List of Molecules Used'!$D$3:$D$55,'List of Molecules Used'!$F$3:$F$55,"",0,1)</f>
        <v>40.592799999999997</v>
      </c>
    </row>
    <row r="5890" spans="1:8">
      <c r="A5890" s="2" t="s">
        <v>162</v>
      </c>
      <c r="B5890" s="2"/>
      <c r="C5890">
        <v>261.95</v>
      </c>
      <c r="D5890">
        <v>5.5</v>
      </c>
      <c r="E5890">
        <v>133.79</v>
      </c>
      <c r="F5890" t="s">
        <v>237</v>
      </c>
      <c r="G5890">
        <f>_xlfn.XLOOKUP(A5890,'List of Molecules Used'!$D$3:$D$55,'List of Molecules Used'!$E$3:$E$55,"",0,1)</f>
        <v>374.21</v>
      </c>
      <c r="H5890">
        <f>_xlfn.XLOOKUP(A5890,'List of Molecules Used'!$D$3:$D$55,'List of Molecules Used'!$F$3:$F$55,"",0,1)</f>
        <v>40.592799999999997</v>
      </c>
    </row>
    <row r="5891" spans="1:8">
      <c r="A5891" s="2" t="s">
        <v>162</v>
      </c>
      <c r="B5891" s="2"/>
      <c r="C5891">
        <v>261.95</v>
      </c>
      <c r="D5891">
        <v>6</v>
      </c>
      <c r="E5891">
        <v>133.76</v>
      </c>
      <c r="F5891" t="s">
        <v>237</v>
      </c>
      <c r="G5891">
        <f>_xlfn.XLOOKUP(A5891,'List of Molecules Used'!$D$3:$D$55,'List of Molecules Used'!$E$3:$E$55,"",0,1)</f>
        <v>374.21</v>
      </c>
      <c r="H5891">
        <f>_xlfn.XLOOKUP(A5891,'List of Molecules Used'!$D$3:$D$55,'List of Molecules Used'!$F$3:$F$55,"",0,1)</f>
        <v>40.592799999999997</v>
      </c>
    </row>
    <row r="5892" spans="1:8">
      <c r="A5892" s="2" t="s">
        <v>162</v>
      </c>
      <c r="B5892" s="2"/>
      <c r="C5892">
        <v>261.95</v>
      </c>
      <c r="D5892">
        <v>6.5</v>
      </c>
      <c r="E5892">
        <v>133.74</v>
      </c>
      <c r="F5892" t="s">
        <v>237</v>
      </c>
      <c r="G5892">
        <f>_xlfn.XLOOKUP(A5892,'List of Molecules Used'!$D$3:$D$55,'List of Molecules Used'!$E$3:$E$55,"",0,1)</f>
        <v>374.21</v>
      </c>
      <c r="H5892">
        <f>_xlfn.XLOOKUP(A5892,'List of Molecules Used'!$D$3:$D$55,'List of Molecules Used'!$F$3:$F$55,"",0,1)</f>
        <v>40.592799999999997</v>
      </c>
    </row>
    <row r="5893" spans="1:8">
      <c r="A5893" s="2" t="s">
        <v>162</v>
      </c>
      <c r="B5893" s="2"/>
      <c r="C5893">
        <v>261.95</v>
      </c>
      <c r="D5893">
        <v>7</v>
      </c>
      <c r="E5893">
        <v>133.72</v>
      </c>
      <c r="F5893" t="s">
        <v>237</v>
      </c>
      <c r="G5893">
        <f>_xlfn.XLOOKUP(A5893,'List of Molecules Used'!$D$3:$D$55,'List of Molecules Used'!$E$3:$E$55,"",0,1)</f>
        <v>374.21</v>
      </c>
      <c r="H5893">
        <f>_xlfn.XLOOKUP(A5893,'List of Molecules Used'!$D$3:$D$55,'List of Molecules Used'!$F$3:$F$55,"",0,1)</f>
        <v>40.592799999999997</v>
      </c>
    </row>
    <row r="5894" spans="1:8">
      <c r="A5894" s="2" t="s">
        <v>162</v>
      </c>
      <c r="B5894" s="2"/>
      <c r="C5894">
        <v>261.95</v>
      </c>
      <c r="D5894">
        <v>7.5</v>
      </c>
      <c r="E5894">
        <v>133.69999999999999</v>
      </c>
      <c r="F5894" t="s">
        <v>237</v>
      </c>
      <c r="G5894">
        <f>_xlfn.XLOOKUP(A5894,'List of Molecules Used'!$D$3:$D$55,'List of Molecules Used'!$E$3:$E$55,"",0,1)</f>
        <v>374.21</v>
      </c>
      <c r="H5894">
        <f>_xlfn.XLOOKUP(A5894,'List of Molecules Used'!$D$3:$D$55,'List of Molecules Used'!$F$3:$F$55,"",0,1)</f>
        <v>40.592799999999997</v>
      </c>
    </row>
    <row r="5895" spans="1:8">
      <c r="A5895" s="2" t="s">
        <v>162</v>
      </c>
      <c r="B5895" s="2"/>
      <c r="C5895">
        <v>261.95</v>
      </c>
      <c r="D5895">
        <v>8</v>
      </c>
      <c r="E5895">
        <v>133.68</v>
      </c>
      <c r="F5895" t="s">
        <v>237</v>
      </c>
      <c r="G5895">
        <f>_xlfn.XLOOKUP(A5895,'List of Molecules Used'!$D$3:$D$55,'List of Molecules Used'!$E$3:$E$55,"",0,1)</f>
        <v>374.21</v>
      </c>
      <c r="H5895">
        <f>_xlfn.XLOOKUP(A5895,'List of Molecules Used'!$D$3:$D$55,'List of Molecules Used'!$F$3:$F$55,"",0,1)</f>
        <v>40.592799999999997</v>
      </c>
    </row>
    <row r="5896" spans="1:8">
      <c r="A5896" s="2" t="s">
        <v>162</v>
      </c>
      <c r="B5896" s="2"/>
      <c r="C5896">
        <v>261.95</v>
      </c>
      <c r="D5896">
        <v>8.5</v>
      </c>
      <c r="E5896">
        <v>133.66</v>
      </c>
      <c r="F5896" t="s">
        <v>237</v>
      </c>
      <c r="G5896">
        <f>_xlfn.XLOOKUP(A5896,'List of Molecules Used'!$D$3:$D$55,'List of Molecules Used'!$E$3:$E$55,"",0,1)</f>
        <v>374.21</v>
      </c>
      <c r="H5896">
        <f>_xlfn.XLOOKUP(A5896,'List of Molecules Used'!$D$3:$D$55,'List of Molecules Used'!$F$3:$F$55,"",0,1)</f>
        <v>40.592799999999997</v>
      </c>
    </row>
    <row r="5897" spans="1:8">
      <c r="A5897" s="2" t="s">
        <v>162</v>
      </c>
      <c r="B5897" s="2"/>
      <c r="C5897">
        <v>261.95</v>
      </c>
      <c r="D5897">
        <v>9</v>
      </c>
      <c r="E5897">
        <v>133.63999999999999</v>
      </c>
      <c r="F5897" t="s">
        <v>237</v>
      </c>
      <c r="G5897">
        <f>_xlfn.XLOOKUP(A5897,'List of Molecules Used'!$D$3:$D$55,'List of Molecules Used'!$E$3:$E$55,"",0,1)</f>
        <v>374.21</v>
      </c>
      <c r="H5897">
        <f>_xlfn.XLOOKUP(A5897,'List of Molecules Used'!$D$3:$D$55,'List of Molecules Used'!$F$3:$F$55,"",0,1)</f>
        <v>40.592799999999997</v>
      </c>
    </row>
    <row r="5898" spans="1:8">
      <c r="A5898" s="2" t="s">
        <v>162</v>
      </c>
      <c r="B5898" s="2"/>
      <c r="C5898">
        <v>261.95</v>
      </c>
      <c r="D5898">
        <v>9.5</v>
      </c>
      <c r="E5898">
        <v>133.62</v>
      </c>
      <c r="F5898" t="s">
        <v>237</v>
      </c>
      <c r="G5898">
        <f>_xlfn.XLOOKUP(A5898,'List of Molecules Used'!$D$3:$D$55,'List of Molecules Used'!$E$3:$E$55,"",0,1)</f>
        <v>374.21</v>
      </c>
      <c r="H5898">
        <f>_xlfn.XLOOKUP(A5898,'List of Molecules Used'!$D$3:$D$55,'List of Molecules Used'!$F$3:$F$55,"",0,1)</f>
        <v>40.592799999999997</v>
      </c>
    </row>
    <row r="5899" spans="1:8">
      <c r="A5899" s="2" t="s">
        <v>162</v>
      </c>
      <c r="B5899" s="2"/>
      <c r="C5899">
        <v>261.95</v>
      </c>
      <c r="D5899">
        <v>10</v>
      </c>
      <c r="E5899">
        <v>133.6</v>
      </c>
      <c r="F5899" t="s">
        <v>237</v>
      </c>
      <c r="G5899">
        <f>_xlfn.XLOOKUP(A5899,'List of Molecules Used'!$D$3:$D$55,'List of Molecules Used'!$E$3:$E$55,"",0,1)</f>
        <v>374.21</v>
      </c>
      <c r="H5899">
        <f>_xlfn.XLOOKUP(A5899,'List of Molecules Used'!$D$3:$D$55,'List of Molecules Used'!$F$3:$F$55,"",0,1)</f>
        <v>40.592799999999997</v>
      </c>
    </row>
    <row r="5900" spans="1:8">
      <c r="A5900" s="2" t="s">
        <v>162</v>
      </c>
      <c r="B5900" s="2"/>
      <c r="C5900">
        <v>299.37</v>
      </c>
      <c r="D5900">
        <v>1</v>
      </c>
      <c r="E5900">
        <v>87.016000000000005</v>
      </c>
      <c r="F5900" t="s">
        <v>238</v>
      </c>
      <c r="G5900">
        <f>_xlfn.XLOOKUP(A5900,'List of Molecules Used'!$D$3:$D$55,'List of Molecules Used'!$E$3:$E$55,"",0,1)</f>
        <v>374.21</v>
      </c>
      <c r="H5900">
        <f>_xlfn.XLOOKUP(A5900,'List of Molecules Used'!$D$3:$D$55,'List of Molecules Used'!$F$3:$F$55,"",0,1)</f>
        <v>40.592799999999997</v>
      </c>
    </row>
    <row r="5901" spans="1:8">
      <c r="A5901" s="2" t="s">
        <v>162</v>
      </c>
      <c r="B5901" s="2"/>
      <c r="C5901">
        <v>299.37</v>
      </c>
      <c r="D5901">
        <v>1.5</v>
      </c>
      <c r="E5901">
        <v>87.971999999999994</v>
      </c>
      <c r="F5901" t="s">
        <v>238</v>
      </c>
      <c r="G5901">
        <f>_xlfn.XLOOKUP(A5901,'List of Molecules Used'!$D$3:$D$55,'List of Molecules Used'!$E$3:$E$55,"",0,1)</f>
        <v>374.21</v>
      </c>
      <c r="H5901">
        <f>_xlfn.XLOOKUP(A5901,'List of Molecules Used'!$D$3:$D$55,'List of Molecules Used'!$F$3:$F$55,"",0,1)</f>
        <v>40.592799999999997</v>
      </c>
    </row>
    <row r="5902" spans="1:8">
      <c r="A5902" s="2" t="s">
        <v>162</v>
      </c>
      <c r="B5902" s="2"/>
      <c r="C5902">
        <v>299.37</v>
      </c>
      <c r="D5902">
        <v>2</v>
      </c>
      <c r="E5902">
        <v>88.989000000000004</v>
      </c>
      <c r="F5902" t="s">
        <v>238</v>
      </c>
      <c r="G5902">
        <f>_xlfn.XLOOKUP(A5902,'List of Molecules Used'!$D$3:$D$55,'List of Molecules Used'!$E$3:$E$55,"",0,1)</f>
        <v>374.21</v>
      </c>
      <c r="H5902">
        <f>_xlfn.XLOOKUP(A5902,'List of Molecules Used'!$D$3:$D$55,'List of Molecules Used'!$F$3:$F$55,"",0,1)</f>
        <v>40.592799999999997</v>
      </c>
    </row>
    <row r="5903" spans="1:8">
      <c r="A5903" s="2" t="s">
        <v>162</v>
      </c>
      <c r="B5903" s="2"/>
      <c r="C5903">
        <v>299.37</v>
      </c>
      <c r="D5903">
        <v>2.5</v>
      </c>
      <c r="E5903">
        <v>90.081000000000003</v>
      </c>
      <c r="F5903" t="s">
        <v>238</v>
      </c>
      <c r="G5903">
        <f>_xlfn.XLOOKUP(A5903,'List of Molecules Used'!$D$3:$D$55,'List of Molecules Used'!$E$3:$E$55,"",0,1)</f>
        <v>374.21</v>
      </c>
      <c r="H5903">
        <f>_xlfn.XLOOKUP(A5903,'List of Molecules Used'!$D$3:$D$55,'List of Molecules Used'!$F$3:$F$55,"",0,1)</f>
        <v>40.592799999999997</v>
      </c>
    </row>
    <row r="5904" spans="1:8">
      <c r="A5904" s="2" t="s">
        <v>162</v>
      </c>
      <c r="B5904" s="2"/>
      <c r="C5904">
        <v>299.37</v>
      </c>
      <c r="D5904">
        <v>3</v>
      </c>
      <c r="E5904">
        <v>91.26</v>
      </c>
      <c r="F5904" t="s">
        <v>238</v>
      </c>
      <c r="G5904">
        <f>_xlfn.XLOOKUP(A5904,'List of Molecules Used'!$D$3:$D$55,'List of Molecules Used'!$E$3:$E$55,"",0,1)</f>
        <v>374.21</v>
      </c>
      <c r="H5904">
        <f>_xlfn.XLOOKUP(A5904,'List of Molecules Used'!$D$3:$D$55,'List of Molecules Used'!$F$3:$F$55,"",0,1)</f>
        <v>40.592799999999997</v>
      </c>
    </row>
    <row r="5905" spans="1:8">
      <c r="A5905" s="2" t="s">
        <v>162</v>
      </c>
      <c r="B5905" s="2"/>
      <c r="C5905">
        <v>299.37</v>
      </c>
      <c r="D5905">
        <v>3.5</v>
      </c>
      <c r="E5905">
        <v>92.542000000000002</v>
      </c>
      <c r="F5905" t="s">
        <v>238</v>
      </c>
      <c r="G5905">
        <f>_xlfn.XLOOKUP(A5905,'List of Molecules Used'!$D$3:$D$55,'List of Molecules Used'!$E$3:$E$55,"",0,1)</f>
        <v>374.21</v>
      </c>
      <c r="H5905">
        <f>_xlfn.XLOOKUP(A5905,'List of Molecules Used'!$D$3:$D$55,'List of Molecules Used'!$F$3:$F$55,"",0,1)</f>
        <v>40.592799999999997</v>
      </c>
    </row>
    <row r="5906" spans="1:8">
      <c r="A5906" s="2" t="s">
        <v>162</v>
      </c>
      <c r="B5906" s="2"/>
      <c r="C5906">
        <v>299.37</v>
      </c>
      <c r="D5906">
        <v>4</v>
      </c>
      <c r="E5906">
        <v>93.947999999999993</v>
      </c>
      <c r="F5906" t="s">
        <v>238</v>
      </c>
      <c r="G5906">
        <f>_xlfn.XLOOKUP(A5906,'List of Molecules Used'!$D$3:$D$55,'List of Molecules Used'!$E$3:$E$55,"",0,1)</f>
        <v>374.21</v>
      </c>
      <c r="H5906">
        <f>_xlfn.XLOOKUP(A5906,'List of Molecules Used'!$D$3:$D$55,'List of Molecules Used'!$F$3:$F$55,"",0,1)</f>
        <v>40.592799999999997</v>
      </c>
    </row>
    <row r="5907" spans="1:8">
      <c r="A5907" s="2" t="s">
        <v>162</v>
      </c>
      <c r="B5907" s="2"/>
      <c r="C5907">
        <v>299.37</v>
      </c>
      <c r="D5907">
        <v>4.5</v>
      </c>
      <c r="E5907">
        <v>95.498999999999995</v>
      </c>
      <c r="F5907" t="s">
        <v>238</v>
      </c>
      <c r="G5907">
        <f>_xlfn.XLOOKUP(A5907,'List of Molecules Used'!$D$3:$D$55,'List of Molecules Used'!$E$3:$E$55,"",0,1)</f>
        <v>374.21</v>
      </c>
      <c r="H5907">
        <f>_xlfn.XLOOKUP(A5907,'List of Molecules Used'!$D$3:$D$55,'List of Molecules Used'!$F$3:$F$55,"",0,1)</f>
        <v>40.592799999999997</v>
      </c>
    </row>
    <row r="5908" spans="1:8">
      <c r="A5908" s="2" t="s">
        <v>162</v>
      </c>
      <c r="B5908" s="2"/>
      <c r="C5908">
        <v>299.37</v>
      </c>
      <c r="D5908">
        <v>5</v>
      </c>
      <c r="E5908">
        <v>97.222999999999999</v>
      </c>
      <c r="F5908" t="s">
        <v>238</v>
      </c>
      <c r="G5908">
        <f>_xlfn.XLOOKUP(A5908,'List of Molecules Used'!$D$3:$D$55,'List of Molecules Used'!$E$3:$E$55,"",0,1)</f>
        <v>374.21</v>
      </c>
      <c r="H5908">
        <f>_xlfn.XLOOKUP(A5908,'List of Molecules Used'!$D$3:$D$55,'List of Molecules Used'!$F$3:$F$55,"",0,1)</f>
        <v>40.592799999999997</v>
      </c>
    </row>
    <row r="5909" spans="1:8">
      <c r="A5909" s="2" t="s">
        <v>162</v>
      </c>
      <c r="B5909" s="2"/>
      <c r="C5909">
        <v>299.37</v>
      </c>
      <c r="D5909">
        <v>5.5</v>
      </c>
      <c r="E5909">
        <v>99.155000000000001</v>
      </c>
      <c r="F5909" t="s">
        <v>238</v>
      </c>
      <c r="G5909">
        <f>_xlfn.XLOOKUP(A5909,'List of Molecules Used'!$D$3:$D$55,'List of Molecules Used'!$E$3:$E$55,"",0,1)</f>
        <v>374.21</v>
      </c>
      <c r="H5909">
        <f>_xlfn.XLOOKUP(A5909,'List of Molecules Used'!$D$3:$D$55,'List of Molecules Used'!$F$3:$F$55,"",0,1)</f>
        <v>40.592799999999997</v>
      </c>
    </row>
    <row r="5910" spans="1:8">
      <c r="A5910" s="2" t="s">
        <v>162</v>
      </c>
      <c r="B5910" s="2"/>
      <c r="C5910">
        <v>299.37</v>
      </c>
      <c r="D5910">
        <v>6</v>
      </c>
      <c r="E5910">
        <v>101.34</v>
      </c>
      <c r="F5910" t="s">
        <v>238</v>
      </c>
      <c r="G5910">
        <f>_xlfn.XLOOKUP(A5910,'List of Molecules Used'!$D$3:$D$55,'List of Molecules Used'!$E$3:$E$55,"",0,1)</f>
        <v>374.21</v>
      </c>
      <c r="H5910">
        <f>_xlfn.XLOOKUP(A5910,'List of Molecules Used'!$D$3:$D$55,'List of Molecules Used'!$F$3:$F$55,"",0,1)</f>
        <v>40.592799999999997</v>
      </c>
    </row>
    <row r="5911" spans="1:8">
      <c r="A5911" s="2" t="s">
        <v>162</v>
      </c>
      <c r="B5911" s="2"/>
      <c r="C5911">
        <v>299.37</v>
      </c>
      <c r="D5911">
        <v>6.5</v>
      </c>
      <c r="E5911">
        <v>103.83</v>
      </c>
      <c r="F5911" t="s">
        <v>238</v>
      </c>
      <c r="G5911">
        <f>_xlfn.XLOOKUP(A5911,'List of Molecules Used'!$D$3:$D$55,'List of Molecules Used'!$E$3:$E$55,"",0,1)</f>
        <v>374.21</v>
      </c>
      <c r="H5911">
        <f>_xlfn.XLOOKUP(A5911,'List of Molecules Used'!$D$3:$D$55,'List of Molecules Used'!$F$3:$F$55,"",0,1)</f>
        <v>40.592799999999997</v>
      </c>
    </row>
    <row r="5912" spans="1:8">
      <c r="A5912" s="2" t="s">
        <v>162</v>
      </c>
      <c r="B5912" s="2"/>
      <c r="C5912">
        <v>299.37</v>
      </c>
      <c r="D5912">
        <v>6.8986000000000001</v>
      </c>
      <c r="E5912">
        <v>106.07</v>
      </c>
      <c r="F5912" t="s">
        <v>238</v>
      </c>
      <c r="G5912">
        <f>_xlfn.XLOOKUP(A5912,'List of Molecules Used'!$D$3:$D$55,'List of Molecules Used'!$E$3:$E$55,"",0,1)</f>
        <v>374.21</v>
      </c>
      <c r="H5912">
        <f>_xlfn.XLOOKUP(A5912,'List of Molecules Used'!$D$3:$D$55,'List of Molecules Used'!$F$3:$F$55,"",0,1)</f>
        <v>40.592799999999997</v>
      </c>
    </row>
    <row r="5913" spans="1:8">
      <c r="A5913" s="2" t="s">
        <v>162</v>
      </c>
      <c r="B5913" s="2"/>
      <c r="C5913">
        <v>299.37</v>
      </c>
      <c r="D5913">
        <v>6.8986000000000001</v>
      </c>
      <c r="E5913">
        <v>145.88</v>
      </c>
      <c r="F5913" t="s">
        <v>237</v>
      </c>
      <c r="G5913">
        <f>_xlfn.XLOOKUP(A5913,'List of Molecules Used'!$D$3:$D$55,'List of Molecules Used'!$E$3:$E$55,"",0,1)</f>
        <v>374.21</v>
      </c>
      <c r="H5913">
        <f>_xlfn.XLOOKUP(A5913,'List of Molecules Used'!$D$3:$D$55,'List of Molecules Used'!$F$3:$F$55,"",0,1)</f>
        <v>40.592799999999997</v>
      </c>
    </row>
    <row r="5914" spans="1:8">
      <c r="A5914" s="2" t="s">
        <v>162</v>
      </c>
      <c r="B5914" s="2"/>
      <c r="C5914">
        <v>299.37</v>
      </c>
      <c r="D5914">
        <v>7</v>
      </c>
      <c r="E5914">
        <v>145.86000000000001</v>
      </c>
      <c r="F5914" t="s">
        <v>237</v>
      </c>
      <c r="G5914">
        <f>_xlfn.XLOOKUP(A5914,'List of Molecules Used'!$D$3:$D$55,'List of Molecules Used'!$E$3:$E$55,"",0,1)</f>
        <v>374.21</v>
      </c>
      <c r="H5914">
        <f>_xlfn.XLOOKUP(A5914,'List of Molecules Used'!$D$3:$D$55,'List of Molecules Used'!$F$3:$F$55,"",0,1)</f>
        <v>40.592799999999997</v>
      </c>
    </row>
    <row r="5915" spans="1:8">
      <c r="A5915" s="2" t="s">
        <v>162</v>
      </c>
      <c r="B5915" s="2"/>
      <c r="C5915">
        <v>299.37</v>
      </c>
      <c r="D5915">
        <v>7.5</v>
      </c>
      <c r="E5915">
        <v>145.80000000000001</v>
      </c>
      <c r="F5915" t="s">
        <v>237</v>
      </c>
      <c r="G5915">
        <f>_xlfn.XLOOKUP(A5915,'List of Molecules Used'!$D$3:$D$55,'List of Molecules Used'!$E$3:$E$55,"",0,1)</f>
        <v>374.21</v>
      </c>
      <c r="H5915">
        <f>_xlfn.XLOOKUP(A5915,'List of Molecules Used'!$D$3:$D$55,'List of Molecules Used'!$F$3:$F$55,"",0,1)</f>
        <v>40.592799999999997</v>
      </c>
    </row>
    <row r="5916" spans="1:8">
      <c r="A5916" s="2" t="s">
        <v>162</v>
      </c>
      <c r="B5916" s="2"/>
      <c r="C5916">
        <v>299.37</v>
      </c>
      <c r="D5916">
        <v>8</v>
      </c>
      <c r="E5916">
        <v>145.74</v>
      </c>
      <c r="F5916" t="s">
        <v>237</v>
      </c>
      <c r="G5916">
        <f>_xlfn.XLOOKUP(A5916,'List of Molecules Used'!$D$3:$D$55,'List of Molecules Used'!$E$3:$E$55,"",0,1)</f>
        <v>374.21</v>
      </c>
      <c r="H5916">
        <f>_xlfn.XLOOKUP(A5916,'List of Molecules Used'!$D$3:$D$55,'List of Molecules Used'!$F$3:$F$55,"",0,1)</f>
        <v>40.592799999999997</v>
      </c>
    </row>
    <row r="5917" spans="1:8">
      <c r="A5917" s="2" t="s">
        <v>162</v>
      </c>
      <c r="B5917" s="2"/>
      <c r="C5917">
        <v>299.37</v>
      </c>
      <c r="D5917">
        <v>8.5</v>
      </c>
      <c r="E5917">
        <v>145.68</v>
      </c>
      <c r="F5917" t="s">
        <v>237</v>
      </c>
      <c r="G5917">
        <f>_xlfn.XLOOKUP(A5917,'List of Molecules Used'!$D$3:$D$55,'List of Molecules Used'!$E$3:$E$55,"",0,1)</f>
        <v>374.21</v>
      </c>
      <c r="H5917">
        <f>_xlfn.XLOOKUP(A5917,'List of Molecules Used'!$D$3:$D$55,'List of Molecules Used'!$F$3:$F$55,"",0,1)</f>
        <v>40.592799999999997</v>
      </c>
    </row>
    <row r="5918" spans="1:8">
      <c r="A5918" s="2" t="s">
        <v>162</v>
      </c>
      <c r="B5918" s="2"/>
      <c r="C5918">
        <v>299.37</v>
      </c>
      <c r="D5918">
        <v>9</v>
      </c>
      <c r="E5918">
        <v>145.62</v>
      </c>
      <c r="F5918" t="s">
        <v>237</v>
      </c>
      <c r="G5918">
        <f>_xlfn.XLOOKUP(A5918,'List of Molecules Used'!$D$3:$D$55,'List of Molecules Used'!$E$3:$E$55,"",0,1)</f>
        <v>374.21</v>
      </c>
      <c r="H5918">
        <f>_xlfn.XLOOKUP(A5918,'List of Molecules Used'!$D$3:$D$55,'List of Molecules Used'!$F$3:$F$55,"",0,1)</f>
        <v>40.592799999999997</v>
      </c>
    </row>
    <row r="5919" spans="1:8">
      <c r="A5919" s="2" t="s">
        <v>162</v>
      </c>
      <c r="B5919" s="2"/>
      <c r="C5919">
        <v>299.37</v>
      </c>
      <c r="D5919">
        <v>9.5</v>
      </c>
      <c r="E5919">
        <v>145.55000000000001</v>
      </c>
      <c r="F5919" t="s">
        <v>237</v>
      </c>
      <c r="G5919">
        <f>_xlfn.XLOOKUP(A5919,'List of Molecules Used'!$D$3:$D$55,'List of Molecules Used'!$E$3:$E$55,"",0,1)</f>
        <v>374.21</v>
      </c>
      <c r="H5919">
        <f>_xlfn.XLOOKUP(A5919,'List of Molecules Used'!$D$3:$D$55,'List of Molecules Used'!$F$3:$F$55,"",0,1)</f>
        <v>40.592799999999997</v>
      </c>
    </row>
    <row r="5920" spans="1:8">
      <c r="A5920" s="2" t="s">
        <v>162</v>
      </c>
      <c r="B5920" s="2"/>
      <c r="C5920">
        <v>299.37</v>
      </c>
      <c r="D5920">
        <v>10</v>
      </c>
      <c r="E5920">
        <v>145.49</v>
      </c>
      <c r="F5920" t="s">
        <v>237</v>
      </c>
      <c r="G5920">
        <f>_xlfn.XLOOKUP(A5920,'List of Molecules Used'!$D$3:$D$55,'List of Molecules Used'!$E$3:$E$55,"",0,1)</f>
        <v>374.21</v>
      </c>
      <c r="H5920">
        <f>_xlfn.XLOOKUP(A5920,'List of Molecules Used'!$D$3:$D$55,'List of Molecules Used'!$F$3:$F$55,"",0,1)</f>
        <v>40.592799999999997</v>
      </c>
    </row>
    <row r="5921" spans="1:8">
      <c r="A5921" s="2" t="s">
        <v>162</v>
      </c>
      <c r="B5921" s="2"/>
      <c r="C5921">
        <v>336.79</v>
      </c>
      <c r="D5921">
        <v>1</v>
      </c>
      <c r="E5921">
        <v>92.944000000000003</v>
      </c>
      <c r="F5921" t="s">
        <v>238</v>
      </c>
      <c r="G5921">
        <f>_xlfn.XLOOKUP(A5921,'List of Molecules Used'!$D$3:$D$55,'List of Molecules Used'!$E$3:$E$55,"",0,1)</f>
        <v>374.21</v>
      </c>
      <c r="H5921">
        <f>_xlfn.XLOOKUP(A5921,'List of Molecules Used'!$D$3:$D$55,'List of Molecules Used'!$F$3:$F$55,"",0,1)</f>
        <v>40.592799999999997</v>
      </c>
    </row>
    <row r="5922" spans="1:8">
      <c r="A5922" s="2" t="s">
        <v>162</v>
      </c>
      <c r="B5922" s="2"/>
      <c r="C5922">
        <v>336.79</v>
      </c>
      <c r="D5922">
        <v>1.5</v>
      </c>
      <c r="E5922">
        <v>93.492000000000004</v>
      </c>
      <c r="F5922" t="s">
        <v>238</v>
      </c>
      <c r="G5922">
        <f>_xlfn.XLOOKUP(A5922,'List of Molecules Used'!$D$3:$D$55,'List of Molecules Used'!$E$3:$E$55,"",0,1)</f>
        <v>374.21</v>
      </c>
      <c r="H5922">
        <f>_xlfn.XLOOKUP(A5922,'List of Molecules Used'!$D$3:$D$55,'List of Molecules Used'!$F$3:$F$55,"",0,1)</f>
        <v>40.592799999999997</v>
      </c>
    </row>
    <row r="5923" spans="1:8">
      <c r="A5923" s="2" t="s">
        <v>162</v>
      </c>
      <c r="B5923" s="2"/>
      <c r="C5923">
        <v>336.79</v>
      </c>
      <c r="D5923">
        <v>2</v>
      </c>
      <c r="E5923">
        <v>94.058000000000007</v>
      </c>
      <c r="F5923" t="s">
        <v>238</v>
      </c>
      <c r="G5923">
        <f>_xlfn.XLOOKUP(A5923,'List of Molecules Used'!$D$3:$D$55,'List of Molecules Used'!$E$3:$E$55,"",0,1)</f>
        <v>374.21</v>
      </c>
      <c r="H5923">
        <f>_xlfn.XLOOKUP(A5923,'List of Molecules Used'!$D$3:$D$55,'List of Molecules Used'!$F$3:$F$55,"",0,1)</f>
        <v>40.592799999999997</v>
      </c>
    </row>
    <row r="5924" spans="1:8">
      <c r="A5924" s="2" t="s">
        <v>162</v>
      </c>
      <c r="B5924" s="2"/>
      <c r="C5924">
        <v>336.79</v>
      </c>
      <c r="D5924">
        <v>2.5</v>
      </c>
      <c r="E5924">
        <v>94.643000000000001</v>
      </c>
      <c r="F5924" t="s">
        <v>238</v>
      </c>
      <c r="G5924">
        <f>_xlfn.XLOOKUP(A5924,'List of Molecules Used'!$D$3:$D$55,'List of Molecules Used'!$E$3:$E$55,"",0,1)</f>
        <v>374.21</v>
      </c>
      <c r="H5924">
        <f>_xlfn.XLOOKUP(A5924,'List of Molecules Used'!$D$3:$D$55,'List of Molecules Used'!$F$3:$F$55,"",0,1)</f>
        <v>40.592799999999997</v>
      </c>
    </row>
    <row r="5925" spans="1:8">
      <c r="A5925" s="2" t="s">
        <v>162</v>
      </c>
      <c r="B5925" s="2"/>
      <c r="C5925">
        <v>336.79</v>
      </c>
      <c r="D5925">
        <v>3</v>
      </c>
      <c r="E5925">
        <v>95.247</v>
      </c>
      <c r="F5925" t="s">
        <v>238</v>
      </c>
      <c r="G5925">
        <f>_xlfn.XLOOKUP(A5925,'List of Molecules Used'!$D$3:$D$55,'List of Molecules Used'!$E$3:$E$55,"",0,1)</f>
        <v>374.21</v>
      </c>
      <c r="H5925">
        <f>_xlfn.XLOOKUP(A5925,'List of Molecules Used'!$D$3:$D$55,'List of Molecules Used'!$F$3:$F$55,"",0,1)</f>
        <v>40.592799999999997</v>
      </c>
    </row>
    <row r="5926" spans="1:8">
      <c r="A5926" s="2" t="s">
        <v>162</v>
      </c>
      <c r="B5926" s="2"/>
      <c r="C5926">
        <v>336.79</v>
      </c>
      <c r="D5926">
        <v>3.5</v>
      </c>
      <c r="E5926">
        <v>95.873000000000005</v>
      </c>
      <c r="F5926" t="s">
        <v>238</v>
      </c>
      <c r="G5926">
        <f>_xlfn.XLOOKUP(A5926,'List of Molecules Used'!$D$3:$D$55,'List of Molecules Used'!$E$3:$E$55,"",0,1)</f>
        <v>374.21</v>
      </c>
      <c r="H5926">
        <f>_xlfn.XLOOKUP(A5926,'List of Molecules Used'!$D$3:$D$55,'List of Molecules Used'!$F$3:$F$55,"",0,1)</f>
        <v>40.592799999999997</v>
      </c>
    </row>
    <row r="5927" spans="1:8">
      <c r="A5927" s="2" t="s">
        <v>162</v>
      </c>
      <c r="B5927" s="2"/>
      <c r="C5927">
        <v>336.79</v>
      </c>
      <c r="D5927">
        <v>4</v>
      </c>
      <c r="E5927">
        <v>96.521000000000001</v>
      </c>
      <c r="F5927" t="s">
        <v>238</v>
      </c>
      <c r="G5927">
        <f>_xlfn.XLOOKUP(A5927,'List of Molecules Used'!$D$3:$D$55,'List of Molecules Used'!$E$3:$E$55,"",0,1)</f>
        <v>374.21</v>
      </c>
      <c r="H5927">
        <f>_xlfn.XLOOKUP(A5927,'List of Molecules Used'!$D$3:$D$55,'List of Molecules Used'!$F$3:$F$55,"",0,1)</f>
        <v>40.592799999999997</v>
      </c>
    </row>
    <row r="5928" spans="1:8">
      <c r="A5928" s="2" t="s">
        <v>162</v>
      </c>
      <c r="B5928" s="2"/>
      <c r="C5928">
        <v>336.79</v>
      </c>
      <c r="D5928">
        <v>4.5</v>
      </c>
      <c r="E5928">
        <v>97.194999999999993</v>
      </c>
      <c r="F5928" t="s">
        <v>238</v>
      </c>
      <c r="G5928">
        <f>_xlfn.XLOOKUP(A5928,'List of Molecules Used'!$D$3:$D$55,'List of Molecules Used'!$E$3:$E$55,"",0,1)</f>
        <v>374.21</v>
      </c>
      <c r="H5928">
        <f>_xlfn.XLOOKUP(A5928,'List of Molecules Used'!$D$3:$D$55,'List of Molecules Used'!$F$3:$F$55,"",0,1)</f>
        <v>40.592799999999997</v>
      </c>
    </row>
    <row r="5929" spans="1:8">
      <c r="A5929" s="2" t="s">
        <v>162</v>
      </c>
      <c r="B5929" s="2"/>
      <c r="C5929">
        <v>336.79</v>
      </c>
      <c r="D5929">
        <v>5</v>
      </c>
      <c r="E5929">
        <v>97.894000000000005</v>
      </c>
      <c r="F5929" t="s">
        <v>238</v>
      </c>
      <c r="G5929">
        <f>_xlfn.XLOOKUP(A5929,'List of Molecules Used'!$D$3:$D$55,'List of Molecules Used'!$E$3:$E$55,"",0,1)</f>
        <v>374.21</v>
      </c>
      <c r="H5929">
        <f>_xlfn.XLOOKUP(A5929,'List of Molecules Used'!$D$3:$D$55,'List of Molecules Used'!$F$3:$F$55,"",0,1)</f>
        <v>40.592799999999997</v>
      </c>
    </row>
    <row r="5930" spans="1:8">
      <c r="A5930" s="2" t="s">
        <v>162</v>
      </c>
      <c r="B5930" s="2"/>
      <c r="C5930">
        <v>336.79</v>
      </c>
      <c r="D5930">
        <v>5.5</v>
      </c>
      <c r="E5930">
        <v>98.623000000000005</v>
      </c>
      <c r="F5930" t="s">
        <v>238</v>
      </c>
      <c r="G5930">
        <f>_xlfn.XLOOKUP(A5930,'List of Molecules Used'!$D$3:$D$55,'List of Molecules Used'!$E$3:$E$55,"",0,1)</f>
        <v>374.21</v>
      </c>
      <c r="H5930">
        <f>_xlfn.XLOOKUP(A5930,'List of Molecules Used'!$D$3:$D$55,'List of Molecules Used'!$F$3:$F$55,"",0,1)</f>
        <v>40.592799999999997</v>
      </c>
    </row>
    <row r="5931" spans="1:8">
      <c r="A5931" s="2" t="s">
        <v>162</v>
      </c>
      <c r="B5931" s="2"/>
      <c r="C5931">
        <v>336.79</v>
      </c>
      <c r="D5931">
        <v>6</v>
      </c>
      <c r="E5931">
        <v>99.382000000000005</v>
      </c>
      <c r="F5931" t="s">
        <v>238</v>
      </c>
      <c r="G5931">
        <f>_xlfn.XLOOKUP(A5931,'List of Molecules Used'!$D$3:$D$55,'List of Molecules Used'!$E$3:$E$55,"",0,1)</f>
        <v>374.21</v>
      </c>
      <c r="H5931">
        <f>_xlfn.XLOOKUP(A5931,'List of Molecules Used'!$D$3:$D$55,'List of Molecules Used'!$F$3:$F$55,"",0,1)</f>
        <v>40.592799999999997</v>
      </c>
    </row>
    <row r="5932" spans="1:8">
      <c r="A5932" s="2" t="s">
        <v>162</v>
      </c>
      <c r="B5932" s="2"/>
      <c r="C5932">
        <v>336.79</v>
      </c>
      <c r="D5932">
        <v>6.5</v>
      </c>
      <c r="E5932">
        <v>100.18</v>
      </c>
      <c r="F5932" t="s">
        <v>238</v>
      </c>
      <c r="G5932">
        <f>_xlfn.XLOOKUP(A5932,'List of Molecules Used'!$D$3:$D$55,'List of Molecules Used'!$E$3:$E$55,"",0,1)</f>
        <v>374.21</v>
      </c>
      <c r="H5932">
        <f>_xlfn.XLOOKUP(A5932,'List of Molecules Used'!$D$3:$D$55,'List of Molecules Used'!$F$3:$F$55,"",0,1)</f>
        <v>40.592799999999997</v>
      </c>
    </row>
    <row r="5933" spans="1:8">
      <c r="A5933" s="2" t="s">
        <v>162</v>
      </c>
      <c r="B5933" s="2"/>
      <c r="C5933">
        <v>336.79</v>
      </c>
      <c r="D5933">
        <v>7</v>
      </c>
      <c r="E5933">
        <v>101</v>
      </c>
      <c r="F5933" t="s">
        <v>238</v>
      </c>
      <c r="G5933">
        <f>_xlfn.XLOOKUP(A5933,'List of Molecules Used'!$D$3:$D$55,'List of Molecules Used'!$E$3:$E$55,"",0,1)</f>
        <v>374.21</v>
      </c>
      <c r="H5933">
        <f>_xlfn.XLOOKUP(A5933,'List of Molecules Used'!$D$3:$D$55,'List of Molecules Used'!$F$3:$F$55,"",0,1)</f>
        <v>40.592799999999997</v>
      </c>
    </row>
    <row r="5934" spans="1:8">
      <c r="A5934" s="2" t="s">
        <v>162</v>
      </c>
      <c r="B5934" s="2"/>
      <c r="C5934">
        <v>336.79</v>
      </c>
      <c r="D5934">
        <v>7.5</v>
      </c>
      <c r="E5934">
        <v>101.87</v>
      </c>
      <c r="F5934" t="s">
        <v>238</v>
      </c>
      <c r="G5934">
        <f>_xlfn.XLOOKUP(A5934,'List of Molecules Used'!$D$3:$D$55,'List of Molecules Used'!$E$3:$E$55,"",0,1)</f>
        <v>374.21</v>
      </c>
      <c r="H5934">
        <f>_xlfn.XLOOKUP(A5934,'List of Molecules Used'!$D$3:$D$55,'List of Molecules Used'!$F$3:$F$55,"",0,1)</f>
        <v>40.592799999999997</v>
      </c>
    </row>
    <row r="5935" spans="1:8">
      <c r="A5935" s="2" t="s">
        <v>162</v>
      </c>
      <c r="B5935" s="2"/>
      <c r="C5935">
        <v>336.79</v>
      </c>
      <c r="D5935">
        <v>8</v>
      </c>
      <c r="E5935">
        <v>102.79</v>
      </c>
      <c r="F5935" t="s">
        <v>238</v>
      </c>
      <c r="G5935">
        <f>_xlfn.XLOOKUP(A5935,'List of Molecules Used'!$D$3:$D$55,'List of Molecules Used'!$E$3:$E$55,"",0,1)</f>
        <v>374.21</v>
      </c>
      <c r="H5935">
        <f>_xlfn.XLOOKUP(A5935,'List of Molecules Used'!$D$3:$D$55,'List of Molecules Used'!$F$3:$F$55,"",0,1)</f>
        <v>40.592799999999997</v>
      </c>
    </row>
    <row r="5936" spans="1:8">
      <c r="A5936" s="2" t="s">
        <v>162</v>
      </c>
      <c r="B5936" s="2"/>
      <c r="C5936">
        <v>336.79</v>
      </c>
      <c r="D5936">
        <v>8.5</v>
      </c>
      <c r="E5936">
        <v>103.75</v>
      </c>
      <c r="F5936" t="s">
        <v>238</v>
      </c>
      <c r="G5936">
        <f>_xlfn.XLOOKUP(A5936,'List of Molecules Used'!$D$3:$D$55,'List of Molecules Used'!$E$3:$E$55,"",0,1)</f>
        <v>374.21</v>
      </c>
      <c r="H5936">
        <f>_xlfn.XLOOKUP(A5936,'List of Molecules Used'!$D$3:$D$55,'List of Molecules Used'!$F$3:$F$55,"",0,1)</f>
        <v>40.592799999999997</v>
      </c>
    </row>
    <row r="5937" spans="1:8">
      <c r="A5937" s="2" t="s">
        <v>162</v>
      </c>
      <c r="B5937" s="2"/>
      <c r="C5937">
        <v>336.79</v>
      </c>
      <c r="D5937">
        <v>9</v>
      </c>
      <c r="E5937">
        <v>104.76</v>
      </c>
      <c r="F5937" t="s">
        <v>238</v>
      </c>
      <c r="G5937">
        <f>_xlfn.XLOOKUP(A5937,'List of Molecules Used'!$D$3:$D$55,'List of Molecules Used'!$E$3:$E$55,"",0,1)</f>
        <v>374.21</v>
      </c>
      <c r="H5937">
        <f>_xlfn.XLOOKUP(A5937,'List of Molecules Used'!$D$3:$D$55,'List of Molecules Used'!$F$3:$F$55,"",0,1)</f>
        <v>40.592799999999997</v>
      </c>
    </row>
    <row r="5938" spans="1:8">
      <c r="A5938" s="2" t="s">
        <v>162</v>
      </c>
      <c r="B5938" s="2"/>
      <c r="C5938">
        <v>336.79</v>
      </c>
      <c r="D5938">
        <v>9.5</v>
      </c>
      <c r="E5938">
        <v>105.83</v>
      </c>
      <c r="F5938" t="s">
        <v>238</v>
      </c>
      <c r="G5938">
        <f>_xlfn.XLOOKUP(A5938,'List of Molecules Used'!$D$3:$D$55,'List of Molecules Used'!$E$3:$E$55,"",0,1)</f>
        <v>374.21</v>
      </c>
      <c r="H5938">
        <f>_xlfn.XLOOKUP(A5938,'List of Molecules Used'!$D$3:$D$55,'List of Molecules Used'!$F$3:$F$55,"",0,1)</f>
        <v>40.592799999999997</v>
      </c>
    </row>
    <row r="5939" spans="1:8">
      <c r="A5939" s="2" t="s">
        <v>162</v>
      </c>
      <c r="B5939" s="2"/>
      <c r="C5939">
        <v>336.79</v>
      </c>
      <c r="D5939">
        <v>10</v>
      </c>
      <c r="E5939">
        <v>106.96</v>
      </c>
      <c r="F5939" t="s">
        <v>238</v>
      </c>
      <c r="G5939">
        <f>_xlfn.XLOOKUP(A5939,'List of Molecules Used'!$D$3:$D$55,'List of Molecules Used'!$E$3:$E$55,"",0,1)</f>
        <v>374.21</v>
      </c>
      <c r="H5939">
        <f>_xlfn.XLOOKUP(A5939,'List of Molecules Used'!$D$3:$D$55,'List of Molecules Used'!$F$3:$F$55,"",0,1)</f>
        <v>40.592799999999997</v>
      </c>
    </row>
    <row r="5940" spans="1:8">
      <c r="A5940" s="2" t="s">
        <v>162</v>
      </c>
      <c r="B5940" s="2"/>
      <c r="C5940">
        <v>374.21</v>
      </c>
      <c r="D5940">
        <v>1</v>
      </c>
      <c r="E5940">
        <v>98.941999999999993</v>
      </c>
      <c r="F5940" t="s">
        <v>238</v>
      </c>
      <c r="G5940">
        <f>_xlfn.XLOOKUP(A5940,'List of Molecules Used'!$D$3:$D$55,'List of Molecules Used'!$E$3:$E$55,"",0,1)</f>
        <v>374.21</v>
      </c>
      <c r="H5940">
        <f>_xlfn.XLOOKUP(A5940,'List of Molecules Used'!$D$3:$D$55,'List of Molecules Used'!$F$3:$F$55,"",0,1)</f>
        <v>40.592799999999997</v>
      </c>
    </row>
    <row r="5941" spans="1:8">
      <c r="A5941" s="2" t="s">
        <v>162</v>
      </c>
      <c r="B5941" s="2"/>
      <c r="C5941">
        <v>374.21</v>
      </c>
      <c r="D5941">
        <v>1.5</v>
      </c>
      <c r="E5941">
        <v>99.293000000000006</v>
      </c>
      <c r="F5941" t="s">
        <v>238</v>
      </c>
      <c r="G5941">
        <f>_xlfn.XLOOKUP(A5941,'List of Molecules Used'!$D$3:$D$55,'List of Molecules Used'!$E$3:$E$55,"",0,1)</f>
        <v>374.21</v>
      </c>
      <c r="H5941">
        <f>_xlfn.XLOOKUP(A5941,'List of Molecules Used'!$D$3:$D$55,'List of Molecules Used'!$F$3:$F$55,"",0,1)</f>
        <v>40.592799999999997</v>
      </c>
    </row>
    <row r="5942" spans="1:8">
      <c r="A5942" s="2" t="s">
        <v>162</v>
      </c>
      <c r="B5942" s="2"/>
      <c r="C5942">
        <v>374.21</v>
      </c>
      <c r="D5942">
        <v>2</v>
      </c>
      <c r="E5942">
        <v>99.65</v>
      </c>
      <c r="F5942" t="s">
        <v>238</v>
      </c>
      <c r="G5942">
        <f>_xlfn.XLOOKUP(A5942,'List of Molecules Used'!$D$3:$D$55,'List of Molecules Used'!$E$3:$E$55,"",0,1)</f>
        <v>374.21</v>
      </c>
      <c r="H5942">
        <f>_xlfn.XLOOKUP(A5942,'List of Molecules Used'!$D$3:$D$55,'List of Molecules Used'!$F$3:$F$55,"",0,1)</f>
        <v>40.592799999999997</v>
      </c>
    </row>
    <row r="5943" spans="1:8">
      <c r="A5943" s="2" t="s">
        <v>162</v>
      </c>
      <c r="B5943" s="2"/>
      <c r="C5943">
        <v>374.21</v>
      </c>
      <c r="D5943">
        <v>2.5</v>
      </c>
      <c r="E5943">
        <v>100.01</v>
      </c>
      <c r="F5943" t="s">
        <v>238</v>
      </c>
      <c r="G5943">
        <f>_xlfn.XLOOKUP(A5943,'List of Molecules Used'!$D$3:$D$55,'List of Molecules Used'!$E$3:$E$55,"",0,1)</f>
        <v>374.21</v>
      </c>
      <c r="H5943">
        <f>_xlfn.XLOOKUP(A5943,'List of Molecules Used'!$D$3:$D$55,'List of Molecules Used'!$F$3:$F$55,"",0,1)</f>
        <v>40.592799999999997</v>
      </c>
    </row>
    <row r="5944" spans="1:8">
      <c r="A5944" s="2" t="s">
        <v>162</v>
      </c>
      <c r="B5944" s="2"/>
      <c r="C5944">
        <v>374.21</v>
      </c>
      <c r="D5944">
        <v>3</v>
      </c>
      <c r="E5944">
        <v>100.39</v>
      </c>
      <c r="F5944" t="s">
        <v>238</v>
      </c>
      <c r="G5944">
        <f>_xlfn.XLOOKUP(A5944,'List of Molecules Used'!$D$3:$D$55,'List of Molecules Used'!$E$3:$E$55,"",0,1)</f>
        <v>374.21</v>
      </c>
      <c r="H5944">
        <f>_xlfn.XLOOKUP(A5944,'List of Molecules Used'!$D$3:$D$55,'List of Molecules Used'!$F$3:$F$55,"",0,1)</f>
        <v>40.592799999999997</v>
      </c>
    </row>
    <row r="5945" spans="1:8">
      <c r="A5945" s="2" t="s">
        <v>162</v>
      </c>
      <c r="B5945" s="2"/>
      <c r="C5945">
        <v>374.21</v>
      </c>
      <c r="D5945">
        <v>3.5</v>
      </c>
      <c r="E5945">
        <v>100.77</v>
      </c>
      <c r="F5945" t="s">
        <v>238</v>
      </c>
      <c r="G5945">
        <f>_xlfn.XLOOKUP(A5945,'List of Molecules Used'!$D$3:$D$55,'List of Molecules Used'!$E$3:$E$55,"",0,1)</f>
        <v>374.21</v>
      </c>
      <c r="H5945">
        <f>_xlfn.XLOOKUP(A5945,'List of Molecules Used'!$D$3:$D$55,'List of Molecules Used'!$F$3:$F$55,"",0,1)</f>
        <v>40.592799999999997</v>
      </c>
    </row>
    <row r="5946" spans="1:8">
      <c r="A5946" s="2" t="s">
        <v>162</v>
      </c>
      <c r="B5946" s="2"/>
      <c r="C5946">
        <v>374.21</v>
      </c>
      <c r="D5946">
        <v>4</v>
      </c>
      <c r="E5946">
        <v>101.15</v>
      </c>
      <c r="F5946" t="s">
        <v>238</v>
      </c>
      <c r="G5946">
        <f>_xlfn.XLOOKUP(A5946,'List of Molecules Used'!$D$3:$D$55,'List of Molecules Used'!$E$3:$E$55,"",0,1)</f>
        <v>374.21</v>
      </c>
      <c r="H5946">
        <f>_xlfn.XLOOKUP(A5946,'List of Molecules Used'!$D$3:$D$55,'List of Molecules Used'!$F$3:$F$55,"",0,1)</f>
        <v>40.592799999999997</v>
      </c>
    </row>
    <row r="5947" spans="1:8">
      <c r="A5947" s="2" t="s">
        <v>162</v>
      </c>
      <c r="B5947" s="2"/>
      <c r="C5947">
        <v>374.21</v>
      </c>
      <c r="D5947">
        <v>4.5</v>
      </c>
      <c r="E5947">
        <v>101.55</v>
      </c>
      <c r="F5947" t="s">
        <v>238</v>
      </c>
      <c r="G5947">
        <f>_xlfn.XLOOKUP(A5947,'List of Molecules Used'!$D$3:$D$55,'List of Molecules Used'!$E$3:$E$55,"",0,1)</f>
        <v>374.21</v>
      </c>
      <c r="H5947">
        <f>_xlfn.XLOOKUP(A5947,'List of Molecules Used'!$D$3:$D$55,'List of Molecules Used'!$F$3:$F$55,"",0,1)</f>
        <v>40.592799999999997</v>
      </c>
    </row>
    <row r="5948" spans="1:8">
      <c r="A5948" s="2" t="s">
        <v>162</v>
      </c>
      <c r="B5948" s="2"/>
      <c r="C5948">
        <v>374.21</v>
      </c>
      <c r="D5948">
        <v>5</v>
      </c>
      <c r="E5948">
        <v>101.95</v>
      </c>
      <c r="F5948" t="s">
        <v>238</v>
      </c>
      <c r="G5948">
        <f>_xlfn.XLOOKUP(A5948,'List of Molecules Used'!$D$3:$D$55,'List of Molecules Used'!$E$3:$E$55,"",0,1)</f>
        <v>374.21</v>
      </c>
      <c r="H5948">
        <f>_xlfn.XLOOKUP(A5948,'List of Molecules Used'!$D$3:$D$55,'List of Molecules Used'!$F$3:$F$55,"",0,1)</f>
        <v>40.592799999999997</v>
      </c>
    </row>
    <row r="5949" spans="1:8">
      <c r="A5949" s="2" t="s">
        <v>162</v>
      </c>
      <c r="B5949" s="2"/>
      <c r="C5949">
        <v>374.21</v>
      </c>
      <c r="D5949">
        <v>5.5</v>
      </c>
      <c r="E5949">
        <v>102.37</v>
      </c>
      <c r="F5949" t="s">
        <v>238</v>
      </c>
      <c r="G5949">
        <f>_xlfn.XLOOKUP(A5949,'List of Molecules Used'!$D$3:$D$55,'List of Molecules Used'!$E$3:$E$55,"",0,1)</f>
        <v>374.21</v>
      </c>
      <c r="H5949">
        <f>_xlfn.XLOOKUP(A5949,'List of Molecules Used'!$D$3:$D$55,'List of Molecules Used'!$F$3:$F$55,"",0,1)</f>
        <v>40.592799999999997</v>
      </c>
    </row>
    <row r="5950" spans="1:8">
      <c r="A5950" s="2" t="s">
        <v>162</v>
      </c>
      <c r="B5950" s="2"/>
      <c r="C5950">
        <v>374.21</v>
      </c>
      <c r="D5950">
        <v>6</v>
      </c>
      <c r="E5950">
        <v>102.79</v>
      </c>
      <c r="F5950" t="s">
        <v>238</v>
      </c>
      <c r="G5950">
        <f>_xlfn.XLOOKUP(A5950,'List of Molecules Used'!$D$3:$D$55,'List of Molecules Used'!$E$3:$E$55,"",0,1)</f>
        <v>374.21</v>
      </c>
      <c r="H5950">
        <f>_xlfn.XLOOKUP(A5950,'List of Molecules Used'!$D$3:$D$55,'List of Molecules Used'!$F$3:$F$55,"",0,1)</f>
        <v>40.592799999999997</v>
      </c>
    </row>
    <row r="5951" spans="1:8">
      <c r="A5951" s="2" t="s">
        <v>162</v>
      </c>
      <c r="B5951" s="2"/>
      <c r="C5951">
        <v>374.21</v>
      </c>
      <c r="D5951">
        <v>6.5</v>
      </c>
      <c r="E5951">
        <v>103.22</v>
      </c>
      <c r="F5951" t="s">
        <v>238</v>
      </c>
      <c r="G5951">
        <f>_xlfn.XLOOKUP(A5951,'List of Molecules Used'!$D$3:$D$55,'List of Molecules Used'!$E$3:$E$55,"",0,1)</f>
        <v>374.21</v>
      </c>
      <c r="H5951">
        <f>_xlfn.XLOOKUP(A5951,'List of Molecules Used'!$D$3:$D$55,'List of Molecules Used'!$F$3:$F$55,"",0,1)</f>
        <v>40.592799999999997</v>
      </c>
    </row>
    <row r="5952" spans="1:8">
      <c r="A5952" s="2" t="s">
        <v>162</v>
      </c>
      <c r="B5952" s="2"/>
      <c r="C5952">
        <v>374.21</v>
      </c>
      <c r="D5952">
        <v>7</v>
      </c>
      <c r="E5952">
        <v>103.66</v>
      </c>
      <c r="F5952" t="s">
        <v>238</v>
      </c>
      <c r="G5952">
        <f>_xlfn.XLOOKUP(A5952,'List of Molecules Used'!$D$3:$D$55,'List of Molecules Used'!$E$3:$E$55,"",0,1)</f>
        <v>374.21</v>
      </c>
      <c r="H5952">
        <f>_xlfn.XLOOKUP(A5952,'List of Molecules Used'!$D$3:$D$55,'List of Molecules Used'!$F$3:$F$55,"",0,1)</f>
        <v>40.592799999999997</v>
      </c>
    </row>
    <row r="5953" spans="1:8">
      <c r="A5953" s="2" t="s">
        <v>162</v>
      </c>
      <c r="B5953" s="2"/>
      <c r="C5953">
        <v>374.21</v>
      </c>
      <c r="D5953">
        <v>7.5</v>
      </c>
      <c r="E5953">
        <v>104.12</v>
      </c>
      <c r="F5953" t="s">
        <v>238</v>
      </c>
      <c r="G5953">
        <f>_xlfn.XLOOKUP(A5953,'List of Molecules Used'!$D$3:$D$55,'List of Molecules Used'!$E$3:$E$55,"",0,1)</f>
        <v>374.21</v>
      </c>
      <c r="H5953">
        <f>_xlfn.XLOOKUP(A5953,'List of Molecules Used'!$D$3:$D$55,'List of Molecules Used'!$F$3:$F$55,"",0,1)</f>
        <v>40.592799999999997</v>
      </c>
    </row>
    <row r="5954" spans="1:8">
      <c r="A5954" s="2" t="s">
        <v>162</v>
      </c>
      <c r="B5954" s="2"/>
      <c r="C5954">
        <v>374.21</v>
      </c>
      <c r="D5954">
        <v>8</v>
      </c>
      <c r="E5954">
        <v>104.58</v>
      </c>
      <c r="F5954" t="s">
        <v>238</v>
      </c>
      <c r="G5954">
        <f>_xlfn.XLOOKUP(A5954,'List of Molecules Used'!$D$3:$D$55,'List of Molecules Used'!$E$3:$E$55,"",0,1)</f>
        <v>374.21</v>
      </c>
      <c r="H5954">
        <f>_xlfn.XLOOKUP(A5954,'List of Molecules Used'!$D$3:$D$55,'List of Molecules Used'!$F$3:$F$55,"",0,1)</f>
        <v>40.592799999999997</v>
      </c>
    </row>
    <row r="5955" spans="1:8">
      <c r="A5955" s="2" t="s">
        <v>162</v>
      </c>
      <c r="B5955" s="2"/>
      <c r="C5955">
        <v>374.21</v>
      </c>
      <c r="D5955">
        <v>8.5</v>
      </c>
      <c r="E5955">
        <v>105.06</v>
      </c>
      <c r="F5955" t="s">
        <v>238</v>
      </c>
      <c r="G5955">
        <f>_xlfn.XLOOKUP(A5955,'List of Molecules Used'!$D$3:$D$55,'List of Molecules Used'!$E$3:$E$55,"",0,1)</f>
        <v>374.21</v>
      </c>
      <c r="H5955">
        <f>_xlfn.XLOOKUP(A5955,'List of Molecules Used'!$D$3:$D$55,'List of Molecules Used'!$F$3:$F$55,"",0,1)</f>
        <v>40.592799999999997</v>
      </c>
    </row>
    <row r="5956" spans="1:8">
      <c r="A5956" s="2" t="s">
        <v>162</v>
      </c>
      <c r="B5956" s="2"/>
      <c r="C5956">
        <v>374.21</v>
      </c>
      <c r="D5956">
        <v>9</v>
      </c>
      <c r="E5956">
        <v>105.55</v>
      </c>
      <c r="F5956" t="s">
        <v>238</v>
      </c>
      <c r="G5956">
        <f>_xlfn.XLOOKUP(A5956,'List of Molecules Used'!$D$3:$D$55,'List of Molecules Used'!$E$3:$E$55,"",0,1)</f>
        <v>374.21</v>
      </c>
      <c r="H5956">
        <f>_xlfn.XLOOKUP(A5956,'List of Molecules Used'!$D$3:$D$55,'List of Molecules Used'!$F$3:$F$55,"",0,1)</f>
        <v>40.592799999999997</v>
      </c>
    </row>
    <row r="5957" spans="1:8">
      <c r="A5957" s="2" t="s">
        <v>162</v>
      </c>
      <c r="B5957" s="2"/>
      <c r="C5957">
        <v>374.21</v>
      </c>
      <c r="D5957">
        <v>9.5</v>
      </c>
      <c r="E5957">
        <v>106.05</v>
      </c>
      <c r="F5957" t="s">
        <v>238</v>
      </c>
      <c r="G5957">
        <f>_xlfn.XLOOKUP(A5957,'List of Molecules Used'!$D$3:$D$55,'List of Molecules Used'!$E$3:$E$55,"",0,1)</f>
        <v>374.21</v>
      </c>
      <c r="H5957">
        <f>_xlfn.XLOOKUP(A5957,'List of Molecules Used'!$D$3:$D$55,'List of Molecules Used'!$F$3:$F$55,"",0,1)</f>
        <v>40.592799999999997</v>
      </c>
    </row>
    <row r="5958" spans="1:8">
      <c r="A5958" s="2" t="s">
        <v>162</v>
      </c>
      <c r="B5958" s="2"/>
      <c r="C5958">
        <v>374.21</v>
      </c>
      <c r="D5958">
        <v>10</v>
      </c>
      <c r="E5958">
        <v>106.56</v>
      </c>
      <c r="F5958" t="s">
        <v>238</v>
      </c>
      <c r="G5958">
        <f>_xlfn.XLOOKUP(A5958,'List of Molecules Used'!$D$3:$D$55,'List of Molecules Used'!$E$3:$E$55,"",0,1)</f>
        <v>374.21</v>
      </c>
      <c r="H5958">
        <f>_xlfn.XLOOKUP(A5958,'List of Molecules Used'!$D$3:$D$55,'List of Molecules Used'!$F$3:$F$55,"",0,1)</f>
        <v>40.592799999999997</v>
      </c>
    </row>
    <row r="5959" spans="1:8">
      <c r="A5959" s="2" t="s">
        <v>162</v>
      </c>
      <c r="B5959" s="2"/>
      <c r="C5959">
        <v>411.63</v>
      </c>
      <c r="D5959">
        <v>1</v>
      </c>
      <c r="E5959">
        <v>104.86</v>
      </c>
      <c r="F5959" t="s">
        <v>238</v>
      </c>
      <c r="G5959">
        <f>_xlfn.XLOOKUP(A5959,'List of Molecules Used'!$D$3:$D$55,'List of Molecules Used'!$E$3:$E$55,"",0,1)</f>
        <v>374.21</v>
      </c>
      <c r="H5959">
        <f>_xlfn.XLOOKUP(A5959,'List of Molecules Used'!$D$3:$D$55,'List of Molecules Used'!$F$3:$F$55,"",0,1)</f>
        <v>40.592799999999997</v>
      </c>
    </row>
    <row r="5960" spans="1:8">
      <c r="A5960" s="2" t="s">
        <v>162</v>
      </c>
      <c r="B5960" s="2"/>
      <c r="C5960">
        <v>411.63</v>
      </c>
      <c r="D5960">
        <v>1.5</v>
      </c>
      <c r="E5960">
        <v>105.1</v>
      </c>
      <c r="F5960" t="s">
        <v>238</v>
      </c>
      <c r="G5960">
        <f>_xlfn.XLOOKUP(A5960,'List of Molecules Used'!$D$3:$D$55,'List of Molecules Used'!$E$3:$E$55,"",0,1)</f>
        <v>374.21</v>
      </c>
      <c r="H5960">
        <f>_xlfn.XLOOKUP(A5960,'List of Molecules Used'!$D$3:$D$55,'List of Molecules Used'!$F$3:$F$55,"",0,1)</f>
        <v>40.592799999999997</v>
      </c>
    </row>
    <row r="5961" spans="1:8">
      <c r="A5961" s="2" t="s">
        <v>162</v>
      </c>
      <c r="B5961" s="2"/>
      <c r="C5961">
        <v>411.63</v>
      </c>
      <c r="D5961">
        <v>2</v>
      </c>
      <c r="E5961">
        <v>105.34</v>
      </c>
      <c r="F5961" t="s">
        <v>238</v>
      </c>
      <c r="G5961">
        <f>_xlfn.XLOOKUP(A5961,'List of Molecules Used'!$D$3:$D$55,'List of Molecules Used'!$E$3:$E$55,"",0,1)</f>
        <v>374.21</v>
      </c>
      <c r="H5961">
        <f>_xlfn.XLOOKUP(A5961,'List of Molecules Used'!$D$3:$D$55,'List of Molecules Used'!$F$3:$F$55,"",0,1)</f>
        <v>40.592799999999997</v>
      </c>
    </row>
    <row r="5962" spans="1:8">
      <c r="A5962" s="2" t="s">
        <v>162</v>
      </c>
      <c r="B5962" s="2"/>
      <c r="C5962">
        <v>411.63</v>
      </c>
      <c r="D5962">
        <v>2.5</v>
      </c>
      <c r="E5962">
        <v>105.59</v>
      </c>
      <c r="F5962" t="s">
        <v>238</v>
      </c>
      <c r="G5962">
        <f>_xlfn.XLOOKUP(A5962,'List of Molecules Used'!$D$3:$D$55,'List of Molecules Used'!$E$3:$E$55,"",0,1)</f>
        <v>374.21</v>
      </c>
      <c r="H5962">
        <f>_xlfn.XLOOKUP(A5962,'List of Molecules Used'!$D$3:$D$55,'List of Molecules Used'!$F$3:$F$55,"",0,1)</f>
        <v>40.592799999999997</v>
      </c>
    </row>
    <row r="5963" spans="1:8">
      <c r="A5963" s="2" t="s">
        <v>162</v>
      </c>
      <c r="B5963" s="2"/>
      <c r="C5963">
        <v>411.63</v>
      </c>
      <c r="D5963">
        <v>3</v>
      </c>
      <c r="E5963">
        <v>105.84</v>
      </c>
      <c r="F5963" t="s">
        <v>238</v>
      </c>
      <c r="G5963">
        <f>_xlfn.XLOOKUP(A5963,'List of Molecules Used'!$D$3:$D$55,'List of Molecules Used'!$E$3:$E$55,"",0,1)</f>
        <v>374.21</v>
      </c>
      <c r="H5963">
        <f>_xlfn.XLOOKUP(A5963,'List of Molecules Used'!$D$3:$D$55,'List of Molecules Used'!$F$3:$F$55,"",0,1)</f>
        <v>40.592799999999997</v>
      </c>
    </row>
    <row r="5964" spans="1:8">
      <c r="A5964" s="2" t="s">
        <v>162</v>
      </c>
      <c r="B5964" s="2"/>
      <c r="C5964">
        <v>411.63</v>
      </c>
      <c r="D5964">
        <v>3.5</v>
      </c>
      <c r="E5964">
        <v>106.09</v>
      </c>
      <c r="F5964" t="s">
        <v>238</v>
      </c>
      <c r="G5964">
        <f>_xlfn.XLOOKUP(A5964,'List of Molecules Used'!$D$3:$D$55,'List of Molecules Used'!$E$3:$E$55,"",0,1)</f>
        <v>374.21</v>
      </c>
      <c r="H5964">
        <f>_xlfn.XLOOKUP(A5964,'List of Molecules Used'!$D$3:$D$55,'List of Molecules Used'!$F$3:$F$55,"",0,1)</f>
        <v>40.592799999999997</v>
      </c>
    </row>
    <row r="5965" spans="1:8">
      <c r="A5965" s="2" t="s">
        <v>162</v>
      </c>
      <c r="B5965" s="2"/>
      <c r="C5965">
        <v>411.63</v>
      </c>
      <c r="D5965">
        <v>4</v>
      </c>
      <c r="E5965">
        <v>106.34</v>
      </c>
      <c r="F5965" t="s">
        <v>238</v>
      </c>
      <c r="G5965">
        <f>_xlfn.XLOOKUP(A5965,'List of Molecules Used'!$D$3:$D$55,'List of Molecules Used'!$E$3:$E$55,"",0,1)</f>
        <v>374.21</v>
      </c>
      <c r="H5965">
        <f>_xlfn.XLOOKUP(A5965,'List of Molecules Used'!$D$3:$D$55,'List of Molecules Used'!$F$3:$F$55,"",0,1)</f>
        <v>40.592799999999997</v>
      </c>
    </row>
    <row r="5966" spans="1:8">
      <c r="A5966" s="2" t="s">
        <v>162</v>
      </c>
      <c r="B5966" s="2"/>
      <c r="C5966">
        <v>411.63</v>
      </c>
      <c r="D5966">
        <v>4.5</v>
      </c>
      <c r="E5966">
        <v>106.6</v>
      </c>
      <c r="F5966" t="s">
        <v>238</v>
      </c>
      <c r="G5966">
        <f>_xlfn.XLOOKUP(A5966,'List of Molecules Used'!$D$3:$D$55,'List of Molecules Used'!$E$3:$E$55,"",0,1)</f>
        <v>374.21</v>
      </c>
      <c r="H5966">
        <f>_xlfn.XLOOKUP(A5966,'List of Molecules Used'!$D$3:$D$55,'List of Molecules Used'!$F$3:$F$55,"",0,1)</f>
        <v>40.592799999999997</v>
      </c>
    </row>
    <row r="5967" spans="1:8">
      <c r="A5967" s="2" t="s">
        <v>162</v>
      </c>
      <c r="B5967" s="2"/>
      <c r="C5967">
        <v>411.63</v>
      </c>
      <c r="D5967">
        <v>5</v>
      </c>
      <c r="E5967">
        <v>106.86</v>
      </c>
      <c r="F5967" t="s">
        <v>238</v>
      </c>
      <c r="G5967">
        <f>_xlfn.XLOOKUP(A5967,'List of Molecules Used'!$D$3:$D$55,'List of Molecules Used'!$E$3:$E$55,"",0,1)</f>
        <v>374.21</v>
      </c>
      <c r="H5967">
        <f>_xlfn.XLOOKUP(A5967,'List of Molecules Used'!$D$3:$D$55,'List of Molecules Used'!$F$3:$F$55,"",0,1)</f>
        <v>40.592799999999997</v>
      </c>
    </row>
    <row r="5968" spans="1:8">
      <c r="A5968" s="2" t="s">
        <v>162</v>
      </c>
      <c r="B5968" s="2"/>
      <c r="C5968">
        <v>411.63</v>
      </c>
      <c r="D5968">
        <v>5.5</v>
      </c>
      <c r="E5968">
        <v>107.13</v>
      </c>
      <c r="F5968" t="s">
        <v>238</v>
      </c>
      <c r="G5968">
        <f>_xlfn.XLOOKUP(A5968,'List of Molecules Used'!$D$3:$D$55,'List of Molecules Used'!$E$3:$E$55,"",0,1)</f>
        <v>374.21</v>
      </c>
      <c r="H5968">
        <f>_xlfn.XLOOKUP(A5968,'List of Molecules Used'!$D$3:$D$55,'List of Molecules Used'!$F$3:$F$55,"",0,1)</f>
        <v>40.592799999999997</v>
      </c>
    </row>
    <row r="5969" spans="1:8">
      <c r="A5969" s="2" t="s">
        <v>162</v>
      </c>
      <c r="B5969" s="2"/>
      <c r="C5969">
        <v>411.63</v>
      </c>
      <c r="D5969">
        <v>6</v>
      </c>
      <c r="E5969">
        <v>107.4</v>
      </c>
      <c r="F5969" t="s">
        <v>238</v>
      </c>
      <c r="G5969">
        <f>_xlfn.XLOOKUP(A5969,'List of Molecules Used'!$D$3:$D$55,'List of Molecules Used'!$E$3:$E$55,"",0,1)</f>
        <v>374.21</v>
      </c>
      <c r="H5969">
        <f>_xlfn.XLOOKUP(A5969,'List of Molecules Used'!$D$3:$D$55,'List of Molecules Used'!$F$3:$F$55,"",0,1)</f>
        <v>40.592799999999997</v>
      </c>
    </row>
    <row r="5970" spans="1:8">
      <c r="A5970" s="2" t="s">
        <v>162</v>
      </c>
      <c r="B5970" s="2"/>
      <c r="C5970">
        <v>411.63</v>
      </c>
      <c r="D5970">
        <v>6.5</v>
      </c>
      <c r="E5970">
        <v>107.67</v>
      </c>
      <c r="F5970" t="s">
        <v>238</v>
      </c>
      <c r="G5970">
        <f>_xlfn.XLOOKUP(A5970,'List of Molecules Used'!$D$3:$D$55,'List of Molecules Used'!$E$3:$E$55,"",0,1)</f>
        <v>374.21</v>
      </c>
      <c r="H5970">
        <f>_xlfn.XLOOKUP(A5970,'List of Molecules Used'!$D$3:$D$55,'List of Molecules Used'!$F$3:$F$55,"",0,1)</f>
        <v>40.592799999999997</v>
      </c>
    </row>
    <row r="5971" spans="1:8">
      <c r="A5971" s="2" t="s">
        <v>162</v>
      </c>
      <c r="B5971" s="2"/>
      <c r="C5971">
        <v>411.63</v>
      </c>
      <c r="D5971">
        <v>7</v>
      </c>
      <c r="E5971">
        <v>107.95</v>
      </c>
      <c r="F5971" t="s">
        <v>238</v>
      </c>
      <c r="G5971">
        <f>_xlfn.XLOOKUP(A5971,'List of Molecules Used'!$D$3:$D$55,'List of Molecules Used'!$E$3:$E$55,"",0,1)</f>
        <v>374.21</v>
      </c>
      <c r="H5971">
        <f>_xlfn.XLOOKUP(A5971,'List of Molecules Used'!$D$3:$D$55,'List of Molecules Used'!$F$3:$F$55,"",0,1)</f>
        <v>40.592799999999997</v>
      </c>
    </row>
    <row r="5972" spans="1:8">
      <c r="A5972" s="2" t="s">
        <v>162</v>
      </c>
      <c r="B5972" s="2"/>
      <c r="C5972">
        <v>411.63</v>
      </c>
      <c r="D5972">
        <v>7.5</v>
      </c>
      <c r="E5972">
        <v>108.23</v>
      </c>
      <c r="F5972" t="s">
        <v>238</v>
      </c>
      <c r="G5972">
        <f>_xlfn.XLOOKUP(A5972,'List of Molecules Used'!$D$3:$D$55,'List of Molecules Used'!$E$3:$E$55,"",0,1)</f>
        <v>374.21</v>
      </c>
      <c r="H5972">
        <f>_xlfn.XLOOKUP(A5972,'List of Molecules Used'!$D$3:$D$55,'List of Molecules Used'!$F$3:$F$55,"",0,1)</f>
        <v>40.592799999999997</v>
      </c>
    </row>
    <row r="5973" spans="1:8">
      <c r="A5973" s="2" t="s">
        <v>162</v>
      </c>
      <c r="B5973" s="2"/>
      <c r="C5973">
        <v>411.63</v>
      </c>
      <c r="D5973">
        <v>8</v>
      </c>
      <c r="E5973">
        <v>108.52</v>
      </c>
      <c r="F5973" t="s">
        <v>238</v>
      </c>
      <c r="G5973">
        <f>_xlfn.XLOOKUP(A5973,'List of Molecules Used'!$D$3:$D$55,'List of Molecules Used'!$E$3:$E$55,"",0,1)</f>
        <v>374.21</v>
      </c>
      <c r="H5973">
        <f>_xlfn.XLOOKUP(A5973,'List of Molecules Used'!$D$3:$D$55,'List of Molecules Used'!$F$3:$F$55,"",0,1)</f>
        <v>40.592799999999997</v>
      </c>
    </row>
    <row r="5974" spans="1:8">
      <c r="A5974" s="2" t="s">
        <v>162</v>
      </c>
      <c r="B5974" s="2"/>
      <c r="C5974">
        <v>411.63</v>
      </c>
      <c r="D5974">
        <v>8.5</v>
      </c>
      <c r="E5974">
        <v>108.81</v>
      </c>
      <c r="F5974" t="s">
        <v>238</v>
      </c>
      <c r="G5974">
        <f>_xlfn.XLOOKUP(A5974,'List of Molecules Used'!$D$3:$D$55,'List of Molecules Used'!$E$3:$E$55,"",0,1)</f>
        <v>374.21</v>
      </c>
      <c r="H5974">
        <f>_xlfn.XLOOKUP(A5974,'List of Molecules Used'!$D$3:$D$55,'List of Molecules Used'!$F$3:$F$55,"",0,1)</f>
        <v>40.592799999999997</v>
      </c>
    </row>
    <row r="5975" spans="1:8">
      <c r="A5975" s="2" t="s">
        <v>162</v>
      </c>
      <c r="B5975" s="2"/>
      <c r="C5975">
        <v>411.63</v>
      </c>
      <c r="D5975">
        <v>9</v>
      </c>
      <c r="E5975">
        <v>109.1</v>
      </c>
      <c r="F5975" t="s">
        <v>238</v>
      </c>
      <c r="G5975">
        <f>_xlfn.XLOOKUP(A5975,'List of Molecules Used'!$D$3:$D$55,'List of Molecules Used'!$E$3:$E$55,"",0,1)</f>
        <v>374.21</v>
      </c>
      <c r="H5975">
        <f>_xlfn.XLOOKUP(A5975,'List of Molecules Used'!$D$3:$D$55,'List of Molecules Used'!$F$3:$F$55,"",0,1)</f>
        <v>40.592799999999997</v>
      </c>
    </row>
    <row r="5976" spans="1:8">
      <c r="A5976" s="2" t="s">
        <v>162</v>
      </c>
      <c r="B5976" s="2"/>
      <c r="C5976">
        <v>411.63</v>
      </c>
      <c r="D5976">
        <v>9.5</v>
      </c>
      <c r="E5976">
        <v>109.4</v>
      </c>
      <c r="F5976" t="s">
        <v>238</v>
      </c>
      <c r="G5976">
        <f>_xlfn.XLOOKUP(A5976,'List of Molecules Used'!$D$3:$D$55,'List of Molecules Used'!$E$3:$E$55,"",0,1)</f>
        <v>374.21</v>
      </c>
      <c r="H5976">
        <f>_xlfn.XLOOKUP(A5976,'List of Molecules Used'!$D$3:$D$55,'List of Molecules Used'!$F$3:$F$55,"",0,1)</f>
        <v>40.592799999999997</v>
      </c>
    </row>
    <row r="5977" spans="1:8">
      <c r="A5977" s="2" t="s">
        <v>162</v>
      </c>
      <c r="B5977" s="2"/>
      <c r="C5977">
        <v>411.63</v>
      </c>
      <c r="D5977">
        <v>10</v>
      </c>
      <c r="E5977">
        <v>109.71</v>
      </c>
      <c r="F5977" t="s">
        <v>238</v>
      </c>
      <c r="G5977">
        <f>_xlfn.XLOOKUP(A5977,'List of Molecules Used'!$D$3:$D$55,'List of Molecules Used'!$E$3:$E$55,"",0,1)</f>
        <v>374.21</v>
      </c>
      <c r="H5977">
        <f>_xlfn.XLOOKUP(A5977,'List of Molecules Used'!$D$3:$D$55,'List of Molecules Used'!$F$3:$F$55,"",0,1)</f>
        <v>40.592799999999997</v>
      </c>
    </row>
    <row r="5978" spans="1:8">
      <c r="A5978" s="2" t="s">
        <v>162</v>
      </c>
      <c r="B5978" s="2"/>
      <c r="C5978">
        <v>449.05</v>
      </c>
      <c r="D5978">
        <v>1</v>
      </c>
      <c r="E5978">
        <v>110.67</v>
      </c>
      <c r="F5978" t="s">
        <v>238</v>
      </c>
      <c r="G5978">
        <f>_xlfn.XLOOKUP(A5978,'List of Molecules Used'!$D$3:$D$55,'List of Molecules Used'!$E$3:$E$55,"",0,1)</f>
        <v>374.21</v>
      </c>
      <c r="H5978">
        <f>_xlfn.XLOOKUP(A5978,'List of Molecules Used'!$D$3:$D$55,'List of Molecules Used'!$F$3:$F$55,"",0,1)</f>
        <v>40.592799999999997</v>
      </c>
    </row>
    <row r="5979" spans="1:8">
      <c r="A5979" s="2" t="s">
        <v>162</v>
      </c>
      <c r="B5979" s="2"/>
      <c r="C5979">
        <v>449.05</v>
      </c>
      <c r="D5979">
        <v>1.5</v>
      </c>
      <c r="E5979">
        <v>110.84</v>
      </c>
      <c r="F5979" t="s">
        <v>238</v>
      </c>
      <c r="G5979">
        <f>_xlfn.XLOOKUP(A5979,'List of Molecules Used'!$D$3:$D$55,'List of Molecules Used'!$E$3:$E$55,"",0,1)</f>
        <v>374.21</v>
      </c>
      <c r="H5979">
        <f>_xlfn.XLOOKUP(A5979,'List of Molecules Used'!$D$3:$D$55,'List of Molecules Used'!$F$3:$F$55,"",0,1)</f>
        <v>40.592799999999997</v>
      </c>
    </row>
    <row r="5980" spans="1:8">
      <c r="A5980" s="2" t="s">
        <v>162</v>
      </c>
      <c r="B5980" s="2"/>
      <c r="C5980">
        <v>449.05</v>
      </c>
      <c r="D5980">
        <v>2</v>
      </c>
      <c r="E5980">
        <v>111.01</v>
      </c>
      <c r="F5980" t="s">
        <v>238</v>
      </c>
      <c r="G5980">
        <f>_xlfn.XLOOKUP(A5980,'List of Molecules Used'!$D$3:$D$55,'List of Molecules Used'!$E$3:$E$55,"",0,1)</f>
        <v>374.21</v>
      </c>
      <c r="H5980">
        <f>_xlfn.XLOOKUP(A5980,'List of Molecules Used'!$D$3:$D$55,'List of Molecules Used'!$F$3:$F$55,"",0,1)</f>
        <v>40.592799999999997</v>
      </c>
    </row>
    <row r="5981" spans="1:8">
      <c r="A5981" s="2" t="s">
        <v>162</v>
      </c>
      <c r="B5981" s="2"/>
      <c r="C5981">
        <v>449.05</v>
      </c>
      <c r="D5981">
        <v>2.5</v>
      </c>
      <c r="E5981">
        <v>111.18</v>
      </c>
      <c r="F5981" t="s">
        <v>238</v>
      </c>
      <c r="G5981">
        <f>_xlfn.XLOOKUP(A5981,'List of Molecules Used'!$D$3:$D$55,'List of Molecules Used'!$E$3:$E$55,"",0,1)</f>
        <v>374.21</v>
      </c>
      <c r="H5981">
        <f>_xlfn.XLOOKUP(A5981,'List of Molecules Used'!$D$3:$D$55,'List of Molecules Used'!$F$3:$F$55,"",0,1)</f>
        <v>40.592799999999997</v>
      </c>
    </row>
    <row r="5982" spans="1:8">
      <c r="A5982" s="2" t="s">
        <v>162</v>
      </c>
      <c r="B5982" s="2"/>
      <c r="C5982">
        <v>449.05</v>
      </c>
      <c r="D5982">
        <v>3</v>
      </c>
      <c r="E5982">
        <v>111.36</v>
      </c>
      <c r="F5982" t="s">
        <v>238</v>
      </c>
      <c r="G5982">
        <f>_xlfn.XLOOKUP(A5982,'List of Molecules Used'!$D$3:$D$55,'List of Molecules Used'!$E$3:$E$55,"",0,1)</f>
        <v>374.21</v>
      </c>
      <c r="H5982">
        <f>_xlfn.XLOOKUP(A5982,'List of Molecules Used'!$D$3:$D$55,'List of Molecules Used'!$F$3:$F$55,"",0,1)</f>
        <v>40.592799999999997</v>
      </c>
    </row>
    <row r="5983" spans="1:8">
      <c r="A5983" s="2" t="s">
        <v>162</v>
      </c>
      <c r="B5983" s="2"/>
      <c r="C5983">
        <v>449.05</v>
      </c>
      <c r="D5983">
        <v>3.5</v>
      </c>
      <c r="E5983">
        <v>111.53</v>
      </c>
      <c r="F5983" t="s">
        <v>238</v>
      </c>
      <c r="G5983">
        <f>_xlfn.XLOOKUP(A5983,'List of Molecules Used'!$D$3:$D$55,'List of Molecules Used'!$E$3:$E$55,"",0,1)</f>
        <v>374.21</v>
      </c>
      <c r="H5983">
        <f>_xlfn.XLOOKUP(A5983,'List of Molecules Used'!$D$3:$D$55,'List of Molecules Used'!$F$3:$F$55,"",0,1)</f>
        <v>40.592799999999997</v>
      </c>
    </row>
    <row r="5984" spans="1:8">
      <c r="A5984" s="2" t="s">
        <v>162</v>
      </c>
      <c r="B5984" s="2"/>
      <c r="C5984">
        <v>449.05</v>
      </c>
      <c r="D5984">
        <v>4</v>
      </c>
      <c r="E5984">
        <v>111.71</v>
      </c>
      <c r="F5984" t="s">
        <v>238</v>
      </c>
      <c r="G5984">
        <f>_xlfn.XLOOKUP(A5984,'List of Molecules Used'!$D$3:$D$55,'List of Molecules Used'!$E$3:$E$55,"",0,1)</f>
        <v>374.21</v>
      </c>
      <c r="H5984">
        <f>_xlfn.XLOOKUP(A5984,'List of Molecules Used'!$D$3:$D$55,'List of Molecules Used'!$F$3:$F$55,"",0,1)</f>
        <v>40.592799999999997</v>
      </c>
    </row>
    <row r="5985" spans="1:8">
      <c r="A5985" s="2" t="s">
        <v>162</v>
      </c>
      <c r="B5985" s="2"/>
      <c r="C5985">
        <v>449.05</v>
      </c>
      <c r="D5985">
        <v>4.5</v>
      </c>
      <c r="E5985">
        <v>111.89</v>
      </c>
      <c r="F5985" t="s">
        <v>238</v>
      </c>
      <c r="G5985">
        <f>_xlfn.XLOOKUP(A5985,'List of Molecules Used'!$D$3:$D$55,'List of Molecules Used'!$E$3:$E$55,"",0,1)</f>
        <v>374.21</v>
      </c>
      <c r="H5985">
        <f>_xlfn.XLOOKUP(A5985,'List of Molecules Used'!$D$3:$D$55,'List of Molecules Used'!$F$3:$F$55,"",0,1)</f>
        <v>40.592799999999997</v>
      </c>
    </row>
    <row r="5986" spans="1:8">
      <c r="A5986" s="2" t="s">
        <v>162</v>
      </c>
      <c r="B5986" s="2"/>
      <c r="C5986">
        <v>449.05</v>
      </c>
      <c r="D5986">
        <v>5</v>
      </c>
      <c r="E5986">
        <v>112.07</v>
      </c>
      <c r="F5986" t="s">
        <v>238</v>
      </c>
      <c r="G5986">
        <f>_xlfn.XLOOKUP(A5986,'List of Molecules Used'!$D$3:$D$55,'List of Molecules Used'!$E$3:$E$55,"",0,1)</f>
        <v>374.21</v>
      </c>
      <c r="H5986">
        <f>_xlfn.XLOOKUP(A5986,'List of Molecules Used'!$D$3:$D$55,'List of Molecules Used'!$F$3:$F$55,"",0,1)</f>
        <v>40.592799999999997</v>
      </c>
    </row>
    <row r="5987" spans="1:8">
      <c r="A5987" s="2" t="s">
        <v>162</v>
      </c>
      <c r="B5987" s="2"/>
      <c r="C5987">
        <v>449.05</v>
      </c>
      <c r="D5987">
        <v>5.5</v>
      </c>
      <c r="E5987">
        <v>112.26</v>
      </c>
      <c r="F5987" t="s">
        <v>238</v>
      </c>
      <c r="G5987">
        <f>_xlfn.XLOOKUP(A5987,'List of Molecules Used'!$D$3:$D$55,'List of Molecules Used'!$E$3:$E$55,"",0,1)</f>
        <v>374.21</v>
      </c>
      <c r="H5987">
        <f>_xlfn.XLOOKUP(A5987,'List of Molecules Used'!$D$3:$D$55,'List of Molecules Used'!$F$3:$F$55,"",0,1)</f>
        <v>40.592799999999997</v>
      </c>
    </row>
    <row r="5988" spans="1:8">
      <c r="A5988" s="2" t="s">
        <v>162</v>
      </c>
      <c r="B5988" s="2"/>
      <c r="C5988">
        <v>449.05</v>
      </c>
      <c r="D5988">
        <v>6</v>
      </c>
      <c r="E5988">
        <v>112.44</v>
      </c>
      <c r="F5988" t="s">
        <v>238</v>
      </c>
      <c r="G5988">
        <f>_xlfn.XLOOKUP(A5988,'List of Molecules Used'!$D$3:$D$55,'List of Molecules Used'!$E$3:$E$55,"",0,1)</f>
        <v>374.21</v>
      </c>
      <c r="H5988">
        <f>_xlfn.XLOOKUP(A5988,'List of Molecules Used'!$D$3:$D$55,'List of Molecules Used'!$F$3:$F$55,"",0,1)</f>
        <v>40.592799999999997</v>
      </c>
    </row>
    <row r="5989" spans="1:8">
      <c r="A5989" s="2" t="s">
        <v>162</v>
      </c>
      <c r="B5989" s="2"/>
      <c r="C5989">
        <v>449.05</v>
      </c>
      <c r="D5989">
        <v>6.5</v>
      </c>
      <c r="E5989">
        <v>112.63</v>
      </c>
      <c r="F5989" t="s">
        <v>238</v>
      </c>
      <c r="G5989">
        <f>_xlfn.XLOOKUP(A5989,'List of Molecules Used'!$D$3:$D$55,'List of Molecules Used'!$E$3:$E$55,"",0,1)</f>
        <v>374.21</v>
      </c>
      <c r="H5989">
        <f>_xlfn.XLOOKUP(A5989,'List of Molecules Used'!$D$3:$D$55,'List of Molecules Used'!$F$3:$F$55,"",0,1)</f>
        <v>40.592799999999997</v>
      </c>
    </row>
    <row r="5990" spans="1:8">
      <c r="A5990" s="2" t="s">
        <v>162</v>
      </c>
      <c r="B5990" s="2"/>
      <c r="C5990">
        <v>449.05</v>
      </c>
      <c r="D5990">
        <v>7</v>
      </c>
      <c r="E5990">
        <v>112.82</v>
      </c>
      <c r="F5990" t="s">
        <v>238</v>
      </c>
      <c r="G5990">
        <f>_xlfn.XLOOKUP(A5990,'List of Molecules Used'!$D$3:$D$55,'List of Molecules Used'!$E$3:$E$55,"",0,1)</f>
        <v>374.21</v>
      </c>
      <c r="H5990">
        <f>_xlfn.XLOOKUP(A5990,'List of Molecules Used'!$D$3:$D$55,'List of Molecules Used'!$F$3:$F$55,"",0,1)</f>
        <v>40.592799999999997</v>
      </c>
    </row>
    <row r="5991" spans="1:8">
      <c r="A5991" s="2" t="s">
        <v>162</v>
      </c>
      <c r="B5991" s="2"/>
      <c r="C5991">
        <v>449.05</v>
      </c>
      <c r="D5991">
        <v>7.5</v>
      </c>
      <c r="E5991">
        <v>113.01</v>
      </c>
      <c r="F5991" t="s">
        <v>238</v>
      </c>
      <c r="G5991">
        <f>_xlfn.XLOOKUP(A5991,'List of Molecules Used'!$D$3:$D$55,'List of Molecules Used'!$E$3:$E$55,"",0,1)</f>
        <v>374.21</v>
      </c>
      <c r="H5991">
        <f>_xlfn.XLOOKUP(A5991,'List of Molecules Used'!$D$3:$D$55,'List of Molecules Used'!$F$3:$F$55,"",0,1)</f>
        <v>40.592799999999997</v>
      </c>
    </row>
    <row r="5992" spans="1:8">
      <c r="A5992" s="2" t="s">
        <v>162</v>
      </c>
      <c r="B5992" s="2"/>
      <c r="C5992">
        <v>449.05</v>
      </c>
      <c r="D5992">
        <v>8</v>
      </c>
      <c r="E5992">
        <v>113.2</v>
      </c>
      <c r="F5992" t="s">
        <v>238</v>
      </c>
      <c r="G5992">
        <f>_xlfn.XLOOKUP(A5992,'List of Molecules Used'!$D$3:$D$55,'List of Molecules Used'!$E$3:$E$55,"",0,1)</f>
        <v>374.21</v>
      </c>
      <c r="H5992">
        <f>_xlfn.XLOOKUP(A5992,'List of Molecules Used'!$D$3:$D$55,'List of Molecules Used'!$F$3:$F$55,"",0,1)</f>
        <v>40.592799999999997</v>
      </c>
    </row>
    <row r="5993" spans="1:8">
      <c r="A5993" s="2" t="s">
        <v>162</v>
      </c>
      <c r="B5993" s="2"/>
      <c r="C5993">
        <v>449.05</v>
      </c>
      <c r="D5993">
        <v>8.5</v>
      </c>
      <c r="E5993">
        <v>113.4</v>
      </c>
      <c r="F5993" t="s">
        <v>238</v>
      </c>
      <c r="G5993">
        <f>_xlfn.XLOOKUP(A5993,'List of Molecules Used'!$D$3:$D$55,'List of Molecules Used'!$E$3:$E$55,"",0,1)</f>
        <v>374.21</v>
      </c>
      <c r="H5993">
        <f>_xlfn.XLOOKUP(A5993,'List of Molecules Used'!$D$3:$D$55,'List of Molecules Used'!$F$3:$F$55,"",0,1)</f>
        <v>40.592799999999997</v>
      </c>
    </row>
    <row r="5994" spans="1:8">
      <c r="A5994" s="2" t="s">
        <v>162</v>
      </c>
      <c r="B5994" s="2"/>
      <c r="C5994">
        <v>449.05</v>
      </c>
      <c r="D5994">
        <v>9</v>
      </c>
      <c r="E5994">
        <v>113.6</v>
      </c>
      <c r="F5994" t="s">
        <v>238</v>
      </c>
      <c r="G5994">
        <f>_xlfn.XLOOKUP(A5994,'List of Molecules Used'!$D$3:$D$55,'List of Molecules Used'!$E$3:$E$55,"",0,1)</f>
        <v>374.21</v>
      </c>
      <c r="H5994">
        <f>_xlfn.XLOOKUP(A5994,'List of Molecules Used'!$D$3:$D$55,'List of Molecules Used'!$F$3:$F$55,"",0,1)</f>
        <v>40.592799999999997</v>
      </c>
    </row>
    <row r="5995" spans="1:8">
      <c r="A5995" s="2" t="s">
        <v>162</v>
      </c>
      <c r="B5995" s="2"/>
      <c r="C5995">
        <v>449.05</v>
      </c>
      <c r="D5995">
        <v>9.5</v>
      </c>
      <c r="E5995">
        <v>113.8</v>
      </c>
      <c r="F5995" t="s">
        <v>238</v>
      </c>
      <c r="G5995">
        <f>_xlfn.XLOOKUP(A5995,'List of Molecules Used'!$D$3:$D$55,'List of Molecules Used'!$E$3:$E$55,"",0,1)</f>
        <v>374.21</v>
      </c>
      <c r="H5995">
        <f>_xlfn.XLOOKUP(A5995,'List of Molecules Used'!$D$3:$D$55,'List of Molecules Used'!$F$3:$F$55,"",0,1)</f>
        <v>40.592799999999997</v>
      </c>
    </row>
    <row r="5996" spans="1:8">
      <c r="A5996" s="2" t="s">
        <v>162</v>
      </c>
      <c r="B5996" s="2"/>
      <c r="C5996">
        <v>449.05</v>
      </c>
      <c r="D5996">
        <v>10</v>
      </c>
      <c r="E5996">
        <v>114</v>
      </c>
      <c r="F5996" t="s">
        <v>238</v>
      </c>
      <c r="G5996">
        <f>_xlfn.XLOOKUP(A5996,'List of Molecules Used'!$D$3:$D$55,'List of Molecules Used'!$E$3:$E$55,"",0,1)</f>
        <v>374.21</v>
      </c>
      <c r="H5996">
        <f>_xlfn.XLOOKUP(A5996,'List of Molecules Used'!$D$3:$D$55,'List of Molecules Used'!$F$3:$F$55,"",0,1)</f>
        <v>40.592799999999997</v>
      </c>
    </row>
    <row r="5997" spans="1:8">
      <c r="A5997" s="2" t="s">
        <v>166</v>
      </c>
      <c r="B5997" s="2"/>
      <c r="C5997">
        <v>238.75</v>
      </c>
      <c r="D5997">
        <v>1</v>
      </c>
      <c r="E5997">
        <v>128.82</v>
      </c>
      <c r="F5997" t="s">
        <v>237</v>
      </c>
      <c r="G5997">
        <f>_xlfn.XLOOKUP(A5997,'List of Molecules Used'!$D$3:$D$55,'List of Molecules Used'!$E$3:$E$55,"",0,1)</f>
        <v>477.5</v>
      </c>
      <c r="H5997">
        <f>_xlfn.XLOOKUP(A5997,'List of Molecules Used'!$D$3:$D$55,'List of Molecules Used'!$F$3:$F$55,"",0,1)</f>
        <v>42.12</v>
      </c>
    </row>
    <row r="5998" spans="1:8">
      <c r="A5998" s="2" t="s">
        <v>166</v>
      </c>
      <c r="B5998" s="2"/>
      <c r="C5998">
        <v>238.75</v>
      </c>
      <c r="D5998">
        <v>1.5</v>
      </c>
      <c r="E5998">
        <v>128.81</v>
      </c>
      <c r="F5998" t="s">
        <v>237</v>
      </c>
      <c r="G5998">
        <f>_xlfn.XLOOKUP(A5998,'List of Molecules Used'!$D$3:$D$55,'List of Molecules Used'!$E$3:$E$55,"",0,1)</f>
        <v>477.5</v>
      </c>
      <c r="H5998">
        <f>_xlfn.XLOOKUP(A5998,'List of Molecules Used'!$D$3:$D$55,'List of Molecules Used'!$F$3:$F$55,"",0,1)</f>
        <v>42.12</v>
      </c>
    </row>
    <row r="5999" spans="1:8">
      <c r="A5999" s="2" t="s">
        <v>166</v>
      </c>
      <c r="B5999" s="2"/>
      <c r="C5999">
        <v>238.75</v>
      </c>
      <c r="D5999">
        <v>2</v>
      </c>
      <c r="E5999">
        <v>128.81</v>
      </c>
      <c r="F5999" t="s">
        <v>237</v>
      </c>
      <c r="G5999">
        <f>_xlfn.XLOOKUP(A5999,'List of Molecules Used'!$D$3:$D$55,'List of Molecules Used'!$E$3:$E$55,"",0,1)</f>
        <v>477.5</v>
      </c>
      <c r="H5999">
        <f>_xlfn.XLOOKUP(A5999,'List of Molecules Used'!$D$3:$D$55,'List of Molecules Used'!$F$3:$F$55,"",0,1)</f>
        <v>42.12</v>
      </c>
    </row>
    <row r="6000" spans="1:8">
      <c r="A6000" s="2" t="s">
        <v>166</v>
      </c>
      <c r="B6000" s="2"/>
      <c r="C6000">
        <v>238.75</v>
      </c>
      <c r="D6000">
        <v>2.5</v>
      </c>
      <c r="E6000">
        <v>128.80000000000001</v>
      </c>
      <c r="F6000" t="s">
        <v>237</v>
      </c>
      <c r="G6000">
        <f>_xlfn.XLOOKUP(A6000,'List of Molecules Used'!$D$3:$D$55,'List of Molecules Used'!$E$3:$E$55,"",0,1)</f>
        <v>477.5</v>
      </c>
      <c r="H6000">
        <f>_xlfn.XLOOKUP(A6000,'List of Molecules Used'!$D$3:$D$55,'List of Molecules Used'!$F$3:$F$55,"",0,1)</f>
        <v>42.12</v>
      </c>
    </row>
    <row r="6001" spans="1:8">
      <c r="A6001" s="2" t="s">
        <v>166</v>
      </c>
      <c r="B6001" s="2"/>
      <c r="C6001">
        <v>238.75</v>
      </c>
      <c r="D6001">
        <v>3</v>
      </c>
      <c r="E6001">
        <v>128.80000000000001</v>
      </c>
      <c r="F6001" t="s">
        <v>237</v>
      </c>
      <c r="G6001">
        <f>_xlfn.XLOOKUP(A6001,'List of Molecules Used'!$D$3:$D$55,'List of Molecules Used'!$E$3:$E$55,"",0,1)</f>
        <v>477.5</v>
      </c>
      <c r="H6001">
        <f>_xlfn.XLOOKUP(A6001,'List of Molecules Used'!$D$3:$D$55,'List of Molecules Used'!$F$3:$F$55,"",0,1)</f>
        <v>42.12</v>
      </c>
    </row>
    <row r="6002" spans="1:8">
      <c r="A6002" s="2" t="s">
        <v>166</v>
      </c>
      <c r="B6002" s="2"/>
      <c r="C6002">
        <v>238.75</v>
      </c>
      <c r="D6002">
        <v>3.5</v>
      </c>
      <c r="E6002">
        <v>128.79</v>
      </c>
      <c r="F6002" t="s">
        <v>237</v>
      </c>
      <c r="G6002">
        <f>_xlfn.XLOOKUP(A6002,'List of Molecules Used'!$D$3:$D$55,'List of Molecules Used'!$E$3:$E$55,"",0,1)</f>
        <v>477.5</v>
      </c>
      <c r="H6002">
        <f>_xlfn.XLOOKUP(A6002,'List of Molecules Used'!$D$3:$D$55,'List of Molecules Used'!$F$3:$F$55,"",0,1)</f>
        <v>42.12</v>
      </c>
    </row>
    <row r="6003" spans="1:8">
      <c r="A6003" s="2" t="s">
        <v>166</v>
      </c>
      <c r="B6003" s="2"/>
      <c r="C6003">
        <v>238.75</v>
      </c>
      <c r="D6003">
        <v>4</v>
      </c>
      <c r="E6003">
        <v>128.79</v>
      </c>
      <c r="F6003" t="s">
        <v>237</v>
      </c>
      <c r="G6003">
        <f>_xlfn.XLOOKUP(A6003,'List of Molecules Used'!$D$3:$D$55,'List of Molecules Used'!$E$3:$E$55,"",0,1)</f>
        <v>477.5</v>
      </c>
      <c r="H6003">
        <f>_xlfn.XLOOKUP(A6003,'List of Molecules Used'!$D$3:$D$55,'List of Molecules Used'!$F$3:$F$55,"",0,1)</f>
        <v>42.12</v>
      </c>
    </row>
    <row r="6004" spans="1:8">
      <c r="A6004" s="2" t="s">
        <v>166</v>
      </c>
      <c r="B6004" s="2"/>
      <c r="C6004">
        <v>238.75</v>
      </c>
      <c r="D6004">
        <v>4.5</v>
      </c>
      <c r="E6004">
        <v>128.79</v>
      </c>
      <c r="F6004" t="s">
        <v>237</v>
      </c>
      <c r="G6004">
        <f>_xlfn.XLOOKUP(A6004,'List of Molecules Used'!$D$3:$D$55,'List of Molecules Used'!$E$3:$E$55,"",0,1)</f>
        <v>477.5</v>
      </c>
      <c r="H6004">
        <f>_xlfn.XLOOKUP(A6004,'List of Molecules Used'!$D$3:$D$55,'List of Molecules Used'!$F$3:$F$55,"",0,1)</f>
        <v>42.12</v>
      </c>
    </row>
    <row r="6005" spans="1:8">
      <c r="A6005" s="2" t="s">
        <v>166</v>
      </c>
      <c r="B6005" s="2"/>
      <c r="C6005">
        <v>238.75</v>
      </c>
      <c r="D6005">
        <v>5</v>
      </c>
      <c r="E6005">
        <v>128.78</v>
      </c>
      <c r="F6005" t="s">
        <v>237</v>
      </c>
      <c r="G6005">
        <f>_xlfn.XLOOKUP(A6005,'List of Molecules Used'!$D$3:$D$55,'List of Molecules Used'!$E$3:$E$55,"",0,1)</f>
        <v>477.5</v>
      </c>
      <c r="H6005">
        <f>_xlfn.XLOOKUP(A6005,'List of Molecules Used'!$D$3:$D$55,'List of Molecules Used'!$F$3:$F$55,"",0,1)</f>
        <v>42.12</v>
      </c>
    </row>
    <row r="6006" spans="1:8">
      <c r="A6006" s="2" t="s">
        <v>166</v>
      </c>
      <c r="B6006" s="2"/>
      <c r="C6006">
        <v>238.75</v>
      </c>
      <c r="D6006">
        <v>5.5</v>
      </c>
      <c r="E6006">
        <v>128.78</v>
      </c>
      <c r="F6006" t="s">
        <v>237</v>
      </c>
      <c r="G6006">
        <f>_xlfn.XLOOKUP(A6006,'List of Molecules Used'!$D$3:$D$55,'List of Molecules Used'!$E$3:$E$55,"",0,1)</f>
        <v>477.5</v>
      </c>
      <c r="H6006">
        <f>_xlfn.XLOOKUP(A6006,'List of Molecules Used'!$D$3:$D$55,'List of Molecules Used'!$F$3:$F$55,"",0,1)</f>
        <v>42.12</v>
      </c>
    </row>
    <row r="6007" spans="1:8">
      <c r="A6007" s="2" t="s">
        <v>166</v>
      </c>
      <c r="B6007" s="2"/>
      <c r="C6007">
        <v>238.75</v>
      </c>
      <c r="D6007">
        <v>6</v>
      </c>
      <c r="E6007">
        <v>128.77000000000001</v>
      </c>
      <c r="F6007" t="s">
        <v>237</v>
      </c>
      <c r="G6007">
        <f>_xlfn.XLOOKUP(A6007,'List of Molecules Used'!$D$3:$D$55,'List of Molecules Used'!$E$3:$E$55,"",0,1)</f>
        <v>477.5</v>
      </c>
      <c r="H6007">
        <f>_xlfn.XLOOKUP(A6007,'List of Molecules Used'!$D$3:$D$55,'List of Molecules Used'!$F$3:$F$55,"",0,1)</f>
        <v>42.12</v>
      </c>
    </row>
    <row r="6008" spans="1:8">
      <c r="A6008" s="2" t="s">
        <v>166</v>
      </c>
      <c r="B6008" s="2"/>
      <c r="C6008">
        <v>238.75</v>
      </c>
      <c r="D6008">
        <v>6.5</v>
      </c>
      <c r="E6008">
        <v>128.77000000000001</v>
      </c>
      <c r="F6008" t="s">
        <v>237</v>
      </c>
      <c r="G6008">
        <f>_xlfn.XLOOKUP(A6008,'List of Molecules Used'!$D$3:$D$55,'List of Molecules Used'!$E$3:$E$55,"",0,1)</f>
        <v>477.5</v>
      </c>
      <c r="H6008">
        <f>_xlfn.XLOOKUP(A6008,'List of Molecules Used'!$D$3:$D$55,'List of Molecules Used'!$F$3:$F$55,"",0,1)</f>
        <v>42.12</v>
      </c>
    </row>
    <row r="6009" spans="1:8">
      <c r="A6009" s="2" t="s">
        <v>166</v>
      </c>
      <c r="B6009" s="2"/>
      <c r="C6009">
        <v>238.75</v>
      </c>
      <c r="D6009">
        <v>7</v>
      </c>
      <c r="E6009">
        <v>128.76</v>
      </c>
      <c r="F6009" t="s">
        <v>237</v>
      </c>
      <c r="G6009">
        <f>_xlfn.XLOOKUP(A6009,'List of Molecules Used'!$D$3:$D$55,'List of Molecules Used'!$E$3:$E$55,"",0,1)</f>
        <v>477.5</v>
      </c>
      <c r="H6009">
        <f>_xlfn.XLOOKUP(A6009,'List of Molecules Used'!$D$3:$D$55,'List of Molecules Used'!$F$3:$F$55,"",0,1)</f>
        <v>42.12</v>
      </c>
    </row>
    <row r="6010" spans="1:8">
      <c r="A6010" s="2" t="s">
        <v>166</v>
      </c>
      <c r="B6010" s="2"/>
      <c r="C6010">
        <v>238.75</v>
      </c>
      <c r="D6010">
        <v>7.5</v>
      </c>
      <c r="E6010">
        <v>128.76</v>
      </c>
      <c r="F6010" t="s">
        <v>237</v>
      </c>
      <c r="G6010">
        <f>_xlfn.XLOOKUP(A6010,'List of Molecules Used'!$D$3:$D$55,'List of Molecules Used'!$E$3:$E$55,"",0,1)</f>
        <v>477.5</v>
      </c>
      <c r="H6010">
        <f>_xlfn.XLOOKUP(A6010,'List of Molecules Used'!$D$3:$D$55,'List of Molecules Used'!$F$3:$F$55,"",0,1)</f>
        <v>42.12</v>
      </c>
    </row>
    <row r="6011" spans="1:8">
      <c r="A6011" s="2" t="s">
        <v>166</v>
      </c>
      <c r="B6011" s="2"/>
      <c r="C6011">
        <v>238.75</v>
      </c>
      <c r="D6011">
        <v>8</v>
      </c>
      <c r="E6011">
        <v>128.76</v>
      </c>
      <c r="F6011" t="s">
        <v>237</v>
      </c>
      <c r="G6011">
        <f>_xlfn.XLOOKUP(A6011,'List of Molecules Used'!$D$3:$D$55,'List of Molecules Used'!$E$3:$E$55,"",0,1)</f>
        <v>477.5</v>
      </c>
      <c r="H6011">
        <f>_xlfn.XLOOKUP(A6011,'List of Molecules Used'!$D$3:$D$55,'List of Molecules Used'!$F$3:$F$55,"",0,1)</f>
        <v>42.12</v>
      </c>
    </row>
    <row r="6012" spans="1:8">
      <c r="A6012" s="2" t="s">
        <v>166</v>
      </c>
      <c r="B6012" s="2"/>
      <c r="C6012">
        <v>238.75</v>
      </c>
      <c r="D6012">
        <v>8.5</v>
      </c>
      <c r="E6012">
        <v>128.75</v>
      </c>
      <c r="F6012" t="s">
        <v>237</v>
      </c>
      <c r="G6012">
        <f>_xlfn.XLOOKUP(A6012,'List of Molecules Used'!$D$3:$D$55,'List of Molecules Used'!$E$3:$E$55,"",0,1)</f>
        <v>477.5</v>
      </c>
      <c r="H6012">
        <f>_xlfn.XLOOKUP(A6012,'List of Molecules Used'!$D$3:$D$55,'List of Molecules Used'!$F$3:$F$55,"",0,1)</f>
        <v>42.12</v>
      </c>
    </row>
    <row r="6013" spans="1:8">
      <c r="A6013" s="2" t="s">
        <v>166</v>
      </c>
      <c r="B6013" s="2"/>
      <c r="C6013">
        <v>238.75</v>
      </c>
      <c r="D6013">
        <v>9</v>
      </c>
      <c r="E6013">
        <v>128.75</v>
      </c>
      <c r="F6013" t="s">
        <v>237</v>
      </c>
      <c r="G6013">
        <f>_xlfn.XLOOKUP(A6013,'List of Molecules Used'!$D$3:$D$55,'List of Molecules Used'!$E$3:$E$55,"",0,1)</f>
        <v>477.5</v>
      </c>
      <c r="H6013">
        <f>_xlfn.XLOOKUP(A6013,'List of Molecules Used'!$D$3:$D$55,'List of Molecules Used'!$F$3:$F$55,"",0,1)</f>
        <v>42.12</v>
      </c>
    </row>
    <row r="6014" spans="1:8">
      <c r="A6014" s="2" t="s">
        <v>166</v>
      </c>
      <c r="B6014" s="2"/>
      <c r="C6014">
        <v>238.75</v>
      </c>
      <c r="D6014">
        <v>9.5</v>
      </c>
      <c r="E6014">
        <v>128.74</v>
      </c>
      <c r="F6014" t="s">
        <v>237</v>
      </c>
      <c r="G6014">
        <f>_xlfn.XLOOKUP(A6014,'List of Molecules Used'!$D$3:$D$55,'List of Molecules Used'!$E$3:$E$55,"",0,1)</f>
        <v>477.5</v>
      </c>
      <c r="H6014">
        <f>_xlfn.XLOOKUP(A6014,'List of Molecules Used'!$D$3:$D$55,'List of Molecules Used'!$F$3:$F$55,"",0,1)</f>
        <v>42.12</v>
      </c>
    </row>
    <row r="6015" spans="1:8">
      <c r="A6015" s="2" t="s">
        <v>166</v>
      </c>
      <c r="B6015" s="2"/>
      <c r="C6015">
        <v>238.75</v>
      </c>
      <c r="D6015">
        <v>10</v>
      </c>
      <c r="E6015">
        <v>128.74</v>
      </c>
      <c r="F6015" t="s">
        <v>237</v>
      </c>
      <c r="G6015">
        <f>_xlfn.XLOOKUP(A6015,'List of Molecules Used'!$D$3:$D$55,'List of Molecules Used'!$E$3:$E$55,"",0,1)</f>
        <v>477.5</v>
      </c>
      <c r="H6015">
        <f>_xlfn.XLOOKUP(A6015,'List of Molecules Used'!$D$3:$D$55,'List of Molecules Used'!$F$3:$F$55,"",0,1)</f>
        <v>42.12</v>
      </c>
    </row>
    <row r="6016" spans="1:8">
      <c r="A6016" s="2" t="s">
        <v>166</v>
      </c>
      <c r="B6016" s="2"/>
      <c r="C6016">
        <v>286.5</v>
      </c>
      <c r="D6016">
        <v>1</v>
      </c>
      <c r="E6016">
        <v>133.22999999999999</v>
      </c>
      <c r="F6016" t="s">
        <v>237</v>
      </c>
      <c r="G6016">
        <f>_xlfn.XLOOKUP(A6016,'List of Molecules Used'!$D$3:$D$55,'List of Molecules Used'!$E$3:$E$55,"",0,1)</f>
        <v>477.5</v>
      </c>
      <c r="H6016">
        <f>_xlfn.XLOOKUP(A6016,'List of Molecules Used'!$D$3:$D$55,'List of Molecules Used'!$F$3:$F$55,"",0,1)</f>
        <v>42.12</v>
      </c>
    </row>
    <row r="6017" spans="1:8">
      <c r="A6017" s="2" t="s">
        <v>166</v>
      </c>
      <c r="B6017" s="2"/>
      <c r="C6017">
        <v>286.5</v>
      </c>
      <c r="D6017">
        <v>1.5</v>
      </c>
      <c r="E6017">
        <v>133.22</v>
      </c>
      <c r="F6017" t="s">
        <v>237</v>
      </c>
      <c r="G6017">
        <f>_xlfn.XLOOKUP(A6017,'List of Molecules Used'!$D$3:$D$55,'List of Molecules Used'!$E$3:$E$55,"",0,1)</f>
        <v>477.5</v>
      </c>
      <c r="H6017">
        <f>_xlfn.XLOOKUP(A6017,'List of Molecules Used'!$D$3:$D$55,'List of Molecules Used'!$F$3:$F$55,"",0,1)</f>
        <v>42.12</v>
      </c>
    </row>
    <row r="6018" spans="1:8">
      <c r="A6018" s="2" t="s">
        <v>166</v>
      </c>
      <c r="B6018" s="2"/>
      <c r="C6018">
        <v>286.5</v>
      </c>
      <c r="D6018">
        <v>2</v>
      </c>
      <c r="E6018">
        <v>133.21</v>
      </c>
      <c r="F6018" t="s">
        <v>237</v>
      </c>
      <c r="G6018">
        <f>_xlfn.XLOOKUP(A6018,'List of Molecules Used'!$D$3:$D$55,'List of Molecules Used'!$E$3:$E$55,"",0,1)</f>
        <v>477.5</v>
      </c>
      <c r="H6018">
        <f>_xlfn.XLOOKUP(A6018,'List of Molecules Used'!$D$3:$D$55,'List of Molecules Used'!$F$3:$F$55,"",0,1)</f>
        <v>42.12</v>
      </c>
    </row>
    <row r="6019" spans="1:8">
      <c r="A6019" s="2" t="s">
        <v>166</v>
      </c>
      <c r="B6019" s="2"/>
      <c r="C6019">
        <v>286.5</v>
      </c>
      <c r="D6019">
        <v>2.5</v>
      </c>
      <c r="E6019">
        <v>133.19999999999999</v>
      </c>
      <c r="F6019" t="s">
        <v>237</v>
      </c>
      <c r="G6019">
        <f>_xlfn.XLOOKUP(A6019,'List of Molecules Used'!$D$3:$D$55,'List of Molecules Used'!$E$3:$E$55,"",0,1)</f>
        <v>477.5</v>
      </c>
      <c r="H6019">
        <f>_xlfn.XLOOKUP(A6019,'List of Molecules Used'!$D$3:$D$55,'List of Molecules Used'!$F$3:$F$55,"",0,1)</f>
        <v>42.12</v>
      </c>
    </row>
    <row r="6020" spans="1:8">
      <c r="A6020" s="2" t="s">
        <v>166</v>
      </c>
      <c r="B6020" s="2"/>
      <c r="C6020">
        <v>286.5</v>
      </c>
      <c r="D6020">
        <v>3</v>
      </c>
      <c r="E6020">
        <v>133.19</v>
      </c>
      <c r="F6020" t="s">
        <v>237</v>
      </c>
      <c r="G6020">
        <f>_xlfn.XLOOKUP(A6020,'List of Molecules Used'!$D$3:$D$55,'List of Molecules Used'!$E$3:$E$55,"",0,1)</f>
        <v>477.5</v>
      </c>
      <c r="H6020">
        <f>_xlfn.XLOOKUP(A6020,'List of Molecules Used'!$D$3:$D$55,'List of Molecules Used'!$F$3:$F$55,"",0,1)</f>
        <v>42.12</v>
      </c>
    </row>
    <row r="6021" spans="1:8">
      <c r="A6021" s="2" t="s">
        <v>166</v>
      </c>
      <c r="B6021" s="2"/>
      <c r="C6021">
        <v>286.5</v>
      </c>
      <c r="D6021">
        <v>3.5</v>
      </c>
      <c r="E6021">
        <v>133.18</v>
      </c>
      <c r="F6021" t="s">
        <v>237</v>
      </c>
      <c r="G6021">
        <f>_xlfn.XLOOKUP(A6021,'List of Molecules Used'!$D$3:$D$55,'List of Molecules Used'!$E$3:$E$55,"",0,1)</f>
        <v>477.5</v>
      </c>
      <c r="H6021">
        <f>_xlfn.XLOOKUP(A6021,'List of Molecules Used'!$D$3:$D$55,'List of Molecules Used'!$F$3:$F$55,"",0,1)</f>
        <v>42.12</v>
      </c>
    </row>
    <row r="6022" spans="1:8">
      <c r="A6022" s="2" t="s">
        <v>166</v>
      </c>
      <c r="B6022" s="2"/>
      <c r="C6022">
        <v>286.5</v>
      </c>
      <c r="D6022">
        <v>4</v>
      </c>
      <c r="E6022">
        <v>133.16999999999999</v>
      </c>
      <c r="F6022" t="s">
        <v>237</v>
      </c>
      <c r="G6022">
        <f>_xlfn.XLOOKUP(A6022,'List of Molecules Used'!$D$3:$D$55,'List of Molecules Used'!$E$3:$E$55,"",0,1)</f>
        <v>477.5</v>
      </c>
      <c r="H6022">
        <f>_xlfn.XLOOKUP(A6022,'List of Molecules Used'!$D$3:$D$55,'List of Molecules Used'!$F$3:$F$55,"",0,1)</f>
        <v>42.12</v>
      </c>
    </row>
    <row r="6023" spans="1:8">
      <c r="A6023" s="2" t="s">
        <v>166</v>
      </c>
      <c r="B6023" s="2"/>
      <c r="C6023">
        <v>286.5</v>
      </c>
      <c r="D6023">
        <v>4.5</v>
      </c>
      <c r="E6023">
        <v>133.16</v>
      </c>
      <c r="F6023" t="s">
        <v>237</v>
      </c>
      <c r="G6023">
        <f>_xlfn.XLOOKUP(A6023,'List of Molecules Used'!$D$3:$D$55,'List of Molecules Used'!$E$3:$E$55,"",0,1)</f>
        <v>477.5</v>
      </c>
      <c r="H6023">
        <f>_xlfn.XLOOKUP(A6023,'List of Molecules Used'!$D$3:$D$55,'List of Molecules Used'!$F$3:$F$55,"",0,1)</f>
        <v>42.12</v>
      </c>
    </row>
    <row r="6024" spans="1:8">
      <c r="A6024" s="2" t="s">
        <v>166</v>
      </c>
      <c r="B6024" s="2"/>
      <c r="C6024">
        <v>286.5</v>
      </c>
      <c r="D6024">
        <v>5</v>
      </c>
      <c r="E6024">
        <v>133.15</v>
      </c>
      <c r="F6024" t="s">
        <v>237</v>
      </c>
      <c r="G6024">
        <f>_xlfn.XLOOKUP(A6024,'List of Molecules Used'!$D$3:$D$55,'List of Molecules Used'!$E$3:$E$55,"",0,1)</f>
        <v>477.5</v>
      </c>
      <c r="H6024">
        <f>_xlfn.XLOOKUP(A6024,'List of Molecules Used'!$D$3:$D$55,'List of Molecules Used'!$F$3:$F$55,"",0,1)</f>
        <v>42.12</v>
      </c>
    </row>
    <row r="6025" spans="1:8">
      <c r="A6025" s="2" t="s">
        <v>166</v>
      </c>
      <c r="B6025" s="2"/>
      <c r="C6025">
        <v>286.5</v>
      </c>
      <c r="D6025">
        <v>5.5</v>
      </c>
      <c r="E6025">
        <v>133.13999999999999</v>
      </c>
      <c r="F6025" t="s">
        <v>237</v>
      </c>
      <c r="G6025">
        <f>_xlfn.XLOOKUP(A6025,'List of Molecules Used'!$D$3:$D$55,'List of Molecules Used'!$E$3:$E$55,"",0,1)</f>
        <v>477.5</v>
      </c>
      <c r="H6025">
        <f>_xlfn.XLOOKUP(A6025,'List of Molecules Used'!$D$3:$D$55,'List of Molecules Used'!$F$3:$F$55,"",0,1)</f>
        <v>42.12</v>
      </c>
    </row>
    <row r="6026" spans="1:8">
      <c r="A6026" s="2" t="s">
        <v>166</v>
      </c>
      <c r="B6026" s="2"/>
      <c r="C6026">
        <v>286.5</v>
      </c>
      <c r="D6026">
        <v>6</v>
      </c>
      <c r="E6026">
        <v>133.13</v>
      </c>
      <c r="F6026" t="s">
        <v>237</v>
      </c>
      <c r="G6026">
        <f>_xlfn.XLOOKUP(A6026,'List of Molecules Used'!$D$3:$D$55,'List of Molecules Used'!$E$3:$E$55,"",0,1)</f>
        <v>477.5</v>
      </c>
      <c r="H6026">
        <f>_xlfn.XLOOKUP(A6026,'List of Molecules Used'!$D$3:$D$55,'List of Molecules Used'!$F$3:$F$55,"",0,1)</f>
        <v>42.12</v>
      </c>
    </row>
    <row r="6027" spans="1:8">
      <c r="A6027" s="2" t="s">
        <v>166</v>
      </c>
      <c r="B6027" s="2"/>
      <c r="C6027">
        <v>286.5</v>
      </c>
      <c r="D6027">
        <v>6.5</v>
      </c>
      <c r="E6027">
        <v>133.12</v>
      </c>
      <c r="F6027" t="s">
        <v>237</v>
      </c>
      <c r="G6027">
        <f>_xlfn.XLOOKUP(A6027,'List of Molecules Used'!$D$3:$D$55,'List of Molecules Used'!$E$3:$E$55,"",0,1)</f>
        <v>477.5</v>
      </c>
      <c r="H6027">
        <f>_xlfn.XLOOKUP(A6027,'List of Molecules Used'!$D$3:$D$55,'List of Molecules Used'!$F$3:$F$55,"",0,1)</f>
        <v>42.12</v>
      </c>
    </row>
    <row r="6028" spans="1:8">
      <c r="A6028" s="2" t="s">
        <v>166</v>
      </c>
      <c r="B6028" s="2"/>
      <c r="C6028">
        <v>286.5</v>
      </c>
      <c r="D6028">
        <v>7</v>
      </c>
      <c r="E6028">
        <v>133.11000000000001</v>
      </c>
      <c r="F6028" t="s">
        <v>237</v>
      </c>
      <c r="G6028">
        <f>_xlfn.XLOOKUP(A6028,'List of Molecules Used'!$D$3:$D$55,'List of Molecules Used'!$E$3:$E$55,"",0,1)</f>
        <v>477.5</v>
      </c>
      <c r="H6028">
        <f>_xlfn.XLOOKUP(A6028,'List of Molecules Used'!$D$3:$D$55,'List of Molecules Used'!$F$3:$F$55,"",0,1)</f>
        <v>42.12</v>
      </c>
    </row>
    <row r="6029" spans="1:8">
      <c r="A6029" s="2" t="s">
        <v>166</v>
      </c>
      <c r="B6029" s="2"/>
      <c r="C6029">
        <v>286.5</v>
      </c>
      <c r="D6029">
        <v>7.5</v>
      </c>
      <c r="E6029">
        <v>133.1</v>
      </c>
      <c r="F6029" t="s">
        <v>237</v>
      </c>
      <c r="G6029">
        <f>_xlfn.XLOOKUP(A6029,'List of Molecules Used'!$D$3:$D$55,'List of Molecules Used'!$E$3:$E$55,"",0,1)</f>
        <v>477.5</v>
      </c>
      <c r="H6029">
        <f>_xlfn.XLOOKUP(A6029,'List of Molecules Used'!$D$3:$D$55,'List of Molecules Used'!$F$3:$F$55,"",0,1)</f>
        <v>42.12</v>
      </c>
    </row>
    <row r="6030" spans="1:8">
      <c r="A6030" s="2" t="s">
        <v>166</v>
      </c>
      <c r="B6030" s="2"/>
      <c r="C6030">
        <v>286.5</v>
      </c>
      <c r="D6030">
        <v>8</v>
      </c>
      <c r="E6030">
        <v>133.09</v>
      </c>
      <c r="F6030" t="s">
        <v>237</v>
      </c>
      <c r="G6030">
        <f>_xlfn.XLOOKUP(A6030,'List of Molecules Used'!$D$3:$D$55,'List of Molecules Used'!$E$3:$E$55,"",0,1)</f>
        <v>477.5</v>
      </c>
      <c r="H6030">
        <f>_xlfn.XLOOKUP(A6030,'List of Molecules Used'!$D$3:$D$55,'List of Molecules Used'!$F$3:$F$55,"",0,1)</f>
        <v>42.12</v>
      </c>
    </row>
    <row r="6031" spans="1:8">
      <c r="A6031" s="2" t="s">
        <v>166</v>
      </c>
      <c r="B6031" s="2"/>
      <c r="C6031">
        <v>286.5</v>
      </c>
      <c r="D6031">
        <v>8.5</v>
      </c>
      <c r="E6031">
        <v>133.09</v>
      </c>
      <c r="F6031" t="s">
        <v>237</v>
      </c>
      <c r="G6031">
        <f>_xlfn.XLOOKUP(A6031,'List of Molecules Used'!$D$3:$D$55,'List of Molecules Used'!$E$3:$E$55,"",0,1)</f>
        <v>477.5</v>
      </c>
      <c r="H6031">
        <f>_xlfn.XLOOKUP(A6031,'List of Molecules Used'!$D$3:$D$55,'List of Molecules Used'!$F$3:$F$55,"",0,1)</f>
        <v>42.12</v>
      </c>
    </row>
    <row r="6032" spans="1:8">
      <c r="A6032" s="2" t="s">
        <v>166</v>
      </c>
      <c r="B6032" s="2"/>
      <c r="C6032">
        <v>286.5</v>
      </c>
      <c r="D6032">
        <v>9</v>
      </c>
      <c r="E6032">
        <v>133.08000000000001</v>
      </c>
      <c r="F6032" t="s">
        <v>237</v>
      </c>
      <c r="G6032">
        <f>_xlfn.XLOOKUP(A6032,'List of Molecules Used'!$D$3:$D$55,'List of Molecules Used'!$E$3:$E$55,"",0,1)</f>
        <v>477.5</v>
      </c>
      <c r="H6032">
        <f>_xlfn.XLOOKUP(A6032,'List of Molecules Used'!$D$3:$D$55,'List of Molecules Used'!$F$3:$F$55,"",0,1)</f>
        <v>42.12</v>
      </c>
    </row>
    <row r="6033" spans="1:8">
      <c r="A6033" s="2" t="s">
        <v>166</v>
      </c>
      <c r="B6033" s="2"/>
      <c r="C6033">
        <v>286.5</v>
      </c>
      <c r="D6033">
        <v>9.5</v>
      </c>
      <c r="E6033">
        <v>133.07</v>
      </c>
      <c r="F6033" t="s">
        <v>237</v>
      </c>
      <c r="G6033">
        <f>_xlfn.XLOOKUP(A6033,'List of Molecules Used'!$D$3:$D$55,'List of Molecules Used'!$E$3:$E$55,"",0,1)</f>
        <v>477.5</v>
      </c>
      <c r="H6033">
        <f>_xlfn.XLOOKUP(A6033,'List of Molecules Used'!$D$3:$D$55,'List of Molecules Used'!$F$3:$F$55,"",0,1)</f>
        <v>42.12</v>
      </c>
    </row>
    <row r="6034" spans="1:8">
      <c r="A6034" s="2" t="s">
        <v>166</v>
      </c>
      <c r="B6034" s="2"/>
      <c r="C6034">
        <v>286.5</v>
      </c>
      <c r="D6034">
        <v>10</v>
      </c>
      <c r="E6034">
        <v>133.06</v>
      </c>
      <c r="F6034" t="s">
        <v>237</v>
      </c>
      <c r="G6034">
        <f>_xlfn.XLOOKUP(A6034,'List of Molecules Used'!$D$3:$D$55,'List of Molecules Used'!$E$3:$E$55,"",0,1)</f>
        <v>477.5</v>
      </c>
      <c r="H6034">
        <f>_xlfn.XLOOKUP(A6034,'List of Molecules Used'!$D$3:$D$55,'List of Molecules Used'!$F$3:$F$55,"",0,1)</f>
        <v>42.12</v>
      </c>
    </row>
    <row r="6035" spans="1:8">
      <c r="A6035" s="2" t="s">
        <v>166</v>
      </c>
      <c r="B6035" s="2"/>
      <c r="C6035">
        <v>334.25</v>
      </c>
      <c r="D6035">
        <v>1</v>
      </c>
      <c r="E6035">
        <v>97.046000000000006</v>
      </c>
      <c r="F6035" t="s">
        <v>238</v>
      </c>
      <c r="G6035">
        <f>_xlfn.XLOOKUP(A6035,'List of Molecules Used'!$D$3:$D$55,'List of Molecules Used'!$E$3:$E$55,"",0,1)</f>
        <v>477.5</v>
      </c>
      <c r="H6035">
        <f>_xlfn.XLOOKUP(A6035,'List of Molecules Used'!$D$3:$D$55,'List of Molecules Used'!$F$3:$F$55,"",0,1)</f>
        <v>42.12</v>
      </c>
    </row>
    <row r="6036" spans="1:8">
      <c r="A6036" s="2" t="s">
        <v>166</v>
      </c>
      <c r="B6036" s="2"/>
      <c r="C6036">
        <v>334.25</v>
      </c>
      <c r="D6036">
        <v>1.5</v>
      </c>
      <c r="E6036">
        <v>98.793999999999997</v>
      </c>
      <c r="F6036" t="s">
        <v>238</v>
      </c>
      <c r="G6036">
        <f>_xlfn.XLOOKUP(A6036,'List of Molecules Used'!$D$3:$D$55,'List of Molecules Used'!$E$3:$E$55,"",0,1)</f>
        <v>477.5</v>
      </c>
      <c r="H6036">
        <f>_xlfn.XLOOKUP(A6036,'List of Molecules Used'!$D$3:$D$55,'List of Molecules Used'!$F$3:$F$55,"",0,1)</f>
        <v>42.12</v>
      </c>
    </row>
    <row r="6037" spans="1:8">
      <c r="A6037" s="2" t="s">
        <v>166</v>
      </c>
      <c r="B6037" s="2"/>
      <c r="C6037">
        <v>334.25</v>
      </c>
      <c r="D6037">
        <v>2</v>
      </c>
      <c r="E6037">
        <v>100.82</v>
      </c>
      <c r="F6037" t="s">
        <v>238</v>
      </c>
      <c r="G6037">
        <f>_xlfn.XLOOKUP(A6037,'List of Molecules Used'!$D$3:$D$55,'List of Molecules Used'!$E$3:$E$55,"",0,1)</f>
        <v>477.5</v>
      </c>
      <c r="H6037">
        <f>_xlfn.XLOOKUP(A6037,'List of Molecules Used'!$D$3:$D$55,'List of Molecules Used'!$F$3:$F$55,"",0,1)</f>
        <v>42.12</v>
      </c>
    </row>
    <row r="6038" spans="1:8">
      <c r="A6038" s="2" t="s">
        <v>166</v>
      </c>
      <c r="B6038" s="2"/>
      <c r="C6038">
        <v>334.25</v>
      </c>
      <c r="D6038">
        <v>2.5</v>
      </c>
      <c r="E6038">
        <v>103.18</v>
      </c>
      <c r="F6038" t="s">
        <v>238</v>
      </c>
      <c r="G6038">
        <f>_xlfn.XLOOKUP(A6038,'List of Molecules Used'!$D$3:$D$55,'List of Molecules Used'!$E$3:$E$55,"",0,1)</f>
        <v>477.5</v>
      </c>
      <c r="H6038">
        <f>_xlfn.XLOOKUP(A6038,'List of Molecules Used'!$D$3:$D$55,'List of Molecules Used'!$F$3:$F$55,"",0,1)</f>
        <v>42.12</v>
      </c>
    </row>
    <row r="6039" spans="1:8">
      <c r="A6039" s="2" t="s">
        <v>166</v>
      </c>
      <c r="B6039" s="2"/>
      <c r="C6039">
        <v>334.25</v>
      </c>
      <c r="D6039">
        <v>2.5407999999999999</v>
      </c>
      <c r="E6039">
        <v>103.39</v>
      </c>
      <c r="F6039" t="s">
        <v>238</v>
      </c>
      <c r="G6039">
        <f>_xlfn.XLOOKUP(A6039,'List of Molecules Used'!$D$3:$D$55,'List of Molecules Used'!$E$3:$E$55,"",0,1)</f>
        <v>477.5</v>
      </c>
      <c r="H6039">
        <f>_xlfn.XLOOKUP(A6039,'List of Molecules Used'!$D$3:$D$55,'List of Molecules Used'!$F$3:$F$55,"",0,1)</f>
        <v>42.12</v>
      </c>
    </row>
    <row r="6040" spans="1:8">
      <c r="A6040" s="2" t="s">
        <v>166</v>
      </c>
      <c r="B6040" s="2"/>
      <c r="C6040">
        <v>334.25</v>
      </c>
      <c r="D6040">
        <v>2.5407999999999999</v>
      </c>
      <c r="E6040">
        <v>141.63999999999999</v>
      </c>
      <c r="F6040" t="s">
        <v>237</v>
      </c>
      <c r="G6040">
        <f>_xlfn.XLOOKUP(A6040,'List of Molecules Used'!$D$3:$D$55,'List of Molecules Used'!$E$3:$E$55,"",0,1)</f>
        <v>477.5</v>
      </c>
      <c r="H6040">
        <f>_xlfn.XLOOKUP(A6040,'List of Molecules Used'!$D$3:$D$55,'List of Molecules Used'!$F$3:$F$55,"",0,1)</f>
        <v>42.12</v>
      </c>
    </row>
    <row r="6041" spans="1:8">
      <c r="A6041" s="2" t="s">
        <v>166</v>
      </c>
      <c r="B6041" s="2"/>
      <c r="C6041">
        <v>334.25</v>
      </c>
      <c r="D6041">
        <v>3</v>
      </c>
      <c r="E6041">
        <v>141.62</v>
      </c>
      <c r="F6041" t="s">
        <v>237</v>
      </c>
      <c r="G6041">
        <f>_xlfn.XLOOKUP(A6041,'List of Molecules Used'!$D$3:$D$55,'List of Molecules Used'!$E$3:$E$55,"",0,1)</f>
        <v>477.5</v>
      </c>
      <c r="H6041">
        <f>_xlfn.XLOOKUP(A6041,'List of Molecules Used'!$D$3:$D$55,'List of Molecules Used'!$F$3:$F$55,"",0,1)</f>
        <v>42.12</v>
      </c>
    </row>
    <row r="6042" spans="1:8">
      <c r="A6042" s="2" t="s">
        <v>166</v>
      </c>
      <c r="B6042" s="2"/>
      <c r="C6042">
        <v>334.25</v>
      </c>
      <c r="D6042">
        <v>3.5</v>
      </c>
      <c r="E6042">
        <v>141.6</v>
      </c>
      <c r="F6042" t="s">
        <v>237</v>
      </c>
      <c r="G6042">
        <f>_xlfn.XLOOKUP(A6042,'List of Molecules Used'!$D$3:$D$55,'List of Molecules Used'!$E$3:$E$55,"",0,1)</f>
        <v>477.5</v>
      </c>
      <c r="H6042">
        <f>_xlfn.XLOOKUP(A6042,'List of Molecules Used'!$D$3:$D$55,'List of Molecules Used'!$F$3:$F$55,"",0,1)</f>
        <v>42.12</v>
      </c>
    </row>
    <row r="6043" spans="1:8">
      <c r="A6043" s="2" t="s">
        <v>166</v>
      </c>
      <c r="B6043" s="2"/>
      <c r="C6043">
        <v>334.25</v>
      </c>
      <c r="D6043">
        <v>4</v>
      </c>
      <c r="E6043">
        <v>141.58000000000001</v>
      </c>
      <c r="F6043" t="s">
        <v>237</v>
      </c>
      <c r="G6043">
        <f>_xlfn.XLOOKUP(A6043,'List of Molecules Used'!$D$3:$D$55,'List of Molecules Used'!$E$3:$E$55,"",0,1)</f>
        <v>477.5</v>
      </c>
      <c r="H6043">
        <f>_xlfn.XLOOKUP(A6043,'List of Molecules Used'!$D$3:$D$55,'List of Molecules Used'!$F$3:$F$55,"",0,1)</f>
        <v>42.12</v>
      </c>
    </row>
    <row r="6044" spans="1:8">
      <c r="A6044" s="2" t="s">
        <v>166</v>
      </c>
      <c r="B6044" s="2"/>
      <c r="C6044">
        <v>334.25</v>
      </c>
      <c r="D6044">
        <v>4.5</v>
      </c>
      <c r="E6044">
        <v>141.56</v>
      </c>
      <c r="F6044" t="s">
        <v>237</v>
      </c>
      <c r="G6044">
        <f>_xlfn.XLOOKUP(A6044,'List of Molecules Used'!$D$3:$D$55,'List of Molecules Used'!$E$3:$E$55,"",0,1)</f>
        <v>477.5</v>
      </c>
      <c r="H6044">
        <f>_xlfn.XLOOKUP(A6044,'List of Molecules Used'!$D$3:$D$55,'List of Molecules Used'!$F$3:$F$55,"",0,1)</f>
        <v>42.12</v>
      </c>
    </row>
    <row r="6045" spans="1:8">
      <c r="A6045" s="2" t="s">
        <v>166</v>
      </c>
      <c r="B6045" s="2"/>
      <c r="C6045">
        <v>334.25</v>
      </c>
      <c r="D6045">
        <v>5</v>
      </c>
      <c r="E6045">
        <v>141.54</v>
      </c>
      <c r="F6045" t="s">
        <v>237</v>
      </c>
      <c r="G6045">
        <f>_xlfn.XLOOKUP(A6045,'List of Molecules Used'!$D$3:$D$55,'List of Molecules Used'!$E$3:$E$55,"",0,1)</f>
        <v>477.5</v>
      </c>
      <c r="H6045">
        <f>_xlfn.XLOOKUP(A6045,'List of Molecules Used'!$D$3:$D$55,'List of Molecules Used'!$F$3:$F$55,"",0,1)</f>
        <v>42.12</v>
      </c>
    </row>
    <row r="6046" spans="1:8">
      <c r="A6046" s="2" t="s">
        <v>166</v>
      </c>
      <c r="B6046" s="2"/>
      <c r="C6046">
        <v>334.25</v>
      </c>
      <c r="D6046">
        <v>5.5</v>
      </c>
      <c r="E6046">
        <v>141.51</v>
      </c>
      <c r="F6046" t="s">
        <v>237</v>
      </c>
      <c r="G6046">
        <f>_xlfn.XLOOKUP(A6046,'List of Molecules Used'!$D$3:$D$55,'List of Molecules Used'!$E$3:$E$55,"",0,1)</f>
        <v>477.5</v>
      </c>
      <c r="H6046">
        <f>_xlfn.XLOOKUP(A6046,'List of Molecules Used'!$D$3:$D$55,'List of Molecules Used'!$F$3:$F$55,"",0,1)</f>
        <v>42.12</v>
      </c>
    </row>
    <row r="6047" spans="1:8">
      <c r="A6047" s="2" t="s">
        <v>166</v>
      </c>
      <c r="B6047" s="2"/>
      <c r="C6047">
        <v>334.25</v>
      </c>
      <c r="D6047">
        <v>6</v>
      </c>
      <c r="E6047">
        <v>141.49</v>
      </c>
      <c r="F6047" t="s">
        <v>237</v>
      </c>
      <c r="G6047">
        <f>_xlfn.XLOOKUP(A6047,'List of Molecules Used'!$D$3:$D$55,'List of Molecules Used'!$E$3:$E$55,"",0,1)</f>
        <v>477.5</v>
      </c>
      <c r="H6047">
        <f>_xlfn.XLOOKUP(A6047,'List of Molecules Used'!$D$3:$D$55,'List of Molecules Used'!$F$3:$F$55,"",0,1)</f>
        <v>42.12</v>
      </c>
    </row>
    <row r="6048" spans="1:8">
      <c r="A6048" s="2" t="s">
        <v>166</v>
      </c>
      <c r="B6048" s="2"/>
      <c r="C6048">
        <v>334.25</v>
      </c>
      <c r="D6048">
        <v>6.5</v>
      </c>
      <c r="E6048">
        <v>141.47</v>
      </c>
      <c r="F6048" t="s">
        <v>237</v>
      </c>
      <c r="G6048">
        <f>_xlfn.XLOOKUP(A6048,'List of Molecules Used'!$D$3:$D$55,'List of Molecules Used'!$E$3:$E$55,"",0,1)</f>
        <v>477.5</v>
      </c>
      <c r="H6048">
        <f>_xlfn.XLOOKUP(A6048,'List of Molecules Used'!$D$3:$D$55,'List of Molecules Used'!$F$3:$F$55,"",0,1)</f>
        <v>42.12</v>
      </c>
    </row>
    <row r="6049" spans="1:8">
      <c r="A6049" s="2" t="s">
        <v>166</v>
      </c>
      <c r="B6049" s="2"/>
      <c r="C6049">
        <v>334.25</v>
      </c>
      <c r="D6049">
        <v>7</v>
      </c>
      <c r="E6049">
        <v>141.44999999999999</v>
      </c>
      <c r="F6049" t="s">
        <v>237</v>
      </c>
      <c r="G6049">
        <f>_xlfn.XLOOKUP(A6049,'List of Molecules Used'!$D$3:$D$55,'List of Molecules Used'!$E$3:$E$55,"",0,1)</f>
        <v>477.5</v>
      </c>
      <c r="H6049">
        <f>_xlfn.XLOOKUP(A6049,'List of Molecules Used'!$D$3:$D$55,'List of Molecules Used'!$F$3:$F$55,"",0,1)</f>
        <v>42.12</v>
      </c>
    </row>
    <row r="6050" spans="1:8">
      <c r="A6050" s="2" t="s">
        <v>166</v>
      </c>
      <c r="B6050" s="2"/>
      <c r="C6050">
        <v>334.25</v>
      </c>
      <c r="D6050">
        <v>7.5</v>
      </c>
      <c r="E6050">
        <v>141.43</v>
      </c>
      <c r="F6050" t="s">
        <v>237</v>
      </c>
      <c r="G6050">
        <f>_xlfn.XLOOKUP(A6050,'List of Molecules Used'!$D$3:$D$55,'List of Molecules Used'!$E$3:$E$55,"",0,1)</f>
        <v>477.5</v>
      </c>
      <c r="H6050">
        <f>_xlfn.XLOOKUP(A6050,'List of Molecules Used'!$D$3:$D$55,'List of Molecules Used'!$F$3:$F$55,"",0,1)</f>
        <v>42.12</v>
      </c>
    </row>
    <row r="6051" spans="1:8">
      <c r="A6051" s="2" t="s">
        <v>166</v>
      </c>
      <c r="B6051" s="2"/>
      <c r="C6051">
        <v>334.25</v>
      </c>
      <c r="D6051">
        <v>8</v>
      </c>
      <c r="E6051">
        <v>141.41</v>
      </c>
      <c r="F6051" t="s">
        <v>237</v>
      </c>
      <c r="G6051">
        <f>_xlfn.XLOOKUP(A6051,'List of Molecules Used'!$D$3:$D$55,'List of Molecules Used'!$E$3:$E$55,"",0,1)</f>
        <v>477.5</v>
      </c>
      <c r="H6051">
        <f>_xlfn.XLOOKUP(A6051,'List of Molecules Used'!$D$3:$D$55,'List of Molecules Used'!$F$3:$F$55,"",0,1)</f>
        <v>42.12</v>
      </c>
    </row>
    <row r="6052" spans="1:8">
      <c r="A6052" s="2" t="s">
        <v>166</v>
      </c>
      <c r="B6052" s="2"/>
      <c r="C6052">
        <v>334.25</v>
      </c>
      <c r="D6052">
        <v>8.5</v>
      </c>
      <c r="E6052">
        <v>141.38</v>
      </c>
      <c r="F6052" t="s">
        <v>237</v>
      </c>
      <c r="G6052">
        <f>_xlfn.XLOOKUP(A6052,'List of Molecules Used'!$D$3:$D$55,'List of Molecules Used'!$E$3:$E$55,"",0,1)</f>
        <v>477.5</v>
      </c>
      <c r="H6052">
        <f>_xlfn.XLOOKUP(A6052,'List of Molecules Used'!$D$3:$D$55,'List of Molecules Used'!$F$3:$F$55,"",0,1)</f>
        <v>42.12</v>
      </c>
    </row>
    <row r="6053" spans="1:8">
      <c r="A6053" s="2" t="s">
        <v>166</v>
      </c>
      <c r="B6053" s="2"/>
      <c r="C6053">
        <v>334.25</v>
      </c>
      <c r="D6053">
        <v>9</v>
      </c>
      <c r="E6053">
        <v>141.36000000000001</v>
      </c>
      <c r="F6053" t="s">
        <v>237</v>
      </c>
      <c r="G6053">
        <f>_xlfn.XLOOKUP(A6053,'List of Molecules Used'!$D$3:$D$55,'List of Molecules Used'!$E$3:$E$55,"",0,1)</f>
        <v>477.5</v>
      </c>
      <c r="H6053">
        <f>_xlfn.XLOOKUP(A6053,'List of Molecules Used'!$D$3:$D$55,'List of Molecules Used'!$F$3:$F$55,"",0,1)</f>
        <v>42.12</v>
      </c>
    </row>
    <row r="6054" spans="1:8">
      <c r="A6054" s="2" t="s">
        <v>166</v>
      </c>
      <c r="B6054" s="2"/>
      <c r="C6054">
        <v>334.25</v>
      </c>
      <c r="D6054">
        <v>9.5</v>
      </c>
      <c r="E6054">
        <v>141.34</v>
      </c>
      <c r="F6054" t="s">
        <v>237</v>
      </c>
      <c r="G6054">
        <f>_xlfn.XLOOKUP(A6054,'List of Molecules Used'!$D$3:$D$55,'List of Molecules Used'!$E$3:$E$55,"",0,1)</f>
        <v>477.5</v>
      </c>
      <c r="H6054">
        <f>_xlfn.XLOOKUP(A6054,'List of Molecules Used'!$D$3:$D$55,'List of Molecules Used'!$F$3:$F$55,"",0,1)</f>
        <v>42.12</v>
      </c>
    </row>
    <row r="6055" spans="1:8">
      <c r="A6055" s="2" t="s">
        <v>166</v>
      </c>
      <c r="B6055" s="2"/>
      <c r="C6055">
        <v>334.25</v>
      </c>
      <c r="D6055">
        <v>10</v>
      </c>
      <c r="E6055">
        <v>141.32</v>
      </c>
      <c r="F6055" t="s">
        <v>237</v>
      </c>
      <c r="G6055">
        <f>_xlfn.XLOOKUP(A6055,'List of Molecules Used'!$D$3:$D$55,'List of Molecules Used'!$E$3:$E$55,"",0,1)</f>
        <v>477.5</v>
      </c>
      <c r="H6055">
        <f>_xlfn.XLOOKUP(A6055,'List of Molecules Used'!$D$3:$D$55,'List of Molecules Used'!$F$3:$F$55,"",0,1)</f>
        <v>42.12</v>
      </c>
    </row>
    <row r="6056" spans="1:8">
      <c r="A6056" s="2" t="s">
        <v>166</v>
      </c>
      <c r="B6056" s="2"/>
      <c r="C6056">
        <v>382</v>
      </c>
      <c r="D6056">
        <v>1</v>
      </c>
      <c r="E6056">
        <v>102.93</v>
      </c>
      <c r="F6056" t="s">
        <v>238</v>
      </c>
      <c r="G6056">
        <f>_xlfn.XLOOKUP(A6056,'List of Molecules Used'!$D$3:$D$55,'List of Molecules Used'!$E$3:$E$55,"",0,1)</f>
        <v>477.5</v>
      </c>
      <c r="H6056">
        <f>_xlfn.XLOOKUP(A6056,'List of Molecules Used'!$D$3:$D$55,'List of Molecules Used'!$F$3:$F$55,"",0,1)</f>
        <v>42.12</v>
      </c>
    </row>
    <row r="6057" spans="1:8">
      <c r="A6057" s="2" t="s">
        <v>166</v>
      </c>
      <c r="B6057" s="2"/>
      <c r="C6057">
        <v>382</v>
      </c>
      <c r="D6057">
        <v>1.5</v>
      </c>
      <c r="E6057">
        <v>103.64</v>
      </c>
      <c r="F6057" t="s">
        <v>238</v>
      </c>
      <c r="G6057">
        <f>_xlfn.XLOOKUP(A6057,'List of Molecules Used'!$D$3:$D$55,'List of Molecules Used'!$E$3:$E$55,"",0,1)</f>
        <v>477.5</v>
      </c>
      <c r="H6057">
        <f>_xlfn.XLOOKUP(A6057,'List of Molecules Used'!$D$3:$D$55,'List of Molecules Used'!$F$3:$F$55,"",0,1)</f>
        <v>42.12</v>
      </c>
    </row>
    <row r="6058" spans="1:8">
      <c r="A6058" s="2" t="s">
        <v>166</v>
      </c>
      <c r="B6058" s="2"/>
      <c r="C6058">
        <v>382</v>
      </c>
      <c r="D6058">
        <v>2</v>
      </c>
      <c r="E6058">
        <v>104.4</v>
      </c>
      <c r="F6058" t="s">
        <v>238</v>
      </c>
      <c r="G6058">
        <f>_xlfn.XLOOKUP(A6058,'List of Molecules Used'!$D$3:$D$55,'List of Molecules Used'!$E$3:$E$55,"",0,1)</f>
        <v>477.5</v>
      </c>
      <c r="H6058">
        <f>_xlfn.XLOOKUP(A6058,'List of Molecules Used'!$D$3:$D$55,'List of Molecules Used'!$F$3:$F$55,"",0,1)</f>
        <v>42.12</v>
      </c>
    </row>
    <row r="6059" spans="1:8">
      <c r="A6059" s="2" t="s">
        <v>166</v>
      </c>
      <c r="B6059" s="2"/>
      <c r="C6059">
        <v>382</v>
      </c>
      <c r="D6059">
        <v>2.5</v>
      </c>
      <c r="E6059">
        <v>105.22</v>
      </c>
      <c r="F6059" t="s">
        <v>238</v>
      </c>
      <c r="G6059">
        <f>_xlfn.XLOOKUP(A6059,'List of Molecules Used'!$D$3:$D$55,'List of Molecules Used'!$E$3:$E$55,"",0,1)</f>
        <v>477.5</v>
      </c>
      <c r="H6059">
        <f>_xlfn.XLOOKUP(A6059,'List of Molecules Used'!$D$3:$D$55,'List of Molecules Used'!$F$3:$F$55,"",0,1)</f>
        <v>42.12</v>
      </c>
    </row>
    <row r="6060" spans="1:8">
      <c r="A6060" s="2" t="s">
        <v>166</v>
      </c>
      <c r="B6060" s="2"/>
      <c r="C6060">
        <v>382</v>
      </c>
      <c r="D6060">
        <v>3</v>
      </c>
      <c r="E6060">
        <v>106.1</v>
      </c>
      <c r="F6060" t="s">
        <v>238</v>
      </c>
      <c r="G6060">
        <f>_xlfn.XLOOKUP(A6060,'List of Molecules Used'!$D$3:$D$55,'List of Molecules Used'!$E$3:$E$55,"",0,1)</f>
        <v>477.5</v>
      </c>
      <c r="H6060">
        <f>_xlfn.XLOOKUP(A6060,'List of Molecules Used'!$D$3:$D$55,'List of Molecules Used'!$F$3:$F$55,"",0,1)</f>
        <v>42.12</v>
      </c>
    </row>
    <row r="6061" spans="1:8">
      <c r="A6061" s="2" t="s">
        <v>166</v>
      </c>
      <c r="B6061" s="2"/>
      <c r="C6061">
        <v>382</v>
      </c>
      <c r="D6061">
        <v>3.5</v>
      </c>
      <c r="E6061">
        <v>107.04</v>
      </c>
      <c r="F6061" t="s">
        <v>238</v>
      </c>
      <c r="G6061">
        <f>_xlfn.XLOOKUP(A6061,'List of Molecules Used'!$D$3:$D$55,'List of Molecules Used'!$E$3:$E$55,"",0,1)</f>
        <v>477.5</v>
      </c>
      <c r="H6061">
        <f>_xlfn.XLOOKUP(A6061,'List of Molecules Used'!$D$3:$D$55,'List of Molecules Used'!$F$3:$F$55,"",0,1)</f>
        <v>42.12</v>
      </c>
    </row>
    <row r="6062" spans="1:8">
      <c r="A6062" s="2" t="s">
        <v>166</v>
      </c>
      <c r="B6062" s="2"/>
      <c r="C6062">
        <v>382</v>
      </c>
      <c r="D6062">
        <v>4</v>
      </c>
      <c r="E6062">
        <v>108.05</v>
      </c>
      <c r="F6062" t="s">
        <v>238</v>
      </c>
      <c r="G6062">
        <f>_xlfn.XLOOKUP(A6062,'List of Molecules Used'!$D$3:$D$55,'List of Molecules Used'!$E$3:$E$55,"",0,1)</f>
        <v>477.5</v>
      </c>
      <c r="H6062">
        <f>_xlfn.XLOOKUP(A6062,'List of Molecules Used'!$D$3:$D$55,'List of Molecules Used'!$F$3:$F$55,"",0,1)</f>
        <v>42.12</v>
      </c>
    </row>
    <row r="6063" spans="1:8">
      <c r="A6063" s="2" t="s">
        <v>166</v>
      </c>
      <c r="B6063" s="2"/>
      <c r="C6063">
        <v>382</v>
      </c>
      <c r="D6063">
        <v>4.5</v>
      </c>
      <c r="E6063">
        <v>109.13</v>
      </c>
      <c r="F6063" t="s">
        <v>238</v>
      </c>
      <c r="G6063">
        <f>_xlfn.XLOOKUP(A6063,'List of Molecules Used'!$D$3:$D$55,'List of Molecules Used'!$E$3:$E$55,"",0,1)</f>
        <v>477.5</v>
      </c>
      <c r="H6063">
        <f>_xlfn.XLOOKUP(A6063,'List of Molecules Used'!$D$3:$D$55,'List of Molecules Used'!$F$3:$F$55,"",0,1)</f>
        <v>42.12</v>
      </c>
    </row>
    <row r="6064" spans="1:8">
      <c r="A6064" s="2" t="s">
        <v>166</v>
      </c>
      <c r="B6064" s="2"/>
      <c r="C6064">
        <v>382</v>
      </c>
      <c r="D6064">
        <v>5</v>
      </c>
      <c r="E6064">
        <v>110.31</v>
      </c>
      <c r="F6064" t="s">
        <v>238</v>
      </c>
      <c r="G6064">
        <f>_xlfn.XLOOKUP(A6064,'List of Molecules Used'!$D$3:$D$55,'List of Molecules Used'!$E$3:$E$55,"",0,1)</f>
        <v>477.5</v>
      </c>
      <c r="H6064">
        <f>_xlfn.XLOOKUP(A6064,'List of Molecules Used'!$D$3:$D$55,'List of Molecules Used'!$F$3:$F$55,"",0,1)</f>
        <v>42.12</v>
      </c>
    </row>
    <row r="6065" spans="1:8">
      <c r="A6065" s="2" t="s">
        <v>166</v>
      </c>
      <c r="B6065" s="2"/>
      <c r="C6065">
        <v>382</v>
      </c>
      <c r="D6065">
        <v>5.5</v>
      </c>
      <c r="E6065">
        <v>111.58</v>
      </c>
      <c r="F6065" t="s">
        <v>238</v>
      </c>
      <c r="G6065">
        <f>_xlfn.XLOOKUP(A6065,'List of Molecules Used'!$D$3:$D$55,'List of Molecules Used'!$E$3:$E$55,"",0,1)</f>
        <v>477.5</v>
      </c>
      <c r="H6065">
        <f>_xlfn.XLOOKUP(A6065,'List of Molecules Used'!$D$3:$D$55,'List of Molecules Used'!$F$3:$F$55,"",0,1)</f>
        <v>42.12</v>
      </c>
    </row>
    <row r="6066" spans="1:8">
      <c r="A6066" s="2" t="s">
        <v>166</v>
      </c>
      <c r="B6066" s="2"/>
      <c r="C6066">
        <v>382</v>
      </c>
      <c r="D6066">
        <v>6</v>
      </c>
      <c r="E6066">
        <v>112.96</v>
      </c>
      <c r="F6066" t="s">
        <v>238</v>
      </c>
      <c r="G6066">
        <f>_xlfn.XLOOKUP(A6066,'List of Molecules Used'!$D$3:$D$55,'List of Molecules Used'!$E$3:$E$55,"",0,1)</f>
        <v>477.5</v>
      </c>
      <c r="H6066">
        <f>_xlfn.XLOOKUP(A6066,'List of Molecules Used'!$D$3:$D$55,'List of Molecules Used'!$F$3:$F$55,"",0,1)</f>
        <v>42.12</v>
      </c>
    </row>
    <row r="6067" spans="1:8">
      <c r="A6067" s="2" t="s">
        <v>166</v>
      </c>
      <c r="B6067" s="2"/>
      <c r="C6067">
        <v>382</v>
      </c>
      <c r="D6067">
        <v>6.5</v>
      </c>
      <c r="E6067">
        <v>114.46</v>
      </c>
      <c r="F6067" t="s">
        <v>238</v>
      </c>
      <c r="G6067">
        <f>_xlfn.XLOOKUP(A6067,'List of Molecules Used'!$D$3:$D$55,'List of Molecules Used'!$E$3:$E$55,"",0,1)</f>
        <v>477.5</v>
      </c>
      <c r="H6067">
        <f>_xlfn.XLOOKUP(A6067,'List of Molecules Used'!$D$3:$D$55,'List of Molecules Used'!$F$3:$F$55,"",0,1)</f>
        <v>42.12</v>
      </c>
    </row>
    <row r="6068" spans="1:8">
      <c r="A6068" s="2" t="s">
        <v>166</v>
      </c>
      <c r="B6068" s="2"/>
      <c r="C6068">
        <v>382</v>
      </c>
      <c r="D6068">
        <v>7</v>
      </c>
      <c r="E6068">
        <v>116.1</v>
      </c>
      <c r="F6068" t="s">
        <v>238</v>
      </c>
      <c r="G6068">
        <f>_xlfn.XLOOKUP(A6068,'List of Molecules Used'!$D$3:$D$55,'List of Molecules Used'!$E$3:$E$55,"",0,1)</f>
        <v>477.5</v>
      </c>
      <c r="H6068">
        <f>_xlfn.XLOOKUP(A6068,'List of Molecules Used'!$D$3:$D$55,'List of Molecules Used'!$F$3:$F$55,"",0,1)</f>
        <v>42.12</v>
      </c>
    </row>
    <row r="6069" spans="1:8">
      <c r="A6069" s="2" t="s">
        <v>166</v>
      </c>
      <c r="B6069" s="2"/>
      <c r="C6069">
        <v>382</v>
      </c>
      <c r="D6069">
        <v>7.5</v>
      </c>
      <c r="E6069">
        <v>117.89</v>
      </c>
      <c r="F6069" t="s">
        <v>238</v>
      </c>
      <c r="G6069">
        <f>_xlfn.XLOOKUP(A6069,'List of Molecules Used'!$D$3:$D$55,'List of Molecules Used'!$E$3:$E$55,"",0,1)</f>
        <v>477.5</v>
      </c>
      <c r="H6069">
        <f>_xlfn.XLOOKUP(A6069,'List of Molecules Used'!$D$3:$D$55,'List of Molecules Used'!$F$3:$F$55,"",0,1)</f>
        <v>42.12</v>
      </c>
    </row>
    <row r="6070" spans="1:8">
      <c r="A6070" s="2" t="s">
        <v>166</v>
      </c>
      <c r="B6070" s="2"/>
      <c r="C6070">
        <v>382</v>
      </c>
      <c r="D6070">
        <v>8</v>
      </c>
      <c r="E6070">
        <v>119.87</v>
      </c>
      <c r="F6070" t="s">
        <v>238</v>
      </c>
      <c r="G6070">
        <f>_xlfn.XLOOKUP(A6070,'List of Molecules Used'!$D$3:$D$55,'List of Molecules Used'!$E$3:$E$55,"",0,1)</f>
        <v>477.5</v>
      </c>
      <c r="H6070">
        <f>_xlfn.XLOOKUP(A6070,'List of Molecules Used'!$D$3:$D$55,'List of Molecules Used'!$F$3:$F$55,"",0,1)</f>
        <v>42.12</v>
      </c>
    </row>
    <row r="6071" spans="1:8">
      <c r="A6071" s="2" t="s">
        <v>166</v>
      </c>
      <c r="B6071" s="2"/>
      <c r="C6071">
        <v>382</v>
      </c>
      <c r="D6071">
        <v>8.2117000000000004</v>
      </c>
      <c r="E6071">
        <v>120.77</v>
      </c>
      <c r="F6071" t="s">
        <v>238</v>
      </c>
      <c r="G6071">
        <f>_xlfn.XLOOKUP(A6071,'List of Molecules Used'!$D$3:$D$55,'List of Molecules Used'!$E$3:$E$55,"",0,1)</f>
        <v>477.5</v>
      </c>
      <c r="H6071">
        <f>_xlfn.XLOOKUP(A6071,'List of Molecules Used'!$D$3:$D$55,'List of Molecules Used'!$F$3:$F$55,"",0,1)</f>
        <v>42.12</v>
      </c>
    </row>
    <row r="6072" spans="1:8">
      <c r="A6072" s="2" t="s">
        <v>166</v>
      </c>
      <c r="B6072" s="2"/>
      <c r="C6072">
        <v>382</v>
      </c>
      <c r="D6072">
        <v>8.2117000000000004</v>
      </c>
      <c r="E6072">
        <v>154.83000000000001</v>
      </c>
      <c r="F6072" t="s">
        <v>237</v>
      </c>
      <c r="G6072">
        <f>_xlfn.XLOOKUP(A6072,'List of Molecules Used'!$D$3:$D$55,'List of Molecules Used'!$E$3:$E$55,"",0,1)</f>
        <v>477.5</v>
      </c>
      <c r="H6072">
        <f>_xlfn.XLOOKUP(A6072,'List of Molecules Used'!$D$3:$D$55,'List of Molecules Used'!$F$3:$F$55,"",0,1)</f>
        <v>42.12</v>
      </c>
    </row>
    <row r="6073" spans="1:8">
      <c r="A6073" s="2" t="s">
        <v>166</v>
      </c>
      <c r="B6073" s="2"/>
      <c r="C6073">
        <v>382</v>
      </c>
      <c r="D6073">
        <v>8.5</v>
      </c>
      <c r="E6073">
        <v>154.79</v>
      </c>
      <c r="F6073" t="s">
        <v>237</v>
      </c>
      <c r="G6073">
        <f>_xlfn.XLOOKUP(A6073,'List of Molecules Used'!$D$3:$D$55,'List of Molecules Used'!$E$3:$E$55,"",0,1)</f>
        <v>477.5</v>
      </c>
      <c r="H6073">
        <f>_xlfn.XLOOKUP(A6073,'List of Molecules Used'!$D$3:$D$55,'List of Molecules Used'!$F$3:$F$55,"",0,1)</f>
        <v>42.12</v>
      </c>
    </row>
    <row r="6074" spans="1:8">
      <c r="A6074" s="2" t="s">
        <v>166</v>
      </c>
      <c r="B6074" s="2"/>
      <c r="C6074">
        <v>382</v>
      </c>
      <c r="D6074">
        <v>9</v>
      </c>
      <c r="E6074">
        <v>154.72999999999999</v>
      </c>
      <c r="F6074" t="s">
        <v>237</v>
      </c>
      <c r="G6074">
        <f>_xlfn.XLOOKUP(A6074,'List of Molecules Used'!$D$3:$D$55,'List of Molecules Used'!$E$3:$E$55,"",0,1)</f>
        <v>477.5</v>
      </c>
      <c r="H6074">
        <f>_xlfn.XLOOKUP(A6074,'List of Molecules Used'!$D$3:$D$55,'List of Molecules Used'!$F$3:$F$55,"",0,1)</f>
        <v>42.12</v>
      </c>
    </row>
    <row r="6075" spans="1:8">
      <c r="A6075" s="2" t="s">
        <v>166</v>
      </c>
      <c r="B6075" s="2"/>
      <c r="C6075">
        <v>382</v>
      </c>
      <c r="D6075">
        <v>9.5</v>
      </c>
      <c r="E6075">
        <v>154.66999999999999</v>
      </c>
      <c r="F6075" t="s">
        <v>237</v>
      </c>
      <c r="G6075">
        <f>_xlfn.XLOOKUP(A6075,'List of Molecules Used'!$D$3:$D$55,'List of Molecules Used'!$E$3:$E$55,"",0,1)</f>
        <v>477.5</v>
      </c>
      <c r="H6075">
        <f>_xlfn.XLOOKUP(A6075,'List of Molecules Used'!$D$3:$D$55,'List of Molecules Used'!$F$3:$F$55,"",0,1)</f>
        <v>42.12</v>
      </c>
    </row>
    <row r="6076" spans="1:8">
      <c r="A6076" s="2" t="s">
        <v>166</v>
      </c>
      <c r="B6076" s="2"/>
      <c r="C6076">
        <v>382</v>
      </c>
      <c r="D6076">
        <v>10</v>
      </c>
      <c r="E6076">
        <v>154.6</v>
      </c>
      <c r="F6076" t="s">
        <v>237</v>
      </c>
      <c r="G6076">
        <f>_xlfn.XLOOKUP(A6076,'List of Molecules Used'!$D$3:$D$55,'List of Molecules Used'!$E$3:$E$55,"",0,1)</f>
        <v>477.5</v>
      </c>
      <c r="H6076">
        <f>_xlfn.XLOOKUP(A6076,'List of Molecules Used'!$D$3:$D$55,'List of Molecules Used'!$F$3:$F$55,"",0,1)</f>
        <v>42.12</v>
      </c>
    </row>
    <row r="6077" spans="1:8">
      <c r="A6077" s="2" t="s">
        <v>166</v>
      </c>
      <c r="B6077" s="2"/>
      <c r="C6077">
        <v>429.75</v>
      </c>
      <c r="D6077">
        <v>1</v>
      </c>
      <c r="E6077">
        <v>108.96</v>
      </c>
      <c r="F6077" t="s">
        <v>238</v>
      </c>
      <c r="G6077">
        <f>_xlfn.XLOOKUP(A6077,'List of Molecules Used'!$D$3:$D$55,'List of Molecules Used'!$E$3:$E$55,"",0,1)</f>
        <v>477.5</v>
      </c>
      <c r="H6077">
        <f>_xlfn.XLOOKUP(A6077,'List of Molecules Used'!$D$3:$D$55,'List of Molecules Used'!$F$3:$F$55,"",0,1)</f>
        <v>42.12</v>
      </c>
    </row>
    <row r="6078" spans="1:8">
      <c r="A6078" s="2" t="s">
        <v>166</v>
      </c>
      <c r="B6078" s="2"/>
      <c r="C6078">
        <v>429.75</v>
      </c>
      <c r="D6078">
        <v>1.5</v>
      </c>
      <c r="E6078">
        <v>109.35</v>
      </c>
      <c r="F6078" t="s">
        <v>238</v>
      </c>
      <c r="G6078">
        <f>_xlfn.XLOOKUP(A6078,'List of Molecules Used'!$D$3:$D$55,'List of Molecules Used'!$E$3:$E$55,"",0,1)</f>
        <v>477.5</v>
      </c>
      <c r="H6078">
        <f>_xlfn.XLOOKUP(A6078,'List of Molecules Used'!$D$3:$D$55,'List of Molecules Used'!$F$3:$F$55,"",0,1)</f>
        <v>42.12</v>
      </c>
    </row>
    <row r="6079" spans="1:8">
      <c r="A6079" s="2" t="s">
        <v>166</v>
      </c>
      <c r="B6079" s="2"/>
      <c r="C6079">
        <v>429.75</v>
      </c>
      <c r="D6079">
        <v>2</v>
      </c>
      <c r="E6079">
        <v>109.75</v>
      </c>
      <c r="F6079" t="s">
        <v>238</v>
      </c>
      <c r="G6079">
        <f>_xlfn.XLOOKUP(A6079,'List of Molecules Used'!$D$3:$D$55,'List of Molecules Used'!$E$3:$E$55,"",0,1)</f>
        <v>477.5</v>
      </c>
      <c r="H6079">
        <f>_xlfn.XLOOKUP(A6079,'List of Molecules Used'!$D$3:$D$55,'List of Molecules Used'!$F$3:$F$55,"",0,1)</f>
        <v>42.12</v>
      </c>
    </row>
    <row r="6080" spans="1:8">
      <c r="A6080" s="2" t="s">
        <v>166</v>
      </c>
      <c r="B6080" s="2"/>
      <c r="C6080">
        <v>429.75</v>
      </c>
      <c r="D6080">
        <v>2.5</v>
      </c>
      <c r="E6080">
        <v>110.16</v>
      </c>
      <c r="F6080" t="s">
        <v>238</v>
      </c>
      <c r="G6080">
        <f>_xlfn.XLOOKUP(A6080,'List of Molecules Used'!$D$3:$D$55,'List of Molecules Used'!$E$3:$E$55,"",0,1)</f>
        <v>477.5</v>
      </c>
      <c r="H6080">
        <f>_xlfn.XLOOKUP(A6080,'List of Molecules Used'!$D$3:$D$55,'List of Molecules Used'!$F$3:$F$55,"",0,1)</f>
        <v>42.12</v>
      </c>
    </row>
    <row r="6081" spans="1:8">
      <c r="A6081" s="2" t="s">
        <v>166</v>
      </c>
      <c r="B6081" s="2"/>
      <c r="C6081">
        <v>429.75</v>
      </c>
      <c r="D6081">
        <v>3</v>
      </c>
      <c r="E6081">
        <v>110.59</v>
      </c>
      <c r="F6081" t="s">
        <v>238</v>
      </c>
      <c r="G6081">
        <f>_xlfn.XLOOKUP(A6081,'List of Molecules Used'!$D$3:$D$55,'List of Molecules Used'!$E$3:$E$55,"",0,1)</f>
        <v>477.5</v>
      </c>
      <c r="H6081">
        <f>_xlfn.XLOOKUP(A6081,'List of Molecules Used'!$D$3:$D$55,'List of Molecules Used'!$F$3:$F$55,"",0,1)</f>
        <v>42.12</v>
      </c>
    </row>
    <row r="6082" spans="1:8">
      <c r="A6082" s="2" t="s">
        <v>166</v>
      </c>
      <c r="B6082" s="2"/>
      <c r="C6082">
        <v>429.75</v>
      </c>
      <c r="D6082">
        <v>3.5</v>
      </c>
      <c r="E6082">
        <v>111.04</v>
      </c>
      <c r="F6082" t="s">
        <v>238</v>
      </c>
      <c r="G6082">
        <f>_xlfn.XLOOKUP(A6082,'List of Molecules Used'!$D$3:$D$55,'List of Molecules Used'!$E$3:$E$55,"",0,1)</f>
        <v>477.5</v>
      </c>
      <c r="H6082">
        <f>_xlfn.XLOOKUP(A6082,'List of Molecules Used'!$D$3:$D$55,'List of Molecules Used'!$F$3:$F$55,"",0,1)</f>
        <v>42.12</v>
      </c>
    </row>
    <row r="6083" spans="1:8">
      <c r="A6083" s="2" t="s">
        <v>166</v>
      </c>
      <c r="B6083" s="2"/>
      <c r="C6083">
        <v>429.75</v>
      </c>
      <c r="D6083">
        <v>4</v>
      </c>
      <c r="E6083">
        <v>111.5</v>
      </c>
      <c r="F6083" t="s">
        <v>238</v>
      </c>
      <c r="G6083">
        <f>_xlfn.XLOOKUP(A6083,'List of Molecules Used'!$D$3:$D$55,'List of Molecules Used'!$E$3:$E$55,"",0,1)</f>
        <v>477.5</v>
      </c>
      <c r="H6083">
        <f>_xlfn.XLOOKUP(A6083,'List of Molecules Used'!$D$3:$D$55,'List of Molecules Used'!$F$3:$F$55,"",0,1)</f>
        <v>42.12</v>
      </c>
    </row>
    <row r="6084" spans="1:8">
      <c r="A6084" s="2" t="s">
        <v>166</v>
      </c>
      <c r="B6084" s="2"/>
      <c r="C6084">
        <v>429.75</v>
      </c>
      <c r="D6084">
        <v>4.5</v>
      </c>
      <c r="E6084">
        <v>111.98</v>
      </c>
      <c r="F6084" t="s">
        <v>238</v>
      </c>
      <c r="G6084">
        <f>_xlfn.XLOOKUP(A6084,'List of Molecules Used'!$D$3:$D$55,'List of Molecules Used'!$E$3:$E$55,"",0,1)</f>
        <v>477.5</v>
      </c>
      <c r="H6084">
        <f>_xlfn.XLOOKUP(A6084,'List of Molecules Used'!$D$3:$D$55,'List of Molecules Used'!$F$3:$F$55,"",0,1)</f>
        <v>42.12</v>
      </c>
    </row>
    <row r="6085" spans="1:8">
      <c r="A6085" s="2" t="s">
        <v>166</v>
      </c>
      <c r="B6085" s="2"/>
      <c r="C6085">
        <v>429.75</v>
      </c>
      <c r="D6085">
        <v>5</v>
      </c>
      <c r="E6085">
        <v>112.49</v>
      </c>
      <c r="F6085" t="s">
        <v>238</v>
      </c>
      <c r="G6085">
        <f>_xlfn.XLOOKUP(A6085,'List of Molecules Used'!$D$3:$D$55,'List of Molecules Used'!$E$3:$E$55,"",0,1)</f>
        <v>477.5</v>
      </c>
      <c r="H6085">
        <f>_xlfn.XLOOKUP(A6085,'List of Molecules Used'!$D$3:$D$55,'List of Molecules Used'!$F$3:$F$55,"",0,1)</f>
        <v>42.12</v>
      </c>
    </row>
    <row r="6086" spans="1:8">
      <c r="A6086" s="2" t="s">
        <v>166</v>
      </c>
      <c r="B6086" s="2"/>
      <c r="C6086">
        <v>429.75</v>
      </c>
      <c r="D6086">
        <v>5.5</v>
      </c>
      <c r="E6086">
        <v>113.01</v>
      </c>
      <c r="F6086" t="s">
        <v>238</v>
      </c>
      <c r="G6086">
        <f>_xlfn.XLOOKUP(A6086,'List of Molecules Used'!$D$3:$D$55,'List of Molecules Used'!$E$3:$E$55,"",0,1)</f>
        <v>477.5</v>
      </c>
      <c r="H6086">
        <f>_xlfn.XLOOKUP(A6086,'List of Molecules Used'!$D$3:$D$55,'List of Molecules Used'!$F$3:$F$55,"",0,1)</f>
        <v>42.12</v>
      </c>
    </row>
    <row r="6087" spans="1:8">
      <c r="A6087" s="2" t="s">
        <v>166</v>
      </c>
      <c r="B6087" s="2"/>
      <c r="C6087">
        <v>429.75</v>
      </c>
      <c r="D6087">
        <v>6</v>
      </c>
      <c r="E6087">
        <v>113.56</v>
      </c>
      <c r="F6087" t="s">
        <v>238</v>
      </c>
      <c r="G6087">
        <f>_xlfn.XLOOKUP(A6087,'List of Molecules Used'!$D$3:$D$55,'List of Molecules Used'!$E$3:$E$55,"",0,1)</f>
        <v>477.5</v>
      </c>
      <c r="H6087">
        <f>_xlfn.XLOOKUP(A6087,'List of Molecules Used'!$D$3:$D$55,'List of Molecules Used'!$F$3:$F$55,"",0,1)</f>
        <v>42.12</v>
      </c>
    </row>
    <row r="6088" spans="1:8">
      <c r="A6088" s="2" t="s">
        <v>166</v>
      </c>
      <c r="B6088" s="2"/>
      <c r="C6088">
        <v>429.75</v>
      </c>
      <c r="D6088">
        <v>6.5</v>
      </c>
      <c r="E6088">
        <v>114.12</v>
      </c>
      <c r="F6088" t="s">
        <v>238</v>
      </c>
      <c r="G6088">
        <f>_xlfn.XLOOKUP(A6088,'List of Molecules Used'!$D$3:$D$55,'List of Molecules Used'!$E$3:$E$55,"",0,1)</f>
        <v>477.5</v>
      </c>
      <c r="H6088">
        <f>_xlfn.XLOOKUP(A6088,'List of Molecules Used'!$D$3:$D$55,'List of Molecules Used'!$F$3:$F$55,"",0,1)</f>
        <v>42.12</v>
      </c>
    </row>
    <row r="6089" spans="1:8">
      <c r="A6089" s="2" t="s">
        <v>166</v>
      </c>
      <c r="B6089" s="2"/>
      <c r="C6089">
        <v>429.75</v>
      </c>
      <c r="D6089">
        <v>7</v>
      </c>
      <c r="E6089">
        <v>114.72</v>
      </c>
      <c r="F6089" t="s">
        <v>238</v>
      </c>
      <c r="G6089">
        <f>_xlfn.XLOOKUP(A6089,'List of Molecules Used'!$D$3:$D$55,'List of Molecules Used'!$E$3:$E$55,"",0,1)</f>
        <v>477.5</v>
      </c>
      <c r="H6089">
        <f>_xlfn.XLOOKUP(A6089,'List of Molecules Used'!$D$3:$D$55,'List of Molecules Used'!$F$3:$F$55,"",0,1)</f>
        <v>42.12</v>
      </c>
    </row>
    <row r="6090" spans="1:8">
      <c r="A6090" s="2" t="s">
        <v>166</v>
      </c>
      <c r="B6090" s="2"/>
      <c r="C6090">
        <v>429.75</v>
      </c>
      <c r="D6090">
        <v>7.5</v>
      </c>
      <c r="E6090">
        <v>115.34</v>
      </c>
      <c r="F6090" t="s">
        <v>238</v>
      </c>
      <c r="G6090">
        <f>_xlfn.XLOOKUP(A6090,'List of Molecules Used'!$D$3:$D$55,'List of Molecules Used'!$E$3:$E$55,"",0,1)</f>
        <v>477.5</v>
      </c>
      <c r="H6090">
        <f>_xlfn.XLOOKUP(A6090,'List of Molecules Used'!$D$3:$D$55,'List of Molecules Used'!$F$3:$F$55,"",0,1)</f>
        <v>42.12</v>
      </c>
    </row>
    <row r="6091" spans="1:8">
      <c r="A6091" s="2" t="s">
        <v>166</v>
      </c>
      <c r="B6091" s="2"/>
      <c r="C6091">
        <v>429.75</v>
      </c>
      <c r="D6091">
        <v>8</v>
      </c>
      <c r="E6091">
        <v>115.99</v>
      </c>
      <c r="F6091" t="s">
        <v>238</v>
      </c>
      <c r="G6091">
        <f>_xlfn.XLOOKUP(A6091,'List of Molecules Used'!$D$3:$D$55,'List of Molecules Used'!$E$3:$E$55,"",0,1)</f>
        <v>477.5</v>
      </c>
      <c r="H6091">
        <f>_xlfn.XLOOKUP(A6091,'List of Molecules Used'!$D$3:$D$55,'List of Molecules Used'!$F$3:$F$55,"",0,1)</f>
        <v>42.12</v>
      </c>
    </row>
    <row r="6092" spans="1:8">
      <c r="A6092" s="2" t="s">
        <v>166</v>
      </c>
      <c r="B6092" s="2"/>
      <c r="C6092">
        <v>429.75</v>
      </c>
      <c r="D6092">
        <v>8.5</v>
      </c>
      <c r="E6092">
        <v>116.67</v>
      </c>
      <c r="F6092" t="s">
        <v>238</v>
      </c>
      <c r="G6092">
        <f>_xlfn.XLOOKUP(A6092,'List of Molecules Used'!$D$3:$D$55,'List of Molecules Used'!$E$3:$E$55,"",0,1)</f>
        <v>477.5</v>
      </c>
      <c r="H6092">
        <f>_xlfn.XLOOKUP(A6092,'List of Molecules Used'!$D$3:$D$55,'List of Molecules Used'!$F$3:$F$55,"",0,1)</f>
        <v>42.12</v>
      </c>
    </row>
    <row r="6093" spans="1:8">
      <c r="A6093" s="2" t="s">
        <v>166</v>
      </c>
      <c r="B6093" s="2"/>
      <c r="C6093">
        <v>429.75</v>
      </c>
      <c r="D6093">
        <v>9</v>
      </c>
      <c r="E6093">
        <v>117.38</v>
      </c>
      <c r="F6093" t="s">
        <v>238</v>
      </c>
      <c r="G6093">
        <f>_xlfn.XLOOKUP(A6093,'List of Molecules Used'!$D$3:$D$55,'List of Molecules Used'!$E$3:$E$55,"",0,1)</f>
        <v>477.5</v>
      </c>
      <c r="H6093">
        <f>_xlfn.XLOOKUP(A6093,'List of Molecules Used'!$D$3:$D$55,'List of Molecules Used'!$F$3:$F$55,"",0,1)</f>
        <v>42.12</v>
      </c>
    </row>
    <row r="6094" spans="1:8">
      <c r="A6094" s="2" t="s">
        <v>166</v>
      </c>
      <c r="B6094" s="2"/>
      <c r="C6094">
        <v>429.75</v>
      </c>
      <c r="D6094">
        <v>9.5</v>
      </c>
      <c r="E6094">
        <v>118.13</v>
      </c>
      <c r="F6094" t="s">
        <v>238</v>
      </c>
      <c r="G6094">
        <f>_xlfn.XLOOKUP(A6094,'List of Molecules Used'!$D$3:$D$55,'List of Molecules Used'!$E$3:$E$55,"",0,1)</f>
        <v>477.5</v>
      </c>
      <c r="H6094">
        <f>_xlfn.XLOOKUP(A6094,'List of Molecules Used'!$D$3:$D$55,'List of Molecules Used'!$F$3:$F$55,"",0,1)</f>
        <v>42.12</v>
      </c>
    </row>
    <row r="6095" spans="1:8">
      <c r="A6095" s="2" t="s">
        <v>166</v>
      </c>
      <c r="B6095" s="2"/>
      <c r="C6095">
        <v>429.75</v>
      </c>
      <c r="D6095">
        <v>10</v>
      </c>
      <c r="E6095">
        <v>118.91</v>
      </c>
      <c r="F6095" t="s">
        <v>238</v>
      </c>
      <c r="G6095">
        <f>_xlfn.XLOOKUP(A6095,'List of Molecules Used'!$D$3:$D$55,'List of Molecules Used'!$E$3:$E$55,"",0,1)</f>
        <v>477.5</v>
      </c>
      <c r="H6095">
        <f>_xlfn.XLOOKUP(A6095,'List of Molecules Used'!$D$3:$D$55,'List of Molecules Used'!$F$3:$F$55,"",0,1)</f>
        <v>42.12</v>
      </c>
    </row>
    <row r="6096" spans="1:8">
      <c r="A6096" s="2" t="s">
        <v>166</v>
      </c>
      <c r="B6096" s="2"/>
      <c r="C6096">
        <v>477.5</v>
      </c>
      <c r="D6096">
        <v>1</v>
      </c>
      <c r="E6096">
        <v>114.51</v>
      </c>
      <c r="F6096" t="s">
        <v>238</v>
      </c>
      <c r="G6096">
        <f>_xlfn.XLOOKUP(A6096,'List of Molecules Used'!$D$3:$D$55,'List of Molecules Used'!$E$3:$E$55,"",0,1)</f>
        <v>477.5</v>
      </c>
      <c r="H6096">
        <f>_xlfn.XLOOKUP(A6096,'List of Molecules Used'!$D$3:$D$55,'List of Molecules Used'!$F$3:$F$55,"",0,1)</f>
        <v>42.12</v>
      </c>
    </row>
    <row r="6097" spans="1:8">
      <c r="A6097" s="2" t="s">
        <v>166</v>
      </c>
      <c r="B6097" s="2"/>
      <c r="C6097">
        <v>477.5</v>
      </c>
      <c r="D6097">
        <v>1.5</v>
      </c>
      <c r="E6097">
        <v>114.75</v>
      </c>
      <c r="F6097" t="s">
        <v>238</v>
      </c>
      <c r="G6097">
        <f>_xlfn.XLOOKUP(A6097,'List of Molecules Used'!$D$3:$D$55,'List of Molecules Used'!$E$3:$E$55,"",0,1)</f>
        <v>477.5</v>
      </c>
      <c r="H6097">
        <f>_xlfn.XLOOKUP(A6097,'List of Molecules Used'!$D$3:$D$55,'List of Molecules Used'!$F$3:$F$55,"",0,1)</f>
        <v>42.12</v>
      </c>
    </row>
    <row r="6098" spans="1:8">
      <c r="A6098" s="2" t="s">
        <v>166</v>
      </c>
      <c r="B6098" s="2"/>
      <c r="C6098">
        <v>477.5</v>
      </c>
      <c r="D6098">
        <v>2</v>
      </c>
      <c r="E6098">
        <v>115</v>
      </c>
      <c r="F6098" t="s">
        <v>238</v>
      </c>
      <c r="G6098">
        <f>_xlfn.XLOOKUP(A6098,'List of Molecules Used'!$D$3:$D$55,'List of Molecules Used'!$E$3:$E$55,"",0,1)</f>
        <v>477.5</v>
      </c>
      <c r="H6098">
        <f>_xlfn.XLOOKUP(A6098,'List of Molecules Used'!$D$3:$D$55,'List of Molecules Used'!$F$3:$F$55,"",0,1)</f>
        <v>42.12</v>
      </c>
    </row>
    <row r="6099" spans="1:8">
      <c r="A6099" s="2" t="s">
        <v>166</v>
      </c>
      <c r="B6099" s="2"/>
      <c r="C6099">
        <v>477.5</v>
      </c>
      <c r="D6099">
        <v>2.5</v>
      </c>
      <c r="E6099">
        <v>115.25</v>
      </c>
      <c r="F6099" t="s">
        <v>238</v>
      </c>
      <c r="G6099">
        <f>_xlfn.XLOOKUP(A6099,'List of Molecules Used'!$D$3:$D$55,'List of Molecules Used'!$E$3:$E$55,"",0,1)</f>
        <v>477.5</v>
      </c>
      <c r="H6099">
        <f>_xlfn.XLOOKUP(A6099,'List of Molecules Used'!$D$3:$D$55,'List of Molecules Used'!$F$3:$F$55,"",0,1)</f>
        <v>42.12</v>
      </c>
    </row>
    <row r="6100" spans="1:8">
      <c r="A6100" s="2" t="s">
        <v>166</v>
      </c>
      <c r="B6100" s="2"/>
      <c r="C6100">
        <v>477.5</v>
      </c>
      <c r="D6100">
        <v>3</v>
      </c>
      <c r="E6100">
        <v>115.51</v>
      </c>
      <c r="F6100" t="s">
        <v>238</v>
      </c>
      <c r="G6100">
        <f>_xlfn.XLOOKUP(A6100,'List of Molecules Used'!$D$3:$D$55,'List of Molecules Used'!$E$3:$E$55,"",0,1)</f>
        <v>477.5</v>
      </c>
      <c r="H6100">
        <f>_xlfn.XLOOKUP(A6100,'List of Molecules Used'!$D$3:$D$55,'List of Molecules Used'!$F$3:$F$55,"",0,1)</f>
        <v>42.12</v>
      </c>
    </row>
    <row r="6101" spans="1:8">
      <c r="A6101" s="2" t="s">
        <v>166</v>
      </c>
      <c r="B6101" s="2"/>
      <c r="C6101">
        <v>477.5</v>
      </c>
      <c r="D6101">
        <v>3.5</v>
      </c>
      <c r="E6101">
        <v>115.77</v>
      </c>
      <c r="F6101" t="s">
        <v>238</v>
      </c>
      <c r="G6101">
        <f>_xlfn.XLOOKUP(A6101,'List of Molecules Used'!$D$3:$D$55,'List of Molecules Used'!$E$3:$E$55,"",0,1)</f>
        <v>477.5</v>
      </c>
      <c r="H6101">
        <f>_xlfn.XLOOKUP(A6101,'List of Molecules Used'!$D$3:$D$55,'List of Molecules Used'!$F$3:$F$55,"",0,1)</f>
        <v>42.12</v>
      </c>
    </row>
    <row r="6102" spans="1:8">
      <c r="A6102" s="2" t="s">
        <v>166</v>
      </c>
      <c r="B6102" s="2"/>
      <c r="C6102">
        <v>477.5</v>
      </c>
      <c r="D6102">
        <v>4</v>
      </c>
      <c r="E6102">
        <v>116.05</v>
      </c>
      <c r="F6102" t="s">
        <v>238</v>
      </c>
      <c r="G6102">
        <f>_xlfn.XLOOKUP(A6102,'List of Molecules Used'!$D$3:$D$55,'List of Molecules Used'!$E$3:$E$55,"",0,1)</f>
        <v>477.5</v>
      </c>
      <c r="H6102">
        <f>_xlfn.XLOOKUP(A6102,'List of Molecules Used'!$D$3:$D$55,'List of Molecules Used'!$F$3:$F$55,"",0,1)</f>
        <v>42.12</v>
      </c>
    </row>
    <row r="6103" spans="1:8">
      <c r="A6103" s="2" t="s">
        <v>166</v>
      </c>
      <c r="B6103" s="2"/>
      <c r="C6103">
        <v>477.5</v>
      </c>
      <c r="D6103">
        <v>4.5</v>
      </c>
      <c r="E6103">
        <v>116.33</v>
      </c>
      <c r="F6103" t="s">
        <v>238</v>
      </c>
      <c r="G6103">
        <f>_xlfn.XLOOKUP(A6103,'List of Molecules Used'!$D$3:$D$55,'List of Molecules Used'!$E$3:$E$55,"",0,1)</f>
        <v>477.5</v>
      </c>
      <c r="H6103">
        <f>_xlfn.XLOOKUP(A6103,'List of Molecules Used'!$D$3:$D$55,'List of Molecules Used'!$F$3:$F$55,"",0,1)</f>
        <v>42.12</v>
      </c>
    </row>
    <row r="6104" spans="1:8">
      <c r="A6104" s="2" t="s">
        <v>166</v>
      </c>
      <c r="B6104" s="2"/>
      <c r="C6104">
        <v>477.5</v>
      </c>
      <c r="D6104">
        <v>5</v>
      </c>
      <c r="E6104">
        <v>116.61</v>
      </c>
      <c r="F6104" t="s">
        <v>238</v>
      </c>
      <c r="G6104">
        <f>_xlfn.XLOOKUP(A6104,'List of Molecules Used'!$D$3:$D$55,'List of Molecules Used'!$E$3:$E$55,"",0,1)</f>
        <v>477.5</v>
      </c>
      <c r="H6104">
        <f>_xlfn.XLOOKUP(A6104,'List of Molecules Used'!$D$3:$D$55,'List of Molecules Used'!$F$3:$F$55,"",0,1)</f>
        <v>42.12</v>
      </c>
    </row>
    <row r="6105" spans="1:8">
      <c r="A6105" s="2" t="s">
        <v>166</v>
      </c>
      <c r="B6105" s="2"/>
      <c r="C6105">
        <v>477.5</v>
      </c>
      <c r="D6105">
        <v>5.5</v>
      </c>
      <c r="E6105">
        <v>116.9</v>
      </c>
      <c r="F6105" t="s">
        <v>238</v>
      </c>
      <c r="G6105">
        <f>_xlfn.XLOOKUP(A6105,'List of Molecules Used'!$D$3:$D$55,'List of Molecules Used'!$E$3:$E$55,"",0,1)</f>
        <v>477.5</v>
      </c>
      <c r="H6105">
        <f>_xlfn.XLOOKUP(A6105,'List of Molecules Used'!$D$3:$D$55,'List of Molecules Used'!$F$3:$F$55,"",0,1)</f>
        <v>42.12</v>
      </c>
    </row>
    <row r="6106" spans="1:8">
      <c r="A6106" s="2" t="s">
        <v>166</v>
      </c>
      <c r="B6106" s="2"/>
      <c r="C6106">
        <v>477.5</v>
      </c>
      <c r="D6106">
        <v>6</v>
      </c>
      <c r="E6106">
        <v>117.2</v>
      </c>
      <c r="F6106" t="s">
        <v>238</v>
      </c>
      <c r="G6106">
        <f>_xlfn.XLOOKUP(A6106,'List of Molecules Used'!$D$3:$D$55,'List of Molecules Used'!$E$3:$E$55,"",0,1)</f>
        <v>477.5</v>
      </c>
      <c r="H6106">
        <f>_xlfn.XLOOKUP(A6106,'List of Molecules Used'!$D$3:$D$55,'List of Molecules Used'!$F$3:$F$55,"",0,1)</f>
        <v>42.12</v>
      </c>
    </row>
    <row r="6107" spans="1:8">
      <c r="A6107" s="2" t="s">
        <v>166</v>
      </c>
      <c r="B6107" s="2"/>
      <c r="C6107">
        <v>477.5</v>
      </c>
      <c r="D6107">
        <v>6.5</v>
      </c>
      <c r="E6107">
        <v>117.51</v>
      </c>
      <c r="F6107" t="s">
        <v>238</v>
      </c>
      <c r="G6107">
        <f>_xlfn.XLOOKUP(A6107,'List of Molecules Used'!$D$3:$D$55,'List of Molecules Used'!$E$3:$E$55,"",0,1)</f>
        <v>477.5</v>
      </c>
      <c r="H6107">
        <f>_xlfn.XLOOKUP(A6107,'List of Molecules Used'!$D$3:$D$55,'List of Molecules Used'!$F$3:$F$55,"",0,1)</f>
        <v>42.12</v>
      </c>
    </row>
    <row r="6108" spans="1:8">
      <c r="A6108" s="2" t="s">
        <v>166</v>
      </c>
      <c r="B6108" s="2"/>
      <c r="C6108">
        <v>477.5</v>
      </c>
      <c r="D6108">
        <v>7</v>
      </c>
      <c r="E6108">
        <v>117.83</v>
      </c>
      <c r="F6108" t="s">
        <v>238</v>
      </c>
      <c r="G6108">
        <f>_xlfn.XLOOKUP(A6108,'List of Molecules Used'!$D$3:$D$55,'List of Molecules Used'!$E$3:$E$55,"",0,1)</f>
        <v>477.5</v>
      </c>
      <c r="H6108">
        <f>_xlfn.XLOOKUP(A6108,'List of Molecules Used'!$D$3:$D$55,'List of Molecules Used'!$F$3:$F$55,"",0,1)</f>
        <v>42.12</v>
      </c>
    </row>
    <row r="6109" spans="1:8">
      <c r="A6109" s="2" t="s">
        <v>166</v>
      </c>
      <c r="B6109" s="2"/>
      <c r="C6109">
        <v>477.5</v>
      </c>
      <c r="D6109">
        <v>7.5</v>
      </c>
      <c r="E6109">
        <v>118.15</v>
      </c>
      <c r="F6109" t="s">
        <v>238</v>
      </c>
      <c r="G6109">
        <f>_xlfn.XLOOKUP(A6109,'List of Molecules Used'!$D$3:$D$55,'List of Molecules Used'!$E$3:$E$55,"",0,1)</f>
        <v>477.5</v>
      </c>
      <c r="H6109">
        <f>_xlfn.XLOOKUP(A6109,'List of Molecules Used'!$D$3:$D$55,'List of Molecules Used'!$F$3:$F$55,"",0,1)</f>
        <v>42.12</v>
      </c>
    </row>
    <row r="6110" spans="1:8">
      <c r="A6110" s="2" t="s">
        <v>166</v>
      </c>
      <c r="B6110" s="2"/>
      <c r="C6110">
        <v>477.5</v>
      </c>
      <c r="D6110">
        <v>8</v>
      </c>
      <c r="E6110">
        <v>118.48</v>
      </c>
      <c r="F6110" t="s">
        <v>238</v>
      </c>
      <c r="G6110">
        <f>_xlfn.XLOOKUP(A6110,'List of Molecules Used'!$D$3:$D$55,'List of Molecules Used'!$E$3:$E$55,"",0,1)</f>
        <v>477.5</v>
      </c>
      <c r="H6110">
        <f>_xlfn.XLOOKUP(A6110,'List of Molecules Used'!$D$3:$D$55,'List of Molecules Used'!$F$3:$F$55,"",0,1)</f>
        <v>42.12</v>
      </c>
    </row>
    <row r="6111" spans="1:8">
      <c r="A6111" s="2" t="s">
        <v>166</v>
      </c>
      <c r="B6111" s="2"/>
      <c r="C6111">
        <v>477.5</v>
      </c>
      <c r="D6111">
        <v>8.5</v>
      </c>
      <c r="E6111">
        <v>118.82</v>
      </c>
      <c r="F6111" t="s">
        <v>238</v>
      </c>
      <c r="G6111">
        <f>_xlfn.XLOOKUP(A6111,'List of Molecules Used'!$D$3:$D$55,'List of Molecules Used'!$E$3:$E$55,"",0,1)</f>
        <v>477.5</v>
      </c>
      <c r="H6111">
        <f>_xlfn.XLOOKUP(A6111,'List of Molecules Used'!$D$3:$D$55,'List of Molecules Used'!$F$3:$F$55,"",0,1)</f>
        <v>42.12</v>
      </c>
    </row>
    <row r="6112" spans="1:8">
      <c r="A6112" s="2" t="s">
        <v>166</v>
      </c>
      <c r="B6112" s="2"/>
      <c r="C6112">
        <v>477.5</v>
      </c>
      <c r="D6112">
        <v>9</v>
      </c>
      <c r="E6112">
        <v>119.17</v>
      </c>
      <c r="F6112" t="s">
        <v>238</v>
      </c>
      <c r="G6112">
        <f>_xlfn.XLOOKUP(A6112,'List of Molecules Used'!$D$3:$D$55,'List of Molecules Used'!$E$3:$E$55,"",0,1)</f>
        <v>477.5</v>
      </c>
      <c r="H6112">
        <f>_xlfn.XLOOKUP(A6112,'List of Molecules Used'!$D$3:$D$55,'List of Molecules Used'!$F$3:$F$55,"",0,1)</f>
        <v>42.12</v>
      </c>
    </row>
    <row r="6113" spans="1:8">
      <c r="A6113" s="2" t="s">
        <v>166</v>
      </c>
      <c r="B6113" s="2"/>
      <c r="C6113">
        <v>477.5</v>
      </c>
      <c r="D6113">
        <v>9.5</v>
      </c>
      <c r="E6113">
        <v>119.53</v>
      </c>
      <c r="F6113" t="s">
        <v>238</v>
      </c>
      <c r="G6113">
        <f>_xlfn.XLOOKUP(A6113,'List of Molecules Used'!$D$3:$D$55,'List of Molecules Used'!$E$3:$E$55,"",0,1)</f>
        <v>477.5</v>
      </c>
      <c r="H6113">
        <f>_xlfn.XLOOKUP(A6113,'List of Molecules Used'!$D$3:$D$55,'List of Molecules Used'!$F$3:$F$55,"",0,1)</f>
        <v>42.12</v>
      </c>
    </row>
    <row r="6114" spans="1:8">
      <c r="A6114" s="2" t="s">
        <v>166</v>
      </c>
      <c r="B6114" s="2"/>
      <c r="C6114">
        <v>477.5</v>
      </c>
      <c r="D6114">
        <v>10</v>
      </c>
      <c r="E6114">
        <v>119.9</v>
      </c>
      <c r="F6114" t="s">
        <v>238</v>
      </c>
      <c r="G6114">
        <f>_xlfn.XLOOKUP(A6114,'List of Molecules Used'!$D$3:$D$55,'List of Molecules Used'!$E$3:$E$55,"",0,1)</f>
        <v>477.5</v>
      </c>
      <c r="H6114">
        <f>_xlfn.XLOOKUP(A6114,'List of Molecules Used'!$D$3:$D$55,'List of Molecules Used'!$F$3:$F$55,"",0,1)</f>
        <v>42.12</v>
      </c>
    </row>
    <row r="6115" spans="1:8">
      <c r="A6115" s="2" t="s">
        <v>170</v>
      </c>
      <c r="B6115" s="2"/>
      <c r="C6115">
        <v>205.13</v>
      </c>
      <c r="D6115">
        <v>1</v>
      </c>
      <c r="E6115">
        <v>114.15</v>
      </c>
      <c r="F6115" t="s">
        <v>237</v>
      </c>
      <c r="G6115">
        <f>_xlfn.XLOOKUP(A6115,'List of Molecules Used'!$D$3:$D$55,'List of Molecules Used'!$E$3:$E$55,"",0,1)</f>
        <v>410.26</v>
      </c>
      <c r="H6115">
        <f>_xlfn.XLOOKUP(A6115,'List of Molecules Used'!$D$3:$D$55,'List of Molecules Used'!$F$3:$F$55,"",0,1)</f>
        <v>40.549999999999997</v>
      </c>
    </row>
    <row r="6116" spans="1:8">
      <c r="A6116" s="2" t="s">
        <v>170</v>
      </c>
      <c r="B6116" s="2"/>
      <c r="C6116">
        <v>205.13</v>
      </c>
      <c r="D6116">
        <v>1.5</v>
      </c>
      <c r="E6116">
        <v>114.15</v>
      </c>
      <c r="F6116" t="s">
        <v>237</v>
      </c>
      <c r="G6116">
        <f>_xlfn.XLOOKUP(A6116,'List of Molecules Used'!$D$3:$D$55,'List of Molecules Used'!$E$3:$E$55,"",0,1)</f>
        <v>410.26</v>
      </c>
      <c r="H6116">
        <f>_xlfn.XLOOKUP(A6116,'List of Molecules Used'!$D$3:$D$55,'List of Molecules Used'!$F$3:$F$55,"",0,1)</f>
        <v>40.549999999999997</v>
      </c>
    </row>
    <row r="6117" spans="1:8">
      <c r="A6117" s="2" t="s">
        <v>170</v>
      </c>
      <c r="B6117" s="2"/>
      <c r="C6117">
        <v>205.13</v>
      </c>
      <c r="D6117">
        <v>2</v>
      </c>
      <c r="E6117">
        <v>114.14</v>
      </c>
      <c r="F6117" t="s">
        <v>237</v>
      </c>
      <c r="G6117">
        <f>_xlfn.XLOOKUP(A6117,'List of Molecules Used'!$D$3:$D$55,'List of Molecules Used'!$E$3:$E$55,"",0,1)</f>
        <v>410.26</v>
      </c>
      <c r="H6117">
        <f>_xlfn.XLOOKUP(A6117,'List of Molecules Used'!$D$3:$D$55,'List of Molecules Used'!$F$3:$F$55,"",0,1)</f>
        <v>40.549999999999997</v>
      </c>
    </row>
    <row r="6118" spans="1:8">
      <c r="A6118" s="2" t="s">
        <v>170</v>
      </c>
      <c r="B6118" s="2"/>
      <c r="C6118">
        <v>205.13</v>
      </c>
      <c r="D6118">
        <v>2.5</v>
      </c>
      <c r="E6118">
        <v>114.14</v>
      </c>
      <c r="F6118" t="s">
        <v>237</v>
      </c>
      <c r="G6118">
        <f>_xlfn.XLOOKUP(A6118,'List of Molecules Used'!$D$3:$D$55,'List of Molecules Used'!$E$3:$E$55,"",0,1)</f>
        <v>410.26</v>
      </c>
      <c r="H6118">
        <f>_xlfn.XLOOKUP(A6118,'List of Molecules Used'!$D$3:$D$55,'List of Molecules Used'!$F$3:$F$55,"",0,1)</f>
        <v>40.549999999999997</v>
      </c>
    </row>
    <row r="6119" spans="1:8">
      <c r="A6119" s="2" t="s">
        <v>170</v>
      </c>
      <c r="B6119" s="2"/>
      <c r="C6119">
        <v>205.13</v>
      </c>
      <c r="D6119">
        <v>3</v>
      </c>
      <c r="E6119">
        <v>114.13</v>
      </c>
      <c r="F6119" t="s">
        <v>237</v>
      </c>
      <c r="G6119">
        <f>_xlfn.XLOOKUP(A6119,'List of Molecules Used'!$D$3:$D$55,'List of Molecules Used'!$E$3:$E$55,"",0,1)</f>
        <v>410.26</v>
      </c>
      <c r="H6119">
        <f>_xlfn.XLOOKUP(A6119,'List of Molecules Used'!$D$3:$D$55,'List of Molecules Used'!$F$3:$F$55,"",0,1)</f>
        <v>40.549999999999997</v>
      </c>
    </row>
    <row r="6120" spans="1:8">
      <c r="A6120" s="2" t="s">
        <v>170</v>
      </c>
      <c r="B6120" s="2"/>
      <c r="C6120">
        <v>205.13</v>
      </c>
      <c r="D6120">
        <v>3.5</v>
      </c>
      <c r="E6120">
        <v>114.13</v>
      </c>
      <c r="F6120" t="s">
        <v>237</v>
      </c>
      <c r="G6120">
        <f>_xlfn.XLOOKUP(A6120,'List of Molecules Used'!$D$3:$D$55,'List of Molecules Used'!$E$3:$E$55,"",0,1)</f>
        <v>410.26</v>
      </c>
      <c r="H6120">
        <f>_xlfn.XLOOKUP(A6120,'List of Molecules Used'!$D$3:$D$55,'List of Molecules Used'!$F$3:$F$55,"",0,1)</f>
        <v>40.549999999999997</v>
      </c>
    </row>
    <row r="6121" spans="1:8">
      <c r="A6121" s="2" t="s">
        <v>170</v>
      </c>
      <c r="B6121" s="2"/>
      <c r="C6121">
        <v>205.13</v>
      </c>
      <c r="D6121">
        <v>4</v>
      </c>
      <c r="E6121">
        <v>114.12</v>
      </c>
      <c r="F6121" t="s">
        <v>237</v>
      </c>
      <c r="G6121">
        <f>_xlfn.XLOOKUP(A6121,'List of Molecules Used'!$D$3:$D$55,'List of Molecules Used'!$E$3:$E$55,"",0,1)</f>
        <v>410.26</v>
      </c>
      <c r="H6121">
        <f>_xlfn.XLOOKUP(A6121,'List of Molecules Used'!$D$3:$D$55,'List of Molecules Used'!$F$3:$F$55,"",0,1)</f>
        <v>40.549999999999997</v>
      </c>
    </row>
    <row r="6122" spans="1:8">
      <c r="A6122" s="2" t="s">
        <v>170</v>
      </c>
      <c r="B6122" s="2"/>
      <c r="C6122">
        <v>205.13</v>
      </c>
      <c r="D6122">
        <v>4.5</v>
      </c>
      <c r="E6122">
        <v>114.12</v>
      </c>
      <c r="F6122" t="s">
        <v>237</v>
      </c>
      <c r="G6122">
        <f>_xlfn.XLOOKUP(A6122,'List of Molecules Used'!$D$3:$D$55,'List of Molecules Used'!$E$3:$E$55,"",0,1)</f>
        <v>410.26</v>
      </c>
      <c r="H6122">
        <f>_xlfn.XLOOKUP(A6122,'List of Molecules Used'!$D$3:$D$55,'List of Molecules Used'!$F$3:$F$55,"",0,1)</f>
        <v>40.549999999999997</v>
      </c>
    </row>
    <row r="6123" spans="1:8">
      <c r="A6123" s="2" t="s">
        <v>170</v>
      </c>
      <c r="B6123" s="2"/>
      <c r="C6123">
        <v>205.13</v>
      </c>
      <c r="D6123">
        <v>5</v>
      </c>
      <c r="E6123">
        <v>114.11</v>
      </c>
      <c r="F6123" t="s">
        <v>237</v>
      </c>
      <c r="G6123">
        <f>_xlfn.XLOOKUP(A6123,'List of Molecules Used'!$D$3:$D$55,'List of Molecules Used'!$E$3:$E$55,"",0,1)</f>
        <v>410.26</v>
      </c>
      <c r="H6123">
        <f>_xlfn.XLOOKUP(A6123,'List of Molecules Used'!$D$3:$D$55,'List of Molecules Used'!$F$3:$F$55,"",0,1)</f>
        <v>40.549999999999997</v>
      </c>
    </row>
    <row r="6124" spans="1:8">
      <c r="A6124" s="2" t="s">
        <v>170</v>
      </c>
      <c r="B6124" s="2"/>
      <c r="C6124">
        <v>205.13</v>
      </c>
      <c r="D6124">
        <v>5.5</v>
      </c>
      <c r="E6124">
        <v>114.11</v>
      </c>
      <c r="F6124" t="s">
        <v>237</v>
      </c>
      <c r="G6124">
        <f>_xlfn.XLOOKUP(A6124,'List of Molecules Used'!$D$3:$D$55,'List of Molecules Used'!$E$3:$E$55,"",0,1)</f>
        <v>410.26</v>
      </c>
      <c r="H6124">
        <f>_xlfn.XLOOKUP(A6124,'List of Molecules Used'!$D$3:$D$55,'List of Molecules Used'!$F$3:$F$55,"",0,1)</f>
        <v>40.549999999999997</v>
      </c>
    </row>
    <row r="6125" spans="1:8">
      <c r="A6125" s="2" t="s">
        <v>170</v>
      </c>
      <c r="B6125" s="2"/>
      <c r="C6125">
        <v>205.13</v>
      </c>
      <c r="D6125">
        <v>6</v>
      </c>
      <c r="E6125">
        <v>114.11</v>
      </c>
      <c r="F6125" t="s">
        <v>237</v>
      </c>
      <c r="G6125">
        <f>_xlfn.XLOOKUP(A6125,'List of Molecules Used'!$D$3:$D$55,'List of Molecules Used'!$E$3:$E$55,"",0,1)</f>
        <v>410.26</v>
      </c>
      <c r="H6125">
        <f>_xlfn.XLOOKUP(A6125,'List of Molecules Used'!$D$3:$D$55,'List of Molecules Used'!$F$3:$F$55,"",0,1)</f>
        <v>40.549999999999997</v>
      </c>
    </row>
    <row r="6126" spans="1:8">
      <c r="A6126" s="2" t="s">
        <v>170</v>
      </c>
      <c r="B6126" s="2"/>
      <c r="C6126">
        <v>205.13</v>
      </c>
      <c r="D6126">
        <v>6.5</v>
      </c>
      <c r="E6126">
        <v>114.1</v>
      </c>
      <c r="F6126" t="s">
        <v>237</v>
      </c>
      <c r="G6126">
        <f>_xlfn.XLOOKUP(A6126,'List of Molecules Used'!$D$3:$D$55,'List of Molecules Used'!$E$3:$E$55,"",0,1)</f>
        <v>410.26</v>
      </c>
      <c r="H6126">
        <f>_xlfn.XLOOKUP(A6126,'List of Molecules Used'!$D$3:$D$55,'List of Molecules Used'!$F$3:$F$55,"",0,1)</f>
        <v>40.549999999999997</v>
      </c>
    </row>
    <row r="6127" spans="1:8">
      <c r="A6127" s="2" t="s">
        <v>170</v>
      </c>
      <c r="B6127" s="2"/>
      <c r="C6127">
        <v>205.13</v>
      </c>
      <c r="D6127">
        <v>7</v>
      </c>
      <c r="E6127">
        <v>114.1</v>
      </c>
      <c r="F6127" t="s">
        <v>237</v>
      </c>
      <c r="G6127">
        <f>_xlfn.XLOOKUP(A6127,'List of Molecules Used'!$D$3:$D$55,'List of Molecules Used'!$E$3:$E$55,"",0,1)</f>
        <v>410.26</v>
      </c>
      <c r="H6127">
        <f>_xlfn.XLOOKUP(A6127,'List of Molecules Used'!$D$3:$D$55,'List of Molecules Used'!$F$3:$F$55,"",0,1)</f>
        <v>40.549999999999997</v>
      </c>
    </row>
    <row r="6128" spans="1:8">
      <c r="A6128" s="2" t="s">
        <v>170</v>
      </c>
      <c r="B6128" s="2"/>
      <c r="C6128">
        <v>205.13</v>
      </c>
      <c r="D6128">
        <v>7.5</v>
      </c>
      <c r="E6128">
        <v>114.09</v>
      </c>
      <c r="F6128" t="s">
        <v>237</v>
      </c>
      <c r="G6128">
        <f>_xlfn.XLOOKUP(A6128,'List of Molecules Used'!$D$3:$D$55,'List of Molecules Used'!$E$3:$E$55,"",0,1)</f>
        <v>410.26</v>
      </c>
      <c r="H6128">
        <f>_xlfn.XLOOKUP(A6128,'List of Molecules Used'!$D$3:$D$55,'List of Molecules Used'!$F$3:$F$55,"",0,1)</f>
        <v>40.549999999999997</v>
      </c>
    </row>
    <row r="6129" spans="1:8">
      <c r="A6129" s="2" t="s">
        <v>170</v>
      </c>
      <c r="B6129" s="2"/>
      <c r="C6129">
        <v>205.13</v>
      </c>
      <c r="D6129">
        <v>8</v>
      </c>
      <c r="E6129">
        <v>114.09</v>
      </c>
      <c r="F6129" t="s">
        <v>237</v>
      </c>
      <c r="G6129">
        <f>_xlfn.XLOOKUP(A6129,'List of Molecules Used'!$D$3:$D$55,'List of Molecules Used'!$E$3:$E$55,"",0,1)</f>
        <v>410.26</v>
      </c>
      <c r="H6129">
        <f>_xlfn.XLOOKUP(A6129,'List of Molecules Used'!$D$3:$D$55,'List of Molecules Used'!$F$3:$F$55,"",0,1)</f>
        <v>40.549999999999997</v>
      </c>
    </row>
    <row r="6130" spans="1:8">
      <c r="A6130" s="2" t="s">
        <v>170</v>
      </c>
      <c r="B6130" s="2"/>
      <c r="C6130">
        <v>205.13</v>
      </c>
      <c r="D6130">
        <v>8.5</v>
      </c>
      <c r="E6130">
        <v>114.08</v>
      </c>
      <c r="F6130" t="s">
        <v>237</v>
      </c>
      <c r="G6130">
        <f>_xlfn.XLOOKUP(A6130,'List of Molecules Used'!$D$3:$D$55,'List of Molecules Used'!$E$3:$E$55,"",0,1)</f>
        <v>410.26</v>
      </c>
      <c r="H6130">
        <f>_xlfn.XLOOKUP(A6130,'List of Molecules Used'!$D$3:$D$55,'List of Molecules Used'!$F$3:$F$55,"",0,1)</f>
        <v>40.549999999999997</v>
      </c>
    </row>
    <row r="6131" spans="1:8">
      <c r="A6131" s="2" t="s">
        <v>170</v>
      </c>
      <c r="B6131" s="2"/>
      <c r="C6131">
        <v>205.13</v>
      </c>
      <c r="D6131">
        <v>9</v>
      </c>
      <c r="E6131">
        <v>114.08</v>
      </c>
      <c r="F6131" t="s">
        <v>237</v>
      </c>
      <c r="G6131">
        <f>_xlfn.XLOOKUP(A6131,'List of Molecules Used'!$D$3:$D$55,'List of Molecules Used'!$E$3:$E$55,"",0,1)</f>
        <v>410.26</v>
      </c>
      <c r="H6131">
        <f>_xlfn.XLOOKUP(A6131,'List of Molecules Used'!$D$3:$D$55,'List of Molecules Used'!$F$3:$F$55,"",0,1)</f>
        <v>40.549999999999997</v>
      </c>
    </row>
    <row r="6132" spans="1:8">
      <c r="A6132" s="2" t="s">
        <v>170</v>
      </c>
      <c r="B6132" s="2"/>
      <c r="C6132">
        <v>205.13</v>
      </c>
      <c r="D6132">
        <v>9.5</v>
      </c>
      <c r="E6132">
        <v>114.08</v>
      </c>
      <c r="F6132" t="s">
        <v>237</v>
      </c>
      <c r="G6132">
        <f>_xlfn.XLOOKUP(A6132,'List of Molecules Used'!$D$3:$D$55,'List of Molecules Used'!$E$3:$E$55,"",0,1)</f>
        <v>410.26</v>
      </c>
      <c r="H6132">
        <f>_xlfn.XLOOKUP(A6132,'List of Molecules Used'!$D$3:$D$55,'List of Molecules Used'!$F$3:$F$55,"",0,1)</f>
        <v>40.549999999999997</v>
      </c>
    </row>
    <row r="6133" spans="1:8">
      <c r="A6133" s="2" t="s">
        <v>170</v>
      </c>
      <c r="B6133" s="2"/>
      <c r="C6133">
        <v>205.13</v>
      </c>
      <c r="D6133">
        <v>10</v>
      </c>
      <c r="E6133">
        <v>114.07</v>
      </c>
      <c r="F6133" t="s">
        <v>237</v>
      </c>
      <c r="G6133">
        <f>_xlfn.XLOOKUP(A6133,'List of Molecules Used'!$D$3:$D$55,'List of Molecules Used'!$E$3:$E$55,"",0,1)</f>
        <v>410.26</v>
      </c>
      <c r="H6133">
        <f>_xlfn.XLOOKUP(A6133,'List of Molecules Used'!$D$3:$D$55,'List of Molecules Used'!$F$3:$F$55,"",0,1)</f>
        <v>40.549999999999997</v>
      </c>
    </row>
    <row r="6134" spans="1:8">
      <c r="A6134" s="2" t="s">
        <v>170</v>
      </c>
      <c r="B6134" s="2"/>
      <c r="C6134">
        <v>246.16</v>
      </c>
      <c r="D6134">
        <v>1</v>
      </c>
      <c r="E6134">
        <v>120.39</v>
      </c>
      <c r="F6134" t="s">
        <v>237</v>
      </c>
      <c r="G6134">
        <f>_xlfn.XLOOKUP(A6134,'List of Molecules Used'!$D$3:$D$55,'List of Molecules Used'!$E$3:$E$55,"",0,1)</f>
        <v>410.26</v>
      </c>
      <c r="H6134">
        <f>_xlfn.XLOOKUP(A6134,'List of Molecules Used'!$D$3:$D$55,'List of Molecules Used'!$F$3:$F$55,"",0,1)</f>
        <v>40.549999999999997</v>
      </c>
    </row>
    <row r="6135" spans="1:8">
      <c r="A6135" s="2" t="s">
        <v>170</v>
      </c>
      <c r="B6135" s="2"/>
      <c r="C6135">
        <v>246.16</v>
      </c>
      <c r="D6135">
        <v>1.5</v>
      </c>
      <c r="E6135">
        <v>120.38</v>
      </c>
      <c r="F6135" t="s">
        <v>237</v>
      </c>
      <c r="G6135">
        <f>_xlfn.XLOOKUP(A6135,'List of Molecules Used'!$D$3:$D$55,'List of Molecules Used'!$E$3:$E$55,"",0,1)</f>
        <v>410.26</v>
      </c>
      <c r="H6135">
        <f>_xlfn.XLOOKUP(A6135,'List of Molecules Used'!$D$3:$D$55,'List of Molecules Used'!$F$3:$F$55,"",0,1)</f>
        <v>40.549999999999997</v>
      </c>
    </row>
    <row r="6136" spans="1:8">
      <c r="A6136" s="2" t="s">
        <v>170</v>
      </c>
      <c r="B6136" s="2"/>
      <c r="C6136">
        <v>246.16</v>
      </c>
      <c r="D6136">
        <v>2</v>
      </c>
      <c r="E6136">
        <v>120.37</v>
      </c>
      <c r="F6136" t="s">
        <v>237</v>
      </c>
      <c r="G6136">
        <f>_xlfn.XLOOKUP(A6136,'List of Molecules Used'!$D$3:$D$55,'List of Molecules Used'!$E$3:$E$55,"",0,1)</f>
        <v>410.26</v>
      </c>
      <c r="H6136">
        <f>_xlfn.XLOOKUP(A6136,'List of Molecules Used'!$D$3:$D$55,'List of Molecules Used'!$F$3:$F$55,"",0,1)</f>
        <v>40.549999999999997</v>
      </c>
    </row>
    <row r="6137" spans="1:8">
      <c r="A6137" s="2" t="s">
        <v>170</v>
      </c>
      <c r="B6137" s="2"/>
      <c r="C6137">
        <v>246.16</v>
      </c>
      <c r="D6137">
        <v>2.5</v>
      </c>
      <c r="E6137">
        <v>120.36</v>
      </c>
      <c r="F6137" t="s">
        <v>237</v>
      </c>
      <c r="G6137">
        <f>_xlfn.XLOOKUP(A6137,'List of Molecules Used'!$D$3:$D$55,'List of Molecules Used'!$E$3:$E$55,"",0,1)</f>
        <v>410.26</v>
      </c>
      <c r="H6137">
        <f>_xlfn.XLOOKUP(A6137,'List of Molecules Used'!$D$3:$D$55,'List of Molecules Used'!$F$3:$F$55,"",0,1)</f>
        <v>40.549999999999997</v>
      </c>
    </row>
    <row r="6138" spans="1:8">
      <c r="A6138" s="2" t="s">
        <v>170</v>
      </c>
      <c r="B6138" s="2"/>
      <c r="C6138">
        <v>246.16</v>
      </c>
      <c r="D6138">
        <v>3</v>
      </c>
      <c r="E6138">
        <v>120.35</v>
      </c>
      <c r="F6138" t="s">
        <v>237</v>
      </c>
      <c r="G6138">
        <f>_xlfn.XLOOKUP(A6138,'List of Molecules Used'!$D$3:$D$55,'List of Molecules Used'!$E$3:$E$55,"",0,1)</f>
        <v>410.26</v>
      </c>
      <c r="H6138">
        <f>_xlfn.XLOOKUP(A6138,'List of Molecules Used'!$D$3:$D$55,'List of Molecules Used'!$F$3:$F$55,"",0,1)</f>
        <v>40.549999999999997</v>
      </c>
    </row>
    <row r="6139" spans="1:8">
      <c r="A6139" s="2" t="s">
        <v>170</v>
      </c>
      <c r="B6139" s="2"/>
      <c r="C6139">
        <v>246.16</v>
      </c>
      <c r="D6139">
        <v>3.5</v>
      </c>
      <c r="E6139">
        <v>120.34</v>
      </c>
      <c r="F6139" t="s">
        <v>237</v>
      </c>
      <c r="G6139">
        <f>_xlfn.XLOOKUP(A6139,'List of Molecules Used'!$D$3:$D$55,'List of Molecules Used'!$E$3:$E$55,"",0,1)</f>
        <v>410.26</v>
      </c>
      <c r="H6139">
        <f>_xlfn.XLOOKUP(A6139,'List of Molecules Used'!$D$3:$D$55,'List of Molecules Used'!$F$3:$F$55,"",0,1)</f>
        <v>40.549999999999997</v>
      </c>
    </row>
    <row r="6140" spans="1:8">
      <c r="A6140" s="2" t="s">
        <v>170</v>
      </c>
      <c r="B6140" s="2"/>
      <c r="C6140">
        <v>246.16</v>
      </c>
      <c r="D6140">
        <v>4</v>
      </c>
      <c r="E6140">
        <v>120.33</v>
      </c>
      <c r="F6140" t="s">
        <v>237</v>
      </c>
      <c r="G6140">
        <f>_xlfn.XLOOKUP(A6140,'List of Molecules Used'!$D$3:$D$55,'List of Molecules Used'!$E$3:$E$55,"",0,1)</f>
        <v>410.26</v>
      </c>
      <c r="H6140">
        <f>_xlfn.XLOOKUP(A6140,'List of Molecules Used'!$D$3:$D$55,'List of Molecules Used'!$F$3:$F$55,"",0,1)</f>
        <v>40.549999999999997</v>
      </c>
    </row>
    <row r="6141" spans="1:8">
      <c r="A6141" s="2" t="s">
        <v>170</v>
      </c>
      <c r="B6141" s="2"/>
      <c r="C6141">
        <v>246.16</v>
      </c>
      <c r="D6141">
        <v>4.5</v>
      </c>
      <c r="E6141">
        <v>120.32</v>
      </c>
      <c r="F6141" t="s">
        <v>237</v>
      </c>
      <c r="G6141">
        <f>_xlfn.XLOOKUP(A6141,'List of Molecules Used'!$D$3:$D$55,'List of Molecules Used'!$E$3:$E$55,"",0,1)</f>
        <v>410.26</v>
      </c>
      <c r="H6141">
        <f>_xlfn.XLOOKUP(A6141,'List of Molecules Used'!$D$3:$D$55,'List of Molecules Used'!$F$3:$F$55,"",0,1)</f>
        <v>40.549999999999997</v>
      </c>
    </row>
    <row r="6142" spans="1:8">
      <c r="A6142" s="2" t="s">
        <v>170</v>
      </c>
      <c r="B6142" s="2"/>
      <c r="C6142">
        <v>246.16</v>
      </c>
      <c r="D6142">
        <v>5</v>
      </c>
      <c r="E6142">
        <v>120.31</v>
      </c>
      <c r="F6142" t="s">
        <v>237</v>
      </c>
      <c r="G6142">
        <f>_xlfn.XLOOKUP(A6142,'List of Molecules Used'!$D$3:$D$55,'List of Molecules Used'!$E$3:$E$55,"",0,1)</f>
        <v>410.26</v>
      </c>
      <c r="H6142">
        <f>_xlfn.XLOOKUP(A6142,'List of Molecules Used'!$D$3:$D$55,'List of Molecules Used'!$F$3:$F$55,"",0,1)</f>
        <v>40.549999999999997</v>
      </c>
    </row>
    <row r="6143" spans="1:8">
      <c r="A6143" s="2" t="s">
        <v>170</v>
      </c>
      <c r="B6143" s="2"/>
      <c r="C6143">
        <v>246.16</v>
      </c>
      <c r="D6143">
        <v>5.5</v>
      </c>
      <c r="E6143">
        <v>120.3</v>
      </c>
      <c r="F6143" t="s">
        <v>237</v>
      </c>
      <c r="G6143">
        <f>_xlfn.XLOOKUP(A6143,'List of Molecules Used'!$D$3:$D$55,'List of Molecules Used'!$E$3:$E$55,"",0,1)</f>
        <v>410.26</v>
      </c>
      <c r="H6143">
        <f>_xlfn.XLOOKUP(A6143,'List of Molecules Used'!$D$3:$D$55,'List of Molecules Used'!$F$3:$F$55,"",0,1)</f>
        <v>40.549999999999997</v>
      </c>
    </row>
    <row r="6144" spans="1:8">
      <c r="A6144" s="2" t="s">
        <v>170</v>
      </c>
      <c r="B6144" s="2"/>
      <c r="C6144">
        <v>246.16</v>
      </c>
      <c r="D6144">
        <v>6</v>
      </c>
      <c r="E6144">
        <v>120.29</v>
      </c>
      <c r="F6144" t="s">
        <v>237</v>
      </c>
      <c r="G6144">
        <f>_xlfn.XLOOKUP(A6144,'List of Molecules Used'!$D$3:$D$55,'List of Molecules Used'!$E$3:$E$55,"",0,1)</f>
        <v>410.26</v>
      </c>
      <c r="H6144">
        <f>_xlfn.XLOOKUP(A6144,'List of Molecules Used'!$D$3:$D$55,'List of Molecules Used'!$F$3:$F$55,"",0,1)</f>
        <v>40.549999999999997</v>
      </c>
    </row>
    <row r="6145" spans="1:8">
      <c r="A6145" s="2" t="s">
        <v>170</v>
      </c>
      <c r="B6145" s="2"/>
      <c r="C6145">
        <v>246.16</v>
      </c>
      <c r="D6145">
        <v>6.5</v>
      </c>
      <c r="E6145">
        <v>120.28</v>
      </c>
      <c r="F6145" t="s">
        <v>237</v>
      </c>
      <c r="G6145">
        <f>_xlfn.XLOOKUP(A6145,'List of Molecules Used'!$D$3:$D$55,'List of Molecules Used'!$E$3:$E$55,"",0,1)</f>
        <v>410.26</v>
      </c>
      <c r="H6145">
        <f>_xlfn.XLOOKUP(A6145,'List of Molecules Used'!$D$3:$D$55,'List of Molecules Used'!$F$3:$F$55,"",0,1)</f>
        <v>40.549999999999997</v>
      </c>
    </row>
    <row r="6146" spans="1:8">
      <c r="A6146" s="2" t="s">
        <v>170</v>
      </c>
      <c r="B6146" s="2"/>
      <c r="C6146">
        <v>246.16</v>
      </c>
      <c r="D6146">
        <v>7</v>
      </c>
      <c r="E6146">
        <v>120.27</v>
      </c>
      <c r="F6146" t="s">
        <v>237</v>
      </c>
      <c r="G6146">
        <f>_xlfn.XLOOKUP(A6146,'List of Molecules Used'!$D$3:$D$55,'List of Molecules Used'!$E$3:$E$55,"",0,1)</f>
        <v>410.26</v>
      </c>
      <c r="H6146">
        <f>_xlfn.XLOOKUP(A6146,'List of Molecules Used'!$D$3:$D$55,'List of Molecules Used'!$F$3:$F$55,"",0,1)</f>
        <v>40.549999999999997</v>
      </c>
    </row>
    <row r="6147" spans="1:8">
      <c r="A6147" s="2" t="s">
        <v>170</v>
      </c>
      <c r="B6147" s="2"/>
      <c r="C6147">
        <v>246.16</v>
      </c>
      <c r="D6147">
        <v>7.5</v>
      </c>
      <c r="E6147">
        <v>120.26</v>
      </c>
      <c r="F6147" t="s">
        <v>237</v>
      </c>
      <c r="G6147">
        <f>_xlfn.XLOOKUP(A6147,'List of Molecules Used'!$D$3:$D$55,'List of Molecules Used'!$E$3:$E$55,"",0,1)</f>
        <v>410.26</v>
      </c>
      <c r="H6147">
        <f>_xlfn.XLOOKUP(A6147,'List of Molecules Used'!$D$3:$D$55,'List of Molecules Used'!$F$3:$F$55,"",0,1)</f>
        <v>40.549999999999997</v>
      </c>
    </row>
    <row r="6148" spans="1:8">
      <c r="A6148" s="2" t="s">
        <v>170</v>
      </c>
      <c r="B6148" s="2"/>
      <c r="C6148">
        <v>246.16</v>
      </c>
      <c r="D6148">
        <v>8</v>
      </c>
      <c r="E6148">
        <v>120.25</v>
      </c>
      <c r="F6148" t="s">
        <v>237</v>
      </c>
      <c r="G6148">
        <f>_xlfn.XLOOKUP(A6148,'List of Molecules Used'!$D$3:$D$55,'List of Molecules Used'!$E$3:$E$55,"",0,1)</f>
        <v>410.26</v>
      </c>
      <c r="H6148">
        <f>_xlfn.XLOOKUP(A6148,'List of Molecules Used'!$D$3:$D$55,'List of Molecules Used'!$F$3:$F$55,"",0,1)</f>
        <v>40.549999999999997</v>
      </c>
    </row>
    <row r="6149" spans="1:8">
      <c r="A6149" s="2" t="s">
        <v>170</v>
      </c>
      <c r="B6149" s="2"/>
      <c r="C6149">
        <v>246.16</v>
      </c>
      <c r="D6149">
        <v>8.5</v>
      </c>
      <c r="E6149">
        <v>120.25</v>
      </c>
      <c r="F6149" t="s">
        <v>237</v>
      </c>
      <c r="G6149">
        <f>_xlfn.XLOOKUP(A6149,'List of Molecules Used'!$D$3:$D$55,'List of Molecules Used'!$E$3:$E$55,"",0,1)</f>
        <v>410.26</v>
      </c>
      <c r="H6149">
        <f>_xlfn.XLOOKUP(A6149,'List of Molecules Used'!$D$3:$D$55,'List of Molecules Used'!$F$3:$F$55,"",0,1)</f>
        <v>40.549999999999997</v>
      </c>
    </row>
    <row r="6150" spans="1:8">
      <c r="A6150" s="2" t="s">
        <v>170</v>
      </c>
      <c r="B6150" s="2"/>
      <c r="C6150">
        <v>246.16</v>
      </c>
      <c r="D6150">
        <v>9</v>
      </c>
      <c r="E6150">
        <v>120.24</v>
      </c>
      <c r="F6150" t="s">
        <v>237</v>
      </c>
      <c r="G6150">
        <f>_xlfn.XLOOKUP(A6150,'List of Molecules Used'!$D$3:$D$55,'List of Molecules Used'!$E$3:$E$55,"",0,1)</f>
        <v>410.26</v>
      </c>
      <c r="H6150">
        <f>_xlfn.XLOOKUP(A6150,'List of Molecules Used'!$D$3:$D$55,'List of Molecules Used'!$F$3:$F$55,"",0,1)</f>
        <v>40.549999999999997</v>
      </c>
    </row>
    <row r="6151" spans="1:8">
      <c r="A6151" s="2" t="s">
        <v>170</v>
      </c>
      <c r="B6151" s="2"/>
      <c r="C6151">
        <v>246.16</v>
      </c>
      <c r="D6151">
        <v>9.5</v>
      </c>
      <c r="E6151">
        <v>120.23</v>
      </c>
      <c r="F6151" t="s">
        <v>237</v>
      </c>
      <c r="G6151">
        <f>_xlfn.XLOOKUP(A6151,'List of Molecules Used'!$D$3:$D$55,'List of Molecules Used'!$E$3:$E$55,"",0,1)</f>
        <v>410.26</v>
      </c>
      <c r="H6151">
        <f>_xlfn.XLOOKUP(A6151,'List of Molecules Used'!$D$3:$D$55,'List of Molecules Used'!$F$3:$F$55,"",0,1)</f>
        <v>40.549999999999997</v>
      </c>
    </row>
    <row r="6152" spans="1:8">
      <c r="A6152" s="2" t="s">
        <v>170</v>
      </c>
      <c r="B6152" s="2"/>
      <c r="C6152">
        <v>246.16</v>
      </c>
      <c r="D6152">
        <v>10</v>
      </c>
      <c r="E6152">
        <v>120.22</v>
      </c>
      <c r="F6152" t="s">
        <v>237</v>
      </c>
      <c r="G6152">
        <f>_xlfn.XLOOKUP(A6152,'List of Molecules Used'!$D$3:$D$55,'List of Molecules Used'!$E$3:$E$55,"",0,1)</f>
        <v>410.26</v>
      </c>
      <c r="H6152">
        <f>_xlfn.XLOOKUP(A6152,'List of Molecules Used'!$D$3:$D$55,'List of Molecules Used'!$F$3:$F$55,"",0,1)</f>
        <v>40.549999999999997</v>
      </c>
    </row>
    <row r="6153" spans="1:8">
      <c r="A6153" s="2" t="s">
        <v>170</v>
      </c>
      <c r="B6153" s="2"/>
      <c r="C6153">
        <v>287.18</v>
      </c>
      <c r="D6153">
        <v>1</v>
      </c>
      <c r="E6153">
        <v>84.215000000000003</v>
      </c>
      <c r="F6153" t="s">
        <v>238</v>
      </c>
      <c r="G6153">
        <f>_xlfn.XLOOKUP(A6153,'List of Molecules Used'!$D$3:$D$55,'List of Molecules Used'!$E$3:$E$55,"",0,1)</f>
        <v>410.26</v>
      </c>
      <c r="H6153">
        <f>_xlfn.XLOOKUP(A6153,'List of Molecules Used'!$D$3:$D$55,'List of Molecules Used'!$F$3:$F$55,"",0,1)</f>
        <v>40.549999999999997</v>
      </c>
    </row>
    <row r="6154" spans="1:8">
      <c r="A6154" s="2" t="s">
        <v>170</v>
      </c>
      <c r="B6154" s="2"/>
      <c r="C6154">
        <v>287.18</v>
      </c>
      <c r="D6154">
        <v>1.5</v>
      </c>
      <c r="E6154">
        <v>86.06</v>
      </c>
      <c r="F6154" t="s">
        <v>238</v>
      </c>
      <c r="G6154">
        <f>_xlfn.XLOOKUP(A6154,'List of Molecules Used'!$D$3:$D$55,'List of Molecules Used'!$E$3:$E$55,"",0,1)</f>
        <v>410.26</v>
      </c>
      <c r="H6154">
        <f>_xlfn.XLOOKUP(A6154,'List of Molecules Used'!$D$3:$D$55,'List of Molecules Used'!$F$3:$F$55,"",0,1)</f>
        <v>40.549999999999997</v>
      </c>
    </row>
    <row r="6155" spans="1:8">
      <c r="A6155" s="2" t="s">
        <v>170</v>
      </c>
      <c r="B6155" s="2"/>
      <c r="C6155">
        <v>287.18</v>
      </c>
      <c r="D6155">
        <v>2</v>
      </c>
      <c r="E6155">
        <v>88.233000000000004</v>
      </c>
      <c r="F6155" t="s">
        <v>238</v>
      </c>
      <c r="G6155">
        <f>_xlfn.XLOOKUP(A6155,'List of Molecules Used'!$D$3:$D$55,'List of Molecules Used'!$E$3:$E$55,"",0,1)</f>
        <v>410.26</v>
      </c>
      <c r="H6155">
        <f>_xlfn.XLOOKUP(A6155,'List of Molecules Used'!$D$3:$D$55,'List of Molecules Used'!$F$3:$F$55,"",0,1)</f>
        <v>40.549999999999997</v>
      </c>
    </row>
    <row r="6156" spans="1:8">
      <c r="A6156" s="2" t="s">
        <v>170</v>
      </c>
      <c r="B6156" s="2"/>
      <c r="C6156">
        <v>287.18</v>
      </c>
      <c r="D6156">
        <v>2.3763999999999998</v>
      </c>
      <c r="E6156">
        <v>90.123000000000005</v>
      </c>
      <c r="F6156" t="s">
        <v>238</v>
      </c>
      <c r="G6156">
        <f>_xlfn.XLOOKUP(A6156,'List of Molecules Used'!$D$3:$D$55,'List of Molecules Used'!$E$3:$E$55,"",0,1)</f>
        <v>410.26</v>
      </c>
      <c r="H6156">
        <f>_xlfn.XLOOKUP(A6156,'List of Molecules Used'!$D$3:$D$55,'List of Molecules Used'!$F$3:$F$55,"",0,1)</f>
        <v>40.549999999999997</v>
      </c>
    </row>
    <row r="6157" spans="1:8">
      <c r="A6157" s="2" t="s">
        <v>170</v>
      </c>
      <c r="B6157" s="2"/>
      <c r="C6157">
        <v>287.18</v>
      </c>
      <c r="D6157">
        <v>2.3763999999999998</v>
      </c>
      <c r="E6157">
        <v>129.13</v>
      </c>
      <c r="F6157" t="s">
        <v>237</v>
      </c>
      <c r="G6157">
        <f>_xlfn.XLOOKUP(A6157,'List of Molecules Used'!$D$3:$D$55,'List of Molecules Used'!$E$3:$E$55,"",0,1)</f>
        <v>410.26</v>
      </c>
      <c r="H6157">
        <f>_xlfn.XLOOKUP(A6157,'List of Molecules Used'!$D$3:$D$55,'List of Molecules Used'!$F$3:$F$55,"",0,1)</f>
        <v>40.549999999999997</v>
      </c>
    </row>
    <row r="6158" spans="1:8">
      <c r="A6158" s="2" t="s">
        <v>170</v>
      </c>
      <c r="B6158" s="2"/>
      <c r="C6158">
        <v>287.18</v>
      </c>
      <c r="D6158">
        <v>2.5</v>
      </c>
      <c r="E6158">
        <v>129.12</v>
      </c>
      <c r="F6158" t="s">
        <v>237</v>
      </c>
      <c r="G6158">
        <f>_xlfn.XLOOKUP(A6158,'List of Molecules Used'!$D$3:$D$55,'List of Molecules Used'!$E$3:$E$55,"",0,1)</f>
        <v>410.26</v>
      </c>
      <c r="H6158">
        <f>_xlfn.XLOOKUP(A6158,'List of Molecules Used'!$D$3:$D$55,'List of Molecules Used'!$F$3:$F$55,"",0,1)</f>
        <v>40.549999999999997</v>
      </c>
    </row>
    <row r="6159" spans="1:8">
      <c r="A6159" s="2" t="s">
        <v>170</v>
      </c>
      <c r="B6159" s="2"/>
      <c r="C6159">
        <v>287.18</v>
      </c>
      <c r="D6159">
        <v>3</v>
      </c>
      <c r="E6159">
        <v>129.1</v>
      </c>
      <c r="F6159" t="s">
        <v>237</v>
      </c>
      <c r="G6159">
        <f>_xlfn.XLOOKUP(A6159,'List of Molecules Used'!$D$3:$D$55,'List of Molecules Used'!$E$3:$E$55,"",0,1)</f>
        <v>410.26</v>
      </c>
      <c r="H6159">
        <f>_xlfn.XLOOKUP(A6159,'List of Molecules Used'!$D$3:$D$55,'List of Molecules Used'!$F$3:$F$55,"",0,1)</f>
        <v>40.549999999999997</v>
      </c>
    </row>
    <row r="6160" spans="1:8">
      <c r="A6160" s="2" t="s">
        <v>170</v>
      </c>
      <c r="B6160" s="2"/>
      <c r="C6160">
        <v>287.18</v>
      </c>
      <c r="D6160">
        <v>3.5</v>
      </c>
      <c r="E6160">
        <v>129.08000000000001</v>
      </c>
      <c r="F6160" t="s">
        <v>237</v>
      </c>
      <c r="G6160">
        <f>_xlfn.XLOOKUP(A6160,'List of Molecules Used'!$D$3:$D$55,'List of Molecules Used'!$E$3:$E$55,"",0,1)</f>
        <v>410.26</v>
      </c>
      <c r="H6160">
        <f>_xlfn.XLOOKUP(A6160,'List of Molecules Used'!$D$3:$D$55,'List of Molecules Used'!$F$3:$F$55,"",0,1)</f>
        <v>40.549999999999997</v>
      </c>
    </row>
    <row r="6161" spans="1:8">
      <c r="A6161" s="2" t="s">
        <v>170</v>
      </c>
      <c r="B6161" s="2"/>
      <c r="C6161">
        <v>287.18</v>
      </c>
      <c r="D6161">
        <v>4</v>
      </c>
      <c r="E6161">
        <v>129.06</v>
      </c>
      <c r="F6161" t="s">
        <v>237</v>
      </c>
      <c r="G6161">
        <f>_xlfn.XLOOKUP(A6161,'List of Molecules Used'!$D$3:$D$55,'List of Molecules Used'!$E$3:$E$55,"",0,1)</f>
        <v>410.26</v>
      </c>
      <c r="H6161">
        <f>_xlfn.XLOOKUP(A6161,'List of Molecules Used'!$D$3:$D$55,'List of Molecules Used'!$F$3:$F$55,"",0,1)</f>
        <v>40.549999999999997</v>
      </c>
    </row>
    <row r="6162" spans="1:8">
      <c r="A6162" s="2" t="s">
        <v>170</v>
      </c>
      <c r="B6162" s="2"/>
      <c r="C6162">
        <v>287.18</v>
      </c>
      <c r="D6162">
        <v>4.5</v>
      </c>
      <c r="E6162">
        <v>129.03</v>
      </c>
      <c r="F6162" t="s">
        <v>237</v>
      </c>
      <c r="G6162">
        <f>_xlfn.XLOOKUP(A6162,'List of Molecules Used'!$D$3:$D$55,'List of Molecules Used'!$E$3:$E$55,"",0,1)</f>
        <v>410.26</v>
      </c>
      <c r="H6162">
        <f>_xlfn.XLOOKUP(A6162,'List of Molecules Used'!$D$3:$D$55,'List of Molecules Used'!$F$3:$F$55,"",0,1)</f>
        <v>40.549999999999997</v>
      </c>
    </row>
    <row r="6163" spans="1:8">
      <c r="A6163" s="2" t="s">
        <v>170</v>
      </c>
      <c r="B6163" s="2"/>
      <c r="C6163">
        <v>287.18</v>
      </c>
      <c r="D6163">
        <v>5</v>
      </c>
      <c r="E6163">
        <v>129.01</v>
      </c>
      <c r="F6163" t="s">
        <v>237</v>
      </c>
      <c r="G6163">
        <f>_xlfn.XLOOKUP(A6163,'List of Molecules Used'!$D$3:$D$55,'List of Molecules Used'!$E$3:$E$55,"",0,1)</f>
        <v>410.26</v>
      </c>
      <c r="H6163">
        <f>_xlfn.XLOOKUP(A6163,'List of Molecules Used'!$D$3:$D$55,'List of Molecules Used'!$F$3:$F$55,"",0,1)</f>
        <v>40.549999999999997</v>
      </c>
    </row>
    <row r="6164" spans="1:8">
      <c r="A6164" s="2" t="s">
        <v>170</v>
      </c>
      <c r="B6164" s="2"/>
      <c r="C6164">
        <v>287.18</v>
      </c>
      <c r="D6164">
        <v>5.5</v>
      </c>
      <c r="E6164">
        <v>128.99</v>
      </c>
      <c r="F6164" t="s">
        <v>237</v>
      </c>
      <c r="G6164">
        <f>_xlfn.XLOOKUP(A6164,'List of Molecules Used'!$D$3:$D$55,'List of Molecules Used'!$E$3:$E$55,"",0,1)</f>
        <v>410.26</v>
      </c>
      <c r="H6164">
        <f>_xlfn.XLOOKUP(A6164,'List of Molecules Used'!$D$3:$D$55,'List of Molecules Used'!$F$3:$F$55,"",0,1)</f>
        <v>40.549999999999997</v>
      </c>
    </row>
    <row r="6165" spans="1:8">
      <c r="A6165" s="2" t="s">
        <v>170</v>
      </c>
      <c r="B6165" s="2"/>
      <c r="C6165">
        <v>287.18</v>
      </c>
      <c r="D6165">
        <v>6</v>
      </c>
      <c r="E6165">
        <v>128.97</v>
      </c>
      <c r="F6165" t="s">
        <v>237</v>
      </c>
      <c r="G6165">
        <f>_xlfn.XLOOKUP(A6165,'List of Molecules Used'!$D$3:$D$55,'List of Molecules Used'!$E$3:$E$55,"",0,1)</f>
        <v>410.26</v>
      </c>
      <c r="H6165">
        <f>_xlfn.XLOOKUP(A6165,'List of Molecules Used'!$D$3:$D$55,'List of Molecules Used'!$F$3:$F$55,"",0,1)</f>
        <v>40.549999999999997</v>
      </c>
    </row>
    <row r="6166" spans="1:8">
      <c r="A6166" s="2" t="s">
        <v>170</v>
      </c>
      <c r="B6166" s="2"/>
      <c r="C6166">
        <v>287.18</v>
      </c>
      <c r="D6166">
        <v>6.5</v>
      </c>
      <c r="E6166">
        <v>128.94999999999999</v>
      </c>
      <c r="F6166" t="s">
        <v>237</v>
      </c>
      <c r="G6166">
        <f>_xlfn.XLOOKUP(A6166,'List of Molecules Used'!$D$3:$D$55,'List of Molecules Used'!$E$3:$E$55,"",0,1)</f>
        <v>410.26</v>
      </c>
      <c r="H6166">
        <f>_xlfn.XLOOKUP(A6166,'List of Molecules Used'!$D$3:$D$55,'List of Molecules Used'!$F$3:$F$55,"",0,1)</f>
        <v>40.549999999999997</v>
      </c>
    </row>
    <row r="6167" spans="1:8">
      <c r="A6167" s="2" t="s">
        <v>170</v>
      </c>
      <c r="B6167" s="2"/>
      <c r="C6167">
        <v>287.18</v>
      </c>
      <c r="D6167">
        <v>7</v>
      </c>
      <c r="E6167">
        <v>128.91999999999999</v>
      </c>
      <c r="F6167" t="s">
        <v>237</v>
      </c>
      <c r="G6167">
        <f>_xlfn.XLOOKUP(A6167,'List of Molecules Used'!$D$3:$D$55,'List of Molecules Used'!$E$3:$E$55,"",0,1)</f>
        <v>410.26</v>
      </c>
      <c r="H6167">
        <f>_xlfn.XLOOKUP(A6167,'List of Molecules Used'!$D$3:$D$55,'List of Molecules Used'!$F$3:$F$55,"",0,1)</f>
        <v>40.549999999999997</v>
      </c>
    </row>
    <row r="6168" spans="1:8">
      <c r="A6168" s="2" t="s">
        <v>170</v>
      </c>
      <c r="B6168" s="2"/>
      <c r="C6168">
        <v>287.18</v>
      </c>
      <c r="D6168">
        <v>7.5</v>
      </c>
      <c r="E6168">
        <v>128.9</v>
      </c>
      <c r="F6168" t="s">
        <v>237</v>
      </c>
      <c r="G6168">
        <f>_xlfn.XLOOKUP(A6168,'List of Molecules Used'!$D$3:$D$55,'List of Molecules Used'!$E$3:$E$55,"",0,1)</f>
        <v>410.26</v>
      </c>
      <c r="H6168">
        <f>_xlfn.XLOOKUP(A6168,'List of Molecules Used'!$D$3:$D$55,'List of Molecules Used'!$F$3:$F$55,"",0,1)</f>
        <v>40.549999999999997</v>
      </c>
    </row>
    <row r="6169" spans="1:8">
      <c r="A6169" s="2" t="s">
        <v>170</v>
      </c>
      <c r="B6169" s="2"/>
      <c r="C6169">
        <v>287.18</v>
      </c>
      <c r="D6169">
        <v>8</v>
      </c>
      <c r="E6169">
        <v>128.88</v>
      </c>
      <c r="F6169" t="s">
        <v>237</v>
      </c>
      <c r="G6169">
        <f>_xlfn.XLOOKUP(A6169,'List of Molecules Used'!$D$3:$D$55,'List of Molecules Used'!$E$3:$E$55,"",0,1)</f>
        <v>410.26</v>
      </c>
      <c r="H6169">
        <f>_xlfn.XLOOKUP(A6169,'List of Molecules Used'!$D$3:$D$55,'List of Molecules Used'!$F$3:$F$55,"",0,1)</f>
        <v>40.549999999999997</v>
      </c>
    </row>
    <row r="6170" spans="1:8">
      <c r="A6170" s="2" t="s">
        <v>170</v>
      </c>
      <c r="B6170" s="2"/>
      <c r="C6170">
        <v>287.18</v>
      </c>
      <c r="D6170">
        <v>8.5</v>
      </c>
      <c r="E6170">
        <v>128.86000000000001</v>
      </c>
      <c r="F6170" t="s">
        <v>237</v>
      </c>
      <c r="G6170">
        <f>_xlfn.XLOOKUP(A6170,'List of Molecules Used'!$D$3:$D$55,'List of Molecules Used'!$E$3:$E$55,"",0,1)</f>
        <v>410.26</v>
      </c>
      <c r="H6170">
        <f>_xlfn.XLOOKUP(A6170,'List of Molecules Used'!$D$3:$D$55,'List of Molecules Used'!$F$3:$F$55,"",0,1)</f>
        <v>40.549999999999997</v>
      </c>
    </row>
    <row r="6171" spans="1:8">
      <c r="A6171" s="2" t="s">
        <v>170</v>
      </c>
      <c r="B6171" s="2"/>
      <c r="C6171">
        <v>287.18</v>
      </c>
      <c r="D6171">
        <v>9</v>
      </c>
      <c r="E6171">
        <v>128.84</v>
      </c>
      <c r="F6171" t="s">
        <v>237</v>
      </c>
      <c r="G6171">
        <f>_xlfn.XLOOKUP(A6171,'List of Molecules Used'!$D$3:$D$55,'List of Molecules Used'!$E$3:$E$55,"",0,1)</f>
        <v>410.26</v>
      </c>
      <c r="H6171">
        <f>_xlfn.XLOOKUP(A6171,'List of Molecules Used'!$D$3:$D$55,'List of Molecules Used'!$F$3:$F$55,"",0,1)</f>
        <v>40.549999999999997</v>
      </c>
    </row>
    <row r="6172" spans="1:8">
      <c r="A6172" s="2" t="s">
        <v>170</v>
      </c>
      <c r="B6172" s="2"/>
      <c r="C6172">
        <v>287.18</v>
      </c>
      <c r="D6172">
        <v>9.5</v>
      </c>
      <c r="E6172">
        <v>128.82</v>
      </c>
      <c r="F6172" t="s">
        <v>237</v>
      </c>
      <c r="G6172">
        <f>_xlfn.XLOOKUP(A6172,'List of Molecules Used'!$D$3:$D$55,'List of Molecules Used'!$E$3:$E$55,"",0,1)</f>
        <v>410.26</v>
      </c>
      <c r="H6172">
        <f>_xlfn.XLOOKUP(A6172,'List of Molecules Used'!$D$3:$D$55,'List of Molecules Used'!$F$3:$F$55,"",0,1)</f>
        <v>40.549999999999997</v>
      </c>
    </row>
    <row r="6173" spans="1:8">
      <c r="A6173" s="2" t="s">
        <v>170</v>
      </c>
      <c r="B6173" s="2"/>
      <c r="C6173">
        <v>287.18</v>
      </c>
      <c r="D6173">
        <v>10</v>
      </c>
      <c r="E6173">
        <v>128.79</v>
      </c>
      <c r="F6173" t="s">
        <v>237</v>
      </c>
      <c r="G6173">
        <f>_xlfn.XLOOKUP(A6173,'List of Molecules Used'!$D$3:$D$55,'List of Molecules Used'!$E$3:$E$55,"",0,1)</f>
        <v>410.26</v>
      </c>
      <c r="H6173">
        <f>_xlfn.XLOOKUP(A6173,'List of Molecules Used'!$D$3:$D$55,'List of Molecules Used'!$F$3:$F$55,"",0,1)</f>
        <v>40.549999999999997</v>
      </c>
    </row>
    <row r="6174" spans="1:8">
      <c r="A6174" s="2" t="s">
        <v>170</v>
      </c>
      <c r="B6174" s="2"/>
      <c r="C6174">
        <v>328.21</v>
      </c>
      <c r="D6174">
        <v>1</v>
      </c>
      <c r="E6174">
        <v>89.897000000000006</v>
      </c>
      <c r="F6174" t="s">
        <v>238</v>
      </c>
      <c r="G6174">
        <f>_xlfn.XLOOKUP(A6174,'List of Molecules Used'!$D$3:$D$55,'List of Molecules Used'!$E$3:$E$55,"",0,1)</f>
        <v>410.26</v>
      </c>
      <c r="H6174">
        <f>_xlfn.XLOOKUP(A6174,'List of Molecules Used'!$D$3:$D$55,'List of Molecules Used'!$F$3:$F$55,"",0,1)</f>
        <v>40.549999999999997</v>
      </c>
    </row>
    <row r="6175" spans="1:8">
      <c r="A6175" s="2" t="s">
        <v>170</v>
      </c>
      <c r="B6175" s="2"/>
      <c r="C6175">
        <v>328.21</v>
      </c>
      <c r="D6175">
        <v>1.5</v>
      </c>
      <c r="E6175">
        <v>90.668999999999997</v>
      </c>
      <c r="F6175" t="s">
        <v>238</v>
      </c>
      <c r="G6175">
        <f>_xlfn.XLOOKUP(A6175,'List of Molecules Used'!$D$3:$D$55,'List of Molecules Used'!$E$3:$E$55,"",0,1)</f>
        <v>410.26</v>
      </c>
      <c r="H6175">
        <f>_xlfn.XLOOKUP(A6175,'List of Molecules Used'!$D$3:$D$55,'List of Molecules Used'!$F$3:$F$55,"",0,1)</f>
        <v>40.549999999999997</v>
      </c>
    </row>
    <row r="6176" spans="1:8">
      <c r="A6176" s="2" t="s">
        <v>170</v>
      </c>
      <c r="B6176" s="2"/>
      <c r="C6176">
        <v>328.21</v>
      </c>
      <c r="D6176">
        <v>2</v>
      </c>
      <c r="E6176">
        <v>91.498999999999995</v>
      </c>
      <c r="F6176" t="s">
        <v>238</v>
      </c>
      <c r="G6176">
        <f>_xlfn.XLOOKUP(A6176,'List of Molecules Used'!$D$3:$D$55,'List of Molecules Used'!$E$3:$E$55,"",0,1)</f>
        <v>410.26</v>
      </c>
      <c r="H6176">
        <f>_xlfn.XLOOKUP(A6176,'List of Molecules Used'!$D$3:$D$55,'List of Molecules Used'!$F$3:$F$55,"",0,1)</f>
        <v>40.549999999999997</v>
      </c>
    </row>
    <row r="6177" spans="1:8">
      <c r="A6177" s="2" t="s">
        <v>170</v>
      </c>
      <c r="B6177" s="2"/>
      <c r="C6177">
        <v>328.21</v>
      </c>
      <c r="D6177">
        <v>2.5</v>
      </c>
      <c r="E6177">
        <v>92.394000000000005</v>
      </c>
      <c r="F6177" t="s">
        <v>238</v>
      </c>
      <c r="G6177">
        <f>_xlfn.XLOOKUP(A6177,'List of Molecules Used'!$D$3:$D$55,'List of Molecules Used'!$E$3:$E$55,"",0,1)</f>
        <v>410.26</v>
      </c>
      <c r="H6177">
        <f>_xlfn.XLOOKUP(A6177,'List of Molecules Used'!$D$3:$D$55,'List of Molecules Used'!$F$3:$F$55,"",0,1)</f>
        <v>40.549999999999997</v>
      </c>
    </row>
    <row r="6178" spans="1:8">
      <c r="A6178" s="2" t="s">
        <v>170</v>
      </c>
      <c r="B6178" s="2"/>
      <c r="C6178">
        <v>328.21</v>
      </c>
      <c r="D6178">
        <v>3</v>
      </c>
      <c r="E6178">
        <v>93.356999999999999</v>
      </c>
      <c r="F6178" t="s">
        <v>238</v>
      </c>
      <c r="G6178">
        <f>_xlfn.XLOOKUP(A6178,'List of Molecules Used'!$D$3:$D$55,'List of Molecules Used'!$E$3:$E$55,"",0,1)</f>
        <v>410.26</v>
      </c>
      <c r="H6178">
        <f>_xlfn.XLOOKUP(A6178,'List of Molecules Used'!$D$3:$D$55,'List of Molecules Used'!$F$3:$F$55,"",0,1)</f>
        <v>40.549999999999997</v>
      </c>
    </row>
    <row r="6179" spans="1:8">
      <c r="A6179" s="2" t="s">
        <v>170</v>
      </c>
      <c r="B6179" s="2"/>
      <c r="C6179">
        <v>328.21</v>
      </c>
      <c r="D6179">
        <v>3.5</v>
      </c>
      <c r="E6179">
        <v>94.399000000000001</v>
      </c>
      <c r="F6179" t="s">
        <v>238</v>
      </c>
      <c r="G6179">
        <f>_xlfn.XLOOKUP(A6179,'List of Molecules Used'!$D$3:$D$55,'List of Molecules Used'!$E$3:$E$55,"",0,1)</f>
        <v>410.26</v>
      </c>
      <c r="H6179">
        <f>_xlfn.XLOOKUP(A6179,'List of Molecules Used'!$D$3:$D$55,'List of Molecules Used'!$F$3:$F$55,"",0,1)</f>
        <v>40.549999999999997</v>
      </c>
    </row>
    <row r="6180" spans="1:8">
      <c r="A6180" s="2" t="s">
        <v>170</v>
      </c>
      <c r="B6180" s="2"/>
      <c r="C6180">
        <v>328.21</v>
      </c>
      <c r="D6180">
        <v>4</v>
      </c>
      <c r="E6180">
        <v>95.525000000000006</v>
      </c>
      <c r="F6180" t="s">
        <v>238</v>
      </c>
      <c r="G6180">
        <f>_xlfn.XLOOKUP(A6180,'List of Molecules Used'!$D$3:$D$55,'List of Molecules Used'!$E$3:$E$55,"",0,1)</f>
        <v>410.26</v>
      </c>
      <c r="H6180">
        <f>_xlfn.XLOOKUP(A6180,'List of Molecules Used'!$D$3:$D$55,'List of Molecules Used'!$F$3:$F$55,"",0,1)</f>
        <v>40.549999999999997</v>
      </c>
    </row>
    <row r="6181" spans="1:8">
      <c r="A6181" s="2" t="s">
        <v>170</v>
      </c>
      <c r="B6181" s="2"/>
      <c r="C6181">
        <v>328.21</v>
      </c>
      <c r="D6181">
        <v>4.5</v>
      </c>
      <c r="E6181">
        <v>96.747</v>
      </c>
      <c r="F6181" t="s">
        <v>238</v>
      </c>
      <c r="G6181">
        <f>_xlfn.XLOOKUP(A6181,'List of Molecules Used'!$D$3:$D$55,'List of Molecules Used'!$E$3:$E$55,"",0,1)</f>
        <v>410.26</v>
      </c>
      <c r="H6181">
        <f>_xlfn.XLOOKUP(A6181,'List of Molecules Used'!$D$3:$D$55,'List of Molecules Used'!$F$3:$F$55,"",0,1)</f>
        <v>40.549999999999997</v>
      </c>
    </row>
    <row r="6182" spans="1:8">
      <c r="A6182" s="2" t="s">
        <v>170</v>
      </c>
      <c r="B6182" s="2"/>
      <c r="C6182">
        <v>328.21</v>
      </c>
      <c r="D6182">
        <v>5</v>
      </c>
      <c r="E6182">
        <v>98.075999999999993</v>
      </c>
      <c r="F6182" t="s">
        <v>238</v>
      </c>
      <c r="G6182">
        <f>_xlfn.XLOOKUP(A6182,'List of Molecules Used'!$D$3:$D$55,'List of Molecules Used'!$E$3:$E$55,"",0,1)</f>
        <v>410.26</v>
      </c>
      <c r="H6182">
        <f>_xlfn.XLOOKUP(A6182,'List of Molecules Used'!$D$3:$D$55,'List of Molecules Used'!$F$3:$F$55,"",0,1)</f>
        <v>40.549999999999997</v>
      </c>
    </row>
    <row r="6183" spans="1:8">
      <c r="A6183" s="2" t="s">
        <v>170</v>
      </c>
      <c r="B6183" s="2"/>
      <c r="C6183">
        <v>328.21</v>
      </c>
      <c r="D6183">
        <v>5.5</v>
      </c>
      <c r="E6183">
        <v>99.525000000000006</v>
      </c>
      <c r="F6183" t="s">
        <v>238</v>
      </c>
      <c r="G6183">
        <f>_xlfn.XLOOKUP(A6183,'List of Molecules Used'!$D$3:$D$55,'List of Molecules Used'!$E$3:$E$55,"",0,1)</f>
        <v>410.26</v>
      </c>
      <c r="H6183">
        <f>_xlfn.XLOOKUP(A6183,'List of Molecules Used'!$D$3:$D$55,'List of Molecules Used'!$F$3:$F$55,"",0,1)</f>
        <v>40.549999999999997</v>
      </c>
    </row>
    <row r="6184" spans="1:8">
      <c r="A6184" s="2" t="s">
        <v>170</v>
      </c>
      <c r="B6184" s="2"/>
      <c r="C6184">
        <v>328.21</v>
      </c>
      <c r="D6184">
        <v>6</v>
      </c>
      <c r="E6184">
        <v>101.11</v>
      </c>
      <c r="F6184" t="s">
        <v>238</v>
      </c>
      <c r="G6184">
        <f>_xlfn.XLOOKUP(A6184,'List of Molecules Used'!$D$3:$D$55,'List of Molecules Used'!$E$3:$E$55,"",0,1)</f>
        <v>410.26</v>
      </c>
      <c r="H6184">
        <f>_xlfn.XLOOKUP(A6184,'List of Molecules Used'!$D$3:$D$55,'List of Molecules Used'!$F$3:$F$55,"",0,1)</f>
        <v>40.549999999999997</v>
      </c>
    </row>
    <row r="6185" spans="1:8">
      <c r="A6185" s="2" t="s">
        <v>170</v>
      </c>
      <c r="B6185" s="2"/>
      <c r="C6185">
        <v>328.21</v>
      </c>
      <c r="D6185">
        <v>6.5</v>
      </c>
      <c r="E6185">
        <v>102.86</v>
      </c>
      <c r="F6185" t="s">
        <v>238</v>
      </c>
      <c r="G6185">
        <f>_xlfn.XLOOKUP(A6185,'List of Molecules Used'!$D$3:$D$55,'List of Molecules Used'!$E$3:$E$55,"",0,1)</f>
        <v>410.26</v>
      </c>
      <c r="H6185">
        <f>_xlfn.XLOOKUP(A6185,'List of Molecules Used'!$D$3:$D$55,'List of Molecules Used'!$F$3:$F$55,"",0,1)</f>
        <v>40.549999999999997</v>
      </c>
    </row>
    <row r="6186" spans="1:8">
      <c r="A6186" s="2" t="s">
        <v>170</v>
      </c>
      <c r="B6186" s="2"/>
      <c r="C6186">
        <v>328.21</v>
      </c>
      <c r="D6186">
        <v>7</v>
      </c>
      <c r="E6186">
        <v>104.78</v>
      </c>
      <c r="F6186" t="s">
        <v>238</v>
      </c>
      <c r="G6186">
        <f>_xlfn.XLOOKUP(A6186,'List of Molecules Used'!$D$3:$D$55,'List of Molecules Used'!$E$3:$E$55,"",0,1)</f>
        <v>410.26</v>
      </c>
      <c r="H6186">
        <f>_xlfn.XLOOKUP(A6186,'List of Molecules Used'!$D$3:$D$55,'List of Molecules Used'!$F$3:$F$55,"",0,1)</f>
        <v>40.549999999999997</v>
      </c>
    </row>
    <row r="6187" spans="1:8">
      <c r="A6187" s="2" t="s">
        <v>170</v>
      </c>
      <c r="B6187" s="2"/>
      <c r="C6187">
        <v>328.21</v>
      </c>
      <c r="D6187">
        <v>7.5</v>
      </c>
      <c r="E6187">
        <v>106.92</v>
      </c>
      <c r="F6187" t="s">
        <v>238</v>
      </c>
      <c r="G6187">
        <f>_xlfn.XLOOKUP(A6187,'List of Molecules Used'!$D$3:$D$55,'List of Molecules Used'!$E$3:$E$55,"",0,1)</f>
        <v>410.26</v>
      </c>
      <c r="H6187">
        <f>_xlfn.XLOOKUP(A6187,'List of Molecules Used'!$D$3:$D$55,'List of Molecules Used'!$F$3:$F$55,"",0,1)</f>
        <v>40.549999999999997</v>
      </c>
    </row>
    <row r="6188" spans="1:8">
      <c r="A6188" s="2" t="s">
        <v>170</v>
      </c>
      <c r="B6188" s="2"/>
      <c r="C6188">
        <v>328.21</v>
      </c>
      <c r="D6188">
        <v>7.7584999999999997</v>
      </c>
      <c r="E6188">
        <v>108.12</v>
      </c>
      <c r="F6188" t="s">
        <v>238</v>
      </c>
      <c r="G6188">
        <f>_xlfn.XLOOKUP(A6188,'List of Molecules Used'!$D$3:$D$55,'List of Molecules Used'!$E$3:$E$55,"",0,1)</f>
        <v>410.26</v>
      </c>
      <c r="H6188">
        <f>_xlfn.XLOOKUP(A6188,'List of Molecules Used'!$D$3:$D$55,'List of Molecules Used'!$F$3:$F$55,"",0,1)</f>
        <v>40.549999999999997</v>
      </c>
    </row>
    <row r="6189" spans="1:8">
      <c r="A6189" s="2" t="s">
        <v>170</v>
      </c>
      <c r="B6189" s="2"/>
      <c r="C6189">
        <v>328.21</v>
      </c>
      <c r="D6189">
        <v>7.7584999999999997</v>
      </c>
      <c r="E6189">
        <v>141.97</v>
      </c>
      <c r="F6189" t="s">
        <v>237</v>
      </c>
      <c r="G6189">
        <f>_xlfn.XLOOKUP(A6189,'List of Molecules Used'!$D$3:$D$55,'List of Molecules Used'!$E$3:$E$55,"",0,1)</f>
        <v>410.26</v>
      </c>
      <c r="H6189">
        <f>_xlfn.XLOOKUP(A6189,'List of Molecules Used'!$D$3:$D$55,'List of Molecules Used'!$F$3:$F$55,"",0,1)</f>
        <v>40.549999999999997</v>
      </c>
    </row>
    <row r="6190" spans="1:8">
      <c r="A6190" s="2" t="s">
        <v>170</v>
      </c>
      <c r="B6190" s="2"/>
      <c r="C6190">
        <v>328.21</v>
      </c>
      <c r="D6190">
        <v>8</v>
      </c>
      <c r="E6190">
        <v>141.94</v>
      </c>
      <c r="F6190" t="s">
        <v>237</v>
      </c>
      <c r="G6190">
        <f>_xlfn.XLOOKUP(A6190,'List of Molecules Used'!$D$3:$D$55,'List of Molecules Used'!$E$3:$E$55,"",0,1)</f>
        <v>410.26</v>
      </c>
      <c r="H6190">
        <f>_xlfn.XLOOKUP(A6190,'List of Molecules Used'!$D$3:$D$55,'List of Molecules Used'!$F$3:$F$55,"",0,1)</f>
        <v>40.549999999999997</v>
      </c>
    </row>
    <row r="6191" spans="1:8">
      <c r="A6191" s="2" t="s">
        <v>170</v>
      </c>
      <c r="B6191" s="2"/>
      <c r="C6191">
        <v>328.21</v>
      </c>
      <c r="D6191">
        <v>8.5</v>
      </c>
      <c r="E6191">
        <v>141.88</v>
      </c>
      <c r="F6191" t="s">
        <v>237</v>
      </c>
      <c r="G6191">
        <f>_xlfn.XLOOKUP(A6191,'List of Molecules Used'!$D$3:$D$55,'List of Molecules Used'!$E$3:$E$55,"",0,1)</f>
        <v>410.26</v>
      </c>
      <c r="H6191">
        <f>_xlfn.XLOOKUP(A6191,'List of Molecules Used'!$D$3:$D$55,'List of Molecules Used'!$F$3:$F$55,"",0,1)</f>
        <v>40.549999999999997</v>
      </c>
    </row>
    <row r="6192" spans="1:8">
      <c r="A6192" s="2" t="s">
        <v>170</v>
      </c>
      <c r="B6192" s="2"/>
      <c r="C6192">
        <v>328.21</v>
      </c>
      <c r="D6192">
        <v>9</v>
      </c>
      <c r="E6192">
        <v>141.81</v>
      </c>
      <c r="F6192" t="s">
        <v>237</v>
      </c>
      <c r="G6192">
        <f>_xlfn.XLOOKUP(A6192,'List of Molecules Used'!$D$3:$D$55,'List of Molecules Used'!$E$3:$E$55,"",0,1)</f>
        <v>410.26</v>
      </c>
      <c r="H6192">
        <f>_xlfn.XLOOKUP(A6192,'List of Molecules Used'!$D$3:$D$55,'List of Molecules Used'!$F$3:$F$55,"",0,1)</f>
        <v>40.549999999999997</v>
      </c>
    </row>
    <row r="6193" spans="1:8">
      <c r="A6193" s="2" t="s">
        <v>170</v>
      </c>
      <c r="B6193" s="2"/>
      <c r="C6193">
        <v>328.21</v>
      </c>
      <c r="D6193">
        <v>9.5</v>
      </c>
      <c r="E6193">
        <v>141.75</v>
      </c>
      <c r="F6193" t="s">
        <v>237</v>
      </c>
      <c r="G6193">
        <f>_xlfn.XLOOKUP(A6193,'List of Molecules Used'!$D$3:$D$55,'List of Molecules Used'!$E$3:$E$55,"",0,1)</f>
        <v>410.26</v>
      </c>
      <c r="H6193">
        <f>_xlfn.XLOOKUP(A6193,'List of Molecules Used'!$D$3:$D$55,'List of Molecules Used'!$F$3:$F$55,"",0,1)</f>
        <v>40.549999999999997</v>
      </c>
    </row>
    <row r="6194" spans="1:8">
      <c r="A6194" s="2" t="s">
        <v>170</v>
      </c>
      <c r="B6194" s="2"/>
      <c r="C6194">
        <v>328.21</v>
      </c>
      <c r="D6194">
        <v>10</v>
      </c>
      <c r="E6194">
        <v>141.69</v>
      </c>
      <c r="F6194" t="s">
        <v>237</v>
      </c>
      <c r="G6194">
        <f>_xlfn.XLOOKUP(A6194,'List of Molecules Used'!$D$3:$D$55,'List of Molecules Used'!$E$3:$E$55,"",0,1)</f>
        <v>410.26</v>
      </c>
      <c r="H6194">
        <f>_xlfn.XLOOKUP(A6194,'List of Molecules Used'!$D$3:$D$55,'List of Molecules Used'!$F$3:$F$55,"",0,1)</f>
        <v>40.549999999999997</v>
      </c>
    </row>
    <row r="6195" spans="1:8">
      <c r="A6195" s="2" t="s">
        <v>170</v>
      </c>
      <c r="B6195" s="2"/>
      <c r="C6195">
        <v>369.23</v>
      </c>
      <c r="D6195">
        <v>1</v>
      </c>
      <c r="E6195">
        <v>95.906999999999996</v>
      </c>
      <c r="F6195" t="s">
        <v>238</v>
      </c>
      <c r="G6195">
        <f>_xlfn.XLOOKUP(A6195,'List of Molecules Used'!$D$3:$D$55,'List of Molecules Used'!$E$3:$E$55,"",0,1)</f>
        <v>410.26</v>
      </c>
      <c r="H6195">
        <f>_xlfn.XLOOKUP(A6195,'List of Molecules Used'!$D$3:$D$55,'List of Molecules Used'!$F$3:$F$55,"",0,1)</f>
        <v>40.549999999999997</v>
      </c>
    </row>
    <row r="6196" spans="1:8">
      <c r="A6196" s="2" t="s">
        <v>170</v>
      </c>
      <c r="B6196" s="2"/>
      <c r="C6196">
        <v>369.23</v>
      </c>
      <c r="D6196">
        <v>1.5</v>
      </c>
      <c r="E6196">
        <v>96.334000000000003</v>
      </c>
      <c r="F6196" t="s">
        <v>238</v>
      </c>
      <c r="G6196">
        <f>_xlfn.XLOOKUP(A6196,'List of Molecules Used'!$D$3:$D$55,'List of Molecules Used'!$E$3:$E$55,"",0,1)</f>
        <v>410.26</v>
      </c>
      <c r="H6196">
        <f>_xlfn.XLOOKUP(A6196,'List of Molecules Used'!$D$3:$D$55,'List of Molecules Used'!$F$3:$F$55,"",0,1)</f>
        <v>40.549999999999997</v>
      </c>
    </row>
    <row r="6197" spans="1:8">
      <c r="A6197" s="2" t="s">
        <v>170</v>
      </c>
      <c r="B6197" s="2"/>
      <c r="C6197">
        <v>369.23</v>
      </c>
      <c r="D6197">
        <v>2</v>
      </c>
      <c r="E6197">
        <v>96.777000000000001</v>
      </c>
      <c r="F6197" t="s">
        <v>238</v>
      </c>
      <c r="G6197">
        <f>_xlfn.XLOOKUP(A6197,'List of Molecules Used'!$D$3:$D$55,'List of Molecules Used'!$E$3:$E$55,"",0,1)</f>
        <v>410.26</v>
      </c>
      <c r="H6197">
        <f>_xlfn.XLOOKUP(A6197,'List of Molecules Used'!$D$3:$D$55,'List of Molecules Used'!$F$3:$F$55,"",0,1)</f>
        <v>40.549999999999997</v>
      </c>
    </row>
    <row r="6198" spans="1:8">
      <c r="A6198" s="2" t="s">
        <v>170</v>
      </c>
      <c r="B6198" s="2"/>
      <c r="C6198">
        <v>369.23</v>
      </c>
      <c r="D6198">
        <v>2.5</v>
      </c>
      <c r="E6198">
        <v>97.239000000000004</v>
      </c>
      <c r="F6198" t="s">
        <v>238</v>
      </c>
      <c r="G6198">
        <f>_xlfn.XLOOKUP(A6198,'List of Molecules Used'!$D$3:$D$55,'List of Molecules Used'!$E$3:$E$55,"",0,1)</f>
        <v>410.26</v>
      </c>
      <c r="H6198">
        <f>_xlfn.XLOOKUP(A6198,'List of Molecules Used'!$D$3:$D$55,'List of Molecules Used'!$F$3:$F$55,"",0,1)</f>
        <v>40.549999999999997</v>
      </c>
    </row>
    <row r="6199" spans="1:8">
      <c r="A6199" s="2" t="s">
        <v>170</v>
      </c>
      <c r="B6199" s="2"/>
      <c r="C6199">
        <v>369.23</v>
      </c>
      <c r="D6199">
        <v>3</v>
      </c>
      <c r="E6199">
        <v>97.718999999999994</v>
      </c>
      <c r="F6199" t="s">
        <v>238</v>
      </c>
      <c r="G6199">
        <f>_xlfn.XLOOKUP(A6199,'List of Molecules Used'!$D$3:$D$55,'List of Molecules Used'!$E$3:$E$55,"",0,1)</f>
        <v>410.26</v>
      </c>
      <c r="H6199">
        <f>_xlfn.XLOOKUP(A6199,'List of Molecules Used'!$D$3:$D$55,'List of Molecules Used'!$F$3:$F$55,"",0,1)</f>
        <v>40.549999999999997</v>
      </c>
    </row>
    <row r="6200" spans="1:8">
      <c r="A6200" s="2" t="s">
        <v>170</v>
      </c>
      <c r="B6200" s="2"/>
      <c r="C6200">
        <v>369.23</v>
      </c>
      <c r="D6200">
        <v>3.5</v>
      </c>
      <c r="E6200">
        <v>98.218000000000004</v>
      </c>
      <c r="F6200" t="s">
        <v>238</v>
      </c>
      <c r="G6200">
        <f>_xlfn.XLOOKUP(A6200,'List of Molecules Used'!$D$3:$D$55,'List of Molecules Used'!$E$3:$E$55,"",0,1)</f>
        <v>410.26</v>
      </c>
      <c r="H6200">
        <f>_xlfn.XLOOKUP(A6200,'List of Molecules Used'!$D$3:$D$55,'List of Molecules Used'!$F$3:$F$55,"",0,1)</f>
        <v>40.549999999999997</v>
      </c>
    </row>
    <row r="6201" spans="1:8">
      <c r="A6201" s="2" t="s">
        <v>170</v>
      </c>
      <c r="B6201" s="2"/>
      <c r="C6201">
        <v>369.23</v>
      </c>
      <c r="D6201">
        <v>4</v>
      </c>
      <c r="E6201">
        <v>98.739000000000004</v>
      </c>
      <c r="F6201" t="s">
        <v>238</v>
      </c>
      <c r="G6201">
        <f>_xlfn.XLOOKUP(A6201,'List of Molecules Used'!$D$3:$D$55,'List of Molecules Used'!$E$3:$E$55,"",0,1)</f>
        <v>410.26</v>
      </c>
      <c r="H6201">
        <f>_xlfn.XLOOKUP(A6201,'List of Molecules Used'!$D$3:$D$55,'List of Molecules Used'!$F$3:$F$55,"",0,1)</f>
        <v>40.549999999999997</v>
      </c>
    </row>
    <row r="6202" spans="1:8">
      <c r="A6202" s="2" t="s">
        <v>170</v>
      </c>
      <c r="B6202" s="2"/>
      <c r="C6202">
        <v>369.23</v>
      </c>
      <c r="D6202">
        <v>4.5</v>
      </c>
      <c r="E6202">
        <v>99.281999999999996</v>
      </c>
      <c r="F6202" t="s">
        <v>238</v>
      </c>
      <c r="G6202">
        <f>_xlfn.XLOOKUP(A6202,'List of Molecules Used'!$D$3:$D$55,'List of Molecules Used'!$E$3:$E$55,"",0,1)</f>
        <v>410.26</v>
      </c>
      <c r="H6202">
        <f>_xlfn.XLOOKUP(A6202,'List of Molecules Used'!$D$3:$D$55,'List of Molecules Used'!$F$3:$F$55,"",0,1)</f>
        <v>40.549999999999997</v>
      </c>
    </row>
    <row r="6203" spans="1:8">
      <c r="A6203" s="2" t="s">
        <v>170</v>
      </c>
      <c r="B6203" s="2"/>
      <c r="C6203">
        <v>369.23</v>
      </c>
      <c r="D6203">
        <v>5</v>
      </c>
      <c r="E6203">
        <v>99.847999999999999</v>
      </c>
      <c r="F6203" t="s">
        <v>238</v>
      </c>
      <c r="G6203">
        <f>_xlfn.XLOOKUP(A6203,'List of Molecules Used'!$D$3:$D$55,'List of Molecules Used'!$E$3:$E$55,"",0,1)</f>
        <v>410.26</v>
      </c>
      <c r="H6203">
        <f>_xlfn.XLOOKUP(A6203,'List of Molecules Used'!$D$3:$D$55,'List of Molecules Used'!$F$3:$F$55,"",0,1)</f>
        <v>40.549999999999997</v>
      </c>
    </row>
    <row r="6204" spans="1:8">
      <c r="A6204" s="2" t="s">
        <v>170</v>
      </c>
      <c r="B6204" s="2"/>
      <c r="C6204">
        <v>369.23</v>
      </c>
      <c r="D6204">
        <v>5.5</v>
      </c>
      <c r="E6204">
        <v>100.44</v>
      </c>
      <c r="F6204" t="s">
        <v>238</v>
      </c>
      <c r="G6204">
        <f>_xlfn.XLOOKUP(A6204,'List of Molecules Used'!$D$3:$D$55,'List of Molecules Used'!$E$3:$E$55,"",0,1)</f>
        <v>410.26</v>
      </c>
      <c r="H6204">
        <f>_xlfn.XLOOKUP(A6204,'List of Molecules Used'!$D$3:$D$55,'List of Molecules Used'!$F$3:$F$55,"",0,1)</f>
        <v>40.549999999999997</v>
      </c>
    </row>
    <row r="6205" spans="1:8">
      <c r="A6205" s="2" t="s">
        <v>170</v>
      </c>
      <c r="B6205" s="2"/>
      <c r="C6205">
        <v>369.23</v>
      </c>
      <c r="D6205">
        <v>6</v>
      </c>
      <c r="E6205">
        <v>101.06</v>
      </c>
      <c r="F6205" t="s">
        <v>238</v>
      </c>
      <c r="G6205">
        <f>_xlfn.XLOOKUP(A6205,'List of Molecules Used'!$D$3:$D$55,'List of Molecules Used'!$E$3:$E$55,"",0,1)</f>
        <v>410.26</v>
      </c>
      <c r="H6205">
        <f>_xlfn.XLOOKUP(A6205,'List of Molecules Used'!$D$3:$D$55,'List of Molecules Used'!$F$3:$F$55,"",0,1)</f>
        <v>40.549999999999997</v>
      </c>
    </row>
    <row r="6206" spans="1:8">
      <c r="A6206" s="2" t="s">
        <v>170</v>
      </c>
      <c r="B6206" s="2"/>
      <c r="C6206">
        <v>369.23</v>
      </c>
      <c r="D6206">
        <v>6.5</v>
      </c>
      <c r="E6206">
        <v>101.7</v>
      </c>
      <c r="F6206" t="s">
        <v>238</v>
      </c>
      <c r="G6206">
        <f>_xlfn.XLOOKUP(A6206,'List of Molecules Used'!$D$3:$D$55,'List of Molecules Used'!$E$3:$E$55,"",0,1)</f>
        <v>410.26</v>
      </c>
      <c r="H6206">
        <f>_xlfn.XLOOKUP(A6206,'List of Molecules Used'!$D$3:$D$55,'List of Molecules Used'!$F$3:$F$55,"",0,1)</f>
        <v>40.549999999999997</v>
      </c>
    </row>
    <row r="6207" spans="1:8">
      <c r="A6207" s="2" t="s">
        <v>170</v>
      </c>
      <c r="B6207" s="2"/>
      <c r="C6207">
        <v>369.23</v>
      </c>
      <c r="D6207">
        <v>7</v>
      </c>
      <c r="E6207">
        <v>102.38</v>
      </c>
      <c r="F6207" t="s">
        <v>238</v>
      </c>
      <c r="G6207">
        <f>_xlfn.XLOOKUP(A6207,'List of Molecules Used'!$D$3:$D$55,'List of Molecules Used'!$E$3:$E$55,"",0,1)</f>
        <v>410.26</v>
      </c>
      <c r="H6207">
        <f>_xlfn.XLOOKUP(A6207,'List of Molecules Used'!$D$3:$D$55,'List of Molecules Used'!$F$3:$F$55,"",0,1)</f>
        <v>40.549999999999997</v>
      </c>
    </row>
    <row r="6208" spans="1:8">
      <c r="A6208" s="2" t="s">
        <v>170</v>
      </c>
      <c r="B6208" s="2"/>
      <c r="C6208">
        <v>369.23</v>
      </c>
      <c r="D6208">
        <v>7.5</v>
      </c>
      <c r="E6208">
        <v>103.09</v>
      </c>
      <c r="F6208" t="s">
        <v>238</v>
      </c>
      <c r="G6208">
        <f>_xlfn.XLOOKUP(A6208,'List of Molecules Used'!$D$3:$D$55,'List of Molecules Used'!$E$3:$E$55,"",0,1)</f>
        <v>410.26</v>
      </c>
      <c r="H6208">
        <f>_xlfn.XLOOKUP(A6208,'List of Molecules Used'!$D$3:$D$55,'List of Molecules Used'!$F$3:$F$55,"",0,1)</f>
        <v>40.549999999999997</v>
      </c>
    </row>
    <row r="6209" spans="1:8">
      <c r="A6209" s="2" t="s">
        <v>170</v>
      </c>
      <c r="B6209" s="2"/>
      <c r="C6209">
        <v>369.23</v>
      </c>
      <c r="D6209">
        <v>8</v>
      </c>
      <c r="E6209">
        <v>103.84</v>
      </c>
      <c r="F6209" t="s">
        <v>238</v>
      </c>
      <c r="G6209">
        <f>_xlfn.XLOOKUP(A6209,'List of Molecules Used'!$D$3:$D$55,'List of Molecules Used'!$E$3:$E$55,"",0,1)</f>
        <v>410.26</v>
      </c>
      <c r="H6209">
        <f>_xlfn.XLOOKUP(A6209,'List of Molecules Used'!$D$3:$D$55,'List of Molecules Used'!$F$3:$F$55,"",0,1)</f>
        <v>40.549999999999997</v>
      </c>
    </row>
    <row r="6210" spans="1:8">
      <c r="A6210" s="2" t="s">
        <v>170</v>
      </c>
      <c r="B6210" s="2"/>
      <c r="C6210">
        <v>369.23</v>
      </c>
      <c r="D6210">
        <v>8.5</v>
      </c>
      <c r="E6210">
        <v>104.62</v>
      </c>
      <c r="F6210" t="s">
        <v>238</v>
      </c>
      <c r="G6210">
        <f>_xlfn.XLOOKUP(A6210,'List of Molecules Used'!$D$3:$D$55,'List of Molecules Used'!$E$3:$E$55,"",0,1)</f>
        <v>410.26</v>
      </c>
      <c r="H6210">
        <f>_xlfn.XLOOKUP(A6210,'List of Molecules Used'!$D$3:$D$55,'List of Molecules Used'!$F$3:$F$55,"",0,1)</f>
        <v>40.549999999999997</v>
      </c>
    </row>
    <row r="6211" spans="1:8">
      <c r="A6211" s="2" t="s">
        <v>170</v>
      </c>
      <c r="B6211" s="2"/>
      <c r="C6211">
        <v>369.23</v>
      </c>
      <c r="D6211">
        <v>9</v>
      </c>
      <c r="E6211">
        <v>105.45</v>
      </c>
      <c r="F6211" t="s">
        <v>238</v>
      </c>
      <c r="G6211">
        <f>_xlfn.XLOOKUP(A6211,'List of Molecules Used'!$D$3:$D$55,'List of Molecules Used'!$E$3:$E$55,"",0,1)</f>
        <v>410.26</v>
      </c>
      <c r="H6211">
        <f>_xlfn.XLOOKUP(A6211,'List of Molecules Used'!$D$3:$D$55,'List of Molecules Used'!$F$3:$F$55,"",0,1)</f>
        <v>40.549999999999997</v>
      </c>
    </row>
    <row r="6212" spans="1:8">
      <c r="A6212" s="2" t="s">
        <v>170</v>
      </c>
      <c r="B6212" s="2"/>
      <c r="C6212">
        <v>369.23</v>
      </c>
      <c r="D6212">
        <v>9.5</v>
      </c>
      <c r="E6212">
        <v>106.32</v>
      </c>
      <c r="F6212" t="s">
        <v>238</v>
      </c>
      <c r="G6212">
        <f>_xlfn.XLOOKUP(A6212,'List of Molecules Used'!$D$3:$D$55,'List of Molecules Used'!$E$3:$E$55,"",0,1)</f>
        <v>410.26</v>
      </c>
      <c r="H6212">
        <f>_xlfn.XLOOKUP(A6212,'List of Molecules Used'!$D$3:$D$55,'List of Molecules Used'!$F$3:$F$55,"",0,1)</f>
        <v>40.549999999999997</v>
      </c>
    </row>
    <row r="6213" spans="1:8">
      <c r="A6213" s="2" t="s">
        <v>170</v>
      </c>
      <c r="B6213" s="2"/>
      <c r="C6213">
        <v>369.23</v>
      </c>
      <c r="D6213">
        <v>10</v>
      </c>
      <c r="E6213">
        <v>107.24</v>
      </c>
      <c r="F6213" t="s">
        <v>238</v>
      </c>
      <c r="G6213">
        <f>_xlfn.XLOOKUP(A6213,'List of Molecules Used'!$D$3:$D$55,'List of Molecules Used'!$E$3:$E$55,"",0,1)</f>
        <v>410.26</v>
      </c>
      <c r="H6213">
        <f>_xlfn.XLOOKUP(A6213,'List of Molecules Used'!$D$3:$D$55,'List of Molecules Used'!$F$3:$F$55,"",0,1)</f>
        <v>40.549999999999997</v>
      </c>
    </row>
    <row r="6214" spans="1:8">
      <c r="A6214" s="2" t="s">
        <v>170</v>
      </c>
      <c r="B6214" s="2"/>
      <c r="C6214">
        <v>410.26</v>
      </c>
      <c r="D6214">
        <v>1</v>
      </c>
      <c r="E6214">
        <v>101.63</v>
      </c>
      <c r="F6214" t="s">
        <v>238</v>
      </c>
      <c r="G6214">
        <f>_xlfn.XLOOKUP(A6214,'List of Molecules Used'!$D$3:$D$55,'List of Molecules Used'!$E$3:$E$55,"",0,1)</f>
        <v>410.26</v>
      </c>
      <c r="H6214">
        <f>_xlfn.XLOOKUP(A6214,'List of Molecules Used'!$D$3:$D$55,'List of Molecules Used'!$F$3:$F$55,"",0,1)</f>
        <v>40.549999999999997</v>
      </c>
    </row>
    <row r="6215" spans="1:8">
      <c r="A6215" s="2" t="s">
        <v>170</v>
      </c>
      <c r="B6215" s="2"/>
      <c r="C6215">
        <v>410.26</v>
      </c>
      <c r="D6215">
        <v>1.5</v>
      </c>
      <c r="E6215">
        <v>101.9</v>
      </c>
      <c r="F6215" t="s">
        <v>238</v>
      </c>
      <c r="G6215">
        <f>_xlfn.XLOOKUP(A6215,'List of Molecules Used'!$D$3:$D$55,'List of Molecules Used'!$E$3:$E$55,"",0,1)</f>
        <v>410.26</v>
      </c>
      <c r="H6215">
        <f>_xlfn.XLOOKUP(A6215,'List of Molecules Used'!$D$3:$D$55,'List of Molecules Used'!$F$3:$F$55,"",0,1)</f>
        <v>40.549999999999997</v>
      </c>
    </row>
    <row r="6216" spans="1:8">
      <c r="A6216" s="2" t="s">
        <v>170</v>
      </c>
      <c r="B6216" s="2"/>
      <c r="C6216">
        <v>410.26</v>
      </c>
      <c r="D6216">
        <v>2</v>
      </c>
      <c r="E6216">
        <v>102.18</v>
      </c>
      <c r="F6216" t="s">
        <v>238</v>
      </c>
      <c r="G6216">
        <f>_xlfn.XLOOKUP(A6216,'List of Molecules Used'!$D$3:$D$55,'List of Molecules Used'!$E$3:$E$55,"",0,1)</f>
        <v>410.26</v>
      </c>
      <c r="H6216">
        <f>_xlfn.XLOOKUP(A6216,'List of Molecules Used'!$D$3:$D$55,'List of Molecules Used'!$F$3:$F$55,"",0,1)</f>
        <v>40.549999999999997</v>
      </c>
    </row>
    <row r="6217" spans="1:8">
      <c r="A6217" s="2" t="s">
        <v>170</v>
      </c>
      <c r="B6217" s="2"/>
      <c r="C6217">
        <v>410.26</v>
      </c>
      <c r="D6217">
        <v>2.5</v>
      </c>
      <c r="E6217">
        <v>102.47</v>
      </c>
      <c r="F6217" t="s">
        <v>238</v>
      </c>
      <c r="G6217">
        <f>_xlfn.XLOOKUP(A6217,'List of Molecules Used'!$D$3:$D$55,'List of Molecules Used'!$E$3:$E$55,"",0,1)</f>
        <v>410.26</v>
      </c>
      <c r="H6217">
        <f>_xlfn.XLOOKUP(A6217,'List of Molecules Used'!$D$3:$D$55,'List of Molecules Used'!$F$3:$F$55,"",0,1)</f>
        <v>40.549999999999997</v>
      </c>
    </row>
    <row r="6218" spans="1:8">
      <c r="A6218" s="2" t="s">
        <v>170</v>
      </c>
      <c r="B6218" s="2"/>
      <c r="C6218">
        <v>410.26</v>
      </c>
      <c r="D6218">
        <v>3</v>
      </c>
      <c r="E6218">
        <v>102.76</v>
      </c>
      <c r="F6218" t="s">
        <v>238</v>
      </c>
      <c r="G6218">
        <f>_xlfn.XLOOKUP(A6218,'List of Molecules Used'!$D$3:$D$55,'List of Molecules Used'!$E$3:$E$55,"",0,1)</f>
        <v>410.26</v>
      </c>
      <c r="H6218">
        <f>_xlfn.XLOOKUP(A6218,'List of Molecules Used'!$D$3:$D$55,'List of Molecules Used'!$F$3:$F$55,"",0,1)</f>
        <v>40.549999999999997</v>
      </c>
    </row>
    <row r="6219" spans="1:8">
      <c r="A6219" s="2" t="s">
        <v>170</v>
      </c>
      <c r="B6219" s="2"/>
      <c r="C6219">
        <v>410.26</v>
      </c>
      <c r="D6219">
        <v>3.5</v>
      </c>
      <c r="E6219">
        <v>103.06</v>
      </c>
      <c r="F6219" t="s">
        <v>238</v>
      </c>
      <c r="G6219">
        <f>_xlfn.XLOOKUP(A6219,'List of Molecules Used'!$D$3:$D$55,'List of Molecules Used'!$E$3:$E$55,"",0,1)</f>
        <v>410.26</v>
      </c>
      <c r="H6219">
        <f>_xlfn.XLOOKUP(A6219,'List of Molecules Used'!$D$3:$D$55,'List of Molecules Used'!$F$3:$F$55,"",0,1)</f>
        <v>40.549999999999997</v>
      </c>
    </row>
    <row r="6220" spans="1:8">
      <c r="A6220" s="2" t="s">
        <v>170</v>
      </c>
      <c r="B6220" s="2"/>
      <c r="C6220">
        <v>410.26</v>
      </c>
      <c r="D6220">
        <v>4</v>
      </c>
      <c r="E6220">
        <v>103.36</v>
      </c>
      <c r="F6220" t="s">
        <v>238</v>
      </c>
      <c r="G6220">
        <f>_xlfn.XLOOKUP(A6220,'List of Molecules Used'!$D$3:$D$55,'List of Molecules Used'!$E$3:$E$55,"",0,1)</f>
        <v>410.26</v>
      </c>
      <c r="H6220">
        <f>_xlfn.XLOOKUP(A6220,'List of Molecules Used'!$D$3:$D$55,'List of Molecules Used'!$F$3:$F$55,"",0,1)</f>
        <v>40.549999999999997</v>
      </c>
    </row>
    <row r="6221" spans="1:8">
      <c r="A6221" s="2" t="s">
        <v>170</v>
      </c>
      <c r="B6221" s="2"/>
      <c r="C6221">
        <v>410.26</v>
      </c>
      <c r="D6221">
        <v>4.5</v>
      </c>
      <c r="E6221">
        <v>103.68</v>
      </c>
      <c r="F6221" t="s">
        <v>238</v>
      </c>
      <c r="G6221">
        <f>_xlfn.XLOOKUP(A6221,'List of Molecules Used'!$D$3:$D$55,'List of Molecules Used'!$E$3:$E$55,"",0,1)</f>
        <v>410.26</v>
      </c>
      <c r="H6221">
        <f>_xlfn.XLOOKUP(A6221,'List of Molecules Used'!$D$3:$D$55,'List of Molecules Used'!$F$3:$F$55,"",0,1)</f>
        <v>40.549999999999997</v>
      </c>
    </row>
    <row r="6222" spans="1:8">
      <c r="A6222" s="2" t="s">
        <v>170</v>
      </c>
      <c r="B6222" s="2"/>
      <c r="C6222">
        <v>410.26</v>
      </c>
      <c r="D6222">
        <v>5</v>
      </c>
      <c r="E6222">
        <v>104</v>
      </c>
      <c r="F6222" t="s">
        <v>238</v>
      </c>
      <c r="G6222">
        <f>_xlfn.XLOOKUP(A6222,'List of Molecules Used'!$D$3:$D$55,'List of Molecules Used'!$E$3:$E$55,"",0,1)</f>
        <v>410.26</v>
      </c>
      <c r="H6222">
        <f>_xlfn.XLOOKUP(A6222,'List of Molecules Used'!$D$3:$D$55,'List of Molecules Used'!$F$3:$F$55,"",0,1)</f>
        <v>40.549999999999997</v>
      </c>
    </row>
    <row r="6223" spans="1:8">
      <c r="A6223" s="2" t="s">
        <v>170</v>
      </c>
      <c r="B6223" s="2"/>
      <c r="C6223">
        <v>410.26</v>
      </c>
      <c r="D6223">
        <v>5.5</v>
      </c>
      <c r="E6223">
        <v>104.33</v>
      </c>
      <c r="F6223" t="s">
        <v>238</v>
      </c>
      <c r="G6223">
        <f>_xlfn.XLOOKUP(A6223,'List of Molecules Used'!$D$3:$D$55,'List of Molecules Used'!$E$3:$E$55,"",0,1)</f>
        <v>410.26</v>
      </c>
      <c r="H6223">
        <f>_xlfn.XLOOKUP(A6223,'List of Molecules Used'!$D$3:$D$55,'List of Molecules Used'!$F$3:$F$55,"",0,1)</f>
        <v>40.549999999999997</v>
      </c>
    </row>
    <row r="6224" spans="1:8">
      <c r="A6224" s="2" t="s">
        <v>170</v>
      </c>
      <c r="B6224" s="2"/>
      <c r="C6224">
        <v>410.26</v>
      </c>
      <c r="D6224">
        <v>6</v>
      </c>
      <c r="E6224">
        <v>104.67</v>
      </c>
      <c r="F6224" t="s">
        <v>238</v>
      </c>
      <c r="G6224">
        <f>_xlfn.XLOOKUP(A6224,'List of Molecules Used'!$D$3:$D$55,'List of Molecules Used'!$E$3:$E$55,"",0,1)</f>
        <v>410.26</v>
      </c>
      <c r="H6224">
        <f>_xlfn.XLOOKUP(A6224,'List of Molecules Used'!$D$3:$D$55,'List of Molecules Used'!$F$3:$F$55,"",0,1)</f>
        <v>40.549999999999997</v>
      </c>
    </row>
    <row r="6225" spans="1:8">
      <c r="A6225" s="2" t="s">
        <v>170</v>
      </c>
      <c r="B6225" s="2"/>
      <c r="C6225">
        <v>410.26</v>
      </c>
      <c r="D6225">
        <v>6.5</v>
      </c>
      <c r="E6225">
        <v>105.02</v>
      </c>
      <c r="F6225" t="s">
        <v>238</v>
      </c>
      <c r="G6225">
        <f>_xlfn.XLOOKUP(A6225,'List of Molecules Used'!$D$3:$D$55,'List of Molecules Used'!$E$3:$E$55,"",0,1)</f>
        <v>410.26</v>
      </c>
      <c r="H6225">
        <f>_xlfn.XLOOKUP(A6225,'List of Molecules Used'!$D$3:$D$55,'List of Molecules Used'!$F$3:$F$55,"",0,1)</f>
        <v>40.549999999999997</v>
      </c>
    </row>
    <row r="6226" spans="1:8">
      <c r="A6226" s="2" t="s">
        <v>170</v>
      </c>
      <c r="B6226" s="2"/>
      <c r="C6226">
        <v>410.26</v>
      </c>
      <c r="D6226">
        <v>7</v>
      </c>
      <c r="E6226">
        <v>105.38</v>
      </c>
      <c r="F6226" t="s">
        <v>238</v>
      </c>
      <c r="G6226">
        <f>_xlfn.XLOOKUP(A6226,'List of Molecules Used'!$D$3:$D$55,'List of Molecules Used'!$E$3:$E$55,"",0,1)</f>
        <v>410.26</v>
      </c>
      <c r="H6226">
        <f>_xlfn.XLOOKUP(A6226,'List of Molecules Used'!$D$3:$D$55,'List of Molecules Used'!$F$3:$F$55,"",0,1)</f>
        <v>40.549999999999997</v>
      </c>
    </row>
    <row r="6227" spans="1:8">
      <c r="A6227" s="2" t="s">
        <v>170</v>
      </c>
      <c r="B6227" s="2"/>
      <c r="C6227">
        <v>410.26</v>
      </c>
      <c r="D6227">
        <v>7.5</v>
      </c>
      <c r="E6227">
        <v>105.74</v>
      </c>
      <c r="F6227" t="s">
        <v>238</v>
      </c>
      <c r="G6227">
        <f>_xlfn.XLOOKUP(A6227,'List of Molecules Used'!$D$3:$D$55,'List of Molecules Used'!$E$3:$E$55,"",0,1)</f>
        <v>410.26</v>
      </c>
      <c r="H6227">
        <f>_xlfn.XLOOKUP(A6227,'List of Molecules Used'!$D$3:$D$55,'List of Molecules Used'!$F$3:$F$55,"",0,1)</f>
        <v>40.549999999999997</v>
      </c>
    </row>
    <row r="6228" spans="1:8">
      <c r="A6228" s="2" t="s">
        <v>170</v>
      </c>
      <c r="B6228" s="2"/>
      <c r="C6228">
        <v>410.26</v>
      </c>
      <c r="D6228">
        <v>8</v>
      </c>
      <c r="E6228">
        <v>106.12</v>
      </c>
      <c r="F6228" t="s">
        <v>238</v>
      </c>
      <c r="G6228">
        <f>_xlfn.XLOOKUP(A6228,'List of Molecules Used'!$D$3:$D$55,'List of Molecules Used'!$E$3:$E$55,"",0,1)</f>
        <v>410.26</v>
      </c>
      <c r="H6228">
        <f>_xlfn.XLOOKUP(A6228,'List of Molecules Used'!$D$3:$D$55,'List of Molecules Used'!$F$3:$F$55,"",0,1)</f>
        <v>40.549999999999997</v>
      </c>
    </row>
    <row r="6229" spans="1:8">
      <c r="A6229" s="2" t="s">
        <v>170</v>
      </c>
      <c r="B6229" s="2"/>
      <c r="C6229">
        <v>410.26</v>
      </c>
      <c r="D6229">
        <v>8.5</v>
      </c>
      <c r="E6229">
        <v>106.51</v>
      </c>
      <c r="F6229" t="s">
        <v>238</v>
      </c>
      <c r="G6229">
        <f>_xlfn.XLOOKUP(A6229,'List of Molecules Used'!$D$3:$D$55,'List of Molecules Used'!$E$3:$E$55,"",0,1)</f>
        <v>410.26</v>
      </c>
      <c r="H6229">
        <f>_xlfn.XLOOKUP(A6229,'List of Molecules Used'!$D$3:$D$55,'List of Molecules Used'!$F$3:$F$55,"",0,1)</f>
        <v>40.549999999999997</v>
      </c>
    </row>
    <row r="6230" spans="1:8">
      <c r="A6230" s="2" t="s">
        <v>170</v>
      </c>
      <c r="B6230" s="2"/>
      <c r="C6230">
        <v>410.26</v>
      </c>
      <c r="D6230">
        <v>9</v>
      </c>
      <c r="E6230">
        <v>106.91</v>
      </c>
      <c r="F6230" t="s">
        <v>238</v>
      </c>
      <c r="G6230">
        <f>_xlfn.XLOOKUP(A6230,'List of Molecules Used'!$D$3:$D$55,'List of Molecules Used'!$E$3:$E$55,"",0,1)</f>
        <v>410.26</v>
      </c>
      <c r="H6230">
        <f>_xlfn.XLOOKUP(A6230,'List of Molecules Used'!$D$3:$D$55,'List of Molecules Used'!$F$3:$F$55,"",0,1)</f>
        <v>40.549999999999997</v>
      </c>
    </row>
    <row r="6231" spans="1:8">
      <c r="A6231" s="2" t="s">
        <v>170</v>
      </c>
      <c r="B6231" s="2"/>
      <c r="C6231">
        <v>410.26</v>
      </c>
      <c r="D6231">
        <v>9.5</v>
      </c>
      <c r="E6231">
        <v>107.32</v>
      </c>
      <c r="F6231" t="s">
        <v>238</v>
      </c>
      <c r="G6231">
        <f>_xlfn.XLOOKUP(A6231,'List of Molecules Used'!$D$3:$D$55,'List of Molecules Used'!$E$3:$E$55,"",0,1)</f>
        <v>410.26</v>
      </c>
      <c r="H6231">
        <f>_xlfn.XLOOKUP(A6231,'List of Molecules Used'!$D$3:$D$55,'List of Molecules Used'!$F$3:$F$55,"",0,1)</f>
        <v>40.549999999999997</v>
      </c>
    </row>
    <row r="6232" spans="1:8">
      <c r="A6232" s="2" t="s">
        <v>170</v>
      </c>
      <c r="B6232" s="2"/>
      <c r="C6232">
        <v>410.26</v>
      </c>
      <c r="D6232">
        <v>10</v>
      </c>
      <c r="E6232">
        <v>107.74</v>
      </c>
      <c r="F6232" t="s">
        <v>238</v>
      </c>
      <c r="G6232">
        <f>_xlfn.XLOOKUP(A6232,'List of Molecules Used'!$D$3:$D$55,'List of Molecules Used'!$E$3:$E$55,"",0,1)</f>
        <v>410.26</v>
      </c>
      <c r="H6232">
        <f>_xlfn.XLOOKUP(A6232,'List of Molecules Used'!$D$3:$D$55,'List of Molecules Used'!$F$3:$F$55,"",0,1)</f>
        <v>40.549999999999997</v>
      </c>
    </row>
    <row r="6233" spans="1:8">
      <c r="A6233" s="2" t="s">
        <v>170</v>
      </c>
      <c r="B6233" s="2"/>
      <c r="C6233">
        <v>451.29</v>
      </c>
      <c r="D6233">
        <v>1</v>
      </c>
      <c r="E6233">
        <v>106.94</v>
      </c>
      <c r="F6233" t="s">
        <v>238</v>
      </c>
      <c r="G6233">
        <f>_xlfn.XLOOKUP(A6233,'List of Molecules Used'!$D$3:$D$55,'List of Molecules Used'!$E$3:$E$55,"",0,1)</f>
        <v>410.26</v>
      </c>
      <c r="H6233">
        <f>_xlfn.XLOOKUP(A6233,'List of Molecules Used'!$D$3:$D$55,'List of Molecules Used'!$F$3:$F$55,"",0,1)</f>
        <v>40.549999999999997</v>
      </c>
    </row>
    <row r="6234" spans="1:8">
      <c r="A6234" s="2" t="s">
        <v>170</v>
      </c>
      <c r="B6234" s="2"/>
      <c r="C6234">
        <v>451.29</v>
      </c>
      <c r="D6234">
        <v>1.5</v>
      </c>
      <c r="E6234">
        <v>107.12</v>
      </c>
      <c r="F6234" t="s">
        <v>238</v>
      </c>
      <c r="G6234">
        <f>_xlfn.XLOOKUP(A6234,'List of Molecules Used'!$D$3:$D$55,'List of Molecules Used'!$E$3:$E$55,"",0,1)</f>
        <v>410.26</v>
      </c>
      <c r="H6234">
        <f>_xlfn.XLOOKUP(A6234,'List of Molecules Used'!$D$3:$D$55,'List of Molecules Used'!$F$3:$F$55,"",0,1)</f>
        <v>40.549999999999997</v>
      </c>
    </row>
    <row r="6235" spans="1:8">
      <c r="A6235" s="2" t="s">
        <v>170</v>
      </c>
      <c r="B6235" s="2"/>
      <c r="C6235">
        <v>451.29</v>
      </c>
      <c r="D6235">
        <v>2</v>
      </c>
      <c r="E6235">
        <v>107.32</v>
      </c>
      <c r="F6235" t="s">
        <v>238</v>
      </c>
      <c r="G6235">
        <f>_xlfn.XLOOKUP(A6235,'List of Molecules Used'!$D$3:$D$55,'List of Molecules Used'!$E$3:$E$55,"",0,1)</f>
        <v>410.26</v>
      </c>
      <c r="H6235">
        <f>_xlfn.XLOOKUP(A6235,'List of Molecules Used'!$D$3:$D$55,'List of Molecules Used'!$F$3:$F$55,"",0,1)</f>
        <v>40.549999999999997</v>
      </c>
    </row>
    <row r="6236" spans="1:8">
      <c r="A6236" s="2" t="s">
        <v>170</v>
      </c>
      <c r="B6236" s="2"/>
      <c r="C6236">
        <v>451.29</v>
      </c>
      <c r="D6236">
        <v>2.5</v>
      </c>
      <c r="E6236">
        <v>107.51</v>
      </c>
      <c r="F6236" t="s">
        <v>238</v>
      </c>
      <c r="G6236">
        <f>_xlfn.XLOOKUP(A6236,'List of Molecules Used'!$D$3:$D$55,'List of Molecules Used'!$E$3:$E$55,"",0,1)</f>
        <v>410.26</v>
      </c>
      <c r="H6236">
        <f>_xlfn.XLOOKUP(A6236,'List of Molecules Used'!$D$3:$D$55,'List of Molecules Used'!$F$3:$F$55,"",0,1)</f>
        <v>40.549999999999997</v>
      </c>
    </row>
    <row r="6237" spans="1:8">
      <c r="A6237" s="2" t="s">
        <v>170</v>
      </c>
      <c r="B6237" s="2"/>
      <c r="C6237">
        <v>451.29</v>
      </c>
      <c r="D6237">
        <v>3</v>
      </c>
      <c r="E6237">
        <v>107.71</v>
      </c>
      <c r="F6237" t="s">
        <v>238</v>
      </c>
      <c r="G6237">
        <f>_xlfn.XLOOKUP(A6237,'List of Molecules Used'!$D$3:$D$55,'List of Molecules Used'!$E$3:$E$55,"",0,1)</f>
        <v>410.26</v>
      </c>
      <c r="H6237">
        <f>_xlfn.XLOOKUP(A6237,'List of Molecules Used'!$D$3:$D$55,'List of Molecules Used'!$F$3:$F$55,"",0,1)</f>
        <v>40.549999999999997</v>
      </c>
    </row>
    <row r="6238" spans="1:8">
      <c r="A6238" s="2" t="s">
        <v>170</v>
      </c>
      <c r="B6238" s="2"/>
      <c r="C6238">
        <v>451.29</v>
      </c>
      <c r="D6238">
        <v>3.5</v>
      </c>
      <c r="E6238">
        <v>107.91</v>
      </c>
      <c r="F6238" t="s">
        <v>238</v>
      </c>
      <c r="G6238">
        <f>_xlfn.XLOOKUP(A6238,'List of Molecules Used'!$D$3:$D$55,'List of Molecules Used'!$E$3:$E$55,"",0,1)</f>
        <v>410.26</v>
      </c>
      <c r="H6238">
        <f>_xlfn.XLOOKUP(A6238,'List of Molecules Used'!$D$3:$D$55,'List of Molecules Used'!$F$3:$F$55,"",0,1)</f>
        <v>40.549999999999997</v>
      </c>
    </row>
    <row r="6239" spans="1:8">
      <c r="A6239" s="2" t="s">
        <v>170</v>
      </c>
      <c r="B6239" s="2"/>
      <c r="C6239">
        <v>451.29</v>
      </c>
      <c r="D6239">
        <v>4</v>
      </c>
      <c r="E6239">
        <v>108.11</v>
      </c>
      <c r="F6239" t="s">
        <v>238</v>
      </c>
      <c r="G6239">
        <f>_xlfn.XLOOKUP(A6239,'List of Molecules Used'!$D$3:$D$55,'List of Molecules Used'!$E$3:$E$55,"",0,1)</f>
        <v>410.26</v>
      </c>
      <c r="H6239">
        <f>_xlfn.XLOOKUP(A6239,'List of Molecules Used'!$D$3:$D$55,'List of Molecules Used'!$F$3:$F$55,"",0,1)</f>
        <v>40.549999999999997</v>
      </c>
    </row>
    <row r="6240" spans="1:8">
      <c r="A6240" s="2" t="s">
        <v>170</v>
      </c>
      <c r="B6240" s="2"/>
      <c r="C6240">
        <v>451.29</v>
      </c>
      <c r="D6240">
        <v>4.5</v>
      </c>
      <c r="E6240">
        <v>108.32</v>
      </c>
      <c r="F6240" t="s">
        <v>238</v>
      </c>
      <c r="G6240">
        <f>_xlfn.XLOOKUP(A6240,'List of Molecules Used'!$D$3:$D$55,'List of Molecules Used'!$E$3:$E$55,"",0,1)</f>
        <v>410.26</v>
      </c>
      <c r="H6240">
        <f>_xlfn.XLOOKUP(A6240,'List of Molecules Used'!$D$3:$D$55,'List of Molecules Used'!$F$3:$F$55,"",0,1)</f>
        <v>40.549999999999997</v>
      </c>
    </row>
    <row r="6241" spans="1:8">
      <c r="A6241" s="2" t="s">
        <v>170</v>
      </c>
      <c r="B6241" s="2"/>
      <c r="C6241">
        <v>451.29</v>
      </c>
      <c r="D6241">
        <v>5</v>
      </c>
      <c r="E6241">
        <v>108.53</v>
      </c>
      <c r="F6241" t="s">
        <v>238</v>
      </c>
      <c r="G6241">
        <f>_xlfn.XLOOKUP(A6241,'List of Molecules Used'!$D$3:$D$55,'List of Molecules Used'!$E$3:$E$55,"",0,1)</f>
        <v>410.26</v>
      </c>
      <c r="H6241">
        <f>_xlfn.XLOOKUP(A6241,'List of Molecules Used'!$D$3:$D$55,'List of Molecules Used'!$F$3:$F$55,"",0,1)</f>
        <v>40.549999999999997</v>
      </c>
    </row>
    <row r="6242" spans="1:8">
      <c r="A6242" s="2" t="s">
        <v>170</v>
      </c>
      <c r="B6242" s="2"/>
      <c r="C6242">
        <v>451.29</v>
      </c>
      <c r="D6242">
        <v>5.5</v>
      </c>
      <c r="E6242">
        <v>108.74</v>
      </c>
      <c r="F6242" t="s">
        <v>238</v>
      </c>
      <c r="G6242">
        <f>_xlfn.XLOOKUP(A6242,'List of Molecules Used'!$D$3:$D$55,'List of Molecules Used'!$E$3:$E$55,"",0,1)</f>
        <v>410.26</v>
      </c>
      <c r="H6242">
        <f>_xlfn.XLOOKUP(A6242,'List of Molecules Used'!$D$3:$D$55,'List of Molecules Used'!$F$3:$F$55,"",0,1)</f>
        <v>40.549999999999997</v>
      </c>
    </row>
    <row r="6243" spans="1:8">
      <c r="A6243" s="2" t="s">
        <v>170</v>
      </c>
      <c r="B6243" s="2"/>
      <c r="C6243">
        <v>451.29</v>
      </c>
      <c r="D6243">
        <v>6</v>
      </c>
      <c r="E6243">
        <v>108.96</v>
      </c>
      <c r="F6243" t="s">
        <v>238</v>
      </c>
      <c r="G6243">
        <f>_xlfn.XLOOKUP(A6243,'List of Molecules Used'!$D$3:$D$55,'List of Molecules Used'!$E$3:$E$55,"",0,1)</f>
        <v>410.26</v>
      </c>
      <c r="H6243">
        <f>_xlfn.XLOOKUP(A6243,'List of Molecules Used'!$D$3:$D$55,'List of Molecules Used'!$F$3:$F$55,"",0,1)</f>
        <v>40.549999999999997</v>
      </c>
    </row>
    <row r="6244" spans="1:8">
      <c r="A6244" s="2" t="s">
        <v>170</v>
      </c>
      <c r="B6244" s="2"/>
      <c r="C6244">
        <v>451.29</v>
      </c>
      <c r="D6244">
        <v>6.5</v>
      </c>
      <c r="E6244">
        <v>109.18</v>
      </c>
      <c r="F6244" t="s">
        <v>238</v>
      </c>
      <c r="G6244">
        <f>_xlfn.XLOOKUP(A6244,'List of Molecules Used'!$D$3:$D$55,'List of Molecules Used'!$E$3:$E$55,"",0,1)</f>
        <v>410.26</v>
      </c>
      <c r="H6244">
        <f>_xlfn.XLOOKUP(A6244,'List of Molecules Used'!$D$3:$D$55,'List of Molecules Used'!$F$3:$F$55,"",0,1)</f>
        <v>40.549999999999997</v>
      </c>
    </row>
    <row r="6245" spans="1:8">
      <c r="A6245" s="2" t="s">
        <v>170</v>
      </c>
      <c r="B6245" s="2"/>
      <c r="C6245">
        <v>451.29</v>
      </c>
      <c r="D6245">
        <v>7</v>
      </c>
      <c r="E6245">
        <v>109.41</v>
      </c>
      <c r="F6245" t="s">
        <v>238</v>
      </c>
      <c r="G6245">
        <f>_xlfn.XLOOKUP(A6245,'List of Molecules Used'!$D$3:$D$55,'List of Molecules Used'!$E$3:$E$55,"",0,1)</f>
        <v>410.26</v>
      </c>
      <c r="H6245">
        <f>_xlfn.XLOOKUP(A6245,'List of Molecules Used'!$D$3:$D$55,'List of Molecules Used'!$F$3:$F$55,"",0,1)</f>
        <v>40.549999999999997</v>
      </c>
    </row>
    <row r="6246" spans="1:8">
      <c r="A6246" s="2" t="s">
        <v>170</v>
      </c>
      <c r="B6246" s="2"/>
      <c r="C6246">
        <v>451.29</v>
      </c>
      <c r="D6246">
        <v>7.5</v>
      </c>
      <c r="E6246">
        <v>109.64</v>
      </c>
      <c r="F6246" t="s">
        <v>238</v>
      </c>
      <c r="G6246">
        <f>_xlfn.XLOOKUP(A6246,'List of Molecules Used'!$D$3:$D$55,'List of Molecules Used'!$E$3:$E$55,"",0,1)</f>
        <v>410.26</v>
      </c>
      <c r="H6246">
        <f>_xlfn.XLOOKUP(A6246,'List of Molecules Used'!$D$3:$D$55,'List of Molecules Used'!$F$3:$F$55,"",0,1)</f>
        <v>40.549999999999997</v>
      </c>
    </row>
    <row r="6247" spans="1:8">
      <c r="A6247" s="2" t="s">
        <v>170</v>
      </c>
      <c r="B6247" s="2"/>
      <c r="C6247">
        <v>451.29</v>
      </c>
      <c r="D6247">
        <v>8</v>
      </c>
      <c r="E6247">
        <v>109.87</v>
      </c>
      <c r="F6247" t="s">
        <v>238</v>
      </c>
      <c r="G6247">
        <f>_xlfn.XLOOKUP(A6247,'List of Molecules Used'!$D$3:$D$55,'List of Molecules Used'!$E$3:$E$55,"",0,1)</f>
        <v>410.26</v>
      </c>
      <c r="H6247">
        <f>_xlfn.XLOOKUP(A6247,'List of Molecules Used'!$D$3:$D$55,'List of Molecules Used'!$F$3:$F$55,"",0,1)</f>
        <v>40.549999999999997</v>
      </c>
    </row>
    <row r="6248" spans="1:8">
      <c r="A6248" s="2" t="s">
        <v>170</v>
      </c>
      <c r="B6248" s="2"/>
      <c r="C6248">
        <v>451.29</v>
      </c>
      <c r="D6248">
        <v>8.5</v>
      </c>
      <c r="E6248">
        <v>110.11</v>
      </c>
      <c r="F6248" t="s">
        <v>238</v>
      </c>
      <c r="G6248">
        <f>_xlfn.XLOOKUP(A6248,'List of Molecules Used'!$D$3:$D$55,'List of Molecules Used'!$E$3:$E$55,"",0,1)</f>
        <v>410.26</v>
      </c>
      <c r="H6248">
        <f>_xlfn.XLOOKUP(A6248,'List of Molecules Used'!$D$3:$D$55,'List of Molecules Used'!$F$3:$F$55,"",0,1)</f>
        <v>40.549999999999997</v>
      </c>
    </row>
    <row r="6249" spans="1:8">
      <c r="A6249" s="2" t="s">
        <v>170</v>
      </c>
      <c r="B6249" s="2"/>
      <c r="C6249">
        <v>451.29</v>
      </c>
      <c r="D6249">
        <v>9</v>
      </c>
      <c r="E6249">
        <v>110.35</v>
      </c>
      <c r="F6249" t="s">
        <v>238</v>
      </c>
      <c r="G6249">
        <f>_xlfn.XLOOKUP(A6249,'List of Molecules Used'!$D$3:$D$55,'List of Molecules Used'!$E$3:$E$55,"",0,1)</f>
        <v>410.26</v>
      </c>
      <c r="H6249">
        <f>_xlfn.XLOOKUP(A6249,'List of Molecules Used'!$D$3:$D$55,'List of Molecules Used'!$F$3:$F$55,"",0,1)</f>
        <v>40.549999999999997</v>
      </c>
    </row>
    <row r="6250" spans="1:8">
      <c r="A6250" s="2" t="s">
        <v>170</v>
      </c>
      <c r="B6250" s="2"/>
      <c r="C6250">
        <v>451.29</v>
      </c>
      <c r="D6250">
        <v>9.5</v>
      </c>
      <c r="E6250">
        <v>110.6</v>
      </c>
      <c r="F6250" t="s">
        <v>238</v>
      </c>
      <c r="G6250">
        <f>_xlfn.XLOOKUP(A6250,'List of Molecules Used'!$D$3:$D$55,'List of Molecules Used'!$E$3:$E$55,"",0,1)</f>
        <v>410.26</v>
      </c>
      <c r="H6250">
        <f>_xlfn.XLOOKUP(A6250,'List of Molecules Used'!$D$3:$D$55,'List of Molecules Used'!$F$3:$F$55,"",0,1)</f>
        <v>40.549999999999997</v>
      </c>
    </row>
    <row r="6251" spans="1:8">
      <c r="A6251" s="2" t="s">
        <v>170</v>
      </c>
      <c r="B6251" s="2"/>
      <c r="C6251">
        <v>451.29</v>
      </c>
      <c r="D6251">
        <v>10</v>
      </c>
      <c r="E6251">
        <v>110.85</v>
      </c>
      <c r="F6251" t="s">
        <v>238</v>
      </c>
      <c r="G6251">
        <f>_xlfn.XLOOKUP(A6251,'List of Molecules Used'!$D$3:$D$55,'List of Molecules Used'!$E$3:$E$55,"",0,1)</f>
        <v>410.26</v>
      </c>
      <c r="H6251">
        <f>_xlfn.XLOOKUP(A6251,'List of Molecules Used'!$D$3:$D$55,'List of Molecules Used'!$F$3:$F$55,"",0,1)</f>
        <v>40.549999999999997</v>
      </c>
    </row>
    <row r="6252" spans="1:8">
      <c r="A6252" s="2" t="s">
        <v>174</v>
      </c>
      <c r="B6252" s="2"/>
      <c r="C6252">
        <v>172.93</v>
      </c>
      <c r="D6252">
        <v>1</v>
      </c>
      <c r="E6252">
        <v>102.49</v>
      </c>
      <c r="F6252" t="s">
        <v>237</v>
      </c>
      <c r="G6252">
        <f>_xlfn.XLOOKUP(A6252,'List of Molecules Used'!$D$3:$D$55,'List of Molecules Used'!$E$3:$E$55,"",0,1)</f>
        <v>345.85700000000003</v>
      </c>
      <c r="H6252">
        <f>_xlfn.XLOOKUP(A6252,'List of Molecules Used'!$D$3:$D$55,'List of Molecules Used'!$F$3:$F$55,"",0,1)</f>
        <v>37.61</v>
      </c>
    </row>
    <row r="6253" spans="1:8">
      <c r="A6253" s="2" t="s">
        <v>174</v>
      </c>
      <c r="B6253" s="2"/>
      <c r="C6253">
        <v>172.93</v>
      </c>
      <c r="D6253">
        <v>1.5</v>
      </c>
      <c r="E6253">
        <v>102.49</v>
      </c>
      <c r="F6253" t="s">
        <v>237</v>
      </c>
      <c r="G6253">
        <f>_xlfn.XLOOKUP(A6253,'List of Molecules Used'!$D$3:$D$55,'List of Molecules Used'!$E$3:$E$55,"",0,1)</f>
        <v>345.85700000000003</v>
      </c>
      <c r="H6253">
        <f>_xlfn.XLOOKUP(A6253,'List of Molecules Used'!$D$3:$D$55,'List of Molecules Used'!$F$3:$F$55,"",0,1)</f>
        <v>37.61</v>
      </c>
    </row>
    <row r="6254" spans="1:8">
      <c r="A6254" s="2" t="s">
        <v>174</v>
      </c>
      <c r="B6254" s="2"/>
      <c r="C6254">
        <v>172.93</v>
      </c>
      <c r="D6254">
        <v>2</v>
      </c>
      <c r="E6254">
        <v>102.48</v>
      </c>
      <c r="F6254" t="s">
        <v>237</v>
      </c>
      <c r="G6254">
        <f>_xlfn.XLOOKUP(A6254,'List of Molecules Used'!$D$3:$D$55,'List of Molecules Used'!$E$3:$E$55,"",0,1)</f>
        <v>345.85700000000003</v>
      </c>
      <c r="H6254">
        <f>_xlfn.XLOOKUP(A6254,'List of Molecules Used'!$D$3:$D$55,'List of Molecules Used'!$F$3:$F$55,"",0,1)</f>
        <v>37.61</v>
      </c>
    </row>
    <row r="6255" spans="1:8">
      <c r="A6255" s="2" t="s">
        <v>174</v>
      </c>
      <c r="B6255" s="2"/>
      <c r="C6255">
        <v>172.93</v>
      </c>
      <c r="D6255">
        <v>2.5</v>
      </c>
      <c r="E6255">
        <v>102.47</v>
      </c>
      <c r="F6255" t="s">
        <v>237</v>
      </c>
      <c r="G6255">
        <f>_xlfn.XLOOKUP(A6255,'List of Molecules Used'!$D$3:$D$55,'List of Molecules Used'!$E$3:$E$55,"",0,1)</f>
        <v>345.85700000000003</v>
      </c>
      <c r="H6255">
        <f>_xlfn.XLOOKUP(A6255,'List of Molecules Used'!$D$3:$D$55,'List of Molecules Used'!$F$3:$F$55,"",0,1)</f>
        <v>37.61</v>
      </c>
    </row>
    <row r="6256" spans="1:8">
      <c r="A6256" s="2" t="s">
        <v>174</v>
      </c>
      <c r="B6256" s="2"/>
      <c r="C6256">
        <v>172.93</v>
      </c>
      <c r="D6256">
        <v>3</v>
      </c>
      <c r="E6256">
        <v>102.47</v>
      </c>
      <c r="F6256" t="s">
        <v>237</v>
      </c>
      <c r="G6256">
        <f>_xlfn.XLOOKUP(A6256,'List of Molecules Used'!$D$3:$D$55,'List of Molecules Used'!$E$3:$E$55,"",0,1)</f>
        <v>345.85700000000003</v>
      </c>
      <c r="H6256">
        <f>_xlfn.XLOOKUP(A6256,'List of Molecules Used'!$D$3:$D$55,'List of Molecules Used'!$F$3:$F$55,"",0,1)</f>
        <v>37.61</v>
      </c>
    </row>
    <row r="6257" spans="1:8">
      <c r="A6257" s="2" t="s">
        <v>174</v>
      </c>
      <c r="B6257" s="2"/>
      <c r="C6257">
        <v>172.93</v>
      </c>
      <c r="D6257">
        <v>3.5</v>
      </c>
      <c r="E6257">
        <v>102.46</v>
      </c>
      <c r="F6257" t="s">
        <v>237</v>
      </c>
      <c r="G6257">
        <f>_xlfn.XLOOKUP(A6257,'List of Molecules Used'!$D$3:$D$55,'List of Molecules Used'!$E$3:$E$55,"",0,1)</f>
        <v>345.85700000000003</v>
      </c>
      <c r="H6257">
        <f>_xlfn.XLOOKUP(A6257,'List of Molecules Used'!$D$3:$D$55,'List of Molecules Used'!$F$3:$F$55,"",0,1)</f>
        <v>37.61</v>
      </c>
    </row>
    <row r="6258" spans="1:8">
      <c r="A6258" s="2" t="s">
        <v>174</v>
      </c>
      <c r="B6258" s="2"/>
      <c r="C6258">
        <v>172.93</v>
      </c>
      <c r="D6258">
        <v>4</v>
      </c>
      <c r="E6258">
        <v>102.46</v>
      </c>
      <c r="F6258" t="s">
        <v>237</v>
      </c>
      <c r="G6258">
        <f>_xlfn.XLOOKUP(A6258,'List of Molecules Used'!$D$3:$D$55,'List of Molecules Used'!$E$3:$E$55,"",0,1)</f>
        <v>345.85700000000003</v>
      </c>
      <c r="H6258">
        <f>_xlfn.XLOOKUP(A6258,'List of Molecules Used'!$D$3:$D$55,'List of Molecules Used'!$F$3:$F$55,"",0,1)</f>
        <v>37.61</v>
      </c>
    </row>
    <row r="6259" spans="1:8">
      <c r="A6259" s="2" t="s">
        <v>174</v>
      </c>
      <c r="B6259" s="2"/>
      <c r="C6259">
        <v>172.93</v>
      </c>
      <c r="D6259">
        <v>4.5</v>
      </c>
      <c r="E6259">
        <v>102.45</v>
      </c>
      <c r="F6259" t="s">
        <v>237</v>
      </c>
      <c r="G6259">
        <f>_xlfn.XLOOKUP(A6259,'List of Molecules Used'!$D$3:$D$55,'List of Molecules Used'!$E$3:$E$55,"",0,1)</f>
        <v>345.85700000000003</v>
      </c>
      <c r="H6259">
        <f>_xlfn.XLOOKUP(A6259,'List of Molecules Used'!$D$3:$D$55,'List of Molecules Used'!$F$3:$F$55,"",0,1)</f>
        <v>37.61</v>
      </c>
    </row>
    <row r="6260" spans="1:8">
      <c r="A6260" s="2" t="s">
        <v>174</v>
      </c>
      <c r="B6260" s="2"/>
      <c r="C6260">
        <v>172.93</v>
      </c>
      <c r="D6260">
        <v>5</v>
      </c>
      <c r="E6260">
        <v>102.45</v>
      </c>
      <c r="F6260" t="s">
        <v>237</v>
      </c>
      <c r="G6260">
        <f>_xlfn.XLOOKUP(A6260,'List of Molecules Used'!$D$3:$D$55,'List of Molecules Used'!$E$3:$E$55,"",0,1)</f>
        <v>345.85700000000003</v>
      </c>
      <c r="H6260">
        <f>_xlfn.XLOOKUP(A6260,'List of Molecules Used'!$D$3:$D$55,'List of Molecules Used'!$F$3:$F$55,"",0,1)</f>
        <v>37.61</v>
      </c>
    </row>
    <row r="6261" spans="1:8">
      <c r="A6261" s="2" t="s">
        <v>174</v>
      </c>
      <c r="B6261" s="2"/>
      <c r="C6261">
        <v>172.93</v>
      </c>
      <c r="D6261">
        <v>5.5</v>
      </c>
      <c r="E6261">
        <v>102.44</v>
      </c>
      <c r="F6261" t="s">
        <v>237</v>
      </c>
      <c r="G6261">
        <f>_xlfn.XLOOKUP(A6261,'List of Molecules Used'!$D$3:$D$55,'List of Molecules Used'!$E$3:$E$55,"",0,1)</f>
        <v>345.85700000000003</v>
      </c>
      <c r="H6261">
        <f>_xlfn.XLOOKUP(A6261,'List of Molecules Used'!$D$3:$D$55,'List of Molecules Used'!$F$3:$F$55,"",0,1)</f>
        <v>37.61</v>
      </c>
    </row>
    <row r="6262" spans="1:8">
      <c r="A6262" s="2" t="s">
        <v>174</v>
      </c>
      <c r="B6262" s="2"/>
      <c r="C6262">
        <v>172.93</v>
      </c>
      <c r="D6262">
        <v>6</v>
      </c>
      <c r="E6262">
        <v>102.44</v>
      </c>
      <c r="F6262" t="s">
        <v>237</v>
      </c>
      <c r="G6262">
        <f>_xlfn.XLOOKUP(A6262,'List of Molecules Used'!$D$3:$D$55,'List of Molecules Used'!$E$3:$E$55,"",0,1)</f>
        <v>345.85700000000003</v>
      </c>
      <c r="H6262">
        <f>_xlfn.XLOOKUP(A6262,'List of Molecules Used'!$D$3:$D$55,'List of Molecules Used'!$F$3:$F$55,"",0,1)</f>
        <v>37.61</v>
      </c>
    </row>
    <row r="6263" spans="1:8">
      <c r="A6263" s="2" t="s">
        <v>174</v>
      </c>
      <c r="B6263" s="2"/>
      <c r="C6263">
        <v>172.93</v>
      </c>
      <c r="D6263">
        <v>6.5</v>
      </c>
      <c r="E6263">
        <v>102.43</v>
      </c>
      <c r="F6263" t="s">
        <v>237</v>
      </c>
      <c r="G6263">
        <f>_xlfn.XLOOKUP(A6263,'List of Molecules Used'!$D$3:$D$55,'List of Molecules Used'!$E$3:$E$55,"",0,1)</f>
        <v>345.85700000000003</v>
      </c>
      <c r="H6263">
        <f>_xlfn.XLOOKUP(A6263,'List of Molecules Used'!$D$3:$D$55,'List of Molecules Used'!$F$3:$F$55,"",0,1)</f>
        <v>37.61</v>
      </c>
    </row>
    <row r="6264" spans="1:8">
      <c r="A6264" s="2" t="s">
        <v>174</v>
      </c>
      <c r="B6264" s="2"/>
      <c r="C6264">
        <v>172.93</v>
      </c>
      <c r="D6264">
        <v>7</v>
      </c>
      <c r="E6264">
        <v>102.43</v>
      </c>
      <c r="F6264" t="s">
        <v>237</v>
      </c>
      <c r="G6264">
        <f>_xlfn.XLOOKUP(A6264,'List of Molecules Used'!$D$3:$D$55,'List of Molecules Used'!$E$3:$E$55,"",0,1)</f>
        <v>345.85700000000003</v>
      </c>
      <c r="H6264">
        <f>_xlfn.XLOOKUP(A6264,'List of Molecules Used'!$D$3:$D$55,'List of Molecules Used'!$F$3:$F$55,"",0,1)</f>
        <v>37.61</v>
      </c>
    </row>
    <row r="6265" spans="1:8">
      <c r="A6265" s="2" t="s">
        <v>174</v>
      </c>
      <c r="B6265" s="2"/>
      <c r="C6265">
        <v>172.93</v>
      </c>
      <c r="D6265">
        <v>7.5</v>
      </c>
      <c r="E6265">
        <v>102.42</v>
      </c>
      <c r="F6265" t="s">
        <v>237</v>
      </c>
      <c r="G6265">
        <f>_xlfn.XLOOKUP(A6265,'List of Molecules Used'!$D$3:$D$55,'List of Molecules Used'!$E$3:$E$55,"",0,1)</f>
        <v>345.85700000000003</v>
      </c>
      <c r="H6265">
        <f>_xlfn.XLOOKUP(A6265,'List of Molecules Used'!$D$3:$D$55,'List of Molecules Used'!$F$3:$F$55,"",0,1)</f>
        <v>37.61</v>
      </c>
    </row>
    <row r="6266" spans="1:8">
      <c r="A6266" s="2" t="s">
        <v>174</v>
      </c>
      <c r="B6266" s="2"/>
      <c r="C6266">
        <v>172.93</v>
      </c>
      <c r="D6266">
        <v>8</v>
      </c>
      <c r="E6266">
        <v>102.42</v>
      </c>
      <c r="F6266" t="s">
        <v>237</v>
      </c>
      <c r="G6266">
        <f>_xlfn.XLOOKUP(A6266,'List of Molecules Used'!$D$3:$D$55,'List of Molecules Used'!$E$3:$E$55,"",0,1)</f>
        <v>345.85700000000003</v>
      </c>
      <c r="H6266">
        <f>_xlfn.XLOOKUP(A6266,'List of Molecules Used'!$D$3:$D$55,'List of Molecules Used'!$F$3:$F$55,"",0,1)</f>
        <v>37.61</v>
      </c>
    </row>
    <row r="6267" spans="1:8">
      <c r="A6267" s="2" t="s">
        <v>174</v>
      </c>
      <c r="B6267" s="2"/>
      <c r="C6267">
        <v>172.93</v>
      </c>
      <c r="D6267">
        <v>8.5</v>
      </c>
      <c r="E6267">
        <v>102.41</v>
      </c>
      <c r="F6267" t="s">
        <v>237</v>
      </c>
      <c r="G6267">
        <f>_xlfn.XLOOKUP(A6267,'List of Molecules Used'!$D$3:$D$55,'List of Molecules Used'!$E$3:$E$55,"",0,1)</f>
        <v>345.85700000000003</v>
      </c>
      <c r="H6267">
        <f>_xlfn.XLOOKUP(A6267,'List of Molecules Used'!$D$3:$D$55,'List of Molecules Used'!$F$3:$F$55,"",0,1)</f>
        <v>37.61</v>
      </c>
    </row>
    <row r="6268" spans="1:8">
      <c r="A6268" s="2" t="s">
        <v>174</v>
      </c>
      <c r="B6268" s="2"/>
      <c r="C6268">
        <v>172.93</v>
      </c>
      <c r="D6268">
        <v>9</v>
      </c>
      <c r="E6268">
        <v>102.4</v>
      </c>
      <c r="F6268" t="s">
        <v>237</v>
      </c>
      <c r="G6268">
        <f>_xlfn.XLOOKUP(A6268,'List of Molecules Used'!$D$3:$D$55,'List of Molecules Used'!$E$3:$E$55,"",0,1)</f>
        <v>345.85700000000003</v>
      </c>
      <c r="H6268">
        <f>_xlfn.XLOOKUP(A6268,'List of Molecules Used'!$D$3:$D$55,'List of Molecules Used'!$F$3:$F$55,"",0,1)</f>
        <v>37.61</v>
      </c>
    </row>
    <row r="6269" spans="1:8">
      <c r="A6269" s="2" t="s">
        <v>174</v>
      </c>
      <c r="B6269" s="2"/>
      <c r="C6269">
        <v>172.93</v>
      </c>
      <c r="D6269">
        <v>9.5</v>
      </c>
      <c r="E6269">
        <v>102.4</v>
      </c>
      <c r="F6269" t="s">
        <v>237</v>
      </c>
      <c r="G6269">
        <f>_xlfn.XLOOKUP(A6269,'List of Molecules Used'!$D$3:$D$55,'List of Molecules Used'!$E$3:$E$55,"",0,1)</f>
        <v>345.85700000000003</v>
      </c>
      <c r="H6269">
        <f>_xlfn.XLOOKUP(A6269,'List of Molecules Used'!$D$3:$D$55,'List of Molecules Used'!$F$3:$F$55,"",0,1)</f>
        <v>37.61</v>
      </c>
    </row>
    <row r="6270" spans="1:8">
      <c r="A6270" s="2" t="s">
        <v>174</v>
      </c>
      <c r="B6270" s="2"/>
      <c r="C6270">
        <v>172.93</v>
      </c>
      <c r="D6270">
        <v>10</v>
      </c>
      <c r="E6270">
        <v>102.39</v>
      </c>
      <c r="F6270" t="s">
        <v>237</v>
      </c>
      <c r="G6270">
        <f>_xlfn.XLOOKUP(A6270,'List of Molecules Used'!$D$3:$D$55,'List of Molecules Used'!$E$3:$E$55,"",0,1)</f>
        <v>345.85700000000003</v>
      </c>
      <c r="H6270">
        <f>_xlfn.XLOOKUP(A6270,'List of Molecules Used'!$D$3:$D$55,'List of Molecules Used'!$F$3:$F$55,"",0,1)</f>
        <v>37.61</v>
      </c>
    </row>
    <row r="6271" spans="1:8">
      <c r="A6271" s="2" t="s">
        <v>174</v>
      </c>
      <c r="B6271" s="2"/>
      <c r="C6271">
        <v>207.51</v>
      </c>
      <c r="D6271">
        <v>1</v>
      </c>
      <c r="E6271">
        <v>107.55</v>
      </c>
      <c r="F6271" t="s">
        <v>237</v>
      </c>
      <c r="G6271">
        <f>_xlfn.XLOOKUP(A6271,'List of Molecules Used'!$D$3:$D$55,'List of Molecules Used'!$E$3:$E$55,"",0,1)</f>
        <v>345.85700000000003</v>
      </c>
      <c r="H6271">
        <f>_xlfn.XLOOKUP(A6271,'List of Molecules Used'!$D$3:$D$55,'List of Molecules Used'!$F$3:$F$55,"",0,1)</f>
        <v>37.61</v>
      </c>
    </row>
    <row r="6272" spans="1:8">
      <c r="A6272" s="2" t="s">
        <v>174</v>
      </c>
      <c r="B6272" s="2"/>
      <c r="C6272">
        <v>207.51</v>
      </c>
      <c r="D6272">
        <v>1.5</v>
      </c>
      <c r="E6272">
        <v>107.54</v>
      </c>
      <c r="F6272" t="s">
        <v>237</v>
      </c>
      <c r="G6272">
        <f>_xlfn.XLOOKUP(A6272,'List of Molecules Used'!$D$3:$D$55,'List of Molecules Used'!$E$3:$E$55,"",0,1)</f>
        <v>345.85700000000003</v>
      </c>
      <c r="H6272">
        <f>_xlfn.XLOOKUP(A6272,'List of Molecules Used'!$D$3:$D$55,'List of Molecules Used'!$F$3:$F$55,"",0,1)</f>
        <v>37.61</v>
      </c>
    </row>
    <row r="6273" spans="1:8">
      <c r="A6273" s="2" t="s">
        <v>174</v>
      </c>
      <c r="B6273" s="2"/>
      <c r="C6273">
        <v>207.51</v>
      </c>
      <c r="D6273">
        <v>2</v>
      </c>
      <c r="E6273">
        <v>107.53</v>
      </c>
      <c r="F6273" t="s">
        <v>237</v>
      </c>
      <c r="G6273">
        <f>_xlfn.XLOOKUP(A6273,'List of Molecules Used'!$D$3:$D$55,'List of Molecules Used'!$E$3:$E$55,"",0,1)</f>
        <v>345.85700000000003</v>
      </c>
      <c r="H6273">
        <f>_xlfn.XLOOKUP(A6273,'List of Molecules Used'!$D$3:$D$55,'List of Molecules Used'!$F$3:$F$55,"",0,1)</f>
        <v>37.61</v>
      </c>
    </row>
    <row r="6274" spans="1:8">
      <c r="A6274" s="2" t="s">
        <v>174</v>
      </c>
      <c r="B6274" s="2"/>
      <c r="C6274">
        <v>207.51</v>
      </c>
      <c r="D6274">
        <v>2.5</v>
      </c>
      <c r="E6274">
        <v>107.52</v>
      </c>
      <c r="F6274" t="s">
        <v>237</v>
      </c>
      <c r="G6274">
        <f>_xlfn.XLOOKUP(A6274,'List of Molecules Used'!$D$3:$D$55,'List of Molecules Used'!$E$3:$E$55,"",0,1)</f>
        <v>345.85700000000003</v>
      </c>
      <c r="H6274">
        <f>_xlfn.XLOOKUP(A6274,'List of Molecules Used'!$D$3:$D$55,'List of Molecules Used'!$F$3:$F$55,"",0,1)</f>
        <v>37.61</v>
      </c>
    </row>
    <row r="6275" spans="1:8">
      <c r="A6275" s="2" t="s">
        <v>174</v>
      </c>
      <c r="B6275" s="2"/>
      <c r="C6275">
        <v>207.51</v>
      </c>
      <c r="D6275">
        <v>3</v>
      </c>
      <c r="E6275">
        <v>107.51</v>
      </c>
      <c r="F6275" t="s">
        <v>237</v>
      </c>
      <c r="G6275">
        <f>_xlfn.XLOOKUP(A6275,'List of Molecules Used'!$D$3:$D$55,'List of Molecules Used'!$E$3:$E$55,"",0,1)</f>
        <v>345.85700000000003</v>
      </c>
      <c r="H6275">
        <f>_xlfn.XLOOKUP(A6275,'List of Molecules Used'!$D$3:$D$55,'List of Molecules Used'!$F$3:$F$55,"",0,1)</f>
        <v>37.61</v>
      </c>
    </row>
    <row r="6276" spans="1:8">
      <c r="A6276" s="2" t="s">
        <v>174</v>
      </c>
      <c r="B6276" s="2"/>
      <c r="C6276">
        <v>207.51</v>
      </c>
      <c r="D6276">
        <v>3.5</v>
      </c>
      <c r="E6276">
        <v>107.5</v>
      </c>
      <c r="F6276" t="s">
        <v>237</v>
      </c>
      <c r="G6276">
        <f>_xlfn.XLOOKUP(A6276,'List of Molecules Used'!$D$3:$D$55,'List of Molecules Used'!$E$3:$E$55,"",0,1)</f>
        <v>345.85700000000003</v>
      </c>
      <c r="H6276">
        <f>_xlfn.XLOOKUP(A6276,'List of Molecules Used'!$D$3:$D$55,'List of Molecules Used'!$F$3:$F$55,"",0,1)</f>
        <v>37.61</v>
      </c>
    </row>
    <row r="6277" spans="1:8">
      <c r="A6277" s="2" t="s">
        <v>174</v>
      </c>
      <c r="B6277" s="2"/>
      <c r="C6277">
        <v>207.51</v>
      </c>
      <c r="D6277">
        <v>4</v>
      </c>
      <c r="E6277">
        <v>107.49</v>
      </c>
      <c r="F6277" t="s">
        <v>237</v>
      </c>
      <c r="G6277">
        <f>_xlfn.XLOOKUP(A6277,'List of Molecules Used'!$D$3:$D$55,'List of Molecules Used'!$E$3:$E$55,"",0,1)</f>
        <v>345.85700000000003</v>
      </c>
      <c r="H6277">
        <f>_xlfn.XLOOKUP(A6277,'List of Molecules Used'!$D$3:$D$55,'List of Molecules Used'!$F$3:$F$55,"",0,1)</f>
        <v>37.61</v>
      </c>
    </row>
    <row r="6278" spans="1:8">
      <c r="A6278" s="2" t="s">
        <v>174</v>
      </c>
      <c r="B6278" s="2"/>
      <c r="C6278">
        <v>207.51</v>
      </c>
      <c r="D6278">
        <v>4.5</v>
      </c>
      <c r="E6278">
        <v>107.48</v>
      </c>
      <c r="F6278" t="s">
        <v>237</v>
      </c>
      <c r="G6278">
        <f>_xlfn.XLOOKUP(A6278,'List of Molecules Used'!$D$3:$D$55,'List of Molecules Used'!$E$3:$E$55,"",0,1)</f>
        <v>345.85700000000003</v>
      </c>
      <c r="H6278">
        <f>_xlfn.XLOOKUP(A6278,'List of Molecules Used'!$D$3:$D$55,'List of Molecules Used'!$F$3:$F$55,"",0,1)</f>
        <v>37.61</v>
      </c>
    </row>
    <row r="6279" spans="1:8">
      <c r="A6279" s="2" t="s">
        <v>174</v>
      </c>
      <c r="B6279" s="2"/>
      <c r="C6279">
        <v>207.51</v>
      </c>
      <c r="D6279">
        <v>5</v>
      </c>
      <c r="E6279">
        <v>107.47</v>
      </c>
      <c r="F6279" t="s">
        <v>237</v>
      </c>
      <c r="G6279">
        <f>_xlfn.XLOOKUP(A6279,'List of Molecules Used'!$D$3:$D$55,'List of Molecules Used'!$E$3:$E$55,"",0,1)</f>
        <v>345.85700000000003</v>
      </c>
      <c r="H6279">
        <f>_xlfn.XLOOKUP(A6279,'List of Molecules Used'!$D$3:$D$55,'List of Molecules Used'!$F$3:$F$55,"",0,1)</f>
        <v>37.61</v>
      </c>
    </row>
    <row r="6280" spans="1:8">
      <c r="A6280" s="2" t="s">
        <v>174</v>
      </c>
      <c r="B6280" s="2"/>
      <c r="C6280">
        <v>207.51</v>
      </c>
      <c r="D6280">
        <v>5.5</v>
      </c>
      <c r="E6280">
        <v>107.46</v>
      </c>
      <c r="F6280" t="s">
        <v>237</v>
      </c>
      <c r="G6280">
        <f>_xlfn.XLOOKUP(A6280,'List of Molecules Used'!$D$3:$D$55,'List of Molecules Used'!$E$3:$E$55,"",0,1)</f>
        <v>345.85700000000003</v>
      </c>
      <c r="H6280">
        <f>_xlfn.XLOOKUP(A6280,'List of Molecules Used'!$D$3:$D$55,'List of Molecules Used'!$F$3:$F$55,"",0,1)</f>
        <v>37.61</v>
      </c>
    </row>
    <row r="6281" spans="1:8">
      <c r="A6281" s="2" t="s">
        <v>174</v>
      </c>
      <c r="B6281" s="2"/>
      <c r="C6281">
        <v>207.51</v>
      </c>
      <c r="D6281">
        <v>6</v>
      </c>
      <c r="E6281">
        <v>107.45</v>
      </c>
      <c r="F6281" t="s">
        <v>237</v>
      </c>
      <c r="G6281">
        <f>_xlfn.XLOOKUP(A6281,'List of Molecules Used'!$D$3:$D$55,'List of Molecules Used'!$E$3:$E$55,"",0,1)</f>
        <v>345.85700000000003</v>
      </c>
      <c r="H6281">
        <f>_xlfn.XLOOKUP(A6281,'List of Molecules Used'!$D$3:$D$55,'List of Molecules Used'!$F$3:$F$55,"",0,1)</f>
        <v>37.61</v>
      </c>
    </row>
    <row r="6282" spans="1:8">
      <c r="A6282" s="2" t="s">
        <v>174</v>
      </c>
      <c r="B6282" s="2"/>
      <c r="C6282">
        <v>207.51</v>
      </c>
      <c r="D6282">
        <v>6.5</v>
      </c>
      <c r="E6282">
        <v>107.44</v>
      </c>
      <c r="F6282" t="s">
        <v>237</v>
      </c>
      <c r="G6282">
        <f>_xlfn.XLOOKUP(A6282,'List of Molecules Used'!$D$3:$D$55,'List of Molecules Used'!$E$3:$E$55,"",0,1)</f>
        <v>345.85700000000003</v>
      </c>
      <c r="H6282">
        <f>_xlfn.XLOOKUP(A6282,'List of Molecules Used'!$D$3:$D$55,'List of Molecules Used'!$F$3:$F$55,"",0,1)</f>
        <v>37.61</v>
      </c>
    </row>
    <row r="6283" spans="1:8">
      <c r="A6283" s="2" t="s">
        <v>174</v>
      </c>
      <c r="B6283" s="2"/>
      <c r="C6283">
        <v>207.51</v>
      </c>
      <c r="D6283">
        <v>7</v>
      </c>
      <c r="E6283">
        <v>107.43</v>
      </c>
      <c r="F6283" t="s">
        <v>237</v>
      </c>
      <c r="G6283">
        <f>_xlfn.XLOOKUP(A6283,'List of Molecules Used'!$D$3:$D$55,'List of Molecules Used'!$E$3:$E$55,"",0,1)</f>
        <v>345.85700000000003</v>
      </c>
      <c r="H6283">
        <f>_xlfn.XLOOKUP(A6283,'List of Molecules Used'!$D$3:$D$55,'List of Molecules Used'!$F$3:$F$55,"",0,1)</f>
        <v>37.61</v>
      </c>
    </row>
    <row r="6284" spans="1:8">
      <c r="A6284" s="2" t="s">
        <v>174</v>
      </c>
      <c r="B6284" s="2"/>
      <c r="C6284">
        <v>207.51</v>
      </c>
      <c r="D6284">
        <v>7.5</v>
      </c>
      <c r="E6284">
        <v>107.42</v>
      </c>
      <c r="F6284" t="s">
        <v>237</v>
      </c>
      <c r="G6284">
        <f>_xlfn.XLOOKUP(A6284,'List of Molecules Used'!$D$3:$D$55,'List of Molecules Used'!$E$3:$E$55,"",0,1)</f>
        <v>345.85700000000003</v>
      </c>
      <c r="H6284">
        <f>_xlfn.XLOOKUP(A6284,'List of Molecules Used'!$D$3:$D$55,'List of Molecules Used'!$F$3:$F$55,"",0,1)</f>
        <v>37.61</v>
      </c>
    </row>
    <row r="6285" spans="1:8">
      <c r="A6285" s="2" t="s">
        <v>174</v>
      </c>
      <c r="B6285" s="2"/>
      <c r="C6285">
        <v>207.51</v>
      </c>
      <c r="D6285">
        <v>8</v>
      </c>
      <c r="E6285">
        <v>107.41</v>
      </c>
      <c r="F6285" t="s">
        <v>237</v>
      </c>
      <c r="G6285">
        <f>_xlfn.XLOOKUP(A6285,'List of Molecules Used'!$D$3:$D$55,'List of Molecules Used'!$E$3:$E$55,"",0,1)</f>
        <v>345.85700000000003</v>
      </c>
      <c r="H6285">
        <f>_xlfn.XLOOKUP(A6285,'List of Molecules Used'!$D$3:$D$55,'List of Molecules Used'!$F$3:$F$55,"",0,1)</f>
        <v>37.61</v>
      </c>
    </row>
    <row r="6286" spans="1:8">
      <c r="A6286" s="2" t="s">
        <v>174</v>
      </c>
      <c r="B6286" s="2"/>
      <c r="C6286">
        <v>207.51</v>
      </c>
      <c r="D6286">
        <v>8.5</v>
      </c>
      <c r="E6286">
        <v>107.4</v>
      </c>
      <c r="F6286" t="s">
        <v>237</v>
      </c>
      <c r="G6286">
        <f>_xlfn.XLOOKUP(A6286,'List of Molecules Used'!$D$3:$D$55,'List of Molecules Used'!$E$3:$E$55,"",0,1)</f>
        <v>345.85700000000003</v>
      </c>
      <c r="H6286">
        <f>_xlfn.XLOOKUP(A6286,'List of Molecules Used'!$D$3:$D$55,'List of Molecules Used'!$F$3:$F$55,"",0,1)</f>
        <v>37.61</v>
      </c>
    </row>
    <row r="6287" spans="1:8">
      <c r="A6287" s="2" t="s">
        <v>174</v>
      </c>
      <c r="B6287" s="2"/>
      <c r="C6287">
        <v>207.51</v>
      </c>
      <c r="D6287">
        <v>9</v>
      </c>
      <c r="E6287">
        <v>107.39</v>
      </c>
      <c r="F6287" t="s">
        <v>237</v>
      </c>
      <c r="G6287">
        <f>_xlfn.XLOOKUP(A6287,'List of Molecules Used'!$D$3:$D$55,'List of Molecules Used'!$E$3:$E$55,"",0,1)</f>
        <v>345.85700000000003</v>
      </c>
      <c r="H6287">
        <f>_xlfn.XLOOKUP(A6287,'List of Molecules Used'!$D$3:$D$55,'List of Molecules Used'!$F$3:$F$55,"",0,1)</f>
        <v>37.61</v>
      </c>
    </row>
    <row r="6288" spans="1:8">
      <c r="A6288" s="2" t="s">
        <v>174</v>
      </c>
      <c r="B6288" s="2"/>
      <c r="C6288">
        <v>207.51</v>
      </c>
      <c r="D6288">
        <v>9.5</v>
      </c>
      <c r="E6288">
        <v>107.38</v>
      </c>
      <c r="F6288" t="s">
        <v>237</v>
      </c>
      <c r="G6288">
        <f>_xlfn.XLOOKUP(A6288,'List of Molecules Used'!$D$3:$D$55,'List of Molecules Used'!$E$3:$E$55,"",0,1)</f>
        <v>345.85700000000003</v>
      </c>
      <c r="H6288">
        <f>_xlfn.XLOOKUP(A6288,'List of Molecules Used'!$D$3:$D$55,'List of Molecules Used'!$F$3:$F$55,"",0,1)</f>
        <v>37.61</v>
      </c>
    </row>
    <row r="6289" spans="1:8">
      <c r="A6289" s="2" t="s">
        <v>174</v>
      </c>
      <c r="B6289" s="2"/>
      <c r="C6289">
        <v>207.51</v>
      </c>
      <c r="D6289">
        <v>10</v>
      </c>
      <c r="E6289">
        <v>107.37</v>
      </c>
      <c r="F6289" t="s">
        <v>237</v>
      </c>
      <c r="G6289">
        <f>_xlfn.XLOOKUP(A6289,'List of Molecules Used'!$D$3:$D$55,'List of Molecules Used'!$E$3:$E$55,"",0,1)</f>
        <v>345.85700000000003</v>
      </c>
      <c r="H6289">
        <f>_xlfn.XLOOKUP(A6289,'List of Molecules Used'!$D$3:$D$55,'List of Molecules Used'!$F$3:$F$55,"",0,1)</f>
        <v>37.61</v>
      </c>
    </row>
    <row r="6290" spans="1:8">
      <c r="A6290" s="2" t="s">
        <v>174</v>
      </c>
      <c r="B6290" s="2"/>
      <c r="C6290">
        <v>242.1</v>
      </c>
      <c r="D6290">
        <v>1</v>
      </c>
      <c r="E6290">
        <v>72.257000000000005</v>
      </c>
      <c r="F6290" t="s">
        <v>238</v>
      </c>
      <c r="G6290">
        <f>_xlfn.XLOOKUP(A6290,'List of Molecules Used'!$D$3:$D$55,'List of Molecules Used'!$E$3:$E$55,"",0,1)</f>
        <v>345.85700000000003</v>
      </c>
      <c r="H6290">
        <f>_xlfn.XLOOKUP(A6290,'List of Molecules Used'!$D$3:$D$55,'List of Molecules Used'!$F$3:$F$55,"",0,1)</f>
        <v>37.61</v>
      </c>
    </row>
    <row r="6291" spans="1:8">
      <c r="A6291" s="2" t="s">
        <v>174</v>
      </c>
      <c r="B6291" s="2"/>
      <c r="C6291">
        <v>242.1</v>
      </c>
      <c r="D6291">
        <v>1.5</v>
      </c>
      <c r="E6291">
        <v>74.397000000000006</v>
      </c>
      <c r="F6291" t="s">
        <v>238</v>
      </c>
      <c r="G6291">
        <f>_xlfn.XLOOKUP(A6291,'List of Molecules Used'!$D$3:$D$55,'List of Molecules Used'!$E$3:$E$55,"",0,1)</f>
        <v>345.85700000000003</v>
      </c>
      <c r="H6291">
        <f>_xlfn.XLOOKUP(A6291,'List of Molecules Used'!$D$3:$D$55,'List of Molecules Used'!$F$3:$F$55,"",0,1)</f>
        <v>37.61</v>
      </c>
    </row>
    <row r="6292" spans="1:8">
      <c r="A6292" s="2" t="s">
        <v>174</v>
      </c>
      <c r="B6292" s="2"/>
      <c r="C6292">
        <v>242.1</v>
      </c>
      <c r="D6292">
        <v>2</v>
      </c>
      <c r="E6292">
        <v>76.828000000000003</v>
      </c>
      <c r="F6292" t="s">
        <v>238</v>
      </c>
      <c r="G6292">
        <f>_xlfn.XLOOKUP(A6292,'List of Molecules Used'!$D$3:$D$55,'List of Molecules Used'!$E$3:$E$55,"",0,1)</f>
        <v>345.85700000000003</v>
      </c>
      <c r="H6292">
        <f>_xlfn.XLOOKUP(A6292,'List of Molecules Used'!$D$3:$D$55,'List of Molecules Used'!$F$3:$F$55,"",0,1)</f>
        <v>37.61</v>
      </c>
    </row>
    <row r="6293" spans="1:8">
      <c r="A6293" s="2" t="s">
        <v>174</v>
      </c>
      <c r="B6293" s="2"/>
      <c r="C6293">
        <v>242.1</v>
      </c>
      <c r="D6293">
        <v>2.0598000000000001</v>
      </c>
      <c r="E6293">
        <v>77.153000000000006</v>
      </c>
      <c r="F6293" t="s">
        <v>238</v>
      </c>
      <c r="G6293">
        <f>_xlfn.XLOOKUP(A6293,'List of Molecules Used'!$D$3:$D$55,'List of Molecules Used'!$E$3:$E$55,"",0,1)</f>
        <v>345.85700000000003</v>
      </c>
      <c r="H6293">
        <f>_xlfn.XLOOKUP(A6293,'List of Molecules Used'!$D$3:$D$55,'List of Molecules Used'!$F$3:$F$55,"",0,1)</f>
        <v>37.61</v>
      </c>
    </row>
    <row r="6294" spans="1:8">
      <c r="A6294" s="2" t="s">
        <v>174</v>
      </c>
      <c r="B6294" s="2"/>
      <c r="C6294">
        <v>242.1</v>
      </c>
      <c r="D6294">
        <v>2.0598000000000001</v>
      </c>
      <c r="E6294">
        <v>115.29</v>
      </c>
      <c r="F6294" t="s">
        <v>237</v>
      </c>
      <c r="G6294">
        <f>_xlfn.XLOOKUP(A6294,'List of Molecules Used'!$D$3:$D$55,'List of Molecules Used'!$E$3:$E$55,"",0,1)</f>
        <v>345.85700000000003</v>
      </c>
      <c r="H6294">
        <f>_xlfn.XLOOKUP(A6294,'List of Molecules Used'!$D$3:$D$55,'List of Molecules Used'!$F$3:$F$55,"",0,1)</f>
        <v>37.61</v>
      </c>
    </row>
    <row r="6295" spans="1:8">
      <c r="A6295" s="2" t="s">
        <v>174</v>
      </c>
      <c r="B6295" s="2"/>
      <c r="C6295">
        <v>242.1</v>
      </c>
      <c r="D6295">
        <v>2.5</v>
      </c>
      <c r="E6295">
        <v>115.27</v>
      </c>
      <c r="F6295" t="s">
        <v>237</v>
      </c>
      <c r="G6295">
        <f>_xlfn.XLOOKUP(A6295,'List of Molecules Used'!$D$3:$D$55,'List of Molecules Used'!$E$3:$E$55,"",0,1)</f>
        <v>345.85700000000003</v>
      </c>
      <c r="H6295">
        <f>_xlfn.XLOOKUP(A6295,'List of Molecules Used'!$D$3:$D$55,'List of Molecules Used'!$F$3:$F$55,"",0,1)</f>
        <v>37.61</v>
      </c>
    </row>
    <row r="6296" spans="1:8">
      <c r="A6296" s="2" t="s">
        <v>174</v>
      </c>
      <c r="B6296" s="2"/>
      <c r="C6296">
        <v>242.1</v>
      </c>
      <c r="D6296">
        <v>3</v>
      </c>
      <c r="E6296">
        <v>115.25</v>
      </c>
      <c r="F6296" t="s">
        <v>237</v>
      </c>
      <c r="G6296">
        <f>_xlfn.XLOOKUP(A6296,'List of Molecules Used'!$D$3:$D$55,'List of Molecules Used'!$E$3:$E$55,"",0,1)</f>
        <v>345.85700000000003</v>
      </c>
      <c r="H6296">
        <f>_xlfn.XLOOKUP(A6296,'List of Molecules Used'!$D$3:$D$55,'List of Molecules Used'!$F$3:$F$55,"",0,1)</f>
        <v>37.61</v>
      </c>
    </row>
    <row r="6297" spans="1:8">
      <c r="A6297" s="2" t="s">
        <v>174</v>
      </c>
      <c r="B6297" s="2"/>
      <c r="C6297">
        <v>242.1</v>
      </c>
      <c r="D6297">
        <v>3.5</v>
      </c>
      <c r="E6297">
        <v>115.23</v>
      </c>
      <c r="F6297" t="s">
        <v>237</v>
      </c>
      <c r="G6297">
        <f>_xlfn.XLOOKUP(A6297,'List of Molecules Used'!$D$3:$D$55,'List of Molecules Used'!$E$3:$E$55,"",0,1)</f>
        <v>345.85700000000003</v>
      </c>
      <c r="H6297">
        <f>_xlfn.XLOOKUP(A6297,'List of Molecules Used'!$D$3:$D$55,'List of Molecules Used'!$F$3:$F$55,"",0,1)</f>
        <v>37.61</v>
      </c>
    </row>
    <row r="6298" spans="1:8">
      <c r="A6298" s="2" t="s">
        <v>174</v>
      </c>
      <c r="B6298" s="2"/>
      <c r="C6298">
        <v>242.1</v>
      </c>
      <c r="D6298">
        <v>4</v>
      </c>
      <c r="E6298">
        <v>115.2</v>
      </c>
      <c r="F6298" t="s">
        <v>237</v>
      </c>
      <c r="G6298">
        <f>_xlfn.XLOOKUP(A6298,'List of Molecules Used'!$D$3:$D$55,'List of Molecules Used'!$E$3:$E$55,"",0,1)</f>
        <v>345.85700000000003</v>
      </c>
      <c r="H6298">
        <f>_xlfn.XLOOKUP(A6298,'List of Molecules Used'!$D$3:$D$55,'List of Molecules Used'!$F$3:$F$55,"",0,1)</f>
        <v>37.61</v>
      </c>
    </row>
    <row r="6299" spans="1:8">
      <c r="A6299" s="2" t="s">
        <v>174</v>
      </c>
      <c r="B6299" s="2"/>
      <c r="C6299">
        <v>242.1</v>
      </c>
      <c r="D6299">
        <v>4.5</v>
      </c>
      <c r="E6299">
        <v>115.18</v>
      </c>
      <c r="F6299" t="s">
        <v>237</v>
      </c>
      <c r="G6299">
        <f>_xlfn.XLOOKUP(A6299,'List of Molecules Used'!$D$3:$D$55,'List of Molecules Used'!$E$3:$E$55,"",0,1)</f>
        <v>345.85700000000003</v>
      </c>
      <c r="H6299">
        <f>_xlfn.XLOOKUP(A6299,'List of Molecules Used'!$D$3:$D$55,'List of Molecules Used'!$F$3:$F$55,"",0,1)</f>
        <v>37.61</v>
      </c>
    </row>
    <row r="6300" spans="1:8">
      <c r="A6300" s="2" t="s">
        <v>174</v>
      </c>
      <c r="B6300" s="2"/>
      <c r="C6300">
        <v>242.1</v>
      </c>
      <c r="D6300">
        <v>5</v>
      </c>
      <c r="E6300">
        <v>115.16</v>
      </c>
      <c r="F6300" t="s">
        <v>237</v>
      </c>
      <c r="G6300">
        <f>_xlfn.XLOOKUP(A6300,'List of Molecules Used'!$D$3:$D$55,'List of Molecules Used'!$E$3:$E$55,"",0,1)</f>
        <v>345.85700000000003</v>
      </c>
      <c r="H6300">
        <f>_xlfn.XLOOKUP(A6300,'List of Molecules Used'!$D$3:$D$55,'List of Molecules Used'!$F$3:$F$55,"",0,1)</f>
        <v>37.61</v>
      </c>
    </row>
    <row r="6301" spans="1:8">
      <c r="A6301" s="2" t="s">
        <v>174</v>
      </c>
      <c r="B6301" s="2"/>
      <c r="C6301">
        <v>242.1</v>
      </c>
      <c r="D6301">
        <v>5.5</v>
      </c>
      <c r="E6301">
        <v>115.14</v>
      </c>
      <c r="F6301" t="s">
        <v>237</v>
      </c>
      <c r="G6301">
        <f>_xlfn.XLOOKUP(A6301,'List of Molecules Used'!$D$3:$D$55,'List of Molecules Used'!$E$3:$E$55,"",0,1)</f>
        <v>345.85700000000003</v>
      </c>
      <c r="H6301">
        <f>_xlfn.XLOOKUP(A6301,'List of Molecules Used'!$D$3:$D$55,'List of Molecules Used'!$F$3:$F$55,"",0,1)</f>
        <v>37.61</v>
      </c>
    </row>
    <row r="6302" spans="1:8">
      <c r="A6302" s="2" t="s">
        <v>174</v>
      </c>
      <c r="B6302" s="2"/>
      <c r="C6302">
        <v>242.1</v>
      </c>
      <c r="D6302">
        <v>6</v>
      </c>
      <c r="E6302">
        <v>115.11</v>
      </c>
      <c r="F6302" t="s">
        <v>237</v>
      </c>
      <c r="G6302">
        <f>_xlfn.XLOOKUP(A6302,'List of Molecules Used'!$D$3:$D$55,'List of Molecules Used'!$E$3:$E$55,"",0,1)</f>
        <v>345.85700000000003</v>
      </c>
      <c r="H6302">
        <f>_xlfn.XLOOKUP(A6302,'List of Molecules Used'!$D$3:$D$55,'List of Molecules Used'!$F$3:$F$55,"",0,1)</f>
        <v>37.61</v>
      </c>
    </row>
    <row r="6303" spans="1:8">
      <c r="A6303" s="2" t="s">
        <v>174</v>
      </c>
      <c r="B6303" s="2"/>
      <c r="C6303">
        <v>242.1</v>
      </c>
      <c r="D6303">
        <v>6.5</v>
      </c>
      <c r="E6303">
        <v>115.09</v>
      </c>
      <c r="F6303" t="s">
        <v>237</v>
      </c>
      <c r="G6303">
        <f>_xlfn.XLOOKUP(A6303,'List of Molecules Used'!$D$3:$D$55,'List of Molecules Used'!$E$3:$E$55,"",0,1)</f>
        <v>345.85700000000003</v>
      </c>
      <c r="H6303">
        <f>_xlfn.XLOOKUP(A6303,'List of Molecules Used'!$D$3:$D$55,'List of Molecules Used'!$F$3:$F$55,"",0,1)</f>
        <v>37.61</v>
      </c>
    </row>
    <row r="6304" spans="1:8">
      <c r="A6304" s="2" t="s">
        <v>174</v>
      </c>
      <c r="B6304" s="2"/>
      <c r="C6304">
        <v>242.1</v>
      </c>
      <c r="D6304">
        <v>7</v>
      </c>
      <c r="E6304">
        <v>115.07</v>
      </c>
      <c r="F6304" t="s">
        <v>237</v>
      </c>
      <c r="G6304">
        <f>_xlfn.XLOOKUP(A6304,'List of Molecules Used'!$D$3:$D$55,'List of Molecules Used'!$E$3:$E$55,"",0,1)</f>
        <v>345.85700000000003</v>
      </c>
      <c r="H6304">
        <f>_xlfn.XLOOKUP(A6304,'List of Molecules Used'!$D$3:$D$55,'List of Molecules Used'!$F$3:$F$55,"",0,1)</f>
        <v>37.61</v>
      </c>
    </row>
    <row r="6305" spans="1:8">
      <c r="A6305" s="2" t="s">
        <v>174</v>
      </c>
      <c r="B6305" s="2"/>
      <c r="C6305">
        <v>242.1</v>
      </c>
      <c r="D6305">
        <v>7.5</v>
      </c>
      <c r="E6305">
        <v>115.05</v>
      </c>
      <c r="F6305" t="s">
        <v>237</v>
      </c>
      <c r="G6305">
        <f>_xlfn.XLOOKUP(A6305,'List of Molecules Used'!$D$3:$D$55,'List of Molecules Used'!$E$3:$E$55,"",0,1)</f>
        <v>345.85700000000003</v>
      </c>
      <c r="H6305">
        <f>_xlfn.XLOOKUP(A6305,'List of Molecules Used'!$D$3:$D$55,'List of Molecules Used'!$F$3:$F$55,"",0,1)</f>
        <v>37.61</v>
      </c>
    </row>
    <row r="6306" spans="1:8">
      <c r="A6306" s="2" t="s">
        <v>174</v>
      </c>
      <c r="B6306" s="2"/>
      <c r="C6306">
        <v>242.1</v>
      </c>
      <c r="D6306">
        <v>8</v>
      </c>
      <c r="E6306">
        <v>115.02</v>
      </c>
      <c r="F6306" t="s">
        <v>237</v>
      </c>
      <c r="G6306">
        <f>_xlfn.XLOOKUP(A6306,'List of Molecules Used'!$D$3:$D$55,'List of Molecules Used'!$E$3:$E$55,"",0,1)</f>
        <v>345.85700000000003</v>
      </c>
      <c r="H6306">
        <f>_xlfn.XLOOKUP(A6306,'List of Molecules Used'!$D$3:$D$55,'List of Molecules Used'!$F$3:$F$55,"",0,1)</f>
        <v>37.61</v>
      </c>
    </row>
    <row r="6307" spans="1:8">
      <c r="A6307" s="2" t="s">
        <v>174</v>
      </c>
      <c r="B6307" s="2"/>
      <c r="C6307">
        <v>242.1</v>
      </c>
      <c r="D6307">
        <v>8.5</v>
      </c>
      <c r="E6307">
        <v>115</v>
      </c>
      <c r="F6307" t="s">
        <v>237</v>
      </c>
      <c r="G6307">
        <f>_xlfn.XLOOKUP(A6307,'List of Molecules Used'!$D$3:$D$55,'List of Molecules Used'!$E$3:$E$55,"",0,1)</f>
        <v>345.85700000000003</v>
      </c>
      <c r="H6307">
        <f>_xlfn.XLOOKUP(A6307,'List of Molecules Used'!$D$3:$D$55,'List of Molecules Used'!$F$3:$F$55,"",0,1)</f>
        <v>37.61</v>
      </c>
    </row>
    <row r="6308" spans="1:8">
      <c r="A6308" s="2" t="s">
        <v>174</v>
      </c>
      <c r="B6308" s="2"/>
      <c r="C6308">
        <v>242.1</v>
      </c>
      <c r="D6308">
        <v>9</v>
      </c>
      <c r="E6308">
        <v>114.98</v>
      </c>
      <c r="F6308" t="s">
        <v>237</v>
      </c>
      <c r="G6308">
        <f>_xlfn.XLOOKUP(A6308,'List of Molecules Used'!$D$3:$D$55,'List of Molecules Used'!$E$3:$E$55,"",0,1)</f>
        <v>345.85700000000003</v>
      </c>
      <c r="H6308">
        <f>_xlfn.XLOOKUP(A6308,'List of Molecules Used'!$D$3:$D$55,'List of Molecules Used'!$F$3:$F$55,"",0,1)</f>
        <v>37.61</v>
      </c>
    </row>
    <row r="6309" spans="1:8">
      <c r="A6309" s="2" t="s">
        <v>174</v>
      </c>
      <c r="B6309" s="2"/>
      <c r="C6309">
        <v>242.1</v>
      </c>
      <c r="D6309">
        <v>9.5</v>
      </c>
      <c r="E6309">
        <v>114.96</v>
      </c>
      <c r="F6309" t="s">
        <v>237</v>
      </c>
      <c r="G6309">
        <f>_xlfn.XLOOKUP(A6309,'List of Molecules Used'!$D$3:$D$55,'List of Molecules Used'!$E$3:$E$55,"",0,1)</f>
        <v>345.85700000000003</v>
      </c>
      <c r="H6309">
        <f>_xlfn.XLOOKUP(A6309,'List of Molecules Used'!$D$3:$D$55,'List of Molecules Used'!$F$3:$F$55,"",0,1)</f>
        <v>37.61</v>
      </c>
    </row>
    <row r="6310" spans="1:8">
      <c r="A6310" s="2" t="s">
        <v>174</v>
      </c>
      <c r="B6310" s="2"/>
      <c r="C6310">
        <v>242.1</v>
      </c>
      <c r="D6310">
        <v>10</v>
      </c>
      <c r="E6310">
        <v>114.94</v>
      </c>
      <c r="F6310" t="s">
        <v>237</v>
      </c>
      <c r="G6310">
        <f>_xlfn.XLOOKUP(A6310,'List of Molecules Used'!$D$3:$D$55,'List of Molecules Used'!$E$3:$E$55,"",0,1)</f>
        <v>345.85700000000003</v>
      </c>
      <c r="H6310">
        <f>_xlfn.XLOOKUP(A6310,'List of Molecules Used'!$D$3:$D$55,'List of Molecules Used'!$F$3:$F$55,"",0,1)</f>
        <v>37.61</v>
      </c>
    </row>
    <row r="6311" spans="1:8">
      <c r="A6311" s="2" t="s">
        <v>174</v>
      </c>
      <c r="B6311" s="2"/>
      <c r="C6311">
        <v>276.69</v>
      </c>
      <c r="D6311">
        <v>1</v>
      </c>
      <c r="E6311">
        <v>76.421000000000006</v>
      </c>
      <c r="F6311" t="s">
        <v>238</v>
      </c>
      <c r="G6311">
        <f>_xlfn.XLOOKUP(A6311,'List of Molecules Used'!$D$3:$D$55,'List of Molecules Used'!$E$3:$E$55,"",0,1)</f>
        <v>345.85700000000003</v>
      </c>
      <c r="H6311">
        <f>_xlfn.XLOOKUP(A6311,'List of Molecules Used'!$D$3:$D$55,'List of Molecules Used'!$F$3:$F$55,"",0,1)</f>
        <v>37.61</v>
      </c>
    </row>
    <row r="6312" spans="1:8">
      <c r="A6312" s="2" t="s">
        <v>174</v>
      </c>
      <c r="B6312" s="2"/>
      <c r="C6312">
        <v>276.69</v>
      </c>
      <c r="D6312">
        <v>1.5</v>
      </c>
      <c r="E6312">
        <v>77.518000000000001</v>
      </c>
      <c r="F6312" t="s">
        <v>238</v>
      </c>
      <c r="G6312">
        <f>_xlfn.XLOOKUP(A6312,'List of Molecules Used'!$D$3:$D$55,'List of Molecules Used'!$E$3:$E$55,"",0,1)</f>
        <v>345.85700000000003</v>
      </c>
      <c r="H6312">
        <f>_xlfn.XLOOKUP(A6312,'List of Molecules Used'!$D$3:$D$55,'List of Molecules Used'!$F$3:$F$55,"",0,1)</f>
        <v>37.61</v>
      </c>
    </row>
    <row r="6313" spans="1:8">
      <c r="A6313" s="2" t="s">
        <v>174</v>
      </c>
      <c r="B6313" s="2"/>
      <c r="C6313">
        <v>276.69</v>
      </c>
      <c r="D6313">
        <v>2</v>
      </c>
      <c r="E6313">
        <v>78.649000000000001</v>
      </c>
      <c r="F6313" t="s">
        <v>238</v>
      </c>
      <c r="G6313">
        <f>_xlfn.XLOOKUP(A6313,'List of Molecules Used'!$D$3:$D$55,'List of Molecules Used'!$E$3:$E$55,"",0,1)</f>
        <v>345.85700000000003</v>
      </c>
      <c r="H6313">
        <f>_xlfn.XLOOKUP(A6313,'List of Molecules Used'!$D$3:$D$55,'List of Molecules Used'!$F$3:$F$55,"",0,1)</f>
        <v>37.61</v>
      </c>
    </row>
    <row r="6314" spans="1:8">
      <c r="A6314" s="2" t="s">
        <v>174</v>
      </c>
      <c r="B6314" s="2"/>
      <c r="C6314">
        <v>276.69</v>
      </c>
      <c r="D6314">
        <v>2.5</v>
      </c>
      <c r="E6314">
        <v>79.825999999999993</v>
      </c>
      <c r="F6314" t="s">
        <v>238</v>
      </c>
      <c r="G6314">
        <f>_xlfn.XLOOKUP(A6314,'List of Molecules Used'!$D$3:$D$55,'List of Molecules Used'!$E$3:$E$55,"",0,1)</f>
        <v>345.85700000000003</v>
      </c>
      <c r="H6314">
        <f>_xlfn.XLOOKUP(A6314,'List of Molecules Used'!$D$3:$D$55,'List of Molecules Used'!$F$3:$F$55,"",0,1)</f>
        <v>37.61</v>
      </c>
    </row>
    <row r="6315" spans="1:8">
      <c r="A6315" s="2" t="s">
        <v>174</v>
      </c>
      <c r="B6315" s="2"/>
      <c r="C6315">
        <v>276.69</v>
      </c>
      <c r="D6315">
        <v>3</v>
      </c>
      <c r="E6315">
        <v>81.061999999999998</v>
      </c>
      <c r="F6315" t="s">
        <v>238</v>
      </c>
      <c r="G6315">
        <f>_xlfn.XLOOKUP(A6315,'List of Molecules Used'!$D$3:$D$55,'List of Molecules Used'!$E$3:$E$55,"",0,1)</f>
        <v>345.85700000000003</v>
      </c>
      <c r="H6315">
        <f>_xlfn.XLOOKUP(A6315,'List of Molecules Used'!$D$3:$D$55,'List of Molecules Used'!$F$3:$F$55,"",0,1)</f>
        <v>37.61</v>
      </c>
    </row>
    <row r="6316" spans="1:8">
      <c r="A6316" s="2" t="s">
        <v>174</v>
      </c>
      <c r="B6316" s="2"/>
      <c r="C6316">
        <v>276.69</v>
      </c>
      <c r="D6316">
        <v>3.5</v>
      </c>
      <c r="E6316">
        <v>82.373000000000005</v>
      </c>
      <c r="F6316" t="s">
        <v>238</v>
      </c>
      <c r="G6316">
        <f>_xlfn.XLOOKUP(A6316,'List of Molecules Used'!$D$3:$D$55,'List of Molecules Used'!$E$3:$E$55,"",0,1)</f>
        <v>345.85700000000003</v>
      </c>
      <c r="H6316">
        <f>_xlfn.XLOOKUP(A6316,'List of Molecules Used'!$D$3:$D$55,'List of Molecules Used'!$F$3:$F$55,"",0,1)</f>
        <v>37.61</v>
      </c>
    </row>
    <row r="6317" spans="1:8">
      <c r="A6317" s="2" t="s">
        <v>174</v>
      </c>
      <c r="B6317" s="2"/>
      <c r="C6317">
        <v>276.69</v>
      </c>
      <c r="D6317">
        <v>4</v>
      </c>
      <c r="E6317">
        <v>83.78</v>
      </c>
      <c r="F6317" t="s">
        <v>238</v>
      </c>
      <c r="G6317">
        <f>_xlfn.XLOOKUP(A6317,'List of Molecules Used'!$D$3:$D$55,'List of Molecules Used'!$E$3:$E$55,"",0,1)</f>
        <v>345.85700000000003</v>
      </c>
      <c r="H6317">
        <f>_xlfn.XLOOKUP(A6317,'List of Molecules Used'!$D$3:$D$55,'List of Molecules Used'!$F$3:$F$55,"",0,1)</f>
        <v>37.61</v>
      </c>
    </row>
    <row r="6318" spans="1:8">
      <c r="A6318" s="2" t="s">
        <v>174</v>
      </c>
      <c r="B6318" s="2"/>
      <c r="C6318">
        <v>276.69</v>
      </c>
      <c r="D6318">
        <v>4.5</v>
      </c>
      <c r="E6318">
        <v>85.305000000000007</v>
      </c>
      <c r="F6318" t="s">
        <v>238</v>
      </c>
      <c r="G6318">
        <f>_xlfn.XLOOKUP(A6318,'List of Molecules Used'!$D$3:$D$55,'List of Molecules Used'!$E$3:$E$55,"",0,1)</f>
        <v>345.85700000000003</v>
      </c>
      <c r="H6318">
        <f>_xlfn.XLOOKUP(A6318,'List of Molecules Used'!$D$3:$D$55,'List of Molecules Used'!$F$3:$F$55,"",0,1)</f>
        <v>37.61</v>
      </c>
    </row>
    <row r="6319" spans="1:8">
      <c r="A6319" s="2" t="s">
        <v>174</v>
      </c>
      <c r="B6319" s="2"/>
      <c r="C6319">
        <v>276.69</v>
      </c>
      <c r="D6319">
        <v>5</v>
      </c>
      <c r="E6319">
        <v>86.98</v>
      </c>
      <c r="F6319" t="s">
        <v>238</v>
      </c>
      <c r="G6319">
        <f>_xlfn.XLOOKUP(A6319,'List of Molecules Used'!$D$3:$D$55,'List of Molecules Used'!$E$3:$E$55,"",0,1)</f>
        <v>345.85700000000003</v>
      </c>
      <c r="H6319">
        <f>_xlfn.XLOOKUP(A6319,'List of Molecules Used'!$D$3:$D$55,'List of Molecules Used'!$F$3:$F$55,"",0,1)</f>
        <v>37.61</v>
      </c>
    </row>
    <row r="6320" spans="1:8">
      <c r="A6320" s="2" t="s">
        <v>174</v>
      </c>
      <c r="B6320" s="2"/>
      <c r="C6320">
        <v>276.69</v>
      </c>
      <c r="D6320">
        <v>5.5</v>
      </c>
      <c r="E6320">
        <v>88.840999999999994</v>
      </c>
      <c r="F6320" t="s">
        <v>238</v>
      </c>
      <c r="G6320">
        <f>_xlfn.XLOOKUP(A6320,'List of Molecules Used'!$D$3:$D$55,'List of Molecules Used'!$E$3:$E$55,"",0,1)</f>
        <v>345.85700000000003</v>
      </c>
      <c r="H6320">
        <f>_xlfn.XLOOKUP(A6320,'List of Molecules Used'!$D$3:$D$55,'List of Molecules Used'!$F$3:$F$55,"",0,1)</f>
        <v>37.61</v>
      </c>
    </row>
    <row r="6321" spans="1:8">
      <c r="A6321" s="2" t="s">
        <v>174</v>
      </c>
      <c r="B6321" s="2"/>
      <c r="C6321">
        <v>276.69</v>
      </c>
      <c r="D6321">
        <v>6</v>
      </c>
      <c r="E6321">
        <v>90.936000000000007</v>
      </c>
      <c r="F6321" t="s">
        <v>238</v>
      </c>
      <c r="G6321">
        <f>_xlfn.XLOOKUP(A6321,'List of Molecules Used'!$D$3:$D$55,'List of Molecules Used'!$E$3:$E$55,"",0,1)</f>
        <v>345.85700000000003</v>
      </c>
      <c r="H6321">
        <f>_xlfn.XLOOKUP(A6321,'List of Molecules Used'!$D$3:$D$55,'List of Molecules Used'!$F$3:$F$55,"",0,1)</f>
        <v>37.61</v>
      </c>
    </row>
    <row r="6322" spans="1:8">
      <c r="A6322" s="2" t="s">
        <v>174</v>
      </c>
      <c r="B6322" s="2"/>
      <c r="C6322">
        <v>276.69</v>
      </c>
      <c r="D6322">
        <v>6.5</v>
      </c>
      <c r="E6322">
        <v>93.325999999999993</v>
      </c>
      <c r="F6322" t="s">
        <v>238</v>
      </c>
      <c r="G6322">
        <f>_xlfn.XLOOKUP(A6322,'List of Molecules Used'!$D$3:$D$55,'List of Molecules Used'!$E$3:$E$55,"",0,1)</f>
        <v>345.85700000000003</v>
      </c>
      <c r="H6322">
        <f>_xlfn.XLOOKUP(A6322,'List of Molecules Used'!$D$3:$D$55,'List of Molecules Used'!$F$3:$F$55,"",0,1)</f>
        <v>37.61</v>
      </c>
    </row>
    <row r="6323" spans="1:8">
      <c r="A6323" s="2" t="s">
        <v>174</v>
      </c>
      <c r="B6323" s="2"/>
      <c r="C6323">
        <v>276.69</v>
      </c>
      <c r="D6323">
        <v>6.9074999999999998</v>
      </c>
      <c r="E6323">
        <v>95.548000000000002</v>
      </c>
      <c r="F6323" t="s">
        <v>238</v>
      </c>
      <c r="G6323">
        <f>_xlfn.XLOOKUP(A6323,'List of Molecules Used'!$D$3:$D$55,'List of Molecules Used'!$E$3:$E$55,"",0,1)</f>
        <v>345.85700000000003</v>
      </c>
      <c r="H6323">
        <f>_xlfn.XLOOKUP(A6323,'List of Molecules Used'!$D$3:$D$55,'List of Molecules Used'!$F$3:$F$55,"",0,1)</f>
        <v>37.61</v>
      </c>
    </row>
    <row r="6324" spans="1:8">
      <c r="A6324" s="2" t="s">
        <v>174</v>
      </c>
      <c r="B6324" s="2"/>
      <c r="C6324">
        <v>276.69</v>
      </c>
      <c r="D6324">
        <v>6.9074999999999998</v>
      </c>
      <c r="E6324">
        <v>127.22</v>
      </c>
      <c r="F6324" t="s">
        <v>237</v>
      </c>
      <c r="G6324">
        <f>_xlfn.XLOOKUP(A6324,'List of Molecules Used'!$D$3:$D$55,'List of Molecules Used'!$E$3:$E$55,"",0,1)</f>
        <v>345.85700000000003</v>
      </c>
      <c r="H6324">
        <f>_xlfn.XLOOKUP(A6324,'List of Molecules Used'!$D$3:$D$55,'List of Molecules Used'!$F$3:$F$55,"",0,1)</f>
        <v>37.61</v>
      </c>
    </row>
    <row r="6325" spans="1:8">
      <c r="A6325" s="2" t="s">
        <v>174</v>
      </c>
      <c r="B6325" s="2"/>
      <c r="C6325">
        <v>276.69</v>
      </c>
      <c r="D6325">
        <v>7</v>
      </c>
      <c r="E6325">
        <v>127.2</v>
      </c>
      <c r="F6325" t="s">
        <v>237</v>
      </c>
      <c r="G6325">
        <f>_xlfn.XLOOKUP(A6325,'List of Molecules Used'!$D$3:$D$55,'List of Molecules Used'!$E$3:$E$55,"",0,1)</f>
        <v>345.85700000000003</v>
      </c>
      <c r="H6325">
        <f>_xlfn.XLOOKUP(A6325,'List of Molecules Used'!$D$3:$D$55,'List of Molecules Used'!$F$3:$F$55,"",0,1)</f>
        <v>37.61</v>
      </c>
    </row>
    <row r="6326" spans="1:8">
      <c r="A6326" s="2" t="s">
        <v>174</v>
      </c>
      <c r="B6326" s="2"/>
      <c r="C6326">
        <v>276.69</v>
      </c>
      <c r="D6326">
        <v>7.5</v>
      </c>
      <c r="E6326">
        <v>127.14</v>
      </c>
      <c r="F6326" t="s">
        <v>237</v>
      </c>
      <c r="G6326">
        <f>_xlfn.XLOOKUP(A6326,'List of Molecules Used'!$D$3:$D$55,'List of Molecules Used'!$E$3:$E$55,"",0,1)</f>
        <v>345.85700000000003</v>
      </c>
      <c r="H6326">
        <f>_xlfn.XLOOKUP(A6326,'List of Molecules Used'!$D$3:$D$55,'List of Molecules Used'!$F$3:$F$55,"",0,1)</f>
        <v>37.61</v>
      </c>
    </row>
    <row r="6327" spans="1:8">
      <c r="A6327" s="2" t="s">
        <v>174</v>
      </c>
      <c r="B6327" s="2"/>
      <c r="C6327">
        <v>276.69</v>
      </c>
      <c r="D6327">
        <v>8</v>
      </c>
      <c r="E6327">
        <v>127.07</v>
      </c>
      <c r="F6327" t="s">
        <v>237</v>
      </c>
      <c r="G6327">
        <f>_xlfn.XLOOKUP(A6327,'List of Molecules Used'!$D$3:$D$55,'List of Molecules Used'!$E$3:$E$55,"",0,1)</f>
        <v>345.85700000000003</v>
      </c>
      <c r="H6327">
        <f>_xlfn.XLOOKUP(A6327,'List of Molecules Used'!$D$3:$D$55,'List of Molecules Used'!$F$3:$F$55,"",0,1)</f>
        <v>37.61</v>
      </c>
    </row>
    <row r="6328" spans="1:8">
      <c r="A6328" s="2" t="s">
        <v>174</v>
      </c>
      <c r="B6328" s="2"/>
      <c r="C6328">
        <v>276.69</v>
      </c>
      <c r="D6328">
        <v>8.5</v>
      </c>
      <c r="E6328">
        <v>127</v>
      </c>
      <c r="F6328" t="s">
        <v>237</v>
      </c>
      <c r="G6328">
        <f>_xlfn.XLOOKUP(A6328,'List of Molecules Used'!$D$3:$D$55,'List of Molecules Used'!$E$3:$E$55,"",0,1)</f>
        <v>345.85700000000003</v>
      </c>
      <c r="H6328">
        <f>_xlfn.XLOOKUP(A6328,'List of Molecules Used'!$D$3:$D$55,'List of Molecules Used'!$F$3:$F$55,"",0,1)</f>
        <v>37.61</v>
      </c>
    </row>
    <row r="6329" spans="1:8">
      <c r="A6329" s="2" t="s">
        <v>174</v>
      </c>
      <c r="B6329" s="2"/>
      <c r="C6329">
        <v>276.69</v>
      </c>
      <c r="D6329">
        <v>9</v>
      </c>
      <c r="E6329">
        <v>126.94</v>
      </c>
      <c r="F6329" t="s">
        <v>237</v>
      </c>
      <c r="G6329">
        <f>_xlfn.XLOOKUP(A6329,'List of Molecules Used'!$D$3:$D$55,'List of Molecules Used'!$E$3:$E$55,"",0,1)</f>
        <v>345.85700000000003</v>
      </c>
      <c r="H6329">
        <f>_xlfn.XLOOKUP(A6329,'List of Molecules Used'!$D$3:$D$55,'List of Molecules Used'!$F$3:$F$55,"",0,1)</f>
        <v>37.61</v>
      </c>
    </row>
    <row r="6330" spans="1:8">
      <c r="A6330" s="2" t="s">
        <v>174</v>
      </c>
      <c r="B6330" s="2"/>
      <c r="C6330">
        <v>276.69</v>
      </c>
      <c r="D6330">
        <v>9.5</v>
      </c>
      <c r="E6330">
        <v>126.87</v>
      </c>
      <c r="F6330" t="s">
        <v>237</v>
      </c>
      <c r="G6330">
        <f>_xlfn.XLOOKUP(A6330,'List of Molecules Used'!$D$3:$D$55,'List of Molecules Used'!$E$3:$E$55,"",0,1)</f>
        <v>345.85700000000003</v>
      </c>
      <c r="H6330">
        <f>_xlfn.XLOOKUP(A6330,'List of Molecules Used'!$D$3:$D$55,'List of Molecules Used'!$F$3:$F$55,"",0,1)</f>
        <v>37.61</v>
      </c>
    </row>
    <row r="6331" spans="1:8">
      <c r="A6331" s="2" t="s">
        <v>174</v>
      </c>
      <c r="B6331" s="2"/>
      <c r="C6331">
        <v>276.69</v>
      </c>
      <c r="D6331">
        <v>10</v>
      </c>
      <c r="E6331">
        <v>126.81</v>
      </c>
      <c r="F6331" t="s">
        <v>237</v>
      </c>
      <c r="G6331">
        <f>_xlfn.XLOOKUP(A6331,'List of Molecules Used'!$D$3:$D$55,'List of Molecules Used'!$E$3:$E$55,"",0,1)</f>
        <v>345.85700000000003</v>
      </c>
      <c r="H6331">
        <f>_xlfn.XLOOKUP(A6331,'List of Molecules Used'!$D$3:$D$55,'List of Molecules Used'!$F$3:$F$55,"",0,1)</f>
        <v>37.61</v>
      </c>
    </row>
    <row r="6332" spans="1:8">
      <c r="A6332" s="2" t="s">
        <v>174</v>
      </c>
      <c r="B6332" s="2"/>
      <c r="C6332">
        <v>311.27</v>
      </c>
      <c r="D6332">
        <v>1</v>
      </c>
      <c r="E6332">
        <v>81.491</v>
      </c>
      <c r="F6332" t="s">
        <v>238</v>
      </c>
      <c r="G6332">
        <f>_xlfn.XLOOKUP(A6332,'List of Molecules Used'!$D$3:$D$55,'List of Molecules Used'!$E$3:$E$55,"",0,1)</f>
        <v>345.85700000000003</v>
      </c>
      <c r="H6332">
        <f>_xlfn.XLOOKUP(A6332,'List of Molecules Used'!$D$3:$D$55,'List of Molecules Used'!$F$3:$F$55,"",0,1)</f>
        <v>37.61</v>
      </c>
    </row>
    <row r="6333" spans="1:8">
      <c r="A6333" s="2" t="s">
        <v>174</v>
      </c>
      <c r="B6333" s="2"/>
      <c r="C6333">
        <v>311.27</v>
      </c>
      <c r="D6333">
        <v>1.5</v>
      </c>
      <c r="E6333">
        <v>82.09</v>
      </c>
      <c r="F6333" t="s">
        <v>238</v>
      </c>
      <c r="G6333">
        <f>_xlfn.XLOOKUP(A6333,'List of Molecules Used'!$D$3:$D$55,'List of Molecules Used'!$E$3:$E$55,"",0,1)</f>
        <v>345.85700000000003</v>
      </c>
      <c r="H6333">
        <f>_xlfn.XLOOKUP(A6333,'List of Molecules Used'!$D$3:$D$55,'List of Molecules Used'!$F$3:$F$55,"",0,1)</f>
        <v>37.61</v>
      </c>
    </row>
    <row r="6334" spans="1:8">
      <c r="A6334" s="2" t="s">
        <v>174</v>
      </c>
      <c r="B6334" s="2"/>
      <c r="C6334">
        <v>311.27</v>
      </c>
      <c r="D6334">
        <v>2</v>
      </c>
      <c r="E6334">
        <v>82.704999999999998</v>
      </c>
      <c r="F6334" t="s">
        <v>238</v>
      </c>
      <c r="G6334">
        <f>_xlfn.XLOOKUP(A6334,'List of Molecules Used'!$D$3:$D$55,'List of Molecules Used'!$E$3:$E$55,"",0,1)</f>
        <v>345.85700000000003</v>
      </c>
      <c r="H6334">
        <f>_xlfn.XLOOKUP(A6334,'List of Molecules Used'!$D$3:$D$55,'List of Molecules Used'!$F$3:$F$55,"",0,1)</f>
        <v>37.61</v>
      </c>
    </row>
    <row r="6335" spans="1:8">
      <c r="A6335" s="2" t="s">
        <v>174</v>
      </c>
      <c r="B6335" s="2"/>
      <c r="C6335">
        <v>311.27</v>
      </c>
      <c r="D6335">
        <v>2.5</v>
      </c>
      <c r="E6335">
        <v>83.337000000000003</v>
      </c>
      <c r="F6335" t="s">
        <v>238</v>
      </c>
      <c r="G6335">
        <f>_xlfn.XLOOKUP(A6335,'List of Molecules Used'!$D$3:$D$55,'List of Molecules Used'!$E$3:$E$55,"",0,1)</f>
        <v>345.85700000000003</v>
      </c>
      <c r="H6335">
        <f>_xlfn.XLOOKUP(A6335,'List of Molecules Used'!$D$3:$D$55,'List of Molecules Used'!$F$3:$F$55,"",0,1)</f>
        <v>37.61</v>
      </c>
    </row>
    <row r="6336" spans="1:8">
      <c r="A6336" s="2" t="s">
        <v>174</v>
      </c>
      <c r="B6336" s="2"/>
      <c r="C6336">
        <v>311.27</v>
      </c>
      <c r="D6336">
        <v>3</v>
      </c>
      <c r="E6336">
        <v>83.988</v>
      </c>
      <c r="F6336" t="s">
        <v>238</v>
      </c>
      <c r="G6336">
        <f>_xlfn.XLOOKUP(A6336,'List of Molecules Used'!$D$3:$D$55,'List of Molecules Used'!$E$3:$E$55,"",0,1)</f>
        <v>345.85700000000003</v>
      </c>
      <c r="H6336">
        <f>_xlfn.XLOOKUP(A6336,'List of Molecules Used'!$D$3:$D$55,'List of Molecules Used'!$F$3:$F$55,"",0,1)</f>
        <v>37.61</v>
      </c>
    </row>
    <row r="6337" spans="1:8">
      <c r="A6337" s="2" t="s">
        <v>174</v>
      </c>
      <c r="B6337" s="2"/>
      <c r="C6337">
        <v>311.27</v>
      </c>
      <c r="D6337">
        <v>3.5</v>
      </c>
      <c r="E6337">
        <v>84.66</v>
      </c>
      <c r="F6337" t="s">
        <v>238</v>
      </c>
      <c r="G6337">
        <f>_xlfn.XLOOKUP(A6337,'List of Molecules Used'!$D$3:$D$55,'List of Molecules Used'!$E$3:$E$55,"",0,1)</f>
        <v>345.85700000000003</v>
      </c>
      <c r="H6337">
        <f>_xlfn.XLOOKUP(A6337,'List of Molecules Used'!$D$3:$D$55,'List of Molecules Used'!$F$3:$F$55,"",0,1)</f>
        <v>37.61</v>
      </c>
    </row>
    <row r="6338" spans="1:8">
      <c r="A6338" s="2" t="s">
        <v>174</v>
      </c>
      <c r="B6338" s="2"/>
      <c r="C6338">
        <v>311.27</v>
      </c>
      <c r="D6338">
        <v>4</v>
      </c>
      <c r="E6338">
        <v>85.352999999999994</v>
      </c>
      <c r="F6338" t="s">
        <v>238</v>
      </c>
      <c r="G6338">
        <f>_xlfn.XLOOKUP(A6338,'List of Molecules Used'!$D$3:$D$55,'List of Molecules Used'!$E$3:$E$55,"",0,1)</f>
        <v>345.85700000000003</v>
      </c>
      <c r="H6338">
        <f>_xlfn.XLOOKUP(A6338,'List of Molecules Used'!$D$3:$D$55,'List of Molecules Used'!$F$3:$F$55,"",0,1)</f>
        <v>37.61</v>
      </c>
    </row>
    <row r="6339" spans="1:8">
      <c r="A6339" s="2" t="s">
        <v>174</v>
      </c>
      <c r="B6339" s="2"/>
      <c r="C6339">
        <v>311.27</v>
      </c>
      <c r="D6339">
        <v>4.5</v>
      </c>
      <c r="E6339">
        <v>86.07</v>
      </c>
      <c r="F6339" t="s">
        <v>238</v>
      </c>
      <c r="G6339">
        <f>_xlfn.XLOOKUP(A6339,'List of Molecules Used'!$D$3:$D$55,'List of Molecules Used'!$E$3:$E$55,"",0,1)</f>
        <v>345.85700000000003</v>
      </c>
      <c r="H6339">
        <f>_xlfn.XLOOKUP(A6339,'List of Molecules Used'!$D$3:$D$55,'List of Molecules Used'!$F$3:$F$55,"",0,1)</f>
        <v>37.61</v>
      </c>
    </row>
    <row r="6340" spans="1:8">
      <c r="A6340" s="2" t="s">
        <v>174</v>
      </c>
      <c r="B6340" s="2"/>
      <c r="C6340">
        <v>311.27</v>
      </c>
      <c r="D6340">
        <v>5</v>
      </c>
      <c r="E6340">
        <v>86.813999999999993</v>
      </c>
      <c r="F6340" t="s">
        <v>238</v>
      </c>
      <c r="G6340">
        <f>_xlfn.XLOOKUP(A6340,'List of Molecules Used'!$D$3:$D$55,'List of Molecules Used'!$E$3:$E$55,"",0,1)</f>
        <v>345.85700000000003</v>
      </c>
      <c r="H6340">
        <f>_xlfn.XLOOKUP(A6340,'List of Molecules Used'!$D$3:$D$55,'List of Molecules Used'!$F$3:$F$55,"",0,1)</f>
        <v>37.61</v>
      </c>
    </row>
    <row r="6341" spans="1:8">
      <c r="A6341" s="2" t="s">
        <v>174</v>
      </c>
      <c r="B6341" s="2"/>
      <c r="C6341">
        <v>311.27</v>
      </c>
      <c r="D6341">
        <v>5.5</v>
      </c>
      <c r="E6341">
        <v>87.587000000000003</v>
      </c>
      <c r="F6341" t="s">
        <v>238</v>
      </c>
      <c r="G6341">
        <f>_xlfn.XLOOKUP(A6341,'List of Molecules Used'!$D$3:$D$55,'List of Molecules Used'!$E$3:$E$55,"",0,1)</f>
        <v>345.85700000000003</v>
      </c>
      <c r="H6341">
        <f>_xlfn.XLOOKUP(A6341,'List of Molecules Used'!$D$3:$D$55,'List of Molecules Used'!$F$3:$F$55,"",0,1)</f>
        <v>37.61</v>
      </c>
    </row>
    <row r="6342" spans="1:8">
      <c r="A6342" s="2" t="s">
        <v>174</v>
      </c>
      <c r="B6342" s="2"/>
      <c r="C6342">
        <v>311.27</v>
      </c>
      <c r="D6342">
        <v>6</v>
      </c>
      <c r="E6342">
        <v>88.39</v>
      </c>
      <c r="F6342" t="s">
        <v>238</v>
      </c>
      <c r="G6342">
        <f>_xlfn.XLOOKUP(A6342,'List of Molecules Used'!$D$3:$D$55,'List of Molecules Used'!$E$3:$E$55,"",0,1)</f>
        <v>345.85700000000003</v>
      </c>
      <c r="H6342">
        <f>_xlfn.XLOOKUP(A6342,'List of Molecules Used'!$D$3:$D$55,'List of Molecules Used'!$F$3:$F$55,"",0,1)</f>
        <v>37.61</v>
      </c>
    </row>
    <row r="6343" spans="1:8">
      <c r="A6343" s="2" t="s">
        <v>174</v>
      </c>
      <c r="B6343" s="2"/>
      <c r="C6343">
        <v>311.27</v>
      </c>
      <c r="D6343">
        <v>6.5</v>
      </c>
      <c r="E6343">
        <v>89.227999999999994</v>
      </c>
      <c r="F6343" t="s">
        <v>238</v>
      </c>
      <c r="G6343">
        <f>_xlfn.XLOOKUP(A6343,'List of Molecules Used'!$D$3:$D$55,'List of Molecules Used'!$E$3:$E$55,"",0,1)</f>
        <v>345.85700000000003</v>
      </c>
      <c r="H6343">
        <f>_xlfn.XLOOKUP(A6343,'List of Molecules Used'!$D$3:$D$55,'List of Molecules Used'!$F$3:$F$55,"",0,1)</f>
        <v>37.61</v>
      </c>
    </row>
    <row r="6344" spans="1:8">
      <c r="A6344" s="2" t="s">
        <v>174</v>
      </c>
      <c r="B6344" s="2"/>
      <c r="C6344">
        <v>311.27</v>
      </c>
      <c r="D6344">
        <v>7</v>
      </c>
      <c r="E6344">
        <v>90.103999999999999</v>
      </c>
      <c r="F6344" t="s">
        <v>238</v>
      </c>
      <c r="G6344">
        <f>_xlfn.XLOOKUP(A6344,'List of Molecules Used'!$D$3:$D$55,'List of Molecules Used'!$E$3:$E$55,"",0,1)</f>
        <v>345.85700000000003</v>
      </c>
      <c r="H6344">
        <f>_xlfn.XLOOKUP(A6344,'List of Molecules Used'!$D$3:$D$55,'List of Molecules Used'!$F$3:$F$55,"",0,1)</f>
        <v>37.61</v>
      </c>
    </row>
    <row r="6345" spans="1:8">
      <c r="A6345" s="2" t="s">
        <v>174</v>
      </c>
      <c r="B6345" s="2"/>
      <c r="C6345">
        <v>311.27</v>
      </c>
      <c r="D6345">
        <v>7.5</v>
      </c>
      <c r="E6345">
        <v>91.022000000000006</v>
      </c>
      <c r="F6345" t="s">
        <v>238</v>
      </c>
      <c r="G6345">
        <f>_xlfn.XLOOKUP(A6345,'List of Molecules Used'!$D$3:$D$55,'List of Molecules Used'!$E$3:$E$55,"",0,1)</f>
        <v>345.85700000000003</v>
      </c>
      <c r="H6345">
        <f>_xlfn.XLOOKUP(A6345,'List of Molecules Used'!$D$3:$D$55,'List of Molecules Used'!$F$3:$F$55,"",0,1)</f>
        <v>37.61</v>
      </c>
    </row>
    <row r="6346" spans="1:8">
      <c r="A6346" s="2" t="s">
        <v>174</v>
      </c>
      <c r="B6346" s="2"/>
      <c r="C6346">
        <v>311.27</v>
      </c>
      <c r="D6346">
        <v>8</v>
      </c>
      <c r="E6346">
        <v>91.986000000000004</v>
      </c>
      <c r="F6346" t="s">
        <v>238</v>
      </c>
      <c r="G6346">
        <f>_xlfn.XLOOKUP(A6346,'List of Molecules Used'!$D$3:$D$55,'List of Molecules Used'!$E$3:$E$55,"",0,1)</f>
        <v>345.85700000000003</v>
      </c>
      <c r="H6346">
        <f>_xlfn.XLOOKUP(A6346,'List of Molecules Used'!$D$3:$D$55,'List of Molecules Used'!$F$3:$F$55,"",0,1)</f>
        <v>37.61</v>
      </c>
    </row>
    <row r="6347" spans="1:8">
      <c r="A6347" s="2" t="s">
        <v>174</v>
      </c>
      <c r="B6347" s="2"/>
      <c r="C6347">
        <v>311.27</v>
      </c>
      <c r="D6347">
        <v>8.5</v>
      </c>
      <c r="E6347">
        <v>93</v>
      </c>
      <c r="F6347" t="s">
        <v>238</v>
      </c>
      <c r="G6347">
        <f>_xlfn.XLOOKUP(A6347,'List of Molecules Used'!$D$3:$D$55,'List of Molecules Used'!$E$3:$E$55,"",0,1)</f>
        <v>345.85700000000003</v>
      </c>
      <c r="H6347">
        <f>_xlfn.XLOOKUP(A6347,'List of Molecules Used'!$D$3:$D$55,'List of Molecules Used'!$F$3:$F$55,"",0,1)</f>
        <v>37.61</v>
      </c>
    </row>
    <row r="6348" spans="1:8">
      <c r="A6348" s="2" t="s">
        <v>174</v>
      </c>
      <c r="B6348" s="2"/>
      <c r="C6348">
        <v>311.27</v>
      </c>
      <c r="D6348">
        <v>9</v>
      </c>
      <c r="E6348">
        <v>94.070999999999998</v>
      </c>
      <c r="F6348" t="s">
        <v>238</v>
      </c>
      <c r="G6348">
        <f>_xlfn.XLOOKUP(A6348,'List of Molecules Used'!$D$3:$D$55,'List of Molecules Used'!$E$3:$E$55,"",0,1)</f>
        <v>345.85700000000003</v>
      </c>
      <c r="H6348">
        <f>_xlfn.XLOOKUP(A6348,'List of Molecules Used'!$D$3:$D$55,'List of Molecules Used'!$F$3:$F$55,"",0,1)</f>
        <v>37.61</v>
      </c>
    </row>
    <row r="6349" spans="1:8">
      <c r="A6349" s="2" t="s">
        <v>174</v>
      </c>
      <c r="B6349" s="2"/>
      <c r="C6349">
        <v>311.27</v>
      </c>
      <c r="D6349">
        <v>9.5</v>
      </c>
      <c r="E6349">
        <v>95.203999999999994</v>
      </c>
      <c r="F6349" t="s">
        <v>238</v>
      </c>
      <c r="G6349">
        <f>_xlfn.XLOOKUP(A6349,'List of Molecules Used'!$D$3:$D$55,'List of Molecules Used'!$E$3:$E$55,"",0,1)</f>
        <v>345.85700000000003</v>
      </c>
      <c r="H6349">
        <f>_xlfn.XLOOKUP(A6349,'List of Molecules Used'!$D$3:$D$55,'List of Molecules Used'!$F$3:$F$55,"",0,1)</f>
        <v>37.61</v>
      </c>
    </row>
    <row r="6350" spans="1:8">
      <c r="A6350" s="2" t="s">
        <v>174</v>
      </c>
      <c r="B6350" s="2"/>
      <c r="C6350">
        <v>311.27</v>
      </c>
      <c r="D6350">
        <v>10</v>
      </c>
      <c r="E6350">
        <v>96.408000000000001</v>
      </c>
      <c r="F6350" t="s">
        <v>238</v>
      </c>
      <c r="G6350">
        <f>_xlfn.XLOOKUP(A6350,'List of Molecules Used'!$D$3:$D$55,'List of Molecules Used'!$E$3:$E$55,"",0,1)</f>
        <v>345.85700000000003</v>
      </c>
      <c r="H6350">
        <f>_xlfn.XLOOKUP(A6350,'List of Molecules Used'!$D$3:$D$55,'List of Molecules Used'!$F$3:$F$55,"",0,1)</f>
        <v>37.61</v>
      </c>
    </row>
    <row r="6351" spans="1:8">
      <c r="A6351" s="2" t="s">
        <v>174</v>
      </c>
      <c r="B6351" s="2"/>
      <c r="C6351">
        <v>345.86</v>
      </c>
      <c r="D6351">
        <v>1</v>
      </c>
      <c r="E6351">
        <v>86.756</v>
      </c>
      <c r="F6351" t="s">
        <v>238</v>
      </c>
      <c r="G6351">
        <f>_xlfn.XLOOKUP(A6351,'List of Molecules Used'!$D$3:$D$55,'List of Molecules Used'!$E$3:$E$55,"",0,1)</f>
        <v>345.85700000000003</v>
      </c>
      <c r="H6351">
        <f>_xlfn.XLOOKUP(A6351,'List of Molecules Used'!$D$3:$D$55,'List of Molecules Used'!$F$3:$F$55,"",0,1)</f>
        <v>37.61</v>
      </c>
    </row>
    <row r="6352" spans="1:8">
      <c r="A6352" s="2" t="s">
        <v>174</v>
      </c>
      <c r="B6352" s="2"/>
      <c r="C6352">
        <v>345.86</v>
      </c>
      <c r="D6352">
        <v>1.5</v>
      </c>
      <c r="E6352">
        <v>87.12</v>
      </c>
      <c r="F6352" t="s">
        <v>238</v>
      </c>
      <c r="G6352">
        <f>_xlfn.XLOOKUP(A6352,'List of Molecules Used'!$D$3:$D$55,'List of Molecules Used'!$E$3:$E$55,"",0,1)</f>
        <v>345.85700000000003</v>
      </c>
      <c r="H6352">
        <f>_xlfn.XLOOKUP(A6352,'List of Molecules Used'!$D$3:$D$55,'List of Molecules Used'!$F$3:$F$55,"",0,1)</f>
        <v>37.61</v>
      </c>
    </row>
    <row r="6353" spans="1:8">
      <c r="A6353" s="2" t="s">
        <v>174</v>
      </c>
      <c r="B6353" s="2"/>
      <c r="C6353">
        <v>345.86</v>
      </c>
      <c r="D6353">
        <v>2</v>
      </c>
      <c r="E6353">
        <v>87.491</v>
      </c>
      <c r="F6353" t="s">
        <v>238</v>
      </c>
      <c r="G6353">
        <f>_xlfn.XLOOKUP(A6353,'List of Molecules Used'!$D$3:$D$55,'List of Molecules Used'!$E$3:$E$55,"",0,1)</f>
        <v>345.85700000000003</v>
      </c>
      <c r="H6353">
        <f>_xlfn.XLOOKUP(A6353,'List of Molecules Used'!$D$3:$D$55,'List of Molecules Used'!$F$3:$F$55,"",0,1)</f>
        <v>37.61</v>
      </c>
    </row>
    <row r="6354" spans="1:8">
      <c r="A6354" s="2" t="s">
        <v>174</v>
      </c>
      <c r="B6354" s="2"/>
      <c r="C6354">
        <v>345.86</v>
      </c>
      <c r="D6354">
        <v>2.5</v>
      </c>
      <c r="E6354">
        <v>87.869</v>
      </c>
      <c r="F6354" t="s">
        <v>238</v>
      </c>
      <c r="G6354">
        <f>_xlfn.XLOOKUP(A6354,'List of Molecules Used'!$D$3:$D$55,'List of Molecules Used'!$E$3:$E$55,"",0,1)</f>
        <v>345.85700000000003</v>
      </c>
      <c r="H6354">
        <f>_xlfn.XLOOKUP(A6354,'List of Molecules Used'!$D$3:$D$55,'List of Molecules Used'!$F$3:$F$55,"",0,1)</f>
        <v>37.61</v>
      </c>
    </row>
    <row r="6355" spans="1:8">
      <c r="A6355" s="2" t="s">
        <v>174</v>
      </c>
      <c r="B6355" s="2"/>
      <c r="C6355">
        <v>345.86</v>
      </c>
      <c r="D6355">
        <v>3</v>
      </c>
      <c r="E6355">
        <v>88.254999999999995</v>
      </c>
      <c r="F6355" t="s">
        <v>238</v>
      </c>
      <c r="G6355">
        <f>_xlfn.XLOOKUP(A6355,'List of Molecules Used'!$D$3:$D$55,'List of Molecules Used'!$E$3:$E$55,"",0,1)</f>
        <v>345.85700000000003</v>
      </c>
      <c r="H6355">
        <f>_xlfn.XLOOKUP(A6355,'List of Molecules Used'!$D$3:$D$55,'List of Molecules Used'!$F$3:$F$55,"",0,1)</f>
        <v>37.61</v>
      </c>
    </row>
    <row r="6356" spans="1:8">
      <c r="A6356" s="2" t="s">
        <v>174</v>
      </c>
      <c r="B6356" s="2"/>
      <c r="C6356">
        <v>345.86</v>
      </c>
      <c r="D6356">
        <v>3.5</v>
      </c>
      <c r="E6356">
        <v>88.649000000000001</v>
      </c>
      <c r="F6356" t="s">
        <v>238</v>
      </c>
      <c r="G6356">
        <f>_xlfn.XLOOKUP(A6356,'List of Molecules Used'!$D$3:$D$55,'List of Molecules Used'!$E$3:$E$55,"",0,1)</f>
        <v>345.85700000000003</v>
      </c>
      <c r="H6356">
        <f>_xlfn.XLOOKUP(A6356,'List of Molecules Used'!$D$3:$D$55,'List of Molecules Used'!$F$3:$F$55,"",0,1)</f>
        <v>37.61</v>
      </c>
    </row>
    <row r="6357" spans="1:8">
      <c r="A6357" s="2" t="s">
        <v>174</v>
      </c>
      <c r="B6357" s="2"/>
      <c r="C6357">
        <v>345.86</v>
      </c>
      <c r="D6357">
        <v>4</v>
      </c>
      <c r="E6357">
        <v>89.051000000000002</v>
      </c>
      <c r="F6357" t="s">
        <v>238</v>
      </c>
      <c r="G6357">
        <f>_xlfn.XLOOKUP(A6357,'List of Molecules Used'!$D$3:$D$55,'List of Molecules Used'!$E$3:$E$55,"",0,1)</f>
        <v>345.85700000000003</v>
      </c>
      <c r="H6357">
        <f>_xlfn.XLOOKUP(A6357,'List of Molecules Used'!$D$3:$D$55,'List of Molecules Used'!$F$3:$F$55,"",0,1)</f>
        <v>37.61</v>
      </c>
    </row>
    <row r="6358" spans="1:8">
      <c r="A6358" s="2" t="s">
        <v>174</v>
      </c>
      <c r="B6358" s="2"/>
      <c r="C6358">
        <v>345.86</v>
      </c>
      <c r="D6358">
        <v>4.5</v>
      </c>
      <c r="E6358">
        <v>89.462999999999994</v>
      </c>
      <c r="F6358" t="s">
        <v>238</v>
      </c>
      <c r="G6358">
        <f>_xlfn.XLOOKUP(A6358,'List of Molecules Used'!$D$3:$D$55,'List of Molecules Used'!$E$3:$E$55,"",0,1)</f>
        <v>345.85700000000003</v>
      </c>
      <c r="H6358">
        <f>_xlfn.XLOOKUP(A6358,'List of Molecules Used'!$D$3:$D$55,'List of Molecules Used'!$F$3:$F$55,"",0,1)</f>
        <v>37.61</v>
      </c>
    </row>
    <row r="6359" spans="1:8">
      <c r="A6359" s="2" t="s">
        <v>174</v>
      </c>
      <c r="B6359" s="2"/>
      <c r="C6359">
        <v>345.86</v>
      </c>
      <c r="D6359">
        <v>5</v>
      </c>
      <c r="E6359">
        <v>89.882999999999996</v>
      </c>
      <c r="F6359" t="s">
        <v>238</v>
      </c>
      <c r="G6359">
        <f>_xlfn.XLOOKUP(A6359,'List of Molecules Used'!$D$3:$D$55,'List of Molecules Used'!$E$3:$E$55,"",0,1)</f>
        <v>345.85700000000003</v>
      </c>
      <c r="H6359">
        <f>_xlfn.XLOOKUP(A6359,'List of Molecules Used'!$D$3:$D$55,'List of Molecules Used'!$F$3:$F$55,"",0,1)</f>
        <v>37.61</v>
      </c>
    </row>
    <row r="6360" spans="1:8">
      <c r="A6360" s="2" t="s">
        <v>174</v>
      </c>
      <c r="B6360" s="2"/>
      <c r="C6360">
        <v>345.86</v>
      </c>
      <c r="D6360">
        <v>5.5</v>
      </c>
      <c r="E6360">
        <v>90.313000000000002</v>
      </c>
      <c r="F6360" t="s">
        <v>238</v>
      </c>
      <c r="G6360">
        <f>_xlfn.XLOOKUP(A6360,'List of Molecules Used'!$D$3:$D$55,'List of Molecules Used'!$E$3:$E$55,"",0,1)</f>
        <v>345.85700000000003</v>
      </c>
      <c r="H6360">
        <f>_xlfn.XLOOKUP(A6360,'List of Molecules Used'!$D$3:$D$55,'List of Molecules Used'!$F$3:$F$55,"",0,1)</f>
        <v>37.61</v>
      </c>
    </row>
    <row r="6361" spans="1:8">
      <c r="A6361" s="2" t="s">
        <v>174</v>
      </c>
      <c r="B6361" s="2"/>
      <c r="C6361">
        <v>345.86</v>
      </c>
      <c r="D6361">
        <v>6</v>
      </c>
      <c r="E6361">
        <v>90.753</v>
      </c>
      <c r="F6361" t="s">
        <v>238</v>
      </c>
      <c r="G6361">
        <f>_xlfn.XLOOKUP(A6361,'List of Molecules Used'!$D$3:$D$55,'List of Molecules Used'!$E$3:$E$55,"",0,1)</f>
        <v>345.85700000000003</v>
      </c>
      <c r="H6361">
        <f>_xlfn.XLOOKUP(A6361,'List of Molecules Used'!$D$3:$D$55,'List of Molecules Used'!$F$3:$F$55,"",0,1)</f>
        <v>37.61</v>
      </c>
    </row>
    <row r="6362" spans="1:8">
      <c r="A6362" s="2" t="s">
        <v>174</v>
      </c>
      <c r="B6362" s="2"/>
      <c r="C6362">
        <v>345.86</v>
      </c>
      <c r="D6362">
        <v>6.5</v>
      </c>
      <c r="E6362">
        <v>91.203000000000003</v>
      </c>
      <c r="F6362" t="s">
        <v>238</v>
      </c>
      <c r="G6362">
        <f>_xlfn.XLOOKUP(A6362,'List of Molecules Used'!$D$3:$D$55,'List of Molecules Used'!$E$3:$E$55,"",0,1)</f>
        <v>345.85700000000003</v>
      </c>
      <c r="H6362">
        <f>_xlfn.XLOOKUP(A6362,'List of Molecules Used'!$D$3:$D$55,'List of Molecules Used'!$F$3:$F$55,"",0,1)</f>
        <v>37.61</v>
      </c>
    </row>
    <row r="6363" spans="1:8">
      <c r="A6363" s="2" t="s">
        <v>174</v>
      </c>
      <c r="B6363" s="2"/>
      <c r="C6363">
        <v>345.86</v>
      </c>
      <c r="D6363">
        <v>7</v>
      </c>
      <c r="E6363">
        <v>91.665000000000006</v>
      </c>
      <c r="F6363" t="s">
        <v>238</v>
      </c>
      <c r="G6363">
        <f>_xlfn.XLOOKUP(A6363,'List of Molecules Used'!$D$3:$D$55,'List of Molecules Used'!$E$3:$E$55,"",0,1)</f>
        <v>345.85700000000003</v>
      </c>
      <c r="H6363">
        <f>_xlfn.XLOOKUP(A6363,'List of Molecules Used'!$D$3:$D$55,'List of Molecules Used'!$F$3:$F$55,"",0,1)</f>
        <v>37.61</v>
      </c>
    </row>
    <row r="6364" spans="1:8">
      <c r="A6364" s="2" t="s">
        <v>174</v>
      </c>
      <c r="B6364" s="2"/>
      <c r="C6364">
        <v>345.86</v>
      </c>
      <c r="D6364">
        <v>7.5</v>
      </c>
      <c r="E6364">
        <v>92.138000000000005</v>
      </c>
      <c r="F6364" t="s">
        <v>238</v>
      </c>
      <c r="G6364">
        <f>_xlfn.XLOOKUP(A6364,'List of Molecules Used'!$D$3:$D$55,'List of Molecules Used'!$E$3:$E$55,"",0,1)</f>
        <v>345.85700000000003</v>
      </c>
      <c r="H6364">
        <f>_xlfn.XLOOKUP(A6364,'List of Molecules Used'!$D$3:$D$55,'List of Molecules Used'!$F$3:$F$55,"",0,1)</f>
        <v>37.61</v>
      </c>
    </row>
    <row r="6365" spans="1:8">
      <c r="A6365" s="2" t="s">
        <v>174</v>
      </c>
      <c r="B6365" s="2"/>
      <c r="C6365">
        <v>345.86</v>
      </c>
      <c r="D6365">
        <v>8</v>
      </c>
      <c r="E6365">
        <v>92.622</v>
      </c>
      <c r="F6365" t="s">
        <v>238</v>
      </c>
      <c r="G6365">
        <f>_xlfn.XLOOKUP(A6365,'List of Molecules Used'!$D$3:$D$55,'List of Molecules Used'!$E$3:$E$55,"",0,1)</f>
        <v>345.85700000000003</v>
      </c>
      <c r="H6365">
        <f>_xlfn.XLOOKUP(A6365,'List of Molecules Used'!$D$3:$D$55,'List of Molecules Used'!$F$3:$F$55,"",0,1)</f>
        <v>37.61</v>
      </c>
    </row>
    <row r="6366" spans="1:8">
      <c r="A6366" s="2" t="s">
        <v>174</v>
      </c>
      <c r="B6366" s="2"/>
      <c r="C6366">
        <v>345.86</v>
      </c>
      <c r="D6366">
        <v>8.5</v>
      </c>
      <c r="E6366">
        <v>93.12</v>
      </c>
      <c r="F6366" t="s">
        <v>238</v>
      </c>
      <c r="G6366">
        <f>_xlfn.XLOOKUP(A6366,'List of Molecules Used'!$D$3:$D$55,'List of Molecules Used'!$E$3:$E$55,"",0,1)</f>
        <v>345.85700000000003</v>
      </c>
      <c r="H6366">
        <f>_xlfn.XLOOKUP(A6366,'List of Molecules Used'!$D$3:$D$55,'List of Molecules Used'!$F$3:$F$55,"",0,1)</f>
        <v>37.61</v>
      </c>
    </row>
    <row r="6367" spans="1:8">
      <c r="A6367" s="2" t="s">
        <v>174</v>
      </c>
      <c r="B6367" s="2"/>
      <c r="C6367">
        <v>345.86</v>
      </c>
      <c r="D6367">
        <v>9</v>
      </c>
      <c r="E6367">
        <v>93.631</v>
      </c>
      <c r="F6367" t="s">
        <v>238</v>
      </c>
      <c r="G6367">
        <f>_xlfn.XLOOKUP(A6367,'List of Molecules Used'!$D$3:$D$55,'List of Molecules Used'!$E$3:$E$55,"",0,1)</f>
        <v>345.85700000000003</v>
      </c>
      <c r="H6367">
        <f>_xlfn.XLOOKUP(A6367,'List of Molecules Used'!$D$3:$D$55,'List of Molecules Used'!$F$3:$F$55,"",0,1)</f>
        <v>37.61</v>
      </c>
    </row>
    <row r="6368" spans="1:8">
      <c r="A6368" s="2" t="s">
        <v>174</v>
      </c>
      <c r="B6368" s="2"/>
      <c r="C6368">
        <v>345.86</v>
      </c>
      <c r="D6368">
        <v>9.5</v>
      </c>
      <c r="E6368">
        <v>94.156000000000006</v>
      </c>
      <c r="F6368" t="s">
        <v>238</v>
      </c>
      <c r="G6368">
        <f>_xlfn.XLOOKUP(A6368,'List of Molecules Used'!$D$3:$D$55,'List of Molecules Used'!$E$3:$E$55,"",0,1)</f>
        <v>345.85700000000003</v>
      </c>
      <c r="H6368">
        <f>_xlfn.XLOOKUP(A6368,'List of Molecules Used'!$D$3:$D$55,'List of Molecules Used'!$F$3:$F$55,"",0,1)</f>
        <v>37.61</v>
      </c>
    </row>
    <row r="6369" spans="1:8">
      <c r="A6369" s="2" t="s">
        <v>174</v>
      </c>
      <c r="B6369" s="2"/>
      <c r="C6369">
        <v>345.86</v>
      </c>
      <c r="D6369">
        <v>10</v>
      </c>
      <c r="E6369">
        <v>94.695999999999998</v>
      </c>
      <c r="F6369" t="s">
        <v>238</v>
      </c>
      <c r="G6369">
        <f>_xlfn.XLOOKUP(A6369,'List of Molecules Used'!$D$3:$D$55,'List of Molecules Used'!$E$3:$E$55,"",0,1)</f>
        <v>345.85700000000003</v>
      </c>
      <c r="H6369">
        <f>_xlfn.XLOOKUP(A6369,'List of Molecules Used'!$D$3:$D$55,'List of Molecules Used'!$F$3:$F$55,"",0,1)</f>
        <v>37.61</v>
      </c>
    </row>
    <row r="6370" spans="1:8">
      <c r="A6370" s="2" t="s">
        <v>174</v>
      </c>
      <c r="B6370" s="2"/>
      <c r="C6370">
        <v>380.44</v>
      </c>
      <c r="D6370">
        <v>1</v>
      </c>
      <c r="E6370">
        <v>91.896000000000001</v>
      </c>
      <c r="F6370" t="s">
        <v>238</v>
      </c>
      <c r="G6370">
        <f>_xlfn.XLOOKUP(A6370,'List of Molecules Used'!$D$3:$D$55,'List of Molecules Used'!$E$3:$E$55,"",0,1)</f>
        <v>345.85700000000003</v>
      </c>
      <c r="H6370">
        <f>_xlfn.XLOOKUP(A6370,'List of Molecules Used'!$D$3:$D$55,'List of Molecules Used'!$F$3:$F$55,"",0,1)</f>
        <v>37.61</v>
      </c>
    </row>
    <row r="6371" spans="1:8">
      <c r="A6371" s="2" t="s">
        <v>174</v>
      </c>
      <c r="B6371" s="2"/>
      <c r="C6371">
        <v>380.44</v>
      </c>
      <c r="D6371">
        <v>1.5</v>
      </c>
      <c r="E6371">
        <v>92.138999999999996</v>
      </c>
      <c r="F6371" t="s">
        <v>238</v>
      </c>
      <c r="G6371">
        <f>_xlfn.XLOOKUP(A6371,'List of Molecules Used'!$D$3:$D$55,'List of Molecules Used'!$E$3:$E$55,"",0,1)</f>
        <v>345.85700000000003</v>
      </c>
      <c r="H6371">
        <f>_xlfn.XLOOKUP(A6371,'List of Molecules Used'!$D$3:$D$55,'List of Molecules Used'!$F$3:$F$55,"",0,1)</f>
        <v>37.61</v>
      </c>
    </row>
    <row r="6372" spans="1:8">
      <c r="A6372" s="2" t="s">
        <v>174</v>
      </c>
      <c r="B6372" s="2"/>
      <c r="C6372">
        <v>380.44</v>
      </c>
      <c r="D6372">
        <v>2</v>
      </c>
      <c r="E6372">
        <v>92.385000000000005</v>
      </c>
      <c r="F6372" t="s">
        <v>238</v>
      </c>
      <c r="G6372">
        <f>_xlfn.XLOOKUP(A6372,'List of Molecules Used'!$D$3:$D$55,'List of Molecules Used'!$E$3:$E$55,"",0,1)</f>
        <v>345.85700000000003</v>
      </c>
      <c r="H6372">
        <f>_xlfn.XLOOKUP(A6372,'List of Molecules Used'!$D$3:$D$55,'List of Molecules Used'!$F$3:$F$55,"",0,1)</f>
        <v>37.61</v>
      </c>
    </row>
    <row r="6373" spans="1:8">
      <c r="A6373" s="2" t="s">
        <v>174</v>
      </c>
      <c r="B6373" s="2"/>
      <c r="C6373">
        <v>380.44</v>
      </c>
      <c r="D6373">
        <v>2.5</v>
      </c>
      <c r="E6373">
        <v>92.635000000000005</v>
      </c>
      <c r="F6373" t="s">
        <v>238</v>
      </c>
      <c r="G6373">
        <f>_xlfn.XLOOKUP(A6373,'List of Molecules Used'!$D$3:$D$55,'List of Molecules Used'!$E$3:$E$55,"",0,1)</f>
        <v>345.85700000000003</v>
      </c>
      <c r="H6373">
        <f>_xlfn.XLOOKUP(A6373,'List of Molecules Used'!$D$3:$D$55,'List of Molecules Used'!$F$3:$F$55,"",0,1)</f>
        <v>37.61</v>
      </c>
    </row>
    <row r="6374" spans="1:8">
      <c r="A6374" s="2" t="s">
        <v>174</v>
      </c>
      <c r="B6374" s="2"/>
      <c r="C6374">
        <v>380.44</v>
      </c>
      <c r="D6374">
        <v>3</v>
      </c>
      <c r="E6374">
        <v>92.888999999999996</v>
      </c>
      <c r="F6374" t="s">
        <v>238</v>
      </c>
      <c r="G6374">
        <f>_xlfn.XLOOKUP(A6374,'List of Molecules Used'!$D$3:$D$55,'List of Molecules Used'!$E$3:$E$55,"",0,1)</f>
        <v>345.85700000000003</v>
      </c>
      <c r="H6374">
        <f>_xlfn.XLOOKUP(A6374,'List of Molecules Used'!$D$3:$D$55,'List of Molecules Used'!$F$3:$F$55,"",0,1)</f>
        <v>37.61</v>
      </c>
    </row>
    <row r="6375" spans="1:8">
      <c r="A6375" s="2" t="s">
        <v>174</v>
      </c>
      <c r="B6375" s="2"/>
      <c r="C6375">
        <v>380.44</v>
      </c>
      <c r="D6375">
        <v>3.5</v>
      </c>
      <c r="E6375">
        <v>93.146000000000001</v>
      </c>
      <c r="F6375" t="s">
        <v>238</v>
      </c>
      <c r="G6375">
        <f>_xlfn.XLOOKUP(A6375,'List of Molecules Used'!$D$3:$D$55,'List of Molecules Used'!$E$3:$E$55,"",0,1)</f>
        <v>345.85700000000003</v>
      </c>
      <c r="H6375">
        <f>_xlfn.XLOOKUP(A6375,'List of Molecules Used'!$D$3:$D$55,'List of Molecules Used'!$F$3:$F$55,"",0,1)</f>
        <v>37.61</v>
      </c>
    </row>
    <row r="6376" spans="1:8">
      <c r="A6376" s="2" t="s">
        <v>174</v>
      </c>
      <c r="B6376" s="2"/>
      <c r="C6376">
        <v>380.44</v>
      </c>
      <c r="D6376">
        <v>4</v>
      </c>
      <c r="E6376">
        <v>93.406000000000006</v>
      </c>
      <c r="F6376" t="s">
        <v>238</v>
      </c>
      <c r="G6376">
        <f>_xlfn.XLOOKUP(A6376,'List of Molecules Used'!$D$3:$D$55,'List of Molecules Used'!$E$3:$E$55,"",0,1)</f>
        <v>345.85700000000003</v>
      </c>
      <c r="H6376">
        <f>_xlfn.XLOOKUP(A6376,'List of Molecules Used'!$D$3:$D$55,'List of Molecules Used'!$F$3:$F$55,"",0,1)</f>
        <v>37.61</v>
      </c>
    </row>
    <row r="6377" spans="1:8">
      <c r="A6377" s="2" t="s">
        <v>174</v>
      </c>
      <c r="B6377" s="2"/>
      <c r="C6377">
        <v>380.44</v>
      </c>
      <c r="D6377">
        <v>4.5</v>
      </c>
      <c r="E6377">
        <v>93.671000000000006</v>
      </c>
      <c r="F6377" t="s">
        <v>238</v>
      </c>
      <c r="G6377">
        <f>_xlfn.XLOOKUP(A6377,'List of Molecules Used'!$D$3:$D$55,'List of Molecules Used'!$E$3:$E$55,"",0,1)</f>
        <v>345.85700000000003</v>
      </c>
      <c r="H6377">
        <f>_xlfn.XLOOKUP(A6377,'List of Molecules Used'!$D$3:$D$55,'List of Molecules Used'!$F$3:$F$55,"",0,1)</f>
        <v>37.61</v>
      </c>
    </row>
    <row r="6378" spans="1:8">
      <c r="A6378" s="2" t="s">
        <v>174</v>
      </c>
      <c r="B6378" s="2"/>
      <c r="C6378">
        <v>380.44</v>
      </c>
      <c r="D6378">
        <v>5</v>
      </c>
      <c r="E6378">
        <v>93.938999999999993</v>
      </c>
      <c r="F6378" t="s">
        <v>238</v>
      </c>
      <c r="G6378">
        <f>_xlfn.XLOOKUP(A6378,'List of Molecules Used'!$D$3:$D$55,'List of Molecules Used'!$E$3:$E$55,"",0,1)</f>
        <v>345.85700000000003</v>
      </c>
      <c r="H6378">
        <f>_xlfn.XLOOKUP(A6378,'List of Molecules Used'!$D$3:$D$55,'List of Molecules Used'!$F$3:$F$55,"",0,1)</f>
        <v>37.61</v>
      </c>
    </row>
    <row r="6379" spans="1:8">
      <c r="A6379" s="2" t="s">
        <v>174</v>
      </c>
      <c r="B6379" s="2"/>
      <c r="C6379">
        <v>380.44</v>
      </c>
      <c r="D6379">
        <v>5.5</v>
      </c>
      <c r="E6379">
        <v>94.210999999999999</v>
      </c>
      <c r="F6379" t="s">
        <v>238</v>
      </c>
      <c r="G6379">
        <f>_xlfn.XLOOKUP(A6379,'List of Molecules Used'!$D$3:$D$55,'List of Molecules Used'!$E$3:$E$55,"",0,1)</f>
        <v>345.85700000000003</v>
      </c>
      <c r="H6379">
        <f>_xlfn.XLOOKUP(A6379,'List of Molecules Used'!$D$3:$D$55,'List of Molecules Used'!$F$3:$F$55,"",0,1)</f>
        <v>37.61</v>
      </c>
    </row>
    <row r="6380" spans="1:8">
      <c r="A6380" s="2" t="s">
        <v>174</v>
      </c>
      <c r="B6380" s="2"/>
      <c r="C6380">
        <v>380.44</v>
      </c>
      <c r="D6380">
        <v>6</v>
      </c>
      <c r="E6380">
        <v>94.488</v>
      </c>
      <c r="F6380" t="s">
        <v>238</v>
      </c>
      <c r="G6380">
        <f>_xlfn.XLOOKUP(A6380,'List of Molecules Used'!$D$3:$D$55,'List of Molecules Used'!$E$3:$E$55,"",0,1)</f>
        <v>345.85700000000003</v>
      </c>
      <c r="H6380">
        <f>_xlfn.XLOOKUP(A6380,'List of Molecules Used'!$D$3:$D$55,'List of Molecules Used'!$F$3:$F$55,"",0,1)</f>
        <v>37.61</v>
      </c>
    </row>
    <row r="6381" spans="1:8">
      <c r="A6381" s="2" t="s">
        <v>174</v>
      </c>
      <c r="B6381" s="2"/>
      <c r="C6381">
        <v>380.44</v>
      </c>
      <c r="D6381">
        <v>6.5</v>
      </c>
      <c r="E6381">
        <v>94.769000000000005</v>
      </c>
      <c r="F6381" t="s">
        <v>238</v>
      </c>
      <c r="G6381">
        <f>_xlfn.XLOOKUP(A6381,'List of Molecules Used'!$D$3:$D$55,'List of Molecules Used'!$E$3:$E$55,"",0,1)</f>
        <v>345.85700000000003</v>
      </c>
      <c r="H6381">
        <f>_xlfn.XLOOKUP(A6381,'List of Molecules Used'!$D$3:$D$55,'List of Molecules Used'!$F$3:$F$55,"",0,1)</f>
        <v>37.61</v>
      </c>
    </row>
    <row r="6382" spans="1:8">
      <c r="A6382" s="2" t="s">
        <v>174</v>
      </c>
      <c r="B6382" s="2"/>
      <c r="C6382">
        <v>380.44</v>
      </c>
      <c r="D6382">
        <v>7</v>
      </c>
      <c r="E6382">
        <v>95.052999999999997</v>
      </c>
      <c r="F6382" t="s">
        <v>238</v>
      </c>
      <c r="G6382">
        <f>_xlfn.XLOOKUP(A6382,'List of Molecules Used'!$D$3:$D$55,'List of Molecules Used'!$E$3:$E$55,"",0,1)</f>
        <v>345.85700000000003</v>
      </c>
      <c r="H6382">
        <f>_xlfn.XLOOKUP(A6382,'List of Molecules Used'!$D$3:$D$55,'List of Molecules Used'!$F$3:$F$55,"",0,1)</f>
        <v>37.61</v>
      </c>
    </row>
    <row r="6383" spans="1:8">
      <c r="A6383" s="2" t="s">
        <v>174</v>
      </c>
      <c r="B6383" s="2"/>
      <c r="C6383">
        <v>380.44</v>
      </c>
      <c r="D6383">
        <v>7.5</v>
      </c>
      <c r="E6383">
        <v>95.343000000000004</v>
      </c>
      <c r="F6383" t="s">
        <v>238</v>
      </c>
      <c r="G6383">
        <f>_xlfn.XLOOKUP(A6383,'List of Molecules Used'!$D$3:$D$55,'List of Molecules Used'!$E$3:$E$55,"",0,1)</f>
        <v>345.85700000000003</v>
      </c>
      <c r="H6383">
        <f>_xlfn.XLOOKUP(A6383,'List of Molecules Used'!$D$3:$D$55,'List of Molecules Used'!$F$3:$F$55,"",0,1)</f>
        <v>37.61</v>
      </c>
    </row>
    <row r="6384" spans="1:8">
      <c r="A6384" s="2" t="s">
        <v>174</v>
      </c>
      <c r="B6384" s="2"/>
      <c r="C6384">
        <v>380.44</v>
      </c>
      <c r="D6384">
        <v>8</v>
      </c>
      <c r="E6384">
        <v>95.637</v>
      </c>
      <c r="F6384" t="s">
        <v>238</v>
      </c>
      <c r="G6384">
        <f>_xlfn.XLOOKUP(A6384,'List of Molecules Used'!$D$3:$D$55,'List of Molecules Used'!$E$3:$E$55,"",0,1)</f>
        <v>345.85700000000003</v>
      </c>
      <c r="H6384">
        <f>_xlfn.XLOOKUP(A6384,'List of Molecules Used'!$D$3:$D$55,'List of Molecules Used'!$F$3:$F$55,"",0,1)</f>
        <v>37.61</v>
      </c>
    </row>
    <row r="6385" spans="1:8">
      <c r="A6385" s="2" t="s">
        <v>174</v>
      </c>
      <c r="B6385" s="2"/>
      <c r="C6385">
        <v>380.44</v>
      </c>
      <c r="D6385">
        <v>8.5</v>
      </c>
      <c r="E6385">
        <v>95.935000000000002</v>
      </c>
      <c r="F6385" t="s">
        <v>238</v>
      </c>
      <c r="G6385">
        <f>_xlfn.XLOOKUP(A6385,'List of Molecules Used'!$D$3:$D$55,'List of Molecules Used'!$E$3:$E$55,"",0,1)</f>
        <v>345.85700000000003</v>
      </c>
      <c r="H6385">
        <f>_xlfn.XLOOKUP(A6385,'List of Molecules Used'!$D$3:$D$55,'List of Molecules Used'!$F$3:$F$55,"",0,1)</f>
        <v>37.61</v>
      </c>
    </row>
    <row r="6386" spans="1:8">
      <c r="A6386" s="2" t="s">
        <v>174</v>
      </c>
      <c r="B6386" s="2"/>
      <c r="C6386">
        <v>380.44</v>
      </c>
      <c r="D6386">
        <v>9</v>
      </c>
      <c r="E6386">
        <v>96.239000000000004</v>
      </c>
      <c r="F6386" t="s">
        <v>238</v>
      </c>
      <c r="G6386">
        <f>_xlfn.XLOOKUP(A6386,'List of Molecules Used'!$D$3:$D$55,'List of Molecules Used'!$E$3:$E$55,"",0,1)</f>
        <v>345.85700000000003</v>
      </c>
      <c r="H6386">
        <f>_xlfn.XLOOKUP(A6386,'List of Molecules Used'!$D$3:$D$55,'List of Molecules Used'!$F$3:$F$55,"",0,1)</f>
        <v>37.61</v>
      </c>
    </row>
    <row r="6387" spans="1:8">
      <c r="A6387" s="2" t="s">
        <v>174</v>
      </c>
      <c r="B6387" s="2"/>
      <c r="C6387">
        <v>380.44</v>
      </c>
      <c r="D6387">
        <v>9.5</v>
      </c>
      <c r="E6387">
        <v>96.546999999999997</v>
      </c>
      <c r="F6387" t="s">
        <v>238</v>
      </c>
      <c r="G6387">
        <f>_xlfn.XLOOKUP(A6387,'List of Molecules Used'!$D$3:$D$55,'List of Molecules Used'!$E$3:$E$55,"",0,1)</f>
        <v>345.85700000000003</v>
      </c>
      <c r="H6387">
        <f>_xlfn.XLOOKUP(A6387,'List of Molecules Used'!$D$3:$D$55,'List of Molecules Used'!$F$3:$F$55,"",0,1)</f>
        <v>37.61</v>
      </c>
    </row>
    <row r="6388" spans="1:8">
      <c r="A6388" s="2" t="s">
        <v>174</v>
      </c>
      <c r="B6388" s="2"/>
      <c r="C6388">
        <v>380.44</v>
      </c>
      <c r="D6388">
        <v>10</v>
      </c>
      <c r="E6388">
        <v>96.861000000000004</v>
      </c>
      <c r="F6388" t="s">
        <v>238</v>
      </c>
      <c r="G6388">
        <f>_xlfn.XLOOKUP(A6388,'List of Molecules Used'!$D$3:$D$55,'List of Molecules Used'!$E$3:$E$55,"",0,1)</f>
        <v>345.85700000000003</v>
      </c>
      <c r="H6388">
        <f>_xlfn.XLOOKUP(A6388,'List of Molecules Used'!$D$3:$D$55,'List of Molecules Used'!$F$3:$F$55,"",0,1)</f>
        <v>37.61</v>
      </c>
    </row>
    <row r="6389" spans="1:8">
      <c r="A6389" s="2" t="s">
        <v>174</v>
      </c>
      <c r="B6389" s="2"/>
      <c r="C6389">
        <v>415.03</v>
      </c>
      <c r="D6389">
        <v>1</v>
      </c>
      <c r="E6389">
        <v>96.784999999999997</v>
      </c>
      <c r="F6389" t="s">
        <v>238</v>
      </c>
      <c r="G6389">
        <f>_xlfn.XLOOKUP(A6389,'List of Molecules Used'!$D$3:$D$55,'List of Molecules Used'!$E$3:$E$55,"",0,1)</f>
        <v>345.85700000000003</v>
      </c>
      <c r="H6389">
        <f>_xlfn.XLOOKUP(A6389,'List of Molecules Used'!$D$3:$D$55,'List of Molecules Used'!$F$3:$F$55,"",0,1)</f>
        <v>37.61</v>
      </c>
    </row>
    <row r="6390" spans="1:8">
      <c r="A6390" s="2" t="s">
        <v>174</v>
      </c>
      <c r="B6390" s="2"/>
      <c r="C6390">
        <v>415.03</v>
      </c>
      <c r="D6390">
        <v>1.5</v>
      </c>
      <c r="E6390">
        <v>96.959000000000003</v>
      </c>
      <c r="F6390" t="s">
        <v>238</v>
      </c>
      <c r="G6390">
        <f>_xlfn.XLOOKUP(A6390,'List of Molecules Used'!$D$3:$D$55,'List of Molecules Used'!$E$3:$E$55,"",0,1)</f>
        <v>345.85700000000003</v>
      </c>
      <c r="H6390">
        <f>_xlfn.XLOOKUP(A6390,'List of Molecules Used'!$D$3:$D$55,'List of Molecules Used'!$F$3:$F$55,"",0,1)</f>
        <v>37.61</v>
      </c>
    </row>
    <row r="6391" spans="1:8">
      <c r="A6391" s="2" t="s">
        <v>174</v>
      </c>
      <c r="B6391" s="2"/>
      <c r="C6391">
        <v>415.03</v>
      </c>
      <c r="D6391">
        <v>2</v>
      </c>
      <c r="E6391">
        <v>97.135999999999996</v>
      </c>
      <c r="F6391" t="s">
        <v>238</v>
      </c>
      <c r="G6391">
        <f>_xlfn.XLOOKUP(A6391,'List of Molecules Used'!$D$3:$D$55,'List of Molecules Used'!$E$3:$E$55,"",0,1)</f>
        <v>345.85700000000003</v>
      </c>
      <c r="H6391">
        <f>_xlfn.XLOOKUP(A6391,'List of Molecules Used'!$D$3:$D$55,'List of Molecules Used'!$F$3:$F$55,"",0,1)</f>
        <v>37.61</v>
      </c>
    </row>
    <row r="6392" spans="1:8">
      <c r="A6392" s="2" t="s">
        <v>174</v>
      </c>
      <c r="B6392" s="2"/>
      <c r="C6392">
        <v>415.03</v>
      </c>
      <c r="D6392">
        <v>2.5</v>
      </c>
      <c r="E6392">
        <v>97.313999999999993</v>
      </c>
      <c r="F6392" t="s">
        <v>238</v>
      </c>
      <c r="G6392">
        <f>_xlfn.XLOOKUP(A6392,'List of Molecules Used'!$D$3:$D$55,'List of Molecules Used'!$E$3:$E$55,"",0,1)</f>
        <v>345.85700000000003</v>
      </c>
      <c r="H6392">
        <f>_xlfn.XLOOKUP(A6392,'List of Molecules Used'!$D$3:$D$55,'List of Molecules Used'!$F$3:$F$55,"",0,1)</f>
        <v>37.61</v>
      </c>
    </row>
    <row r="6393" spans="1:8">
      <c r="A6393" s="2" t="s">
        <v>174</v>
      </c>
      <c r="B6393" s="2"/>
      <c r="C6393">
        <v>415.03</v>
      </c>
      <c r="D6393">
        <v>3</v>
      </c>
      <c r="E6393">
        <v>97.492999999999995</v>
      </c>
      <c r="F6393" t="s">
        <v>238</v>
      </c>
      <c r="G6393">
        <f>_xlfn.XLOOKUP(A6393,'List of Molecules Used'!$D$3:$D$55,'List of Molecules Used'!$E$3:$E$55,"",0,1)</f>
        <v>345.85700000000003</v>
      </c>
      <c r="H6393">
        <f>_xlfn.XLOOKUP(A6393,'List of Molecules Used'!$D$3:$D$55,'List of Molecules Used'!$F$3:$F$55,"",0,1)</f>
        <v>37.61</v>
      </c>
    </row>
    <row r="6394" spans="1:8">
      <c r="A6394" s="2" t="s">
        <v>174</v>
      </c>
      <c r="B6394" s="2"/>
      <c r="C6394">
        <v>415.03</v>
      </c>
      <c r="D6394">
        <v>3.5</v>
      </c>
      <c r="E6394">
        <v>97.674999999999997</v>
      </c>
      <c r="F6394" t="s">
        <v>238</v>
      </c>
      <c r="G6394">
        <f>_xlfn.XLOOKUP(A6394,'List of Molecules Used'!$D$3:$D$55,'List of Molecules Used'!$E$3:$E$55,"",0,1)</f>
        <v>345.85700000000003</v>
      </c>
      <c r="H6394">
        <f>_xlfn.XLOOKUP(A6394,'List of Molecules Used'!$D$3:$D$55,'List of Molecules Used'!$F$3:$F$55,"",0,1)</f>
        <v>37.61</v>
      </c>
    </row>
    <row r="6395" spans="1:8">
      <c r="A6395" s="2" t="s">
        <v>174</v>
      </c>
      <c r="B6395" s="2"/>
      <c r="C6395">
        <v>415.03</v>
      </c>
      <c r="D6395">
        <v>4</v>
      </c>
      <c r="E6395">
        <v>97.858000000000004</v>
      </c>
      <c r="F6395" t="s">
        <v>238</v>
      </c>
      <c r="G6395">
        <f>_xlfn.XLOOKUP(A6395,'List of Molecules Used'!$D$3:$D$55,'List of Molecules Used'!$E$3:$E$55,"",0,1)</f>
        <v>345.85700000000003</v>
      </c>
      <c r="H6395">
        <f>_xlfn.XLOOKUP(A6395,'List of Molecules Used'!$D$3:$D$55,'List of Molecules Used'!$F$3:$F$55,"",0,1)</f>
        <v>37.61</v>
      </c>
    </row>
    <row r="6396" spans="1:8">
      <c r="A6396" s="2" t="s">
        <v>174</v>
      </c>
      <c r="B6396" s="2"/>
      <c r="C6396">
        <v>415.03</v>
      </c>
      <c r="D6396">
        <v>4.5</v>
      </c>
      <c r="E6396">
        <v>98.043999999999997</v>
      </c>
      <c r="F6396" t="s">
        <v>238</v>
      </c>
      <c r="G6396">
        <f>_xlfn.XLOOKUP(A6396,'List of Molecules Used'!$D$3:$D$55,'List of Molecules Used'!$E$3:$E$55,"",0,1)</f>
        <v>345.85700000000003</v>
      </c>
      <c r="H6396">
        <f>_xlfn.XLOOKUP(A6396,'List of Molecules Used'!$D$3:$D$55,'List of Molecules Used'!$F$3:$F$55,"",0,1)</f>
        <v>37.61</v>
      </c>
    </row>
    <row r="6397" spans="1:8">
      <c r="A6397" s="2" t="s">
        <v>174</v>
      </c>
      <c r="B6397" s="2"/>
      <c r="C6397">
        <v>415.03</v>
      </c>
      <c r="D6397">
        <v>5</v>
      </c>
      <c r="E6397">
        <v>98.230999999999995</v>
      </c>
      <c r="F6397" t="s">
        <v>238</v>
      </c>
      <c r="G6397">
        <f>_xlfn.XLOOKUP(A6397,'List of Molecules Used'!$D$3:$D$55,'List of Molecules Used'!$E$3:$E$55,"",0,1)</f>
        <v>345.85700000000003</v>
      </c>
      <c r="H6397">
        <f>_xlfn.XLOOKUP(A6397,'List of Molecules Used'!$D$3:$D$55,'List of Molecules Used'!$F$3:$F$55,"",0,1)</f>
        <v>37.61</v>
      </c>
    </row>
    <row r="6398" spans="1:8">
      <c r="A6398" s="2" t="s">
        <v>174</v>
      </c>
      <c r="B6398" s="2"/>
      <c r="C6398">
        <v>415.03</v>
      </c>
      <c r="D6398">
        <v>5.5</v>
      </c>
      <c r="E6398">
        <v>98.42</v>
      </c>
      <c r="F6398" t="s">
        <v>238</v>
      </c>
      <c r="G6398">
        <f>_xlfn.XLOOKUP(A6398,'List of Molecules Used'!$D$3:$D$55,'List of Molecules Used'!$E$3:$E$55,"",0,1)</f>
        <v>345.85700000000003</v>
      </c>
      <c r="H6398">
        <f>_xlfn.XLOOKUP(A6398,'List of Molecules Used'!$D$3:$D$55,'List of Molecules Used'!$F$3:$F$55,"",0,1)</f>
        <v>37.61</v>
      </c>
    </row>
    <row r="6399" spans="1:8">
      <c r="A6399" s="2" t="s">
        <v>174</v>
      </c>
      <c r="B6399" s="2"/>
      <c r="C6399">
        <v>415.03</v>
      </c>
      <c r="D6399">
        <v>6</v>
      </c>
      <c r="E6399">
        <v>98.61</v>
      </c>
      <c r="F6399" t="s">
        <v>238</v>
      </c>
      <c r="G6399">
        <f>_xlfn.XLOOKUP(A6399,'List of Molecules Used'!$D$3:$D$55,'List of Molecules Used'!$E$3:$E$55,"",0,1)</f>
        <v>345.85700000000003</v>
      </c>
      <c r="H6399">
        <f>_xlfn.XLOOKUP(A6399,'List of Molecules Used'!$D$3:$D$55,'List of Molecules Used'!$F$3:$F$55,"",0,1)</f>
        <v>37.61</v>
      </c>
    </row>
    <row r="6400" spans="1:8">
      <c r="A6400" s="2" t="s">
        <v>174</v>
      </c>
      <c r="B6400" s="2"/>
      <c r="C6400">
        <v>415.03</v>
      </c>
      <c r="D6400">
        <v>6.5</v>
      </c>
      <c r="E6400">
        <v>98.802999999999997</v>
      </c>
      <c r="F6400" t="s">
        <v>238</v>
      </c>
      <c r="G6400">
        <f>_xlfn.XLOOKUP(A6400,'List of Molecules Used'!$D$3:$D$55,'List of Molecules Used'!$E$3:$E$55,"",0,1)</f>
        <v>345.85700000000003</v>
      </c>
      <c r="H6400">
        <f>_xlfn.XLOOKUP(A6400,'List of Molecules Used'!$D$3:$D$55,'List of Molecules Used'!$F$3:$F$55,"",0,1)</f>
        <v>37.61</v>
      </c>
    </row>
    <row r="6401" spans="1:8">
      <c r="A6401" s="2" t="s">
        <v>174</v>
      </c>
      <c r="B6401" s="2"/>
      <c r="C6401">
        <v>415.03</v>
      </c>
      <c r="D6401">
        <v>7</v>
      </c>
      <c r="E6401">
        <v>98.998000000000005</v>
      </c>
      <c r="F6401" t="s">
        <v>238</v>
      </c>
      <c r="G6401">
        <f>_xlfn.XLOOKUP(A6401,'List of Molecules Used'!$D$3:$D$55,'List of Molecules Used'!$E$3:$E$55,"",0,1)</f>
        <v>345.85700000000003</v>
      </c>
      <c r="H6401">
        <f>_xlfn.XLOOKUP(A6401,'List of Molecules Used'!$D$3:$D$55,'List of Molecules Used'!$F$3:$F$55,"",0,1)</f>
        <v>37.61</v>
      </c>
    </row>
    <row r="6402" spans="1:8">
      <c r="A6402" s="2" t="s">
        <v>174</v>
      </c>
      <c r="B6402" s="2"/>
      <c r="C6402">
        <v>415.03</v>
      </c>
      <c r="D6402">
        <v>7.5</v>
      </c>
      <c r="E6402">
        <v>99.194999999999993</v>
      </c>
      <c r="F6402" t="s">
        <v>238</v>
      </c>
      <c r="G6402">
        <f>_xlfn.XLOOKUP(A6402,'List of Molecules Used'!$D$3:$D$55,'List of Molecules Used'!$E$3:$E$55,"",0,1)</f>
        <v>345.85700000000003</v>
      </c>
      <c r="H6402">
        <f>_xlfn.XLOOKUP(A6402,'List of Molecules Used'!$D$3:$D$55,'List of Molecules Used'!$F$3:$F$55,"",0,1)</f>
        <v>37.61</v>
      </c>
    </row>
    <row r="6403" spans="1:8">
      <c r="A6403" s="2" t="s">
        <v>174</v>
      </c>
      <c r="B6403" s="2"/>
      <c r="C6403">
        <v>415.03</v>
      </c>
      <c r="D6403">
        <v>8</v>
      </c>
      <c r="E6403">
        <v>99.394000000000005</v>
      </c>
      <c r="F6403" t="s">
        <v>238</v>
      </c>
      <c r="G6403">
        <f>_xlfn.XLOOKUP(A6403,'List of Molecules Used'!$D$3:$D$55,'List of Molecules Used'!$E$3:$E$55,"",0,1)</f>
        <v>345.85700000000003</v>
      </c>
      <c r="H6403">
        <f>_xlfn.XLOOKUP(A6403,'List of Molecules Used'!$D$3:$D$55,'List of Molecules Used'!$F$3:$F$55,"",0,1)</f>
        <v>37.61</v>
      </c>
    </row>
    <row r="6404" spans="1:8">
      <c r="A6404" s="2" t="s">
        <v>174</v>
      </c>
      <c r="B6404" s="2"/>
      <c r="C6404">
        <v>415.03</v>
      </c>
      <c r="D6404">
        <v>8.5</v>
      </c>
      <c r="E6404">
        <v>99.594999999999999</v>
      </c>
      <c r="F6404" t="s">
        <v>238</v>
      </c>
      <c r="G6404">
        <f>_xlfn.XLOOKUP(A6404,'List of Molecules Used'!$D$3:$D$55,'List of Molecules Used'!$E$3:$E$55,"",0,1)</f>
        <v>345.85700000000003</v>
      </c>
      <c r="H6404">
        <f>_xlfn.XLOOKUP(A6404,'List of Molecules Used'!$D$3:$D$55,'List of Molecules Used'!$F$3:$F$55,"",0,1)</f>
        <v>37.61</v>
      </c>
    </row>
    <row r="6405" spans="1:8">
      <c r="A6405" s="2" t="s">
        <v>174</v>
      </c>
      <c r="B6405" s="2"/>
      <c r="C6405">
        <v>415.03</v>
      </c>
      <c r="D6405">
        <v>9</v>
      </c>
      <c r="E6405">
        <v>99.798000000000002</v>
      </c>
      <c r="F6405" t="s">
        <v>238</v>
      </c>
      <c r="G6405">
        <f>_xlfn.XLOOKUP(A6405,'List of Molecules Used'!$D$3:$D$55,'List of Molecules Used'!$E$3:$E$55,"",0,1)</f>
        <v>345.85700000000003</v>
      </c>
      <c r="H6405">
        <f>_xlfn.XLOOKUP(A6405,'List of Molecules Used'!$D$3:$D$55,'List of Molecules Used'!$F$3:$F$55,"",0,1)</f>
        <v>37.61</v>
      </c>
    </row>
    <row r="6406" spans="1:8">
      <c r="A6406" s="2" t="s">
        <v>174</v>
      </c>
      <c r="B6406" s="2"/>
      <c r="C6406">
        <v>415.03</v>
      </c>
      <c r="D6406">
        <v>9.5</v>
      </c>
      <c r="E6406">
        <v>100</v>
      </c>
      <c r="F6406" t="s">
        <v>238</v>
      </c>
      <c r="G6406">
        <f>_xlfn.XLOOKUP(A6406,'List of Molecules Used'!$D$3:$D$55,'List of Molecules Used'!$E$3:$E$55,"",0,1)</f>
        <v>345.85700000000003</v>
      </c>
      <c r="H6406">
        <f>_xlfn.XLOOKUP(A6406,'List of Molecules Used'!$D$3:$D$55,'List of Molecules Used'!$F$3:$F$55,"",0,1)</f>
        <v>37.61</v>
      </c>
    </row>
    <row r="6407" spans="1:8">
      <c r="A6407" s="2" t="s">
        <v>174</v>
      </c>
      <c r="B6407" s="2"/>
      <c r="C6407">
        <v>415.03</v>
      </c>
      <c r="D6407">
        <v>10</v>
      </c>
      <c r="E6407">
        <v>100.21</v>
      </c>
      <c r="F6407" t="s">
        <v>238</v>
      </c>
      <c r="G6407">
        <f>_xlfn.XLOOKUP(A6407,'List of Molecules Used'!$D$3:$D$55,'List of Molecules Used'!$E$3:$E$55,"",0,1)</f>
        <v>345.85700000000003</v>
      </c>
      <c r="H6407">
        <f>_xlfn.XLOOKUP(A6407,'List of Molecules Used'!$D$3:$D$55,'List of Molecules Used'!$F$3:$F$55,"",0,1)</f>
        <v>37.61</v>
      </c>
    </row>
    <row r="6408" spans="1:8">
      <c r="A6408" s="2" t="s">
        <v>174</v>
      </c>
      <c r="B6408" s="2"/>
      <c r="C6408">
        <v>449.61</v>
      </c>
      <c r="D6408">
        <v>1</v>
      </c>
      <c r="E6408">
        <v>101.38</v>
      </c>
      <c r="F6408" t="s">
        <v>238</v>
      </c>
      <c r="G6408">
        <f>_xlfn.XLOOKUP(A6408,'List of Molecules Used'!$D$3:$D$55,'List of Molecules Used'!$E$3:$E$55,"",0,1)</f>
        <v>345.85700000000003</v>
      </c>
      <c r="H6408">
        <f>_xlfn.XLOOKUP(A6408,'List of Molecules Used'!$D$3:$D$55,'List of Molecules Used'!$F$3:$F$55,"",0,1)</f>
        <v>37.61</v>
      </c>
    </row>
    <row r="6409" spans="1:8">
      <c r="A6409" s="2" t="s">
        <v>174</v>
      </c>
      <c r="B6409" s="2"/>
      <c r="C6409">
        <v>449.61</v>
      </c>
      <c r="D6409">
        <v>1.5</v>
      </c>
      <c r="E6409">
        <v>101.51</v>
      </c>
      <c r="F6409" t="s">
        <v>238</v>
      </c>
      <c r="G6409">
        <f>_xlfn.XLOOKUP(A6409,'List of Molecules Used'!$D$3:$D$55,'List of Molecules Used'!$E$3:$E$55,"",0,1)</f>
        <v>345.85700000000003</v>
      </c>
      <c r="H6409">
        <f>_xlfn.XLOOKUP(A6409,'List of Molecules Used'!$D$3:$D$55,'List of Molecules Used'!$F$3:$F$55,"",0,1)</f>
        <v>37.61</v>
      </c>
    </row>
    <row r="6410" spans="1:8">
      <c r="A6410" s="2" t="s">
        <v>174</v>
      </c>
      <c r="B6410" s="2"/>
      <c r="C6410">
        <v>449.61</v>
      </c>
      <c r="D6410">
        <v>2</v>
      </c>
      <c r="E6410">
        <v>101.64</v>
      </c>
      <c r="F6410" t="s">
        <v>238</v>
      </c>
      <c r="G6410">
        <f>_xlfn.XLOOKUP(A6410,'List of Molecules Used'!$D$3:$D$55,'List of Molecules Used'!$E$3:$E$55,"",0,1)</f>
        <v>345.85700000000003</v>
      </c>
      <c r="H6410">
        <f>_xlfn.XLOOKUP(A6410,'List of Molecules Used'!$D$3:$D$55,'List of Molecules Used'!$F$3:$F$55,"",0,1)</f>
        <v>37.61</v>
      </c>
    </row>
    <row r="6411" spans="1:8">
      <c r="A6411" s="2" t="s">
        <v>174</v>
      </c>
      <c r="B6411" s="2"/>
      <c r="C6411">
        <v>449.61</v>
      </c>
      <c r="D6411">
        <v>2.5</v>
      </c>
      <c r="E6411">
        <v>101.78</v>
      </c>
      <c r="F6411" t="s">
        <v>238</v>
      </c>
      <c r="G6411">
        <f>_xlfn.XLOOKUP(A6411,'List of Molecules Used'!$D$3:$D$55,'List of Molecules Used'!$E$3:$E$55,"",0,1)</f>
        <v>345.85700000000003</v>
      </c>
      <c r="H6411">
        <f>_xlfn.XLOOKUP(A6411,'List of Molecules Used'!$D$3:$D$55,'List of Molecules Used'!$F$3:$F$55,"",0,1)</f>
        <v>37.61</v>
      </c>
    </row>
    <row r="6412" spans="1:8">
      <c r="A6412" s="2" t="s">
        <v>174</v>
      </c>
      <c r="B6412" s="2"/>
      <c r="C6412">
        <v>449.61</v>
      </c>
      <c r="D6412">
        <v>3</v>
      </c>
      <c r="E6412">
        <v>101.91</v>
      </c>
      <c r="F6412" t="s">
        <v>238</v>
      </c>
      <c r="G6412">
        <f>_xlfn.XLOOKUP(A6412,'List of Molecules Used'!$D$3:$D$55,'List of Molecules Used'!$E$3:$E$55,"",0,1)</f>
        <v>345.85700000000003</v>
      </c>
      <c r="H6412">
        <f>_xlfn.XLOOKUP(A6412,'List of Molecules Used'!$D$3:$D$55,'List of Molecules Used'!$F$3:$F$55,"",0,1)</f>
        <v>37.61</v>
      </c>
    </row>
    <row r="6413" spans="1:8">
      <c r="A6413" s="2" t="s">
        <v>174</v>
      </c>
      <c r="B6413" s="2"/>
      <c r="C6413">
        <v>449.61</v>
      </c>
      <c r="D6413">
        <v>3.5</v>
      </c>
      <c r="E6413">
        <v>102.05</v>
      </c>
      <c r="F6413" t="s">
        <v>238</v>
      </c>
      <c r="G6413">
        <f>_xlfn.XLOOKUP(A6413,'List of Molecules Used'!$D$3:$D$55,'List of Molecules Used'!$E$3:$E$55,"",0,1)</f>
        <v>345.85700000000003</v>
      </c>
      <c r="H6413">
        <f>_xlfn.XLOOKUP(A6413,'List of Molecules Used'!$D$3:$D$55,'List of Molecules Used'!$F$3:$F$55,"",0,1)</f>
        <v>37.61</v>
      </c>
    </row>
    <row r="6414" spans="1:8">
      <c r="A6414" s="2" t="s">
        <v>174</v>
      </c>
      <c r="B6414" s="2"/>
      <c r="C6414">
        <v>449.61</v>
      </c>
      <c r="D6414">
        <v>4</v>
      </c>
      <c r="E6414">
        <v>102.18</v>
      </c>
      <c r="F6414" t="s">
        <v>238</v>
      </c>
      <c r="G6414">
        <f>_xlfn.XLOOKUP(A6414,'List of Molecules Used'!$D$3:$D$55,'List of Molecules Used'!$E$3:$E$55,"",0,1)</f>
        <v>345.85700000000003</v>
      </c>
      <c r="H6414">
        <f>_xlfn.XLOOKUP(A6414,'List of Molecules Used'!$D$3:$D$55,'List of Molecules Used'!$F$3:$F$55,"",0,1)</f>
        <v>37.61</v>
      </c>
    </row>
    <row r="6415" spans="1:8">
      <c r="A6415" s="2" t="s">
        <v>174</v>
      </c>
      <c r="B6415" s="2"/>
      <c r="C6415">
        <v>449.61</v>
      </c>
      <c r="D6415">
        <v>4.5</v>
      </c>
      <c r="E6415">
        <v>102.32</v>
      </c>
      <c r="F6415" t="s">
        <v>238</v>
      </c>
      <c r="G6415">
        <f>_xlfn.XLOOKUP(A6415,'List of Molecules Used'!$D$3:$D$55,'List of Molecules Used'!$E$3:$E$55,"",0,1)</f>
        <v>345.85700000000003</v>
      </c>
      <c r="H6415">
        <f>_xlfn.XLOOKUP(A6415,'List of Molecules Used'!$D$3:$D$55,'List of Molecules Used'!$F$3:$F$55,"",0,1)</f>
        <v>37.61</v>
      </c>
    </row>
    <row r="6416" spans="1:8">
      <c r="A6416" s="2" t="s">
        <v>174</v>
      </c>
      <c r="B6416" s="2"/>
      <c r="C6416">
        <v>449.61</v>
      </c>
      <c r="D6416">
        <v>5</v>
      </c>
      <c r="E6416">
        <v>102.46</v>
      </c>
      <c r="F6416" t="s">
        <v>238</v>
      </c>
      <c r="G6416">
        <f>_xlfn.XLOOKUP(A6416,'List of Molecules Used'!$D$3:$D$55,'List of Molecules Used'!$E$3:$E$55,"",0,1)</f>
        <v>345.85700000000003</v>
      </c>
      <c r="H6416">
        <f>_xlfn.XLOOKUP(A6416,'List of Molecules Used'!$D$3:$D$55,'List of Molecules Used'!$F$3:$F$55,"",0,1)</f>
        <v>37.61</v>
      </c>
    </row>
    <row r="6417" spans="1:8">
      <c r="A6417" s="2" t="s">
        <v>174</v>
      </c>
      <c r="B6417" s="2"/>
      <c r="C6417">
        <v>449.61</v>
      </c>
      <c r="D6417">
        <v>5.5</v>
      </c>
      <c r="E6417">
        <v>102.6</v>
      </c>
      <c r="F6417" t="s">
        <v>238</v>
      </c>
      <c r="G6417">
        <f>_xlfn.XLOOKUP(A6417,'List of Molecules Used'!$D$3:$D$55,'List of Molecules Used'!$E$3:$E$55,"",0,1)</f>
        <v>345.85700000000003</v>
      </c>
      <c r="H6417">
        <f>_xlfn.XLOOKUP(A6417,'List of Molecules Used'!$D$3:$D$55,'List of Molecules Used'!$F$3:$F$55,"",0,1)</f>
        <v>37.61</v>
      </c>
    </row>
    <row r="6418" spans="1:8">
      <c r="A6418" s="2" t="s">
        <v>174</v>
      </c>
      <c r="B6418" s="2"/>
      <c r="C6418">
        <v>449.61</v>
      </c>
      <c r="D6418">
        <v>6</v>
      </c>
      <c r="E6418">
        <v>102.74</v>
      </c>
      <c r="F6418" t="s">
        <v>238</v>
      </c>
      <c r="G6418">
        <f>_xlfn.XLOOKUP(A6418,'List of Molecules Used'!$D$3:$D$55,'List of Molecules Used'!$E$3:$E$55,"",0,1)</f>
        <v>345.85700000000003</v>
      </c>
      <c r="H6418">
        <f>_xlfn.XLOOKUP(A6418,'List of Molecules Used'!$D$3:$D$55,'List of Molecules Used'!$F$3:$F$55,"",0,1)</f>
        <v>37.61</v>
      </c>
    </row>
    <row r="6419" spans="1:8">
      <c r="A6419" s="2" t="s">
        <v>174</v>
      </c>
      <c r="B6419" s="2"/>
      <c r="C6419">
        <v>449.61</v>
      </c>
      <c r="D6419">
        <v>6.5</v>
      </c>
      <c r="E6419">
        <v>102.88</v>
      </c>
      <c r="F6419" t="s">
        <v>238</v>
      </c>
      <c r="G6419">
        <f>_xlfn.XLOOKUP(A6419,'List of Molecules Used'!$D$3:$D$55,'List of Molecules Used'!$E$3:$E$55,"",0,1)</f>
        <v>345.85700000000003</v>
      </c>
      <c r="H6419">
        <f>_xlfn.XLOOKUP(A6419,'List of Molecules Used'!$D$3:$D$55,'List of Molecules Used'!$F$3:$F$55,"",0,1)</f>
        <v>37.61</v>
      </c>
    </row>
    <row r="6420" spans="1:8">
      <c r="A6420" s="2" t="s">
        <v>174</v>
      </c>
      <c r="B6420" s="2"/>
      <c r="C6420">
        <v>449.61</v>
      </c>
      <c r="D6420">
        <v>7</v>
      </c>
      <c r="E6420">
        <v>103.02</v>
      </c>
      <c r="F6420" t="s">
        <v>238</v>
      </c>
      <c r="G6420">
        <f>_xlfn.XLOOKUP(A6420,'List of Molecules Used'!$D$3:$D$55,'List of Molecules Used'!$E$3:$E$55,"",0,1)</f>
        <v>345.85700000000003</v>
      </c>
      <c r="H6420">
        <f>_xlfn.XLOOKUP(A6420,'List of Molecules Used'!$D$3:$D$55,'List of Molecules Used'!$F$3:$F$55,"",0,1)</f>
        <v>37.61</v>
      </c>
    </row>
    <row r="6421" spans="1:8">
      <c r="A6421" s="2" t="s">
        <v>174</v>
      </c>
      <c r="B6421" s="2"/>
      <c r="C6421">
        <v>449.61</v>
      </c>
      <c r="D6421">
        <v>7.5</v>
      </c>
      <c r="E6421">
        <v>103.17</v>
      </c>
      <c r="F6421" t="s">
        <v>238</v>
      </c>
      <c r="G6421">
        <f>_xlfn.XLOOKUP(A6421,'List of Molecules Used'!$D$3:$D$55,'List of Molecules Used'!$E$3:$E$55,"",0,1)</f>
        <v>345.85700000000003</v>
      </c>
      <c r="H6421">
        <f>_xlfn.XLOOKUP(A6421,'List of Molecules Used'!$D$3:$D$55,'List of Molecules Used'!$F$3:$F$55,"",0,1)</f>
        <v>37.61</v>
      </c>
    </row>
    <row r="6422" spans="1:8">
      <c r="A6422" s="2" t="s">
        <v>174</v>
      </c>
      <c r="B6422" s="2"/>
      <c r="C6422">
        <v>449.61</v>
      </c>
      <c r="D6422">
        <v>8</v>
      </c>
      <c r="E6422">
        <v>103.31</v>
      </c>
      <c r="F6422" t="s">
        <v>238</v>
      </c>
      <c r="G6422">
        <f>_xlfn.XLOOKUP(A6422,'List of Molecules Used'!$D$3:$D$55,'List of Molecules Used'!$E$3:$E$55,"",0,1)</f>
        <v>345.85700000000003</v>
      </c>
      <c r="H6422">
        <f>_xlfn.XLOOKUP(A6422,'List of Molecules Used'!$D$3:$D$55,'List of Molecules Used'!$F$3:$F$55,"",0,1)</f>
        <v>37.61</v>
      </c>
    </row>
    <row r="6423" spans="1:8">
      <c r="A6423" s="2" t="s">
        <v>174</v>
      </c>
      <c r="B6423" s="2"/>
      <c r="C6423">
        <v>449.61</v>
      </c>
      <c r="D6423">
        <v>8.5</v>
      </c>
      <c r="E6423">
        <v>103.46</v>
      </c>
      <c r="F6423" t="s">
        <v>238</v>
      </c>
      <c r="G6423">
        <f>_xlfn.XLOOKUP(A6423,'List of Molecules Used'!$D$3:$D$55,'List of Molecules Used'!$E$3:$E$55,"",0,1)</f>
        <v>345.85700000000003</v>
      </c>
      <c r="H6423">
        <f>_xlfn.XLOOKUP(A6423,'List of Molecules Used'!$D$3:$D$55,'List of Molecules Used'!$F$3:$F$55,"",0,1)</f>
        <v>37.61</v>
      </c>
    </row>
    <row r="6424" spans="1:8">
      <c r="A6424" s="2" t="s">
        <v>174</v>
      </c>
      <c r="B6424" s="2"/>
      <c r="C6424">
        <v>449.61</v>
      </c>
      <c r="D6424">
        <v>9</v>
      </c>
      <c r="E6424">
        <v>103.61</v>
      </c>
      <c r="F6424" t="s">
        <v>238</v>
      </c>
      <c r="G6424">
        <f>_xlfn.XLOOKUP(A6424,'List of Molecules Used'!$D$3:$D$55,'List of Molecules Used'!$E$3:$E$55,"",0,1)</f>
        <v>345.85700000000003</v>
      </c>
      <c r="H6424">
        <f>_xlfn.XLOOKUP(A6424,'List of Molecules Used'!$D$3:$D$55,'List of Molecules Used'!$F$3:$F$55,"",0,1)</f>
        <v>37.61</v>
      </c>
    </row>
    <row r="6425" spans="1:8">
      <c r="A6425" s="2" t="s">
        <v>174</v>
      </c>
      <c r="B6425" s="2"/>
      <c r="C6425">
        <v>449.61</v>
      </c>
      <c r="D6425">
        <v>9.5</v>
      </c>
      <c r="E6425">
        <v>103.75</v>
      </c>
      <c r="F6425" t="s">
        <v>238</v>
      </c>
      <c r="G6425">
        <f>_xlfn.XLOOKUP(A6425,'List of Molecules Used'!$D$3:$D$55,'List of Molecules Used'!$E$3:$E$55,"",0,1)</f>
        <v>345.85700000000003</v>
      </c>
      <c r="H6425">
        <f>_xlfn.XLOOKUP(A6425,'List of Molecules Used'!$D$3:$D$55,'List of Molecules Used'!$F$3:$F$55,"",0,1)</f>
        <v>37.61</v>
      </c>
    </row>
    <row r="6426" spans="1:8">
      <c r="A6426" s="2" t="s">
        <v>174</v>
      </c>
      <c r="B6426" s="2"/>
      <c r="C6426">
        <v>449.61</v>
      </c>
      <c r="D6426">
        <v>10</v>
      </c>
      <c r="E6426">
        <v>103.9</v>
      </c>
      <c r="F6426" t="s">
        <v>238</v>
      </c>
      <c r="G6426">
        <f>_xlfn.XLOOKUP(A6426,'List of Molecules Used'!$D$3:$D$55,'List of Molecules Used'!$E$3:$E$55,"",0,1)</f>
        <v>345.85700000000003</v>
      </c>
      <c r="H6426">
        <f>_xlfn.XLOOKUP(A6426,'List of Molecules Used'!$D$3:$D$55,'List of Molecules Used'!$F$3:$F$55,"",0,1)</f>
        <v>37.61</v>
      </c>
    </row>
    <row r="6427" spans="1:8">
      <c r="A6427" s="2" t="s">
        <v>174</v>
      </c>
      <c r="B6427" s="2"/>
      <c r="C6427">
        <v>484.2</v>
      </c>
      <c r="D6427">
        <v>1</v>
      </c>
      <c r="E6427">
        <v>105.66</v>
      </c>
      <c r="F6427" t="s">
        <v>238</v>
      </c>
      <c r="G6427">
        <f>_xlfn.XLOOKUP(A6427,'List of Molecules Used'!$D$3:$D$55,'List of Molecules Used'!$E$3:$E$55,"",0,1)</f>
        <v>345.85700000000003</v>
      </c>
      <c r="H6427">
        <f>_xlfn.XLOOKUP(A6427,'List of Molecules Used'!$D$3:$D$55,'List of Molecules Used'!$F$3:$F$55,"",0,1)</f>
        <v>37.61</v>
      </c>
    </row>
    <row r="6428" spans="1:8">
      <c r="A6428" s="2" t="s">
        <v>174</v>
      </c>
      <c r="B6428" s="2"/>
      <c r="C6428">
        <v>484.2</v>
      </c>
      <c r="D6428">
        <v>1.5</v>
      </c>
      <c r="E6428">
        <v>105.76</v>
      </c>
      <c r="F6428" t="s">
        <v>238</v>
      </c>
      <c r="G6428">
        <f>_xlfn.XLOOKUP(A6428,'List of Molecules Used'!$D$3:$D$55,'List of Molecules Used'!$E$3:$E$55,"",0,1)</f>
        <v>345.85700000000003</v>
      </c>
      <c r="H6428">
        <f>_xlfn.XLOOKUP(A6428,'List of Molecules Used'!$D$3:$D$55,'List of Molecules Used'!$F$3:$F$55,"",0,1)</f>
        <v>37.61</v>
      </c>
    </row>
    <row r="6429" spans="1:8">
      <c r="A6429" s="2" t="s">
        <v>174</v>
      </c>
      <c r="B6429" s="2"/>
      <c r="C6429">
        <v>484.2</v>
      </c>
      <c r="D6429">
        <v>2</v>
      </c>
      <c r="E6429">
        <v>105.87</v>
      </c>
      <c r="F6429" t="s">
        <v>238</v>
      </c>
      <c r="G6429">
        <f>_xlfn.XLOOKUP(A6429,'List of Molecules Used'!$D$3:$D$55,'List of Molecules Used'!$E$3:$E$55,"",0,1)</f>
        <v>345.85700000000003</v>
      </c>
      <c r="H6429">
        <f>_xlfn.XLOOKUP(A6429,'List of Molecules Used'!$D$3:$D$55,'List of Molecules Used'!$F$3:$F$55,"",0,1)</f>
        <v>37.61</v>
      </c>
    </row>
    <row r="6430" spans="1:8">
      <c r="A6430" s="2" t="s">
        <v>174</v>
      </c>
      <c r="B6430" s="2"/>
      <c r="C6430">
        <v>484.2</v>
      </c>
      <c r="D6430">
        <v>2.5</v>
      </c>
      <c r="E6430">
        <v>105.97</v>
      </c>
      <c r="F6430" t="s">
        <v>238</v>
      </c>
      <c r="G6430">
        <f>_xlfn.XLOOKUP(A6430,'List of Molecules Used'!$D$3:$D$55,'List of Molecules Used'!$E$3:$E$55,"",0,1)</f>
        <v>345.85700000000003</v>
      </c>
      <c r="H6430">
        <f>_xlfn.XLOOKUP(A6430,'List of Molecules Used'!$D$3:$D$55,'List of Molecules Used'!$F$3:$F$55,"",0,1)</f>
        <v>37.61</v>
      </c>
    </row>
    <row r="6431" spans="1:8">
      <c r="A6431" s="2" t="s">
        <v>174</v>
      </c>
      <c r="B6431" s="2"/>
      <c r="C6431">
        <v>484.2</v>
      </c>
      <c r="D6431">
        <v>3</v>
      </c>
      <c r="E6431">
        <v>106.08</v>
      </c>
      <c r="F6431" t="s">
        <v>238</v>
      </c>
      <c r="G6431">
        <f>_xlfn.XLOOKUP(A6431,'List of Molecules Used'!$D$3:$D$55,'List of Molecules Used'!$E$3:$E$55,"",0,1)</f>
        <v>345.85700000000003</v>
      </c>
      <c r="H6431">
        <f>_xlfn.XLOOKUP(A6431,'List of Molecules Used'!$D$3:$D$55,'List of Molecules Used'!$F$3:$F$55,"",0,1)</f>
        <v>37.61</v>
      </c>
    </row>
    <row r="6432" spans="1:8">
      <c r="A6432" s="2" t="s">
        <v>174</v>
      </c>
      <c r="B6432" s="2"/>
      <c r="C6432">
        <v>484.2</v>
      </c>
      <c r="D6432">
        <v>3.5</v>
      </c>
      <c r="E6432">
        <v>106.18</v>
      </c>
      <c r="F6432" t="s">
        <v>238</v>
      </c>
      <c r="G6432">
        <f>_xlfn.XLOOKUP(A6432,'List of Molecules Used'!$D$3:$D$55,'List of Molecules Used'!$E$3:$E$55,"",0,1)</f>
        <v>345.85700000000003</v>
      </c>
      <c r="H6432">
        <f>_xlfn.XLOOKUP(A6432,'List of Molecules Used'!$D$3:$D$55,'List of Molecules Used'!$F$3:$F$55,"",0,1)</f>
        <v>37.61</v>
      </c>
    </row>
    <row r="6433" spans="1:8">
      <c r="A6433" s="2" t="s">
        <v>174</v>
      </c>
      <c r="B6433" s="2"/>
      <c r="C6433">
        <v>484.2</v>
      </c>
      <c r="D6433">
        <v>4</v>
      </c>
      <c r="E6433">
        <v>106.29</v>
      </c>
      <c r="F6433" t="s">
        <v>238</v>
      </c>
      <c r="G6433">
        <f>_xlfn.XLOOKUP(A6433,'List of Molecules Used'!$D$3:$D$55,'List of Molecules Used'!$E$3:$E$55,"",0,1)</f>
        <v>345.85700000000003</v>
      </c>
      <c r="H6433">
        <f>_xlfn.XLOOKUP(A6433,'List of Molecules Used'!$D$3:$D$55,'List of Molecules Used'!$F$3:$F$55,"",0,1)</f>
        <v>37.61</v>
      </c>
    </row>
    <row r="6434" spans="1:8">
      <c r="A6434" s="2" t="s">
        <v>174</v>
      </c>
      <c r="B6434" s="2"/>
      <c r="C6434">
        <v>484.2</v>
      </c>
      <c r="D6434">
        <v>4.5</v>
      </c>
      <c r="E6434">
        <v>106.4</v>
      </c>
      <c r="F6434" t="s">
        <v>238</v>
      </c>
      <c r="G6434">
        <f>_xlfn.XLOOKUP(A6434,'List of Molecules Used'!$D$3:$D$55,'List of Molecules Used'!$E$3:$E$55,"",0,1)</f>
        <v>345.85700000000003</v>
      </c>
      <c r="H6434">
        <f>_xlfn.XLOOKUP(A6434,'List of Molecules Used'!$D$3:$D$55,'List of Molecules Used'!$F$3:$F$55,"",0,1)</f>
        <v>37.61</v>
      </c>
    </row>
    <row r="6435" spans="1:8">
      <c r="A6435" s="2" t="s">
        <v>174</v>
      </c>
      <c r="B6435" s="2"/>
      <c r="C6435">
        <v>484.2</v>
      </c>
      <c r="D6435">
        <v>5</v>
      </c>
      <c r="E6435">
        <v>106.51</v>
      </c>
      <c r="F6435" t="s">
        <v>238</v>
      </c>
      <c r="G6435">
        <f>_xlfn.XLOOKUP(A6435,'List of Molecules Used'!$D$3:$D$55,'List of Molecules Used'!$E$3:$E$55,"",0,1)</f>
        <v>345.85700000000003</v>
      </c>
      <c r="H6435">
        <f>_xlfn.XLOOKUP(A6435,'List of Molecules Used'!$D$3:$D$55,'List of Molecules Used'!$F$3:$F$55,"",0,1)</f>
        <v>37.61</v>
      </c>
    </row>
    <row r="6436" spans="1:8">
      <c r="A6436" s="2" t="s">
        <v>174</v>
      </c>
      <c r="B6436" s="2"/>
      <c r="C6436">
        <v>484.2</v>
      </c>
      <c r="D6436">
        <v>5.5</v>
      </c>
      <c r="E6436">
        <v>106.61</v>
      </c>
      <c r="F6436" t="s">
        <v>238</v>
      </c>
      <c r="G6436">
        <f>_xlfn.XLOOKUP(A6436,'List of Molecules Used'!$D$3:$D$55,'List of Molecules Used'!$E$3:$E$55,"",0,1)</f>
        <v>345.85700000000003</v>
      </c>
      <c r="H6436">
        <f>_xlfn.XLOOKUP(A6436,'List of Molecules Used'!$D$3:$D$55,'List of Molecules Used'!$F$3:$F$55,"",0,1)</f>
        <v>37.61</v>
      </c>
    </row>
    <row r="6437" spans="1:8">
      <c r="A6437" s="2" t="s">
        <v>174</v>
      </c>
      <c r="B6437" s="2"/>
      <c r="C6437">
        <v>484.2</v>
      </c>
      <c r="D6437">
        <v>6</v>
      </c>
      <c r="E6437">
        <v>106.72</v>
      </c>
      <c r="F6437" t="s">
        <v>238</v>
      </c>
      <c r="G6437">
        <f>_xlfn.XLOOKUP(A6437,'List of Molecules Used'!$D$3:$D$55,'List of Molecules Used'!$E$3:$E$55,"",0,1)</f>
        <v>345.85700000000003</v>
      </c>
      <c r="H6437">
        <f>_xlfn.XLOOKUP(A6437,'List of Molecules Used'!$D$3:$D$55,'List of Molecules Used'!$F$3:$F$55,"",0,1)</f>
        <v>37.61</v>
      </c>
    </row>
    <row r="6438" spans="1:8">
      <c r="A6438" s="2" t="s">
        <v>174</v>
      </c>
      <c r="B6438" s="2"/>
      <c r="C6438">
        <v>484.2</v>
      </c>
      <c r="D6438">
        <v>6.5</v>
      </c>
      <c r="E6438">
        <v>106.83</v>
      </c>
      <c r="F6438" t="s">
        <v>238</v>
      </c>
      <c r="G6438">
        <f>_xlfn.XLOOKUP(A6438,'List of Molecules Used'!$D$3:$D$55,'List of Molecules Used'!$E$3:$E$55,"",0,1)</f>
        <v>345.85700000000003</v>
      </c>
      <c r="H6438">
        <f>_xlfn.XLOOKUP(A6438,'List of Molecules Used'!$D$3:$D$55,'List of Molecules Used'!$F$3:$F$55,"",0,1)</f>
        <v>37.61</v>
      </c>
    </row>
    <row r="6439" spans="1:8">
      <c r="A6439" s="2" t="s">
        <v>174</v>
      </c>
      <c r="B6439" s="2"/>
      <c r="C6439">
        <v>484.2</v>
      </c>
      <c r="D6439">
        <v>7</v>
      </c>
      <c r="E6439">
        <v>106.94</v>
      </c>
      <c r="F6439" t="s">
        <v>238</v>
      </c>
      <c r="G6439">
        <f>_xlfn.XLOOKUP(A6439,'List of Molecules Used'!$D$3:$D$55,'List of Molecules Used'!$E$3:$E$55,"",0,1)</f>
        <v>345.85700000000003</v>
      </c>
      <c r="H6439">
        <f>_xlfn.XLOOKUP(A6439,'List of Molecules Used'!$D$3:$D$55,'List of Molecules Used'!$F$3:$F$55,"",0,1)</f>
        <v>37.61</v>
      </c>
    </row>
    <row r="6440" spans="1:8">
      <c r="A6440" s="2" t="s">
        <v>174</v>
      </c>
      <c r="B6440" s="2"/>
      <c r="C6440">
        <v>484.2</v>
      </c>
      <c r="D6440">
        <v>7.5</v>
      </c>
      <c r="E6440">
        <v>107.05</v>
      </c>
      <c r="F6440" t="s">
        <v>238</v>
      </c>
      <c r="G6440">
        <f>_xlfn.XLOOKUP(A6440,'List of Molecules Used'!$D$3:$D$55,'List of Molecules Used'!$E$3:$E$55,"",0,1)</f>
        <v>345.85700000000003</v>
      </c>
      <c r="H6440">
        <f>_xlfn.XLOOKUP(A6440,'List of Molecules Used'!$D$3:$D$55,'List of Molecules Used'!$F$3:$F$55,"",0,1)</f>
        <v>37.61</v>
      </c>
    </row>
    <row r="6441" spans="1:8">
      <c r="A6441" s="2" t="s">
        <v>174</v>
      </c>
      <c r="B6441" s="2"/>
      <c r="C6441">
        <v>484.2</v>
      </c>
      <c r="D6441">
        <v>8</v>
      </c>
      <c r="E6441">
        <v>107.16</v>
      </c>
      <c r="F6441" t="s">
        <v>238</v>
      </c>
      <c r="G6441">
        <f>_xlfn.XLOOKUP(A6441,'List of Molecules Used'!$D$3:$D$55,'List of Molecules Used'!$E$3:$E$55,"",0,1)</f>
        <v>345.85700000000003</v>
      </c>
      <c r="H6441">
        <f>_xlfn.XLOOKUP(A6441,'List of Molecules Used'!$D$3:$D$55,'List of Molecules Used'!$F$3:$F$55,"",0,1)</f>
        <v>37.61</v>
      </c>
    </row>
    <row r="6442" spans="1:8">
      <c r="A6442" s="2" t="s">
        <v>174</v>
      </c>
      <c r="B6442" s="2"/>
      <c r="C6442">
        <v>484.2</v>
      </c>
      <c r="D6442">
        <v>8.5</v>
      </c>
      <c r="E6442">
        <v>107.27</v>
      </c>
      <c r="F6442" t="s">
        <v>238</v>
      </c>
      <c r="G6442">
        <f>_xlfn.XLOOKUP(A6442,'List of Molecules Used'!$D$3:$D$55,'List of Molecules Used'!$E$3:$E$55,"",0,1)</f>
        <v>345.85700000000003</v>
      </c>
      <c r="H6442">
        <f>_xlfn.XLOOKUP(A6442,'List of Molecules Used'!$D$3:$D$55,'List of Molecules Used'!$F$3:$F$55,"",0,1)</f>
        <v>37.61</v>
      </c>
    </row>
    <row r="6443" spans="1:8">
      <c r="A6443" s="2" t="s">
        <v>174</v>
      </c>
      <c r="B6443" s="2"/>
      <c r="C6443">
        <v>484.2</v>
      </c>
      <c r="D6443">
        <v>9</v>
      </c>
      <c r="E6443">
        <v>107.39</v>
      </c>
      <c r="F6443" t="s">
        <v>238</v>
      </c>
      <c r="G6443">
        <f>_xlfn.XLOOKUP(A6443,'List of Molecules Used'!$D$3:$D$55,'List of Molecules Used'!$E$3:$E$55,"",0,1)</f>
        <v>345.85700000000003</v>
      </c>
      <c r="H6443">
        <f>_xlfn.XLOOKUP(A6443,'List of Molecules Used'!$D$3:$D$55,'List of Molecules Used'!$F$3:$F$55,"",0,1)</f>
        <v>37.61</v>
      </c>
    </row>
    <row r="6444" spans="1:8">
      <c r="A6444" s="2" t="s">
        <v>174</v>
      </c>
      <c r="B6444" s="2"/>
      <c r="C6444">
        <v>484.2</v>
      </c>
      <c r="D6444">
        <v>9.5</v>
      </c>
      <c r="E6444">
        <v>107.5</v>
      </c>
      <c r="F6444" t="s">
        <v>238</v>
      </c>
      <c r="G6444">
        <f>_xlfn.XLOOKUP(A6444,'List of Molecules Used'!$D$3:$D$55,'List of Molecules Used'!$E$3:$E$55,"",0,1)</f>
        <v>345.85700000000003</v>
      </c>
      <c r="H6444">
        <f>_xlfn.XLOOKUP(A6444,'List of Molecules Used'!$D$3:$D$55,'List of Molecules Used'!$F$3:$F$55,"",0,1)</f>
        <v>37.61</v>
      </c>
    </row>
    <row r="6445" spans="1:8">
      <c r="A6445" s="2" t="s">
        <v>174</v>
      </c>
      <c r="B6445" s="2"/>
      <c r="C6445">
        <v>484.2</v>
      </c>
      <c r="D6445">
        <v>10</v>
      </c>
      <c r="E6445">
        <v>107.61</v>
      </c>
      <c r="F6445" t="s">
        <v>238</v>
      </c>
      <c r="G6445">
        <f>_xlfn.XLOOKUP(A6445,'List of Molecules Used'!$D$3:$D$55,'List of Molecules Used'!$E$3:$E$55,"",0,1)</f>
        <v>345.85700000000003</v>
      </c>
      <c r="H6445">
        <f>_xlfn.XLOOKUP(A6445,'List of Molecules Used'!$D$3:$D$55,'List of Molecules Used'!$F$3:$F$55,"",0,1)</f>
        <v>37.61</v>
      </c>
    </row>
    <row r="6446" spans="1:8">
      <c r="A6446" s="2" t="s">
        <v>174</v>
      </c>
      <c r="B6446" s="2"/>
      <c r="C6446">
        <v>518.79</v>
      </c>
      <c r="D6446">
        <v>1</v>
      </c>
      <c r="E6446">
        <v>109.64</v>
      </c>
      <c r="F6446" t="s">
        <v>238</v>
      </c>
      <c r="G6446">
        <f>_xlfn.XLOOKUP(A6446,'List of Molecules Used'!$D$3:$D$55,'List of Molecules Used'!$E$3:$E$55,"",0,1)</f>
        <v>345.85700000000003</v>
      </c>
      <c r="H6446">
        <f>_xlfn.XLOOKUP(A6446,'List of Molecules Used'!$D$3:$D$55,'List of Molecules Used'!$F$3:$F$55,"",0,1)</f>
        <v>37.61</v>
      </c>
    </row>
    <row r="6447" spans="1:8">
      <c r="A6447" s="2" t="s">
        <v>174</v>
      </c>
      <c r="B6447" s="2"/>
      <c r="C6447">
        <v>518.79</v>
      </c>
      <c r="D6447">
        <v>1.5</v>
      </c>
      <c r="E6447">
        <v>109.72</v>
      </c>
      <c r="F6447" t="s">
        <v>238</v>
      </c>
      <c r="G6447">
        <f>_xlfn.XLOOKUP(A6447,'List of Molecules Used'!$D$3:$D$55,'List of Molecules Used'!$E$3:$E$55,"",0,1)</f>
        <v>345.85700000000003</v>
      </c>
      <c r="H6447">
        <f>_xlfn.XLOOKUP(A6447,'List of Molecules Used'!$D$3:$D$55,'List of Molecules Used'!$F$3:$F$55,"",0,1)</f>
        <v>37.61</v>
      </c>
    </row>
    <row r="6448" spans="1:8">
      <c r="A6448" s="2" t="s">
        <v>174</v>
      </c>
      <c r="B6448" s="2"/>
      <c r="C6448">
        <v>518.79</v>
      </c>
      <c r="D6448">
        <v>2</v>
      </c>
      <c r="E6448">
        <v>109.81</v>
      </c>
      <c r="F6448" t="s">
        <v>238</v>
      </c>
      <c r="G6448">
        <f>_xlfn.XLOOKUP(A6448,'List of Molecules Used'!$D$3:$D$55,'List of Molecules Used'!$E$3:$E$55,"",0,1)</f>
        <v>345.85700000000003</v>
      </c>
      <c r="H6448">
        <f>_xlfn.XLOOKUP(A6448,'List of Molecules Used'!$D$3:$D$55,'List of Molecules Used'!$F$3:$F$55,"",0,1)</f>
        <v>37.61</v>
      </c>
    </row>
    <row r="6449" spans="1:8">
      <c r="A6449" s="2" t="s">
        <v>174</v>
      </c>
      <c r="B6449" s="2"/>
      <c r="C6449">
        <v>518.79</v>
      </c>
      <c r="D6449">
        <v>2.5</v>
      </c>
      <c r="E6449">
        <v>109.89</v>
      </c>
      <c r="F6449" t="s">
        <v>238</v>
      </c>
      <c r="G6449">
        <f>_xlfn.XLOOKUP(A6449,'List of Molecules Used'!$D$3:$D$55,'List of Molecules Used'!$E$3:$E$55,"",0,1)</f>
        <v>345.85700000000003</v>
      </c>
      <c r="H6449">
        <f>_xlfn.XLOOKUP(A6449,'List of Molecules Used'!$D$3:$D$55,'List of Molecules Used'!$F$3:$F$55,"",0,1)</f>
        <v>37.61</v>
      </c>
    </row>
    <row r="6450" spans="1:8">
      <c r="A6450" s="2" t="s">
        <v>174</v>
      </c>
      <c r="B6450" s="2"/>
      <c r="C6450">
        <v>518.79</v>
      </c>
      <c r="D6450">
        <v>3</v>
      </c>
      <c r="E6450">
        <v>109.98</v>
      </c>
      <c r="F6450" t="s">
        <v>238</v>
      </c>
      <c r="G6450">
        <f>_xlfn.XLOOKUP(A6450,'List of Molecules Used'!$D$3:$D$55,'List of Molecules Used'!$E$3:$E$55,"",0,1)</f>
        <v>345.85700000000003</v>
      </c>
      <c r="H6450">
        <f>_xlfn.XLOOKUP(A6450,'List of Molecules Used'!$D$3:$D$55,'List of Molecules Used'!$F$3:$F$55,"",0,1)</f>
        <v>37.61</v>
      </c>
    </row>
    <row r="6451" spans="1:8">
      <c r="A6451" s="2" t="s">
        <v>174</v>
      </c>
      <c r="B6451" s="2"/>
      <c r="C6451">
        <v>518.79</v>
      </c>
      <c r="D6451">
        <v>3.5</v>
      </c>
      <c r="E6451">
        <v>110.06</v>
      </c>
      <c r="F6451" t="s">
        <v>238</v>
      </c>
      <c r="G6451">
        <f>_xlfn.XLOOKUP(A6451,'List of Molecules Used'!$D$3:$D$55,'List of Molecules Used'!$E$3:$E$55,"",0,1)</f>
        <v>345.85700000000003</v>
      </c>
      <c r="H6451">
        <f>_xlfn.XLOOKUP(A6451,'List of Molecules Used'!$D$3:$D$55,'List of Molecules Used'!$F$3:$F$55,"",0,1)</f>
        <v>37.61</v>
      </c>
    </row>
    <row r="6452" spans="1:8">
      <c r="A6452" s="2" t="s">
        <v>174</v>
      </c>
      <c r="B6452" s="2"/>
      <c r="C6452">
        <v>518.79</v>
      </c>
      <c r="D6452">
        <v>4</v>
      </c>
      <c r="E6452">
        <v>110.15</v>
      </c>
      <c r="F6452" t="s">
        <v>238</v>
      </c>
      <c r="G6452">
        <f>_xlfn.XLOOKUP(A6452,'List of Molecules Used'!$D$3:$D$55,'List of Molecules Used'!$E$3:$E$55,"",0,1)</f>
        <v>345.85700000000003</v>
      </c>
      <c r="H6452">
        <f>_xlfn.XLOOKUP(A6452,'List of Molecules Used'!$D$3:$D$55,'List of Molecules Used'!$F$3:$F$55,"",0,1)</f>
        <v>37.61</v>
      </c>
    </row>
    <row r="6453" spans="1:8">
      <c r="A6453" s="2" t="s">
        <v>174</v>
      </c>
      <c r="B6453" s="2"/>
      <c r="C6453">
        <v>518.79</v>
      </c>
      <c r="D6453">
        <v>4.5</v>
      </c>
      <c r="E6453">
        <v>110.24</v>
      </c>
      <c r="F6453" t="s">
        <v>238</v>
      </c>
      <c r="G6453">
        <f>_xlfn.XLOOKUP(A6453,'List of Molecules Used'!$D$3:$D$55,'List of Molecules Used'!$E$3:$E$55,"",0,1)</f>
        <v>345.85700000000003</v>
      </c>
      <c r="H6453">
        <f>_xlfn.XLOOKUP(A6453,'List of Molecules Used'!$D$3:$D$55,'List of Molecules Used'!$F$3:$F$55,"",0,1)</f>
        <v>37.61</v>
      </c>
    </row>
    <row r="6454" spans="1:8">
      <c r="A6454" s="2" t="s">
        <v>174</v>
      </c>
      <c r="B6454" s="2"/>
      <c r="C6454">
        <v>518.79</v>
      </c>
      <c r="D6454">
        <v>5</v>
      </c>
      <c r="E6454">
        <v>110.32</v>
      </c>
      <c r="F6454" t="s">
        <v>238</v>
      </c>
      <c r="G6454">
        <f>_xlfn.XLOOKUP(A6454,'List of Molecules Used'!$D$3:$D$55,'List of Molecules Used'!$E$3:$E$55,"",0,1)</f>
        <v>345.85700000000003</v>
      </c>
      <c r="H6454">
        <f>_xlfn.XLOOKUP(A6454,'List of Molecules Used'!$D$3:$D$55,'List of Molecules Used'!$F$3:$F$55,"",0,1)</f>
        <v>37.61</v>
      </c>
    </row>
    <row r="6455" spans="1:8">
      <c r="A6455" s="2" t="s">
        <v>174</v>
      </c>
      <c r="B6455" s="2"/>
      <c r="C6455">
        <v>518.79</v>
      </c>
      <c r="D6455">
        <v>5.5</v>
      </c>
      <c r="E6455">
        <v>110.41</v>
      </c>
      <c r="F6455" t="s">
        <v>238</v>
      </c>
      <c r="G6455">
        <f>_xlfn.XLOOKUP(A6455,'List of Molecules Used'!$D$3:$D$55,'List of Molecules Used'!$E$3:$E$55,"",0,1)</f>
        <v>345.85700000000003</v>
      </c>
      <c r="H6455">
        <f>_xlfn.XLOOKUP(A6455,'List of Molecules Used'!$D$3:$D$55,'List of Molecules Used'!$F$3:$F$55,"",0,1)</f>
        <v>37.61</v>
      </c>
    </row>
    <row r="6456" spans="1:8">
      <c r="A6456" s="2" t="s">
        <v>174</v>
      </c>
      <c r="B6456" s="2"/>
      <c r="C6456">
        <v>518.79</v>
      </c>
      <c r="D6456">
        <v>6</v>
      </c>
      <c r="E6456">
        <v>110.49</v>
      </c>
      <c r="F6456" t="s">
        <v>238</v>
      </c>
      <c r="G6456">
        <f>_xlfn.XLOOKUP(A6456,'List of Molecules Used'!$D$3:$D$55,'List of Molecules Used'!$E$3:$E$55,"",0,1)</f>
        <v>345.85700000000003</v>
      </c>
      <c r="H6456">
        <f>_xlfn.XLOOKUP(A6456,'List of Molecules Used'!$D$3:$D$55,'List of Molecules Used'!$F$3:$F$55,"",0,1)</f>
        <v>37.61</v>
      </c>
    </row>
    <row r="6457" spans="1:8">
      <c r="A6457" s="2" t="s">
        <v>174</v>
      </c>
      <c r="B6457" s="2"/>
      <c r="C6457">
        <v>518.79</v>
      </c>
      <c r="D6457">
        <v>6.5</v>
      </c>
      <c r="E6457">
        <v>110.58</v>
      </c>
      <c r="F6457" t="s">
        <v>238</v>
      </c>
      <c r="G6457">
        <f>_xlfn.XLOOKUP(A6457,'List of Molecules Used'!$D$3:$D$55,'List of Molecules Used'!$E$3:$E$55,"",0,1)</f>
        <v>345.85700000000003</v>
      </c>
      <c r="H6457">
        <f>_xlfn.XLOOKUP(A6457,'List of Molecules Used'!$D$3:$D$55,'List of Molecules Used'!$F$3:$F$55,"",0,1)</f>
        <v>37.61</v>
      </c>
    </row>
    <row r="6458" spans="1:8">
      <c r="A6458" s="2" t="s">
        <v>174</v>
      </c>
      <c r="B6458" s="2"/>
      <c r="C6458">
        <v>518.79</v>
      </c>
      <c r="D6458">
        <v>7</v>
      </c>
      <c r="E6458">
        <v>110.67</v>
      </c>
      <c r="F6458" t="s">
        <v>238</v>
      </c>
      <c r="G6458">
        <f>_xlfn.XLOOKUP(A6458,'List of Molecules Used'!$D$3:$D$55,'List of Molecules Used'!$E$3:$E$55,"",0,1)</f>
        <v>345.85700000000003</v>
      </c>
      <c r="H6458">
        <f>_xlfn.XLOOKUP(A6458,'List of Molecules Used'!$D$3:$D$55,'List of Molecules Used'!$F$3:$F$55,"",0,1)</f>
        <v>37.61</v>
      </c>
    </row>
    <row r="6459" spans="1:8">
      <c r="A6459" s="2" t="s">
        <v>174</v>
      </c>
      <c r="B6459" s="2"/>
      <c r="C6459">
        <v>518.79</v>
      </c>
      <c r="D6459">
        <v>7.5</v>
      </c>
      <c r="E6459">
        <v>110.76</v>
      </c>
      <c r="F6459" t="s">
        <v>238</v>
      </c>
      <c r="G6459">
        <f>_xlfn.XLOOKUP(A6459,'List of Molecules Used'!$D$3:$D$55,'List of Molecules Used'!$E$3:$E$55,"",0,1)</f>
        <v>345.85700000000003</v>
      </c>
      <c r="H6459">
        <f>_xlfn.XLOOKUP(A6459,'List of Molecules Used'!$D$3:$D$55,'List of Molecules Used'!$F$3:$F$55,"",0,1)</f>
        <v>37.61</v>
      </c>
    </row>
    <row r="6460" spans="1:8">
      <c r="A6460" s="2" t="s">
        <v>174</v>
      </c>
      <c r="B6460" s="2"/>
      <c r="C6460">
        <v>518.79</v>
      </c>
      <c r="D6460">
        <v>8</v>
      </c>
      <c r="E6460">
        <v>110.85</v>
      </c>
      <c r="F6460" t="s">
        <v>238</v>
      </c>
      <c r="G6460">
        <f>_xlfn.XLOOKUP(A6460,'List of Molecules Used'!$D$3:$D$55,'List of Molecules Used'!$E$3:$E$55,"",0,1)</f>
        <v>345.85700000000003</v>
      </c>
      <c r="H6460">
        <f>_xlfn.XLOOKUP(A6460,'List of Molecules Used'!$D$3:$D$55,'List of Molecules Used'!$F$3:$F$55,"",0,1)</f>
        <v>37.61</v>
      </c>
    </row>
    <row r="6461" spans="1:8">
      <c r="A6461" s="2" t="s">
        <v>174</v>
      </c>
      <c r="B6461" s="2"/>
      <c r="C6461">
        <v>518.79</v>
      </c>
      <c r="D6461">
        <v>8.5</v>
      </c>
      <c r="E6461">
        <v>110.93</v>
      </c>
      <c r="F6461" t="s">
        <v>238</v>
      </c>
      <c r="G6461">
        <f>_xlfn.XLOOKUP(A6461,'List of Molecules Used'!$D$3:$D$55,'List of Molecules Used'!$E$3:$E$55,"",0,1)</f>
        <v>345.85700000000003</v>
      </c>
      <c r="H6461">
        <f>_xlfn.XLOOKUP(A6461,'List of Molecules Used'!$D$3:$D$55,'List of Molecules Used'!$F$3:$F$55,"",0,1)</f>
        <v>37.61</v>
      </c>
    </row>
    <row r="6462" spans="1:8">
      <c r="A6462" s="2" t="s">
        <v>174</v>
      </c>
      <c r="B6462" s="2"/>
      <c r="C6462">
        <v>518.79</v>
      </c>
      <c r="D6462">
        <v>9</v>
      </c>
      <c r="E6462">
        <v>111.02</v>
      </c>
      <c r="F6462" t="s">
        <v>238</v>
      </c>
      <c r="G6462">
        <f>_xlfn.XLOOKUP(A6462,'List of Molecules Used'!$D$3:$D$55,'List of Molecules Used'!$E$3:$E$55,"",0,1)</f>
        <v>345.85700000000003</v>
      </c>
      <c r="H6462">
        <f>_xlfn.XLOOKUP(A6462,'List of Molecules Used'!$D$3:$D$55,'List of Molecules Used'!$F$3:$F$55,"",0,1)</f>
        <v>37.61</v>
      </c>
    </row>
    <row r="6463" spans="1:8">
      <c r="A6463" s="2" t="s">
        <v>174</v>
      </c>
      <c r="B6463" s="2"/>
      <c r="C6463">
        <v>518.79</v>
      </c>
      <c r="D6463">
        <v>9.5</v>
      </c>
      <c r="E6463">
        <v>111.11</v>
      </c>
      <c r="F6463" t="s">
        <v>238</v>
      </c>
      <c r="G6463">
        <f>_xlfn.XLOOKUP(A6463,'List of Molecules Used'!$D$3:$D$55,'List of Molecules Used'!$E$3:$E$55,"",0,1)</f>
        <v>345.85700000000003</v>
      </c>
      <c r="H6463">
        <f>_xlfn.XLOOKUP(A6463,'List of Molecules Used'!$D$3:$D$55,'List of Molecules Used'!$F$3:$F$55,"",0,1)</f>
        <v>37.61</v>
      </c>
    </row>
    <row r="6464" spans="1:8">
      <c r="A6464" s="2" t="s">
        <v>174</v>
      </c>
      <c r="B6464" s="2"/>
      <c r="C6464">
        <v>518.79</v>
      </c>
      <c r="D6464">
        <v>10</v>
      </c>
      <c r="E6464">
        <v>111.2</v>
      </c>
      <c r="F6464" t="s">
        <v>238</v>
      </c>
      <c r="G6464">
        <f>_xlfn.XLOOKUP(A6464,'List of Molecules Used'!$D$3:$D$55,'List of Molecules Used'!$E$3:$E$55,"",0,1)</f>
        <v>345.85700000000003</v>
      </c>
      <c r="H6464">
        <f>_xlfn.XLOOKUP(A6464,'List of Molecules Used'!$D$3:$D$55,'List of Molecules Used'!$F$3:$F$55,"",0,1)</f>
        <v>37.61</v>
      </c>
    </row>
    <row r="6465" spans="1:8">
      <c r="A6465" s="2" t="s">
        <v>178</v>
      </c>
      <c r="B6465" s="2"/>
      <c r="C6465">
        <v>193.21</v>
      </c>
      <c r="D6465">
        <v>1</v>
      </c>
      <c r="E6465">
        <v>101.04</v>
      </c>
      <c r="F6465" t="s">
        <v>237</v>
      </c>
      <c r="G6465">
        <f>_xlfn.XLOOKUP(A6465,'List of Molecules Used'!$D$3:$D$55,'List of Molecules Used'!$E$3:$E$55,"",0,1)</f>
        <v>386.411</v>
      </c>
      <c r="H6465">
        <f>_xlfn.XLOOKUP(A6465,'List of Molecules Used'!$D$3:$D$55,'List of Molecules Used'!$F$3:$F$55,"",0,1)</f>
        <v>45.167499999999997</v>
      </c>
    </row>
    <row r="6466" spans="1:8">
      <c r="A6466" s="2" t="s">
        <v>178</v>
      </c>
      <c r="B6466" s="2"/>
      <c r="C6466">
        <v>193.21</v>
      </c>
      <c r="D6466">
        <v>1.5</v>
      </c>
      <c r="E6466">
        <v>101.04</v>
      </c>
      <c r="F6466" t="s">
        <v>237</v>
      </c>
      <c r="G6466">
        <f>_xlfn.XLOOKUP(A6466,'List of Molecules Used'!$D$3:$D$55,'List of Molecules Used'!$E$3:$E$55,"",0,1)</f>
        <v>386.411</v>
      </c>
      <c r="H6466">
        <f>_xlfn.XLOOKUP(A6466,'List of Molecules Used'!$D$3:$D$55,'List of Molecules Used'!$F$3:$F$55,"",0,1)</f>
        <v>45.167499999999997</v>
      </c>
    </row>
    <row r="6467" spans="1:8">
      <c r="A6467" s="2" t="s">
        <v>178</v>
      </c>
      <c r="B6467" s="2"/>
      <c r="C6467">
        <v>193.21</v>
      </c>
      <c r="D6467">
        <v>2</v>
      </c>
      <c r="E6467">
        <v>101.03</v>
      </c>
      <c r="F6467" t="s">
        <v>237</v>
      </c>
      <c r="G6467">
        <f>_xlfn.XLOOKUP(A6467,'List of Molecules Used'!$D$3:$D$55,'List of Molecules Used'!$E$3:$E$55,"",0,1)</f>
        <v>386.411</v>
      </c>
      <c r="H6467">
        <f>_xlfn.XLOOKUP(A6467,'List of Molecules Used'!$D$3:$D$55,'List of Molecules Used'!$F$3:$F$55,"",0,1)</f>
        <v>45.167499999999997</v>
      </c>
    </row>
    <row r="6468" spans="1:8">
      <c r="A6468" s="2" t="s">
        <v>178</v>
      </c>
      <c r="B6468" s="2"/>
      <c r="C6468">
        <v>193.21</v>
      </c>
      <c r="D6468">
        <v>2.5</v>
      </c>
      <c r="E6468">
        <v>101.03</v>
      </c>
      <c r="F6468" t="s">
        <v>237</v>
      </c>
      <c r="G6468">
        <f>_xlfn.XLOOKUP(A6468,'List of Molecules Used'!$D$3:$D$55,'List of Molecules Used'!$E$3:$E$55,"",0,1)</f>
        <v>386.411</v>
      </c>
      <c r="H6468">
        <f>_xlfn.XLOOKUP(A6468,'List of Molecules Used'!$D$3:$D$55,'List of Molecules Used'!$F$3:$F$55,"",0,1)</f>
        <v>45.167499999999997</v>
      </c>
    </row>
    <row r="6469" spans="1:8">
      <c r="A6469" s="2" t="s">
        <v>178</v>
      </c>
      <c r="B6469" s="2"/>
      <c r="C6469">
        <v>193.21</v>
      </c>
      <c r="D6469">
        <v>3</v>
      </c>
      <c r="E6469">
        <v>101.02</v>
      </c>
      <c r="F6469" t="s">
        <v>237</v>
      </c>
      <c r="G6469">
        <f>_xlfn.XLOOKUP(A6469,'List of Molecules Used'!$D$3:$D$55,'List of Molecules Used'!$E$3:$E$55,"",0,1)</f>
        <v>386.411</v>
      </c>
      <c r="H6469">
        <f>_xlfn.XLOOKUP(A6469,'List of Molecules Used'!$D$3:$D$55,'List of Molecules Used'!$F$3:$F$55,"",0,1)</f>
        <v>45.167499999999997</v>
      </c>
    </row>
    <row r="6470" spans="1:8">
      <c r="A6470" s="2" t="s">
        <v>178</v>
      </c>
      <c r="B6470" s="2"/>
      <c r="C6470">
        <v>193.21</v>
      </c>
      <c r="D6470">
        <v>3.5</v>
      </c>
      <c r="E6470">
        <v>101.02</v>
      </c>
      <c r="F6470" t="s">
        <v>237</v>
      </c>
      <c r="G6470">
        <f>_xlfn.XLOOKUP(A6470,'List of Molecules Used'!$D$3:$D$55,'List of Molecules Used'!$E$3:$E$55,"",0,1)</f>
        <v>386.411</v>
      </c>
      <c r="H6470">
        <f>_xlfn.XLOOKUP(A6470,'List of Molecules Used'!$D$3:$D$55,'List of Molecules Used'!$F$3:$F$55,"",0,1)</f>
        <v>45.167499999999997</v>
      </c>
    </row>
    <row r="6471" spans="1:8">
      <c r="A6471" s="2" t="s">
        <v>178</v>
      </c>
      <c r="B6471" s="2"/>
      <c r="C6471">
        <v>193.21</v>
      </c>
      <c r="D6471">
        <v>4</v>
      </c>
      <c r="E6471">
        <v>101.01</v>
      </c>
      <c r="F6471" t="s">
        <v>237</v>
      </c>
      <c r="G6471">
        <f>_xlfn.XLOOKUP(A6471,'List of Molecules Used'!$D$3:$D$55,'List of Molecules Used'!$E$3:$E$55,"",0,1)</f>
        <v>386.411</v>
      </c>
      <c r="H6471">
        <f>_xlfn.XLOOKUP(A6471,'List of Molecules Used'!$D$3:$D$55,'List of Molecules Used'!$F$3:$F$55,"",0,1)</f>
        <v>45.167499999999997</v>
      </c>
    </row>
    <row r="6472" spans="1:8">
      <c r="A6472" s="2" t="s">
        <v>178</v>
      </c>
      <c r="B6472" s="2"/>
      <c r="C6472">
        <v>193.21</v>
      </c>
      <c r="D6472">
        <v>4.5</v>
      </c>
      <c r="E6472">
        <v>101.01</v>
      </c>
      <c r="F6472" t="s">
        <v>237</v>
      </c>
      <c r="G6472">
        <f>_xlfn.XLOOKUP(A6472,'List of Molecules Used'!$D$3:$D$55,'List of Molecules Used'!$E$3:$E$55,"",0,1)</f>
        <v>386.411</v>
      </c>
      <c r="H6472">
        <f>_xlfn.XLOOKUP(A6472,'List of Molecules Used'!$D$3:$D$55,'List of Molecules Used'!$F$3:$F$55,"",0,1)</f>
        <v>45.167499999999997</v>
      </c>
    </row>
    <row r="6473" spans="1:8">
      <c r="A6473" s="2" t="s">
        <v>178</v>
      </c>
      <c r="B6473" s="2"/>
      <c r="C6473">
        <v>193.21</v>
      </c>
      <c r="D6473">
        <v>5</v>
      </c>
      <c r="E6473">
        <v>101.01</v>
      </c>
      <c r="F6473" t="s">
        <v>237</v>
      </c>
      <c r="G6473">
        <f>_xlfn.XLOOKUP(A6473,'List of Molecules Used'!$D$3:$D$55,'List of Molecules Used'!$E$3:$E$55,"",0,1)</f>
        <v>386.411</v>
      </c>
      <c r="H6473">
        <f>_xlfn.XLOOKUP(A6473,'List of Molecules Used'!$D$3:$D$55,'List of Molecules Used'!$F$3:$F$55,"",0,1)</f>
        <v>45.167499999999997</v>
      </c>
    </row>
    <row r="6474" spans="1:8">
      <c r="A6474" s="2" t="s">
        <v>178</v>
      </c>
      <c r="B6474" s="2"/>
      <c r="C6474">
        <v>193.21</v>
      </c>
      <c r="D6474">
        <v>5.5</v>
      </c>
      <c r="E6474">
        <v>101</v>
      </c>
      <c r="F6474" t="s">
        <v>237</v>
      </c>
      <c r="G6474">
        <f>_xlfn.XLOOKUP(A6474,'List of Molecules Used'!$D$3:$D$55,'List of Molecules Used'!$E$3:$E$55,"",0,1)</f>
        <v>386.411</v>
      </c>
      <c r="H6474">
        <f>_xlfn.XLOOKUP(A6474,'List of Molecules Used'!$D$3:$D$55,'List of Molecules Used'!$F$3:$F$55,"",0,1)</f>
        <v>45.167499999999997</v>
      </c>
    </row>
    <row r="6475" spans="1:8">
      <c r="A6475" s="2" t="s">
        <v>178</v>
      </c>
      <c r="B6475" s="2"/>
      <c r="C6475">
        <v>193.21</v>
      </c>
      <c r="D6475">
        <v>6</v>
      </c>
      <c r="E6475">
        <v>101</v>
      </c>
      <c r="F6475" t="s">
        <v>237</v>
      </c>
      <c r="G6475">
        <f>_xlfn.XLOOKUP(A6475,'List of Molecules Used'!$D$3:$D$55,'List of Molecules Used'!$E$3:$E$55,"",0,1)</f>
        <v>386.411</v>
      </c>
      <c r="H6475">
        <f>_xlfn.XLOOKUP(A6475,'List of Molecules Used'!$D$3:$D$55,'List of Molecules Used'!$F$3:$F$55,"",0,1)</f>
        <v>45.167499999999997</v>
      </c>
    </row>
    <row r="6476" spans="1:8">
      <c r="A6476" s="2" t="s">
        <v>178</v>
      </c>
      <c r="B6476" s="2"/>
      <c r="C6476">
        <v>193.21</v>
      </c>
      <c r="D6476">
        <v>6.5</v>
      </c>
      <c r="E6476">
        <v>100.99</v>
      </c>
      <c r="F6476" t="s">
        <v>237</v>
      </c>
      <c r="G6476">
        <f>_xlfn.XLOOKUP(A6476,'List of Molecules Used'!$D$3:$D$55,'List of Molecules Used'!$E$3:$E$55,"",0,1)</f>
        <v>386.411</v>
      </c>
      <c r="H6476">
        <f>_xlfn.XLOOKUP(A6476,'List of Molecules Used'!$D$3:$D$55,'List of Molecules Used'!$F$3:$F$55,"",0,1)</f>
        <v>45.167499999999997</v>
      </c>
    </row>
    <row r="6477" spans="1:8">
      <c r="A6477" s="2" t="s">
        <v>178</v>
      </c>
      <c r="B6477" s="2"/>
      <c r="C6477">
        <v>193.21</v>
      </c>
      <c r="D6477">
        <v>7</v>
      </c>
      <c r="E6477">
        <v>100.99</v>
      </c>
      <c r="F6477" t="s">
        <v>237</v>
      </c>
      <c r="G6477">
        <f>_xlfn.XLOOKUP(A6477,'List of Molecules Used'!$D$3:$D$55,'List of Molecules Used'!$E$3:$E$55,"",0,1)</f>
        <v>386.411</v>
      </c>
      <c r="H6477">
        <f>_xlfn.XLOOKUP(A6477,'List of Molecules Used'!$D$3:$D$55,'List of Molecules Used'!$F$3:$F$55,"",0,1)</f>
        <v>45.167499999999997</v>
      </c>
    </row>
    <row r="6478" spans="1:8">
      <c r="A6478" s="2" t="s">
        <v>178</v>
      </c>
      <c r="B6478" s="2"/>
      <c r="C6478">
        <v>193.21</v>
      </c>
      <c r="D6478">
        <v>7.5</v>
      </c>
      <c r="E6478">
        <v>100.99</v>
      </c>
      <c r="F6478" t="s">
        <v>237</v>
      </c>
      <c r="G6478">
        <f>_xlfn.XLOOKUP(A6478,'List of Molecules Used'!$D$3:$D$55,'List of Molecules Used'!$E$3:$E$55,"",0,1)</f>
        <v>386.411</v>
      </c>
      <c r="H6478">
        <f>_xlfn.XLOOKUP(A6478,'List of Molecules Used'!$D$3:$D$55,'List of Molecules Used'!$F$3:$F$55,"",0,1)</f>
        <v>45.167499999999997</v>
      </c>
    </row>
    <row r="6479" spans="1:8">
      <c r="A6479" s="2" t="s">
        <v>178</v>
      </c>
      <c r="B6479" s="2"/>
      <c r="C6479">
        <v>193.21</v>
      </c>
      <c r="D6479">
        <v>8</v>
      </c>
      <c r="E6479">
        <v>100.98</v>
      </c>
      <c r="F6479" t="s">
        <v>237</v>
      </c>
      <c r="G6479">
        <f>_xlfn.XLOOKUP(A6479,'List of Molecules Used'!$D$3:$D$55,'List of Molecules Used'!$E$3:$E$55,"",0,1)</f>
        <v>386.411</v>
      </c>
      <c r="H6479">
        <f>_xlfn.XLOOKUP(A6479,'List of Molecules Used'!$D$3:$D$55,'List of Molecules Used'!$F$3:$F$55,"",0,1)</f>
        <v>45.167499999999997</v>
      </c>
    </row>
    <row r="6480" spans="1:8">
      <c r="A6480" s="2" t="s">
        <v>178</v>
      </c>
      <c r="B6480" s="2"/>
      <c r="C6480">
        <v>193.21</v>
      </c>
      <c r="D6480">
        <v>8.5</v>
      </c>
      <c r="E6480">
        <v>100.98</v>
      </c>
      <c r="F6480" t="s">
        <v>237</v>
      </c>
      <c r="G6480">
        <f>_xlfn.XLOOKUP(A6480,'List of Molecules Used'!$D$3:$D$55,'List of Molecules Used'!$E$3:$E$55,"",0,1)</f>
        <v>386.411</v>
      </c>
      <c r="H6480">
        <f>_xlfn.XLOOKUP(A6480,'List of Molecules Used'!$D$3:$D$55,'List of Molecules Used'!$F$3:$F$55,"",0,1)</f>
        <v>45.167499999999997</v>
      </c>
    </row>
    <row r="6481" spans="1:8">
      <c r="A6481" s="2" t="s">
        <v>178</v>
      </c>
      <c r="B6481" s="2"/>
      <c r="C6481">
        <v>193.21</v>
      </c>
      <c r="D6481">
        <v>9</v>
      </c>
      <c r="E6481">
        <v>100.97</v>
      </c>
      <c r="F6481" t="s">
        <v>237</v>
      </c>
      <c r="G6481">
        <f>_xlfn.XLOOKUP(A6481,'List of Molecules Used'!$D$3:$D$55,'List of Molecules Used'!$E$3:$E$55,"",0,1)</f>
        <v>386.411</v>
      </c>
      <c r="H6481">
        <f>_xlfn.XLOOKUP(A6481,'List of Molecules Used'!$D$3:$D$55,'List of Molecules Used'!$F$3:$F$55,"",0,1)</f>
        <v>45.167499999999997</v>
      </c>
    </row>
    <row r="6482" spans="1:8">
      <c r="A6482" s="2" t="s">
        <v>178</v>
      </c>
      <c r="B6482" s="2"/>
      <c r="C6482">
        <v>193.21</v>
      </c>
      <c r="D6482">
        <v>9.5</v>
      </c>
      <c r="E6482">
        <v>100.97</v>
      </c>
      <c r="F6482" t="s">
        <v>237</v>
      </c>
      <c r="G6482">
        <f>_xlfn.XLOOKUP(A6482,'List of Molecules Used'!$D$3:$D$55,'List of Molecules Used'!$E$3:$E$55,"",0,1)</f>
        <v>386.411</v>
      </c>
      <c r="H6482">
        <f>_xlfn.XLOOKUP(A6482,'List of Molecules Used'!$D$3:$D$55,'List of Molecules Used'!$F$3:$F$55,"",0,1)</f>
        <v>45.167499999999997</v>
      </c>
    </row>
    <row r="6483" spans="1:8">
      <c r="A6483" s="2" t="s">
        <v>178</v>
      </c>
      <c r="B6483" s="2"/>
      <c r="C6483">
        <v>193.21</v>
      </c>
      <c r="D6483">
        <v>10</v>
      </c>
      <c r="E6483">
        <v>100.96</v>
      </c>
      <c r="F6483" t="s">
        <v>237</v>
      </c>
      <c r="G6483">
        <f>_xlfn.XLOOKUP(A6483,'List of Molecules Used'!$D$3:$D$55,'List of Molecules Used'!$E$3:$E$55,"",0,1)</f>
        <v>386.411</v>
      </c>
      <c r="H6483">
        <f>_xlfn.XLOOKUP(A6483,'List of Molecules Used'!$D$3:$D$55,'List of Molecules Used'!$F$3:$F$55,"",0,1)</f>
        <v>45.167499999999997</v>
      </c>
    </row>
    <row r="6484" spans="1:8">
      <c r="A6484" s="2" t="s">
        <v>178</v>
      </c>
      <c r="B6484" s="2"/>
      <c r="C6484">
        <v>231.85</v>
      </c>
      <c r="D6484">
        <v>1</v>
      </c>
      <c r="E6484">
        <v>104.63</v>
      </c>
      <c r="F6484" t="s">
        <v>237</v>
      </c>
      <c r="G6484">
        <f>_xlfn.XLOOKUP(A6484,'List of Molecules Used'!$D$3:$D$55,'List of Molecules Used'!$E$3:$E$55,"",0,1)</f>
        <v>386.411</v>
      </c>
      <c r="H6484">
        <f>_xlfn.XLOOKUP(A6484,'List of Molecules Used'!$D$3:$D$55,'List of Molecules Used'!$F$3:$F$55,"",0,1)</f>
        <v>45.167499999999997</v>
      </c>
    </row>
    <row r="6485" spans="1:8">
      <c r="A6485" s="2" t="s">
        <v>178</v>
      </c>
      <c r="B6485" s="2"/>
      <c r="C6485">
        <v>231.85</v>
      </c>
      <c r="D6485">
        <v>1.5</v>
      </c>
      <c r="E6485">
        <v>104.62</v>
      </c>
      <c r="F6485" t="s">
        <v>237</v>
      </c>
      <c r="G6485">
        <f>_xlfn.XLOOKUP(A6485,'List of Molecules Used'!$D$3:$D$55,'List of Molecules Used'!$E$3:$E$55,"",0,1)</f>
        <v>386.411</v>
      </c>
      <c r="H6485">
        <f>_xlfn.XLOOKUP(A6485,'List of Molecules Used'!$D$3:$D$55,'List of Molecules Used'!$F$3:$F$55,"",0,1)</f>
        <v>45.167499999999997</v>
      </c>
    </row>
    <row r="6486" spans="1:8">
      <c r="A6486" s="2" t="s">
        <v>178</v>
      </c>
      <c r="B6486" s="2"/>
      <c r="C6486">
        <v>231.85</v>
      </c>
      <c r="D6486">
        <v>2</v>
      </c>
      <c r="E6486">
        <v>104.61</v>
      </c>
      <c r="F6486" t="s">
        <v>237</v>
      </c>
      <c r="G6486">
        <f>_xlfn.XLOOKUP(A6486,'List of Molecules Used'!$D$3:$D$55,'List of Molecules Used'!$E$3:$E$55,"",0,1)</f>
        <v>386.411</v>
      </c>
      <c r="H6486">
        <f>_xlfn.XLOOKUP(A6486,'List of Molecules Used'!$D$3:$D$55,'List of Molecules Used'!$F$3:$F$55,"",0,1)</f>
        <v>45.167499999999997</v>
      </c>
    </row>
    <row r="6487" spans="1:8">
      <c r="A6487" s="2" t="s">
        <v>178</v>
      </c>
      <c r="B6487" s="2"/>
      <c r="C6487">
        <v>231.85</v>
      </c>
      <c r="D6487">
        <v>2.5</v>
      </c>
      <c r="E6487">
        <v>104.61</v>
      </c>
      <c r="F6487" t="s">
        <v>237</v>
      </c>
      <c r="G6487">
        <f>_xlfn.XLOOKUP(A6487,'List of Molecules Used'!$D$3:$D$55,'List of Molecules Used'!$E$3:$E$55,"",0,1)</f>
        <v>386.411</v>
      </c>
      <c r="H6487">
        <f>_xlfn.XLOOKUP(A6487,'List of Molecules Used'!$D$3:$D$55,'List of Molecules Used'!$F$3:$F$55,"",0,1)</f>
        <v>45.167499999999997</v>
      </c>
    </row>
    <row r="6488" spans="1:8">
      <c r="A6488" s="2" t="s">
        <v>178</v>
      </c>
      <c r="B6488" s="2"/>
      <c r="C6488">
        <v>231.85</v>
      </c>
      <c r="D6488">
        <v>3</v>
      </c>
      <c r="E6488">
        <v>104.6</v>
      </c>
      <c r="F6488" t="s">
        <v>237</v>
      </c>
      <c r="G6488">
        <f>_xlfn.XLOOKUP(A6488,'List of Molecules Used'!$D$3:$D$55,'List of Molecules Used'!$E$3:$E$55,"",0,1)</f>
        <v>386.411</v>
      </c>
      <c r="H6488">
        <f>_xlfn.XLOOKUP(A6488,'List of Molecules Used'!$D$3:$D$55,'List of Molecules Used'!$F$3:$F$55,"",0,1)</f>
        <v>45.167499999999997</v>
      </c>
    </row>
    <row r="6489" spans="1:8">
      <c r="A6489" s="2" t="s">
        <v>178</v>
      </c>
      <c r="B6489" s="2"/>
      <c r="C6489">
        <v>231.85</v>
      </c>
      <c r="D6489">
        <v>3.5</v>
      </c>
      <c r="E6489">
        <v>104.59</v>
      </c>
      <c r="F6489" t="s">
        <v>237</v>
      </c>
      <c r="G6489">
        <f>_xlfn.XLOOKUP(A6489,'List of Molecules Used'!$D$3:$D$55,'List of Molecules Used'!$E$3:$E$55,"",0,1)</f>
        <v>386.411</v>
      </c>
      <c r="H6489">
        <f>_xlfn.XLOOKUP(A6489,'List of Molecules Used'!$D$3:$D$55,'List of Molecules Used'!$F$3:$F$55,"",0,1)</f>
        <v>45.167499999999997</v>
      </c>
    </row>
    <row r="6490" spans="1:8">
      <c r="A6490" s="2" t="s">
        <v>178</v>
      </c>
      <c r="B6490" s="2"/>
      <c r="C6490">
        <v>231.85</v>
      </c>
      <c r="D6490">
        <v>4</v>
      </c>
      <c r="E6490">
        <v>104.58</v>
      </c>
      <c r="F6490" t="s">
        <v>237</v>
      </c>
      <c r="G6490">
        <f>_xlfn.XLOOKUP(A6490,'List of Molecules Used'!$D$3:$D$55,'List of Molecules Used'!$E$3:$E$55,"",0,1)</f>
        <v>386.411</v>
      </c>
      <c r="H6490">
        <f>_xlfn.XLOOKUP(A6490,'List of Molecules Used'!$D$3:$D$55,'List of Molecules Used'!$F$3:$F$55,"",0,1)</f>
        <v>45.167499999999997</v>
      </c>
    </row>
    <row r="6491" spans="1:8">
      <c r="A6491" s="2" t="s">
        <v>178</v>
      </c>
      <c r="B6491" s="2"/>
      <c r="C6491">
        <v>231.85</v>
      </c>
      <c r="D6491">
        <v>4.5</v>
      </c>
      <c r="E6491">
        <v>104.57</v>
      </c>
      <c r="F6491" t="s">
        <v>237</v>
      </c>
      <c r="G6491">
        <f>_xlfn.XLOOKUP(A6491,'List of Molecules Used'!$D$3:$D$55,'List of Molecules Used'!$E$3:$E$55,"",0,1)</f>
        <v>386.411</v>
      </c>
      <c r="H6491">
        <f>_xlfn.XLOOKUP(A6491,'List of Molecules Used'!$D$3:$D$55,'List of Molecules Used'!$F$3:$F$55,"",0,1)</f>
        <v>45.167499999999997</v>
      </c>
    </row>
    <row r="6492" spans="1:8">
      <c r="A6492" s="2" t="s">
        <v>178</v>
      </c>
      <c r="B6492" s="2"/>
      <c r="C6492">
        <v>231.85</v>
      </c>
      <c r="D6492">
        <v>5</v>
      </c>
      <c r="E6492">
        <v>104.56</v>
      </c>
      <c r="F6492" t="s">
        <v>237</v>
      </c>
      <c r="G6492">
        <f>_xlfn.XLOOKUP(A6492,'List of Molecules Used'!$D$3:$D$55,'List of Molecules Used'!$E$3:$E$55,"",0,1)</f>
        <v>386.411</v>
      </c>
      <c r="H6492">
        <f>_xlfn.XLOOKUP(A6492,'List of Molecules Used'!$D$3:$D$55,'List of Molecules Used'!$F$3:$F$55,"",0,1)</f>
        <v>45.167499999999997</v>
      </c>
    </row>
    <row r="6493" spans="1:8">
      <c r="A6493" s="2" t="s">
        <v>178</v>
      </c>
      <c r="B6493" s="2"/>
      <c r="C6493">
        <v>231.85</v>
      </c>
      <c r="D6493">
        <v>5.5</v>
      </c>
      <c r="E6493">
        <v>104.56</v>
      </c>
      <c r="F6493" t="s">
        <v>237</v>
      </c>
      <c r="G6493">
        <f>_xlfn.XLOOKUP(A6493,'List of Molecules Used'!$D$3:$D$55,'List of Molecules Used'!$E$3:$E$55,"",0,1)</f>
        <v>386.411</v>
      </c>
      <c r="H6493">
        <f>_xlfn.XLOOKUP(A6493,'List of Molecules Used'!$D$3:$D$55,'List of Molecules Used'!$F$3:$F$55,"",0,1)</f>
        <v>45.167499999999997</v>
      </c>
    </row>
    <row r="6494" spans="1:8">
      <c r="A6494" s="2" t="s">
        <v>178</v>
      </c>
      <c r="B6494" s="2"/>
      <c r="C6494">
        <v>231.85</v>
      </c>
      <c r="D6494">
        <v>6</v>
      </c>
      <c r="E6494">
        <v>104.55</v>
      </c>
      <c r="F6494" t="s">
        <v>237</v>
      </c>
      <c r="G6494">
        <f>_xlfn.XLOOKUP(A6494,'List of Molecules Used'!$D$3:$D$55,'List of Molecules Used'!$E$3:$E$55,"",0,1)</f>
        <v>386.411</v>
      </c>
      <c r="H6494">
        <f>_xlfn.XLOOKUP(A6494,'List of Molecules Used'!$D$3:$D$55,'List of Molecules Used'!$F$3:$F$55,"",0,1)</f>
        <v>45.167499999999997</v>
      </c>
    </row>
    <row r="6495" spans="1:8">
      <c r="A6495" s="2" t="s">
        <v>178</v>
      </c>
      <c r="B6495" s="2"/>
      <c r="C6495">
        <v>231.85</v>
      </c>
      <c r="D6495">
        <v>6.5</v>
      </c>
      <c r="E6495">
        <v>104.54</v>
      </c>
      <c r="F6495" t="s">
        <v>237</v>
      </c>
      <c r="G6495">
        <f>_xlfn.XLOOKUP(A6495,'List of Molecules Used'!$D$3:$D$55,'List of Molecules Used'!$E$3:$E$55,"",0,1)</f>
        <v>386.411</v>
      </c>
      <c r="H6495">
        <f>_xlfn.XLOOKUP(A6495,'List of Molecules Used'!$D$3:$D$55,'List of Molecules Used'!$F$3:$F$55,"",0,1)</f>
        <v>45.167499999999997</v>
      </c>
    </row>
    <row r="6496" spans="1:8">
      <c r="A6496" s="2" t="s">
        <v>178</v>
      </c>
      <c r="B6496" s="2"/>
      <c r="C6496">
        <v>231.85</v>
      </c>
      <c r="D6496">
        <v>7</v>
      </c>
      <c r="E6496">
        <v>104.53</v>
      </c>
      <c r="F6496" t="s">
        <v>237</v>
      </c>
      <c r="G6496">
        <f>_xlfn.XLOOKUP(A6496,'List of Molecules Used'!$D$3:$D$55,'List of Molecules Used'!$E$3:$E$55,"",0,1)</f>
        <v>386.411</v>
      </c>
      <c r="H6496">
        <f>_xlfn.XLOOKUP(A6496,'List of Molecules Used'!$D$3:$D$55,'List of Molecules Used'!$F$3:$F$55,"",0,1)</f>
        <v>45.167499999999997</v>
      </c>
    </row>
    <row r="6497" spans="1:8">
      <c r="A6497" s="2" t="s">
        <v>178</v>
      </c>
      <c r="B6497" s="2"/>
      <c r="C6497">
        <v>231.85</v>
      </c>
      <c r="D6497">
        <v>7.5</v>
      </c>
      <c r="E6497">
        <v>104.52</v>
      </c>
      <c r="F6497" t="s">
        <v>237</v>
      </c>
      <c r="G6497">
        <f>_xlfn.XLOOKUP(A6497,'List of Molecules Used'!$D$3:$D$55,'List of Molecules Used'!$E$3:$E$55,"",0,1)</f>
        <v>386.411</v>
      </c>
      <c r="H6497">
        <f>_xlfn.XLOOKUP(A6497,'List of Molecules Used'!$D$3:$D$55,'List of Molecules Used'!$F$3:$F$55,"",0,1)</f>
        <v>45.167499999999997</v>
      </c>
    </row>
    <row r="6498" spans="1:8">
      <c r="A6498" s="2" t="s">
        <v>178</v>
      </c>
      <c r="B6498" s="2"/>
      <c r="C6498">
        <v>231.85</v>
      </c>
      <c r="D6498">
        <v>8</v>
      </c>
      <c r="E6498">
        <v>104.51</v>
      </c>
      <c r="F6498" t="s">
        <v>237</v>
      </c>
      <c r="G6498">
        <f>_xlfn.XLOOKUP(A6498,'List of Molecules Used'!$D$3:$D$55,'List of Molecules Used'!$E$3:$E$55,"",0,1)</f>
        <v>386.411</v>
      </c>
      <c r="H6498">
        <f>_xlfn.XLOOKUP(A6498,'List of Molecules Used'!$D$3:$D$55,'List of Molecules Used'!$F$3:$F$55,"",0,1)</f>
        <v>45.167499999999997</v>
      </c>
    </row>
    <row r="6499" spans="1:8">
      <c r="A6499" s="2" t="s">
        <v>178</v>
      </c>
      <c r="B6499" s="2"/>
      <c r="C6499">
        <v>231.85</v>
      </c>
      <c r="D6499">
        <v>8.5</v>
      </c>
      <c r="E6499">
        <v>104.51</v>
      </c>
      <c r="F6499" t="s">
        <v>237</v>
      </c>
      <c r="G6499">
        <f>_xlfn.XLOOKUP(A6499,'List of Molecules Used'!$D$3:$D$55,'List of Molecules Used'!$E$3:$E$55,"",0,1)</f>
        <v>386.411</v>
      </c>
      <c r="H6499">
        <f>_xlfn.XLOOKUP(A6499,'List of Molecules Used'!$D$3:$D$55,'List of Molecules Used'!$F$3:$F$55,"",0,1)</f>
        <v>45.167499999999997</v>
      </c>
    </row>
    <row r="6500" spans="1:8">
      <c r="A6500" s="2" t="s">
        <v>178</v>
      </c>
      <c r="B6500" s="2"/>
      <c r="C6500">
        <v>231.85</v>
      </c>
      <c r="D6500">
        <v>9</v>
      </c>
      <c r="E6500">
        <v>104.5</v>
      </c>
      <c r="F6500" t="s">
        <v>237</v>
      </c>
      <c r="G6500">
        <f>_xlfn.XLOOKUP(A6500,'List of Molecules Used'!$D$3:$D$55,'List of Molecules Used'!$E$3:$E$55,"",0,1)</f>
        <v>386.411</v>
      </c>
      <c r="H6500">
        <f>_xlfn.XLOOKUP(A6500,'List of Molecules Used'!$D$3:$D$55,'List of Molecules Used'!$F$3:$F$55,"",0,1)</f>
        <v>45.167499999999997</v>
      </c>
    </row>
    <row r="6501" spans="1:8">
      <c r="A6501" s="2" t="s">
        <v>178</v>
      </c>
      <c r="B6501" s="2"/>
      <c r="C6501">
        <v>231.85</v>
      </c>
      <c r="D6501">
        <v>9.5</v>
      </c>
      <c r="E6501">
        <v>104.49</v>
      </c>
      <c r="F6501" t="s">
        <v>237</v>
      </c>
      <c r="G6501">
        <f>_xlfn.XLOOKUP(A6501,'List of Molecules Used'!$D$3:$D$55,'List of Molecules Used'!$E$3:$E$55,"",0,1)</f>
        <v>386.411</v>
      </c>
      <c r="H6501">
        <f>_xlfn.XLOOKUP(A6501,'List of Molecules Used'!$D$3:$D$55,'List of Molecules Used'!$F$3:$F$55,"",0,1)</f>
        <v>45.167499999999997</v>
      </c>
    </row>
    <row r="6502" spans="1:8">
      <c r="A6502" s="2" t="s">
        <v>178</v>
      </c>
      <c r="B6502" s="2"/>
      <c r="C6502">
        <v>231.85</v>
      </c>
      <c r="D6502">
        <v>10</v>
      </c>
      <c r="E6502">
        <v>104.48</v>
      </c>
      <c r="F6502" t="s">
        <v>237</v>
      </c>
      <c r="G6502">
        <f>_xlfn.XLOOKUP(A6502,'List of Molecules Used'!$D$3:$D$55,'List of Molecules Used'!$E$3:$E$55,"",0,1)</f>
        <v>386.411</v>
      </c>
      <c r="H6502">
        <f>_xlfn.XLOOKUP(A6502,'List of Molecules Used'!$D$3:$D$55,'List of Molecules Used'!$F$3:$F$55,"",0,1)</f>
        <v>45.167499999999997</v>
      </c>
    </row>
    <row r="6503" spans="1:8">
      <c r="A6503" s="2" t="s">
        <v>178</v>
      </c>
      <c r="B6503" s="2"/>
      <c r="C6503">
        <v>270.49</v>
      </c>
      <c r="D6503">
        <v>1</v>
      </c>
      <c r="E6503">
        <v>66.236000000000004</v>
      </c>
      <c r="F6503" t="s">
        <v>238</v>
      </c>
      <c r="G6503">
        <f>_xlfn.XLOOKUP(A6503,'List of Molecules Used'!$D$3:$D$55,'List of Molecules Used'!$E$3:$E$55,"",0,1)</f>
        <v>386.411</v>
      </c>
      <c r="H6503">
        <f>_xlfn.XLOOKUP(A6503,'List of Molecules Used'!$D$3:$D$55,'List of Molecules Used'!$F$3:$F$55,"",0,1)</f>
        <v>45.167499999999997</v>
      </c>
    </row>
    <row r="6504" spans="1:8">
      <c r="A6504" s="2" t="s">
        <v>178</v>
      </c>
      <c r="B6504" s="2"/>
      <c r="C6504">
        <v>270.49</v>
      </c>
      <c r="D6504">
        <v>1.5</v>
      </c>
      <c r="E6504">
        <v>67.909000000000006</v>
      </c>
      <c r="F6504" t="s">
        <v>238</v>
      </c>
      <c r="G6504">
        <f>_xlfn.XLOOKUP(A6504,'List of Molecules Used'!$D$3:$D$55,'List of Molecules Used'!$E$3:$E$55,"",0,1)</f>
        <v>386.411</v>
      </c>
      <c r="H6504">
        <f>_xlfn.XLOOKUP(A6504,'List of Molecules Used'!$D$3:$D$55,'List of Molecules Used'!$F$3:$F$55,"",0,1)</f>
        <v>45.167499999999997</v>
      </c>
    </row>
    <row r="6505" spans="1:8">
      <c r="A6505" s="2" t="s">
        <v>178</v>
      </c>
      <c r="B6505" s="2"/>
      <c r="C6505">
        <v>270.49</v>
      </c>
      <c r="D6505">
        <v>2</v>
      </c>
      <c r="E6505">
        <v>69.721999999999994</v>
      </c>
      <c r="F6505" t="s">
        <v>238</v>
      </c>
      <c r="G6505">
        <f>_xlfn.XLOOKUP(A6505,'List of Molecules Used'!$D$3:$D$55,'List of Molecules Used'!$E$3:$E$55,"",0,1)</f>
        <v>386.411</v>
      </c>
      <c r="H6505">
        <f>_xlfn.XLOOKUP(A6505,'List of Molecules Used'!$D$3:$D$55,'List of Molecules Used'!$F$3:$F$55,"",0,1)</f>
        <v>45.167499999999997</v>
      </c>
    </row>
    <row r="6506" spans="1:8">
      <c r="A6506" s="2" t="s">
        <v>178</v>
      </c>
      <c r="B6506" s="2"/>
      <c r="C6506">
        <v>270.49</v>
      </c>
      <c r="D6506">
        <v>2.3967000000000001</v>
      </c>
      <c r="E6506">
        <v>71.274000000000001</v>
      </c>
      <c r="F6506" t="s">
        <v>238</v>
      </c>
      <c r="G6506">
        <f>_xlfn.XLOOKUP(A6506,'List of Molecules Used'!$D$3:$D$55,'List of Molecules Used'!$E$3:$E$55,"",0,1)</f>
        <v>386.411</v>
      </c>
      <c r="H6506">
        <f>_xlfn.XLOOKUP(A6506,'List of Molecules Used'!$D$3:$D$55,'List of Molecules Used'!$F$3:$F$55,"",0,1)</f>
        <v>45.167499999999997</v>
      </c>
    </row>
    <row r="6507" spans="1:8">
      <c r="A6507" s="2" t="s">
        <v>178</v>
      </c>
      <c r="B6507" s="2"/>
      <c r="C6507">
        <v>270.49</v>
      </c>
      <c r="D6507">
        <v>2.3967000000000001</v>
      </c>
      <c r="E6507">
        <v>111.5</v>
      </c>
      <c r="F6507" t="s">
        <v>237</v>
      </c>
      <c r="G6507">
        <f>_xlfn.XLOOKUP(A6507,'List of Molecules Used'!$D$3:$D$55,'List of Molecules Used'!$E$3:$E$55,"",0,1)</f>
        <v>386.411</v>
      </c>
      <c r="H6507">
        <f>_xlfn.XLOOKUP(A6507,'List of Molecules Used'!$D$3:$D$55,'List of Molecules Used'!$F$3:$F$55,"",0,1)</f>
        <v>45.167499999999997</v>
      </c>
    </row>
    <row r="6508" spans="1:8">
      <c r="A6508" s="2" t="s">
        <v>178</v>
      </c>
      <c r="B6508" s="2"/>
      <c r="C6508">
        <v>270.49</v>
      </c>
      <c r="D6508">
        <v>2.5</v>
      </c>
      <c r="E6508">
        <v>111.5</v>
      </c>
      <c r="F6508" t="s">
        <v>237</v>
      </c>
      <c r="G6508">
        <f>_xlfn.XLOOKUP(A6508,'List of Molecules Used'!$D$3:$D$55,'List of Molecules Used'!$E$3:$E$55,"",0,1)</f>
        <v>386.411</v>
      </c>
      <c r="H6508">
        <f>_xlfn.XLOOKUP(A6508,'List of Molecules Used'!$D$3:$D$55,'List of Molecules Used'!$F$3:$F$55,"",0,1)</f>
        <v>45.167499999999997</v>
      </c>
    </row>
    <row r="6509" spans="1:8">
      <c r="A6509" s="2" t="s">
        <v>178</v>
      </c>
      <c r="B6509" s="2"/>
      <c r="C6509">
        <v>270.49</v>
      </c>
      <c r="D6509">
        <v>3</v>
      </c>
      <c r="E6509">
        <v>111.48</v>
      </c>
      <c r="F6509" t="s">
        <v>237</v>
      </c>
      <c r="G6509">
        <f>_xlfn.XLOOKUP(A6509,'List of Molecules Used'!$D$3:$D$55,'List of Molecules Used'!$E$3:$E$55,"",0,1)</f>
        <v>386.411</v>
      </c>
      <c r="H6509">
        <f>_xlfn.XLOOKUP(A6509,'List of Molecules Used'!$D$3:$D$55,'List of Molecules Used'!$F$3:$F$55,"",0,1)</f>
        <v>45.167499999999997</v>
      </c>
    </row>
    <row r="6510" spans="1:8">
      <c r="A6510" s="2" t="s">
        <v>178</v>
      </c>
      <c r="B6510" s="2"/>
      <c r="C6510">
        <v>270.49</v>
      </c>
      <c r="D6510">
        <v>3.5</v>
      </c>
      <c r="E6510">
        <v>111.46</v>
      </c>
      <c r="F6510" t="s">
        <v>237</v>
      </c>
      <c r="G6510">
        <f>_xlfn.XLOOKUP(A6510,'List of Molecules Used'!$D$3:$D$55,'List of Molecules Used'!$E$3:$E$55,"",0,1)</f>
        <v>386.411</v>
      </c>
      <c r="H6510">
        <f>_xlfn.XLOOKUP(A6510,'List of Molecules Used'!$D$3:$D$55,'List of Molecules Used'!$F$3:$F$55,"",0,1)</f>
        <v>45.167499999999997</v>
      </c>
    </row>
    <row r="6511" spans="1:8">
      <c r="A6511" s="2" t="s">
        <v>178</v>
      </c>
      <c r="B6511" s="2"/>
      <c r="C6511">
        <v>270.49</v>
      </c>
      <c r="D6511">
        <v>4</v>
      </c>
      <c r="E6511">
        <v>111.44</v>
      </c>
      <c r="F6511" t="s">
        <v>237</v>
      </c>
      <c r="G6511">
        <f>_xlfn.XLOOKUP(A6511,'List of Molecules Used'!$D$3:$D$55,'List of Molecules Used'!$E$3:$E$55,"",0,1)</f>
        <v>386.411</v>
      </c>
      <c r="H6511">
        <f>_xlfn.XLOOKUP(A6511,'List of Molecules Used'!$D$3:$D$55,'List of Molecules Used'!$F$3:$F$55,"",0,1)</f>
        <v>45.167499999999997</v>
      </c>
    </row>
    <row r="6512" spans="1:8">
      <c r="A6512" s="2" t="s">
        <v>178</v>
      </c>
      <c r="B6512" s="2"/>
      <c r="C6512">
        <v>270.49</v>
      </c>
      <c r="D6512">
        <v>4.5</v>
      </c>
      <c r="E6512">
        <v>111.42</v>
      </c>
      <c r="F6512" t="s">
        <v>237</v>
      </c>
      <c r="G6512">
        <f>_xlfn.XLOOKUP(A6512,'List of Molecules Used'!$D$3:$D$55,'List of Molecules Used'!$E$3:$E$55,"",0,1)</f>
        <v>386.411</v>
      </c>
      <c r="H6512">
        <f>_xlfn.XLOOKUP(A6512,'List of Molecules Used'!$D$3:$D$55,'List of Molecules Used'!$F$3:$F$55,"",0,1)</f>
        <v>45.167499999999997</v>
      </c>
    </row>
    <row r="6513" spans="1:8">
      <c r="A6513" s="2" t="s">
        <v>178</v>
      </c>
      <c r="B6513" s="2"/>
      <c r="C6513">
        <v>270.49</v>
      </c>
      <c r="D6513">
        <v>5</v>
      </c>
      <c r="E6513">
        <v>111.4</v>
      </c>
      <c r="F6513" t="s">
        <v>237</v>
      </c>
      <c r="G6513">
        <f>_xlfn.XLOOKUP(A6513,'List of Molecules Used'!$D$3:$D$55,'List of Molecules Used'!$E$3:$E$55,"",0,1)</f>
        <v>386.411</v>
      </c>
      <c r="H6513">
        <f>_xlfn.XLOOKUP(A6513,'List of Molecules Used'!$D$3:$D$55,'List of Molecules Used'!$F$3:$F$55,"",0,1)</f>
        <v>45.167499999999997</v>
      </c>
    </row>
    <row r="6514" spans="1:8">
      <c r="A6514" s="2" t="s">
        <v>178</v>
      </c>
      <c r="B6514" s="2"/>
      <c r="C6514">
        <v>270.49</v>
      </c>
      <c r="D6514">
        <v>5.5</v>
      </c>
      <c r="E6514">
        <v>111.38</v>
      </c>
      <c r="F6514" t="s">
        <v>237</v>
      </c>
      <c r="G6514">
        <f>_xlfn.XLOOKUP(A6514,'List of Molecules Used'!$D$3:$D$55,'List of Molecules Used'!$E$3:$E$55,"",0,1)</f>
        <v>386.411</v>
      </c>
      <c r="H6514">
        <f>_xlfn.XLOOKUP(A6514,'List of Molecules Used'!$D$3:$D$55,'List of Molecules Used'!$F$3:$F$55,"",0,1)</f>
        <v>45.167499999999997</v>
      </c>
    </row>
    <row r="6515" spans="1:8">
      <c r="A6515" s="2" t="s">
        <v>178</v>
      </c>
      <c r="B6515" s="2"/>
      <c r="C6515">
        <v>270.49</v>
      </c>
      <c r="D6515">
        <v>6</v>
      </c>
      <c r="E6515">
        <v>111.37</v>
      </c>
      <c r="F6515" t="s">
        <v>237</v>
      </c>
      <c r="G6515">
        <f>_xlfn.XLOOKUP(A6515,'List of Molecules Used'!$D$3:$D$55,'List of Molecules Used'!$E$3:$E$55,"",0,1)</f>
        <v>386.411</v>
      </c>
      <c r="H6515">
        <f>_xlfn.XLOOKUP(A6515,'List of Molecules Used'!$D$3:$D$55,'List of Molecules Used'!$F$3:$F$55,"",0,1)</f>
        <v>45.167499999999997</v>
      </c>
    </row>
    <row r="6516" spans="1:8">
      <c r="A6516" s="2" t="s">
        <v>178</v>
      </c>
      <c r="B6516" s="2"/>
      <c r="C6516">
        <v>270.49</v>
      </c>
      <c r="D6516">
        <v>6.5</v>
      </c>
      <c r="E6516">
        <v>111.35</v>
      </c>
      <c r="F6516" t="s">
        <v>237</v>
      </c>
      <c r="G6516">
        <f>_xlfn.XLOOKUP(A6516,'List of Molecules Used'!$D$3:$D$55,'List of Molecules Used'!$E$3:$E$55,"",0,1)</f>
        <v>386.411</v>
      </c>
      <c r="H6516">
        <f>_xlfn.XLOOKUP(A6516,'List of Molecules Used'!$D$3:$D$55,'List of Molecules Used'!$F$3:$F$55,"",0,1)</f>
        <v>45.167499999999997</v>
      </c>
    </row>
    <row r="6517" spans="1:8">
      <c r="A6517" s="2" t="s">
        <v>178</v>
      </c>
      <c r="B6517" s="2"/>
      <c r="C6517">
        <v>270.49</v>
      </c>
      <c r="D6517">
        <v>7</v>
      </c>
      <c r="E6517">
        <v>111.33</v>
      </c>
      <c r="F6517" t="s">
        <v>237</v>
      </c>
      <c r="G6517">
        <f>_xlfn.XLOOKUP(A6517,'List of Molecules Used'!$D$3:$D$55,'List of Molecules Used'!$E$3:$E$55,"",0,1)</f>
        <v>386.411</v>
      </c>
      <c r="H6517">
        <f>_xlfn.XLOOKUP(A6517,'List of Molecules Used'!$D$3:$D$55,'List of Molecules Used'!$F$3:$F$55,"",0,1)</f>
        <v>45.167499999999997</v>
      </c>
    </row>
    <row r="6518" spans="1:8">
      <c r="A6518" s="2" t="s">
        <v>178</v>
      </c>
      <c r="B6518" s="2"/>
      <c r="C6518">
        <v>270.49</v>
      </c>
      <c r="D6518">
        <v>7.5</v>
      </c>
      <c r="E6518">
        <v>111.31</v>
      </c>
      <c r="F6518" t="s">
        <v>237</v>
      </c>
      <c r="G6518">
        <f>_xlfn.XLOOKUP(A6518,'List of Molecules Used'!$D$3:$D$55,'List of Molecules Used'!$E$3:$E$55,"",0,1)</f>
        <v>386.411</v>
      </c>
      <c r="H6518">
        <f>_xlfn.XLOOKUP(A6518,'List of Molecules Used'!$D$3:$D$55,'List of Molecules Used'!$F$3:$F$55,"",0,1)</f>
        <v>45.167499999999997</v>
      </c>
    </row>
    <row r="6519" spans="1:8">
      <c r="A6519" s="2" t="s">
        <v>178</v>
      </c>
      <c r="B6519" s="2"/>
      <c r="C6519">
        <v>270.49</v>
      </c>
      <c r="D6519">
        <v>8</v>
      </c>
      <c r="E6519">
        <v>111.29</v>
      </c>
      <c r="F6519" t="s">
        <v>237</v>
      </c>
      <c r="G6519">
        <f>_xlfn.XLOOKUP(A6519,'List of Molecules Used'!$D$3:$D$55,'List of Molecules Used'!$E$3:$E$55,"",0,1)</f>
        <v>386.411</v>
      </c>
      <c r="H6519">
        <f>_xlfn.XLOOKUP(A6519,'List of Molecules Used'!$D$3:$D$55,'List of Molecules Used'!$F$3:$F$55,"",0,1)</f>
        <v>45.167499999999997</v>
      </c>
    </row>
    <row r="6520" spans="1:8">
      <c r="A6520" s="2" t="s">
        <v>178</v>
      </c>
      <c r="B6520" s="2"/>
      <c r="C6520">
        <v>270.49</v>
      </c>
      <c r="D6520">
        <v>8.5</v>
      </c>
      <c r="E6520">
        <v>111.27</v>
      </c>
      <c r="F6520" t="s">
        <v>237</v>
      </c>
      <c r="G6520">
        <f>_xlfn.XLOOKUP(A6520,'List of Molecules Used'!$D$3:$D$55,'List of Molecules Used'!$E$3:$E$55,"",0,1)</f>
        <v>386.411</v>
      </c>
      <c r="H6520">
        <f>_xlfn.XLOOKUP(A6520,'List of Molecules Used'!$D$3:$D$55,'List of Molecules Used'!$F$3:$F$55,"",0,1)</f>
        <v>45.167499999999997</v>
      </c>
    </row>
    <row r="6521" spans="1:8">
      <c r="A6521" s="2" t="s">
        <v>178</v>
      </c>
      <c r="B6521" s="2"/>
      <c r="C6521">
        <v>270.49</v>
      </c>
      <c r="D6521">
        <v>9</v>
      </c>
      <c r="E6521">
        <v>111.25</v>
      </c>
      <c r="F6521" t="s">
        <v>237</v>
      </c>
      <c r="G6521">
        <f>_xlfn.XLOOKUP(A6521,'List of Molecules Used'!$D$3:$D$55,'List of Molecules Used'!$E$3:$E$55,"",0,1)</f>
        <v>386.411</v>
      </c>
      <c r="H6521">
        <f>_xlfn.XLOOKUP(A6521,'List of Molecules Used'!$D$3:$D$55,'List of Molecules Used'!$F$3:$F$55,"",0,1)</f>
        <v>45.167499999999997</v>
      </c>
    </row>
    <row r="6522" spans="1:8">
      <c r="A6522" s="2" t="s">
        <v>178</v>
      </c>
      <c r="B6522" s="2"/>
      <c r="C6522">
        <v>270.49</v>
      </c>
      <c r="D6522">
        <v>9.5</v>
      </c>
      <c r="E6522">
        <v>111.24</v>
      </c>
      <c r="F6522" t="s">
        <v>237</v>
      </c>
      <c r="G6522">
        <f>_xlfn.XLOOKUP(A6522,'List of Molecules Used'!$D$3:$D$55,'List of Molecules Used'!$E$3:$E$55,"",0,1)</f>
        <v>386.411</v>
      </c>
      <c r="H6522">
        <f>_xlfn.XLOOKUP(A6522,'List of Molecules Used'!$D$3:$D$55,'List of Molecules Used'!$F$3:$F$55,"",0,1)</f>
        <v>45.167499999999997</v>
      </c>
    </row>
    <row r="6523" spans="1:8">
      <c r="A6523" s="2" t="s">
        <v>178</v>
      </c>
      <c r="B6523" s="2"/>
      <c r="C6523">
        <v>270.49</v>
      </c>
      <c r="D6523">
        <v>10</v>
      </c>
      <c r="E6523">
        <v>111.22</v>
      </c>
      <c r="F6523" t="s">
        <v>237</v>
      </c>
      <c r="G6523">
        <f>_xlfn.XLOOKUP(A6523,'List of Molecules Used'!$D$3:$D$55,'List of Molecules Used'!$E$3:$E$55,"",0,1)</f>
        <v>386.411</v>
      </c>
      <c r="H6523">
        <f>_xlfn.XLOOKUP(A6523,'List of Molecules Used'!$D$3:$D$55,'List of Molecules Used'!$F$3:$F$55,"",0,1)</f>
        <v>45.167499999999997</v>
      </c>
    </row>
    <row r="6524" spans="1:8">
      <c r="A6524" s="2" t="s">
        <v>178</v>
      </c>
      <c r="B6524" s="2"/>
      <c r="C6524">
        <v>309.13</v>
      </c>
      <c r="D6524">
        <v>1</v>
      </c>
      <c r="E6524">
        <v>70.775999999999996</v>
      </c>
      <c r="F6524" t="s">
        <v>238</v>
      </c>
      <c r="G6524">
        <f>_xlfn.XLOOKUP(A6524,'List of Molecules Used'!$D$3:$D$55,'List of Molecules Used'!$E$3:$E$55,"",0,1)</f>
        <v>386.411</v>
      </c>
      <c r="H6524">
        <f>_xlfn.XLOOKUP(A6524,'List of Molecules Used'!$D$3:$D$55,'List of Molecules Used'!$F$3:$F$55,"",0,1)</f>
        <v>45.167499999999997</v>
      </c>
    </row>
    <row r="6525" spans="1:8">
      <c r="A6525" s="2" t="s">
        <v>178</v>
      </c>
      <c r="B6525" s="2"/>
      <c r="C6525">
        <v>309.13</v>
      </c>
      <c r="D6525">
        <v>1.5</v>
      </c>
      <c r="E6525">
        <v>71.634</v>
      </c>
      <c r="F6525" t="s">
        <v>238</v>
      </c>
      <c r="G6525">
        <f>_xlfn.XLOOKUP(A6525,'List of Molecules Used'!$D$3:$D$55,'List of Molecules Used'!$E$3:$E$55,"",0,1)</f>
        <v>386.411</v>
      </c>
      <c r="H6525">
        <f>_xlfn.XLOOKUP(A6525,'List of Molecules Used'!$D$3:$D$55,'List of Molecules Used'!$F$3:$F$55,"",0,1)</f>
        <v>45.167499999999997</v>
      </c>
    </row>
    <row r="6526" spans="1:8">
      <c r="A6526" s="2" t="s">
        <v>178</v>
      </c>
      <c r="B6526" s="2"/>
      <c r="C6526">
        <v>309.13</v>
      </c>
      <c r="D6526">
        <v>2</v>
      </c>
      <c r="E6526">
        <v>72.53</v>
      </c>
      <c r="F6526" t="s">
        <v>238</v>
      </c>
      <c r="G6526">
        <f>_xlfn.XLOOKUP(A6526,'List of Molecules Used'!$D$3:$D$55,'List of Molecules Used'!$E$3:$E$55,"",0,1)</f>
        <v>386.411</v>
      </c>
      <c r="H6526">
        <f>_xlfn.XLOOKUP(A6526,'List of Molecules Used'!$D$3:$D$55,'List of Molecules Used'!$F$3:$F$55,"",0,1)</f>
        <v>45.167499999999997</v>
      </c>
    </row>
    <row r="6527" spans="1:8">
      <c r="A6527" s="2" t="s">
        <v>178</v>
      </c>
      <c r="B6527" s="2"/>
      <c r="C6527">
        <v>309.13</v>
      </c>
      <c r="D6527">
        <v>2.5</v>
      </c>
      <c r="E6527">
        <v>73.468000000000004</v>
      </c>
      <c r="F6527" t="s">
        <v>238</v>
      </c>
      <c r="G6527">
        <f>_xlfn.XLOOKUP(A6527,'List of Molecules Used'!$D$3:$D$55,'List of Molecules Used'!$E$3:$E$55,"",0,1)</f>
        <v>386.411</v>
      </c>
      <c r="H6527">
        <f>_xlfn.XLOOKUP(A6527,'List of Molecules Used'!$D$3:$D$55,'List of Molecules Used'!$F$3:$F$55,"",0,1)</f>
        <v>45.167499999999997</v>
      </c>
    </row>
    <row r="6528" spans="1:8">
      <c r="A6528" s="2" t="s">
        <v>178</v>
      </c>
      <c r="B6528" s="2"/>
      <c r="C6528">
        <v>309.13</v>
      </c>
      <c r="D6528">
        <v>3</v>
      </c>
      <c r="E6528">
        <v>74.45</v>
      </c>
      <c r="F6528" t="s">
        <v>238</v>
      </c>
      <c r="G6528">
        <f>_xlfn.XLOOKUP(A6528,'List of Molecules Used'!$D$3:$D$55,'List of Molecules Used'!$E$3:$E$55,"",0,1)</f>
        <v>386.411</v>
      </c>
      <c r="H6528">
        <f>_xlfn.XLOOKUP(A6528,'List of Molecules Used'!$D$3:$D$55,'List of Molecules Used'!$F$3:$F$55,"",0,1)</f>
        <v>45.167499999999997</v>
      </c>
    </row>
    <row r="6529" spans="1:8">
      <c r="A6529" s="2" t="s">
        <v>178</v>
      </c>
      <c r="B6529" s="2"/>
      <c r="C6529">
        <v>309.13</v>
      </c>
      <c r="D6529">
        <v>3.5</v>
      </c>
      <c r="E6529">
        <v>75.483000000000004</v>
      </c>
      <c r="F6529" t="s">
        <v>238</v>
      </c>
      <c r="G6529">
        <f>_xlfn.XLOOKUP(A6529,'List of Molecules Used'!$D$3:$D$55,'List of Molecules Used'!$E$3:$E$55,"",0,1)</f>
        <v>386.411</v>
      </c>
      <c r="H6529">
        <f>_xlfn.XLOOKUP(A6529,'List of Molecules Used'!$D$3:$D$55,'List of Molecules Used'!$F$3:$F$55,"",0,1)</f>
        <v>45.167499999999997</v>
      </c>
    </row>
    <row r="6530" spans="1:8">
      <c r="A6530" s="2" t="s">
        <v>178</v>
      </c>
      <c r="B6530" s="2"/>
      <c r="C6530">
        <v>309.13</v>
      </c>
      <c r="D6530">
        <v>4</v>
      </c>
      <c r="E6530">
        <v>76.569999999999993</v>
      </c>
      <c r="F6530" t="s">
        <v>238</v>
      </c>
      <c r="G6530">
        <f>_xlfn.XLOOKUP(A6530,'List of Molecules Used'!$D$3:$D$55,'List of Molecules Used'!$E$3:$E$55,"",0,1)</f>
        <v>386.411</v>
      </c>
      <c r="H6530">
        <f>_xlfn.XLOOKUP(A6530,'List of Molecules Used'!$D$3:$D$55,'List of Molecules Used'!$F$3:$F$55,"",0,1)</f>
        <v>45.167499999999997</v>
      </c>
    </row>
    <row r="6531" spans="1:8">
      <c r="A6531" s="2" t="s">
        <v>178</v>
      </c>
      <c r="B6531" s="2"/>
      <c r="C6531">
        <v>309.13</v>
      </c>
      <c r="D6531">
        <v>4.5</v>
      </c>
      <c r="E6531">
        <v>77.716999999999999</v>
      </c>
      <c r="F6531" t="s">
        <v>238</v>
      </c>
      <c r="G6531">
        <f>_xlfn.XLOOKUP(A6531,'List of Molecules Used'!$D$3:$D$55,'List of Molecules Used'!$E$3:$E$55,"",0,1)</f>
        <v>386.411</v>
      </c>
      <c r="H6531">
        <f>_xlfn.XLOOKUP(A6531,'List of Molecules Used'!$D$3:$D$55,'List of Molecules Used'!$F$3:$F$55,"",0,1)</f>
        <v>45.167499999999997</v>
      </c>
    </row>
    <row r="6532" spans="1:8">
      <c r="A6532" s="2" t="s">
        <v>178</v>
      </c>
      <c r="B6532" s="2"/>
      <c r="C6532">
        <v>309.13</v>
      </c>
      <c r="D6532">
        <v>5</v>
      </c>
      <c r="E6532">
        <v>78.930999999999997</v>
      </c>
      <c r="F6532" t="s">
        <v>238</v>
      </c>
      <c r="G6532">
        <f>_xlfn.XLOOKUP(A6532,'List of Molecules Used'!$D$3:$D$55,'List of Molecules Used'!$E$3:$E$55,"",0,1)</f>
        <v>386.411</v>
      </c>
      <c r="H6532">
        <f>_xlfn.XLOOKUP(A6532,'List of Molecules Used'!$D$3:$D$55,'List of Molecules Used'!$F$3:$F$55,"",0,1)</f>
        <v>45.167499999999997</v>
      </c>
    </row>
    <row r="6533" spans="1:8">
      <c r="A6533" s="2" t="s">
        <v>178</v>
      </c>
      <c r="B6533" s="2"/>
      <c r="C6533">
        <v>309.13</v>
      </c>
      <c r="D6533">
        <v>5.5</v>
      </c>
      <c r="E6533">
        <v>80.218999999999994</v>
      </c>
      <c r="F6533" t="s">
        <v>238</v>
      </c>
      <c r="G6533">
        <f>_xlfn.XLOOKUP(A6533,'List of Molecules Used'!$D$3:$D$55,'List of Molecules Used'!$E$3:$E$55,"",0,1)</f>
        <v>386.411</v>
      </c>
      <c r="H6533">
        <f>_xlfn.XLOOKUP(A6533,'List of Molecules Used'!$D$3:$D$55,'List of Molecules Used'!$F$3:$F$55,"",0,1)</f>
        <v>45.167499999999997</v>
      </c>
    </row>
    <row r="6534" spans="1:8">
      <c r="A6534" s="2" t="s">
        <v>178</v>
      </c>
      <c r="B6534" s="2"/>
      <c r="C6534">
        <v>309.13</v>
      </c>
      <c r="D6534">
        <v>6</v>
      </c>
      <c r="E6534">
        <v>81.590999999999994</v>
      </c>
      <c r="F6534" t="s">
        <v>238</v>
      </c>
      <c r="G6534">
        <f>_xlfn.XLOOKUP(A6534,'List of Molecules Used'!$D$3:$D$55,'List of Molecules Used'!$E$3:$E$55,"",0,1)</f>
        <v>386.411</v>
      </c>
      <c r="H6534">
        <f>_xlfn.XLOOKUP(A6534,'List of Molecules Used'!$D$3:$D$55,'List of Molecules Used'!$F$3:$F$55,"",0,1)</f>
        <v>45.167499999999997</v>
      </c>
    </row>
    <row r="6535" spans="1:8">
      <c r="A6535" s="2" t="s">
        <v>178</v>
      </c>
      <c r="B6535" s="2"/>
      <c r="C6535">
        <v>309.13</v>
      </c>
      <c r="D6535">
        <v>6.5</v>
      </c>
      <c r="E6535">
        <v>83.055000000000007</v>
      </c>
      <c r="F6535" t="s">
        <v>238</v>
      </c>
      <c r="G6535">
        <f>_xlfn.XLOOKUP(A6535,'List of Molecules Used'!$D$3:$D$55,'List of Molecules Used'!$E$3:$E$55,"",0,1)</f>
        <v>386.411</v>
      </c>
      <c r="H6535">
        <f>_xlfn.XLOOKUP(A6535,'List of Molecules Used'!$D$3:$D$55,'List of Molecules Used'!$F$3:$F$55,"",0,1)</f>
        <v>45.167499999999997</v>
      </c>
    </row>
    <row r="6536" spans="1:8">
      <c r="A6536" s="2" t="s">
        <v>178</v>
      </c>
      <c r="B6536" s="2"/>
      <c r="C6536">
        <v>309.13</v>
      </c>
      <c r="D6536">
        <v>7</v>
      </c>
      <c r="E6536">
        <v>84.626000000000005</v>
      </c>
      <c r="F6536" t="s">
        <v>238</v>
      </c>
      <c r="G6536">
        <f>_xlfn.XLOOKUP(A6536,'List of Molecules Used'!$D$3:$D$55,'List of Molecules Used'!$E$3:$E$55,"",0,1)</f>
        <v>386.411</v>
      </c>
      <c r="H6536">
        <f>_xlfn.XLOOKUP(A6536,'List of Molecules Used'!$D$3:$D$55,'List of Molecules Used'!$F$3:$F$55,"",0,1)</f>
        <v>45.167499999999997</v>
      </c>
    </row>
    <row r="6537" spans="1:8">
      <c r="A6537" s="2" t="s">
        <v>178</v>
      </c>
      <c r="B6537" s="2"/>
      <c r="C6537">
        <v>309.13</v>
      </c>
      <c r="D6537">
        <v>7.5</v>
      </c>
      <c r="E6537">
        <v>86.317999999999998</v>
      </c>
      <c r="F6537" t="s">
        <v>238</v>
      </c>
      <c r="G6537">
        <f>_xlfn.XLOOKUP(A6537,'List of Molecules Used'!$D$3:$D$55,'List of Molecules Used'!$E$3:$E$55,"",0,1)</f>
        <v>386.411</v>
      </c>
      <c r="H6537">
        <f>_xlfn.XLOOKUP(A6537,'List of Molecules Used'!$D$3:$D$55,'List of Molecules Used'!$F$3:$F$55,"",0,1)</f>
        <v>45.167499999999997</v>
      </c>
    </row>
    <row r="6538" spans="1:8">
      <c r="A6538" s="2" t="s">
        <v>178</v>
      </c>
      <c r="B6538" s="2"/>
      <c r="C6538">
        <v>309.13</v>
      </c>
      <c r="D6538">
        <v>8</v>
      </c>
      <c r="E6538">
        <v>88.149000000000001</v>
      </c>
      <c r="F6538" t="s">
        <v>238</v>
      </c>
      <c r="G6538">
        <f>_xlfn.XLOOKUP(A6538,'List of Molecules Used'!$D$3:$D$55,'List of Molecules Used'!$E$3:$E$55,"",0,1)</f>
        <v>386.411</v>
      </c>
      <c r="H6538">
        <f>_xlfn.XLOOKUP(A6538,'List of Molecules Used'!$D$3:$D$55,'List of Molecules Used'!$F$3:$F$55,"",0,1)</f>
        <v>45.167499999999997</v>
      </c>
    </row>
    <row r="6539" spans="1:8">
      <c r="A6539" s="2" t="s">
        <v>178</v>
      </c>
      <c r="B6539" s="2"/>
      <c r="C6539">
        <v>309.13</v>
      </c>
      <c r="D6539">
        <v>8.1553000000000004</v>
      </c>
      <c r="E6539">
        <v>88.748999999999995</v>
      </c>
      <c r="F6539" t="s">
        <v>238</v>
      </c>
      <c r="G6539">
        <f>_xlfn.XLOOKUP(A6539,'List of Molecules Used'!$D$3:$D$55,'List of Molecules Used'!$E$3:$E$55,"",0,1)</f>
        <v>386.411</v>
      </c>
      <c r="H6539">
        <f>_xlfn.XLOOKUP(A6539,'List of Molecules Used'!$D$3:$D$55,'List of Molecules Used'!$F$3:$F$55,"",0,1)</f>
        <v>45.167499999999997</v>
      </c>
    </row>
    <row r="6540" spans="1:8">
      <c r="A6540" s="2" t="s">
        <v>178</v>
      </c>
      <c r="B6540" s="2"/>
      <c r="C6540">
        <v>309.13</v>
      </c>
      <c r="D6540">
        <v>8.1553000000000004</v>
      </c>
      <c r="E6540">
        <v>122.83</v>
      </c>
      <c r="F6540" t="s">
        <v>237</v>
      </c>
      <c r="G6540">
        <f>_xlfn.XLOOKUP(A6540,'List of Molecules Used'!$D$3:$D$55,'List of Molecules Used'!$E$3:$E$55,"",0,1)</f>
        <v>386.411</v>
      </c>
      <c r="H6540">
        <f>_xlfn.XLOOKUP(A6540,'List of Molecules Used'!$D$3:$D$55,'List of Molecules Used'!$F$3:$F$55,"",0,1)</f>
        <v>45.167499999999997</v>
      </c>
    </row>
    <row r="6541" spans="1:8">
      <c r="A6541" s="2" t="s">
        <v>178</v>
      </c>
      <c r="B6541" s="2"/>
      <c r="C6541">
        <v>309.13</v>
      </c>
      <c r="D6541">
        <v>8.5</v>
      </c>
      <c r="E6541">
        <v>122.79</v>
      </c>
      <c r="F6541" t="s">
        <v>237</v>
      </c>
      <c r="G6541">
        <f>_xlfn.XLOOKUP(A6541,'List of Molecules Used'!$D$3:$D$55,'List of Molecules Used'!$E$3:$E$55,"",0,1)</f>
        <v>386.411</v>
      </c>
      <c r="H6541">
        <f>_xlfn.XLOOKUP(A6541,'List of Molecules Used'!$D$3:$D$55,'List of Molecules Used'!$F$3:$F$55,"",0,1)</f>
        <v>45.167499999999997</v>
      </c>
    </row>
    <row r="6542" spans="1:8">
      <c r="A6542" s="2" t="s">
        <v>178</v>
      </c>
      <c r="B6542" s="2"/>
      <c r="C6542">
        <v>309.13</v>
      </c>
      <c r="D6542">
        <v>9</v>
      </c>
      <c r="E6542">
        <v>122.74</v>
      </c>
      <c r="F6542" t="s">
        <v>237</v>
      </c>
      <c r="G6542">
        <f>_xlfn.XLOOKUP(A6542,'List of Molecules Used'!$D$3:$D$55,'List of Molecules Used'!$E$3:$E$55,"",0,1)</f>
        <v>386.411</v>
      </c>
      <c r="H6542">
        <f>_xlfn.XLOOKUP(A6542,'List of Molecules Used'!$D$3:$D$55,'List of Molecules Used'!$F$3:$F$55,"",0,1)</f>
        <v>45.167499999999997</v>
      </c>
    </row>
    <row r="6543" spans="1:8">
      <c r="A6543" s="2" t="s">
        <v>178</v>
      </c>
      <c r="B6543" s="2"/>
      <c r="C6543">
        <v>309.13</v>
      </c>
      <c r="D6543">
        <v>9.5</v>
      </c>
      <c r="E6543">
        <v>122.68</v>
      </c>
      <c r="F6543" t="s">
        <v>237</v>
      </c>
      <c r="G6543">
        <f>_xlfn.XLOOKUP(A6543,'List of Molecules Used'!$D$3:$D$55,'List of Molecules Used'!$E$3:$E$55,"",0,1)</f>
        <v>386.411</v>
      </c>
      <c r="H6543">
        <f>_xlfn.XLOOKUP(A6543,'List of Molecules Used'!$D$3:$D$55,'List of Molecules Used'!$F$3:$F$55,"",0,1)</f>
        <v>45.167499999999997</v>
      </c>
    </row>
    <row r="6544" spans="1:8">
      <c r="A6544" s="2" t="s">
        <v>178</v>
      </c>
      <c r="B6544" s="2"/>
      <c r="C6544">
        <v>309.13</v>
      </c>
      <c r="D6544">
        <v>10</v>
      </c>
      <c r="E6544">
        <v>122.63</v>
      </c>
      <c r="F6544" t="s">
        <v>237</v>
      </c>
      <c r="G6544">
        <f>_xlfn.XLOOKUP(A6544,'List of Molecules Used'!$D$3:$D$55,'List of Molecules Used'!$E$3:$E$55,"",0,1)</f>
        <v>386.411</v>
      </c>
      <c r="H6544">
        <f>_xlfn.XLOOKUP(A6544,'List of Molecules Used'!$D$3:$D$55,'List of Molecules Used'!$F$3:$F$55,"",0,1)</f>
        <v>45.167499999999997</v>
      </c>
    </row>
    <row r="6545" spans="1:8">
      <c r="A6545" s="2" t="s">
        <v>178</v>
      </c>
      <c r="B6545" s="2"/>
      <c r="C6545">
        <v>347.77</v>
      </c>
      <c r="D6545">
        <v>1</v>
      </c>
      <c r="E6545">
        <v>76.022000000000006</v>
      </c>
      <c r="F6545" t="s">
        <v>238</v>
      </c>
      <c r="G6545">
        <f>_xlfn.XLOOKUP(A6545,'List of Molecules Used'!$D$3:$D$55,'List of Molecules Used'!$E$3:$E$55,"",0,1)</f>
        <v>386.411</v>
      </c>
      <c r="H6545">
        <f>_xlfn.XLOOKUP(A6545,'List of Molecules Used'!$D$3:$D$55,'List of Molecules Used'!$F$3:$F$55,"",0,1)</f>
        <v>45.167499999999997</v>
      </c>
    </row>
    <row r="6546" spans="1:8">
      <c r="A6546" s="2" t="s">
        <v>178</v>
      </c>
      <c r="B6546" s="2"/>
      <c r="C6546">
        <v>347.77</v>
      </c>
      <c r="D6546">
        <v>1.5</v>
      </c>
      <c r="E6546">
        <v>76.516999999999996</v>
      </c>
      <c r="F6546" t="s">
        <v>238</v>
      </c>
      <c r="G6546">
        <f>_xlfn.XLOOKUP(A6546,'List of Molecules Used'!$D$3:$D$55,'List of Molecules Used'!$E$3:$E$55,"",0,1)</f>
        <v>386.411</v>
      </c>
      <c r="H6546">
        <f>_xlfn.XLOOKUP(A6546,'List of Molecules Used'!$D$3:$D$55,'List of Molecules Used'!$F$3:$F$55,"",0,1)</f>
        <v>45.167499999999997</v>
      </c>
    </row>
    <row r="6547" spans="1:8">
      <c r="A6547" s="2" t="s">
        <v>178</v>
      </c>
      <c r="B6547" s="2"/>
      <c r="C6547">
        <v>347.77</v>
      </c>
      <c r="D6547">
        <v>2</v>
      </c>
      <c r="E6547">
        <v>77.025000000000006</v>
      </c>
      <c r="F6547" t="s">
        <v>238</v>
      </c>
      <c r="G6547">
        <f>_xlfn.XLOOKUP(A6547,'List of Molecules Used'!$D$3:$D$55,'List of Molecules Used'!$E$3:$E$55,"",0,1)</f>
        <v>386.411</v>
      </c>
      <c r="H6547">
        <f>_xlfn.XLOOKUP(A6547,'List of Molecules Used'!$D$3:$D$55,'List of Molecules Used'!$F$3:$F$55,"",0,1)</f>
        <v>45.167499999999997</v>
      </c>
    </row>
    <row r="6548" spans="1:8">
      <c r="A6548" s="2" t="s">
        <v>178</v>
      </c>
      <c r="B6548" s="2"/>
      <c r="C6548">
        <v>347.77</v>
      </c>
      <c r="D6548">
        <v>2.5</v>
      </c>
      <c r="E6548">
        <v>77.546000000000006</v>
      </c>
      <c r="F6548" t="s">
        <v>238</v>
      </c>
      <c r="G6548">
        <f>_xlfn.XLOOKUP(A6548,'List of Molecules Used'!$D$3:$D$55,'List of Molecules Used'!$E$3:$E$55,"",0,1)</f>
        <v>386.411</v>
      </c>
      <c r="H6548">
        <f>_xlfn.XLOOKUP(A6548,'List of Molecules Used'!$D$3:$D$55,'List of Molecules Used'!$F$3:$F$55,"",0,1)</f>
        <v>45.167499999999997</v>
      </c>
    </row>
    <row r="6549" spans="1:8">
      <c r="A6549" s="2" t="s">
        <v>178</v>
      </c>
      <c r="B6549" s="2"/>
      <c r="C6549">
        <v>347.77</v>
      </c>
      <c r="D6549">
        <v>3</v>
      </c>
      <c r="E6549">
        <v>78.082999999999998</v>
      </c>
      <c r="F6549" t="s">
        <v>238</v>
      </c>
      <c r="G6549">
        <f>_xlfn.XLOOKUP(A6549,'List of Molecules Used'!$D$3:$D$55,'List of Molecules Used'!$E$3:$E$55,"",0,1)</f>
        <v>386.411</v>
      </c>
      <c r="H6549">
        <f>_xlfn.XLOOKUP(A6549,'List of Molecules Used'!$D$3:$D$55,'List of Molecules Used'!$F$3:$F$55,"",0,1)</f>
        <v>45.167499999999997</v>
      </c>
    </row>
    <row r="6550" spans="1:8">
      <c r="A6550" s="2" t="s">
        <v>178</v>
      </c>
      <c r="B6550" s="2"/>
      <c r="C6550">
        <v>347.77</v>
      </c>
      <c r="D6550">
        <v>3.5</v>
      </c>
      <c r="E6550">
        <v>78.635000000000005</v>
      </c>
      <c r="F6550" t="s">
        <v>238</v>
      </c>
      <c r="G6550">
        <f>_xlfn.XLOOKUP(A6550,'List of Molecules Used'!$D$3:$D$55,'List of Molecules Used'!$E$3:$E$55,"",0,1)</f>
        <v>386.411</v>
      </c>
      <c r="H6550">
        <f>_xlfn.XLOOKUP(A6550,'List of Molecules Used'!$D$3:$D$55,'List of Molecules Used'!$F$3:$F$55,"",0,1)</f>
        <v>45.167499999999997</v>
      </c>
    </row>
    <row r="6551" spans="1:8">
      <c r="A6551" s="2" t="s">
        <v>178</v>
      </c>
      <c r="B6551" s="2"/>
      <c r="C6551">
        <v>347.77</v>
      </c>
      <c r="D6551">
        <v>4</v>
      </c>
      <c r="E6551">
        <v>79.203000000000003</v>
      </c>
      <c r="F6551" t="s">
        <v>238</v>
      </c>
      <c r="G6551">
        <f>_xlfn.XLOOKUP(A6551,'List of Molecules Used'!$D$3:$D$55,'List of Molecules Used'!$E$3:$E$55,"",0,1)</f>
        <v>386.411</v>
      </c>
      <c r="H6551">
        <f>_xlfn.XLOOKUP(A6551,'List of Molecules Used'!$D$3:$D$55,'List of Molecules Used'!$F$3:$F$55,"",0,1)</f>
        <v>45.167499999999997</v>
      </c>
    </row>
    <row r="6552" spans="1:8">
      <c r="A6552" s="2" t="s">
        <v>178</v>
      </c>
      <c r="B6552" s="2"/>
      <c r="C6552">
        <v>347.77</v>
      </c>
      <c r="D6552">
        <v>4.5</v>
      </c>
      <c r="E6552">
        <v>79.789000000000001</v>
      </c>
      <c r="F6552" t="s">
        <v>238</v>
      </c>
      <c r="G6552">
        <f>_xlfn.XLOOKUP(A6552,'List of Molecules Used'!$D$3:$D$55,'List of Molecules Used'!$E$3:$E$55,"",0,1)</f>
        <v>386.411</v>
      </c>
      <c r="H6552">
        <f>_xlfn.XLOOKUP(A6552,'List of Molecules Used'!$D$3:$D$55,'List of Molecules Used'!$F$3:$F$55,"",0,1)</f>
        <v>45.167499999999997</v>
      </c>
    </row>
    <row r="6553" spans="1:8">
      <c r="A6553" s="2" t="s">
        <v>178</v>
      </c>
      <c r="B6553" s="2"/>
      <c r="C6553">
        <v>347.77</v>
      </c>
      <c r="D6553">
        <v>5</v>
      </c>
      <c r="E6553">
        <v>80.391999999999996</v>
      </c>
      <c r="F6553" t="s">
        <v>238</v>
      </c>
      <c r="G6553">
        <f>_xlfn.XLOOKUP(A6553,'List of Molecules Used'!$D$3:$D$55,'List of Molecules Used'!$E$3:$E$55,"",0,1)</f>
        <v>386.411</v>
      </c>
      <c r="H6553">
        <f>_xlfn.XLOOKUP(A6553,'List of Molecules Used'!$D$3:$D$55,'List of Molecules Used'!$F$3:$F$55,"",0,1)</f>
        <v>45.167499999999997</v>
      </c>
    </row>
    <row r="6554" spans="1:8">
      <c r="A6554" s="2" t="s">
        <v>178</v>
      </c>
      <c r="B6554" s="2"/>
      <c r="C6554">
        <v>347.77</v>
      </c>
      <c r="D6554">
        <v>5.5</v>
      </c>
      <c r="E6554">
        <v>81.015000000000001</v>
      </c>
      <c r="F6554" t="s">
        <v>238</v>
      </c>
      <c r="G6554">
        <f>_xlfn.XLOOKUP(A6554,'List of Molecules Used'!$D$3:$D$55,'List of Molecules Used'!$E$3:$E$55,"",0,1)</f>
        <v>386.411</v>
      </c>
      <c r="H6554">
        <f>_xlfn.XLOOKUP(A6554,'List of Molecules Used'!$D$3:$D$55,'List of Molecules Used'!$F$3:$F$55,"",0,1)</f>
        <v>45.167499999999997</v>
      </c>
    </row>
    <row r="6555" spans="1:8">
      <c r="A6555" s="2" t="s">
        <v>178</v>
      </c>
      <c r="B6555" s="2"/>
      <c r="C6555">
        <v>347.77</v>
      </c>
      <c r="D6555">
        <v>6</v>
      </c>
      <c r="E6555">
        <v>81.658000000000001</v>
      </c>
      <c r="F6555" t="s">
        <v>238</v>
      </c>
      <c r="G6555">
        <f>_xlfn.XLOOKUP(A6555,'List of Molecules Used'!$D$3:$D$55,'List of Molecules Used'!$E$3:$E$55,"",0,1)</f>
        <v>386.411</v>
      </c>
      <c r="H6555">
        <f>_xlfn.XLOOKUP(A6555,'List of Molecules Used'!$D$3:$D$55,'List of Molecules Used'!$F$3:$F$55,"",0,1)</f>
        <v>45.167499999999997</v>
      </c>
    </row>
    <row r="6556" spans="1:8">
      <c r="A6556" s="2" t="s">
        <v>178</v>
      </c>
      <c r="B6556" s="2"/>
      <c r="C6556">
        <v>347.77</v>
      </c>
      <c r="D6556">
        <v>6.5</v>
      </c>
      <c r="E6556">
        <v>82.322999999999993</v>
      </c>
      <c r="F6556" t="s">
        <v>238</v>
      </c>
      <c r="G6556">
        <f>_xlfn.XLOOKUP(A6556,'List of Molecules Used'!$D$3:$D$55,'List of Molecules Used'!$E$3:$E$55,"",0,1)</f>
        <v>386.411</v>
      </c>
      <c r="H6556">
        <f>_xlfn.XLOOKUP(A6556,'List of Molecules Used'!$D$3:$D$55,'List of Molecules Used'!$F$3:$F$55,"",0,1)</f>
        <v>45.167499999999997</v>
      </c>
    </row>
    <row r="6557" spans="1:8">
      <c r="A6557" s="2" t="s">
        <v>178</v>
      </c>
      <c r="B6557" s="2"/>
      <c r="C6557">
        <v>347.77</v>
      </c>
      <c r="D6557">
        <v>7</v>
      </c>
      <c r="E6557">
        <v>83.010999999999996</v>
      </c>
      <c r="F6557" t="s">
        <v>238</v>
      </c>
      <c r="G6557">
        <f>_xlfn.XLOOKUP(A6557,'List of Molecules Used'!$D$3:$D$55,'List of Molecules Used'!$E$3:$E$55,"",0,1)</f>
        <v>386.411</v>
      </c>
      <c r="H6557">
        <f>_xlfn.XLOOKUP(A6557,'List of Molecules Used'!$D$3:$D$55,'List of Molecules Used'!$F$3:$F$55,"",0,1)</f>
        <v>45.167499999999997</v>
      </c>
    </row>
    <row r="6558" spans="1:8">
      <c r="A6558" s="2" t="s">
        <v>178</v>
      </c>
      <c r="B6558" s="2"/>
      <c r="C6558">
        <v>347.77</v>
      </c>
      <c r="D6558">
        <v>7.5</v>
      </c>
      <c r="E6558">
        <v>83.724000000000004</v>
      </c>
      <c r="F6558" t="s">
        <v>238</v>
      </c>
      <c r="G6558">
        <f>_xlfn.XLOOKUP(A6558,'List of Molecules Used'!$D$3:$D$55,'List of Molecules Used'!$E$3:$E$55,"",0,1)</f>
        <v>386.411</v>
      </c>
      <c r="H6558">
        <f>_xlfn.XLOOKUP(A6558,'List of Molecules Used'!$D$3:$D$55,'List of Molecules Used'!$F$3:$F$55,"",0,1)</f>
        <v>45.167499999999997</v>
      </c>
    </row>
    <row r="6559" spans="1:8">
      <c r="A6559" s="2" t="s">
        <v>178</v>
      </c>
      <c r="B6559" s="2"/>
      <c r="C6559">
        <v>347.77</v>
      </c>
      <c r="D6559">
        <v>8</v>
      </c>
      <c r="E6559">
        <v>84.462000000000003</v>
      </c>
      <c r="F6559" t="s">
        <v>238</v>
      </c>
      <c r="G6559">
        <f>_xlfn.XLOOKUP(A6559,'List of Molecules Used'!$D$3:$D$55,'List of Molecules Used'!$E$3:$E$55,"",0,1)</f>
        <v>386.411</v>
      </c>
      <c r="H6559">
        <f>_xlfn.XLOOKUP(A6559,'List of Molecules Used'!$D$3:$D$55,'List of Molecules Used'!$F$3:$F$55,"",0,1)</f>
        <v>45.167499999999997</v>
      </c>
    </row>
    <row r="6560" spans="1:8">
      <c r="A6560" s="2" t="s">
        <v>178</v>
      </c>
      <c r="B6560" s="2"/>
      <c r="C6560">
        <v>347.77</v>
      </c>
      <c r="D6560">
        <v>8.5</v>
      </c>
      <c r="E6560">
        <v>85.227999999999994</v>
      </c>
      <c r="F6560" t="s">
        <v>238</v>
      </c>
      <c r="G6560">
        <f>_xlfn.XLOOKUP(A6560,'List of Molecules Used'!$D$3:$D$55,'List of Molecules Used'!$E$3:$E$55,"",0,1)</f>
        <v>386.411</v>
      </c>
      <c r="H6560">
        <f>_xlfn.XLOOKUP(A6560,'List of Molecules Used'!$D$3:$D$55,'List of Molecules Used'!$F$3:$F$55,"",0,1)</f>
        <v>45.167499999999997</v>
      </c>
    </row>
    <row r="6561" spans="1:8">
      <c r="A6561" s="2" t="s">
        <v>178</v>
      </c>
      <c r="B6561" s="2"/>
      <c r="C6561">
        <v>347.77</v>
      </c>
      <c r="D6561">
        <v>9</v>
      </c>
      <c r="E6561">
        <v>86.025000000000006</v>
      </c>
      <c r="F6561" t="s">
        <v>238</v>
      </c>
      <c r="G6561">
        <f>_xlfn.XLOOKUP(A6561,'List of Molecules Used'!$D$3:$D$55,'List of Molecules Used'!$E$3:$E$55,"",0,1)</f>
        <v>386.411</v>
      </c>
      <c r="H6561">
        <f>_xlfn.XLOOKUP(A6561,'List of Molecules Used'!$D$3:$D$55,'List of Molecules Used'!$F$3:$F$55,"",0,1)</f>
        <v>45.167499999999997</v>
      </c>
    </row>
    <row r="6562" spans="1:8">
      <c r="A6562" s="2" t="s">
        <v>178</v>
      </c>
      <c r="B6562" s="2"/>
      <c r="C6562">
        <v>347.77</v>
      </c>
      <c r="D6562">
        <v>9.5</v>
      </c>
      <c r="E6562">
        <v>86.852999999999994</v>
      </c>
      <c r="F6562" t="s">
        <v>238</v>
      </c>
      <c r="G6562">
        <f>_xlfn.XLOOKUP(A6562,'List of Molecules Used'!$D$3:$D$55,'List of Molecules Used'!$E$3:$E$55,"",0,1)</f>
        <v>386.411</v>
      </c>
      <c r="H6562">
        <f>_xlfn.XLOOKUP(A6562,'List of Molecules Used'!$D$3:$D$55,'List of Molecules Used'!$F$3:$F$55,"",0,1)</f>
        <v>45.167499999999997</v>
      </c>
    </row>
    <row r="6563" spans="1:8">
      <c r="A6563" s="2" t="s">
        <v>178</v>
      </c>
      <c r="B6563" s="2"/>
      <c r="C6563">
        <v>347.77</v>
      </c>
      <c r="D6563">
        <v>10</v>
      </c>
      <c r="E6563">
        <v>87.715000000000003</v>
      </c>
      <c r="F6563" t="s">
        <v>238</v>
      </c>
      <c r="G6563">
        <f>_xlfn.XLOOKUP(A6563,'List of Molecules Used'!$D$3:$D$55,'List of Molecules Used'!$E$3:$E$55,"",0,1)</f>
        <v>386.411</v>
      </c>
      <c r="H6563">
        <f>_xlfn.XLOOKUP(A6563,'List of Molecules Used'!$D$3:$D$55,'List of Molecules Used'!$F$3:$F$55,"",0,1)</f>
        <v>45.167499999999997</v>
      </c>
    </row>
    <row r="6564" spans="1:8">
      <c r="A6564" s="2" t="s">
        <v>178</v>
      </c>
      <c r="B6564" s="2"/>
      <c r="C6564">
        <v>386.41</v>
      </c>
      <c r="D6564">
        <v>1</v>
      </c>
      <c r="E6564">
        <v>81.481999999999999</v>
      </c>
      <c r="F6564" t="s">
        <v>238</v>
      </c>
      <c r="G6564">
        <f>_xlfn.XLOOKUP(A6564,'List of Molecules Used'!$D$3:$D$55,'List of Molecules Used'!$E$3:$E$55,"",0,1)</f>
        <v>386.411</v>
      </c>
      <c r="H6564">
        <f>_xlfn.XLOOKUP(A6564,'List of Molecules Used'!$D$3:$D$55,'List of Molecules Used'!$F$3:$F$55,"",0,1)</f>
        <v>45.167499999999997</v>
      </c>
    </row>
    <row r="6565" spans="1:8">
      <c r="A6565" s="2" t="s">
        <v>178</v>
      </c>
      <c r="B6565" s="2"/>
      <c r="C6565">
        <v>386.41</v>
      </c>
      <c r="D6565">
        <v>1.5</v>
      </c>
      <c r="E6565">
        <v>81.792000000000002</v>
      </c>
      <c r="F6565" t="s">
        <v>238</v>
      </c>
      <c r="G6565">
        <f>_xlfn.XLOOKUP(A6565,'List of Molecules Used'!$D$3:$D$55,'List of Molecules Used'!$E$3:$E$55,"",0,1)</f>
        <v>386.411</v>
      </c>
      <c r="H6565">
        <f>_xlfn.XLOOKUP(A6565,'List of Molecules Used'!$D$3:$D$55,'List of Molecules Used'!$F$3:$F$55,"",0,1)</f>
        <v>45.167499999999997</v>
      </c>
    </row>
    <row r="6566" spans="1:8">
      <c r="A6566" s="2" t="s">
        <v>178</v>
      </c>
      <c r="B6566" s="2"/>
      <c r="C6566">
        <v>386.41</v>
      </c>
      <c r="D6566">
        <v>2</v>
      </c>
      <c r="E6566">
        <v>82.108000000000004</v>
      </c>
      <c r="F6566" t="s">
        <v>238</v>
      </c>
      <c r="G6566">
        <f>_xlfn.XLOOKUP(A6566,'List of Molecules Used'!$D$3:$D$55,'List of Molecules Used'!$E$3:$E$55,"",0,1)</f>
        <v>386.411</v>
      </c>
      <c r="H6566">
        <f>_xlfn.XLOOKUP(A6566,'List of Molecules Used'!$D$3:$D$55,'List of Molecules Used'!$F$3:$F$55,"",0,1)</f>
        <v>45.167499999999997</v>
      </c>
    </row>
    <row r="6567" spans="1:8">
      <c r="A6567" s="2" t="s">
        <v>178</v>
      </c>
      <c r="B6567" s="2"/>
      <c r="C6567">
        <v>386.41</v>
      </c>
      <c r="D6567">
        <v>2.5</v>
      </c>
      <c r="E6567">
        <v>82.429000000000002</v>
      </c>
      <c r="F6567" t="s">
        <v>238</v>
      </c>
      <c r="G6567">
        <f>_xlfn.XLOOKUP(A6567,'List of Molecules Used'!$D$3:$D$55,'List of Molecules Used'!$E$3:$E$55,"",0,1)</f>
        <v>386.411</v>
      </c>
      <c r="H6567">
        <f>_xlfn.XLOOKUP(A6567,'List of Molecules Used'!$D$3:$D$55,'List of Molecules Used'!$F$3:$F$55,"",0,1)</f>
        <v>45.167499999999997</v>
      </c>
    </row>
    <row r="6568" spans="1:8">
      <c r="A6568" s="2" t="s">
        <v>178</v>
      </c>
      <c r="B6568" s="2"/>
      <c r="C6568">
        <v>386.41</v>
      </c>
      <c r="D6568">
        <v>3</v>
      </c>
      <c r="E6568">
        <v>82.756</v>
      </c>
      <c r="F6568" t="s">
        <v>238</v>
      </c>
      <c r="G6568">
        <f>_xlfn.XLOOKUP(A6568,'List of Molecules Used'!$D$3:$D$55,'List of Molecules Used'!$E$3:$E$55,"",0,1)</f>
        <v>386.411</v>
      </c>
      <c r="H6568">
        <f>_xlfn.XLOOKUP(A6568,'List of Molecules Used'!$D$3:$D$55,'List of Molecules Used'!$F$3:$F$55,"",0,1)</f>
        <v>45.167499999999997</v>
      </c>
    </row>
    <row r="6569" spans="1:8">
      <c r="A6569" s="2" t="s">
        <v>178</v>
      </c>
      <c r="B6569" s="2"/>
      <c r="C6569">
        <v>386.41</v>
      </c>
      <c r="D6569">
        <v>3.5</v>
      </c>
      <c r="E6569">
        <v>83.087999999999994</v>
      </c>
      <c r="F6569" t="s">
        <v>238</v>
      </c>
      <c r="G6569">
        <f>_xlfn.XLOOKUP(A6569,'List of Molecules Used'!$D$3:$D$55,'List of Molecules Used'!$E$3:$E$55,"",0,1)</f>
        <v>386.411</v>
      </c>
      <c r="H6569">
        <f>_xlfn.XLOOKUP(A6569,'List of Molecules Used'!$D$3:$D$55,'List of Molecules Used'!$F$3:$F$55,"",0,1)</f>
        <v>45.167499999999997</v>
      </c>
    </row>
    <row r="6570" spans="1:8">
      <c r="A6570" s="2" t="s">
        <v>178</v>
      </c>
      <c r="B6570" s="2"/>
      <c r="C6570">
        <v>386.41</v>
      </c>
      <c r="D6570">
        <v>4</v>
      </c>
      <c r="E6570">
        <v>83.427000000000007</v>
      </c>
      <c r="F6570" t="s">
        <v>238</v>
      </c>
      <c r="G6570">
        <f>_xlfn.XLOOKUP(A6570,'List of Molecules Used'!$D$3:$D$55,'List of Molecules Used'!$E$3:$E$55,"",0,1)</f>
        <v>386.411</v>
      </c>
      <c r="H6570">
        <f>_xlfn.XLOOKUP(A6570,'List of Molecules Used'!$D$3:$D$55,'List of Molecules Used'!$F$3:$F$55,"",0,1)</f>
        <v>45.167499999999997</v>
      </c>
    </row>
    <row r="6571" spans="1:8">
      <c r="A6571" s="2" t="s">
        <v>178</v>
      </c>
      <c r="B6571" s="2"/>
      <c r="C6571">
        <v>386.41</v>
      </c>
      <c r="D6571">
        <v>4.5</v>
      </c>
      <c r="E6571">
        <v>83.772999999999996</v>
      </c>
      <c r="F6571" t="s">
        <v>238</v>
      </c>
      <c r="G6571">
        <f>_xlfn.XLOOKUP(A6571,'List of Molecules Used'!$D$3:$D$55,'List of Molecules Used'!$E$3:$E$55,"",0,1)</f>
        <v>386.411</v>
      </c>
      <c r="H6571">
        <f>_xlfn.XLOOKUP(A6571,'List of Molecules Used'!$D$3:$D$55,'List of Molecules Used'!$F$3:$F$55,"",0,1)</f>
        <v>45.167499999999997</v>
      </c>
    </row>
    <row r="6572" spans="1:8">
      <c r="A6572" s="2" t="s">
        <v>178</v>
      </c>
      <c r="B6572" s="2"/>
      <c r="C6572">
        <v>386.41</v>
      </c>
      <c r="D6572">
        <v>5</v>
      </c>
      <c r="E6572">
        <v>84.123999999999995</v>
      </c>
      <c r="F6572" t="s">
        <v>238</v>
      </c>
      <c r="G6572">
        <f>_xlfn.XLOOKUP(A6572,'List of Molecules Used'!$D$3:$D$55,'List of Molecules Used'!$E$3:$E$55,"",0,1)</f>
        <v>386.411</v>
      </c>
      <c r="H6572">
        <f>_xlfn.XLOOKUP(A6572,'List of Molecules Used'!$D$3:$D$55,'List of Molecules Used'!$F$3:$F$55,"",0,1)</f>
        <v>45.167499999999997</v>
      </c>
    </row>
    <row r="6573" spans="1:8">
      <c r="A6573" s="2" t="s">
        <v>178</v>
      </c>
      <c r="B6573" s="2"/>
      <c r="C6573">
        <v>386.41</v>
      </c>
      <c r="D6573">
        <v>5.5</v>
      </c>
      <c r="E6573">
        <v>84.483000000000004</v>
      </c>
      <c r="F6573" t="s">
        <v>238</v>
      </c>
      <c r="G6573">
        <f>_xlfn.XLOOKUP(A6573,'List of Molecules Used'!$D$3:$D$55,'List of Molecules Used'!$E$3:$E$55,"",0,1)</f>
        <v>386.411</v>
      </c>
      <c r="H6573">
        <f>_xlfn.XLOOKUP(A6573,'List of Molecules Used'!$D$3:$D$55,'List of Molecules Used'!$F$3:$F$55,"",0,1)</f>
        <v>45.167499999999997</v>
      </c>
    </row>
    <row r="6574" spans="1:8">
      <c r="A6574" s="2" t="s">
        <v>178</v>
      </c>
      <c r="B6574" s="2"/>
      <c r="C6574">
        <v>386.41</v>
      </c>
      <c r="D6574">
        <v>6</v>
      </c>
      <c r="E6574">
        <v>84.847999999999999</v>
      </c>
      <c r="F6574" t="s">
        <v>238</v>
      </c>
      <c r="G6574">
        <f>_xlfn.XLOOKUP(A6574,'List of Molecules Used'!$D$3:$D$55,'List of Molecules Used'!$E$3:$E$55,"",0,1)</f>
        <v>386.411</v>
      </c>
      <c r="H6574">
        <f>_xlfn.XLOOKUP(A6574,'List of Molecules Used'!$D$3:$D$55,'List of Molecules Used'!$F$3:$F$55,"",0,1)</f>
        <v>45.167499999999997</v>
      </c>
    </row>
    <row r="6575" spans="1:8">
      <c r="A6575" s="2" t="s">
        <v>178</v>
      </c>
      <c r="B6575" s="2"/>
      <c r="C6575">
        <v>386.41</v>
      </c>
      <c r="D6575">
        <v>6.5</v>
      </c>
      <c r="E6575">
        <v>85.221000000000004</v>
      </c>
      <c r="F6575" t="s">
        <v>238</v>
      </c>
      <c r="G6575">
        <f>_xlfn.XLOOKUP(A6575,'List of Molecules Used'!$D$3:$D$55,'List of Molecules Used'!$E$3:$E$55,"",0,1)</f>
        <v>386.411</v>
      </c>
      <c r="H6575">
        <f>_xlfn.XLOOKUP(A6575,'List of Molecules Used'!$D$3:$D$55,'List of Molecules Used'!$F$3:$F$55,"",0,1)</f>
        <v>45.167499999999997</v>
      </c>
    </row>
    <row r="6576" spans="1:8">
      <c r="A6576" s="2" t="s">
        <v>178</v>
      </c>
      <c r="B6576" s="2"/>
      <c r="C6576">
        <v>386.41</v>
      </c>
      <c r="D6576">
        <v>7</v>
      </c>
      <c r="E6576">
        <v>85.600999999999999</v>
      </c>
      <c r="F6576" t="s">
        <v>238</v>
      </c>
      <c r="G6576">
        <f>_xlfn.XLOOKUP(A6576,'List of Molecules Used'!$D$3:$D$55,'List of Molecules Used'!$E$3:$E$55,"",0,1)</f>
        <v>386.411</v>
      </c>
      <c r="H6576">
        <f>_xlfn.XLOOKUP(A6576,'List of Molecules Used'!$D$3:$D$55,'List of Molecules Used'!$F$3:$F$55,"",0,1)</f>
        <v>45.167499999999997</v>
      </c>
    </row>
    <row r="6577" spans="1:8">
      <c r="A6577" s="2" t="s">
        <v>178</v>
      </c>
      <c r="B6577" s="2"/>
      <c r="C6577">
        <v>386.41</v>
      </c>
      <c r="D6577">
        <v>7.5</v>
      </c>
      <c r="E6577">
        <v>85.989000000000004</v>
      </c>
      <c r="F6577" t="s">
        <v>238</v>
      </c>
      <c r="G6577">
        <f>_xlfn.XLOOKUP(A6577,'List of Molecules Used'!$D$3:$D$55,'List of Molecules Used'!$E$3:$E$55,"",0,1)</f>
        <v>386.411</v>
      </c>
      <c r="H6577">
        <f>_xlfn.XLOOKUP(A6577,'List of Molecules Used'!$D$3:$D$55,'List of Molecules Used'!$F$3:$F$55,"",0,1)</f>
        <v>45.167499999999997</v>
      </c>
    </row>
    <row r="6578" spans="1:8">
      <c r="A6578" s="2" t="s">
        <v>178</v>
      </c>
      <c r="B6578" s="2"/>
      <c r="C6578">
        <v>386.41</v>
      </c>
      <c r="D6578">
        <v>8</v>
      </c>
      <c r="E6578">
        <v>86.385000000000005</v>
      </c>
      <c r="F6578" t="s">
        <v>238</v>
      </c>
      <c r="G6578">
        <f>_xlfn.XLOOKUP(A6578,'List of Molecules Used'!$D$3:$D$55,'List of Molecules Used'!$E$3:$E$55,"",0,1)</f>
        <v>386.411</v>
      </c>
      <c r="H6578">
        <f>_xlfn.XLOOKUP(A6578,'List of Molecules Used'!$D$3:$D$55,'List of Molecules Used'!$F$3:$F$55,"",0,1)</f>
        <v>45.167499999999997</v>
      </c>
    </row>
    <row r="6579" spans="1:8">
      <c r="A6579" s="2" t="s">
        <v>178</v>
      </c>
      <c r="B6579" s="2"/>
      <c r="C6579">
        <v>386.41</v>
      </c>
      <c r="D6579">
        <v>8.5</v>
      </c>
      <c r="E6579">
        <v>86.789000000000001</v>
      </c>
      <c r="F6579" t="s">
        <v>238</v>
      </c>
      <c r="G6579">
        <f>_xlfn.XLOOKUP(A6579,'List of Molecules Used'!$D$3:$D$55,'List of Molecules Used'!$E$3:$E$55,"",0,1)</f>
        <v>386.411</v>
      </c>
      <c r="H6579">
        <f>_xlfn.XLOOKUP(A6579,'List of Molecules Used'!$D$3:$D$55,'List of Molecules Used'!$F$3:$F$55,"",0,1)</f>
        <v>45.167499999999997</v>
      </c>
    </row>
    <row r="6580" spans="1:8">
      <c r="A6580" s="2" t="s">
        <v>178</v>
      </c>
      <c r="B6580" s="2"/>
      <c r="C6580">
        <v>386.41</v>
      </c>
      <c r="D6580">
        <v>9</v>
      </c>
      <c r="E6580">
        <v>87.201999999999998</v>
      </c>
      <c r="F6580" t="s">
        <v>238</v>
      </c>
      <c r="G6580">
        <f>_xlfn.XLOOKUP(A6580,'List of Molecules Used'!$D$3:$D$55,'List of Molecules Used'!$E$3:$E$55,"",0,1)</f>
        <v>386.411</v>
      </c>
      <c r="H6580">
        <f>_xlfn.XLOOKUP(A6580,'List of Molecules Used'!$D$3:$D$55,'List of Molecules Used'!$F$3:$F$55,"",0,1)</f>
        <v>45.167499999999997</v>
      </c>
    </row>
    <row r="6581" spans="1:8">
      <c r="A6581" s="2" t="s">
        <v>178</v>
      </c>
      <c r="B6581" s="2"/>
      <c r="C6581">
        <v>386.41</v>
      </c>
      <c r="D6581">
        <v>9.5</v>
      </c>
      <c r="E6581">
        <v>87.623999999999995</v>
      </c>
      <c r="F6581" t="s">
        <v>238</v>
      </c>
      <c r="G6581">
        <f>_xlfn.XLOOKUP(A6581,'List of Molecules Used'!$D$3:$D$55,'List of Molecules Used'!$E$3:$E$55,"",0,1)</f>
        <v>386.411</v>
      </c>
      <c r="H6581">
        <f>_xlfn.XLOOKUP(A6581,'List of Molecules Used'!$D$3:$D$55,'List of Molecules Used'!$F$3:$F$55,"",0,1)</f>
        <v>45.167499999999997</v>
      </c>
    </row>
    <row r="6582" spans="1:8">
      <c r="A6582" s="2" t="s">
        <v>178</v>
      </c>
      <c r="B6582" s="2"/>
      <c r="C6582">
        <v>386.41</v>
      </c>
      <c r="D6582">
        <v>10</v>
      </c>
      <c r="E6582">
        <v>88.055000000000007</v>
      </c>
      <c r="F6582" t="s">
        <v>238</v>
      </c>
      <c r="G6582">
        <f>_xlfn.XLOOKUP(A6582,'List of Molecules Used'!$D$3:$D$55,'List of Molecules Used'!$E$3:$E$55,"",0,1)</f>
        <v>386.411</v>
      </c>
      <c r="H6582">
        <f>_xlfn.XLOOKUP(A6582,'List of Molecules Used'!$D$3:$D$55,'List of Molecules Used'!$F$3:$F$55,"",0,1)</f>
        <v>45.167499999999997</v>
      </c>
    </row>
    <row r="6583" spans="1:8">
      <c r="A6583" s="2" t="s">
        <v>178</v>
      </c>
      <c r="B6583" s="2"/>
      <c r="C6583">
        <v>425.05</v>
      </c>
      <c r="D6583">
        <v>1</v>
      </c>
      <c r="E6583">
        <v>86.912000000000006</v>
      </c>
      <c r="F6583" t="s">
        <v>238</v>
      </c>
      <c r="G6583">
        <f>_xlfn.XLOOKUP(A6583,'List of Molecules Used'!$D$3:$D$55,'List of Molecules Used'!$E$3:$E$55,"",0,1)</f>
        <v>386.411</v>
      </c>
      <c r="H6583">
        <f>_xlfn.XLOOKUP(A6583,'List of Molecules Used'!$D$3:$D$55,'List of Molecules Used'!$F$3:$F$55,"",0,1)</f>
        <v>45.167499999999997</v>
      </c>
    </row>
    <row r="6584" spans="1:8">
      <c r="A6584" s="2" t="s">
        <v>178</v>
      </c>
      <c r="B6584" s="2"/>
      <c r="C6584">
        <v>425.05</v>
      </c>
      <c r="D6584">
        <v>1.5</v>
      </c>
      <c r="E6584">
        <v>87.12</v>
      </c>
      <c r="F6584" t="s">
        <v>238</v>
      </c>
      <c r="G6584">
        <f>_xlfn.XLOOKUP(A6584,'List of Molecules Used'!$D$3:$D$55,'List of Molecules Used'!$E$3:$E$55,"",0,1)</f>
        <v>386.411</v>
      </c>
      <c r="H6584">
        <f>_xlfn.XLOOKUP(A6584,'List of Molecules Used'!$D$3:$D$55,'List of Molecules Used'!$F$3:$F$55,"",0,1)</f>
        <v>45.167499999999997</v>
      </c>
    </row>
    <row r="6585" spans="1:8">
      <c r="A6585" s="2" t="s">
        <v>178</v>
      </c>
      <c r="B6585" s="2"/>
      <c r="C6585">
        <v>425.05</v>
      </c>
      <c r="D6585">
        <v>2</v>
      </c>
      <c r="E6585">
        <v>87.33</v>
      </c>
      <c r="F6585" t="s">
        <v>238</v>
      </c>
      <c r="G6585">
        <f>_xlfn.XLOOKUP(A6585,'List of Molecules Used'!$D$3:$D$55,'List of Molecules Used'!$E$3:$E$55,"",0,1)</f>
        <v>386.411</v>
      </c>
      <c r="H6585">
        <f>_xlfn.XLOOKUP(A6585,'List of Molecules Used'!$D$3:$D$55,'List of Molecules Used'!$F$3:$F$55,"",0,1)</f>
        <v>45.167499999999997</v>
      </c>
    </row>
    <row r="6586" spans="1:8">
      <c r="A6586" s="2" t="s">
        <v>178</v>
      </c>
      <c r="B6586" s="2"/>
      <c r="C6586">
        <v>425.05</v>
      </c>
      <c r="D6586">
        <v>2.5</v>
      </c>
      <c r="E6586">
        <v>87.543000000000006</v>
      </c>
      <c r="F6586" t="s">
        <v>238</v>
      </c>
      <c r="G6586">
        <f>_xlfn.XLOOKUP(A6586,'List of Molecules Used'!$D$3:$D$55,'List of Molecules Used'!$E$3:$E$55,"",0,1)</f>
        <v>386.411</v>
      </c>
      <c r="H6586">
        <f>_xlfn.XLOOKUP(A6586,'List of Molecules Used'!$D$3:$D$55,'List of Molecules Used'!$F$3:$F$55,"",0,1)</f>
        <v>45.167499999999997</v>
      </c>
    </row>
    <row r="6587" spans="1:8">
      <c r="A6587" s="2" t="s">
        <v>178</v>
      </c>
      <c r="B6587" s="2"/>
      <c r="C6587">
        <v>425.05</v>
      </c>
      <c r="D6587">
        <v>3</v>
      </c>
      <c r="E6587">
        <v>87.759</v>
      </c>
      <c r="F6587" t="s">
        <v>238</v>
      </c>
      <c r="G6587">
        <f>_xlfn.XLOOKUP(A6587,'List of Molecules Used'!$D$3:$D$55,'List of Molecules Used'!$E$3:$E$55,"",0,1)</f>
        <v>386.411</v>
      </c>
      <c r="H6587">
        <f>_xlfn.XLOOKUP(A6587,'List of Molecules Used'!$D$3:$D$55,'List of Molecules Used'!$F$3:$F$55,"",0,1)</f>
        <v>45.167499999999997</v>
      </c>
    </row>
    <row r="6588" spans="1:8">
      <c r="A6588" s="2" t="s">
        <v>178</v>
      </c>
      <c r="B6588" s="2"/>
      <c r="C6588">
        <v>425.05</v>
      </c>
      <c r="D6588">
        <v>3.5</v>
      </c>
      <c r="E6588">
        <v>87.977000000000004</v>
      </c>
      <c r="F6588" t="s">
        <v>238</v>
      </c>
      <c r="G6588">
        <f>_xlfn.XLOOKUP(A6588,'List of Molecules Used'!$D$3:$D$55,'List of Molecules Used'!$E$3:$E$55,"",0,1)</f>
        <v>386.411</v>
      </c>
      <c r="H6588">
        <f>_xlfn.XLOOKUP(A6588,'List of Molecules Used'!$D$3:$D$55,'List of Molecules Used'!$F$3:$F$55,"",0,1)</f>
        <v>45.167499999999997</v>
      </c>
    </row>
    <row r="6589" spans="1:8">
      <c r="A6589" s="2" t="s">
        <v>178</v>
      </c>
      <c r="B6589" s="2"/>
      <c r="C6589">
        <v>425.05</v>
      </c>
      <c r="D6589">
        <v>4</v>
      </c>
      <c r="E6589">
        <v>88.197000000000003</v>
      </c>
      <c r="F6589" t="s">
        <v>238</v>
      </c>
      <c r="G6589">
        <f>_xlfn.XLOOKUP(A6589,'List of Molecules Used'!$D$3:$D$55,'List of Molecules Used'!$E$3:$E$55,"",0,1)</f>
        <v>386.411</v>
      </c>
      <c r="H6589">
        <f>_xlfn.XLOOKUP(A6589,'List of Molecules Used'!$D$3:$D$55,'List of Molecules Used'!$F$3:$F$55,"",0,1)</f>
        <v>45.167499999999997</v>
      </c>
    </row>
    <row r="6590" spans="1:8">
      <c r="A6590" s="2" t="s">
        <v>178</v>
      </c>
      <c r="B6590" s="2"/>
      <c r="C6590">
        <v>425.05</v>
      </c>
      <c r="D6590">
        <v>4.5</v>
      </c>
      <c r="E6590">
        <v>88.421000000000006</v>
      </c>
      <c r="F6590" t="s">
        <v>238</v>
      </c>
      <c r="G6590">
        <f>_xlfn.XLOOKUP(A6590,'List of Molecules Used'!$D$3:$D$55,'List of Molecules Used'!$E$3:$E$55,"",0,1)</f>
        <v>386.411</v>
      </c>
      <c r="H6590">
        <f>_xlfn.XLOOKUP(A6590,'List of Molecules Used'!$D$3:$D$55,'List of Molecules Used'!$F$3:$F$55,"",0,1)</f>
        <v>45.167499999999997</v>
      </c>
    </row>
    <row r="6591" spans="1:8">
      <c r="A6591" s="2" t="s">
        <v>178</v>
      </c>
      <c r="B6591" s="2"/>
      <c r="C6591">
        <v>425.05</v>
      </c>
      <c r="D6591">
        <v>5</v>
      </c>
      <c r="E6591">
        <v>88.647000000000006</v>
      </c>
      <c r="F6591" t="s">
        <v>238</v>
      </c>
      <c r="G6591">
        <f>_xlfn.XLOOKUP(A6591,'List of Molecules Used'!$D$3:$D$55,'List of Molecules Used'!$E$3:$E$55,"",0,1)</f>
        <v>386.411</v>
      </c>
      <c r="H6591">
        <f>_xlfn.XLOOKUP(A6591,'List of Molecules Used'!$D$3:$D$55,'List of Molecules Used'!$F$3:$F$55,"",0,1)</f>
        <v>45.167499999999997</v>
      </c>
    </row>
    <row r="6592" spans="1:8">
      <c r="A6592" s="2" t="s">
        <v>178</v>
      </c>
      <c r="B6592" s="2"/>
      <c r="C6592">
        <v>425.05</v>
      </c>
      <c r="D6592">
        <v>5.5</v>
      </c>
      <c r="E6592">
        <v>88.876000000000005</v>
      </c>
      <c r="F6592" t="s">
        <v>238</v>
      </c>
      <c r="G6592">
        <f>_xlfn.XLOOKUP(A6592,'List of Molecules Used'!$D$3:$D$55,'List of Molecules Used'!$E$3:$E$55,"",0,1)</f>
        <v>386.411</v>
      </c>
      <c r="H6592">
        <f>_xlfn.XLOOKUP(A6592,'List of Molecules Used'!$D$3:$D$55,'List of Molecules Used'!$F$3:$F$55,"",0,1)</f>
        <v>45.167499999999997</v>
      </c>
    </row>
    <row r="6593" spans="1:8">
      <c r="A6593" s="2" t="s">
        <v>178</v>
      </c>
      <c r="B6593" s="2"/>
      <c r="C6593">
        <v>425.05</v>
      </c>
      <c r="D6593">
        <v>6</v>
      </c>
      <c r="E6593">
        <v>89.108000000000004</v>
      </c>
      <c r="F6593" t="s">
        <v>238</v>
      </c>
      <c r="G6593">
        <f>_xlfn.XLOOKUP(A6593,'List of Molecules Used'!$D$3:$D$55,'List of Molecules Used'!$E$3:$E$55,"",0,1)</f>
        <v>386.411</v>
      </c>
      <c r="H6593">
        <f>_xlfn.XLOOKUP(A6593,'List of Molecules Used'!$D$3:$D$55,'List of Molecules Used'!$F$3:$F$55,"",0,1)</f>
        <v>45.167499999999997</v>
      </c>
    </row>
    <row r="6594" spans="1:8">
      <c r="A6594" s="2" t="s">
        <v>178</v>
      </c>
      <c r="B6594" s="2"/>
      <c r="C6594">
        <v>425.05</v>
      </c>
      <c r="D6594">
        <v>6.5</v>
      </c>
      <c r="E6594">
        <v>89.343000000000004</v>
      </c>
      <c r="F6594" t="s">
        <v>238</v>
      </c>
      <c r="G6594">
        <f>_xlfn.XLOOKUP(A6594,'List of Molecules Used'!$D$3:$D$55,'List of Molecules Used'!$E$3:$E$55,"",0,1)</f>
        <v>386.411</v>
      </c>
      <c r="H6594">
        <f>_xlfn.XLOOKUP(A6594,'List of Molecules Used'!$D$3:$D$55,'List of Molecules Used'!$F$3:$F$55,"",0,1)</f>
        <v>45.167499999999997</v>
      </c>
    </row>
    <row r="6595" spans="1:8">
      <c r="A6595" s="2" t="s">
        <v>178</v>
      </c>
      <c r="B6595" s="2"/>
      <c r="C6595">
        <v>425.05</v>
      </c>
      <c r="D6595">
        <v>7</v>
      </c>
      <c r="E6595">
        <v>89.58</v>
      </c>
      <c r="F6595" t="s">
        <v>238</v>
      </c>
      <c r="G6595">
        <f>_xlfn.XLOOKUP(A6595,'List of Molecules Used'!$D$3:$D$55,'List of Molecules Used'!$E$3:$E$55,"",0,1)</f>
        <v>386.411</v>
      </c>
      <c r="H6595">
        <f>_xlfn.XLOOKUP(A6595,'List of Molecules Used'!$D$3:$D$55,'List of Molecules Used'!$F$3:$F$55,"",0,1)</f>
        <v>45.167499999999997</v>
      </c>
    </row>
    <row r="6596" spans="1:8">
      <c r="A6596" s="2" t="s">
        <v>178</v>
      </c>
      <c r="B6596" s="2"/>
      <c r="C6596">
        <v>425.05</v>
      </c>
      <c r="D6596">
        <v>7.5</v>
      </c>
      <c r="E6596">
        <v>89.820999999999998</v>
      </c>
      <c r="F6596" t="s">
        <v>238</v>
      </c>
      <c r="G6596">
        <f>_xlfn.XLOOKUP(A6596,'List of Molecules Used'!$D$3:$D$55,'List of Molecules Used'!$E$3:$E$55,"",0,1)</f>
        <v>386.411</v>
      </c>
      <c r="H6596">
        <f>_xlfn.XLOOKUP(A6596,'List of Molecules Used'!$D$3:$D$55,'List of Molecules Used'!$F$3:$F$55,"",0,1)</f>
        <v>45.167499999999997</v>
      </c>
    </row>
    <row r="6597" spans="1:8">
      <c r="A6597" s="2" t="s">
        <v>178</v>
      </c>
      <c r="B6597" s="2"/>
      <c r="C6597">
        <v>425.05</v>
      </c>
      <c r="D6597">
        <v>8</v>
      </c>
      <c r="E6597">
        <v>90.064999999999998</v>
      </c>
      <c r="F6597" t="s">
        <v>238</v>
      </c>
      <c r="G6597">
        <f>_xlfn.XLOOKUP(A6597,'List of Molecules Used'!$D$3:$D$55,'List of Molecules Used'!$E$3:$E$55,"",0,1)</f>
        <v>386.411</v>
      </c>
      <c r="H6597">
        <f>_xlfn.XLOOKUP(A6597,'List of Molecules Used'!$D$3:$D$55,'List of Molecules Used'!$F$3:$F$55,"",0,1)</f>
        <v>45.167499999999997</v>
      </c>
    </row>
    <row r="6598" spans="1:8">
      <c r="A6598" s="2" t="s">
        <v>178</v>
      </c>
      <c r="B6598" s="2"/>
      <c r="C6598">
        <v>425.05</v>
      </c>
      <c r="D6598">
        <v>8.5</v>
      </c>
      <c r="E6598">
        <v>90.311999999999998</v>
      </c>
      <c r="F6598" t="s">
        <v>238</v>
      </c>
      <c r="G6598">
        <f>_xlfn.XLOOKUP(A6598,'List of Molecules Used'!$D$3:$D$55,'List of Molecules Used'!$E$3:$E$55,"",0,1)</f>
        <v>386.411</v>
      </c>
      <c r="H6598">
        <f>_xlfn.XLOOKUP(A6598,'List of Molecules Used'!$D$3:$D$55,'List of Molecules Used'!$F$3:$F$55,"",0,1)</f>
        <v>45.167499999999997</v>
      </c>
    </row>
    <row r="6599" spans="1:8">
      <c r="A6599" s="2" t="s">
        <v>178</v>
      </c>
      <c r="B6599" s="2"/>
      <c r="C6599">
        <v>425.05</v>
      </c>
      <c r="D6599">
        <v>9</v>
      </c>
      <c r="E6599">
        <v>90.561999999999998</v>
      </c>
      <c r="F6599" t="s">
        <v>238</v>
      </c>
      <c r="G6599">
        <f>_xlfn.XLOOKUP(A6599,'List of Molecules Used'!$D$3:$D$55,'List of Molecules Used'!$E$3:$E$55,"",0,1)</f>
        <v>386.411</v>
      </c>
      <c r="H6599">
        <f>_xlfn.XLOOKUP(A6599,'List of Molecules Used'!$D$3:$D$55,'List of Molecules Used'!$F$3:$F$55,"",0,1)</f>
        <v>45.167499999999997</v>
      </c>
    </row>
    <row r="6600" spans="1:8">
      <c r="A6600" s="2" t="s">
        <v>178</v>
      </c>
      <c r="B6600" s="2"/>
      <c r="C6600">
        <v>425.05</v>
      </c>
      <c r="D6600">
        <v>9.5</v>
      </c>
      <c r="E6600">
        <v>90.816000000000003</v>
      </c>
      <c r="F6600" t="s">
        <v>238</v>
      </c>
      <c r="G6600">
        <f>_xlfn.XLOOKUP(A6600,'List of Molecules Used'!$D$3:$D$55,'List of Molecules Used'!$E$3:$E$55,"",0,1)</f>
        <v>386.411</v>
      </c>
      <c r="H6600">
        <f>_xlfn.XLOOKUP(A6600,'List of Molecules Used'!$D$3:$D$55,'List of Molecules Used'!$F$3:$F$55,"",0,1)</f>
        <v>45.167499999999997</v>
      </c>
    </row>
    <row r="6601" spans="1:8">
      <c r="A6601" s="2" t="s">
        <v>178</v>
      </c>
      <c r="B6601" s="2"/>
      <c r="C6601">
        <v>425.05</v>
      </c>
      <c r="D6601">
        <v>10</v>
      </c>
      <c r="E6601">
        <v>91.072999999999993</v>
      </c>
      <c r="F6601" t="s">
        <v>238</v>
      </c>
      <c r="G6601">
        <f>_xlfn.XLOOKUP(A6601,'List of Molecules Used'!$D$3:$D$55,'List of Molecules Used'!$E$3:$E$55,"",0,1)</f>
        <v>386.411</v>
      </c>
      <c r="H6601">
        <f>_xlfn.XLOOKUP(A6601,'List of Molecules Used'!$D$3:$D$55,'List of Molecules Used'!$F$3:$F$55,"",0,1)</f>
        <v>45.167499999999997</v>
      </c>
    </row>
    <row r="6602" spans="1:8">
      <c r="A6602" s="2" t="s">
        <v>178</v>
      </c>
      <c r="B6602" s="2"/>
      <c r="C6602">
        <v>463.69</v>
      </c>
      <c r="D6602">
        <v>1</v>
      </c>
      <c r="E6602">
        <v>92.158000000000001</v>
      </c>
      <c r="F6602" t="s">
        <v>238</v>
      </c>
      <c r="G6602">
        <f>_xlfn.XLOOKUP(A6602,'List of Molecules Used'!$D$3:$D$55,'List of Molecules Used'!$E$3:$E$55,"",0,1)</f>
        <v>386.411</v>
      </c>
      <c r="H6602">
        <f>_xlfn.XLOOKUP(A6602,'List of Molecules Used'!$D$3:$D$55,'List of Molecules Used'!$F$3:$F$55,"",0,1)</f>
        <v>45.167499999999997</v>
      </c>
    </row>
    <row r="6603" spans="1:8">
      <c r="A6603" s="2" t="s">
        <v>178</v>
      </c>
      <c r="B6603" s="2"/>
      <c r="C6603">
        <v>463.69</v>
      </c>
      <c r="D6603">
        <v>1.5</v>
      </c>
      <c r="E6603">
        <v>92.305999999999997</v>
      </c>
      <c r="F6603" t="s">
        <v>238</v>
      </c>
      <c r="G6603">
        <f>_xlfn.XLOOKUP(A6603,'List of Molecules Used'!$D$3:$D$55,'List of Molecules Used'!$E$3:$E$55,"",0,1)</f>
        <v>386.411</v>
      </c>
      <c r="H6603">
        <f>_xlfn.XLOOKUP(A6603,'List of Molecules Used'!$D$3:$D$55,'List of Molecules Used'!$F$3:$F$55,"",0,1)</f>
        <v>45.167499999999997</v>
      </c>
    </row>
    <row r="6604" spans="1:8">
      <c r="A6604" s="2" t="s">
        <v>178</v>
      </c>
      <c r="B6604" s="2"/>
      <c r="C6604">
        <v>463.69</v>
      </c>
      <c r="D6604">
        <v>2</v>
      </c>
      <c r="E6604">
        <v>92.454999999999998</v>
      </c>
      <c r="F6604" t="s">
        <v>238</v>
      </c>
      <c r="G6604">
        <f>_xlfn.XLOOKUP(A6604,'List of Molecules Used'!$D$3:$D$55,'List of Molecules Used'!$E$3:$E$55,"",0,1)</f>
        <v>386.411</v>
      </c>
      <c r="H6604">
        <f>_xlfn.XLOOKUP(A6604,'List of Molecules Used'!$D$3:$D$55,'List of Molecules Used'!$F$3:$F$55,"",0,1)</f>
        <v>45.167499999999997</v>
      </c>
    </row>
    <row r="6605" spans="1:8">
      <c r="A6605" s="2" t="s">
        <v>178</v>
      </c>
      <c r="B6605" s="2"/>
      <c r="C6605">
        <v>463.69</v>
      </c>
      <c r="D6605">
        <v>2.5</v>
      </c>
      <c r="E6605">
        <v>92.605000000000004</v>
      </c>
      <c r="F6605" t="s">
        <v>238</v>
      </c>
      <c r="G6605">
        <f>_xlfn.XLOOKUP(A6605,'List of Molecules Used'!$D$3:$D$55,'List of Molecules Used'!$E$3:$E$55,"",0,1)</f>
        <v>386.411</v>
      </c>
      <c r="H6605">
        <f>_xlfn.XLOOKUP(A6605,'List of Molecules Used'!$D$3:$D$55,'List of Molecules Used'!$F$3:$F$55,"",0,1)</f>
        <v>45.167499999999997</v>
      </c>
    </row>
    <row r="6606" spans="1:8">
      <c r="A6606" s="2" t="s">
        <v>178</v>
      </c>
      <c r="B6606" s="2"/>
      <c r="C6606">
        <v>463.69</v>
      </c>
      <c r="D6606">
        <v>3</v>
      </c>
      <c r="E6606">
        <v>92.756</v>
      </c>
      <c r="F6606" t="s">
        <v>238</v>
      </c>
      <c r="G6606">
        <f>_xlfn.XLOOKUP(A6606,'List of Molecules Used'!$D$3:$D$55,'List of Molecules Used'!$E$3:$E$55,"",0,1)</f>
        <v>386.411</v>
      </c>
      <c r="H6606">
        <f>_xlfn.XLOOKUP(A6606,'List of Molecules Used'!$D$3:$D$55,'List of Molecules Used'!$F$3:$F$55,"",0,1)</f>
        <v>45.167499999999997</v>
      </c>
    </row>
    <row r="6607" spans="1:8">
      <c r="A6607" s="2" t="s">
        <v>178</v>
      </c>
      <c r="B6607" s="2"/>
      <c r="C6607">
        <v>463.69</v>
      </c>
      <c r="D6607">
        <v>3.5</v>
      </c>
      <c r="E6607">
        <v>92.908000000000001</v>
      </c>
      <c r="F6607" t="s">
        <v>238</v>
      </c>
      <c r="G6607">
        <f>_xlfn.XLOOKUP(A6607,'List of Molecules Used'!$D$3:$D$55,'List of Molecules Used'!$E$3:$E$55,"",0,1)</f>
        <v>386.411</v>
      </c>
      <c r="H6607">
        <f>_xlfn.XLOOKUP(A6607,'List of Molecules Used'!$D$3:$D$55,'List of Molecules Used'!$F$3:$F$55,"",0,1)</f>
        <v>45.167499999999997</v>
      </c>
    </row>
    <row r="6608" spans="1:8">
      <c r="A6608" s="2" t="s">
        <v>178</v>
      </c>
      <c r="B6608" s="2"/>
      <c r="C6608">
        <v>463.69</v>
      </c>
      <c r="D6608">
        <v>4</v>
      </c>
      <c r="E6608">
        <v>93.061999999999998</v>
      </c>
      <c r="F6608" t="s">
        <v>238</v>
      </c>
      <c r="G6608">
        <f>_xlfn.XLOOKUP(A6608,'List of Molecules Used'!$D$3:$D$55,'List of Molecules Used'!$E$3:$E$55,"",0,1)</f>
        <v>386.411</v>
      </c>
      <c r="H6608">
        <f>_xlfn.XLOOKUP(A6608,'List of Molecules Used'!$D$3:$D$55,'List of Molecules Used'!$F$3:$F$55,"",0,1)</f>
        <v>45.167499999999997</v>
      </c>
    </row>
    <row r="6609" spans="1:8">
      <c r="A6609" s="2" t="s">
        <v>178</v>
      </c>
      <c r="B6609" s="2"/>
      <c r="C6609">
        <v>463.69</v>
      </c>
      <c r="D6609">
        <v>4.5</v>
      </c>
      <c r="E6609">
        <v>93.216999999999999</v>
      </c>
      <c r="F6609" t="s">
        <v>238</v>
      </c>
      <c r="G6609">
        <f>_xlfn.XLOOKUP(A6609,'List of Molecules Used'!$D$3:$D$55,'List of Molecules Used'!$E$3:$E$55,"",0,1)</f>
        <v>386.411</v>
      </c>
      <c r="H6609">
        <f>_xlfn.XLOOKUP(A6609,'List of Molecules Used'!$D$3:$D$55,'List of Molecules Used'!$F$3:$F$55,"",0,1)</f>
        <v>45.167499999999997</v>
      </c>
    </row>
    <row r="6610" spans="1:8">
      <c r="A6610" s="2" t="s">
        <v>178</v>
      </c>
      <c r="B6610" s="2"/>
      <c r="C6610">
        <v>463.69</v>
      </c>
      <c r="D6610">
        <v>5</v>
      </c>
      <c r="E6610">
        <v>93.373000000000005</v>
      </c>
      <c r="F6610" t="s">
        <v>238</v>
      </c>
      <c r="G6610">
        <f>_xlfn.XLOOKUP(A6610,'List of Molecules Used'!$D$3:$D$55,'List of Molecules Used'!$E$3:$E$55,"",0,1)</f>
        <v>386.411</v>
      </c>
      <c r="H6610">
        <f>_xlfn.XLOOKUP(A6610,'List of Molecules Used'!$D$3:$D$55,'List of Molecules Used'!$F$3:$F$55,"",0,1)</f>
        <v>45.167499999999997</v>
      </c>
    </row>
    <row r="6611" spans="1:8">
      <c r="A6611" s="2" t="s">
        <v>178</v>
      </c>
      <c r="B6611" s="2"/>
      <c r="C6611">
        <v>463.69</v>
      </c>
      <c r="D6611">
        <v>5.5</v>
      </c>
      <c r="E6611">
        <v>93.531000000000006</v>
      </c>
      <c r="F6611" t="s">
        <v>238</v>
      </c>
      <c r="G6611">
        <f>_xlfn.XLOOKUP(A6611,'List of Molecules Used'!$D$3:$D$55,'List of Molecules Used'!$E$3:$E$55,"",0,1)</f>
        <v>386.411</v>
      </c>
      <c r="H6611">
        <f>_xlfn.XLOOKUP(A6611,'List of Molecules Used'!$D$3:$D$55,'List of Molecules Used'!$F$3:$F$55,"",0,1)</f>
        <v>45.167499999999997</v>
      </c>
    </row>
    <row r="6612" spans="1:8">
      <c r="A6612" s="2" t="s">
        <v>178</v>
      </c>
      <c r="B6612" s="2"/>
      <c r="C6612">
        <v>463.69</v>
      </c>
      <c r="D6612">
        <v>6</v>
      </c>
      <c r="E6612">
        <v>93.69</v>
      </c>
      <c r="F6612" t="s">
        <v>238</v>
      </c>
      <c r="G6612">
        <f>_xlfn.XLOOKUP(A6612,'List of Molecules Used'!$D$3:$D$55,'List of Molecules Used'!$E$3:$E$55,"",0,1)</f>
        <v>386.411</v>
      </c>
      <c r="H6612">
        <f>_xlfn.XLOOKUP(A6612,'List of Molecules Used'!$D$3:$D$55,'List of Molecules Used'!$F$3:$F$55,"",0,1)</f>
        <v>45.167499999999997</v>
      </c>
    </row>
    <row r="6613" spans="1:8">
      <c r="A6613" s="2" t="s">
        <v>178</v>
      </c>
      <c r="B6613" s="2"/>
      <c r="C6613">
        <v>463.69</v>
      </c>
      <c r="D6613">
        <v>6.5</v>
      </c>
      <c r="E6613">
        <v>93.85</v>
      </c>
      <c r="F6613" t="s">
        <v>238</v>
      </c>
      <c r="G6613">
        <f>_xlfn.XLOOKUP(A6613,'List of Molecules Used'!$D$3:$D$55,'List of Molecules Used'!$E$3:$E$55,"",0,1)</f>
        <v>386.411</v>
      </c>
      <c r="H6613">
        <f>_xlfn.XLOOKUP(A6613,'List of Molecules Used'!$D$3:$D$55,'List of Molecules Used'!$F$3:$F$55,"",0,1)</f>
        <v>45.167499999999997</v>
      </c>
    </row>
    <row r="6614" spans="1:8">
      <c r="A6614" s="2" t="s">
        <v>178</v>
      </c>
      <c r="B6614" s="2"/>
      <c r="C6614">
        <v>463.69</v>
      </c>
      <c r="D6614">
        <v>7</v>
      </c>
      <c r="E6614">
        <v>94.010999999999996</v>
      </c>
      <c r="F6614" t="s">
        <v>238</v>
      </c>
      <c r="G6614">
        <f>_xlfn.XLOOKUP(A6614,'List of Molecules Used'!$D$3:$D$55,'List of Molecules Used'!$E$3:$E$55,"",0,1)</f>
        <v>386.411</v>
      </c>
      <c r="H6614">
        <f>_xlfn.XLOOKUP(A6614,'List of Molecules Used'!$D$3:$D$55,'List of Molecules Used'!$F$3:$F$55,"",0,1)</f>
        <v>45.167499999999997</v>
      </c>
    </row>
    <row r="6615" spans="1:8">
      <c r="A6615" s="2" t="s">
        <v>178</v>
      </c>
      <c r="B6615" s="2"/>
      <c r="C6615">
        <v>463.69</v>
      </c>
      <c r="D6615">
        <v>7.5</v>
      </c>
      <c r="E6615">
        <v>94.174000000000007</v>
      </c>
      <c r="F6615" t="s">
        <v>238</v>
      </c>
      <c r="G6615">
        <f>_xlfn.XLOOKUP(A6615,'List of Molecules Used'!$D$3:$D$55,'List of Molecules Used'!$E$3:$E$55,"",0,1)</f>
        <v>386.411</v>
      </c>
      <c r="H6615">
        <f>_xlfn.XLOOKUP(A6615,'List of Molecules Used'!$D$3:$D$55,'List of Molecules Used'!$F$3:$F$55,"",0,1)</f>
        <v>45.167499999999997</v>
      </c>
    </row>
    <row r="6616" spans="1:8">
      <c r="A6616" s="2" t="s">
        <v>178</v>
      </c>
      <c r="B6616" s="2"/>
      <c r="C6616">
        <v>463.69</v>
      </c>
      <c r="D6616">
        <v>8</v>
      </c>
      <c r="E6616">
        <v>94.338999999999999</v>
      </c>
      <c r="F6616" t="s">
        <v>238</v>
      </c>
      <c r="G6616">
        <f>_xlfn.XLOOKUP(A6616,'List of Molecules Used'!$D$3:$D$55,'List of Molecules Used'!$E$3:$E$55,"",0,1)</f>
        <v>386.411</v>
      </c>
      <c r="H6616">
        <f>_xlfn.XLOOKUP(A6616,'List of Molecules Used'!$D$3:$D$55,'List of Molecules Used'!$F$3:$F$55,"",0,1)</f>
        <v>45.167499999999997</v>
      </c>
    </row>
    <row r="6617" spans="1:8">
      <c r="A6617" s="2" t="s">
        <v>178</v>
      </c>
      <c r="B6617" s="2"/>
      <c r="C6617">
        <v>463.69</v>
      </c>
      <c r="D6617">
        <v>8.5</v>
      </c>
      <c r="E6617">
        <v>94.504000000000005</v>
      </c>
      <c r="F6617" t="s">
        <v>238</v>
      </c>
      <c r="G6617">
        <f>_xlfn.XLOOKUP(A6617,'List of Molecules Used'!$D$3:$D$55,'List of Molecules Used'!$E$3:$E$55,"",0,1)</f>
        <v>386.411</v>
      </c>
      <c r="H6617">
        <f>_xlfn.XLOOKUP(A6617,'List of Molecules Used'!$D$3:$D$55,'List of Molecules Used'!$F$3:$F$55,"",0,1)</f>
        <v>45.167499999999997</v>
      </c>
    </row>
    <row r="6618" spans="1:8">
      <c r="A6618" s="2" t="s">
        <v>178</v>
      </c>
      <c r="B6618" s="2"/>
      <c r="C6618">
        <v>463.69</v>
      </c>
      <c r="D6618">
        <v>9</v>
      </c>
      <c r="E6618">
        <v>94.671000000000006</v>
      </c>
      <c r="F6618" t="s">
        <v>238</v>
      </c>
      <c r="G6618">
        <f>_xlfn.XLOOKUP(A6618,'List of Molecules Used'!$D$3:$D$55,'List of Molecules Used'!$E$3:$E$55,"",0,1)</f>
        <v>386.411</v>
      </c>
      <c r="H6618">
        <f>_xlfn.XLOOKUP(A6618,'List of Molecules Used'!$D$3:$D$55,'List of Molecules Used'!$F$3:$F$55,"",0,1)</f>
        <v>45.167499999999997</v>
      </c>
    </row>
    <row r="6619" spans="1:8">
      <c r="A6619" s="2" t="s">
        <v>178</v>
      </c>
      <c r="B6619" s="2"/>
      <c r="C6619">
        <v>463.69</v>
      </c>
      <c r="D6619">
        <v>9.5</v>
      </c>
      <c r="E6619">
        <v>94.84</v>
      </c>
      <c r="F6619" t="s">
        <v>238</v>
      </c>
      <c r="G6619">
        <f>_xlfn.XLOOKUP(A6619,'List of Molecules Used'!$D$3:$D$55,'List of Molecules Used'!$E$3:$E$55,"",0,1)</f>
        <v>386.411</v>
      </c>
      <c r="H6619">
        <f>_xlfn.XLOOKUP(A6619,'List of Molecules Used'!$D$3:$D$55,'List of Molecules Used'!$F$3:$F$55,"",0,1)</f>
        <v>45.167499999999997</v>
      </c>
    </row>
    <row r="6620" spans="1:8">
      <c r="A6620" s="2" t="s">
        <v>178</v>
      </c>
      <c r="B6620" s="2"/>
      <c r="C6620">
        <v>463.69</v>
      </c>
      <c r="D6620">
        <v>10</v>
      </c>
      <c r="E6620">
        <v>95.01</v>
      </c>
      <c r="F6620" t="s">
        <v>238</v>
      </c>
      <c r="G6620">
        <f>_xlfn.XLOOKUP(A6620,'List of Molecules Used'!$D$3:$D$55,'List of Molecules Used'!$E$3:$E$55,"",0,1)</f>
        <v>386.411</v>
      </c>
      <c r="H6620">
        <f>_xlfn.XLOOKUP(A6620,'List of Molecules Used'!$D$3:$D$55,'List of Molecules Used'!$F$3:$F$55,"",0,1)</f>
        <v>45.167499999999997</v>
      </c>
    </row>
    <row r="6621" spans="1:8">
      <c r="A6621" s="2" t="s">
        <v>181</v>
      </c>
      <c r="B6621" s="2"/>
      <c r="C6621">
        <v>172.51</v>
      </c>
      <c r="D6621">
        <v>1</v>
      </c>
      <c r="E6621">
        <v>160.38999999999999</v>
      </c>
      <c r="F6621" t="s">
        <v>237</v>
      </c>
      <c r="G6621">
        <f>_xlfn.XLOOKUP(A6621,'List of Molecules Used'!$D$3:$D$55,'List of Molecules Used'!$E$3:$E$55,"",0,1)</f>
        <v>345.02</v>
      </c>
      <c r="H6621">
        <f>_xlfn.XLOOKUP(A6621,'List of Molecules Used'!$D$3:$D$55,'List of Molecules Used'!$F$3:$F$55,"",0,1)</f>
        <v>26.4</v>
      </c>
    </row>
    <row r="6622" spans="1:8">
      <c r="A6622" s="2" t="s">
        <v>181</v>
      </c>
      <c r="B6622" s="2"/>
      <c r="C6622">
        <v>172.51</v>
      </c>
      <c r="D6622">
        <v>1.5</v>
      </c>
      <c r="E6622">
        <v>160.38999999999999</v>
      </c>
      <c r="F6622" t="s">
        <v>237</v>
      </c>
      <c r="G6622">
        <f>_xlfn.XLOOKUP(A6622,'List of Molecules Used'!$D$3:$D$55,'List of Molecules Used'!$E$3:$E$55,"",0,1)</f>
        <v>345.02</v>
      </c>
      <c r="H6622">
        <f>_xlfn.XLOOKUP(A6622,'List of Molecules Used'!$D$3:$D$55,'List of Molecules Used'!$F$3:$F$55,"",0,1)</f>
        <v>26.4</v>
      </c>
    </row>
    <row r="6623" spans="1:8">
      <c r="A6623" s="2" t="s">
        <v>181</v>
      </c>
      <c r="B6623" s="2"/>
      <c r="C6623">
        <v>172.51</v>
      </c>
      <c r="D6623">
        <v>2</v>
      </c>
      <c r="E6623">
        <v>160.38</v>
      </c>
      <c r="F6623" t="s">
        <v>237</v>
      </c>
      <c r="G6623">
        <f>_xlfn.XLOOKUP(A6623,'List of Molecules Used'!$D$3:$D$55,'List of Molecules Used'!$E$3:$E$55,"",0,1)</f>
        <v>345.02</v>
      </c>
      <c r="H6623">
        <f>_xlfn.XLOOKUP(A6623,'List of Molecules Used'!$D$3:$D$55,'List of Molecules Used'!$F$3:$F$55,"",0,1)</f>
        <v>26.4</v>
      </c>
    </row>
    <row r="6624" spans="1:8">
      <c r="A6624" s="2" t="s">
        <v>181</v>
      </c>
      <c r="B6624" s="2"/>
      <c r="C6624">
        <v>172.51</v>
      </c>
      <c r="D6624">
        <v>2.5</v>
      </c>
      <c r="E6624">
        <v>160.37</v>
      </c>
      <c r="F6624" t="s">
        <v>237</v>
      </c>
      <c r="G6624">
        <f>_xlfn.XLOOKUP(A6624,'List of Molecules Used'!$D$3:$D$55,'List of Molecules Used'!$E$3:$E$55,"",0,1)</f>
        <v>345.02</v>
      </c>
      <c r="H6624">
        <f>_xlfn.XLOOKUP(A6624,'List of Molecules Used'!$D$3:$D$55,'List of Molecules Used'!$F$3:$F$55,"",0,1)</f>
        <v>26.4</v>
      </c>
    </row>
    <row r="6625" spans="1:8">
      <c r="A6625" s="2" t="s">
        <v>181</v>
      </c>
      <c r="B6625" s="2"/>
      <c r="C6625">
        <v>172.51</v>
      </c>
      <c r="D6625">
        <v>3</v>
      </c>
      <c r="E6625">
        <v>160.37</v>
      </c>
      <c r="F6625" t="s">
        <v>237</v>
      </c>
      <c r="G6625">
        <f>_xlfn.XLOOKUP(A6625,'List of Molecules Used'!$D$3:$D$55,'List of Molecules Used'!$E$3:$E$55,"",0,1)</f>
        <v>345.02</v>
      </c>
      <c r="H6625">
        <f>_xlfn.XLOOKUP(A6625,'List of Molecules Used'!$D$3:$D$55,'List of Molecules Used'!$F$3:$F$55,"",0,1)</f>
        <v>26.4</v>
      </c>
    </row>
    <row r="6626" spans="1:8">
      <c r="A6626" s="2" t="s">
        <v>181</v>
      </c>
      <c r="B6626" s="2"/>
      <c r="C6626">
        <v>172.51</v>
      </c>
      <c r="D6626">
        <v>3.5</v>
      </c>
      <c r="E6626">
        <v>160.36000000000001</v>
      </c>
      <c r="F6626" t="s">
        <v>237</v>
      </c>
      <c r="G6626">
        <f>_xlfn.XLOOKUP(A6626,'List of Molecules Used'!$D$3:$D$55,'List of Molecules Used'!$E$3:$E$55,"",0,1)</f>
        <v>345.02</v>
      </c>
      <c r="H6626">
        <f>_xlfn.XLOOKUP(A6626,'List of Molecules Used'!$D$3:$D$55,'List of Molecules Used'!$F$3:$F$55,"",0,1)</f>
        <v>26.4</v>
      </c>
    </row>
    <row r="6627" spans="1:8">
      <c r="A6627" s="2" t="s">
        <v>181</v>
      </c>
      <c r="B6627" s="2"/>
      <c r="C6627">
        <v>172.51</v>
      </c>
      <c r="D6627">
        <v>4</v>
      </c>
      <c r="E6627">
        <v>160.36000000000001</v>
      </c>
      <c r="F6627" t="s">
        <v>237</v>
      </c>
      <c r="G6627">
        <f>_xlfn.XLOOKUP(A6627,'List of Molecules Used'!$D$3:$D$55,'List of Molecules Used'!$E$3:$E$55,"",0,1)</f>
        <v>345.02</v>
      </c>
      <c r="H6627">
        <f>_xlfn.XLOOKUP(A6627,'List of Molecules Used'!$D$3:$D$55,'List of Molecules Used'!$F$3:$F$55,"",0,1)</f>
        <v>26.4</v>
      </c>
    </row>
    <row r="6628" spans="1:8">
      <c r="A6628" s="2" t="s">
        <v>181</v>
      </c>
      <c r="B6628" s="2"/>
      <c r="C6628">
        <v>172.51</v>
      </c>
      <c r="D6628">
        <v>4.5</v>
      </c>
      <c r="E6628">
        <v>160.35</v>
      </c>
      <c r="F6628" t="s">
        <v>237</v>
      </c>
      <c r="G6628">
        <f>_xlfn.XLOOKUP(A6628,'List of Molecules Used'!$D$3:$D$55,'List of Molecules Used'!$E$3:$E$55,"",0,1)</f>
        <v>345.02</v>
      </c>
      <c r="H6628">
        <f>_xlfn.XLOOKUP(A6628,'List of Molecules Used'!$D$3:$D$55,'List of Molecules Used'!$F$3:$F$55,"",0,1)</f>
        <v>26.4</v>
      </c>
    </row>
    <row r="6629" spans="1:8">
      <c r="A6629" s="2" t="s">
        <v>181</v>
      </c>
      <c r="B6629" s="2"/>
      <c r="C6629">
        <v>172.51</v>
      </c>
      <c r="D6629">
        <v>5</v>
      </c>
      <c r="E6629">
        <v>160.34</v>
      </c>
      <c r="F6629" t="s">
        <v>237</v>
      </c>
      <c r="G6629">
        <f>_xlfn.XLOOKUP(A6629,'List of Molecules Used'!$D$3:$D$55,'List of Molecules Used'!$E$3:$E$55,"",0,1)</f>
        <v>345.02</v>
      </c>
      <c r="H6629">
        <f>_xlfn.XLOOKUP(A6629,'List of Molecules Used'!$D$3:$D$55,'List of Molecules Used'!$F$3:$F$55,"",0,1)</f>
        <v>26.4</v>
      </c>
    </row>
    <row r="6630" spans="1:8">
      <c r="A6630" s="2" t="s">
        <v>181</v>
      </c>
      <c r="B6630" s="2"/>
      <c r="C6630">
        <v>172.51</v>
      </c>
      <c r="D6630">
        <v>5.5</v>
      </c>
      <c r="E6630">
        <v>160.34</v>
      </c>
      <c r="F6630" t="s">
        <v>237</v>
      </c>
      <c r="G6630">
        <f>_xlfn.XLOOKUP(A6630,'List of Molecules Used'!$D$3:$D$55,'List of Molecules Used'!$E$3:$E$55,"",0,1)</f>
        <v>345.02</v>
      </c>
      <c r="H6630">
        <f>_xlfn.XLOOKUP(A6630,'List of Molecules Used'!$D$3:$D$55,'List of Molecules Used'!$F$3:$F$55,"",0,1)</f>
        <v>26.4</v>
      </c>
    </row>
    <row r="6631" spans="1:8">
      <c r="A6631" s="2" t="s">
        <v>181</v>
      </c>
      <c r="B6631" s="2"/>
      <c r="C6631">
        <v>172.51</v>
      </c>
      <c r="D6631">
        <v>6</v>
      </c>
      <c r="E6631">
        <v>160.33000000000001</v>
      </c>
      <c r="F6631" t="s">
        <v>237</v>
      </c>
      <c r="G6631">
        <f>_xlfn.XLOOKUP(A6631,'List of Molecules Used'!$D$3:$D$55,'List of Molecules Used'!$E$3:$E$55,"",0,1)</f>
        <v>345.02</v>
      </c>
      <c r="H6631">
        <f>_xlfn.XLOOKUP(A6631,'List of Molecules Used'!$D$3:$D$55,'List of Molecules Used'!$F$3:$F$55,"",0,1)</f>
        <v>26.4</v>
      </c>
    </row>
    <row r="6632" spans="1:8">
      <c r="A6632" s="2" t="s">
        <v>181</v>
      </c>
      <c r="B6632" s="2"/>
      <c r="C6632">
        <v>172.51</v>
      </c>
      <c r="D6632">
        <v>6.5</v>
      </c>
      <c r="E6632">
        <v>160.32</v>
      </c>
      <c r="F6632" t="s">
        <v>237</v>
      </c>
      <c r="G6632">
        <f>_xlfn.XLOOKUP(A6632,'List of Molecules Used'!$D$3:$D$55,'List of Molecules Used'!$E$3:$E$55,"",0,1)</f>
        <v>345.02</v>
      </c>
      <c r="H6632">
        <f>_xlfn.XLOOKUP(A6632,'List of Molecules Used'!$D$3:$D$55,'List of Molecules Used'!$F$3:$F$55,"",0,1)</f>
        <v>26.4</v>
      </c>
    </row>
    <row r="6633" spans="1:8">
      <c r="A6633" s="2" t="s">
        <v>181</v>
      </c>
      <c r="B6633" s="2"/>
      <c r="C6633">
        <v>172.51</v>
      </c>
      <c r="D6633">
        <v>7</v>
      </c>
      <c r="E6633">
        <v>160.32</v>
      </c>
      <c r="F6633" t="s">
        <v>237</v>
      </c>
      <c r="G6633">
        <f>_xlfn.XLOOKUP(A6633,'List of Molecules Used'!$D$3:$D$55,'List of Molecules Used'!$E$3:$E$55,"",0,1)</f>
        <v>345.02</v>
      </c>
      <c r="H6633">
        <f>_xlfn.XLOOKUP(A6633,'List of Molecules Used'!$D$3:$D$55,'List of Molecules Used'!$F$3:$F$55,"",0,1)</f>
        <v>26.4</v>
      </c>
    </row>
    <row r="6634" spans="1:8">
      <c r="A6634" s="2" t="s">
        <v>181</v>
      </c>
      <c r="B6634" s="2"/>
      <c r="C6634">
        <v>172.51</v>
      </c>
      <c r="D6634">
        <v>7.5</v>
      </c>
      <c r="E6634">
        <v>160.31</v>
      </c>
      <c r="F6634" t="s">
        <v>237</v>
      </c>
      <c r="G6634">
        <f>_xlfn.XLOOKUP(A6634,'List of Molecules Used'!$D$3:$D$55,'List of Molecules Used'!$E$3:$E$55,"",0,1)</f>
        <v>345.02</v>
      </c>
      <c r="H6634">
        <f>_xlfn.XLOOKUP(A6634,'List of Molecules Used'!$D$3:$D$55,'List of Molecules Used'!$F$3:$F$55,"",0,1)</f>
        <v>26.4</v>
      </c>
    </row>
    <row r="6635" spans="1:8">
      <c r="A6635" s="2" t="s">
        <v>181</v>
      </c>
      <c r="B6635" s="2"/>
      <c r="C6635">
        <v>172.51</v>
      </c>
      <c r="D6635">
        <v>8</v>
      </c>
      <c r="E6635">
        <v>160.30000000000001</v>
      </c>
      <c r="F6635" t="s">
        <v>237</v>
      </c>
      <c r="G6635">
        <f>_xlfn.XLOOKUP(A6635,'List of Molecules Used'!$D$3:$D$55,'List of Molecules Used'!$E$3:$E$55,"",0,1)</f>
        <v>345.02</v>
      </c>
      <c r="H6635">
        <f>_xlfn.XLOOKUP(A6635,'List of Molecules Used'!$D$3:$D$55,'List of Molecules Used'!$F$3:$F$55,"",0,1)</f>
        <v>26.4</v>
      </c>
    </row>
    <row r="6636" spans="1:8">
      <c r="A6636" s="2" t="s">
        <v>181</v>
      </c>
      <c r="B6636" s="2"/>
      <c r="C6636">
        <v>172.51</v>
      </c>
      <c r="D6636">
        <v>8.5</v>
      </c>
      <c r="E6636">
        <v>160.30000000000001</v>
      </c>
      <c r="F6636" t="s">
        <v>237</v>
      </c>
      <c r="G6636">
        <f>_xlfn.XLOOKUP(A6636,'List of Molecules Used'!$D$3:$D$55,'List of Molecules Used'!$E$3:$E$55,"",0,1)</f>
        <v>345.02</v>
      </c>
      <c r="H6636">
        <f>_xlfn.XLOOKUP(A6636,'List of Molecules Used'!$D$3:$D$55,'List of Molecules Used'!$F$3:$F$55,"",0,1)</f>
        <v>26.4</v>
      </c>
    </row>
    <row r="6637" spans="1:8">
      <c r="A6637" s="2" t="s">
        <v>181</v>
      </c>
      <c r="B6637" s="2"/>
      <c r="C6637">
        <v>172.51</v>
      </c>
      <c r="D6637">
        <v>9</v>
      </c>
      <c r="E6637">
        <v>160.29</v>
      </c>
      <c r="F6637" t="s">
        <v>237</v>
      </c>
      <c r="G6637">
        <f>_xlfn.XLOOKUP(A6637,'List of Molecules Used'!$D$3:$D$55,'List of Molecules Used'!$E$3:$E$55,"",0,1)</f>
        <v>345.02</v>
      </c>
      <c r="H6637">
        <f>_xlfn.XLOOKUP(A6637,'List of Molecules Used'!$D$3:$D$55,'List of Molecules Used'!$F$3:$F$55,"",0,1)</f>
        <v>26.4</v>
      </c>
    </row>
    <row r="6638" spans="1:8">
      <c r="A6638" s="2" t="s">
        <v>181</v>
      </c>
      <c r="B6638" s="2"/>
      <c r="C6638">
        <v>172.51</v>
      </c>
      <c r="D6638">
        <v>9.5</v>
      </c>
      <c r="E6638">
        <v>160.29</v>
      </c>
      <c r="F6638" t="s">
        <v>237</v>
      </c>
      <c r="G6638">
        <f>_xlfn.XLOOKUP(A6638,'List of Molecules Used'!$D$3:$D$55,'List of Molecules Used'!$E$3:$E$55,"",0,1)</f>
        <v>345.02</v>
      </c>
      <c r="H6638">
        <f>_xlfn.XLOOKUP(A6638,'List of Molecules Used'!$D$3:$D$55,'List of Molecules Used'!$F$3:$F$55,"",0,1)</f>
        <v>26.4</v>
      </c>
    </row>
    <row r="6639" spans="1:8">
      <c r="A6639" s="2" t="s">
        <v>181</v>
      </c>
      <c r="B6639" s="2"/>
      <c r="C6639">
        <v>172.51</v>
      </c>
      <c r="D6639">
        <v>10</v>
      </c>
      <c r="E6639">
        <v>160.28</v>
      </c>
      <c r="F6639" t="s">
        <v>237</v>
      </c>
      <c r="G6639">
        <f>_xlfn.XLOOKUP(A6639,'List of Molecules Used'!$D$3:$D$55,'List of Molecules Used'!$E$3:$E$55,"",0,1)</f>
        <v>345.02</v>
      </c>
      <c r="H6639">
        <f>_xlfn.XLOOKUP(A6639,'List of Molecules Used'!$D$3:$D$55,'List of Molecules Used'!$F$3:$F$55,"",0,1)</f>
        <v>26.4</v>
      </c>
    </row>
    <row r="6640" spans="1:8">
      <c r="A6640" s="2" t="s">
        <v>181</v>
      </c>
      <c r="B6640" s="2"/>
      <c r="C6640">
        <v>207.01</v>
      </c>
      <c r="D6640">
        <v>1</v>
      </c>
      <c r="E6640">
        <v>171.9</v>
      </c>
      <c r="F6640" t="s">
        <v>237</v>
      </c>
      <c r="G6640">
        <f>_xlfn.XLOOKUP(A6640,'List of Molecules Used'!$D$3:$D$55,'List of Molecules Used'!$E$3:$E$55,"",0,1)</f>
        <v>345.02</v>
      </c>
      <c r="H6640">
        <f>_xlfn.XLOOKUP(A6640,'List of Molecules Used'!$D$3:$D$55,'List of Molecules Used'!$F$3:$F$55,"",0,1)</f>
        <v>26.4</v>
      </c>
    </row>
    <row r="6641" spans="1:8">
      <c r="A6641" s="2" t="s">
        <v>181</v>
      </c>
      <c r="B6641" s="2"/>
      <c r="C6641">
        <v>207.01</v>
      </c>
      <c r="D6641">
        <v>1.5</v>
      </c>
      <c r="E6641">
        <v>171.89</v>
      </c>
      <c r="F6641" t="s">
        <v>237</v>
      </c>
      <c r="G6641">
        <f>_xlfn.XLOOKUP(A6641,'List of Molecules Used'!$D$3:$D$55,'List of Molecules Used'!$E$3:$E$55,"",0,1)</f>
        <v>345.02</v>
      </c>
      <c r="H6641">
        <f>_xlfn.XLOOKUP(A6641,'List of Molecules Used'!$D$3:$D$55,'List of Molecules Used'!$F$3:$F$55,"",0,1)</f>
        <v>26.4</v>
      </c>
    </row>
    <row r="6642" spans="1:8">
      <c r="A6642" s="2" t="s">
        <v>181</v>
      </c>
      <c r="B6642" s="2"/>
      <c r="C6642">
        <v>207.01</v>
      </c>
      <c r="D6642">
        <v>2</v>
      </c>
      <c r="E6642">
        <v>171.87</v>
      </c>
      <c r="F6642" t="s">
        <v>237</v>
      </c>
      <c r="G6642">
        <f>_xlfn.XLOOKUP(A6642,'List of Molecules Used'!$D$3:$D$55,'List of Molecules Used'!$E$3:$E$55,"",0,1)</f>
        <v>345.02</v>
      </c>
      <c r="H6642">
        <f>_xlfn.XLOOKUP(A6642,'List of Molecules Used'!$D$3:$D$55,'List of Molecules Used'!$F$3:$F$55,"",0,1)</f>
        <v>26.4</v>
      </c>
    </row>
    <row r="6643" spans="1:8">
      <c r="A6643" s="2" t="s">
        <v>181</v>
      </c>
      <c r="B6643" s="2"/>
      <c r="C6643">
        <v>207.01</v>
      </c>
      <c r="D6643">
        <v>2.5</v>
      </c>
      <c r="E6643">
        <v>171.86</v>
      </c>
      <c r="F6643" t="s">
        <v>237</v>
      </c>
      <c r="G6643">
        <f>_xlfn.XLOOKUP(A6643,'List of Molecules Used'!$D$3:$D$55,'List of Molecules Used'!$E$3:$E$55,"",0,1)</f>
        <v>345.02</v>
      </c>
      <c r="H6643">
        <f>_xlfn.XLOOKUP(A6643,'List of Molecules Used'!$D$3:$D$55,'List of Molecules Used'!$F$3:$F$55,"",0,1)</f>
        <v>26.4</v>
      </c>
    </row>
    <row r="6644" spans="1:8">
      <c r="A6644" s="2" t="s">
        <v>181</v>
      </c>
      <c r="B6644" s="2"/>
      <c r="C6644">
        <v>207.01</v>
      </c>
      <c r="D6644">
        <v>3</v>
      </c>
      <c r="E6644">
        <v>171.84</v>
      </c>
      <c r="F6644" t="s">
        <v>237</v>
      </c>
      <c r="G6644">
        <f>_xlfn.XLOOKUP(A6644,'List of Molecules Used'!$D$3:$D$55,'List of Molecules Used'!$E$3:$E$55,"",0,1)</f>
        <v>345.02</v>
      </c>
      <c r="H6644">
        <f>_xlfn.XLOOKUP(A6644,'List of Molecules Used'!$D$3:$D$55,'List of Molecules Used'!$F$3:$F$55,"",0,1)</f>
        <v>26.4</v>
      </c>
    </row>
    <row r="6645" spans="1:8">
      <c r="A6645" s="2" t="s">
        <v>181</v>
      </c>
      <c r="B6645" s="2"/>
      <c r="C6645">
        <v>207.01</v>
      </c>
      <c r="D6645">
        <v>3.5</v>
      </c>
      <c r="E6645">
        <v>171.83</v>
      </c>
      <c r="F6645" t="s">
        <v>237</v>
      </c>
      <c r="G6645">
        <f>_xlfn.XLOOKUP(A6645,'List of Molecules Used'!$D$3:$D$55,'List of Molecules Used'!$E$3:$E$55,"",0,1)</f>
        <v>345.02</v>
      </c>
      <c r="H6645">
        <f>_xlfn.XLOOKUP(A6645,'List of Molecules Used'!$D$3:$D$55,'List of Molecules Used'!$F$3:$F$55,"",0,1)</f>
        <v>26.4</v>
      </c>
    </row>
    <row r="6646" spans="1:8">
      <c r="A6646" s="2" t="s">
        <v>181</v>
      </c>
      <c r="B6646" s="2"/>
      <c r="C6646">
        <v>207.01</v>
      </c>
      <c r="D6646">
        <v>4</v>
      </c>
      <c r="E6646">
        <v>171.81</v>
      </c>
      <c r="F6646" t="s">
        <v>237</v>
      </c>
      <c r="G6646">
        <f>_xlfn.XLOOKUP(A6646,'List of Molecules Used'!$D$3:$D$55,'List of Molecules Used'!$E$3:$E$55,"",0,1)</f>
        <v>345.02</v>
      </c>
      <c r="H6646">
        <f>_xlfn.XLOOKUP(A6646,'List of Molecules Used'!$D$3:$D$55,'List of Molecules Used'!$F$3:$F$55,"",0,1)</f>
        <v>26.4</v>
      </c>
    </row>
    <row r="6647" spans="1:8">
      <c r="A6647" s="2" t="s">
        <v>181</v>
      </c>
      <c r="B6647" s="2"/>
      <c r="C6647">
        <v>207.01</v>
      </c>
      <c r="D6647">
        <v>4.5</v>
      </c>
      <c r="E6647">
        <v>171.8</v>
      </c>
      <c r="F6647" t="s">
        <v>237</v>
      </c>
      <c r="G6647">
        <f>_xlfn.XLOOKUP(A6647,'List of Molecules Used'!$D$3:$D$55,'List of Molecules Used'!$E$3:$E$55,"",0,1)</f>
        <v>345.02</v>
      </c>
      <c r="H6647">
        <f>_xlfn.XLOOKUP(A6647,'List of Molecules Used'!$D$3:$D$55,'List of Molecules Used'!$F$3:$F$55,"",0,1)</f>
        <v>26.4</v>
      </c>
    </row>
    <row r="6648" spans="1:8">
      <c r="A6648" s="2" t="s">
        <v>181</v>
      </c>
      <c r="B6648" s="2"/>
      <c r="C6648">
        <v>207.01</v>
      </c>
      <c r="D6648">
        <v>5</v>
      </c>
      <c r="E6648">
        <v>171.78</v>
      </c>
      <c r="F6648" t="s">
        <v>237</v>
      </c>
      <c r="G6648">
        <f>_xlfn.XLOOKUP(A6648,'List of Molecules Used'!$D$3:$D$55,'List of Molecules Used'!$E$3:$E$55,"",0,1)</f>
        <v>345.02</v>
      </c>
      <c r="H6648">
        <f>_xlfn.XLOOKUP(A6648,'List of Molecules Used'!$D$3:$D$55,'List of Molecules Used'!$F$3:$F$55,"",0,1)</f>
        <v>26.4</v>
      </c>
    </row>
    <row r="6649" spans="1:8">
      <c r="A6649" s="2" t="s">
        <v>181</v>
      </c>
      <c r="B6649" s="2"/>
      <c r="C6649">
        <v>207.01</v>
      </c>
      <c r="D6649">
        <v>5.5</v>
      </c>
      <c r="E6649">
        <v>171.77</v>
      </c>
      <c r="F6649" t="s">
        <v>237</v>
      </c>
      <c r="G6649">
        <f>_xlfn.XLOOKUP(A6649,'List of Molecules Used'!$D$3:$D$55,'List of Molecules Used'!$E$3:$E$55,"",0,1)</f>
        <v>345.02</v>
      </c>
      <c r="H6649">
        <f>_xlfn.XLOOKUP(A6649,'List of Molecules Used'!$D$3:$D$55,'List of Molecules Used'!$F$3:$F$55,"",0,1)</f>
        <v>26.4</v>
      </c>
    </row>
    <row r="6650" spans="1:8">
      <c r="A6650" s="2" t="s">
        <v>181</v>
      </c>
      <c r="B6650" s="2"/>
      <c r="C6650">
        <v>207.01</v>
      </c>
      <c r="D6650">
        <v>6</v>
      </c>
      <c r="E6650">
        <v>171.76</v>
      </c>
      <c r="F6650" t="s">
        <v>237</v>
      </c>
      <c r="G6650">
        <f>_xlfn.XLOOKUP(A6650,'List of Molecules Used'!$D$3:$D$55,'List of Molecules Used'!$E$3:$E$55,"",0,1)</f>
        <v>345.02</v>
      </c>
      <c r="H6650">
        <f>_xlfn.XLOOKUP(A6650,'List of Molecules Used'!$D$3:$D$55,'List of Molecules Used'!$F$3:$F$55,"",0,1)</f>
        <v>26.4</v>
      </c>
    </row>
    <row r="6651" spans="1:8">
      <c r="A6651" s="2" t="s">
        <v>181</v>
      </c>
      <c r="B6651" s="2"/>
      <c r="C6651">
        <v>207.01</v>
      </c>
      <c r="D6651">
        <v>6.5</v>
      </c>
      <c r="E6651">
        <v>171.74</v>
      </c>
      <c r="F6651" t="s">
        <v>237</v>
      </c>
      <c r="G6651">
        <f>_xlfn.XLOOKUP(A6651,'List of Molecules Used'!$D$3:$D$55,'List of Molecules Used'!$E$3:$E$55,"",0,1)</f>
        <v>345.02</v>
      </c>
      <c r="H6651">
        <f>_xlfn.XLOOKUP(A6651,'List of Molecules Used'!$D$3:$D$55,'List of Molecules Used'!$F$3:$F$55,"",0,1)</f>
        <v>26.4</v>
      </c>
    </row>
    <row r="6652" spans="1:8">
      <c r="A6652" s="2" t="s">
        <v>181</v>
      </c>
      <c r="B6652" s="2"/>
      <c r="C6652">
        <v>207.01</v>
      </c>
      <c r="D6652">
        <v>7</v>
      </c>
      <c r="E6652">
        <v>171.73</v>
      </c>
      <c r="F6652" t="s">
        <v>237</v>
      </c>
      <c r="G6652">
        <f>_xlfn.XLOOKUP(A6652,'List of Molecules Used'!$D$3:$D$55,'List of Molecules Used'!$E$3:$E$55,"",0,1)</f>
        <v>345.02</v>
      </c>
      <c r="H6652">
        <f>_xlfn.XLOOKUP(A6652,'List of Molecules Used'!$D$3:$D$55,'List of Molecules Used'!$F$3:$F$55,"",0,1)</f>
        <v>26.4</v>
      </c>
    </row>
    <row r="6653" spans="1:8">
      <c r="A6653" s="2" t="s">
        <v>181</v>
      </c>
      <c r="B6653" s="2"/>
      <c r="C6653">
        <v>207.01</v>
      </c>
      <c r="D6653">
        <v>7.5</v>
      </c>
      <c r="E6653">
        <v>171.71</v>
      </c>
      <c r="F6653" t="s">
        <v>237</v>
      </c>
      <c r="G6653">
        <f>_xlfn.XLOOKUP(A6653,'List of Molecules Used'!$D$3:$D$55,'List of Molecules Used'!$E$3:$E$55,"",0,1)</f>
        <v>345.02</v>
      </c>
      <c r="H6653">
        <f>_xlfn.XLOOKUP(A6653,'List of Molecules Used'!$D$3:$D$55,'List of Molecules Used'!$F$3:$F$55,"",0,1)</f>
        <v>26.4</v>
      </c>
    </row>
    <row r="6654" spans="1:8">
      <c r="A6654" s="2" t="s">
        <v>181</v>
      </c>
      <c r="B6654" s="2"/>
      <c r="C6654">
        <v>207.01</v>
      </c>
      <c r="D6654">
        <v>8</v>
      </c>
      <c r="E6654">
        <v>171.7</v>
      </c>
      <c r="F6654" t="s">
        <v>237</v>
      </c>
      <c r="G6654">
        <f>_xlfn.XLOOKUP(A6654,'List of Molecules Used'!$D$3:$D$55,'List of Molecules Used'!$E$3:$E$55,"",0,1)</f>
        <v>345.02</v>
      </c>
      <c r="H6654">
        <f>_xlfn.XLOOKUP(A6654,'List of Molecules Used'!$D$3:$D$55,'List of Molecules Used'!$F$3:$F$55,"",0,1)</f>
        <v>26.4</v>
      </c>
    </row>
    <row r="6655" spans="1:8">
      <c r="A6655" s="2" t="s">
        <v>181</v>
      </c>
      <c r="B6655" s="2"/>
      <c r="C6655">
        <v>207.01</v>
      </c>
      <c r="D6655">
        <v>8.5</v>
      </c>
      <c r="E6655">
        <v>171.68</v>
      </c>
      <c r="F6655" t="s">
        <v>237</v>
      </c>
      <c r="G6655">
        <f>_xlfn.XLOOKUP(A6655,'List of Molecules Used'!$D$3:$D$55,'List of Molecules Used'!$E$3:$E$55,"",0,1)</f>
        <v>345.02</v>
      </c>
      <c r="H6655">
        <f>_xlfn.XLOOKUP(A6655,'List of Molecules Used'!$D$3:$D$55,'List of Molecules Used'!$F$3:$F$55,"",0,1)</f>
        <v>26.4</v>
      </c>
    </row>
    <row r="6656" spans="1:8">
      <c r="A6656" s="2" t="s">
        <v>181</v>
      </c>
      <c r="B6656" s="2"/>
      <c r="C6656">
        <v>207.01</v>
      </c>
      <c r="D6656">
        <v>9</v>
      </c>
      <c r="E6656">
        <v>171.67</v>
      </c>
      <c r="F6656" t="s">
        <v>237</v>
      </c>
      <c r="G6656">
        <f>_xlfn.XLOOKUP(A6656,'List of Molecules Used'!$D$3:$D$55,'List of Molecules Used'!$E$3:$E$55,"",0,1)</f>
        <v>345.02</v>
      </c>
      <c r="H6656">
        <f>_xlfn.XLOOKUP(A6656,'List of Molecules Used'!$D$3:$D$55,'List of Molecules Used'!$F$3:$F$55,"",0,1)</f>
        <v>26.4</v>
      </c>
    </row>
    <row r="6657" spans="1:8">
      <c r="A6657" s="2" t="s">
        <v>181</v>
      </c>
      <c r="B6657" s="2"/>
      <c r="C6657">
        <v>207.01</v>
      </c>
      <c r="D6657">
        <v>9.5</v>
      </c>
      <c r="E6657">
        <v>171.66</v>
      </c>
      <c r="F6657" t="s">
        <v>237</v>
      </c>
      <c r="G6657">
        <f>_xlfn.XLOOKUP(A6657,'List of Molecules Used'!$D$3:$D$55,'List of Molecules Used'!$E$3:$E$55,"",0,1)</f>
        <v>345.02</v>
      </c>
      <c r="H6657">
        <f>_xlfn.XLOOKUP(A6657,'List of Molecules Used'!$D$3:$D$55,'List of Molecules Used'!$F$3:$F$55,"",0,1)</f>
        <v>26.4</v>
      </c>
    </row>
    <row r="6658" spans="1:8">
      <c r="A6658" s="2" t="s">
        <v>181</v>
      </c>
      <c r="B6658" s="2"/>
      <c r="C6658">
        <v>207.01</v>
      </c>
      <c r="D6658">
        <v>10</v>
      </c>
      <c r="E6658">
        <v>171.64</v>
      </c>
      <c r="F6658" t="s">
        <v>237</v>
      </c>
      <c r="G6658">
        <f>_xlfn.XLOOKUP(A6658,'List of Molecules Used'!$D$3:$D$55,'List of Molecules Used'!$E$3:$E$55,"",0,1)</f>
        <v>345.02</v>
      </c>
      <c r="H6658">
        <f>_xlfn.XLOOKUP(A6658,'List of Molecules Used'!$D$3:$D$55,'List of Molecules Used'!$F$3:$F$55,"",0,1)</f>
        <v>26.4</v>
      </c>
    </row>
    <row r="6659" spans="1:8">
      <c r="A6659" s="2" t="s">
        <v>181</v>
      </c>
      <c r="B6659" s="2"/>
      <c r="C6659">
        <v>241.51</v>
      </c>
      <c r="D6659">
        <v>1</v>
      </c>
      <c r="E6659">
        <v>136.31</v>
      </c>
      <c r="F6659" t="s">
        <v>238</v>
      </c>
      <c r="G6659">
        <f>_xlfn.XLOOKUP(A6659,'List of Molecules Used'!$D$3:$D$55,'List of Molecules Used'!$E$3:$E$55,"",0,1)</f>
        <v>345.02</v>
      </c>
      <c r="H6659">
        <f>_xlfn.XLOOKUP(A6659,'List of Molecules Used'!$D$3:$D$55,'List of Molecules Used'!$F$3:$F$55,"",0,1)</f>
        <v>26.4</v>
      </c>
    </row>
    <row r="6660" spans="1:8">
      <c r="A6660" s="2" t="s">
        <v>181</v>
      </c>
      <c r="B6660" s="2"/>
      <c r="C6660">
        <v>241.51</v>
      </c>
      <c r="D6660">
        <v>1.2719</v>
      </c>
      <c r="E6660">
        <v>138.61000000000001</v>
      </c>
      <c r="F6660" t="s">
        <v>238</v>
      </c>
      <c r="G6660">
        <f>_xlfn.XLOOKUP(A6660,'List of Molecules Used'!$D$3:$D$55,'List of Molecules Used'!$E$3:$E$55,"",0,1)</f>
        <v>345.02</v>
      </c>
      <c r="H6660">
        <f>_xlfn.XLOOKUP(A6660,'List of Molecules Used'!$D$3:$D$55,'List of Molecules Used'!$F$3:$F$55,"",0,1)</f>
        <v>26.4</v>
      </c>
    </row>
    <row r="6661" spans="1:8">
      <c r="A6661" s="2" t="s">
        <v>181</v>
      </c>
      <c r="B6661" s="2"/>
      <c r="C6661">
        <v>241.51</v>
      </c>
      <c r="D6661">
        <v>1.2719</v>
      </c>
      <c r="E6661">
        <v>185.55</v>
      </c>
      <c r="F6661" t="s">
        <v>237</v>
      </c>
      <c r="G6661">
        <f>_xlfn.XLOOKUP(A6661,'List of Molecules Used'!$D$3:$D$55,'List of Molecules Used'!$E$3:$E$55,"",0,1)</f>
        <v>345.02</v>
      </c>
      <c r="H6661">
        <f>_xlfn.XLOOKUP(A6661,'List of Molecules Used'!$D$3:$D$55,'List of Molecules Used'!$F$3:$F$55,"",0,1)</f>
        <v>26.4</v>
      </c>
    </row>
    <row r="6662" spans="1:8">
      <c r="A6662" s="2" t="s">
        <v>181</v>
      </c>
      <c r="B6662" s="2"/>
      <c r="C6662">
        <v>241.51</v>
      </c>
      <c r="D6662">
        <v>1.5</v>
      </c>
      <c r="E6662">
        <v>185.53</v>
      </c>
      <c r="F6662" t="s">
        <v>237</v>
      </c>
      <c r="G6662">
        <f>_xlfn.XLOOKUP(A6662,'List of Molecules Used'!$D$3:$D$55,'List of Molecules Used'!$E$3:$E$55,"",0,1)</f>
        <v>345.02</v>
      </c>
      <c r="H6662">
        <f>_xlfn.XLOOKUP(A6662,'List of Molecules Used'!$D$3:$D$55,'List of Molecules Used'!$F$3:$F$55,"",0,1)</f>
        <v>26.4</v>
      </c>
    </row>
    <row r="6663" spans="1:8">
      <c r="A6663" s="2" t="s">
        <v>181</v>
      </c>
      <c r="B6663" s="2"/>
      <c r="C6663">
        <v>241.51</v>
      </c>
      <c r="D6663">
        <v>2</v>
      </c>
      <c r="E6663">
        <v>185.5</v>
      </c>
      <c r="F6663" t="s">
        <v>237</v>
      </c>
      <c r="G6663">
        <f>_xlfn.XLOOKUP(A6663,'List of Molecules Used'!$D$3:$D$55,'List of Molecules Used'!$E$3:$E$55,"",0,1)</f>
        <v>345.02</v>
      </c>
      <c r="H6663">
        <f>_xlfn.XLOOKUP(A6663,'List of Molecules Used'!$D$3:$D$55,'List of Molecules Used'!$F$3:$F$55,"",0,1)</f>
        <v>26.4</v>
      </c>
    </row>
    <row r="6664" spans="1:8">
      <c r="A6664" s="2" t="s">
        <v>181</v>
      </c>
      <c r="B6664" s="2"/>
      <c r="C6664">
        <v>241.51</v>
      </c>
      <c r="D6664">
        <v>2.5</v>
      </c>
      <c r="E6664">
        <v>185.46</v>
      </c>
      <c r="F6664" t="s">
        <v>237</v>
      </c>
      <c r="G6664">
        <f>_xlfn.XLOOKUP(A6664,'List of Molecules Used'!$D$3:$D$55,'List of Molecules Used'!$E$3:$E$55,"",0,1)</f>
        <v>345.02</v>
      </c>
      <c r="H6664">
        <f>_xlfn.XLOOKUP(A6664,'List of Molecules Used'!$D$3:$D$55,'List of Molecules Used'!$F$3:$F$55,"",0,1)</f>
        <v>26.4</v>
      </c>
    </row>
    <row r="6665" spans="1:8">
      <c r="A6665" s="2" t="s">
        <v>181</v>
      </c>
      <c r="B6665" s="2"/>
      <c r="C6665">
        <v>241.51</v>
      </c>
      <c r="D6665">
        <v>3</v>
      </c>
      <c r="E6665">
        <v>185.43</v>
      </c>
      <c r="F6665" t="s">
        <v>237</v>
      </c>
      <c r="G6665">
        <f>_xlfn.XLOOKUP(A6665,'List of Molecules Used'!$D$3:$D$55,'List of Molecules Used'!$E$3:$E$55,"",0,1)</f>
        <v>345.02</v>
      </c>
      <c r="H6665">
        <f>_xlfn.XLOOKUP(A6665,'List of Molecules Used'!$D$3:$D$55,'List of Molecules Used'!$F$3:$F$55,"",0,1)</f>
        <v>26.4</v>
      </c>
    </row>
    <row r="6666" spans="1:8">
      <c r="A6666" s="2" t="s">
        <v>181</v>
      </c>
      <c r="B6666" s="2"/>
      <c r="C6666">
        <v>241.51</v>
      </c>
      <c r="D6666">
        <v>3.5</v>
      </c>
      <c r="E6666">
        <v>185.4</v>
      </c>
      <c r="F6666" t="s">
        <v>237</v>
      </c>
      <c r="G6666">
        <f>_xlfn.XLOOKUP(A6666,'List of Molecules Used'!$D$3:$D$55,'List of Molecules Used'!$E$3:$E$55,"",0,1)</f>
        <v>345.02</v>
      </c>
      <c r="H6666">
        <f>_xlfn.XLOOKUP(A6666,'List of Molecules Used'!$D$3:$D$55,'List of Molecules Used'!$F$3:$F$55,"",0,1)</f>
        <v>26.4</v>
      </c>
    </row>
    <row r="6667" spans="1:8">
      <c r="A6667" s="2" t="s">
        <v>181</v>
      </c>
      <c r="B6667" s="2"/>
      <c r="C6667">
        <v>241.51</v>
      </c>
      <c r="D6667">
        <v>4</v>
      </c>
      <c r="E6667">
        <v>185.36</v>
      </c>
      <c r="F6667" t="s">
        <v>237</v>
      </c>
      <c r="G6667">
        <f>_xlfn.XLOOKUP(A6667,'List of Molecules Used'!$D$3:$D$55,'List of Molecules Used'!$E$3:$E$55,"",0,1)</f>
        <v>345.02</v>
      </c>
      <c r="H6667">
        <f>_xlfn.XLOOKUP(A6667,'List of Molecules Used'!$D$3:$D$55,'List of Molecules Used'!$F$3:$F$55,"",0,1)</f>
        <v>26.4</v>
      </c>
    </row>
    <row r="6668" spans="1:8">
      <c r="A6668" s="2" t="s">
        <v>181</v>
      </c>
      <c r="B6668" s="2"/>
      <c r="C6668">
        <v>241.51</v>
      </c>
      <c r="D6668">
        <v>4.5</v>
      </c>
      <c r="E6668">
        <v>185.33</v>
      </c>
      <c r="F6668" t="s">
        <v>237</v>
      </c>
      <c r="G6668">
        <f>_xlfn.XLOOKUP(A6668,'List of Molecules Used'!$D$3:$D$55,'List of Molecules Used'!$E$3:$E$55,"",0,1)</f>
        <v>345.02</v>
      </c>
      <c r="H6668">
        <f>_xlfn.XLOOKUP(A6668,'List of Molecules Used'!$D$3:$D$55,'List of Molecules Used'!$F$3:$F$55,"",0,1)</f>
        <v>26.4</v>
      </c>
    </row>
    <row r="6669" spans="1:8">
      <c r="A6669" s="2" t="s">
        <v>181</v>
      </c>
      <c r="B6669" s="2"/>
      <c r="C6669">
        <v>241.51</v>
      </c>
      <c r="D6669">
        <v>5</v>
      </c>
      <c r="E6669">
        <v>185.3</v>
      </c>
      <c r="F6669" t="s">
        <v>237</v>
      </c>
      <c r="G6669">
        <f>_xlfn.XLOOKUP(A6669,'List of Molecules Used'!$D$3:$D$55,'List of Molecules Used'!$E$3:$E$55,"",0,1)</f>
        <v>345.02</v>
      </c>
      <c r="H6669">
        <f>_xlfn.XLOOKUP(A6669,'List of Molecules Used'!$D$3:$D$55,'List of Molecules Used'!$F$3:$F$55,"",0,1)</f>
        <v>26.4</v>
      </c>
    </row>
    <row r="6670" spans="1:8">
      <c r="A6670" s="2" t="s">
        <v>181</v>
      </c>
      <c r="B6670" s="2"/>
      <c r="C6670">
        <v>241.51</v>
      </c>
      <c r="D6670">
        <v>5.5</v>
      </c>
      <c r="E6670">
        <v>185.26</v>
      </c>
      <c r="F6670" t="s">
        <v>237</v>
      </c>
      <c r="G6670">
        <f>_xlfn.XLOOKUP(A6670,'List of Molecules Used'!$D$3:$D$55,'List of Molecules Used'!$E$3:$E$55,"",0,1)</f>
        <v>345.02</v>
      </c>
      <c r="H6670">
        <f>_xlfn.XLOOKUP(A6670,'List of Molecules Used'!$D$3:$D$55,'List of Molecules Used'!$F$3:$F$55,"",0,1)</f>
        <v>26.4</v>
      </c>
    </row>
    <row r="6671" spans="1:8">
      <c r="A6671" s="2" t="s">
        <v>181</v>
      </c>
      <c r="B6671" s="2"/>
      <c r="C6671">
        <v>241.51</v>
      </c>
      <c r="D6671">
        <v>6</v>
      </c>
      <c r="E6671">
        <v>185.23</v>
      </c>
      <c r="F6671" t="s">
        <v>237</v>
      </c>
      <c r="G6671">
        <f>_xlfn.XLOOKUP(A6671,'List of Molecules Used'!$D$3:$D$55,'List of Molecules Used'!$E$3:$E$55,"",0,1)</f>
        <v>345.02</v>
      </c>
      <c r="H6671">
        <f>_xlfn.XLOOKUP(A6671,'List of Molecules Used'!$D$3:$D$55,'List of Molecules Used'!$F$3:$F$55,"",0,1)</f>
        <v>26.4</v>
      </c>
    </row>
    <row r="6672" spans="1:8">
      <c r="A6672" s="2" t="s">
        <v>181</v>
      </c>
      <c r="B6672" s="2"/>
      <c r="C6672">
        <v>241.51</v>
      </c>
      <c r="D6672">
        <v>6.5</v>
      </c>
      <c r="E6672">
        <v>185.2</v>
      </c>
      <c r="F6672" t="s">
        <v>237</v>
      </c>
      <c r="G6672">
        <f>_xlfn.XLOOKUP(A6672,'List of Molecules Used'!$D$3:$D$55,'List of Molecules Used'!$E$3:$E$55,"",0,1)</f>
        <v>345.02</v>
      </c>
      <c r="H6672">
        <f>_xlfn.XLOOKUP(A6672,'List of Molecules Used'!$D$3:$D$55,'List of Molecules Used'!$F$3:$F$55,"",0,1)</f>
        <v>26.4</v>
      </c>
    </row>
    <row r="6673" spans="1:8">
      <c r="A6673" s="2" t="s">
        <v>181</v>
      </c>
      <c r="B6673" s="2"/>
      <c r="C6673">
        <v>241.51</v>
      </c>
      <c r="D6673">
        <v>7</v>
      </c>
      <c r="E6673">
        <v>185.16</v>
      </c>
      <c r="F6673" t="s">
        <v>237</v>
      </c>
      <c r="G6673">
        <f>_xlfn.XLOOKUP(A6673,'List of Molecules Used'!$D$3:$D$55,'List of Molecules Used'!$E$3:$E$55,"",0,1)</f>
        <v>345.02</v>
      </c>
      <c r="H6673">
        <f>_xlfn.XLOOKUP(A6673,'List of Molecules Used'!$D$3:$D$55,'List of Molecules Used'!$F$3:$F$55,"",0,1)</f>
        <v>26.4</v>
      </c>
    </row>
    <row r="6674" spans="1:8">
      <c r="A6674" s="2" t="s">
        <v>181</v>
      </c>
      <c r="B6674" s="2"/>
      <c r="C6674">
        <v>241.51</v>
      </c>
      <c r="D6674">
        <v>7.5</v>
      </c>
      <c r="E6674">
        <v>185.13</v>
      </c>
      <c r="F6674" t="s">
        <v>237</v>
      </c>
      <c r="G6674">
        <f>_xlfn.XLOOKUP(A6674,'List of Molecules Used'!$D$3:$D$55,'List of Molecules Used'!$E$3:$E$55,"",0,1)</f>
        <v>345.02</v>
      </c>
      <c r="H6674">
        <f>_xlfn.XLOOKUP(A6674,'List of Molecules Used'!$D$3:$D$55,'List of Molecules Used'!$F$3:$F$55,"",0,1)</f>
        <v>26.4</v>
      </c>
    </row>
    <row r="6675" spans="1:8">
      <c r="A6675" s="2" t="s">
        <v>181</v>
      </c>
      <c r="B6675" s="2"/>
      <c r="C6675">
        <v>241.51</v>
      </c>
      <c r="D6675">
        <v>8</v>
      </c>
      <c r="E6675">
        <v>185.1</v>
      </c>
      <c r="F6675" t="s">
        <v>237</v>
      </c>
      <c r="G6675">
        <f>_xlfn.XLOOKUP(A6675,'List of Molecules Used'!$D$3:$D$55,'List of Molecules Used'!$E$3:$E$55,"",0,1)</f>
        <v>345.02</v>
      </c>
      <c r="H6675">
        <f>_xlfn.XLOOKUP(A6675,'List of Molecules Used'!$D$3:$D$55,'List of Molecules Used'!$F$3:$F$55,"",0,1)</f>
        <v>26.4</v>
      </c>
    </row>
    <row r="6676" spans="1:8">
      <c r="A6676" s="2" t="s">
        <v>181</v>
      </c>
      <c r="B6676" s="2"/>
      <c r="C6676">
        <v>241.51</v>
      </c>
      <c r="D6676">
        <v>8.5</v>
      </c>
      <c r="E6676">
        <v>185.07</v>
      </c>
      <c r="F6676" t="s">
        <v>237</v>
      </c>
      <c r="G6676">
        <f>_xlfn.XLOOKUP(A6676,'List of Molecules Used'!$D$3:$D$55,'List of Molecules Used'!$E$3:$E$55,"",0,1)</f>
        <v>345.02</v>
      </c>
      <c r="H6676">
        <f>_xlfn.XLOOKUP(A6676,'List of Molecules Used'!$D$3:$D$55,'List of Molecules Used'!$F$3:$F$55,"",0,1)</f>
        <v>26.4</v>
      </c>
    </row>
    <row r="6677" spans="1:8">
      <c r="A6677" s="2" t="s">
        <v>181</v>
      </c>
      <c r="B6677" s="2"/>
      <c r="C6677">
        <v>241.51</v>
      </c>
      <c r="D6677">
        <v>9</v>
      </c>
      <c r="E6677">
        <v>185.03</v>
      </c>
      <c r="F6677" t="s">
        <v>237</v>
      </c>
      <c r="G6677">
        <f>_xlfn.XLOOKUP(A6677,'List of Molecules Used'!$D$3:$D$55,'List of Molecules Used'!$E$3:$E$55,"",0,1)</f>
        <v>345.02</v>
      </c>
      <c r="H6677">
        <f>_xlfn.XLOOKUP(A6677,'List of Molecules Used'!$D$3:$D$55,'List of Molecules Used'!$F$3:$F$55,"",0,1)</f>
        <v>26.4</v>
      </c>
    </row>
    <row r="6678" spans="1:8">
      <c r="A6678" s="2" t="s">
        <v>181</v>
      </c>
      <c r="B6678" s="2"/>
      <c r="C6678">
        <v>241.51</v>
      </c>
      <c r="D6678">
        <v>9.5</v>
      </c>
      <c r="E6678">
        <v>185</v>
      </c>
      <c r="F6678" t="s">
        <v>237</v>
      </c>
      <c r="G6678">
        <f>_xlfn.XLOOKUP(A6678,'List of Molecules Used'!$D$3:$D$55,'List of Molecules Used'!$E$3:$E$55,"",0,1)</f>
        <v>345.02</v>
      </c>
      <c r="H6678">
        <f>_xlfn.XLOOKUP(A6678,'List of Molecules Used'!$D$3:$D$55,'List of Molecules Used'!$F$3:$F$55,"",0,1)</f>
        <v>26.4</v>
      </c>
    </row>
    <row r="6679" spans="1:8">
      <c r="A6679" s="2" t="s">
        <v>181</v>
      </c>
      <c r="B6679" s="2"/>
      <c r="C6679">
        <v>241.51</v>
      </c>
      <c r="D6679">
        <v>10</v>
      </c>
      <c r="E6679">
        <v>184.97</v>
      </c>
      <c r="F6679" t="s">
        <v>237</v>
      </c>
      <c r="G6679">
        <f>_xlfn.XLOOKUP(A6679,'List of Molecules Used'!$D$3:$D$55,'List of Molecules Used'!$E$3:$E$55,"",0,1)</f>
        <v>345.02</v>
      </c>
      <c r="H6679">
        <f>_xlfn.XLOOKUP(A6679,'List of Molecules Used'!$D$3:$D$55,'List of Molecules Used'!$F$3:$F$55,"",0,1)</f>
        <v>26.4</v>
      </c>
    </row>
    <row r="6680" spans="1:8">
      <c r="A6680" s="2" t="s">
        <v>181</v>
      </c>
      <c r="B6680" s="2"/>
      <c r="C6680">
        <v>276.02</v>
      </c>
      <c r="D6680">
        <v>1</v>
      </c>
      <c r="E6680">
        <v>143.96</v>
      </c>
      <c r="F6680" t="s">
        <v>238</v>
      </c>
      <c r="G6680">
        <f>_xlfn.XLOOKUP(A6680,'List of Molecules Used'!$D$3:$D$55,'List of Molecules Used'!$E$3:$E$55,"",0,1)</f>
        <v>345.02</v>
      </c>
      <c r="H6680">
        <f>_xlfn.XLOOKUP(A6680,'List of Molecules Used'!$D$3:$D$55,'List of Molecules Used'!$F$3:$F$55,"",0,1)</f>
        <v>26.4</v>
      </c>
    </row>
    <row r="6681" spans="1:8">
      <c r="A6681" s="2" t="s">
        <v>181</v>
      </c>
      <c r="B6681" s="2"/>
      <c r="C6681">
        <v>276.02</v>
      </c>
      <c r="D6681">
        <v>1.5</v>
      </c>
      <c r="E6681">
        <v>145.55000000000001</v>
      </c>
      <c r="F6681" t="s">
        <v>238</v>
      </c>
      <c r="G6681">
        <f>_xlfn.XLOOKUP(A6681,'List of Molecules Used'!$D$3:$D$55,'List of Molecules Used'!$E$3:$E$55,"",0,1)</f>
        <v>345.02</v>
      </c>
      <c r="H6681">
        <f>_xlfn.XLOOKUP(A6681,'List of Molecules Used'!$D$3:$D$55,'List of Molecules Used'!$F$3:$F$55,"",0,1)</f>
        <v>26.4</v>
      </c>
    </row>
    <row r="6682" spans="1:8">
      <c r="A6682" s="2" t="s">
        <v>181</v>
      </c>
      <c r="B6682" s="2"/>
      <c r="C6682">
        <v>276.02</v>
      </c>
      <c r="D6682">
        <v>2</v>
      </c>
      <c r="E6682">
        <v>147.34</v>
      </c>
      <c r="F6682" t="s">
        <v>238</v>
      </c>
      <c r="G6682">
        <f>_xlfn.XLOOKUP(A6682,'List of Molecules Used'!$D$3:$D$55,'List of Molecules Used'!$E$3:$E$55,"",0,1)</f>
        <v>345.02</v>
      </c>
      <c r="H6682">
        <f>_xlfn.XLOOKUP(A6682,'List of Molecules Used'!$D$3:$D$55,'List of Molecules Used'!$F$3:$F$55,"",0,1)</f>
        <v>26.4</v>
      </c>
    </row>
    <row r="6683" spans="1:8">
      <c r="A6683" s="2" t="s">
        <v>181</v>
      </c>
      <c r="B6683" s="2"/>
      <c r="C6683">
        <v>276.02</v>
      </c>
      <c r="D6683">
        <v>2.5</v>
      </c>
      <c r="E6683">
        <v>149.34</v>
      </c>
      <c r="F6683" t="s">
        <v>238</v>
      </c>
      <c r="G6683">
        <f>_xlfn.XLOOKUP(A6683,'List of Molecules Used'!$D$3:$D$55,'List of Molecules Used'!$E$3:$E$55,"",0,1)</f>
        <v>345.02</v>
      </c>
      <c r="H6683">
        <f>_xlfn.XLOOKUP(A6683,'List of Molecules Used'!$D$3:$D$55,'List of Molecules Used'!$F$3:$F$55,"",0,1)</f>
        <v>26.4</v>
      </c>
    </row>
    <row r="6684" spans="1:8">
      <c r="A6684" s="2" t="s">
        <v>181</v>
      </c>
      <c r="B6684" s="2"/>
      <c r="C6684">
        <v>276.02</v>
      </c>
      <c r="D6684">
        <v>3</v>
      </c>
      <c r="E6684">
        <v>151.61000000000001</v>
      </c>
      <c r="F6684" t="s">
        <v>238</v>
      </c>
      <c r="G6684">
        <f>_xlfn.XLOOKUP(A6684,'List of Molecules Used'!$D$3:$D$55,'List of Molecules Used'!$E$3:$E$55,"",0,1)</f>
        <v>345.02</v>
      </c>
      <c r="H6684">
        <f>_xlfn.XLOOKUP(A6684,'List of Molecules Used'!$D$3:$D$55,'List of Molecules Used'!$F$3:$F$55,"",0,1)</f>
        <v>26.4</v>
      </c>
    </row>
    <row r="6685" spans="1:8">
      <c r="A6685" s="2" t="s">
        <v>181</v>
      </c>
      <c r="B6685" s="2"/>
      <c r="C6685">
        <v>276.02</v>
      </c>
      <c r="D6685">
        <v>3.5</v>
      </c>
      <c r="E6685">
        <v>154.19999999999999</v>
      </c>
      <c r="F6685" t="s">
        <v>238</v>
      </c>
      <c r="G6685">
        <f>_xlfn.XLOOKUP(A6685,'List of Molecules Used'!$D$3:$D$55,'List of Molecules Used'!$E$3:$E$55,"",0,1)</f>
        <v>345.02</v>
      </c>
      <c r="H6685">
        <f>_xlfn.XLOOKUP(A6685,'List of Molecules Used'!$D$3:$D$55,'List of Molecules Used'!$F$3:$F$55,"",0,1)</f>
        <v>26.4</v>
      </c>
    </row>
    <row r="6686" spans="1:8">
      <c r="A6686" s="2" t="s">
        <v>181</v>
      </c>
      <c r="B6686" s="2"/>
      <c r="C6686">
        <v>276.02</v>
      </c>
      <c r="D6686">
        <v>4</v>
      </c>
      <c r="E6686">
        <v>157.18</v>
      </c>
      <c r="F6686" t="s">
        <v>238</v>
      </c>
      <c r="G6686">
        <f>_xlfn.XLOOKUP(A6686,'List of Molecules Used'!$D$3:$D$55,'List of Molecules Used'!$E$3:$E$55,"",0,1)</f>
        <v>345.02</v>
      </c>
      <c r="H6686">
        <f>_xlfn.XLOOKUP(A6686,'List of Molecules Used'!$D$3:$D$55,'List of Molecules Used'!$F$3:$F$55,"",0,1)</f>
        <v>26.4</v>
      </c>
    </row>
    <row r="6687" spans="1:8">
      <c r="A6687" s="2" t="s">
        <v>181</v>
      </c>
      <c r="B6687" s="2"/>
      <c r="C6687">
        <v>276.02</v>
      </c>
      <c r="D6687">
        <v>4.5</v>
      </c>
      <c r="E6687">
        <v>160.65</v>
      </c>
      <c r="F6687" t="s">
        <v>238</v>
      </c>
      <c r="G6687">
        <f>_xlfn.XLOOKUP(A6687,'List of Molecules Used'!$D$3:$D$55,'List of Molecules Used'!$E$3:$E$55,"",0,1)</f>
        <v>345.02</v>
      </c>
      <c r="H6687">
        <f>_xlfn.XLOOKUP(A6687,'List of Molecules Used'!$D$3:$D$55,'List of Molecules Used'!$F$3:$F$55,"",0,1)</f>
        <v>26.4</v>
      </c>
    </row>
    <row r="6688" spans="1:8">
      <c r="A6688" s="2" t="s">
        <v>181</v>
      </c>
      <c r="B6688" s="2"/>
      <c r="C6688">
        <v>276.02</v>
      </c>
      <c r="D6688">
        <v>4.5442999999999998</v>
      </c>
      <c r="E6688">
        <v>160.99</v>
      </c>
      <c r="F6688" t="s">
        <v>238</v>
      </c>
      <c r="G6688">
        <f>_xlfn.XLOOKUP(A6688,'List of Molecules Used'!$D$3:$D$55,'List of Molecules Used'!$E$3:$E$55,"",0,1)</f>
        <v>345.02</v>
      </c>
      <c r="H6688">
        <f>_xlfn.XLOOKUP(A6688,'List of Molecules Used'!$D$3:$D$55,'List of Molecules Used'!$F$3:$F$55,"",0,1)</f>
        <v>26.4</v>
      </c>
    </row>
    <row r="6689" spans="1:8">
      <c r="A6689" s="2" t="s">
        <v>181</v>
      </c>
      <c r="B6689" s="2"/>
      <c r="C6689">
        <v>276.02</v>
      </c>
      <c r="D6689">
        <v>4.5442999999999998</v>
      </c>
      <c r="E6689">
        <v>203.45</v>
      </c>
      <c r="F6689" t="s">
        <v>237</v>
      </c>
      <c r="G6689">
        <f>_xlfn.XLOOKUP(A6689,'List of Molecules Used'!$D$3:$D$55,'List of Molecules Used'!$E$3:$E$55,"",0,1)</f>
        <v>345.02</v>
      </c>
      <c r="H6689">
        <f>_xlfn.XLOOKUP(A6689,'List of Molecules Used'!$D$3:$D$55,'List of Molecules Used'!$F$3:$F$55,"",0,1)</f>
        <v>26.4</v>
      </c>
    </row>
    <row r="6690" spans="1:8">
      <c r="A6690" s="2" t="s">
        <v>181</v>
      </c>
      <c r="B6690" s="2"/>
      <c r="C6690">
        <v>276.02</v>
      </c>
      <c r="D6690">
        <v>5</v>
      </c>
      <c r="E6690">
        <v>203.36</v>
      </c>
      <c r="F6690" t="s">
        <v>237</v>
      </c>
      <c r="G6690">
        <f>_xlfn.XLOOKUP(A6690,'List of Molecules Used'!$D$3:$D$55,'List of Molecules Used'!$E$3:$E$55,"",0,1)</f>
        <v>345.02</v>
      </c>
      <c r="H6690">
        <f>_xlfn.XLOOKUP(A6690,'List of Molecules Used'!$D$3:$D$55,'List of Molecules Used'!$F$3:$F$55,"",0,1)</f>
        <v>26.4</v>
      </c>
    </row>
    <row r="6691" spans="1:8">
      <c r="A6691" s="2" t="s">
        <v>181</v>
      </c>
      <c r="B6691" s="2"/>
      <c r="C6691">
        <v>276.02</v>
      </c>
      <c r="D6691">
        <v>5.5</v>
      </c>
      <c r="E6691">
        <v>203.26</v>
      </c>
      <c r="F6691" t="s">
        <v>237</v>
      </c>
      <c r="G6691">
        <f>_xlfn.XLOOKUP(A6691,'List of Molecules Used'!$D$3:$D$55,'List of Molecules Used'!$E$3:$E$55,"",0,1)</f>
        <v>345.02</v>
      </c>
      <c r="H6691">
        <f>_xlfn.XLOOKUP(A6691,'List of Molecules Used'!$D$3:$D$55,'List of Molecules Used'!$F$3:$F$55,"",0,1)</f>
        <v>26.4</v>
      </c>
    </row>
    <row r="6692" spans="1:8">
      <c r="A6692" s="2" t="s">
        <v>181</v>
      </c>
      <c r="B6692" s="2"/>
      <c r="C6692">
        <v>276.02</v>
      </c>
      <c r="D6692">
        <v>6</v>
      </c>
      <c r="E6692">
        <v>203.17</v>
      </c>
      <c r="F6692" t="s">
        <v>237</v>
      </c>
      <c r="G6692">
        <f>_xlfn.XLOOKUP(A6692,'List of Molecules Used'!$D$3:$D$55,'List of Molecules Used'!$E$3:$E$55,"",0,1)</f>
        <v>345.02</v>
      </c>
      <c r="H6692">
        <f>_xlfn.XLOOKUP(A6692,'List of Molecules Used'!$D$3:$D$55,'List of Molecules Used'!$F$3:$F$55,"",0,1)</f>
        <v>26.4</v>
      </c>
    </row>
    <row r="6693" spans="1:8">
      <c r="A6693" s="2" t="s">
        <v>181</v>
      </c>
      <c r="B6693" s="2"/>
      <c r="C6693">
        <v>276.02</v>
      </c>
      <c r="D6693">
        <v>6.5</v>
      </c>
      <c r="E6693">
        <v>203.07</v>
      </c>
      <c r="F6693" t="s">
        <v>237</v>
      </c>
      <c r="G6693">
        <f>_xlfn.XLOOKUP(A6693,'List of Molecules Used'!$D$3:$D$55,'List of Molecules Used'!$E$3:$E$55,"",0,1)</f>
        <v>345.02</v>
      </c>
      <c r="H6693">
        <f>_xlfn.XLOOKUP(A6693,'List of Molecules Used'!$D$3:$D$55,'List of Molecules Used'!$F$3:$F$55,"",0,1)</f>
        <v>26.4</v>
      </c>
    </row>
    <row r="6694" spans="1:8">
      <c r="A6694" s="2" t="s">
        <v>181</v>
      </c>
      <c r="B6694" s="2"/>
      <c r="C6694">
        <v>276.02</v>
      </c>
      <c r="D6694">
        <v>7</v>
      </c>
      <c r="E6694">
        <v>202.97</v>
      </c>
      <c r="F6694" t="s">
        <v>237</v>
      </c>
      <c r="G6694">
        <f>_xlfn.XLOOKUP(A6694,'List of Molecules Used'!$D$3:$D$55,'List of Molecules Used'!$E$3:$E$55,"",0,1)</f>
        <v>345.02</v>
      </c>
      <c r="H6694">
        <f>_xlfn.XLOOKUP(A6694,'List of Molecules Used'!$D$3:$D$55,'List of Molecules Used'!$F$3:$F$55,"",0,1)</f>
        <v>26.4</v>
      </c>
    </row>
    <row r="6695" spans="1:8">
      <c r="A6695" s="2" t="s">
        <v>181</v>
      </c>
      <c r="B6695" s="2"/>
      <c r="C6695">
        <v>276.02</v>
      </c>
      <c r="D6695">
        <v>7.5</v>
      </c>
      <c r="E6695">
        <v>202.88</v>
      </c>
      <c r="F6695" t="s">
        <v>237</v>
      </c>
      <c r="G6695">
        <f>_xlfn.XLOOKUP(A6695,'List of Molecules Used'!$D$3:$D$55,'List of Molecules Used'!$E$3:$E$55,"",0,1)</f>
        <v>345.02</v>
      </c>
      <c r="H6695">
        <f>_xlfn.XLOOKUP(A6695,'List of Molecules Used'!$D$3:$D$55,'List of Molecules Used'!$F$3:$F$55,"",0,1)</f>
        <v>26.4</v>
      </c>
    </row>
    <row r="6696" spans="1:8">
      <c r="A6696" s="2" t="s">
        <v>181</v>
      </c>
      <c r="B6696" s="2"/>
      <c r="C6696">
        <v>276.02</v>
      </c>
      <c r="D6696">
        <v>8</v>
      </c>
      <c r="E6696">
        <v>202.78</v>
      </c>
      <c r="F6696" t="s">
        <v>237</v>
      </c>
      <c r="G6696">
        <f>_xlfn.XLOOKUP(A6696,'List of Molecules Used'!$D$3:$D$55,'List of Molecules Used'!$E$3:$E$55,"",0,1)</f>
        <v>345.02</v>
      </c>
      <c r="H6696">
        <f>_xlfn.XLOOKUP(A6696,'List of Molecules Used'!$D$3:$D$55,'List of Molecules Used'!$F$3:$F$55,"",0,1)</f>
        <v>26.4</v>
      </c>
    </row>
    <row r="6697" spans="1:8">
      <c r="A6697" s="2" t="s">
        <v>181</v>
      </c>
      <c r="B6697" s="2"/>
      <c r="C6697">
        <v>276.02</v>
      </c>
      <c r="D6697">
        <v>8.5</v>
      </c>
      <c r="E6697">
        <v>202.69</v>
      </c>
      <c r="F6697" t="s">
        <v>237</v>
      </c>
      <c r="G6697">
        <f>_xlfn.XLOOKUP(A6697,'List of Molecules Used'!$D$3:$D$55,'List of Molecules Used'!$E$3:$E$55,"",0,1)</f>
        <v>345.02</v>
      </c>
      <c r="H6697">
        <f>_xlfn.XLOOKUP(A6697,'List of Molecules Used'!$D$3:$D$55,'List of Molecules Used'!$F$3:$F$55,"",0,1)</f>
        <v>26.4</v>
      </c>
    </row>
    <row r="6698" spans="1:8">
      <c r="A6698" s="2" t="s">
        <v>181</v>
      </c>
      <c r="B6698" s="2"/>
      <c r="C6698">
        <v>276.02</v>
      </c>
      <c r="D6698">
        <v>9</v>
      </c>
      <c r="E6698">
        <v>202.6</v>
      </c>
      <c r="F6698" t="s">
        <v>237</v>
      </c>
      <c r="G6698">
        <f>_xlfn.XLOOKUP(A6698,'List of Molecules Used'!$D$3:$D$55,'List of Molecules Used'!$E$3:$E$55,"",0,1)</f>
        <v>345.02</v>
      </c>
      <c r="H6698">
        <f>_xlfn.XLOOKUP(A6698,'List of Molecules Used'!$D$3:$D$55,'List of Molecules Used'!$F$3:$F$55,"",0,1)</f>
        <v>26.4</v>
      </c>
    </row>
    <row r="6699" spans="1:8">
      <c r="A6699" s="2" t="s">
        <v>181</v>
      </c>
      <c r="B6699" s="2"/>
      <c r="C6699">
        <v>276.02</v>
      </c>
      <c r="D6699">
        <v>9.5</v>
      </c>
      <c r="E6699">
        <v>202.51</v>
      </c>
      <c r="F6699" t="s">
        <v>237</v>
      </c>
      <c r="G6699">
        <f>_xlfn.XLOOKUP(A6699,'List of Molecules Used'!$D$3:$D$55,'List of Molecules Used'!$E$3:$E$55,"",0,1)</f>
        <v>345.02</v>
      </c>
      <c r="H6699">
        <f>_xlfn.XLOOKUP(A6699,'List of Molecules Used'!$D$3:$D$55,'List of Molecules Used'!$F$3:$F$55,"",0,1)</f>
        <v>26.4</v>
      </c>
    </row>
    <row r="6700" spans="1:8">
      <c r="A6700" s="2" t="s">
        <v>181</v>
      </c>
      <c r="B6700" s="2"/>
      <c r="C6700">
        <v>276.02</v>
      </c>
      <c r="D6700">
        <v>10</v>
      </c>
      <c r="E6700">
        <v>202.42</v>
      </c>
      <c r="F6700" t="s">
        <v>237</v>
      </c>
      <c r="G6700">
        <f>_xlfn.XLOOKUP(A6700,'List of Molecules Used'!$D$3:$D$55,'List of Molecules Used'!$E$3:$E$55,"",0,1)</f>
        <v>345.02</v>
      </c>
      <c r="H6700">
        <f>_xlfn.XLOOKUP(A6700,'List of Molecules Used'!$D$3:$D$55,'List of Molecules Used'!$F$3:$F$55,"",0,1)</f>
        <v>26.4</v>
      </c>
    </row>
    <row r="6701" spans="1:8">
      <c r="A6701" s="2" t="s">
        <v>181</v>
      </c>
      <c r="B6701" s="2"/>
      <c r="C6701">
        <v>310.52</v>
      </c>
      <c r="D6701">
        <v>1</v>
      </c>
      <c r="E6701">
        <v>153.07</v>
      </c>
      <c r="F6701" t="s">
        <v>238</v>
      </c>
      <c r="G6701">
        <f>_xlfn.XLOOKUP(A6701,'List of Molecules Used'!$D$3:$D$55,'List of Molecules Used'!$E$3:$E$55,"",0,1)</f>
        <v>345.02</v>
      </c>
      <c r="H6701">
        <f>_xlfn.XLOOKUP(A6701,'List of Molecules Used'!$D$3:$D$55,'List of Molecules Used'!$F$3:$F$55,"",0,1)</f>
        <v>26.4</v>
      </c>
    </row>
    <row r="6702" spans="1:8">
      <c r="A6702" s="2" t="s">
        <v>181</v>
      </c>
      <c r="B6702" s="2"/>
      <c r="C6702">
        <v>310.52</v>
      </c>
      <c r="D6702">
        <v>1.5</v>
      </c>
      <c r="E6702">
        <v>153.86000000000001</v>
      </c>
      <c r="F6702" t="s">
        <v>238</v>
      </c>
      <c r="G6702">
        <f>_xlfn.XLOOKUP(A6702,'List of Molecules Used'!$D$3:$D$55,'List of Molecules Used'!$E$3:$E$55,"",0,1)</f>
        <v>345.02</v>
      </c>
      <c r="H6702">
        <f>_xlfn.XLOOKUP(A6702,'List of Molecules Used'!$D$3:$D$55,'List of Molecules Used'!$F$3:$F$55,"",0,1)</f>
        <v>26.4</v>
      </c>
    </row>
    <row r="6703" spans="1:8">
      <c r="A6703" s="2" t="s">
        <v>181</v>
      </c>
      <c r="B6703" s="2"/>
      <c r="C6703">
        <v>310.52</v>
      </c>
      <c r="D6703">
        <v>2</v>
      </c>
      <c r="E6703">
        <v>154.71</v>
      </c>
      <c r="F6703" t="s">
        <v>238</v>
      </c>
      <c r="G6703">
        <f>_xlfn.XLOOKUP(A6703,'List of Molecules Used'!$D$3:$D$55,'List of Molecules Used'!$E$3:$E$55,"",0,1)</f>
        <v>345.02</v>
      </c>
      <c r="H6703">
        <f>_xlfn.XLOOKUP(A6703,'List of Molecules Used'!$D$3:$D$55,'List of Molecules Used'!$F$3:$F$55,"",0,1)</f>
        <v>26.4</v>
      </c>
    </row>
    <row r="6704" spans="1:8">
      <c r="A6704" s="2" t="s">
        <v>181</v>
      </c>
      <c r="B6704" s="2"/>
      <c r="C6704">
        <v>310.52</v>
      </c>
      <c r="D6704">
        <v>2.5</v>
      </c>
      <c r="E6704">
        <v>155.61000000000001</v>
      </c>
      <c r="F6704" t="s">
        <v>238</v>
      </c>
      <c r="G6704">
        <f>_xlfn.XLOOKUP(A6704,'List of Molecules Used'!$D$3:$D$55,'List of Molecules Used'!$E$3:$E$55,"",0,1)</f>
        <v>345.02</v>
      </c>
      <c r="H6704">
        <f>_xlfn.XLOOKUP(A6704,'List of Molecules Used'!$D$3:$D$55,'List of Molecules Used'!$F$3:$F$55,"",0,1)</f>
        <v>26.4</v>
      </c>
    </row>
    <row r="6705" spans="1:8">
      <c r="A6705" s="2" t="s">
        <v>181</v>
      </c>
      <c r="B6705" s="2"/>
      <c r="C6705">
        <v>310.52</v>
      </c>
      <c r="D6705">
        <v>3</v>
      </c>
      <c r="E6705">
        <v>156.57</v>
      </c>
      <c r="F6705" t="s">
        <v>238</v>
      </c>
      <c r="G6705">
        <f>_xlfn.XLOOKUP(A6705,'List of Molecules Used'!$D$3:$D$55,'List of Molecules Used'!$E$3:$E$55,"",0,1)</f>
        <v>345.02</v>
      </c>
      <c r="H6705">
        <f>_xlfn.XLOOKUP(A6705,'List of Molecules Used'!$D$3:$D$55,'List of Molecules Used'!$F$3:$F$55,"",0,1)</f>
        <v>26.4</v>
      </c>
    </row>
    <row r="6706" spans="1:8">
      <c r="A6706" s="2" t="s">
        <v>181</v>
      </c>
      <c r="B6706" s="2"/>
      <c r="C6706">
        <v>310.52</v>
      </c>
      <c r="D6706">
        <v>3.5</v>
      </c>
      <c r="E6706">
        <v>157.6</v>
      </c>
      <c r="F6706" t="s">
        <v>238</v>
      </c>
      <c r="G6706">
        <f>_xlfn.XLOOKUP(A6706,'List of Molecules Used'!$D$3:$D$55,'List of Molecules Used'!$E$3:$E$55,"",0,1)</f>
        <v>345.02</v>
      </c>
      <c r="H6706">
        <f>_xlfn.XLOOKUP(A6706,'List of Molecules Used'!$D$3:$D$55,'List of Molecules Used'!$F$3:$F$55,"",0,1)</f>
        <v>26.4</v>
      </c>
    </row>
    <row r="6707" spans="1:8">
      <c r="A6707" s="2" t="s">
        <v>181</v>
      </c>
      <c r="B6707" s="2"/>
      <c r="C6707">
        <v>310.52</v>
      </c>
      <c r="D6707">
        <v>4</v>
      </c>
      <c r="E6707">
        <v>158.69999999999999</v>
      </c>
      <c r="F6707" t="s">
        <v>238</v>
      </c>
      <c r="G6707">
        <f>_xlfn.XLOOKUP(A6707,'List of Molecules Used'!$D$3:$D$55,'List of Molecules Used'!$E$3:$E$55,"",0,1)</f>
        <v>345.02</v>
      </c>
      <c r="H6707">
        <f>_xlfn.XLOOKUP(A6707,'List of Molecules Used'!$D$3:$D$55,'List of Molecules Used'!$F$3:$F$55,"",0,1)</f>
        <v>26.4</v>
      </c>
    </row>
    <row r="6708" spans="1:8">
      <c r="A6708" s="2" t="s">
        <v>181</v>
      </c>
      <c r="B6708" s="2"/>
      <c r="C6708">
        <v>310.52</v>
      </c>
      <c r="D6708">
        <v>4.5</v>
      </c>
      <c r="E6708">
        <v>159.88</v>
      </c>
      <c r="F6708" t="s">
        <v>238</v>
      </c>
      <c r="G6708">
        <f>_xlfn.XLOOKUP(A6708,'List of Molecules Used'!$D$3:$D$55,'List of Molecules Used'!$E$3:$E$55,"",0,1)</f>
        <v>345.02</v>
      </c>
      <c r="H6708">
        <f>_xlfn.XLOOKUP(A6708,'List of Molecules Used'!$D$3:$D$55,'List of Molecules Used'!$F$3:$F$55,"",0,1)</f>
        <v>26.4</v>
      </c>
    </row>
    <row r="6709" spans="1:8">
      <c r="A6709" s="2" t="s">
        <v>181</v>
      </c>
      <c r="B6709" s="2"/>
      <c r="C6709">
        <v>310.52</v>
      </c>
      <c r="D6709">
        <v>5</v>
      </c>
      <c r="E6709">
        <v>161.15</v>
      </c>
      <c r="F6709" t="s">
        <v>238</v>
      </c>
      <c r="G6709">
        <f>_xlfn.XLOOKUP(A6709,'List of Molecules Used'!$D$3:$D$55,'List of Molecules Used'!$E$3:$E$55,"",0,1)</f>
        <v>345.02</v>
      </c>
      <c r="H6709">
        <f>_xlfn.XLOOKUP(A6709,'List of Molecules Used'!$D$3:$D$55,'List of Molecules Used'!$F$3:$F$55,"",0,1)</f>
        <v>26.4</v>
      </c>
    </row>
    <row r="6710" spans="1:8">
      <c r="A6710" s="2" t="s">
        <v>181</v>
      </c>
      <c r="B6710" s="2"/>
      <c r="C6710">
        <v>310.52</v>
      </c>
      <c r="D6710">
        <v>5.5</v>
      </c>
      <c r="E6710">
        <v>162.53</v>
      </c>
      <c r="F6710" t="s">
        <v>238</v>
      </c>
      <c r="G6710">
        <f>_xlfn.XLOOKUP(A6710,'List of Molecules Used'!$D$3:$D$55,'List of Molecules Used'!$E$3:$E$55,"",0,1)</f>
        <v>345.02</v>
      </c>
      <c r="H6710">
        <f>_xlfn.XLOOKUP(A6710,'List of Molecules Used'!$D$3:$D$55,'List of Molecules Used'!$F$3:$F$55,"",0,1)</f>
        <v>26.4</v>
      </c>
    </row>
    <row r="6711" spans="1:8">
      <c r="A6711" s="2" t="s">
        <v>181</v>
      </c>
      <c r="B6711" s="2"/>
      <c r="C6711">
        <v>310.52</v>
      </c>
      <c r="D6711">
        <v>6</v>
      </c>
      <c r="E6711">
        <v>164.01</v>
      </c>
      <c r="F6711" t="s">
        <v>238</v>
      </c>
      <c r="G6711">
        <f>_xlfn.XLOOKUP(A6711,'List of Molecules Used'!$D$3:$D$55,'List of Molecules Used'!$E$3:$E$55,"",0,1)</f>
        <v>345.02</v>
      </c>
      <c r="H6711">
        <f>_xlfn.XLOOKUP(A6711,'List of Molecules Used'!$D$3:$D$55,'List of Molecules Used'!$F$3:$F$55,"",0,1)</f>
        <v>26.4</v>
      </c>
    </row>
    <row r="6712" spans="1:8">
      <c r="A6712" s="2" t="s">
        <v>181</v>
      </c>
      <c r="B6712" s="2"/>
      <c r="C6712">
        <v>310.52</v>
      </c>
      <c r="D6712">
        <v>6.5</v>
      </c>
      <c r="E6712">
        <v>165.64</v>
      </c>
      <c r="F6712" t="s">
        <v>238</v>
      </c>
      <c r="G6712">
        <f>_xlfn.XLOOKUP(A6712,'List of Molecules Used'!$D$3:$D$55,'List of Molecules Used'!$E$3:$E$55,"",0,1)</f>
        <v>345.02</v>
      </c>
      <c r="H6712">
        <f>_xlfn.XLOOKUP(A6712,'List of Molecules Used'!$D$3:$D$55,'List of Molecules Used'!$F$3:$F$55,"",0,1)</f>
        <v>26.4</v>
      </c>
    </row>
    <row r="6713" spans="1:8">
      <c r="A6713" s="2" t="s">
        <v>181</v>
      </c>
      <c r="B6713" s="2"/>
      <c r="C6713">
        <v>310.52</v>
      </c>
      <c r="D6713">
        <v>7</v>
      </c>
      <c r="E6713">
        <v>167.41</v>
      </c>
      <c r="F6713" t="s">
        <v>238</v>
      </c>
      <c r="G6713">
        <f>_xlfn.XLOOKUP(A6713,'List of Molecules Used'!$D$3:$D$55,'List of Molecules Used'!$E$3:$E$55,"",0,1)</f>
        <v>345.02</v>
      </c>
      <c r="H6713">
        <f>_xlfn.XLOOKUP(A6713,'List of Molecules Used'!$D$3:$D$55,'List of Molecules Used'!$F$3:$F$55,"",0,1)</f>
        <v>26.4</v>
      </c>
    </row>
    <row r="6714" spans="1:8">
      <c r="A6714" s="2" t="s">
        <v>181</v>
      </c>
      <c r="B6714" s="2"/>
      <c r="C6714">
        <v>310.52</v>
      </c>
      <c r="D6714">
        <v>7.5</v>
      </c>
      <c r="E6714">
        <v>169.35</v>
      </c>
      <c r="F6714" t="s">
        <v>238</v>
      </c>
      <c r="G6714">
        <f>_xlfn.XLOOKUP(A6714,'List of Molecules Used'!$D$3:$D$55,'List of Molecules Used'!$E$3:$E$55,"",0,1)</f>
        <v>345.02</v>
      </c>
      <c r="H6714">
        <f>_xlfn.XLOOKUP(A6714,'List of Molecules Used'!$D$3:$D$55,'List of Molecules Used'!$F$3:$F$55,"",0,1)</f>
        <v>26.4</v>
      </c>
    </row>
    <row r="6715" spans="1:8">
      <c r="A6715" s="2" t="s">
        <v>181</v>
      </c>
      <c r="B6715" s="2"/>
      <c r="C6715">
        <v>310.52</v>
      </c>
      <c r="D6715">
        <v>8</v>
      </c>
      <c r="E6715">
        <v>171.5</v>
      </c>
      <c r="F6715" t="s">
        <v>238</v>
      </c>
      <c r="G6715">
        <f>_xlfn.XLOOKUP(A6715,'List of Molecules Used'!$D$3:$D$55,'List of Molecules Used'!$E$3:$E$55,"",0,1)</f>
        <v>345.02</v>
      </c>
      <c r="H6715">
        <f>_xlfn.XLOOKUP(A6715,'List of Molecules Used'!$D$3:$D$55,'List of Molecules Used'!$F$3:$F$55,"",0,1)</f>
        <v>26.4</v>
      </c>
    </row>
    <row r="6716" spans="1:8">
      <c r="A6716" s="2" t="s">
        <v>181</v>
      </c>
      <c r="B6716" s="2"/>
      <c r="C6716">
        <v>310.52</v>
      </c>
      <c r="D6716">
        <v>8.5</v>
      </c>
      <c r="E6716">
        <v>173.89</v>
      </c>
      <c r="F6716" t="s">
        <v>238</v>
      </c>
      <c r="G6716">
        <f>_xlfn.XLOOKUP(A6716,'List of Molecules Used'!$D$3:$D$55,'List of Molecules Used'!$E$3:$E$55,"",0,1)</f>
        <v>345.02</v>
      </c>
      <c r="H6716">
        <f>_xlfn.XLOOKUP(A6716,'List of Molecules Used'!$D$3:$D$55,'List of Molecules Used'!$F$3:$F$55,"",0,1)</f>
        <v>26.4</v>
      </c>
    </row>
    <row r="6717" spans="1:8">
      <c r="A6717" s="2" t="s">
        <v>181</v>
      </c>
      <c r="B6717" s="2"/>
      <c r="C6717">
        <v>310.52</v>
      </c>
      <c r="D6717">
        <v>9</v>
      </c>
      <c r="E6717">
        <v>176.56</v>
      </c>
      <c r="F6717" t="s">
        <v>238</v>
      </c>
      <c r="G6717">
        <f>_xlfn.XLOOKUP(A6717,'List of Molecules Used'!$D$3:$D$55,'List of Molecules Used'!$E$3:$E$55,"",0,1)</f>
        <v>345.02</v>
      </c>
      <c r="H6717">
        <f>_xlfn.XLOOKUP(A6717,'List of Molecules Used'!$D$3:$D$55,'List of Molecules Used'!$F$3:$F$55,"",0,1)</f>
        <v>26.4</v>
      </c>
    </row>
    <row r="6718" spans="1:8">
      <c r="A6718" s="2" t="s">
        <v>181</v>
      </c>
      <c r="B6718" s="2"/>
      <c r="C6718">
        <v>310.52</v>
      </c>
      <c r="D6718">
        <v>9.5</v>
      </c>
      <c r="E6718">
        <v>179.57</v>
      </c>
      <c r="F6718" t="s">
        <v>238</v>
      </c>
      <c r="G6718">
        <f>_xlfn.XLOOKUP(A6718,'List of Molecules Used'!$D$3:$D$55,'List of Molecules Used'!$E$3:$E$55,"",0,1)</f>
        <v>345.02</v>
      </c>
      <c r="H6718">
        <f>_xlfn.XLOOKUP(A6718,'List of Molecules Used'!$D$3:$D$55,'List of Molecules Used'!$F$3:$F$55,"",0,1)</f>
        <v>26.4</v>
      </c>
    </row>
    <row r="6719" spans="1:8">
      <c r="A6719" s="2" t="s">
        <v>181</v>
      </c>
      <c r="B6719" s="2"/>
      <c r="C6719">
        <v>310.52</v>
      </c>
      <c r="D6719">
        <v>10</v>
      </c>
      <c r="E6719">
        <v>183.02</v>
      </c>
      <c r="F6719" t="s">
        <v>238</v>
      </c>
      <c r="G6719">
        <f>_xlfn.XLOOKUP(A6719,'List of Molecules Used'!$D$3:$D$55,'List of Molecules Used'!$E$3:$E$55,"",0,1)</f>
        <v>345.02</v>
      </c>
      <c r="H6719">
        <f>_xlfn.XLOOKUP(A6719,'List of Molecules Used'!$D$3:$D$55,'List of Molecules Used'!$F$3:$F$55,"",0,1)</f>
        <v>26.4</v>
      </c>
    </row>
    <row r="6720" spans="1:8">
      <c r="A6720" s="2" t="s">
        <v>181</v>
      </c>
      <c r="B6720" s="2"/>
      <c r="C6720">
        <v>345.02</v>
      </c>
      <c r="D6720">
        <v>1</v>
      </c>
      <c r="E6720">
        <v>162</v>
      </c>
      <c r="F6720" t="s">
        <v>238</v>
      </c>
      <c r="G6720">
        <f>_xlfn.XLOOKUP(A6720,'List of Molecules Used'!$D$3:$D$55,'List of Molecules Used'!$E$3:$E$55,"",0,1)</f>
        <v>345.02</v>
      </c>
      <c r="H6720">
        <f>_xlfn.XLOOKUP(A6720,'List of Molecules Used'!$D$3:$D$55,'List of Molecules Used'!$F$3:$F$55,"",0,1)</f>
        <v>26.4</v>
      </c>
    </row>
    <row r="6721" spans="1:8">
      <c r="A6721" s="2" t="s">
        <v>181</v>
      </c>
      <c r="B6721" s="2"/>
      <c r="C6721">
        <v>345.02</v>
      </c>
      <c r="D6721">
        <v>1.5</v>
      </c>
      <c r="E6721">
        <v>162.47</v>
      </c>
      <c r="F6721" t="s">
        <v>238</v>
      </c>
      <c r="G6721">
        <f>_xlfn.XLOOKUP(A6721,'List of Molecules Used'!$D$3:$D$55,'List of Molecules Used'!$E$3:$E$55,"",0,1)</f>
        <v>345.02</v>
      </c>
      <c r="H6721">
        <f>_xlfn.XLOOKUP(A6721,'List of Molecules Used'!$D$3:$D$55,'List of Molecules Used'!$F$3:$F$55,"",0,1)</f>
        <v>26.4</v>
      </c>
    </row>
    <row r="6722" spans="1:8">
      <c r="A6722" s="2" t="s">
        <v>181</v>
      </c>
      <c r="B6722" s="2"/>
      <c r="C6722">
        <v>345.02</v>
      </c>
      <c r="D6722">
        <v>2</v>
      </c>
      <c r="E6722">
        <v>162.96</v>
      </c>
      <c r="F6722" t="s">
        <v>238</v>
      </c>
      <c r="G6722">
        <f>_xlfn.XLOOKUP(A6722,'List of Molecules Used'!$D$3:$D$55,'List of Molecules Used'!$E$3:$E$55,"",0,1)</f>
        <v>345.02</v>
      </c>
      <c r="H6722">
        <f>_xlfn.XLOOKUP(A6722,'List of Molecules Used'!$D$3:$D$55,'List of Molecules Used'!$F$3:$F$55,"",0,1)</f>
        <v>26.4</v>
      </c>
    </row>
    <row r="6723" spans="1:8">
      <c r="A6723" s="2" t="s">
        <v>181</v>
      </c>
      <c r="B6723" s="2"/>
      <c r="C6723">
        <v>345.02</v>
      </c>
      <c r="D6723">
        <v>2.5</v>
      </c>
      <c r="E6723">
        <v>163.47</v>
      </c>
      <c r="F6723" t="s">
        <v>238</v>
      </c>
      <c r="G6723">
        <f>_xlfn.XLOOKUP(A6723,'List of Molecules Used'!$D$3:$D$55,'List of Molecules Used'!$E$3:$E$55,"",0,1)</f>
        <v>345.02</v>
      </c>
      <c r="H6723">
        <f>_xlfn.XLOOKUP(A6723,'List of Molecules Used'!$D$3:$D$55,'List of Molecules Used'!$F$3:$F$55,"",0,1)</f>
        <v>26.4</v>
      </c>
    </row>
    <row r="6724" spans="1:8">
      <c r="A6724" s="2" t="s">
        <v>181</v>
      </c>
      <c r="B6724" s="2"/>
      <c r="C6724">
        <v>345.02</v>
      </c>
      <c r="D6724">
        <v>3</v>
      </c>
      <c r="E6724">
        <v>164</v>
      </c>
      <c r="F6724" t="s">
        <v>238</v>
      </c>
      <c r="G6724">
        <f>_xlfn.XLOOKUP(A6724,'List of Molecules Used'!$D$3:$D$55,'List of Molecules Used'!$E$3:$E$55,"",0,1)</f>
        <v>345.02</v>
      </c>
      <c r="H6724">
        <f>_xlfn.XLOOKUP(A6724,'List of Molecules Used'!$D$3:$D$55,'List of Molecules Used'!$F$3:$F$55,"",0,1)</f>
        <v>26.4</v>
      </c>
    </row>
    <row r="6725" spans="1:8">
      <c r="A6725" s="2" t="s">
        <v>181</v>
      </c>
      <c r="B6725" s="2"/>
      <c r="C6725">
        <v>345.02</v>
      </c>
      <c r="D6725">
        <v>3.5</v>
      </c>
      <c r="E6725">
        <v>164.55</v>
      </c>
      <c r="F6725" t="s">
        <v>238</v>
      </c>
      <c r="G6725">
        <f>_xlfn.XLOOKUP(A6725,'List of Molecules Used'!$D$3:$D$55,'List of Molecules Used'!$E$3:$E$55,"",0,1)</f>
        <v>345.02</v>
      </c>
      <c r="H6725">
        <f>_xlfn.XLOOKUP(A6725,'List of Molecules Used'!$D$3:$D$55,'List of Molecules Used'!$F$3:$F$55,"",0,1)</f>
        <v>26.4</v>
      </c>
    </row>
    <row r="6726" spans="1:8">
      <c r="A6726" s="2" t="s">
        <v>181</v>
      </c>
      <c r="B6726" s="2"/>
      <c r="C6726">
        <v>345.02</v>
      </c>
      <c r="D6726">
        <v>4</v>
      </c>
      <c r="E6726">
        <v>165.12</v>
      </c>
      <c r="F6726" t="s">
        <v>238</v>
      </c>
      <c r="G6726">
        <f>_xlfn.XLOOKUP(A6726,'List of Molecules Used'!$D$3:$D$55,'List of Molecules Used'!$E$3:$E$55,"",0,1)</f>
        <v>345.02</v>
      </c>
      <c r="H6726">
        <f>_xlfn.XLOOKUP(A6726,'List of Molecules Used'!$D$3:$D$55,'List of Molecules Used'!$F$3:$F$55,"",0,1)</f>
        <v>26.4</v>
      </c>
    </row>
    <row r="6727" spans="1:8">
      <c r="A6727" s="2" t="s">
        <v>181</v>
      </c>
      <c r="B6727" s="2"/>
      <c r="C6727">
        <v>345.02</v>
      </c>
      <c r="D6727">
        <v>4.5</v>
      </c>
      <c r="E6727">
        <v>165.72</v>
      </c>
      <c r="F6727" t="s">
        <v>238</v>
      </c>
      <c r="G6727">
        <f>_xlfn.XLOOKUP(A6727,'List of Molecules Used'!$D$3:$D$55,'List of Molecules Used'!$E$3:$E$55,"",0,1)</f>
        <v>345.02</v>
      </c>
      <c r="H6727">
        <f>_xlfn.XLOOKUP(A6727,'List of Molecules Used'!$D$3:$D$55,'List of Molecules Used'!$F$3:$F$55,"",0,1)</f>
        <v>26.4</v>
      </c>
    </row>
    <row r="6728" spans="1:8">
      <c r="A6728" s="2" t="s">
        <v>181</v>
      </c>
      <c r="B6728" s="2"/>
      <c r="C6728">
        <v>345.02</v>
      </c>
      <c r="D6728">
        <v>5</v>
      </c>
      <c r="E6728">
        <v>166.35</v>
      </c>
      <c r="F6728" t="s">
        <v>238</v>
      </c>
      <c r="G6728">
        <f>_xlfn.XLOOKUP(A6728,'List of Molecules Used'!$D$3:$D$55,'List of Molecules Used'!$E$3:$E$55,"",0,1)</f>
        <v>345.02</v>
      </c>
      <c r="H6728">
        <f>_xlfn.XLOOKUP(A6728,'List of Molecules Used'!$D$3:$D$55,'List of Molecules Used'!$F$3:$F$55,"",0,1)</f>
        <v>26.4</v>
      </c>
    </row>
    <row r="6729" spans="1:8">
      <c r="A6729" s="2" t="s">
        <v>181</v>
      </c>
      <c r="B6729" s="2"/>
      <c r="C6729">
        <v>345.02</v>
      </c>
      <c r="D6729">
        <v>5.5</v>
      </c>
      <c r="E6729">
        <v>167</v>
      </c>
      <c r="F6729" t="s">
        <v>238</v>
      </c>
      <c r="G6729">
        <f>_xlfn.XLOOKUP(A6729,'List of Molecules Used'!$D$3:$D$55,'List of Molecules Used'!$E$3:$E$55,"",0,1)</f>
        <v>345.02</v>
      </c>
      <c r="H6729">
        <f>_xlfn.XLOOKUP(A6729,'List of Molecules Used'!$D$3:$D$55,'List of Molecules Used'!$F$3:$F$55,"",0,1)</f>
        <v>26.4</v>
      </c>
    </row>
    <row r="6730" spans="1:8">
      <c r="A6730" s="2" t="s">
        <v>181</v>
      </c>
      <c r="B6730" s="2"/>
      <c r="C6730">
        <v>345.02</v>
      </c>
      <c r="D6730">
        <v>6</v>
      </c>
      <c r="E6730">
        <v>167.68</v>
      </c>
      <c r="F6730" t="s">
        <v>238</v>
      </c>
      <c r="G6730">
        <f>_xlfn.XLOOKUP(A6730,'List of Molecules Used'!$D$3:$D$55,'List of Molecules Used'!$E$3:$E$55,"",0,1)</f>
        <v>345.02</v>
      </c>
      <c r="H6730">
        <f>_xlfn.XLOOKUP(A6730,'List of Molecules Used'!$D$3:$D$55,'List of Molecules Used'!$F$3:$F$55,"",0,1)</f>
        <v>26.4</v>
      </c>
    </row>
    <row r="6731" spans="1:8">
      <c r="A6731" s="2" t="s">
        <v>181</v>
      </c>
      <c r="B6731" s="2"/>
      <c r="C6731">
        <v>345.02</v>
      </c>
      <c r="D6731">
        <v>6.5</v>
      </c>
      <c r="E6731">
        <v>168.4</v>
      </c>
      <c r="F6731" t="s">
        <v>238</v>
      </c>
      <c r="G6731">
        <f>_xlfn.XLOOKUP(A6731,'List of Molecules Used'!$D$3:$D$55,'List of Molecules Used'!$E$3:$E$55,"",0,1)</f>
        <v>345.02</v>
      </c>
      <c r="H6731">
        <f>_xlfn.XLOOKUP(A6731,'List of Molecules Used'!$D$3:$D$55,'List of Molecules Used'!$F$3:$F$55,"",0,1)</f>
        <v>26.4</v>
      </c>
    </row>
    <row r="6732" spans="1:8">
      <c r="A6732" s="2" t="s">
        <v>181</v>
      </c>
      <c r="B6732" s="2"/>
      <c r="C6732">
        <v>345.02</v>
      </c>
      <c r="D6732">
        <v>7</v>
      </c>
      <c r="E6732">
        <v>169.15</v>
      </c>
      <c r="F6732" t="s">
        <v>238</v>
      </c>
      <c r="G6732">
        <f>_xlfn.XLOOKUP(A6732,'List of Molecules Used'!$D$3:$D$55,'List of Molecules Used'!$E$3:$E$55,"",0,1)</f>
        <v>345.02</v>
      </c>
      <c r="H6732">
        <f>_xlfn.XLOOKUP(A6732,'List of Molecules Used'!$D$3:$D$55,'List of Molecules Used'!$F$3:$F$55,"",0,1)</f>
        <v>26.4</v>
      </c>
    </row>
    <row r="6733" spans="1:8">
      <c r="A6733" s="2" t="s">
        <v>181</v>
      </c>
      <c r="B6733" s="2"/>
      <c r="C6733">
        <v>345.02</v>
      </c>
      <c r="D6733">
        <v>7.5</v>
      </c>
      <c r="E6733">
        <v>169.93</v>
      </c>
      <c r="F6733" t="s">
        <v>238</v>
      </c>
      <c r="G6733">
        <f>_xlfn.XLOOKUP(A6733,'List of Molecules Used'!$D$3:$D$55,'List of Molecules Used'!$E$3:$E$55,"",0,1)</f>
        <v>345.02</v>
      </c>
      <c r="H6733">
        <f>_xlfn.XLOOKUP(A6733,'List of Molecules Used'!$D$3:$D$55,'List of Molecules Used'!$F$3:$F$55,"",0,1)</f>
        <v>26.4</v>
      </c>
    </row>
    <row r="6734" spans="1:8">
      <c r="A6734" s="2" t="s">
        <v>181</v>
      </c>
      <c r="B6734" s="2"/>
      <c r="C6734">
        <v>345.02</v>
      </c>
      <c r="D6734">
        <v>8</v>
      </c>
      <c r="E6734">
        <v>170.76</v>
      </c>
      <c r="F6734" t="s">
        <v>238</v>
      </c>
      <c r="G6734">
        <f>_xlfn.XLOOKUP(A6734,'List of Molecules Used'!$D$3:$D$55,'List of Molecules Used'!$E$3:$E$55,"",0,1)</f>
        <v>345.02</v>
      </c>
      <c r="H6734">
        <f>_xlfn.XLOOKUP(A6734,'List of Molecules Used'!$D$3:$D$55,'List of Molecules Used'!$F$3:$F$55,"",0,1)</f>
        <v>26.4</v>
      </c>
    </row>
    <row r="6735" spans="1:8">
      <c r="A6735" s="2" t="s">
        <v>181</v>
      </c>
      <c r="B6735" s="2"/>
      <c r="C6735">
        <v>345.02</v>
      </c>
      <c r="D6735">
        <v>8.5</v>
      </c>
      <c r="E6735">
        <v>171.63</v>
      </c>
      <c r="F6735" t="s">
        <v>238</v>
      </c>
      <c r="G6735">
        <f>_xlfn.XLOOKUP(A6735,'List of Molecules Used'!$D$3:$D$55,'List of Molecules Used'!$E$3:$E$55,"",0,1)</f>
        <v>345.02</v>
      </c>
      <c r="H6735">
        <f>_xlfn.XLOOKUP(A6735,'List of Molecules Used'!$D$3:$D$55,'List of Molecules Used'!$F$3:$F$55,"",0,1)</f>
        <v>26.4</v>
      </c>
    </row>
    <row r="6736" spans="1:8">
      <c r="A6736" s="2" t="s">
        <v>181</v>
      </c>
      <c r="B6736" s="2"/>
      <c r="C6736">
        <v>345.02</v>
      </c>
      <c r="D6736">
        <v>9</v>
      </c>
      <c r="E6736">
        <v>172.54</v>
      </c>
      <c r="F6736" t="s">
        <v>238</v>
      </c>
      <c r="G6736">
        <f>_xlfn.XLOOKUP(A6736,'List of Molecules Used'!$D$3:$D$55,'List of Molecules Used'!$E$3:$E$55,"",0,1)</f>
        <v>345.02</v>
      </c>
      <c r="H6736">
        <f>_xlfn.XLOOKUP(A6736,'List of Molecules Used'!$D$3:$D$55,'List of Molecules Used'!$F$3:$F$55,"",0,1)</f>
        <v>26.4</v>
      </c>
    </row>
    <row r="6737" spans="1:8">
      <c r="A6737" s="2" t="s">
        <v>181</v>
      </c>
      <c r="B6737" s="2"/>
      <c r="C6737">
        <v>345.02</v>
      </c>
      <c r="D6737">
        <v>9.5</v>
      </c>
      <c r="E6737">
        <v>173.5</v>
      </c>
      <c r="F6737" t="s">
        <v>238</v>
      </c>
      <c r="G6737">
        <f>_xlfn.XLOOKUP(A6737,'List of Molecules Used'!$D$3:$D$55,'List of Molecules Used'!$E$3:$E$55,"",0,1)</f>
        <v>345.02</v>
      </c>
      <c r="H6737">
        <f>_xlfn.XLOOKUP(A6737,'List of Molecules Used'!$D$3:$D$55,'List of Molecules Used'!$F$3:$F$55,"",0,1)</f>
        <v>26.4</v>
      </c>
    </row>
    <row r="6738" spans="1:8">
      <c r="A6738" s="2" t="s">
        <v>181</v>
      </c>
      <c r="B6738" s="2"/>
      <c r="C6738">
        <v>345.02</v>
      </c>
      <c r="D6738">
        <v>10</v>
      </c>
      <c r="E6738">
        <v>174.52</v>
      </c>
      <c r="F6738" t="s">
        <v>238</v>
      </c>
      <c r="G6738">
        <f>_xlfn.XLOOKUP(A6738,'List of Molecules Used'!$D$3:$D$55,'List of Molecules Used'!$E$3:$E$55,"",0,1)</f>
        <v>345.02</v>
      </c>
      <c r="H6738">
        <f>_xlfn.XLOOKUP(A6738,'List of Molecules Used'!$D$3:$D$55,'List of Molecules Used'!$F$3:$F$55,"",0,1)</f>
        <v>26.4</v>
      </c>
    </row>
    <row r="6739" spans="1:8">
      <c r="A6739" s="2" t="s">
        <v>181</v>
      </c>
      <c r="B6739" s="2"/>
      <c r="C6739">
        <v>379.52</v>
      </c>
      <c r="D6739">
        <v>1</v>
      </c>
      <c r="E6739">
        <v>170.32</v>
      </c>
      <c r="F6739" t="s">
        <v>238</v>
      </c>
      <c r="G6739">
        <f>_xlfn.XLOOKUP(A6739,'List of Molecules Used'!$D$3:$D$55,'List of Molecules Used'!$E$3:$E$55,"",0,1)</f>
        <v>345.02</v>
      </c>
      <c r="H6739">
        <f>_xlfn.XLOOKUP(A6739,'List of Molecules Used'!$D$3:$D$55,'List of Molecules Used'!$F$3:$F$55,"",0,1)</f>
        <v>26.4</v>
      </c>
    </row>
    <row r="6740" spans="1:8">
      <c r="A6740" s="2" t="s">
        <v>181</v>
      </c>
      <c r="B6740" s="2"/>
      <c r="C6740">
        <v>379.52</v>
      </c>
      <c r="D6740">
        <v>1.5</v>
      </c>
      <c r="E6740">
        <v>170.63</v>
      </c>
      <c r="F6740" t="s">
        <v>238</v>
      </c>
      <c r="G6740">
        <f>_xlfn.XLOOKUP(A6740,'List of Molecules Used'!$D$3:$D$55,'List of Molecules Used'!$E$3:$E$55,"",0,1)</f>
        <v>345.02</v>
      </c>
      <c r="H6740">
        <f>_xlfn.XLOOKUP(A6740,'List of Molecules Used'!$D$3:$D$55,'List of Molecules Used'!$F$3:$F$55,"",0,1)</f>
        <v>26.4</v>
      </c>
    </row>
    <row r="6741" spans="1:8">
      <c r="A6741" s="2" t="s">
        <v>181</v>
      </c>
      <c r="B6741" s="2"/>
      <c r="C6741">
        <v>379.52</v>
      </c>
      <c r="D6741">
        <v>2</v>
      </c>
      <c r="E6741">
        <v>170.94</v>
      </c>
      <c r="F6741" t="s">
        <v>238</v>
      </c>
      <c r="G6741">
        <f>_xlfn.XLOOKUP(A6741,'List of Molecules Used'!$D$3:$D$55,'List of Molecules Used'!$E$3:$E$55,"",0,1)</f>
        <v>345.02</v>
      </c>
      <c r="H6741">
        <f>_xlfn.XLOOKUP(A6741,'List of Molecules Used'!$D$3:$D$55,'List of Molecules Used'!$F$3:$F$55,"",0,1)</f>
        <v>26.4</v>
      </c>
    </row>
    <row r="6742" spans="1:8">
      <c r="A6742" s="2" t="s">
        <v>181</v>
      </c>
      <c r="B6742" s="2"/>
      <c r="C6742">
        <v>379.52</v>
      </c>
      <c r="D6742">
        <v>2.5</v>
      </c>
      <c r="E6742">
        <v>171.27</v>
      </c>
      <c r="F6742" t="s">
        <v>238</v>
      </c>
      <c r="G6742">
        <f>_xlfn.XLOOKUP(A6742,'List of Molecules Used'!$D$3:$D$55,'List of Molecules Used'!$E$3:$E$55,"",0,1)</f>
        <v>345.02</v>
      </c>
      <c r="H6742">
        <f>_xlfn.XLOOKUP(A6742,'List of Molecules Used'!$D$3:$D$55,'List of Molecules Used'!$F$3:$F$55,"",0,1)</f>
        <v>26.4</v>
      </c>
    </row>
    <row r="6743" spans="1:8">
      <c r="A6743" s="2" t="s">
        <v>181</v>
      </c>
      <c r="B6743" s="2"/>
      <c r="C6743">
        <v>379.52</v>
      </c>
      <c r="D6743">
        <v>3</v>
      </c>
      <c r="E6743">
        <v>171.61</v>
      </c>
      <c r="F6743" t="s">
        <v>238</v>
      </c>
      <c r="G6743">
        <f>_xlfn.XLOOKUP(A6743,'List of Molecules Used'!$D$3:$D$55,'List of Molecules Used'!$E$3:$E$55,"",0,1)</f>
        <v>345.02</v>
      </c>
      <c r="H6743">
        <f>_xlfn.XLOOKUP(A6743,'List of Molecules Used'!$D$3:$D$55,'List of Molecules Used'!$F$3:$F$55,"",0,1)</f>
        <v>26.4</v>
      </c>
    </row>
    <row r="6744" spans="1:8">
      <c r="A6744" s="2" t="s">
        <v>181</v>
      </c>
      <c r="B6744" s="2"/>
      <c r="C6744">
        <v>379.52</v>
      </c>
      <c r="D6744">
        <v>3.5</v>
      </c>
      <c r="E6744">
        <v>171.95</v>
      </c>
      <c r="F6744" t="s">
        <v>238</v>
      </c>
      <c r="G6744">
        <f>_xlfn.XLOOKUP(A6744,'List of Molecules Used'!$D$3:$D$55,'List of Molecules Used'!$E$3:$E$55,"",0,1)</f>
        <v>345.02</v>
      </c>
      <c r="H6744">
        <f>_xlfn.XLOOKUP(A6744,'List of Molecules Used'!$D$3:$D$55,'List of Molecules Used'!$F$3:$F$55,"",0,1)</f>
        <v>26.4</v>
      </c>
    </row>
    <row r="6745" spans="1:8">
      <c r="A6745" s="2" t="s">
        <v>181</v>
      </c>
      <c r="B6745" s="2"/>
      <c r="C6745">
        <v>379.52</v>
      </c>
      <c r="D6745">
        <v>4</v>
      </c>
      <c r="E6745">
        <v>172.31</v>
      </c>
      <c r="F6745" t="s">
        <v>238</v>
      </c>
      <c r="G6745">
        <f>_xlfn.XLOOKUP(A6745,'List of Molecules Used'!$D$3:$D$55,'List of Molecules Used'!$E$3:$E$55,"",0,1)</f>
        <v>345.02</v>
      </c>
      <c r="H6745">
        <f>_xlfn.XLOOKUP(A6745,'List of Molecules Used'!$D$3:$D$55,'List of Molecules Used'!$F$3:$F$55,"",0,1)</f>
        <v>26.4</v>
      </c>
    </row>
    <row r="6746" spans="1:8">
      <c r="A6746" s="2" t="s">
        <v>181</v>
      </c>
      <c r="B6746" s="2"/>
      <c r="C6746">
        <v>379.52</v>
      </c>
      <c r="D6746">
        <v>4.5</v>
      </c>
      <c r="E6746">
        <v>172.67</v>
      </c>
      <c r="F6746" t="s">
        <v>238</v>
      </c>
      <c r="G6746">
        <f>_xlfn.XLOOKUP(A6746,'List of Molecules Used'!$D$3:$D$55,'List of Molecules Used'!$E$3:$E$55,"",0,1)</f>
        <v>345.02</v>
      </c>
      <c r="H6746">
        <f>_xlfn.XLOOKUP(A6746,'List of Molecules Used'!$D$3:$D$55,'List of Molecules Used'!$F$3:$F$55,"",0,1)</f>
        <v>26.4</v>
      </c>
    </row>
    <row r="6747" spans="1:8">
      <c r="A6747" s="2" t="s">
        <v>181</v>
      </c>
      <c r="B6747" s="2"/>
      <c r="C6747">
        <v>379.52</v>
      </c>
      <c r="D6747">
        <v>5</v>
      </c>
      <c r="E6747">
        <v>173.04</v>
      </c>
      <c r="F6747" t="s">
        <v>238</v>
      </c>
      <c r="G6747">
        <f>_xlfn.XLOOKUP(A6747,'List of Molecules Used'!$D$3:$D$55,'List of Molecules Used'!$E$3:$E$55,"",0,1)</f>
        <v>345.02</v>
      </c>
      <c r="H6747">
        <f>_xlfn.XLOOKUP(A6747,'List of Molecules Used'!$D$3:$D$55,'List of Molecules Used'!$F$3:$F$55,"",0,1)</f>
        <v>26.4</v>
      </c>
    </row>
    <row r="6748" spans="1:8">
      <c r="A6748" s="2" t="s">
        <v>181</v>
      </c>
      <c r="B6748" s="2"/>
      <c r="C6748">
        <v>379.52</v>
      </c>
      <c r="D6748">
        <v>5.5</v>
      </c>
      <c r="E6748">
        <v>173.43</v>
      </c>
      <c r="F6748" t="s">
        <v>238</v>
      </c>
      <c r="G6748">
        <f>_xlfn.XLOOKUP(A6748,'List of Molecules Used'!$D$3:$D$55,'List of Molecules Used'!$E$3:$E$55,"",0,1)</f>
        <v>345.02</v>
      </c>
      <c r="H6748">
        <f>_xlfn.XLOOKUP(A6748,'List of Molecules Used'!$D$3:$D$55,'List of Molecules Used'!$F$3:$F$55,"",0,1)</f>
        <v>26.4</v>
      </c>
    </row>
    <row r="6749" spans="1:8">
      <c r="A6749" s="2" t="s">
        <v>181</v>
      </c>
      <c r="B6749" s="2"/>
      <c r="C6749">
        <v>379.52</v>
      </c>
      <c r="D6749">
        <v>6</v>
      </c>
      <c r="E6749">
        <v>173.83</v>
      </c>
      <c r="F6749" t="s">
        <v>238</v>
      </c>
      <c r="G6749">
        <f>_xlfn.XLOOKUP(A6749,'List of Molecules Used'!$D$3:$D$55,'List of Molecules Used'!$E$3:$E$55,"",0,1)</f>
        <v>345.02</v>
      </c>
      <c r="H6749">
        <f>_xlfn.XLOOKUP(A6749,'List of Molecules Used'!$D$3:$D$55,'List of Molecules Used'!$F$3:$F$55,"",0,1)</f>
        <v>26.4</v>
      </c>
    </row>
    <row r="6750" spans="1:8">
      <c r="A6750" s="2" t="s">
        <v>181</v>
      </c>
      <c r="B6750" s="2"/>
      <c r="C6750">
        <v>379.52</v>
      </c>
      <c r="D6750">
        <v>6.5</v>
      </c>
      <c r="E6750">
        <v>174.24</v>
      </c>
      <c r="F6750" t="s">
        <v>238</v>
      </c>
      <c r="G6750">
        <f>_xlfn.XLOOKUP(A6750,'List of Molecules Used'!$D$3:$D$55,'List of Molecules Used'!$E$3:$E$55,"",0,1)</f>
        <v>345.02</v>
      </c>
      <c r="H6750">
        <f>_xlfn.XLOOKUP(A6750,'List of Molecules Used'!$D$3:$D$55,'List of Molecules Used'!$F$3:$F$55,"",0,1)</f>
        <v>26.4</v>
      </c>
    </row>
    <row r="6751" spans="1:8">
      <c r="A6751" s="2" t="s">
        <v>181</v>
      </c>
      <c r="B6751" s="2"/>
      <c r="C6751">
        <v>379.52</v>
      </c>
      <c r="D6751">
        <v>7</v>
      </c>
      <c r="E6751">
        <v>174.66</v>
      </c>
      <c r="F6751" t="s">
        <v>238</v>
      </c>
      <c r="G6751">
        <f>_xlfn.XLOOKUP(A6751,'List of Molecules Used'!$D$3:$D$55,'List of Molecules Used'!$E$3:$E$55,"",0,1)</f>
        <v>345.02</v>
      </c>
      <c r="H6751">
        <f>_xlfn.XLOOKUP(A6751,'List of Molecules Used'!$D$3:$D$55,'List of Molecules Used'!$F$3:$F$55,"",0,1)</f>
        <v>26.4</v>
      </c>
    </row>
    <row r="6752" spans="1:8">
      <c r="A6752" s="2" t="s">
        <v>181</v>
      </c>
      <c r="B6752" s="2"/>
      <c r="C6752">
        <v>379.52</v>
      </c>
      <c r="D6752">
        <v>7.5</v>
      </c>
      <c r="E6752">
        <v>175.09</v>
      </c>
      <c r="F6752" t="s">
        <v>238</v>
      </c>
      <c r="G6752">
        <f>_xlfn.XLOOKUP(A6752,'List of Molecules Used'!$D$3:$D$55,'List of Molecules Used'!$E$3:$E$55,"",0,1)</f>
        <v>345.02</v>
      </c>
      <c r="H6752">
        <f>_xlfn.XLOOKUP(A6752,'List of Molecules Used'!$D$3:$D$55,'List of Molecules Used'!$F$3:$F$55,"",0,1)</f>
        <v>26.4</v>
      </c>
    </row>
    <row r="6753" spans="1:8">
      <c r="A6753" s="2" t="s">
        <v>181</v>
      </c>
      <c r="B6753" s="2"/>
      <c r="C6753">
        <v>379.52</v>
      </c>
      <c r="D6753">
        <v>8</v>
      </c>
      <c r="E6753">
        <v>175.54</v>
      </c>
      <c r="F6753" t="s">
        <v>238</v>
      </c>
      <c r="G6753">
        <f>_xlfn.XLOOKUP(A6753,'List of Molecules Used'!$D$3:$D$55,'List of Molecules Used'!$E$3:$E$55,"",0,1)</f>
        <v>345.02</v>
      </c>
      <c r="H6753">
        <f>_xlfn.XLOOKUP(A6753,'List of Molecules Used'!$D$3:$D$55,'List of Molecules Used'!$F$3:$F$55,"",0,1)</f>
        <v>26.4</v>
      </c>
    </row>
    <row r="6754" spans="1:8">
      <c r="A6754" s="2" t="s">
        <v>181</v>
      </c>
      <c r="B6754" s="2"/>
      <c r="C6754">
        <v>379.52</v>
      </c>
      <c r="D6754">
        <v>8.5</v>
      </c>
      <c r="E6754">
        <v>176</v>
      </c>
      <c r="F6754" t="s">
        <v>238</v>
      </c>
      <c r="G6754">
        <f>_xlfn.XLOOKUP(A6754,'List of Molecules Used'!$D$3:$D$55,'List of Molecules Used'!$E$3:$E$55,"",0,1)</f>
        <v>345.02</v>
      </c>
      <c r="H6754">
        <f>_xlfn.XLOOKUP(A6754,'List of Molecules Used'!$D$3:$D$55,'List of Molecules Used'!$F$3:$F$55,"",0,1)</f>
        <v>26.4</v>
      </c>
    </row>
    <row r="6755" spans="1:8">
      <c r="A6755" s="2" t="s">
        <v>181</v>
      </c>
      <c r="B6755" s="2"/>
      <c r="C6755">
        <v>379.52</v>
      </c>
      <c r="D6755">
        <v>9</v>
      </c>
      <c r="E6755">
        <v>176.47</v>
      </c>
      <c r="F6755" t="s">
        <v>238</v>
      </c>
      <c r="G6755">
        <f>_xlfn.XLOOKUP(A6755,'List of Molecules Used'!$D$3:$D$55,'List of Molecules Used'!$E$3:$E$55,"",0,1)</f>
        <v>345.02</v>
      </c>
      <c r="H6755">
        <f>_xlfn.XLOOKUP(A6755,'List of Molecules Used'!$D$3:$D$55,'List of Molecules Used'!$F$3:$F$55,"",0,1)</f>
        <v>26.4</v>
      </c>
    </row>
    <row r="6756" spans="1:8">
      <c r="A6756" s="2" t="s">
        <v>181</v>
      </c>
      <c r="B6756" s="2"/>
      <c r="C6756">
        <v>379.52</v>
      </c>
      <c r="D6756">
        <v>9.5</v>
      </c>
      <c r="E6756">
        <v>176.96</v>
      </c>
      <c r="F6756" t="s">
        <v>238</v>
      </c>
      <c r="G6756">
        <f>_xlfn.XLOOKUP(A6756,'List of Molecules Used'!$D$3:$D$55,'List of Molecules Used'!$E$3:$E$55,"",0,1)</f>
        <v>345.02</v>
      </c>
      <c r="H6756">
        <f>_xlfn.XLOOKUP(A6756,'List of Molecules Used'!$D$3:$D$55,'List of Molecules Used'!$F$3:$F$55,"",0,1)</f>
        <v>26.4</v>
      </c>
    </row>
    <row r="6757" spans="1:8">
      <c r="A6757" s="2" t="s">
        <v>181</v>
      </c>
      <c r="B6757" s="2"/>
      <c r="C6757">
        <v>379.52</v>
      </c>
      <c r="D6757">
        <v>10</v>
      </c>
      <c r="E6757">
        <v>177.47</v>
      </c>
      <c r="F6757" t="s">
        <v>238</v>
      </c>
      <c r="G6757">
        <f>_xlfn.XLOOKUP(A6757,'List of Molecules Used'!$D$3:$D$55,'List of Molecules Used'!$E$3:$E$55,"",0,1)</f>
        <v>345.02</v>
      </c>
      <c r="H6757">
        <f>_xlfn.XLOOKUP(A6757,'List of Molecules Used'!$D$3:$D$55,'List of Molecules Used'!$F$3:$F$55,"",0,1)</f>
        <v>26.4</v>
      </c>
    </row>
    <row r="6758" spans="1:8">
      <c r="A6758" s="2" t="s">
        <v>181</v>
      </c>
      <c r="B6758" s="2"/>
      <c r="C6758">
        <v>414.02</v>
      </c>
      <c r="D6758">
        <v>1</v>
      </c>
      <c r="E6758">
        <v>177.89</v>
      </c>
      <c r="F6758" t="s">
        <v>238</v>
      </c>
      <c r="G6758">
        <f>_xlfn.XLOOKUP(A6758,'List of Molecules Used'!$D$3:$D$55,'List of Molecules Used'!$E$3:$E$55,"",0,1)</f>
        <v>345.02</v>
      </c>
      <c r="H6758">
        <f>_xlfn.XLOOKUP(A6758,'List of Molecules Used'!$D$3:$D$55,'List of Molecules Used'!$F$3:$F$55,"",0,1)</f>
        <v>26.4</v>
      </c>
    </row>
    <row r="6759" spans="1:8">
      <c r="A6759" s="2" t="s">
        <v>181</v>
      </c>
      <c r="B6759" s="2"/>
      <c r="C6759">
        <v>414.02</v>
      </c>
      <c r="D6759">
        <v>1.5</v>
      </c>
      <c r="E6759">
        <v>178.11</v>
      </c>
      <c r="F6759" t="s">
        <v>238</v>
      </c>
      <c r="G6759">
        <f>_xlfn.XLOOKUP(A6759,'List of Molecules Used'!$D$3:$D$55,'List of Molecules Used'!$E$3:$E$55,"",0,1)</f>
        <v>345.02</v>
      </c>
      <c r="H6759">
        <f>_xlfn.XLOOKUP(A6759,'List of Molecules Used'!$D$3:$D$55,'List of Molecules Used'!$F$3:$F$55,"",0,1)</f>
        <v>26.4</v>
      </c>
    </row>
    <row r="6760" spans="1:8">
      <c r="A6760" s="2" t="s">
        <v>181</v>
      </c>
      <c r="B6760" s="2"/>
      <c r="C6760">
        <v>414.02</v>
      </c>
      <c r="D6760">
        <v>2</v>
      </c>
      <c r="E6760">
        <v>178.34</v>
      </c>
      <c r="F6760" t="s">
        <v>238</v>
      </c>
      <c r="G6760">
        <f>_xlfn.XLOOKUP(A6760,'List of Molecules Used'!$D$3:$D$55,'List of Molecules Used'!$E$3:$E$55,"",0,1)</f>
        <v>345.02</v>
      </c>
      <c r="H6760">
        <f>_xlfn.XLOOKUP(A6760,'List of Molecules Used'!$D$3:$D$55,'List of Molecules Used'!$F$3:$F$55,"",0,1)</f>
        <v>26.4</v>
      </c>
    </row>
    <row r="6761" spans="1:8">
      <c r="A6761" s="2" t="s">
        <v>181</v>
      </c>
      <c r="B6761" s="2"/>
      <c r="C6761">
        <v>414.02</v>
      </c>
      <c r="D6761">
        <v>2.5</v>
      </c>
      <c r="E6761">
        <v>178.56</v>
      </c>
      <c r="F6761" t="s">
        <v>238</v>
      </c>
      <c r="G6761">
        <f>_xlfn.XLOOKUP(A6761,'List of Molecules Used'!$D$3:$D$55,'List of Molecules Used'!$E$3:$E$55,"",0,1)</f>
        <v>345.02</v>
      </c>
      <c r="H6761">
        <f>_xlfn.XLOOKUP(A6761,'List of Molecules Used'!$D$3:$D$55,'List of Molecules Used'!$F$3:$F$55,"",0,1)</f>
        <v>26.4</v>
      </c>
    </row>
    <row r="6762" spans="1:8">
      <c r="A6762" s="2" t="s">
        <v>181</v>
      </c>
      <c r="B6762" s="2"/>
      <c r="C6762">
        <v>414.02</v>
      </c>
      <c r="D6762">
        <v>3</v>
      </c>
      <c r="E6762">
        <v>178.8</v>
      </c>
      <c r="F6762" t="s">
        <v>238</v>
      </c>
      <c r="G6762">
        <f>_xlfn.XLOOKUP(A6762,'List of Molecules Used'!$D$3:$D$55,'List of Molecules Used'!$E$3:$E$55,"",0,1)</f>
        <v>345.02</v>
      </c>
      <c r="H6762">
        <f>_xlfn.XLOOKUP(A6762,'List of Molecules Used'!$D$3:$D$55,'List of Molecules Used'!$F$3:$F$55,"",0,1)</f>
        <v>26.4</v>
      </c>
    </row>
    <row r="6763" spans="1:8">
      <c r="A6763" s="2" t="s">
        <v>181</v>
      </c>
      <c r="B6763" s="2"/>
      <c r="C6763">
        <v>414.02</v>
      </c>
      <c r="D6763">
        <v>3.5</v>
      </c>
      <c r="E6763">
        <v>179.03</v>
      </c>
      <c r="F6763" t="s">
        <v>238</v>
      </c>
      <c r="G6763">
        <f>_xlfn.XLOOKUP(A6763,'List of Molecules Used'!$D$3:$D$55,'List of Molecules Used'!$E$3:$E$55,"",0,1)</f>
        <v>345.02</v>
      </c>
      <c r="H6763">
        <f>_xlfn.XLOOKUP(A6763,'List of Molecules Used'!$D$3:$D$55,'List of Molecules Used'!$F$3:$F$55,"",0,1)</f>
        <v>26.4</v>
      </c>
    </row>
    <row r="6764" spans="1:8">
      <c r="A6764" s="2" t="s">
        <v>181</v>
      </c>
      <c r="B6764" s="2"/>
      <c r="C6764">
        <v>414.02</v>
      </c>
      <c r="D6764">
        <v>4</v>
      </c>
      <c r="E6764">
        <v>179.28</v>
      </c>
      <c r="F6764" t="s">
        <v>238</v>
      </c>
      <c r="G6764">
        <f>_xlfn.XLOOKUP(A6764,'List of Molecules Used'!$D$3:$D$55,'List of Molecules Used'!$E$3:$E$55,"",0,1)</f>
        <v>345.02</v>
      </c>
      <c r="H6764">
        <f>_xlfn.XLOOKUP(A6764,'List of Molecules Used'!$D$3:$D$55,'List of Molecules Used'!$F$3:$F$55,"",0,1)</f>
        <v>26.4</v>
      </c>
    </row>
    <row r="6765" spans="1:8">
      <c r="A6765" s="2" t="s">
        <v>181</v>
      </c>
      <c r="B6765" s="2"/>
      <c r="C6765">
        <v>414.02</v>
      </c>
      <c r="D6765">
        <v>4.5</v>
      </c>
      <c r="E6765">
        <v>179.52</v>
      </c>
      <c r="F6765" t="s">
        <v>238</v>
      </c>
      <c r="G6765">
        <f>_xlfn.XLOOKUP(A6765,'List of Molecules Used'!$D$3:$D$55,'List of Molecules Used'!$E$3:$E$55,"",0,1)</f>
        <v>345.02</v>
      </c>
      <c r="H6765">
        <f>_xlfn.XLOOKUP(A6765,'List of Molecules Used'!$D$3:$D$55,'List of Molecules Used'!$F$3:$F$55,"",0,1)</f>
        <v>26.4</v>
      </c>
    </row>
    <row r="6766" spans="1:8">
      <c r="A6766" s="2" t="s">
        <v>181</v>
      </c>
      <c r="B6766" s="2"/>
      <c r="C6766">
        <v>414.02</v>
      </c>
      <c r="D6766">
        <v>5</v>
      </c>
      <c r="E6766">
        <v>179.77</v>
      </c>
      <c r="F6766" t="s">
        <v>238</v>
      </c>
      <c r="G6766">
        <f>_xlfn.XLOOKUP(A6766,'List of Molecules Used'!$D$3:$D$55,'List of Molecules Used'!$E$3:$E$55,"",0,1)</f>
        <v>345.02</v>
      </c>
      <c r="H6766">
        <f>_xlfn.XLOOKUP(A6766,'List of Molecules Used'!$D$3:$D$55,'List of Molecules Used'!$F$3:$F$55,"",0,1)</f>
        <v>26.4</v>
      </c>
    </row>
    <row r="6767" spans="1:8">
      <c r="A6767" s="2" t="s">
        <v>181</v>
      </c>
      <c r="B6767" s="2"/>
      <c r="C6767">
        <v>414.02</v>
      </c>
      <c r="D6767">
        <v>5.5</v>
      </c>
      <c r="E6767">
        <v>180.03</v>
      </c>
      <c r="F6767" t="s">
        <v>238</v>
      </c>
      <c r="G6767">
        <f>_xlfn.XLOOKUP(A6767,'List of Molecules Used'!$D$3:$D$55,'List of Molecules Used'!$E$3:$E$55,"",0,1)</f>
        <v>345.02</v>
      </c>
      <c r="H6767">
        <f>_xlfn.XLOOKUP(A6767,'List of Molecules Used'!$D$3:$D$55,'List of Molecules Used'!$F$3:$F$55,"",0,1)</f>
        <v>26.4</v>
      </c>
    </row>
    <row r="6768" spans="1:8">
      <c r="A6768" s="2" t="s">
        <v>181</v>
      </c>
      <c r="B6768" s="2"/>
      <c r="C6768">
        <v>414.02</v>
      </c>
      <c r="D6768">
        <v>6</v>
      </c>
      <c r="E6768">
        <v>180.29</v>
      </c>
      <c r="F6768" t="s">
        <v>238</v>
      </c>
      <c r="G6768">
        <f>_xlfn.XLOOKUP(A6768,'List of Molecules Used'!$D$3:$D$55,'List of Molecules Used'!$E$3:$E$55,"",0,1)</f>
        <v>345.02</v>
      </c>
      <c r="H6768">
        <f>_xlfn.XLOOKUP(A6768,'List of Molecules Used'!$D$3:$D$55,'List of Molecules Used'!$F$3:$F$55,"",0,1)</f>
        <v>26.4</v>
      </c>
    </row>
    <row r="6769" spans="1:8">
      <c r="A6769" s="2" t="s">
        <v>181</v>
      </c>
      <c r="B6769" s="2"/>
      <c r="C6769">
        <v>414.02</v>
      </c>
      <c r="D6769">
        <v>6.5</v>
      </c>
      <c r="E6769">
        <v>180.56</v>
      </c>
      <c r="F6769" t="s">
        <v>238</v>
      </c>
      <c r="G6769">
        <f>_xlfn.XLOOKUP(A6769,'List of Molecules Used'!$D$3:$D$55,'List of Molecules Used'!$E$3:$E$55,"",0,1)</f>
        <v>345.02</v>
      </c>
      <c r="H6769">
        <f>_xlfn.XLOOKUP(A6769,'List of Molecules Used'!$D$3:$D$55,'List of Molecules Used'!$F$3:$F$55,"",0,1)</f>
        <v>26.4</v>
      </c>
    </row>
    <row r="6770" spans="1:8">
      <c r="A6770" s="2" t="s">
        <v>181</v>
      </c>
      <c r="B6770" s="2"/>
      <c r="C6770">
        <v>414.02</v>
      </c>
      <c r="D6770">
        <v>7</v>
      </c>
      <c r="E6770">
        <v>180.83</v>
      </c>
      <c r="F6770" t="s">
        <v>238</v>
      </c>
      <c r="G6770">
        <f>_xlfn.XLOOKUP(A6770,'List of Molecules Used'!$D$3:$D$55,'List of Molecules Used'!$E$3:$E$55,"",0,1)</f>
        <v>345.02</v>
      </c>
      <c r="H6770">
        <f>_xlfn.XLOOKUP(A6770,'List of Molecules Used'!$D$3:$D$55,'List of Molecules Used'!$F$3:$F$55,"",0,1)</f>
        <v>26.4</v>
      </c>
    </row>
    <row r="6771" spans="1:8">
      <c r="A6771" s="2" t="s">
        <v>181</v>
      </c>
      <c r="B6771" s="2"/>
      <c r="C6771">
        <v>414.02</v>
      </c>
      <c r="D6771">
        <v>7.5</v>
      </c>
      <c r="E6771">
        <v>181.11</v>
      </c>
      <c r="F6771" t="s">
        <v>238</v>
      </c>
      <c r="G6771">
        <f>_xlfn.XLOOKUP(A6771,'List of Molecules Used'!$D$3:$D$55,'List of Molecules Used'!$E$3:$E$55,"",0,1)</f>
        <v>345.02</v>
      </c>
      <c r="H6771">
        <f>_xlfn.XLOOKUP(A6771,'List of Molecules Used'!$D$3:$D$55,'List of Molecules Used'!$F$3:$F$55,"",0,1)</f>
        <v>26.4</v>
      </c>
    </row>
    <row r="6772" spans="1:8">
      <c r="A6772" s="2" t="s">
        <v>181</v>
      </c>
      <c r="B6772" s="2"/>
      <c r="C6772">
        <v>414.02</v>
      </c>
      <c r="D6772">
        <v>8</v>
      </c>
      <c r="E6772">
        <v>181.39</v>
      </c>
      <c r="F6772" t="s">
        <v>238</v>
      </c>
      <c r="G6772">
        <f>_xlfn.XLOOKUP(A6772,'List of Molecules Used'!$D$3:$D$55,'List of Molecules Used'!$E$3:$E$55,"",0,1)</f>
        <v>345.02</v>
      </c>
      <c r="H6772">
        <f>_xlfn.XLOOKUP(A6772,'List of Molecules Used'!$D$3:$D$55,'List of Molecules Used'!$F$3:$F$55,"",0,1)</f>
        <v>26.4</v>
      </c>
    </row>
    <row r="6773" spans="1:8">
      <c r="A6773" s="2" t="s">
        <v>181</v>
      </c>
      <c r="B6773" s="2"/>
      <c r="C6773">
        <v>414.02</v>
      </c>
      <c r="D6773">
        <v>8.5</v>
      </c>
      <c r="E6773">
        <v>181.68</v>
      </c>
      <c r="F6773" t="s">
        <v>238</v>
      </c>
      <c r="G6773">
        <f>_xlfn.XLOOKUP(A6773,'List of Molecules Used'!$D$3:$D$55,'List of Molecules Used'!$E$3:$E$55,"",0,1)</f>
        <v>345.02</v>
      </c>
      <c r="H6773">
        <f>_xlfn.XLOOKUP(A6773,'List of Molecules Used'!$D$3:$D$55,'List of Molecules Used'!$F$3:$F$55,"",0,1)</f>
        <v>26.4</v>
      </c>
    </row>
    <row r="6774" spans="1:8">
      <c r="A6774" s="2" t="s">
        <v>181</v>
      </c>
      <c r="B6774" s="2"/>
      <c r="C6774">
        <v>414.02</v>
      </c>
      <c r="D6774">
        <v>9</v>
      </c>
      <c r="E6774">
        <v>181.98</v>
      </c>
      <c r="F6774" t="s">
        <v>238</v>
      </c>
      <c r="G6774">
        <f>_xlfn.XLOOKUP(A6774,'List of Molecules Used'!$D$3:$D$55,'List of Molecules Used'!$E$3:$E$55,"",0,1)</f>
        <v>345.02</v>
      </c>
      <c r="H6774">
        <f>_xlfn.XLOOKUP(A6774,'List of Molecules Used'!$D$3:$D$55,'List of Molecules Used'!$F$3:$F$55,"",0,1)</f>
        <v>26.4</v>
      </c>
    </row>
    <row r="6775" spans="1:8">
      <c r="A6775" s="2" t="s">
        <v>181</v>
      </c>
      <c r="B6775" s="2"/>
      <c r="C6775">
        <v>414.02</v>
      </c>
      <c r="D6775">
        <v>9.5</v>
      </c>
      <c r="E6775">
        <v>182.28</v>
      </c>
      <c r="F6775" t="s">
        <v>238</v>
      </c>
      <c r="G6775">
        <f>_xlfn.XLOOKUP(A6775,'List of Molecules Used'!$D$3:$D$55,'List of Molecules Used'!$E$3:$E$55,"",0,1)</f>
        <v>345.02</v>
      </c>
      <c r="H6775">
        <f>_xlfn.XLOOKUP(A6775,'List of Molecules Used'!$D$3:$D$55,'List of Molecules Used'!$F$3:$F$55,"",0,1)</f>
        <v>26.4</v>
      </c>
    </row>
    <row r="6776" spans="1:8">
      <c r="A6776" s="2" t="s">
        <v>181</v>
      </c>
      <c r="B6776" s="2"/>
      <c r="C6776">
        <v>414.02</v>
      </c>
      <c r="D6776">
        <v>10</v>
      </c>
      <c r="E6776">
        <v>182.59</v>
      </c>
      <c r="F6776" t="s">
        <v>238</v>
      </c>
      <c r="G6776">
        <f>_xlfn.XLOOKUP(A6776,'List of Molecules Used'!$D$3:$D$55,'List of Molecules Used'!$E$3:$E$55,"",0,1)</f>
        <v>345.02</v>
      </c>
      <c r="H6776">
        <f>_xlfn.XLOOKUP(A6776,'List of Molecules Used'!$D$3:$D$55,'List of Molecules Used'!$F$3:$F$55,"",0,1)</f>
        <v>26.4</v>
      </c>
    </row>
    <row r="6777" spans="1:8">
      <c r="A6777" s="2" t="s">
        <v>185</v>
      </c>
      <c r="B6777" s="2"/>
      <c r="C6777">
        <v>187.45</v>
      </c>
      <c r="D6777">
        <v>1</v>
      </c>
      <c r="E6777">
        <v>165.06</v>
      </c>
      <c r="F6777" t="s">
        <v>237</v>
      </c>
      <c r="G6777">
        <f>_xlfn.XLOOKUP(A6777,'List of Molecules Used'!$D$3:$D$55,'List of Molecules Used'!$E$3:$E$55,"",0,1)</f>
        <v>374.9</v>
      </c>
      <c r="H6777">
        <f>_xlfn.XLOOKUP(A6777,'List of Molecules Used'!$D$3:$D$55,'List of Molecules Used'!$F$3:$F$55,"",0,1)</f>
        <v>29.25</v>
      </c>
    </row>
    <row r="6778" spans="1:8">
      <c r="A6778" s="2" t="s">
        <v>185</v>
      </c>
      <c r="B6778" s="2"/>
      <c r="C6778">
        <v>187.45</v>
      </c>
      <c r="D6778">
        <v>1.5</v>
      </c>
      <c r="E6778">
        <v>165.05</v>
      </c>
      <c r="F6778" t="s">
        <v>237</v>
      </c>
      <c r="G6778">
        <f>_xlfn.XLOOKUP(A6778,'List of Molecules Used'!$D$3:$D$55,'List of Molecules Used'!$E$3:$E$55,"",0,1)</f>
        <v>374.9</v>
      </c>
      <c r="H6778">
        <f>_xlfn.XLOOKUP(A6778,'List of Molecules Used'!$D$3:$D$55,'List of Molecules Used'!$F$3:$F$55,"",0,1)</f>
        <v>29.25</v>
      </c>
    </row>
    <row r="6779" spans="1:8">
      <c r="A6779" s="2" t="s">
        <v>185</v>
      </c>
      <c r="B6779" s="2"/>
      <c r="C6779">
        <v>187.45</v>
      </c>
      <c r="D6779">
        <v>2</v>
      </c>
      <c r="E6779">
        <v>165.05</v>
      </c>
      <c r="F6779" t="s">
        <v>237</v>
      </c>
      <c r="G6779">
        <f>_xlfn.XLOOKUP(A6779,'List of Molecules Used'!$D$3:$D$55,'List of Molecules Used'!$E$3:$E$55,"",0,1)</f>
        <v>374.9</v>
      </c>
      <c r="H6779">
        <f>_xlfn.XLOOKUP(A6779,'List of Molecules Used'!$D$3:$D$55,'List of Molecules Used'!$F$3:$F$55,"",0,1)</f>
        <v>29.25</v>
      </c>
    </row>
    <row r="6780" spans="1:8">
      <c r="A6780" s="2" t="s">
        <v>185</v>
      </c>
      <c r="B6780" s="2"/>
      <c r="C6780">
        <v>187.45</v>
      </c>
      <c r="D6780">
        <v>2.5</v>
      </c>
      <c r="E6780">
        <v>165.04</v>
      </c>
      <c r="F6780" t="s">
        <v>237</v>
      </c>
      <c r="G6780">
        <f>_xlfn.XLOOKUP(A6780,'List of Molecules Used'!$D$3:$D$55,'List of Molecules Used'!$E$3:$E$55,"",0,1)</f>
        <v>374.9</v>
      </c>
      <c r="H6780">
        <f>_xlfn.XLOOKUP(A6780,'List of Molecules Used'!$D$3:$D$55,'List of Molecules Used'!$F$3:$F$55,"",0,1)</f>
        <v>29.25</v>
      </c>
    </row>
    <row r="6781" spans="1:8">
      <c r="A6781" s="2" t="s">
        <v>185</v>
      </c>
      <c r="B6781" s="2"/>
      <c r="C6781">
        <v>187.45</v>
      </c>
      <c r="D6781">
        <v>3</v>
      </c>
      <c r="E6781">
        <v>165.03</v>
      </c>
      <c r="F6781" t="s">
        <v>237</v>
      </c>
      <c r="G6781">
        <f>_xlfn.XLOOKUP(A6781,'List of Molecules Used'!$D$3:$D$55,'List of Molecules Used'!$E$3:$E$55,"",0,1)</f>
        <v>374.9</v>
      </c>
      <c r="H6781">
        <f>_xlfn.XLOOKUP(A6781,'List of Molecules Used'!$D$3:$D$55,'List of Molecules Used'!$F$3:$F$55,"",0,1)</f>
        <v>29.25</v>
      </c>
    </row>
    <row r="6782" spans="1:8">
      <c r="A6782" s="2" t="s">
        <v>185</v>
      </c>
      <c r="B6782" s="2"/>
      <c r="C6782">
        <v>187.45</v>
      </c>
      <c r="D6782">
        <v>3.5</v>
      </c>
      <c r="E6782">
        <v>165.02</v>
      </c>
      <c r="F6782" t="s">
        <v>237</v>
      </c>
      <c r="G6782">
        <f>_xlfn.XLOOKUP(A6782,'List of Molecules Used'!$D$3:$D$55,'List of Molecules Used'!$E$3:$E$55,"",0,1)</f>
        <v>374.9</v>
      </c>
      <c r="H6782">
        <f>_xlfn.XLOOKUP(A6782,'List of Molecules Used'!$D$3:$D$55,'List of Molecules Used'!$F$3:$F$55,"",0,1)</f>
        <v>29.25</v>
      </c>
    </row>
    <row r="6783" spans="1:8">
      <c r="A6783" s="2" t="s">
        <v>185</v>
      </c>
      <c r="B6783" s="2"/>
      <c r="C6783">
        <v>187.45</v>
      </c>
      <c r="D6783">
        <v>4</v>
      </c>
      <c r="E6783">
        <v>165.02</v>
      </c>
      <c r="F6783" t="s">
        <v>237</v>
      </c>
      <c r="G6783">
        <f>_xlfn.XLOOKUP(A6783,'List of Molecules Used'!$D$3:$D$55,'List of Molecules Used'!$E$3:$E$55,"",0,1)</f>
        <v>374.9</v>
      </c>
      <c r="H6783">
        <f>_xlfn.XLOOKUP(A6783,'List of Molecules Used'!$D$3:$D$55,'List of Molecules Used'!$F$3:$F$55,"",0,1)</f>
        <v>29.25</v>
      </c>
    </row>
    <row r="6784" spans="1:8">
      <c r="A6784" s="2" t="s">
        <v>185</v>
      </c>
      <c r="B6784" s="2"/>
      <c r="C6784">
        <v>187.45</v>
      </c>
      <c r="D6784">
        <v>4.5</v>
      </c>
      <c r="E6784">
        <v>165.01</v>
      </c>
      <c r="F6784" t="s">
        <v>237</v>
      </c>
      <c r="G6784">
        <f>_xlfn.XLOOKUP(A6784,'List of Molecules Used'!$D$3:$D$55,'List of Molecules Used'!$E$3:$E$55,"",0,1)</f>
        <v>374.9</v>
      </c>
      <c r="H6784">
        <f>_xlfn.XLOOKUP(A6784,'List of Molecules Used'!$D$3:$D$55,'List of Molecules Used'!$F$3:$F$55,"",0,1)</f>
        <v>29.25</v>
      </c>
    </row>
    <row r="6785" spans="1:8">
      <c r="A6785" s="2" t="s">
        <v>185</v>
      </c>
      <c r="B6785" s="2"/>
      <c r="C6785">
        <v>187.45</v>
      </c>
      <c r="D6785">
        <v>5</v>
      </c>
      <c r="E6785">
        <v>165</v>
      </c>
      <c r="F6785" t="s">
        <v>237</v>
      </c>
      <c r="G6785">
        <f>_xlfn.XLOOKUP(A6785,'List of Molecules Used'!$D$3:$D$55,'List of Molecules Used'!$E$3:$E$55,"",0,1)</f>
        <v>374.9</v>
      </c>
      <c r="H6785">
        <f>_xlfn.XLOOKUP(A6785,'List of Molecules Used'!$D$3:$D$55,'List of Molecules Used'!$F$3:$F$55,"",0,1)</f>
        <v>29.25</v>
      </c>
    </row>
    <row r="6786" spans="1:8">
      <c r="A6786" s="2" t="s">
        <v>185</v>
      </c>
      <c r="B6786" s="2"/>
      <c r="C6786">
        <v>187.45</v>
      </c>
      <c r="D6786">
        <v>5.5</v>
      </c>
      <c r="E6786">
        <v>164.99</v>
      </c>
      <c r="F6786" t="s">
        <v>237</v>
      </c>
      <c r="G6786">
        <f>_xlfn.XLOOKUP(A6786,'List of Molecules Used'!$D$3:$D$55,'List of Molecules Used'!$E$3:$E$55,"",0,1)</f>
        <v>374.9</v>
      </c>
      <c r="H6786">
        <f>_xlfn.XLOOKUP(A6786,'List of Molecules Used'!$D$3:$D$55,'List of Molecules Used'!$F$3:$F$55,"",0,1)</f>
        <v>29.25</v>
      </c>
    </row>
    <row r="6787" spans="1:8">
      <c r="A6787" s="2" t="s">
        <v>185</v>
      </c>
      <c r="B6787" s="2"/>
      <c r="C6787">
        <v>187.45</v>
      </c>
      <c r="D6787">
        <v>6</v>
      </c>
      <c r="E6787">
        <v>164.99</v>
      </c>
      <c r="F6787" t="s">
        <v>237</v>
      </c>
      <c r="G6787">
        <f>_xlfn.XLOOKUP(A6787,'List of Molecules Used'!$D$3:$D$55,'List of Molecules Used'!$E$3:$E$55,"",0,1)</f>
        <v>374.9</v>
      </c>
      <c r="H6787">
        <f>_xlfn.XLOOKUP(A6787,'List of Molecules Used'!$D$3:$D$55,'List of Molecules Used'!$F$3:$F$55,"",0,1)</f>
        <v>29.25</v>
      </c>
    </row>
    <row r="6788" spans="1:8">
      <c r="A6788" s="2" t="s">
        <v>185</v>
      </c>
      <c r="B6788" s="2"/>
      <c r="C6788">
        <v>187.45</v>
      </c>
      <c r="D6788">
        <v>6.5</v>
      </c>
      <c r="E6788">
        <v>164.98</v>
      </c>
      <c r="F6788" t="s">
        <v>237</v>
      </c>
      <c r="G6788">
        <f>_xlfn.XLOOKUP(A6788,'List of Molecules Used'!$D$3:$D$55,'List of Molecules Used'!$E$3:$E$55,"",0,1)</f>
        <v>374.9</v>
      </c>
      <c r="H6788">
        <f>_xlfn.XLOOKUP(A6788,'List of Molecules Used'!$D$3:$D$55,'List of Molecules Used'!$F$3:$F$55,"",0,1)</f>
        <v>29.25</v>
      </c>
    </row>
    <row r="6789" spans="1:8">
      <c r="A6789" s="2" t="s">
        <v>185</v>
      </c>
      <c r="B6789" s="2"/>
      <c r="C6789">
        <v>187.45</v>
      </c>
      <c r="D6789">
        <v>7</v>
      </c>
      <c r="E6789">
        <v>164.97</v>
      </c>
      <c r="F6789" t="s">
        <v>237</v>
      </c>
      <c r="G6789">
        <f>_xlfn.XLOOKUP(A6789,'List of Molecules Used'!$D$3:$D$55,'List of Molecules Used'!$E$3:$E$55,"",0,1)</f>
        <v>374.9</v>
      </c>
      <c r="H6789">
        <f>_xlfn.XLOOKUP(A6789,'List of Molecules Used'!$D$3:$D$55,'List of Molecules Used'!$F$3:$F$55,"",0,1)</f>
        <v>29.25</v>
      </c>
    </row>
    <row r="6790" spans="1:8">
      <c r="A6790" s="2" t="s">
        <v>185</v>
      </c>
      <c r="B6790" s="2"/>
      <c r="C6790">
        <v>187.45</v>
      </c>
      <c r="D6790">
        <v>7.5</v>
      </c>
      <c r="E6790">
        <v>164.96</v>
      </c>
      <c r="F6790" t="s">
        <v>237</v>
      </c>
      <c r="G6790">
        <f>_xlfn.XLOOKUP(A6790,'List of Molecules Used'!$D$3:$D$55,'List of Molecules Used'!$E$3:$E$55,"",0,1)</f>
        <v>374.9</v>
      </c>
      <c r="H6790">
        <f>_xlfn.XLOOKUP(A6790,'List of Molecules Used'!$D$3:$D$55,'List of Molecules Used'!$F$3:$F$55,"",0,1)</f>
        <v>29.25</v>
      </c>
    </row>
    <row r="6791" spans="1:8">
      <c r="A6791" s="2" t="s">
        <v>185</v>
      </c>
      <c r="B6791" s="2"/>
      <c r="C6791">
        <v>187.45</v>
      </c>
      <c r="D6791">
        <v>8</v>
      </c>
      <c r="E6791">
        <v>164.96</v>
      </c>
      <c r="F6791" t="s">
        <v>237</v>
      </c>
      <c r="G6791">
        <f>_xlfn.XLOOKUP(A6791,'List of Molecules Used'!$D$3:$D$55,'List of Molecules Used'!$E$3:$E$55,"",0,1)</f>
        <v>374.9</v>
      </c>
      <c r="H6791">
        <f>_xlfn.XLOOKUP(A6791,'List of Molecules Used'!$D$3:$D$55,'List of Molecules Used'!$F$3:$F$55,"",0,1)</f>
        <v>29.25</v>
      </c>
    </row>
    <row r="6792" spans="1:8">
      <c r="A6792" s="2" t="s">
        <v>185</v>
      </c>
      <c r="B6792" s="2"/>
      <c r="C6792">
        <v>187.45</v>
      </c>
      <c r="D6792">
        <v>8.5</v>
      </c>
      <c r="E6792">
        <v>164.95</v>
      </c>
      <c r="F6792" t="s">
        <v>237</v>
      </c>
      <c r="G6792">
        <f>_xlfn.XLOOKUP(A6792,'List of Molecules Used'!$D$3:$D$55,'List of Molecules Used'!$E$3:$E$55,"",0,1)</f>
        <v>374.9</v>
      </c>
      <c r="H6792">
        <f>_xlfn.XLOOKUP(A6792,'List of Molecules Used'!$D$3:$D$55,'List of Molecules Used'!$F$3:$F$55,"",0,1)</f>
        <v>29.25</v>
      </c>
    </row>
    <row r="6793" spans="1:8">
      <c r="A6793" s="2" t="s">
        <v>185</v>
      </c>
      <c r="B6793" s="2"/>
      <c r="C6793">
        <v>187.45</v>
      </c>
      <c r="D6793">
        <v>9</v>
      </c>
      <c r="E6793">
        <v>164.94</v>
      </c>
      <c r="F6793" t="s">
        <v>237</v>
      </c>
      <c r="G6793">
        <f>_xlfn.XLOOKUP(A6793,'List of Molecules Used'!$D$3:$D$55,'List of Molecules Used'!$E$3:$E$55,"",0,1)</f>
        <v>374.9</v>
      </c>
      <c r="H6793">
        <f>_xlfn.XLOOKUP(A6793,'List of Molecules Used'!$D$3:$D$55,'List of Molecules Used'!$F$3:$F$55,"",0,1)</f>
        <v>29.25</v>
      </c>
    </row>
    <row r="6794" spans="1:8">
      <c r="A6794" s="2" t="s">
        <v>185</v>
      </c>
      <c r="B6794" s="2"/>
      <c r="C6794">
        <v>187.45</v>
      </c>
      <c r="D6794">
        <v>9.5</v>
      </c>
      <c r="E6794">
        <v>164.94</v>
      </c>
      <c r="F6794" t="s">
        <v>237</v>
      </c>
      <c r="G6794">
        <f>_xlfn.XLOOKUP(A6794,'List of Molecules Used'!$D$3:$D$55,'List of Molecules Used'!$E$3:$E$55,"",0,1)</f>
        <v>374.9</v>
      </c>
      <c r="H6794">
        <f>_xlfn.XLOOKUP(A6794,'List of Molecules Used'!$D$3:$D$55,'List of Molecules Used'!$F$3:$F$55,"",0,1)</f>
        <v>29.25</v>
      </c>
    </row>
    <row r="6795" spans="1:8">
      <c r="A6795" s="2" t="s">
        <v>185</v>
      </c>
      <c r="B6795" s="2"/>
      <c r="C6795">
        <v>187.45</v>
      </c>
      <c r="D6795">
        <v>10</v>
      </c>
      <c r="E6795">
        <v>164.93</v>
      </c>
      <c r="F6795" t="s">
        <v>237</v>
      </c>
      <c r="G6795">
        <f>_xlfn.XLOOKUP(A6795,'List of Molecules Used'!$D$3:$D$55,'List of Molecules Used'!$E$3:$E$55,"",0,1)</f>
        <v>374.9</v>
      </c>
      <c r="H6795">
        <f>_xlfn.XLOOKUP(A6795,'List of Molecules Used'!$D$3:$D$55,'List of Molecules Used'!$F$3:$F$55,"",0,1)</f>
        <v>29.25</v>
      </c>
    </row>
    <row r="6796" spans="1:8">
      <c r="A6796" s="2" t="s">
        <v>185</v>
      </c>
      <c r="B6796" s="2"/>
      <c r="C6796">
        <v>224.94</v>
      </c>
      <c r="D6796">
        <v>1</v>
      </c>
      <c r="E6796">
        <v>174.06</v>
      </c>
      <c r="F6796" t="s">
        <v>237</v>
      </c>
      <c r="G6796">
        <f>_xlfn.XLOOKUP(A6796,'List of Molecules Used'!$D$3:$D$55,'List of Molecules Used'!$E$3:$E$55,"",0,1)</f>
        <v>374.9</v>
      </c>
      <c r="H6796">
        <f>_xlfn.XLOOKUP(A6796,'List of Molecules Used'!$D$3:$D$55,'List of Molecules Used'!$F$3:$F$55,"",0,1)</f>
        <v>29.25</v>
      </c>
    </row>
    <row r="6797" spans="1:8">
      <c r="A6797" s="2" t="s">
        <v>185</v>
      </c>
      <c r="B6797" s="2"/>
      <c r="C6797">
        <v>224.94</v>
      </c>
      <c r="D6797">
        <v>1.5</v>
      </c>
      <c r="E6797">
        <v>174.05</v>
      </c>
      <c r="F6797" t="s">
        <v>237</v>
      </c>
      <c r="G6797">
        <f>_xlfn.XLOOKUP(A6797,'List of Molecules Used'!$D$3:$D$55,'List of Molecules Used'!$E$3:$E$55,"",0,1)</f>
        <v>374.9</v>
      </c>
      <c r="H6797">
        <f>_xlfn.XLOOKUP(A6797,'List of Molecules Used'!$D$3:$D$55,'List of Molecules Used'!$F$3:$F$55,"",0,1)</f>
        <v>29.25</v>
      </c>
    </row>
    <row r="6798" spans="1:8">
      <c r="A6798" s="2" t="s">
        <v>185</v>
      </c>
      <c r="B6798" s="2"/>
      <c r="C6798">
        <v>224.94</v>
      </c>
      <c r="D6798">
        <v>2</v>
      </c>
      <c r="E6798">
        <v>174.04</v>
      </c>
      <c r="F6798" t="s">
        <v>237</v>
      </c>
      <c r="G6798">
        <f>_xlfn.XLOOKUP(A6798,'List of Molecules Used'!$D$3:$D$55,'List of Molecules Used'!$E$3:$E$55,"",0,1)</f>
        <v>374.9</v>
      </c>
      <c r="H6798">
        <f>_xlfn.XLOOKUP(A6798,'List of Molecules Used'!$D$3:$D$55,'List of Molecules Used'!$F$3:$F$55,"",0,1)</f>
        <v>29.25</v>
      </c>
    </row>
    <row r="6799" spans="1:8">
      <c r="A6799" s="2" t="s">
        <v>185</v>
      </c>
      <c r="B6799" s="2"/>
      <c r="C6799">
        <v>224.94</v>
      </c>
      <c r="D6799">
        <v>2.5</v>
      </c>
      <c r="E6799">
        <v>174.02</v>
      </c>
      <c r="F6799" t="s">
        <v>237</v>
      </c>
      <c r="G6799">
        <f>_xlfn.XLOOKUP(A6799,'List of Molecules Used'!$D$3:$D$55,'List of Molecules Used'!$E$3:$E$55,"",0,1)</f>
        <v>374.9</v>
      </c>
      <c r="H6799">
        <f>_xlfn.XLOOKUP(A6799,'List of Molecules Used'!$D$3:$D$55,'List of Molecules Used'!$F$3:$F$55,"",0,1)</f>
        <v>29.25</v>
      </c>
    </row>
    <row r="6800" spans="1:8">
      <c r="A6800" s="2" t="s">
        <v>185</v>
      </c>
      <c r="B6800" s="2"/>
      <c r="C6800">
        <v>224.94</v>
      </c>
      <c r="D6800">
        <v>3</v>
      </c>
      <c r="E6800">
        <v>174.01</v>
      </c>
      <c r="F6800" t="s">
        <v>237</v>
      </c>
      <c r="G6800">
        <f>_xlfn.XLOOKUP(A6800,'List of Molecules Used'!$D$3:$D$55,'List of Molecules Used'!$E$3:$E$55,"",0,1)</f>
        <v>374.9</v>
      </c>
      <c r="H6800">
        <f>_xlfn.XLOOKUP(A6800,'List of Molecules Used'!$D$3:$D$55,'List of Molecules Used'!$F$3:$F$55,"",0,1)</f>
        <v>29.25</v>
      </c>
    </row>
    <row r="6801" spans="1:8">
      <c r="A6801" s="2" t="s">
        <v>185</v>
      </c>
      <c r="B6801" s="2"/>
      <c r="C6801">
        <v>224.94</v>
      </c>
      <c r="D6801">
        <v>3.5</v>
      </c>
      <c r="E6801">
        <v>173.99</v>
      </c>
      <c r="F6801" t="s">
        <v>237</v>
      </c>
      <c r="G6801">
        <f>_xlfn.XLOOKUP(A6801,'List of Molecules Used'!$D$3:$D$55,'List of Molecules Used'!$E$3:$E$55,"",0,1)</f>
        <v>374.9</v>
      </c>
      <c r="H6801">
        <f>_xlfn.XLOOKUP(A6801,'List of Molecules Used'!$D$3:$D$55,'List of Molecules Used'!$F$3:$F$55,"",0,1)</f>
        <v>29.25</v>
      </c>
    </row>
    <row r="6802" spans="1:8">
      <c r="A6802" s="2" t="s">
        <v>185</v>
      </c>
      <c r="B6802" s="2"/>
      <c r="C6802">
        <v>224.94</v>
      </c>
      <c r="D6802">
        <v>4</v>
      </c>
      <c r="E6802">
        <v>173.98</v>
      </c>
      <c r="F6802" t="s">
        <v>237</v>
      </c>
      <c r="G6802">
        <f>_xlfn.XLOOKUP(A6802,'List of Molecules Used'!$D$3:$D$55,'List of Molecules Used'!$E$3:$E$55,"",0,1)</f>
        <v>374.9</v>
      </c>
      <c r="H6802">
        <f>_xlfn.XLOOKUP(A6802,'List of Molecules Used'!$D$3:$D$55,'List of Molecules Used'!$F$3:$F$55,"",0,1)</f>
        <v>29.25</v>
      </c>
    </row>
    <row r="6803" spans="1:8">
      <c r="A6803" s="2" t="s">
        <v>185</v>
      </c>
      <c r="B6803" s="2"/>
      <c r="C6803">
        <v>224.94</v>
      </c>
      <c r="D6803">
        <v>4.5</v>
      </c>
      <c r="E6803">
        <v>173.97</v>
      </c>
      <c r="F6803" t="s">
        <v>237</v>
      </c>
      <c r="G6803">
        <f>_xlfn.XLOOKUP(A6803,'List of Molecules Used'!$D$3:$D$55,'List of Molecules Used'!$E$3:$E$55,"",0,1)</f>
        <v>374.9</v>
      </c>
      <c r="H6803">
        <f>_xlfn.XLOOKUP(A6803,'List of Molecules Used'!$D$3:$D$55,'List of Molecules Used'!$F$3:$F$55,"",0,1)</f>
        <v>29.25</v>
      </c>
    </row>
    <row r="6804" spans="1:8">
      <c r="A6804" s="2" t="s">
        <v>185</v>
      </c>
      <c r="B6804" s="2"/>
      <c r="C6804">
        <v>224.94</v>
      </c>
      <c r="D6804">
        <v>5</v>
      </c>
      <c r="E6804">
        <v>173.95</v>
      </c>
      <c r="F6804" t="s">
        <v>237</v>
      </c>
      <c r="G6804">
        <f>_xlfn.XLOOKUP(A6804,'List of Molecules Used'!$D$3:$D$55,'List of Molecules Used'!$E$3:$E$55,"",0,1)</f>
        <v>374.9</v>
      </c>
      <c r="H6804">
        <f>_xlfn.XLOOKUP(A6804,'List of Molecules Used'!$D$3:$D$55,'List of Molecules Used'!$F$3:$F$55,"",0,1)</f>
        <v>29.25</v>
      </c>
    </row>
    <row r="6805" spans="1:8">
      <c r="A6805" s="2" t="s">
        <v>185</v>
      </c>
      <c r="B6805" s="2"/>
      <c r="C6805">
        <v>224.94</v>
      </c>
      <c r="D6805">
        <v>5.5</v>
      </c>
      <c r="E6805">
        <v>173.94</v>
      </c>
      <c r="F6805" t="s">
        <v>237</v>
      </c>
      <c r="G6805">
        <f>_xlfn.XLOOKUP(A6805,'List of Molecules Used'!$D$3:$D$55,'List of Molecules Used'!$E$3:$E$55,"",0,1)</f>
        <v>374.9</v>
      </c>
      <c r="H6805">
        <f>_xlfn.XLOOKUP(A6805,'List of Molecules Used'!$D$3:$D$55,'List of Molecules Used'!$F$3:$F$55,"",0,1)</f>
        <v>29.25</v>
      </c>
    </row>
    <row r="6806" spans="1:8">
      <c r="A6806" s="2" t="s">
        <v>185</v>
      </c>
      <c r="B6806" s="2"/>
      <c r="C6806">
        <v>224.94</v>
      </c>
      <c r="D6806">
        <v>6</v>
      </c>
      <c r="E6806">
        <v>173.92</v>
      </c>
      <c r="F6806" t="s">
        <v>237</v>
      </c>
      <c r="G6806">
        <f>_xlfn.XLOOKUP(A6806,'List of Molecules Used'!$D$3:$D$55,'List of Molecules Used'!$E$3:$E$55,"",0,1)</f>
        <v>374.9</v>
      </c>
      <c r="H6806">
        <f>_xlfn.XLOOKUP(A6806,'List of Molecules Used'!$D$3:$D$55,'List of Molecules Used'!$F$3:$F$55,"",0,1)</f>
        <v>29.25</v>
      </c>
    </row>
    <row r="6807" spans="1:8">
      <c r="A6807" s="2" t="s">
        <v>185</v>
      </c>
      <c r="B6807" s="2"/>
      <c r="C6807">
        <v>224.94</v>
      </c>
      <c r="D6807">
        <v>6.5</v>
      </c>
      <c r="E6807">
        <v>173.91</v>
      </c>
      <c r="F6807" t="s">
        <v>237</v>
      </c>
      <c r="G6807">
        <f>_xlfn.XLOOKUP(A6807,'List of Molecules Used'!$D$3:$D$55,'List of Molecules Used'!$E$3:$E$55,"",0,1)</f>
        <v>374.9</v>
      </c>
      <c r="H6807">
        <f>_xlfn.XLOOKUP(A6807,'List of Molecules Used'!$D$3:$D$55,'List of Molecules Used'!$F$3:$F$55,"",0,1)</f>
        <v>29.25</v>
      </c>
    </row>
    <row r="6808" spans="1:8">
      <c r="A6808" s="2" t="s">
        <v>185</v>
      </c>
      <c r="B6808" s="2"/>
      <c r="C6808">
        <v>224.94</v>
      </c>
      <c r="D6808">
        <v>7</v>
      </c>
      <c r="E6808">
        <v>173.9</v>
      </c>
      <c r="F6808" t="s">
        <v>237</v>
      </c>
      <c r="G6808">
        <f>_xlfn.XLOOKUP(A6808,'List of Molecules Used'!$D$3:$D$55,'List of Molecules Used'!$E$3:$E$55,"",0,1)</f>
        <v>374.9</v>
      </c>
      <c r="H6808">
        <f>_xlfn.XLOOKUP(A6808,'List of Molecules Used'!$D$3:$D$55,'List of Molecules Used'!$F$3:$F$55,"",0,1)</f>
        <v>29.25</v>
      </c>
    </row>
    <row r="6809" spans="1:8">
      <c r="A6809" s="2" t="s">
        <v>185</v>
      </c>
      <c r="B6809" s="2"/>
      <c r="C6809">
        <v>224.94</v>
      </c>
      <c r="D6809">
        <v>7.5</v>
      </c>
      <c r="E6809">
        <v>173.88</v>
      </c>
      <c r="F6809" t="s">
        <v>237</v>
      </c>
      <c r="G6809">
        <f>_xlfn.XLOOKUP(A6809,'List of Molecules Used'!$D$3:$D$55,'List of Molecules Used'!$E$3:$E$55,"",0,1)</f>
        <v>374.9</v>
      </c>
      <c r="H6809">
        <f>_xlfn.XLOOKUP(A6809,'List of Molecules Used'!$D$3:$D$55,'List of Molecules Used'!$F$3:$F$55,"",0,1)</f>
        <v>29.25</v>
      </c>
    </row>
    <row r="6810" spans="1:8">
      <c r="A6810" s="2" t="s">
        <v>185</v>
      </c>
      <c r="B6810" s="2"/>
      <c r="C6810">
        <v>224.94</v>
      </c>
      <c r="D6810">
        <v>8</v>
      </c>
      <c r="E6810">
        <v>173.87</v>
      </c>
      <c r="F6810" t="s">
        <v>237</v>
      </c>
      <c r="G6810">
        <f>_xlfn.XLOOKUP(A6810,'List of Molecules Used'!$D$3:$D$55,'List of Molecules Used'!$E$3:$E$55,"",0,1)</f>
        <v>374.9</v>
      </c>
      <c r="H6810">
        <f>_xlfn.XLOOKUP(A6810,'List of Molecules Used'!$D$3:$D$55,'List of Molecules Used'!$F$3:$F$55,"",0,1)</f>
        <v>29.25</v>
      </c>
    </row>
    <row r="6811" spans="1:8">
      <c r="A6811" s="2" t="s">
        <v>185</v>
      </c>
      <c r="B6811" s="2"/>
      <c r="C6811">
        <v>224.94</v>
      </c>
      <c r="D6811">
        <v>8.5</v>
      </c>
      <c r="E6811">
        <v>173.86</v>
      </c>
      <c r="F6811" t="s">
        <v>237</v>
      </c>
      <c r="G6811">
        <f>_xlfn.XLOOKUP(A6811,'List of Molecules Used'!$D$3:$D$55,'List of Molecules Used'!$E$3:$E$55,"",0,1)</f>
        <v>374.9</v>
      </c>
      <c r="H6811">
        <f>_xlfn.XLOOKUP(A6811,'List of Molecules Used'!$D$3:$D$55,'List of Molecules Used'!$F$3:$F$55,"",0,1)</f>
        <v>29.25</v>
      </c>
    </row>
    <row r="6812" spans="1:8">
      <c r="A6812" s="2" t="s">
        <v>185</v>
      </c>
      <c r="B6812" s="2"/>
      <c r="C6812">
        <v>224.94</v>
      </c>
      <c r="D6812">
        <v>9</v>
      </c>
      <c r="E6812">
        <v>173.84</v>
      </c>
      <c r="F6812" t="s">
        <v>237</v>
      </c>
      <c r="G6812">
        <f>_xlfn.XLOOKUP(A6812,'List of Molecules Used'!$D$3:$D$55,'List of Molecules Used'!$E$3:$E$55,"",0,1)</f>
        <v>374.9</v>
      </c>
      <c r="H6812">
        <f>_xlfn.XLOOKUP(A6812,'List of Molecules Used'!$D$3:$D$55,'List of Molecules Used'!$F$3:$F$55,"",0,1)</f>
        <v>29.25</v>
      </c>
    </row>
    <row r="6813" spans="1:8">
      <c r="A6813" s="2" t="s">
        <v>185</v>
      </c>
      <c r="B6813" s="2"/>
      <c r="C6813">
        <v>224.94</v>
      </c>
      <c r="D6813">
        <v>9.5</v>
      </c>
      <c r="E6813">
        <v>173.83</v>
      </c>
      <c r="F6813" t="s">
        <v>237</v>
      </c>
      <c r="G6813">
        <f>_xlfn.XLOOKUP(A6813,'List of Molecules Used'!$D$3:$D$55,'List of Molecules Used'!$E$3:$E$55,"",0,1)</f>
        <v>374.9</v>
      </c>
      <c r="H6813">
        <f>_xlfn.XLOOKUP(A6813,'List of Molecules Used'!$D$3:$D$55,'List of Molecules Used'!$F$3:$F$55,"",0,1)</f>
        <v>29.25</v>
      </c>
    </row>
    <row r="6814" spans="1:8">
      <c r="A6814" s="2" t="s">
        <v>185</v>
      </c>
      <c r="B6814" s="2"/>
      <c r="C6814">
        <v>224.94</v>
      </c>
      <c r="D6814">
        <v>10</v>
      </c>
      <c r="E6814">
        <v>173.82</v>
      </c>
      <c r="F6814" t="s">
        <v>237</v>
      </c>
      <c r="G6814">
        <f>_xlfn.XLOOKUP(A6814,'List of Molecules Used'!$D$3:$D$55,'List of Molecules Used'!$E$3:$E$55,"",0,1)</f>
        <v>374.9</v>
      </c>
      <c r="H6814">
        <f>_xlfn.XLOOKUP(A6814,'List of Molecules Used'!$D$3:$D$55,'List of Molecules Used'!$F$3:$F$55,"",0,1)</f>
        <v>29.25</v>
      </c>
    </row>
    <row r="6815" spans="1:8">
      <c r="A6815" s="2" t="s">
        <v>185</v>
      </c>
      <c r="B6815" s="2"/>
      <c r="C6815">
        <v>262.43</v>
      </c>
      <c r="D6815">
        <v>1</v>
      </c>
      <c r="E6815">
        <v>130.16</v>
      </c>
      <c r="F6815" t="s">
        <v>238</v>
      </c>
      <c r="G6815">
        <f>_xlfn.XLOOKUP(A6815,'List of Molecules Used'!$D$3:$D$55,'List of Molecules Used'!$E$3:$E$55,"",0,1)</f>
        <v>374.9</v>
      </c>
      <c r="H6815">
        <f>_xlfn.XLOOKUP(A6815,'List of Molecules Used'!$D$3:$D$55,'List of Molecules Used'!$F$3:$F$55,"",0,1)</f>
        <v>29.25</v>
      </c>
    </row>
    <row r="6816" spans="1:8">
      <c r="A6816" s="2" t="s">
        <v>185</v>
      </c>
      <c r="B6816" s="2"/>
      <c r="C6816">
        <v>262.43</v>
      </c>
      <c r="D6816">
        <v>1.2839</v>
      </c>
      <c r="E6816">
        <v>131.76</v>
      </c>
      <c r="F6816" t="s">
        <v>238</v>
      </c>
      <c r="G6816">
        <f>_xlfn.XLOOKUP(A6816,'List of Molecules Used'!$D$3:$D$55,'List of Molecules Used'!$E$3:$E$55,"",0,1)</f>
        <v>374.9</v>
      </c>
      <c r="H6816">
        <f>_xlfn.XLOOKUP(A6816,'List of Molecules Used'!$D$3:$D$55,'List of Molecules Used'!$F$3:$F$55,"",0,1)</f>
        <v>29.25</v>
      </c>
    </row>
    <row r="6817" spans="1:8">
      <c r="A6817" s="2" t="s">
        <v>185</v>
      </c>
      <c r="B6817" s="2"/>
      <c r="C6817">
        <v>262.43</v>
      </c>
      <c r="D6817">
        <v>1.2839</v>
      </c>
      <c r="E6817">
        <v>185.44</v>
      </c>
      <c r="F6817" t="s">
        <v>237</v>
      </c>
      <c r="G6817">
        <f>_xlfn.XLOOKUP(A6817,'List of Molecules Used'!$D$3:$D$55,'List of Molecules Used'!$E$3:$E$55,"",0,1)</f>
        <v>374.9</v>
      </c>
      <c r="H6817">
        <f>_xlfn.XLOOKUP(A6817,'List of Molecules Used'!$D$3:$D$55,'List of Molecules Used'!$F$3:$F$55,"",0,1)</f>
        <v>29.25</v>
      </c>
    </row>
    <row r="6818" spans="1:8">
      <c r="A6818" s="2" t="s">
        <v>185</v>
      </c>
      <c r="B6818" s="2"/>
      <c r="C6818">
        <v>262.43</v>
      </c>
      <c r="D6818">
        <v>1.5</v>
      </c>
      <c r="E6818">
        <v>185.43</v>
      </c>
      <c r="F6818" t="s">
        <v>237</v>
      </c>
      <c r="G6818">
        <f>_xlfn.XLOOKUP(A6818,'List of Molecules Used'!$D$3:$D$55,'List of Molecules Used'!$E$3:$E$55,"",0,1)</f>
        <v>374.9</v>
      </c>
      <c r="H6818">
        <f>_xlfn.XLOOKUP(A6818,'List of Molecules Used'!$D$3:$D$55,'List of Molecules Used'!$F$3:$F$55,"",0,1)</f>
        <v>29.25</v>
      </c>
    </row>
    <row r="6819" spans="1:8">
      <c r="A6819" s="2" t="s">
        <v>185</v>
      </c>
      <c r="B6819" s="2"/>
      <c r="C6819">
        <v>262.43</v>
      </c>
      <c r="D6819">
        <v>2</v>
      </c>
      <c r="E6819">
        <v>185.4</v>
      </c>
      <c r="F6819" t="s">
        <v>237</v>
      </c>
      <c r="G6819">
        <f>_xlfn.XLOOKUP(A6819,'List of Molecules Used'!$D$3:$D$55,'List of Molecules Used'!$E$3:$E$55,"",0,1)</f>
        <v>374.9</v>
      </c>
      <c r="H6819">
        <f>_xlfn.XLOOKUP(A6819,'List of Molecules Used'!$D$3:$D$55,'List of Molecules Used'!$F$3:$F$55,"",0,1)</f>
        <v>29.25</v>
      </c>
    </row>
    <row r="6820" spans="1:8">
      <c r="A6820" s="2" t="s">
        <v>185</v>
      </c>
      <c r="B6820" s="2"/>
      <c r="C6820">
        <v>262.43</v>
      </c>
      <c r="D6820">
        <v>2.5</v>
      </c>
      <c r="E6820">
        <v>185.37</v>
      </c>
      <c r="F6820" t="s">
        <v>237</v>
      </c>
      <c r="G6820">
        <f>_xlfn.XLOOKUP(A6820,'List of Molecules Used'!$D$3:$D$55,'List of Molecules Used'!$E$3:$E$55,"",0,1)</f>
        <v>374.9</v>
      </c>
      <c r="H6820">
        <f>_xlfn.XLOOKUP(A6820,'List of Molecules Used'!$D$3:$D$55,'List of Molecules Used'!$F$3:$F$55,"",0,1)</f>
        <v>29.25</v>
      </c>
    </row>
    <row r="6821" spans="1:8">
      <c r="A6821" s="2" t="s">
        <v>185</v>
      </c>
      <c r="B6821" s="2"/>
      <c r="C6821">
        <v>262.43</v>
      </c>
      <c r="D6821">
        <v>3</v>
      </c>
      <c r="E6821">
        <v>185.34</v>
      </c>
      <c r="F6821" t="s">
        <v>237</v>
      </c>
      <c r="G6821">
        <f>_xlfn.XLOOKUP(A6821,'List of Molecules Used'!$D$3:$D$55,'List of Molecules Used'!$E$3:$E$55,"",0,1)</f>
        <v>374.9</v>
      </c>
      <c r="H6821">
        <f>_xlfn.XLOOKUP(A6821,'List of Molecules Used'!$D$3:$D$55,'List of Molecules Used'!$F$3:$F$55,"",0,1)</f>
        <v>29.25</v>
      </c>
    </row>
    <row r="6822" spans="1:8">
      <c r="A6822" s="2" t="s">
        <v>185</v>
      </c>
      <c r="B6822" s="2"/>
      <c r="C6822">
        <v>262.43</v>
      </c>
      <c r="D6822">
        <v>3.5</v>
      </c>
      <c r="E6822">
        <v>185.31</v>
      </c>
      <c r="F6822" t="s">
        <v>237</v>
      </c>
      <c r="G6822">
        <f>_xlfn.XLOOKUP(A6822,'List of Molecules Used'!$D$3:$D$55,'List of Molecules Used'!$E$3:$E$55,"",0,1)</f>
        <v>374.9</v>
      </c>
      <c r="H6822">
        <f>_xlfn.XLOOKUP(A6822,'List of Molecules Used'!$D$3:$D$55,'List of Molecules Used'!$F$3:$F$55,"",0,1)</f>
        <v>29.25</v>
      </c>
    </row>
    <row r="6823" spans="1:8">
      <c r="A6823" s="2" t="s">
        <v>185</v>
      </c>
      <c r="B6823" s="2"/>
      <c r="C6823">
        <v>262.43</v>
      </c>
      <c r="D6823">
        <v>4</v>
      </c>
      <c r="E6823">
        <v>185.28</v>
      </c>
      <c r="F6823" t="s">
        <v>237</v>
      </c>
      <c r="G6823">
        <f>_xlfn.XLOOKUP(A6823,'List of Molecules Used'!$D$3:$D$55,'List of Molecules Used'!$E$3:$E$55,"",0,1)</f>
        <v>374.9</v>
      </c>
      <c r="H6823">
        <f>_xlfn.XLOOKUP(A6823,'List of Molecules Used'!$D$3:$D$55,'List of Molecules Used'!$F$3:$F$55,"",0,1)</f>
        <v>29.25</v>
      </c>
    </row>
    <row r="6824" spans="1:8">
      <c r="A6824" s="2" t="s">
        <v>185</v>
      </c>
      <c r="B6824" s="2"/>
      <c r="C6824">
        <v>262.43</v>
      </c>
      <c r="D6824">
        <v>4.5</v>
      </c>
      <c r="E6824">
        <v>185.25</v>
      </c>
      <c r="F6824" t="s">
        <v>237</v>
      </c>
      <c r="G6824">
        <f>_xlfn.XLOOKUP(A6824,'List of Molecules Used'!$D$3:$D$55,'List of Molecules Used'!$E$3:$E$55,"",0,1)</f>
        <v>374.9</v>
      </c>
      <c r="H6824">
        <f>_xlfn.XLOOKUP(A6824,'List of Molecules Used'!$D$3:$D$55,'List of Molecules Used'!$F$3:$F$55,"",0,1)</f>
        <v>29.25</v>
      </c>
    </row>
    <row r="6825" spans="1:8">
      <c r="A6825" s="2" t="s">
        <v>185</v>
      </c>
      <c r="B6825" s="2"/>
      <c r="C6825">
        <v>262.43</v>
      </c>
      <c r="D6825">
        <v>5</v>
      </c>
      <c r="E6825">
        <v>185.22</v>
      </c>
      <c r="F6825" t="s">
        <v>237</v>
      </c>
      <c r="G6825">
        <f>_xlfn.XLOOKUP(A6825,'List of Molecules Used'!$D$3:$D$55,'List of Molecules Used'!$E$3:$E$55,"",0,1)</f>
        <v>374.9</v>
      </c>
      <c r="H6825">
        <f>_xlfn.XLOOKUP(A6825,'List of Molecules Used'!$D$3:$D$55,'List of Molecules Used'!$F$3:$F$55,"",0,1)</f>
        <v>29.25</v>
      </c>
    </row>
    <row r="6826" spans="1:8">
      <c r="A6826" s="2" t="s">
        <v>185</v>
      </c>
      <c r="B6826" s="2"/>
      <c r="C6826">
        <v>262.43</v>
      </c>
      <c r="D6826">
        <v>5.5</v>
      </c>
      <c r="E6826">
        <v>185.19</v>
      </c>
      <c r="F6826" t="s">
        <v>237</v>
      </c>
      <c r="G6826">
        <f>_xlfn.XLOOKUP(A6826,'List of Molecules Used'!$D$3:$D$55,'List of Molecules Used'!$E$3:$E$55,"",0,1)</f>
        <v>374.9</v>
      </c>
      <c r="H6826">
        <f>_xlfn.XLOOKUP(A6826,'List of Molecules Used'!$D$3:$D$55,'List of Molecules Used'!$F$3:$F$55,"",0,1)</f>
        <v>29.25</v>
      </c>
    </row>
    <row r="6827" spans="1:8">
      <c r="A6827" s="2" t="s">
        <v>185</v>
      </c>
      <c r="B6827" s="2"/>
      <c r="C6827">
        <v>262.43</v>
      </c>
      <c r="D6827">
        <v>6</v>
      </c>
      <c r="E6827">
        <v>185.16</v>
      </c>
      <c r="F6827" t="s">
        <v>237</v>
      </c>
      <c r="G6827">
        <f>_xlfn.XLOOKUP(A6827,'List of Molecules Used'!$D$3:$D$55,'List of Molecules Used'!$E$3:$E$55,"",0,1)</f>
        <v>374.9</v>
      </c>
      <c r="H6827">
        <f>_xlfn.XLOOKUP(A6827,'List of Molecules Used'!$D$3:$D$55,'List of Molecules Used'!$F$3:$F$55,"",0,1)</f>
        <v>29.25</v>
      </c>
    </row>
    <row r="6828" spans="1:8">
      <c r="A6828" s="2" t="s">
        <v>185</v>
      </c>
      <c r="B6828" s="2"/>
      <c r="C6828">
        <v>262.43</v>
      </c>
      <c r="D6828">
        <v>6.5</v>
      </c>
      <c r="E6828">
        <v>185.13</v>
      </c>
      <c r="F6828" t="s">
        <v>237</v>
      </c>
      <c r="G6828">
        <f>_xlfn.XLOOKUP(A6828,'List of Molecules Used'!$D$3:$D$55,'List of Molecules Used'!$E$3:$E$55,"",0,1)</f>
        <v>374.9</v>
      </c>
      <c r="H6828">
        <f>_xlfn.XLOOKUP(A6828,'List of Molecules Used'!$D$3:$D$55,'List of Molecules Used'!$F$3:$F$55,"",0,1)</f>
        <v>29.25</v>
      </c>
    </row>
    <row r="6829" spans="1:8">
      <c r="A6829" s="2" t="s">
        <v>185</v>
      </c>
      <c r="B6829" s="2"/>
      <c r="C6829">
        <v>262.43</v>
      </c>
      <c r="D6829">
        <v>7</v>
      </c>
      <c r="E6829">
        <v>185.1</v>
      </c>
      <c r="F6829" t="s">
        <v>237</v>
      </c>
      <c r="G6829">
        <f>_xlfn.XLOOKUP(A6829,'List of Molecules Used'!$D$3:$D$55,'List of Molecules Used'!$E$3:$E$55,"",0,1)</f>
        <v>374.9</v>
      </c>
      <c r="H6829">
        <f>_xlfn.XLOOKUP(A6829,'List of Molecules Used'!$D$3:$D$55,'List of Molecules Used'!$F$3:$F$55,"",0,1)</f>
        <v>29.25</v>
      </c>
    </row>
    <row r="6830" spans="1:8">
      <c r="A6830" s="2" t="s">
        <v>185</v>
      </c>
      <c r="B6830" s="2"/>
      <c r="C6830">
        <v>262.43</v>
      </c>
      <c r="D6830">
        <v>7.5</v>
      </c>
      <c r="E6830">
        <v>185.07</v>
      </c>
      <c r="F6830" t="s">
        <v>237</v>
      </c>
      <c r="G6830">
        <f>_xlfn.XLOOKUP(A6830,'List of Molecules Used'!$D$3:$D$55,'List of Molecules Used'!$E$3:$E$55,"",0,1)</f>
        <v>374.9</v>
      </c>
      <c r="H6830">
        <f>_xlfn.XLOOKUP(A6830,'List of Molecules Used'!$D$3:$D$55,'List of Molecules Used'!$F$3:$F$55,"",0,1)</f>
        <v>29.25</v>
      </c>
    </row>
    <row r="6831" spans="1:8">
      <c r="A6831" s="2" t="s">
        <v>185</v>
      </c>
      <c r="B6831" s="2"/>
      <c r="C6831">
        <v>262.43</v>
      </c>
      <c r="D6831">
        <v>8</v>
      </c>
      <c r="E6831">
        <v>185.04</v>
      </c>
      <c r="F6831" t="s">
        <v>237</v>
      </c>
      <c r="G6831">
        <f>_xlfn.XLOOKUP(A6831,'List of Molecules Used'!$D$3:$D$55,'List of Molecules Used'!$E$3:$E$55,"",0,1)</f>
        <v>374.9</v>
      </c>
      <c r="H6831">
        <f>_xlfn.XLOOKUP(A6831,'List of Molecules Used'!$D$3:$D$55,'List of Molecules Used'!$F$3:$F$55,"",0,1)</f>
        <v>29.25</v>
      </c>
    </row>
    <row r="6832" spans="1:8">
      <c r="A6832" s="2" t="s">
        <v>185</v>
      </c>
      <c r="B6832" s="2"/>
      <c r="C6832">
        <v>262.43</v>
      </c>
      <c r="D6832">
        <v>8.5</v>
      </c>
      <c r="E6832">
        <v>185.01</v>
      </c>
      <c r="F6832" t="s">
        <v>237</v>
      </c>
      <c r="G6832">
        <f>_xlfn.XLOOKUP(A6832,'List of Molecules Used'!$D$3:$D$55,'List of Molecules Used'!$E$3:$E$55,"",0,1)</f>
        <v>374.9</v>
      </c>
      <c r="H6832">
        <f>_xlfn.XLOOKUP(A6832,'List of Molecules Used'!$D$3:$D$55,'List of Molecules Used'!$F$3:$F$55,"",0,1)</f>
        <v>29.25</v>
      </c>
    </row>
    <row r="6833" spans="1:8">
      <c r="A6833" s="2" t="s">
        <v>185</v>
      </c>
      <c r="B6833" s="2"/>
      <c r="C6833">
        <v>262.43</v>
      </c>
      <c r="D6833">
        <v>9</v>
      </c>
      <c r="E6833">
        <v>184.98</v>
      </c>
      <c r="F6833" t="s">
        <v>237</v>
      </c>
      <c r="G6833">
        <f>_xlfn.XLOOKUP(A6833,'List of Molecules Used'!$D$3:$D$55,'List of Molecules Used'!$E$3:$E$55,"",0,1)</f>
        <v>374.9</v>
      </c>
      <c r="H6833">
        <f>_xlfn.XLOOKUP(A6833,'List of Molecules Used'!$D$3:$D$55,'List of Molecules Used'!$F$3:$F$55,"",0,1)</f>
        <v>29.25</v>
      </c>
    </row>
    <row r="6834" spans="1:8">
      <c r="A6834" s="2" t="s">
        <v>185</v>
      </c>
      <c r="B6834" s="2"/>
      <c r="C6834">
        <v>262.43</v>
      </c>
      <c r="D6834">
        <v>9.5</v>
      </c>
      <c r="E6834">
        <v>184.96</v>
      </c>
      <c r="F6834" t="s">
        <v>237</v>
      </c>
      <c r="G6834">
        <f>_xlfn.XLOOKUP(A6834,'List of Molecules Used'!$D$3:$D$55,'List of Molecules Used'!$E$3:$E$55,"",0,1)</f>
        <v>374.9</v>
      </c>
      <c r="H6834">
        <f>_xlfn.XLOOKUP(A6834,'List of Molecules Used'!$D$3:$D$55,'List of Molecules Used'!$F$3:$F$55,"",0,1)</f>
        <v>29.25</v>
      </c>
    </row>
    <row r="6835" spans="1:8">
      <c r="A6835" s="2" t="s">
        <v>185</v>
      </c>
      <c r="B6835" s="2"/>
      <c r="C6835">
        <v>262.43</v>
      </c>
      <c r="D6835">
        <v>10</v>
      </c>
      <c r="E6835">
        <v>184.93</v>
      </c>
      <c r="F6835" t="s">
        <v>237</v>
      </c>
      <c r="G6835">
        <f>_xlfn.XLOOKUP(A6835,'List of Molecules Used'!$D$3:$D$55,'List of Molecules Used'!$E$3:$E$55,"",0,1)</f>
        <v>374.9</v>
      </c>
      <c r="H6835">
        <f>_xlfn.XLOOKUP(A6835,'List of Molecules Used'!$D$3:$D$55,'List of Molecules Used'!$F$3:$F$55,"",0,1)</f>
        <v>29.25</v>
      </c>
    </row>
    <row r="6836" spans="1:8">
      <c r="A6836" s="2" t="s">
        <v>185</v>
      </c>
      <c r="B6836" s="2"/>
      <c r="C6836">
        <v>299.92</v>
      </c>
      <c r="D6836">
        <v>1</v>
      </c>
      <c r="E6836">
        <v>138.66999999999999</v>
      </c>
      <c r="F6836" t="s">
        <v>238</v>
      </c>
      <c r="G6836">
        <f>_xlfn.XLOOKUP(A6836,'List of Molecules Used'!$D$3:$D$55,'List of Molecules Used'!$E$3:$E$55,"",0,1)</f>
        <v>374.9</v>
      </c>
      <c r="H6836">
        <f>_xlfn.XLOOKUP(A6836,'List of Molecules Used'!$D$3:$D$55,'List of Molecules Used'!$F$3:$F$55,"",0,1)</f>
        <v>29.25</v>
      </c>
    </row>
    <row r="6837" spans="1:8">
      <c r="A6837" s="2" t="s">
        <v>185</v>
      </c>
      <c r="B6837" s="2"/>
      <c r="C6837">
        <v>299.92</v>
      </c>
      <c r="D6837">
        <v>1.5</v>
      </c>
      <c r="E6837">
        <v>140.03</v>
      </c>
      <c r="F6837" t="s">
        <v>238</v>
      </c>
      <c r="G6837">
        <f>_xlfn.XLOOKUP(A6837,'List of Molecules Used'!$D$3:$D$55,'List of Molecules Used'!$E$3:$E$55,"",0,1)</f>
        <v>374.9</v>
      </c>
      <c r="H6837">
        <f>_xlfn.XLOOKUP(A6837,'List of Molecules Used'!$D$3:$D$55,'List of Molecules Used'!$F$3:$F$55,"",0,1)</f>
        <v>29.25</v>
      </c>
    </row>
    <row r="6838" spans="1:8">
      <c r="A6838" s="2" t="s">
        <v>185</v>
      </c>
      <c r="B6838" s="2"/>
      <c r="C6838">
        <v>299.92</v>
      </c>
      <c r="D6838">
        <v>2</v>
      </c>
      <c r="E6838">
        <v>141.53</v>
      </c>
      <c r="F6838" t="s">
        <v>238</v>
      </c>
      <c r="G6838">
        <f>_xlfn.XLOOKUP(A6838,'List of Molecules Used'!$D$3:$D$55,'List of Molecules Used'!$E$3:$E$55,"",0,1)</f>
        <v>374.9</v>
      </c>
      <c r="H6838">
        <f>_xlfn.XLOOKUP(A6838,'List of Molecules Used'!$D$3:$D$55,'List of Molecules Used'!$F$3:$F$55,"",0,1)</f>
        <v>29.25</v>
      </c>
    </row>
    <row r="6839" spans="1:8">
      <c r="A6839" s="2" t="s">
        <v>185</v>
      </c>
      <c r="B6839" s="2"/>
      <c r="C6839">
        <v>299.92</v>
      </c>
      <c r="D6839">
        <v>2.5</v>
      </c>
      <c r="E6839">
        <v>143.16999999999999</v>
      </c>
      <c r="F6839" t="s">
        <v>238</v>
      </c>
      <c r="G6839">
        <f>_xlfn.XLOOKUP(A6839,'List of Molecules Used'!$D$3:$D$55,'List of Molecules Used'!$E$3:$E$55,"",0,1)</f>
        <v>374.9</v>
      </c>
      <c r="H6839">
        <f>_xlfn.XLOOKUP(A6839,'List of Molecules Used'!$D$3:$D$55,'List of Molecules Used'!$F$3:$F$55,"",0,1)</f>
        <v>29.25</v>
      </c>
    </row>
    <row r="6840" spans="1:8">
      <c r="A6840" s="2" t="s">
        <v>185</v>
      </c>
      <c r="B6840" s="2"/>
      <c r="C6840">
        <v>299.92</v>
      </c>
      <c r="D6840">
        <v>3</v>
      </c>
      <c r="E6840">
        <v>144.99</v>
      </c>
      <c r="F6840" t="s">
        <v>238</v>
      </c>
      <c r="G6840">
        <f>_xlfn.XLOOKUP(A6840,'List of Molecules Used'!$D$3:$D$55,'List of Molecules Used'!$E$3:$E$55,"",0,1)</f>
        <v>374.9</v>
      </c>
      <c r="H6840">
        <f>_xlfn.XLOOKUP(A6840,'List of Molecules Used'!$D$3:$D$55,'List of Molecules Used'!$F$3:$F$55,"",0,1)</f>
        <v>29.25</v>
      </c>
    </row>
    <row r="6841" spans="1:8">
      <c r="A6841" s="2" t="s">
        <v>185</v>
      </c>
      <c r="B6841" s="2"/>
      <c r="C6841">
        <v>299.92</v>
      </c>
      <c r="D6841">
        <v>3.5</v>
      </c>
      <c r="E6841">
        <v>147.02000000000001</v>
      </c>
      <c r="F6841" t="s">
        <v>238</v>
      </c>
      <c r="G6841">
        <f>_xlfn.XLOOKUP(A6841,'List of Molecules Used'!$D$3:$D$55,'List of Molecules Used'!$E$3:$E$55,"",0,1)</f>
        <v>374.9</v>
      </c>
      <c r="H6841">
        <f>_xlfn.XLOOKUP(A6841,'List of Molecules Used'!$D$3:$D$55,'List of Molecules Used'!$F$3:$F$55,"",0,1)</f>
        <v>29.25</v>
      </c>
    </row>
    <row r="6842" spans="1:8">
      <c r="A6842" s="2" t="s">
        <v>185</v>
      </c>
      <c r="B6842" s="2"/>
      <c r="C6842">
        <v>299.92</v>
      </c>
      <c r="D6842">
        <v>4</v>
      </c>
      <c r="E6842">
        <v>149.29</v>
      </c>
      <c r="F6842" t="s">
        <v>238</v>
      </c>
      <c r="G6842">
        <f>_xlfn.XLOOKUP(A6842,'List of Molecules Used'!$D$3:$D$55,'List of Molecules Used'!$E$3:$E$55,"",0,1)</f>
        <v>374.9</v>
      </c>
      <c r="H6842">
        <f>_xlfn.XLOOKUP(A6842,'List of Molecules Used'!$D$3:$D$55,'List of Molecules Used'!$F$3:$F$55,"",0,1)</f>
        <v>29.25</v>
      </c>
    </row>
    <row r="6843" spans="1:8">
      <c r="A6843" s="2" t="s">
        <v>185</v>
      </c>
      <c r="B6843" s="2"/>
      <c r="C6843">
        <v>299.92</v>
      </c>
      <c r="D6843">
        <v>4.5</v>
      </c>
      <c r="E6843">
        <v>151.88</v>
      </c>
      <c r="F6843" t="s">
        <v>238</v>
      </c>
      <c r="G6843">
        <f>_xlfn.XLOOKUP(A6843,'List of Molecules Used'!$D$3:$D$55,'List of Molecules Used'!$E$3:$E$55,"",0,1)</f>
        <v>374.9</v>
      </c>
      <c r="H6843">
        <f>_xlfn.XLOOKUP(A6843,'List of Molecules Used'!$D$3:$D$55,'List of Molecules Used'!$F$3:$F$55,"",0,1)</f>
        <v>29.25</v>
      </c>
    </row>
    <row r="6844" spans="1:8">
      <c r="A6844" s="2" t="s">
        <v>185</v>
      </c>
      <c r="B6844" s="2"/>
      <c r="C6844">
        <v>299.92</v>
      </c>
      <c r="D6844">
        <v>4.7986000000000004</v>
      </c>
      <c r="E6844">
        <v>153.6</v>
      </c>
      <c r="F6844" t="s">
        <v>238</v>
      </c>
      <c r="G6844">
        <f>_xlfn.XLOOKUP(A6844,'List of Molecules Used'!$D$3:$D$55,'List of Molecules Used'!$E$3:$E$55,"",0,1)</f>
        <v>374.9</v>
      </c>
      <c r="H6844">
        <f>_xlfn.XLOOKUP(A6844,'List of Molecules Used'!$D$3:$D$55,'List of Molecules Used'!$F$3:$F$55,"",0,1)</f>
        <v>29.25</v>
      </c>
    </row>
    <row r="6845" spans="1:8">
      <c r="A6845" s="2" t="s">
        <v>185</v>
      </c>
      <c r="B6845" s="2"/>
      <c r="C6845">
        <v>299.92</v>
      </c>
      <c r="D6845">
        <v>4.7986000000000004</v>
      </c>
      <c r="E6845">
        <v>201.89</v>
      </c>
      <c r="F6845" t="s">
        <v>237</v>
      </c>
      <c r="G6845">
        <f>_xlfn.XLOOKUP(A6845,'List of Molecules Used'!$D$3:$D$55,'List of Molecules Used'!$E$3:$E$55,"",0,1)</f>
        <v>374.9</v>
      </c>
      <c r="H6845">
        <f>_xlfn.XLOOKUP(A6845,'List of Molecules Used'!$D$3:$D$55,'List of Molecules Used'!$F$3:$F$55,"",0,1)</f>
        <v>29.25</v>
      </c>
    </row>
    <row r="6846" spans="1:8">
      <c r="A6846" s="2" t="s">
        <v>185</v>
      </c>
      <c r="B6846" s="2"/>
      <c r="C6846">
        <v>299.92</v>
      </c>
      <c r="D6846">
        <v>5</v>
      </c>
      <c r="E6846">
        <v>201.85</v>
      </c>
      <c r="F6846" t="s">
        <v>237</v>
      </c>
      <c r="G6846">
        <f>_xlfn.XLOOKUP(A6846,'List of Molecules Used'!$D$3:$D$55,'List of Molecules Used'!$E$3:$E$55,"",0,1)</f>
        <v>374.9</v>
      </c>
      <c r="H6846">
        <f>_xlfn.XLOOKUP(A6846,'List of Molecules Used'!$D$3:$D$55,'List of Molecules Used'!$F$3:$F$55,"",0,1)</f>
        <v>29.25</v>
      </c>
    </row>
    <row r="6847" spans="1:8">
      <c r="A6847" s="2" t="s">
        <v>185</v>
      </c>
      <c r="B6847" s="2"/>
      <c r="C6847">
        <v>299.92</v>
      </c>
      <c r="D6847">
        <v>5.5</v>
      </c>
      <c r="E6847">
        <v>201.76</v>
      </c>
      <c r="F6847" t="s">
        <v>237</v>
      </c>
      <c r="G6847">
        <f>_xlfn.XLOOKUP(A6847,'List of Molecules Used'!$D$3:$D$55,'List of Molecules Used'!$E$3:$E$55,"",0,1)</f>
        <v>374.9</v>
      </c>
      <c r="H6847">
        <f>_xlfn.XLOOKUP(A6847,'List of Molecules Used'!$D$3:$D$55,'List of Molecules Used'!$F$3:$F$55,"",0,1)</f>
        <v>29.25</v>
      </c>
    </row>
    <row r="6848" spans="1:8">
      <c r="A6848" s="2" t="s">
        <v>185</v>
      </c>
      <c r="B6848" s="2"/>
      <c r="C6848">
        <v>299.92</v>
      </c>
      <c r="D6848">
        <v>6</v>
      </c>
      <c r="E6848">
        <v>201.68</v>
      </c>
      <c r="F6848" t="s">
        <v>237</v>
      </c>
      <c r="G6848">
        <f>_xlfn.XLOOKUP(A6848,'List of Molecules Used'!$D$3:$D$55,'List of Molecules Used'!$E$3:$E$55,"",0,1)</f>
        <v>374.9</v>
      </c>
      <c r="H6848">
        <f>_xlfn.XLOOKUP(A6848,'List of Molecules Used'!$D$3:$D$55,'List of Molecules Used'!$F$3:$F$55,"",0,1)</f>
        <v>29.25</v>
      </c>
    </row>
    <row r="6849" spans="1:8">
      <c r="A6849" s="2" t="s">
        <v>185</v>
      </c>
      <c r="B6849" s="2"/>
      <c r="C6849">
        <v>299.92</v>
      </c>
      <c r="D6849">
        <v>6.5</v>
      </c>
      <c r="E6849">
        <v>201.6</v>
      </c>
      <c r="F6849" t="s">
        <v>237</v>
      </c>
      <c r="G6849">
        <f>_xlfn.XLOOKUP(A6849,'List of Molecules Used'!$D$3:$D$55,'List of Molecules Used'!$E$3:$E$55,"",0,1)</f>
        <v>374.9</v>
      </c>
      <c r="H6849">
        <f>_xlfn.XLOOKUP(A6849,'List of Molecules Used'!$D$3:$D$55,'List of Molecules Used'!$F$3:$F$55,"",0,1)</f>
        <v>29.25</v>
      </c>
    </row>
    <row r="6850" spans="1:8">
      <c r="A6850" s="2" t="s">
        <v>185</v>
      </c>
      <c r="B6850" s="2"/>
      <c r="C6850">
        <v>299.92</v>
      </c>
      <c r="D6850">
        <v>7</v>
      </c>
      <c r="E6850">
        <v>201.51</v>
      </c>
      <c r="F6850" t="s">
        <v>237</v>
      </c>
      <c r="G6850">
        <f>_xlfn.XLOOKUP(A6850,'List of Molecules Used'!$D$3:$D$55,'List of Molecules Used'!$E$3:$E$55,"",0,1)</f>
        <v>374.9</v>
      </c>
      <c r="H6850">
        <f>_xlfn.XLOOKUP(A6850,'List of Molecules Used'!$D$3:$D$55,'List of Molecules Used'!$F$3:$F$55,"",0,1)</f>
        <v>29.25</v>
      </c>
    </row>
    <row r="6851" spans="1:8">
      <c r="A6851" s="2" t="s">
        <v>185</v>
      </c>
      <c r="B6851" s="2"/>
      <c r="C6851">
        <v>299.92</v>
      </c>
      <c r="D6851">
        <v>7.5</v>
      </c>
      <c r="E6851">
        <v>201.43</v>
      </c>
      <c r="F6851" t="s">
        <v>237</v>
      </c>
      <c r="G6851">
        <f>_xlfn.XLOOKUP(A6851,'List of Molecules Used'!$D$3:$D$55,'List of Molecules Used'!$E$3:$E$55,"",0,1)</f>
        <v>374.9</v>
      </c>
      <c r="H6851">
        <f>_xlfn.XLOOKUP(A6851,'List of Molecules Used'!$D$3:$D$55,'List of Molecules Used'!$F$3:$F$55,"",0,1)</f>
        <v>29.25</v>
      </c>
    </row>
    <row r="6852" spans="1:8">
      <c r="A6852" s="2" t="s">
        <v>185</v>
      </c>
      <c r="B6852" s="2"/>
      <c r="C6852">
        <v>299.92</v>
      </c>
      <c r="D6852">
        <v>8</v>
      </c>
      <c r="E6852">
        <v>201.35</v>
      </c>
      <c r="F6852" t="s">
        <v>237</v>
      </c>
      <c r="G6852">
        <f>_xlfn.XLOOKUP(A6852,'List of Molecules Used'!$D$3:$D$55,'List of Molecules Used'!$E$3:$E$55,"",0,1)</f>
        <v>374.9</v>
      </c>
      <c r="H6852">
        <f>_xlfn.XLOOKUP(A6852,'List of Molecules Used'!$D$3:$D$55,'List of Molecules Used'!$F$3:$F$55,"",0,1)</f>
        <v>29.25</v>
      </c>
    </row>
    <row r="6853" spans="1:8">
      <c r="A6853" s="2" t="s">
        <v>185</v>
      </c>
      <c r="B6853" s="2"/>
      <c r="C6853">
        <v>299.92</v>
      </c>
      <c r="D6853">
        <v>8.5</v>
      </c>
      <c r="E6853">
        <v>201.26</v>
      </c>
      <c r="F6853" t="s">
        <v>237</v>
      </c>
      <c r="G6853">
        <f>_xlfn.XLOOKUP(A6853,'List of Molecules Used'!$D$3:$D$55,'List of Molecules Used'!$E$3:$E$55,"",0,1)</f>
        <v>374.9</v>
      </c>
      <c r="H6853">
        <f>_xlfn.XLOOKUP(A6853,'List of Molecules Used'!$D$3:$D$55,'List of Molecules Used'!$F$3:$F$55,"",0,1)</f>
        <v>29.25</v>
      </c>
    </row>
    <row r="6854" spans="1:8">
      <c r="A6854" s="2" t="s">
        <v>185</v>
      </c>
      <c r="B6854" s="2"/>
      <c r="C6854">
        <v>299.92</v>
      </c>
      <c r="D6854">
        <v>9</v>
      </c>
      <c r="E6854">
        <v>201.18</v>
      </c>
      <c r="F6854" t="s">
        <v>237</v>
      </c>
      <c r="G6854">
        <f>_xlfn.XLOOKUP(A6854,'List of Molecules Used'!$D$3:$D$55,'List of Molecules Used'!$E$3:$E$55,"",0,1)</f>
        <v>374.9</v>
      </c>
      <c r="H6854">
        <f>_xlfn.XLOOKUP(A6854,'List of Molecules Used'!$D$3:$D$55,'List of Molecules Used'!$F$3:$F$55,"",0,1)</f>
        <v>29.25</v>
      </c>
    </row>
    <row r="6855" spans="1:8">
      <c r="A6855" s="2" t="s">
        <v>185</v>
      </c>
      <c r="B6855" s="2"/>
      <c r="C6855">
        <v>299.92</v>
      </c>
      <c r="D6855">
        <v>9.5</v>
      </c>
      <c r="E6855">
        <v>201.1</v>
      </c>
      <c r="F6855" t="s">
        <v>237</v>
      </c>
      <c r="G6855">
        <f>_xlfn.XLOOKUP(A6855,'List of Molecules Used'!$D$3:$D$55,'List of Molecules Used'!$E$3:$E$55,"",0,1)</f>
        <v>374.9</v>
      </c>
      <c r="H6855">
        <f>_xlfn.XLOOKUP(A6855,'List of Molecules Used'!$D$3:$D$55,'List of Molecules Used'!$F$3:$F$55,"",0,1)</f>
        <v>29.25</v>
      </c>
    </row>
    <row r="6856" spans="1:8">
      <c r="A6856" s="2" t="s">
        <v>185</v>
      </c>
      <c r="B6856" s="2"/>
      <c r="C6856">
        <v>299.92</v>
      </c>
      <c r="D6856">
        <v>10</v>
      </c>
      <c r="E6856">
        <v>201.02</v>
      </c>
      <c r="F6856" t="s">
        <v>237</v>
      </c>
      <c r="G6856">
        <f>_xlfn.XLOOKUP(A6856,'List of Molecules Used'!$D$3:$D$55,'List of Molecules Used'!$E$3:$E$55,"",0,1)</f>
        <v>374.9</v>
      </c>
      <c r="H6856">
        <f>_xlfn.XLOOKUP(A6856,'List of Molecules Used'!$D$3:$D$55,'List of Molecules Used'!$F$3:$F$55,"",0,1)</f>
        <v>29.25</v>
      </c>
    </row>
    <row r="6857" spans="1:8">
      <c r="A6857" s="2" t="s">
        <v>185</v>
      </c>
      <c r="B6857" s="2"/>
      <c r="C6857">
        <v>337.41</v>
      </c>
      <c r="D6857">
        <v>1</v>
      </c>
      <c r="E6857">
        <v>147.68</v>
      </c>
      <c r="F6857" t="s">
        <v>238</v>
      </c>
      <c r="G6857">
        <f>_xlfn.XLOOKUP(A6857,'List of Molecules Used'!$D$3:$D$55,'List of Molecules Used'!$E$3:$E$55,"",0,1)</f>
        <v>374.9</v>
      </c>
      <c r="H6857">
        <f>_xlfn.XLOOKUP(A6857,'List of Molecules Used'!$D$3:$D$55,'List of Molecules Used'!$F$3:$F$55,"",0,1)</f>
        <v>29.25</v>
      </c>
    </row>
    <row r="6858" spans="1:8">
      <c r="A6858" s="2" t="s">
        <v>185</v>
      </c>
      <c r="B6858" s="2"/>
      <c r="C6858">
        <v>337.41</v>
      </c>
      <c r="D6858">
        <v>1.5</v>
      </c>
      <c r="E6858">
        <v>148.41</v>
      </c>
      <c r="F6858" t="s">
        <v>238</v>
      </c>
      <c r="G6858">
        <f>_xlfn.XLOOKUP(A6858,'List of Molecules Used'!$D$3:$D$55,'List of Molecules Used'!$E$3:$E$55,"",0,1)</f>
        <v>374.9</v>
      </c>
      <c r="H6858">
        <f>_xlfn.XLOOKUP(A6858,'List of Molecules Used'!$D$3:$D$55,'List of Molecules Used'!$F$3:$F$55,"",0,1)</f>
        <v>29.25</v>
      </c>
    </row>
    <row r="6859" spans="1:8">
      <c r="A6859" s="2" t="s">
        <v>185</v>
      </c>
      <c r="B6859" s="2"/>
      <c r="C6859">
        <v>337.41</v>
      </c>
      <c r="D6859">
        <v>2</v>
      </c>
      <c r="E6859">
        <v>149.18</v>
      </c>
      <c r="F6859" t="s">
        <v>238</v>
      </c>
      <c r="G6859">
        <f>_xlfn.XLOOKUP(A6859,'List of Molecules Used'!$D$3:$D$55,'List of Molecules Used'!$E$3:$E$55,"",0,1)</f>
        <v>374.9</v>
      </c>
      <c r="H6859">
        <f>_xlfn.XLOOKUP(A6859,'List of Molecules Used'!$D$3:$D$55,'List of Molecules Used'!$F$3:$F$55,"",0,1)</f>
        <v>29.25</v>
      </c>
    </row>
    <row r="6860" spans="1:8">
      <c r="A6860" s="2" t="s">
        <v>185</v>
      </c>
      <c r="B6860" s="2"/>
      <c r="C6860">
        <v>337.41</v>
      </c>
      <c r="D6860">
        <v>2.5</v>
      </c>
      <c r="E6860">
        <v>149.99</v>
      </c>
      <c r="F6860" t="s">
        <v>238</v>
      </c>
      <c r="G6860">
        <f>_xlfn.XLOOKUP(A6860,'List of Molecules Used'!$D$3:$D$55,'List of Molecules Used'!$E$3:$E$55,"",0,1)</f>
        <v>374.9</v>
      </c>
      <c r="H6860">
        <f>_xlfn.XLOOKUP(A6860,'List of Molecules Used'!$D$3:$D$55,'List of Molecules Used'!$F$3:$F$55,"",0,1)</f>
        <v>29.25</v>
      </c>
    </row>
    <row r="6861" spans="1:8">
      <c r="A6861" s="2" t="s">
        <v>185</v>
      </c>
      <c r="B6861" s="2"/>
      <c r="C6861">
        <v>337.41</v>
      </c>
      <c r="D6861">
        <v>3</v>
      </c>
      <c r="E6861">
        <v>150.84</v>
      </c>
      <c r="F6861" t="s">
        <v>238</v>
      </c>
      <c r="G6861">
        <f>_xlfn.XLOOKUP(A6861,'List of Molecules Used'!$D$3:$D$55,'List of Molecules Used'!$E$3:$E$55,"",0,1)</f>
        <v>374.9</v>
      </c>
      <c r="H6861">
        <f>_xlfn.XLOOKUP(A6861,'List of Molecules Used'!$D$3:$D$55,'List of Molecules Used'!$F$3:$F$55,"",0,1)</f>
        <v>29.25</v>
      </c>
    </row>
    <row r="6862" spans="1:8">
      <c r="A6862" s="2" t="s">
        <v>185</v>
      </c>
      <c r="B6862" s="2"/>
      <c r="C6862">
        <v>337.41</v>
      </c>
      <c r="D6862">
        <v>3.5</v>
      </c>
      <c r="E6862">
        <v>151.75</v>
      </c>
      <c r="F6862" t="s">
        <v>238</v>
      </c>
      <c r="G6862">
        <f>_xlfn.XLOOKUP(A6862,'List of Molecules Used'!$D$3:$D$55,'List of Molecules Used'!$E$3:$E$55,"",0,1)</f>
        <v>374.9</v>
      </c>
      <c r="H6862">
        <f>_xlfn.XLOOKUP(A6862,'List of Molecules Used'!$D$3:$D$55,'List of Molecules Used'!$F$3:$F$55,"",0,1)</f>
        <v>29.25</v>
      </c>
    </row>
    <row r="6863" spans="1:8">
      <c r="A6863" s="2" t="s">
        <v>185</v>
      </c>
      <c r="B6863" s="2"/>
      <c r="C6863">
        <v>337.41</v>
      </c>
      <c r="D6863">
        <v>4</v>
      </c>
      <c r="E6863">
        <v>152.71</v>
      </c>
      <c r="F6863" t="s">
        <v>238</v>
      </c>
      <c r="G6863">
        <f>_xlfn.XLOOKUP(A6863,'List of Molecules Used'!$D$3:$D$55,'List of Molecules Used'!$E$3:$E$55,"",0,1)</f>
        <v>374.9</v>
      </c>
      <c r="H6863">
        <f>_xlfn.XLOOKUP(A6863,'List of Molecules Used'!$D$3:$D$55,'List of Molecules Used'!$F$3:$F$55,"",0,1)</f>
        <v>29.25</v>
      </c>
    </row>
    <row r="6864" spans="1:8">
      <c r="A6864" s="2" t="s">
        <v>185</v>
      </c>
      <c r="B6864" s="2"/>
      <c r="C6864">
        <v>337.41</v>
      </c>
      <c r="D6864">
        <v>4.5</v>
      </c>
      <c r="E6864">
        <v>153.74</v>
      </c>
      <c r="F6864" t="s">
        <v>238</v>
      </c>
      <c r="G6864">
        <f>_xlfn.XLOOKUP(A6864,'List of Molecules Used'!$D$3:$D$55,'List of Molecules Used'!$E$3:$E$55,"",0,1)</f>
        <v>374.9</v>
      </c>
      <c r="H6864">
        <f>_xlfn.XLOOKUP(A6864,'List of Molecules Used'!$D$3:$D$55,'List of Molecules Used'!$F$3:$F$55,"",0,1)</f>
        <v>29.25</v>
      </c>
    </row>
    <row r="6865" spans="1:8">
      <c r="A6865" s="2" t="s">
        <v>185</v>
      </c>
      <c r="B6865" s="2"/>
      <c r="C6865">
        <v>337.41</v>
      </c>
      <c r="D6865">
        <v>5</v>
      </c>
      <c r="E6865">
        <v>154.83000000000001</v>
      </c>
      <c r="F6865" t="s">
        <v>238</v>
      </c>
      <c r="G6865">
        <f>_xlfn.XLOOKUP(A6865,'List of Molecules Used'!$D$3:$D$55,'List of Molecules Used'!$E$3:$E$55,"",0,1)</f>
        <v>374.9</v>
      </c>
      <c r="H6865">
        <f>_xlfn.XLOOKUP(A6865,'List of Molecules Used'!$D$3:$D$55,'List of Molecules Used'!$F$3:$F$55,"",0,1)</f>
        <v>29.25</v>
      </c>
    </row>
    <row r="6866" spans="1:8">
      <c r="A6866" s="2" t="s">
        <v>185</v>
      </c>
      <c r="B6866" s="2"/>
      <c r="C6866">
        <v>337.41</v>
      </c>
      <c r="D6866">
        <v>5.5</v>
      </c>
      <c r="E6866">
        <v>155.99</v>
      </c>
      <c r="F6866" t="s">
        <v>238</v>
      </c>
      <c r="G6866">
        <f>_xlfn.XLOOKUP(A6866,'List of Molecules Used'!$D$3:$D$55,'List of Molecules Used'!$E$3:$E$55,"",0,1)</f>
        <v>374.9</v>
      </c>
      <c r="H6866">
        <f>_xlfn.XLOOKUP(A6866,'List of Molecules Used'!$D$3:$D$55,'List of Molecules Used'!$F$3:$F$55,"",0,1)</f>
        <v>29.25</v>
      </c>
    </row>
    <row r="6867" spans="1:8">
      <c r="A6867" s="2" t="s">
        <v>185</v>
      </c>
      <c r="B6867" s="2"/>
      <c r="C6867">
        <v>337.41</v>
      </c>
      <c r="D6867">
        <v>6</v>
      </c>
      <c r="E6867">
        <v>157.24</v>
      </c>
      <c r="F6867" t="s">
        <v>238</v>
      </c>
      <c r="G6867">
        <f>_xlfn.XLOOKUP(A6867,'List of Molecules Used'!$D$3:$D$55,'List of Molecules Used'!$E$3:$E$55,"",0,1)</f>
        <v>374.9</v>
      </c>
      <c r="H6867">
        <f>_xlfn.XLOOKUP(A6867,'List of Molecules Used'!$D$3:$D$55,'List of Molecules Used'!$F$3:$F$55,"",0,1)</f>
        <v>29.25</v>
      </c>
    </row>
    <row r="6868" spans="1:8">
      <c r="A6868" s="2" t="s">
        <v>185</v>
      </c>
      <c r="B6868" s="2"/>
      <c r="C6868">
        <v>337.41</v>
      </c>
      <c r="D6868">
        <v>6.5</v>
      </c>
      <c r="E6868">
        <v>158.58000000000001</v>
      </c>
      <c r="F6868" t="s">
        <v>238</v>
      </c>
      <c r="G6868">
        <f>_xlfn.XLOOKUP(A6868,'List of Molecules Used'!$D$3:$D$55,'List of Molecules Used'!$E$3:$E$55,"",0,1)</f>
        <v>374.9</v>
      </c>
      <c r="H6868">
        <f>_xlfn.XLOOKUP(A6868,'List of Molecules Used'!$D$3:$D$55,'List of Molecules Used'!$F$3:$F$55,"",0,1)</f>
        <v>29.25</v>
      </c>
    </row>
    <row r="6869" spans="1:8">
      <c r="A6869" s="2" t="s">
        <v>185</v>
      </c>
      <c r="B6869" s="2"/>
      <c r="C6869">
        <v>337.41</v>
      </c>
      <c r="D6869">
        <v>7</v>
      </c>
      <c r="E6869">
        <v>160.03</v>
      </c>
      <c r="F6869" t="s">
        <v>238</v>
      </c>
      <c r="G6869">
        <f>_xlfn.XLOOKUP(A6869,'List of Molecules Used'!$D$3:$D$55,'List of Molecules Used'!$E$3:$E$55,"",0,1)</f>
        <v>374.9</v>
      </c>
      <c r="H6869">
        <f>_xlfn.XLOOKUP(A6869,'List of Molecules Used'!$D$3:$D$55,'List of Molecules Used'!$F$3:$F$55,"",0,1)</f>
        <v>29.25</v>
      </c>
    </row>
    <row r="6870" spans="1:8">
      <c r="A6870" s="2" t="s">
        <v>185</v>
      </c>
      <c r="B6870" s="2"/>
      <c r="C6870">
        <v>337.41</v>
      </c>
      <c r="D6870">
        <v>7.5</v>
      </c>
      <c r="E6870">
        <v>161.6</v>
      </c>
      <c r="F6870" t="s">
        <v>238</v>
      </c>
      <c r="G6870">
        <f>_xlfn.XLOOKUP(A6870,'List of Molecules Used'!$D$3:$D$55,'List of Molecules Used'!$E$3:$E$55,"",0,1)</f>
        <v>374.9</v>
      </c>
      <c r="H6870">
        <f>_xlfn.XLOOKUP(A6870,'List of Molecules Used'!$D$3:$D$55,'List of Molecules Used'!$F$3:$F$55,"",0,1)</f>
        <v>29.25</v>
      </c>
    </row>
    <row r="6871" spans="1:8">
      <c r="A6871" s="2" t="s">
        <v>185</v>
      </c>
      <c r="B6871" s="2"/>
      <c r="C6871">
        <v>337.41</v>
      </c>
      <c r="D6871">
        <v>8</v>
      </c>
      <c r="E6871">
        <v>163.30000000000001</v>
      </c>
      <c r="F6871" t="s">
        <v>238</v>
      </c>
      <c r="G6871">
        <f>_xlfn.XLOOKUP(A6871,'List of Molecules Used'!$D$3:$D$55,'List of Molecules Used'!$E$3:$E$55,"",0,1)</f>
        <v>374.9</v>
      </c>
      <c r="H6871">
        <f>_xlfn.XLOOKUP(A6871,'List of Molecules Used'!$D$3:$D$55,'List of Molecules Used'!$F$3:$F$55,"",0,1)</f>
        <v>29.25</v>
      </c>
    </row>
    <row r="6872" spans="1:8">
      <c r="A6872" s="2" t="s">
        <v>185</v>
      </c>
      <c r="B6872" s="2"/>
      <c r="C6872">
        <v>337.41</v>
      </c>
      <c r="D6872">
        <v>8.5</v>
      </c>
      <c r="E6872">
        <v>165.16</v>
      </c>
      <c r="F6872" t="s">
        <v>238</v>
      </c>
      <c r="G6872">
        <f>_xlfn.XLOOKUP(A6872,'List of Molecules Used'!$D$3:$D$55,'List of Molecules Used'!$E$3:$E$55,"",0,1)</f>
        <v>374.9</v>
      </c>
      <c r="H6872">
        <f>_xlfn.XLOOKUP(A6872,'List of Molecules Used'!$D$3:$D$55,'List of Molecules Used'!$F$3:$F$55,"",0,1)</f>
        <v>29.25</v>
      </c>
    </row>
    <row r="6873" spans="1:8">
      <c r="A6873" s="2" t="s">
        <v>185</v>
      </c>
      <c r="B6873" s="2"/>
      <c r="C6873">
        <v>337.41</v>
      </c>
      <c r="D6873">
        <v>9</v>
      </c>
      <c r="E6873">
        <v>167.21</v>
      </c>
      <c r="F6873" t="s">
        <v>238</v>
      </c>
      <c r="G6873">
        <f>_xlfn.XLOOKUP(A6873,'List of Molecules Used'!$D$3:$D$55,'List of Molecules Used'!$E$3:$E$55,"",0,1)</f>
        <v>374.9</v>
      </c>
      <c r="H6873">
        <f>_xlfn.XLOOKUP(A6873,'List of Molecules Used'!$D$3:$D$55,'List of Molecules Used'!$F$3:$F$55,"",0,1)</f>
        <v>29.25</v>
      </c>
    </row>
    <row r="6874" spans="1:8">
      <c r="A6874" s="2" t="s">
        <v>185</v>
      </c>
      <c r="B6874" s="2"/>
      <c r="C6874">
        <v>337.41</v>
      </c>
      <c r="D6874">
        <v>9.5</v>
      </c>
      <c r="E6874">
        <v>169.47</v>
      </c>
      <c r="F6874" t="s">
        <v>238</v>
      </c>
      <c r="G6874">
        <f>_xlfn.XLOOKUP(A6874,'List of Molecules Used'!$D$3:$D$55,'List of Molecules Used'!$E$3:$E$55,"",0,1)</f>
        <v>374.9</v>
      </c>
      <c r="H6874">
        <f>_xlfn.XLOOKUP(A6874,'List of Molecules Used'!$D$3:$D$55,'List of Molecules Used'!$F$3:$F$55,"",0,1)</f>
        <v>29.25</v>
      </c>
    </row>
    <row r="6875" spans="1:8">
      <c r="A6875" s="2" t="s">
        <v>185</v>
      </c>
      <c r="B6875" s="2"/>
      <c r="C6875">
        <v>337.41</v>
      </c>
      <c r="D6875">
        <v>10</v>
      </c>
      <c r="E6875">
        <v>171.98</v>
      </c>
      <c r="F6875" t="s">
        <v>238</v>
      </c>
      <c r="G6875">
        <f>_xlfn.XLOOKUP(A6875,'List of Molecules Used'!$D$3:$D$55,'List of Molecules Used'!$E$3:$E$55,"",0,1)</f>
        <v>374.9</v>
      </c>
      <c r="H6875">
        <f>_xlfn.XLOOKUP(A6875,'List of Molecules Used'!$D$3:$D$55,'List of Molecules Used'!$F$3:$F$55,"",0,1)</f>
        <v>29.25</v>
      </c>
    </row>
    <row r="6876" spans="1:8">
      <c r="A6876" s="2" t="s">
        <v>185</v>
      </c>
      <c r="B6876" s="2"/>
      <c r="C6876">
        <v>374.9</v>
      </c>
      <c r="D6876">
        <v>1</v>
      </c>
      <c r="E6876">
        <v>156.37</v>
      </c>
      <c r="F6876" t="s">
        <v>238</v>
      </c>
      <c r="G6876">
        <f>_xlfn.XLOOKUP(A6876,'List of Molecules Used'!$D$3:$D$55,'List of Molecules Used'!$E$3:$E$55,"",0,1)</f>
        <v>374.9</v>
      </c>
      <c r="H6876">
        <f>_xlfn.XLOOKUP(A6876,'List of Molecules Used'!$D$3:$D$55,'List of Molecules Used'!$F$3:$F$55,"",0,1)</f>
        <v>29.25</v>
      </c>
    </row>
    <row r="6877" spans="1:8">
      <c r="A6877" s="2" t="s">
        <v>185</v>
      </c>
      <c r="B6877" s="2"/>
      <c r="C6877">
        <v>374.9</v>
      </c>
      <c r="D6877">
        <v>1.5</v>
      </c>
      <c r="E6877">
        <v>156.81</v>
      </c>
      <c r="F6877" t="s">
        <v>238</v>
      </c>
      <c r="G6877">
        <f>_xlfn.XLOOKUP(A6877,'List of Molecules Used'!$D$3:$D$55,'List of Molecules Used'!$E$3:$E$55,"",0,1)</f>
        <v>374.9</v>
      </c>
      <c r="H6877">
        <f>_xlfn.XLOOKUP(A6877,'List of Molecules Used'!$D$3:$D$55,'List of Molecules Used'!$F$3:$F$55,"",0,1)</f>
        <v>29.25</v>
      </c>
    </row>
    <row r="6878" spans="1:8">
      <c r="A6878" s="2" t="s">
        <v>185</v>
      </c>
      <c r="B6878" s="2"/>
      <c r="C6878">
        <v>374.9</v>
      </c>
      <c r="D6878">
        <v>2</v>
      </c>
      <c r="E6878">
        <v>157.26</v>
      </c>
      <c r="F6878" t="s">
        <v>238</v>
      </c>
      <c r="G6878">
        <f>_xlfn.XLOOKUP(A6878,'List of Molecules Used'!$D$3:$D$55,'List of Molecules Used'!$E$3:$E$55,"",0,1)</f>
        <v>374.9</v>
      </c>
      <c r="H6878">
        <f>_xlfn.XLOOKUP(A6878,'List of Molecules Used'!$D$3:$D$55,'List of Molecules Used'!$F$3:$F$55,"",0,1)</f>
        <v>29.25</v>
      </c>
    </row>
    <row r="6879" spans="1:8">
      <c r="A6879" s="2" t="s">
        <v>185</v>
      </c>
      <c r="B6879" s="2"/>
      <c r="C6879">
        <v>374.9</v>
      </c>
      <c r="D6879">
        <v>2.5</v>
      </c>
      <c r="E6879">
        <v>157.72999999999999</v>
      </c>
      <c r="F6879" t="s">
        <v>238</v>
      </c>
      <c r="G6879">
        <f>_xlfn.XLOOKUP(A6879,'List of Molecules Used'!$D$3:$D$55,'List of Molecules Used'!$E$3:$E$55,"",0,1)</f>
        <v>374.9</v>
      </c>
      <c r="H6879">
        <f>_xlfn.XLOOKUP(A6879,'List of Molecules Used'!$D$3:$D$55,'List of Molecules Used'!$F$3:$F$55,"",0,1)</f>
        <v>29.25</v>
      </c>
    </row>
    <row r="6880" spans="1:8">
      <c r="A6880" s="2" t="s">
        <v>185</v>
      </c>
      <c r="B6880" s="2"/>
      <c r="C6880">
        <v>374.9</v>
      </c>
      <c r="D6880">
        <v>3</v>
      </c>
      <c r="E6880">
        <v>158.22</v>
      </c>
      <c r="F6880" t="s">
        <v>238</v>
      </c>
      <c r="G6880">
        <f>_xlfn.XLOOKUP(A6880,'List of Molecules Used'!$D$3:$D$55,'List of Molecules Used'!$E$3:$E$55,"",0,1)</f>
        <v>374.9</v>
      </c>
      <c r="H6880">
        <f>_xlfn.XLOOKUP(A6880,'List of Molecules Used'!$D$3:$D$55,'List of Molecules Used'!$F$3:$F$55,"",0,1)</f>
        <v>29.25</v>
      </c>
    </row>
    <row r="6881" spans="1:8">
      <c r="A6881" s="2" t="s">
        <v>185</v>
      </c>
      <c r="B6881" s="2"/>
      <c r="C6881">
        <v>374.9</v>
      </c>
      <c r="D6881">
        <v>3.5</v>
      </c>
      <c r="E6881">
        <v>158.72</v>
      </c>
      <c r="F6881" t="s">
        <v>238</v>
      </c>
      <c r="G6881">
        <f>_xlfn.XLOOKUP(A6881,'List of Molecules Used'!$D$3:$D$55,'List of Molecules Used'!$E$3:$E$55,"",0,1)</f>
        <v>374.9</v>
      </c>
      <c r="H6881">
        <f>_xlfn.XLOOKUP(A6881,'List of Molecules Used'!$D$3:$D$55,'List of Molecules Used'!$F$3:$F$55,"",0,1)</f>
        <v>29.25</v>
      </c>
    </row>
    <row r="6882" spans="1:8">
      <c r="A6882" s="2" t="s">
        <v>185</v>
      </c>
      <c r="B6882" s="2"/>
      <c r="C6882">
        <v>374.9</v>
      </c>
      <c r="D6882">
        <v>4</v>
      </c>
      <c r="E6882">
        <v>159.24</v>
      </c>
      <c r="F6882" t="s">
        <v>238</v>
      </c>
      <c r="G6882">
        <f>_xlfn.XLOOKUP(A6882,'List of Molecules Used'!$D$3:$D$55,'List of Molecules Used'!$E$3:$E$55,"",0,1)</f>
        <v>374.9</v>
      </c>
      <c r="H6882">
        <f>_xlfn.XLOOKUP(A6882,'List of Molecules Used'!$D$3:$D$55,'List of Molecules Used'!$F$3:$F$55,"",0,1)</f>
        <v>29.25</v>
      </c>
    </row>
    <row r="6883" spans="1:8">
      <c r="A6883" s="2" t="s">
        <v>185</v>
      </c>
      <c r="B6883" s="2"/>
      <c r="C6883">
        <v>374.9</v>
      </c>
      <c r="D6883">
        <v>4.5</v>
      </c>
      <c r="E6883">
        <v>159.78</v>
      </c>
      <c r="F6883" t="s">
        <v>238</v>
      </c>
      <c r="G6883">
        <f>_xlfn.XLOOKUP(A6883,'List of Molecules Used'!$D$3:$D$55,'List of Molecules Used'!$E$3:$E$55,"",0,1)</f>
        <v>374.9</v>
      </c>
      <c r="H6883">
        <f>_xlfn.XLOOKUP(A6883,'List of Molecules Used'!$D$3:$D$55,'List of Molecules Used'!$F$3:$F$55,"",0,1)</f>
        <v>29.25</v>
      </c>
    </row>
    <row r="6884" spans="1:8">
      <c r="A6884" s="2" t="s">
        <v>185</v>
      </c>
      <c r="B6884" s="2"/>
      <c r="C6884">
        <v>374.9</v>
      </c>
      <c r="D6884">
        <v>5</v>
      </c>
      <c r="E6884">
        <v>160.34</v>
      </c>
      <c r="F6884" t="s">
        <v>238</v>
      </c>
      <c r="G6884">
        <f>_xlfn.XLOOKUP(A6884,'List of Molecules Used'!$D$3:$D$55,'List of Molecules Used'!$E$3:$E$55,"",0,1)</f>
        <v>374.9</v>
      </c>
      <c r="H6884">
        <f>_xlfn.XLOOKUP(A6884,'List of Molecules Used'!$D$3:$D$55,'List of Molecules Used'!$F$3:$F$55,"",0,1)</f>
        <v>29.25</v>
      </c>
    </row>
    <row r="6885" spans="1:8">
      <c r="A6885" s="2" t="s">
        <v>185</v>
      </c>
      <c r="B6885" s="2"/>
      <c r="C6885">
        <v>374.9</v>
      </c>
      <c r="D6885">
        <v>5.5</v>
      </c>
      <c r="E6885">
        <v>160.93</v>
      </c>
      <c r="F6885" t="s">
        <v>238</v>
      </c>
      <c r="G6885">
        <f>_xlfn.XLOOKUP(A6885,'List of Molecules Used'!$D$3:$D$55,'List of Molecules Used'!$E$3:$E$55,"",0,1)</f>
        <v>374.9</v>
      </c>
      <c r="H6885">
        <f>_xlfn.XLOOKUP(A6885,'List of Molecules Used'!$D$3:$D$55,'List of Molecules Used'!$F$3:$F$55,"",0,1)</f>
        <v>29.25</v>
      </c>
    </row>
    <row r="6886" spans="1:8">
      <c r="A6886" s="2" t="s">
        <v>185</v>
      </c>
      <c r="B6886" s="2"/>
      <c r="C6886">
        <v>374.9</v>
      </c>
      <c r="D6886">
        <v>6</v>
      </c>
      <c r="E6886">
        <v>161.53</v>
      </c>
      <c r="F6886" t="s">
        <v>238</v>
      </c>
      <c r="G6886">
        <f>_xlfn.XLOOKUP(A6886,'List of Molecules Used'!$D$3:$D$55,'List of Molecules Used'!$E$3:$E$55,"",0,1)</f>
        <v>374.9</v>
      </c>
      <c r="H6886">
        <f>_xlfn.XLOOKUP(A6886,'List of Molecules Used'!$D$3:$D$55,'List of Molecules Used'!$F$3:$F$55,"",0,1)</f>
        <v>29.25</v>
      </c>
    </row>
    <row r="6887" spans="1:8">
      <c r="A6887" s="2" t="s">
        <v>185</v>
      </c>
      <c r="B6887" s="2"/>
      <c r="C6887">
        <v>374.9</v>
      </c>
      <c r="D6887">
        <v>6.5</v>
      </c>
      <c r="E6887">
        <v>162.16</v>
      </c>
      <c r="F6887" t="s">
        <v>238</v>
      </c>
      <c r="G6887">
        <f>_xlfn.XLOOKUP(A6887,'List of Molecules Used'!$D$3:$D$55,'List of Molecules Used'!$E$3:$E$55,"",0,1)</f>
        <v>374.9</v>
      </c>
      <c r="H6887">
        <f>_xlfn.XLOOKUP(A6887,'List of Molecules Used'!$D$3:$D$55,'List of Molecules Used'!$F$3:$F$55,"",0,1)</f>
        <v>29.25</v>
      </c>
    </row>
    <row r="6888" spans="1:8">
      <c r="A6888" s="2" t="s">
        <v>185</v>
      </c>
      <c r="B6888" s="2"/>
      <c r="C6888">
        <v>374.9</v>
      </c>
      <c r="D6888">
        <v>7</v>
      </c>
      <c r="E6888">
        <v>162.81</v>
      </c>
      <c r="F6888" t="s">
        <v>238</v>
      </c>
      <c r="G6888">
        <f>_xlfn.XLOOKUP(A6888,'List of Molecules Used'!$D$3:$D$55,'List of Molecules Used'!$E$3:$E$55,"",0,1)</f>
        <v>374.9</v>
      </c>
      <c r="H6888">
        <f>_xlfn.XLOOKUP(A6888,'List of Molecules Used'!$D$3:$D$55,'List of Molecules Used'!$F$3:$F$55,"",0,1)</f>
        <v>29.25</v>
      </c>
    </row>
    <row r="6889" spans="1:8">
      <c r="A6889" s="2" t="s">
        <v>185</v>
      </c>
      <c r="B6889" s="2"/>
      <c r="C6889">
        <v>374.9</v>
      </c>
      <c r="D6889">
        <v>7.5</v>
      </c>
      <c r="E6889">
        <v>163.49</v>
      </c>
      <c r="F6889" t="s">
        <v>238</v>
      </c>
      <c r="G6889">
        <f>_xlfn.XLOOKUP(A6889,'List of Molecules Used'!$D$3:$D$55,'List of Molecules Used'!$E$3:$E$55,"",0,1)</f>
        <v>374.9</v>
      </c>
      <c r="H6889">
        <f>_xlfn.XLOOKUP(A6889,'List of Molecules Used'!$D$3:$D$55,'List of Molecules Used'!$F$3:$F$55,"",0,1)</f>
        <v>29.25</v>
      </c>
    </row>
    <row r="6890" spans="1:8">
      <c r="A6890" s="2" t="s">
        <v>185</v>
      </c>
      <c r="B6890" s="2"/>
      <c r="C6890">
        <v>374.9</v>
      </c>
      <c r="D6890">
        <v>8</v>
      </c>
      <c r="E6890">
        <v>164.2</v>
      </c>
      <c r="F6890" t="s">
        <v>238</v>
      </c>
      <c r="G6890">
        <f>_xlfn.XLOOKUP(A6890,'List of Molecules Used'!$D$3:$D$55,'List of Molecules Used'!$E$3:$E$55,"",0,1)</f>
        <v>374.9</v>
      </c>
      <c r="H6890">
        <f>_xlfn.XLOOKUP(A6890,'List of Molecules Used'!$D$3:$D$55,'List of Molecules Used'!$F$3:$F$55,"",0,1)</f>
        <v>29.25</v>
      </c>
    </row>
    <row r="6891" spans="1:8">
      <c r="A6891" s="2" t="s">
        <v>185</v>
      </c>
      <c r="B6891" s="2"/>
      <c r="C6891">
        <v>374.9</v>
      </c>
      <c r="D6891">
        <v>8.5</v>
      </c>
      <c r="E6891">
        <v>164.94</v>
      </c>
      <c r="F6891" t="s">
        <v>238</v>
      </c>
      <c r="G6891">
        <f>_xlfn.XLOOKUP(A6891,'List of Molecules Used'!$D$3:$D$55,'List of Molecules Used'!$E$3:$E$55,"",0,1)</f>
        <v>374.9</v>
      </c>
      <c r="H6891">
        <f>_xlfn.XLOOKUP(A6891,'List of Molecules Used'!$D$3:$D$55,'List of Molecules Used'!$F$3:$F$55,"",0,1)</f>
        <v>29.25</v>
      </c>
    </row>
    <row r="6892" spans="1:8">
      <c r="A6892" s="2" t="s">
        <v>185</v>
      </c>
      <c r="B6892" s="2"/>
      <c r="C6892">
        <v>374.9</v>
      </c>
      <c r="D6892">
        <v>9</v>
      </c>
      <c r="E6892">
        <v>165.72</v>
      </c>
      <c r="F6892" t="s">
        <v>238</v>
      </c>
      <c r="G6892">
        <f>_xlfn.XLOOKUP(A6892,'List of Molecules Used'!$D$3:$D$55,'List of Molecules Used'!$E$3:$E$55,"",0,1)</f>
        <v>374.9</v>
      </c>
      <c r="H6892">
        <f>_xlfn.XLOOKUP(A6892,'List of Molecules Used'!$D$3:$D$55,'List of Molecules Used'!$F$3:$F$55,"",0,1)</f>
        <v>29.25</v>
      </c>
    </row>
    <row r="6893" spans="1:8">
      <c r="A6893" s="2" t="s">
        <v>185</v>
      </c>
      <c r="B6893" s="2"/>
      <c r="C6893">
        <v>374.9</v>
      </c>
      <c r="D6893">
        <v>9.5</v>
      </c>
      <c r="E6893">
        <v>166.53</v>
      </c>
      <c r="F6893" t="s">
        <v>238</v>
      </c>
      <c r="G6893">
        <f>_xlfn.XLOOKUP(A6893,'List of Molecules Used'!$D$3:$D$55,'List of Molecules Used'!$E$3:$E$55,"",0,1)</f>
        <v>374.9</v>
      </c>
      <c r="H6893">
        <f>_xlfn.XLOOKUP(A6893,'List of Molecules Used'!$D$3:$D$55,'List of Molecules Used'!$F$3:$F$55,"",0,1)</f>
        <v>29.25</v>
      </c>
    </row>
    <row r="6894" spans="1:8">
      <c r="A6894" s="2" t="s">
        <v>185</v>
      </c>
      <c r="B6894" s="2"/>
      <c r="C6894">
        <v>374.9</v>
      </c>
      <c r="D6894">
        <v>10</v>
      </c>
      <c r="E6894">
        <v>167.37</v>
      </c>
      <c r="F6894" t="s">
        <v>238</v>
      </c>
      <c r="G6894">
        <f>_xlfn.XLOOKUP(A6894,'List of Molecules Used'!$D$3:$D$55,'List of Molecules Used'!$E$3:$E$55,"",0,1)</f>
        <v>374.9</v>
      </c>
      <c r="H6894">
        <f>_xlfn.XLOOKUP(A6894,'List of Molecules Used'!$D$3:$D$55,'List of Molecules Used'!$F$3:$F$55,"",0,1)</f>
        <v>29.25</v>
      </c>
    </row>
    <row r="6895" spans="1:8">
      <c r="A6895" s="2" t="s">
        <v>185</v>
      </c>
      <c r="B6895" s="2"/>
      <c r="C6895">
        <v>412.39</v>
      </c>
      <c r="D6895">
        <v>1</v>
      </c>
      <c r="E6895">
        <v>164.37</v>
      </c>
      <c r="F6895" t="s">
        <v>238</v>
      </c>
      <c r="G6895">
        <f>_xlfn.XLOOKUP(A6895,'List of Molecules Used'!$D$3:$D$55,'List of Molecules Used'!$E$3:$E$55,"",0,1)</f>
        <v>374.9</v>
      </c>
      <c r="H6895">
        <f>_xlfn.XLOOKUP(A6895,'List of Molecules Used'!$D$3:$D$55,'List of Molecules Used'!$F$3:$F$55,"",0,1)</f>
        <v>29.25</v>
      </c>
    </row>
    <row r="6896" spans="1:8">
      <c r="A6896" s="2" t="s">
        <v>185</v>
      </c>
      <c r="B6896" s="2"/>
      <c r="C6896">
        <v>412.39</v>
      </c>
      <c r="D6896">
        <v>1.5</v>
      </c>
      <c r="E6896">
        <v>164.67</v>
      </c>
      <c r="F6896" t="s">
        <v>238</v>
      </c>
      <c r="G6896">
        <f>_xlfn.XLOOKUP(A6896,'List of Molecules Used'!$D$3:$D$55,'List of Molecules Used'!$E$3:$E$55,"",0,1)</f>
        <v>374.9</v>
      </c>
      <c r="H6896">
        <f>_xlfn.XLOOKUP(A6896,'List of Molecules Used'!$D$3:$D$55,'List of Molecules Used'!$F$3:$F$55,"",0,1)</f>
        <v>29.25</v>
      </c>
    </row>
    <row r="6897" spans="1:8">
      <c r="A6897" s="2" t="s">
        <v>185</v>
      </c>
      <c r="B6897" s="2"/>
      <c r="C6897">
        <v>412.39</v>
      </c>
      <c r="D6897">
        <v>2</v>
      </c>
      <c r="E6897">
        <v>164.97</v>
      </c>
      <c r="F6897" t="s">
        <v>238</v>
      </c>
      <c r="G6897">
        <f>_xlfn.XLOOKUP(A6897,'List of Molecules Used'!$D$3:$D$55,'List of Molecules Used'!$E$3:$E$55,"",0,1)</f>
        <v>374.9</v>
      </c>
      <c r="H6897">
        <f>_xlfn.XLOOKUP(A6897,'List of Molecules Used'!$D$3:$D$55,'List of Molecules Used'!$F$3:$F$55,"",0,1)</f>
        <v>29.25</v>
      </c>
    </row>
    <row r="6898" spans="1:8">
      <c r="A6898" s="2" t="s">
        <v>185</v>
      </c>
      <c r="B6898" s="2"/>
      <c r="C6898">
        <v>412.39</v>
      </c>
      <c r="D6898">
        <v>2.5</v>
      </c>
      <c r="E6898">
        <v>165.27</v>
      </c>
      <c r="F6898" t="s">
        <v>238</v>
      </c>
      <c r="G6898">
        <f>_xlfn.XLOOKUP(A6898,'List of Molecules Used'!$D$3:$D$55,'List of Molecules Used'!$E$3:$E$55,"",0,1)</f>
        <v>374.9</v>
      </c>
      <c r="H6898">
        <f>_xlfn.XLOOKUP(A6898,'List of Molecules Used'!$D$3:$D$55,'List of Molecules Used'!$F$3:$F$55,"",0,1)</f>
        <v>29.25</v>
      </c>
    </row>
    <row r="6899" spans="1:8">
      <c r="A6899" s="2" t="s">
        <v>185</v>
      </c>
      <c r="B6899" s="2"/>
      <c r="C6899">
        <v>412.39</v>
      </c>
      <c r="D6899">
        <v>3</v>
      </c>
      <c r="E6899">
        <v>165.58</v>
      </c>
      <c r="F6899" t="s">
        <v>238</v>
      </c>
      <c r="G6899">
        <f>_xlfn.XLOOKUP(A6899,'List of Molecules Used'!$D$3:$D$55,'List of Molecules Used'!$E$3:$E$55,"",0,1)</f>
        <v>374.9</v>
      </c>
      <c r="H6899">
        <f>_xlfn.XLOOKUP(A6899,'List of Molecules Used'!$D$3:$D$55,'List of Molecules Used'!$F$3:$F$55,"",0,1)</f>
        <v>29.25</v>
      </c>
    </row>
    <row r="6900" spans="1:8">
      <c r="A6900" s="2" t="s">
        <v>185</v>
      </c>
      <c r="B6900" s="2"/>
      <c r="C6900">
        <v>412.39</v>
      </c>
      <c r="D6900">
        <v>3.5</v>
      </c>
      <c r="E6900">
        <v>165.9</v>
      </c>
      <c r="F6900" t="s">
        <v>238</v>
      </c>
      <c r="G6900">
        <f>_xlfn.XLOOKUP(A6900,'List of Molecules Used'!$D$3:$D$55,'List of Molecules Used'!$E$3:$E$55,"",0,1)</f>
        <v>374.9</v>
      </c>
      <c r="H6900">
        <f>_xlfn.XLOOKUP(A6900,'List of Molecules Used'!$D$3:$D$55,'List of Molecules Used'!$F$3:$F$55,"",0,1)</f>
        <v>29.25</v>
      </c>
    </row>
    <row r="6901" spans="1:8">
      <c r="A6901" s="2" t="s">
        <v>185</v>
      </c>
      <c r="B6901" s="2"/>
      <c r="C6901">
        <v>412.39</v>
      </c>
      <c r="D6901">
        <v>4</v>
      </c>
      <c r="E6901">
        <v>166.23</v>
      </c>
      <c r="F6901" t="s">
        <v>238</v>
      </c>
      <c r="G6901">
        <f>_xlfn.XLOOKUP(A6901,'List of Molecules Used'!$D$3:$D$55,'List of Molecules Used'!$E$3:$E$55,"",0,1)</f>
        <v>374.9</v>
      </c>
      <c r="H6901">
        <f>_xlfn.XLOOKUP(A6901,'List of Molecules Used'!$D$3:$D$55,'List of Molecules Used'!$F$3:$F$55,"",0,1)</f>
        <v>29.25</v>
      </c>
    </row>
    <row r="6902" spans="1:8">
      <c r="A6902" s="2" t="s">
        <v>185</v>
      </c>
      <c r="B6902" s="2"/>
      <c r="C6902">
        <v>412.39</v>
      </c>
      <c r="D6902">
        <v>4.5</v>
      </c>
      <c r="E6902">
        <v>166.57</v>
      </c>
      <c r="F6902" t="s">
        <v>238</v>
      </c>
      <c r="G6902">
        <f>_xlfn.XLOOKUP(A6902,'List of Molecules Used'!$D$3:$D$55,'List of Molecules Used'!$E$3:$E$55,"",0,1)</f>
        <v>374.9</v>
      </c>
      <c r="H6902">
        <f>_xlfn.XLOOKUP(A6902,'List of Molecules Used'!$D$3:$D$55,'List of Molecules Used'!$F$3:$F$55,"",0,1)</f>
        <v>29.25</v>
      </c>
    </row>
    <row r="6903" spans="1:8">
      <c r="A6903" s="2" t="s">
        <v>185</v>
      </c>
      <c r="B6903" s="2"/>
      <c r="C6903">
        <v>412.39</v>
      </c>
      <c r="D6903">
        <v>5</v>
      </c>
      <c r="E6903">
        <v>166.91</v>
      </c>
      <c r="F6903" t="s">
        <v>238</v>
      </c>
      <c r="G6903">
        <f>_xlfn.XLOOKUP(A6903,'List of Molecules Used'!$D$3:$D$55,'List of Molecules Used'!$E$3:$E$55,"",0,1)</f>
        <v>374.9</v>
      </c>
      <c r="H6903">
        <f>_xlfn.XLOOKUP(A6903,'List of Molecules Used'!$D$3:$D$55,'List of Molecules Used'!$F$3:$F$55,"",0,1)</f>
        <v>29.25</v>
      </c>
    </row>
    <row r="6904" spans="1:8">
      <c r="A6904" s="2" t="s">
        <v>185</v>
      </c>
      <c r="B6904" s="2"/>
      <c r="C6904">
        <v>412.39</v>
      </c>
      <c r="D6904">
        <v>5.5</v>
      </c>
      <c r="E6904">
        <v>167.26</v>
      </c>
      <c r="F6904" t="s">
        <v>238</v>
      </c>
      <c r="G6904">
        <f>_xlfn.XLOOKUP(A6904,'List of Molecules Used'!$D$3:$D$55,'List of Molecules Used'!$E$3:$E$55,"",0,1)</f>
        <v>374.9</v>
      </c>
      <c r="H6904">
        <f>_xlfn.XLOOKUP(A6904,'List of Molecules Used'!$D$3:$D$55,'List of Molecules Used'!$F$3:$F$55,"",0,1)</f>
        <v>29.25</v>
      </c>
    </row>
    <row r="6905" spans="1:8">
      <c r="A6905" s="2" t="s">
        <v>185</v>
      </c>
      <c r="B6905" s="2"/>
      <c r="C6905">
        <v>412.39</v>
      </c>
      <c r="D6905">
        <v>6</v>
      </c>
      <c r="E6905">
        <v>167.62</v>
      </c>
      <c r="F6905" t="s">
        <v>238</v>
      </c>
      <c r="G6905">
        <f>_xlfn.XLOOKUP(A6905,'List of Molecules Used'!$D$3:$D$55,'List of Molecules Used'!$E$3:$E$55,"",0,1)</f>
        <v>374.9</v>
      </c>
      <c r="H6905">
        <f>_xlfn.XLOOKUP(A6905,'List of Molecules Used'!$D$3:$D$55,'List of Molecules Used'!$F$3:$F$55,"",0,1)</f>
        <v>29.25</v>
      </c>
    </row>
    <row r="6906" spans="1:8">
      <c r="A6906" s="2" t="s">
        <v>185</v>
      </c>
      <c r="B6906" s="2"/>
      <c r="C6906">
        <v>412.39</v>
      </c>
      <c r="D6906">
        <v>6.5</v>
      </c>
      <c r="E6906">
        <v>167.98</v>
      </c>
      <c r="F6906" t="s">
        <v>238</v>
      </c>
      <c r="G6906">
        <f>_xlfn.XLOOKUP(A6906,'List of Molecules Used'!$D$3:$D$55,'List of Molecules Used'!$E$3:$E$55,"",0,1)</f>
        <v>374.9</v>
      </c>
      <c r="H6906">
        <f>_xlfn.XLOOKUP(A6906,'List of Molecules Used'!$D$3:$D$55,'List of Molecules Used'!$F$3:$F$55,"",0,1)</f>
        <v>29.25</v>
      </c>
    </row>
    <row r="6907" spans="1:8">
      <c r="A6907" s="2" t="s">
        <v>185</v>
      </c>
      <c r="B6907" s="2"/>
      <c r="C6907">
        <v>412.39</v>
      </c>
      <c r="D6907">
        <v>7</v>
      </c>
      <c r="E6907">
        <v>168.36</v>
      </c>
      <c r="F6907" t="s">
        <v>238</v>
      </c>
      <c r="G6907">
        <f>_xlfn.XLOOKUP(A6907,'List of Molecules Used'!$D$3:$D$55,'List of Molecules Used'!$E$3:$E$55,"",0,1)</f>
        <v>374.9</v>
      </c>
      <c r="H6907">
        <f>_xlfn.XLOOKUP(A6907,'List of Molecules Used'!$D$3:$D$55,'List of Molecules Used'!$F$3:$F$55,"",0,1)</f>
        <v>29.25</v>
      </c>
    </row>
    <row r="6908" spans="1:8">
      <c r="A6908" s="2" t="s">
        <v>185</v>
      </c>
      <c r="B6908" s="2"/>
      <c r="C6908">
        <v>412.39</v>
      </c>
      <c r="D6908">
        <v>7.5</v>
      </c>
      <c r="E6908">
        <v>168.74</v>
      </c>
      <c r="F6908" t="s">
        <v>238</v>
      </c>
      <c r="G6908">
        <f>_xlfn.XLOOKUP(A6908,'List of Molecules Used'!$D$3:$D$55,'List of Molecules Used'!$E$3:$E$55,"",0,1)</f>
        <v>374.9</v>
      </c>
      <c r="H6908">
        <f>_xlfn.XLOOKUP(A6908,'List of Molecules Used'!$D$3:$D$55,'List of Molecules Used'!$F$3:$F$55,"",0,1)</f>
        <v>29.25</v>
      </c>
    </row>
    <row r="6909" spans="1:8">
      <c r="A6909" s="2" t="s">
        <v>185</v>
      </c>
      <c r="B6909" s="2"/>
      <c r="C6909">
        <v>412.39</v>
      </c>
      <c r="D6909">
        <v>8</v>
      </c>
      <c r="E6909">
        <v>169.14</v>
      </c>
      <c r="F6909" t="s">
        <v>238</v>
      </c>
      <c r="G6909">
        <f>_xlfn.XLOOKUP(A6909,'List of Molecules Used'!$D$3:$D$55,'List of Molecules Used'!$E$3:$E$55,"",0,1)</f>
        <v>374.9</v>
      </c>
      <c r="H6909">
        <f>_xlfn.XLOOKUP(A6909,'List of Molecules Used'!$D$3:$D$55,'List of Molecules Used'!$F$3:$F$55,"",0,1)</f>
        <v>29.25</v>
      </c>
    </row>
    <row r="6910" spans="1:8">
      <c r="A6910" s="2" t="s">
        <v>185</v>
      </c>
      <c r="B6910" s="2"/>
      <c r="C6910">
        <v>412.39</v>
      </c>
      <c r="D6910">
        <v>8.5</v>
      </c>
      <c r="E6910">
        <v>169.54</v>
      </c>
      <c r="F6910" t="s">
        <v>238</v>
      </c>
      <c r="G6910">
        <f>_xlfn.XLOOKUP(A6910,'List of Molecules Used'!$D$3:$D$55,'List of Molecules Used'!$E$3:$E$55,"",0,1)</f>
        <v>374.9</v>
      </c>
      <c r="H6910">
        <f>_xlfn.XLOOKUP(A6910,'List of Molecules Used'!$D$3:$D$55,'List of Molecules Used'!$F$3:$F$55,"",0,1)</f>
        <v>29.25</v>
      </c>
    </row>
    <row r="6911" spans="1:8">
      <c r="A6911" s="2" t="s">
        <v>185</v>
      </c>
      <c r="B6911" s="2"/>
      <c r="C6911">
        <v>412.39</v>
      </c>
      <c r="D6911">
        <v>9</v>
      </c>
      <c r="E6911">
        <v>169.96</v>
      </c>
      <c r="F6911" t="s">
        <v>238</v>
      </c>
      <c r="G6911">
        <f>_xlfn.XLOOKUP(A6911,'List of Molecules Used'!$D$3:$D$55,'List of Molecules Used'!$E$3:$E$55,"",0,1)</f>
        <v>374.9</v>
      </c>
      <c r="H6911">
        <f>_xlfn.XLOOKUP(A6911,'List of Molecules Used'!$D$3:$D$55,'List of Molecules Used'!$F$3:$F$55,"",0,1)</f>
        <v>29.25</v>
      </c>
    </row>
    <row r="6912" spans="1:8">
      <c r="A6912" s="2" t="s">
        <v>185</v>
      </c>
      <c r="B6912" s="2"/>
      <c r="C6912">
        <v>412.39</v>
      </c>
      <c r="D6912">
        <v>9.5</v>
      </c>
      <c r="E6912">
        <v>170.39</v>
      </c>
      <c r="F6912" t="s">
        <v>238</v>
      </c>
      <c r="G6912">
        <f>_xlfn.XLOOKUP(A6912,'List of Molecules Used'!$D$3:$D$55,'List of Molecules Used'!$E$3:$E$55,"",0,1)</f>
        <v>374.9</v>
      </c>
      <c r="H6912">
        <f>_xlfn.XLOOKUP(A6912,'List of Molecules Used'!$D$3:$D$55,'List of Molecules Used'!$F$3:$F$55,"",0,1)</f>
        <v>29.25</v>
      </c>
    </row>
    <row r="6913" spans="1:8">
      <c r="A6913" s="2" t="s">
        <v>185</v>
      </c>
      <c r="B6913" s="2"/>
      <c r="C6913">
        <v>412.39</v>
      </c>
      <c r="D6913">
        <v>10</v>
      </c>
      <c r="E6913">
        <v>170.82</v>
      </c>
      <c r="F6913" t="s">
        <v>238</v>
      </c>
      <c r="G6913">
        <f>_xlfn.XLOOKUP(A6913,'List of Molecules Used'!$D$3:$D$55,'List of Molecules Used'!$E$3:$E$55,"",0,1)</f>
        <v>374.9</v>
      </c>
      <c r="H6913">
        <f>_xlfn.XLOOKUP(A6913,'List of Molecules Used'!$D$3:$D$55,'List of Molecules Used'!$F$3:$F$55,"",0,1)</f>
        <v>29.25</v>
      </c>
    </row>
    <row r="6914" spans="1:8">
      <c r="A6914" s="2" t="s">
        <v>185</v>
      </c>
      <c r="B6914" s="2"/>
      <c r="C6914">
        <v>449.88</v>
      </c>
      <c r="D6914">
        <v>1</v>
      </c>
      <c r="E6914">
        <v>171.57</v>
      </c>
      <c r="F6914" t="s">
        <v>238</v>
      </c>
      <c r="G6914">
        <f>_xlfn.XLOOKUP(A6914,'List of Molecules Used'!$D$3:$D$55,'List of Molecules Used'!$E$3:$E$55,"",0,1)</f>
        <v>374.9</v>
      </c>
      <c r="H6914">
        <f>_xlfn.XLOOKUP(A6914,'List of Molecules Used'!$D$3:$D$55,'List of Molecules Used'!$F$3:$F$55,"",0,1)</f>
        <v>29.25</v>
      </c>
    </row>
    <row r="6915" spans="1:8">
      <c r="A6915" s="2" t="s">
        <v>185</v>
      </c>
      <c r="B6915" s="2"/>
      <c r="C6915">
        <v>449.88</v>
      </c>
      <c r="D6915">
        <v>1.5</v>
      </c>
      <c r="E6915">
        <v>171.78</v>
      </c>
      <c r="F6915" t="s">
        <v>238</v>
      </c>
      <c r="G6915">
        <f>_xlfn.XLOOKUP(A6915,'List of Molecules Used'!$D$3:$D$55,'List of Molecules Used'!$E$3:$E$55,"",0,1)</f>
        <v>374.9</v>
      </c>
      <c r="H6915">
        <f>_xlfn.XLOOKUP(A6915,'List of Molecules Used'!$D$3:$D$55,'List of Molecules Used'!$F$3:$F$55,"",0,1)</f>
        <v>29.25</v>
      </c>
    </row>
    <row r="6916" spans="1:8">
      <c r="A6916" s="2" t="s">
        <v>185</v>
      </c>
      <c r="B6916" s="2"/>
      <c r="C6916">
        <v>449.88</v>
      </c>
      <c r="D6916">
        <v>2</v>
      </c>
      <c r="E6916">
        <v>171.99</v>
      </c>
      <c r="F6916" t="s">
        <v>238</v>
      </c>
      <c r="G6916">
        <f>_xlfn.XLOOKUP(A6916,'List of Molecules Used'!$D$3:$D$55,'List of Molecules Used'!$E$3:$E$55,"",0,1)</f>
        <v>374.9</v>
      </c>
      <c r="H6916">
        <f>_xlfn.XLOOKUP(A6916,'List of Molecules Used'!$D$3:$D$55,'List of Molecules Used'!$F$3:$F$55,"",0,1)</f>
        <v>29.25</v>
      </c>
    </row>
    <row r="6917" spans="1:8">
      <c r="A6917" s="2" t="s">
        <v>185</v>
      </c>
      <c r="B6917" s="2"/>
      <c r="C6917">
        <v>449.88</v>
      </c>
      <c r="D6917">
        <v>2.5</v>
      </c>
      <c r="E6917">
        <v>172.21</v>
      </c>
      <c r="F6917" t="s">
        <v>238</v>
      </c>
      <c r="G6917">
        <f>_xlfn.XLOOKUP(A6917,'List of Molecules Used'!$D$3:$D$55,'List of Molecules Used'!$E$3:$E$55,"",0,1)</f>
        <v>374.9</v>
      </c>
      <c r="H6917">
        <f>_xlfn.XLOOKUP(A6917,'List of Molecules Used'!$D$3:$D$55,'List of Molecules Used'!$F$3:$F$55,"",0,1)</f>
        <v>29.25</v>
      </c>
    </row>
    <row r="6918" spans="1:8">
      <c r="A6918" s="2" t="s">
        <v>185</v>
      </c>
      <c r="B6918" s="2"/>
      <c r="C6918">
        <v>449.88</v>
      </c>
      <c r="D6918">
        <v>3</v>
      </c>
      <c r="E6918">
        <v>172.43</v>
      </c>
      <c r="F6918" t="s">
        <v>238</v>
      </c>
      <c r="G6918">
        <f>_xlfn.XLOOKUP(A6918,'List of Molecules Used'!$D$3:$D$55,'List of Molecules Used'!$E$3:$E$55,"",0,1)</f>
        <v>374.9</v>
      </c>
      <c r="H6918">
        <f>_xlfn.XLOOKUP(A6918,'List of Molecules Used'!$D$3:$D$55,'List of Molecules Used'!$F$3:$F$55,"",0,1)</f>
        <v>29.25</v>
      </c>
    </row>
    <row r="6919" spans="1:8">
      <c r="A6919" s="2" t="s">
        <v>185</v>
      </c>
      <c r="B6919" s="2"/>
      <c r="C6919">
        <v>449.88</v>
      </c>
      <c r="D6919">
        <v>3.5</v>
      </c>
      <c r="E6919">
        <v>172.65</v>
      </c>
      <c r="F6919" t="s">
        <v>238</v>
      </c>
      <c r="G6919">
        <f>_xlfn.XLOOKUP(A6919,'List of Molecules Used'!$D$3:$D$55,'List of Molecules Used'!$E$3:$E$55,"",0,1)</f>
        <v>374.9</v>
      </c>
      <c r="H6919">
        <f>_xlfn.XLOOKUP(A6919,'List of Molecules Used'!$D$3:$D$55,'List of Molecules Used'!$F$3:$F$55,"",0,1)</f>
        <v>29.25</v>
      </c>
    </row>
    <row r="6920" spans="1:8">
      <c r="A6920" s="2" t="s">
        <v>185</v>
      </c>
      <c r="B6920" s="2"/>
      <c r="C6920">
        <v>449.88</v>
      </c>
      <c r="D6920">
        <v>4</v>
      </c>
      <c r="E6920">
        <v>172.88</v>
      </c>
      <c r="F6920" t="s">
        <v>238</v>
      </c>
      <c r="G6920">
        <f>_xlfn.XLOOKUP(A6920,'List of Molecules Used'!$D$3:$D$55,'List of Molecules Used'!$E$3:$E$55,"",0,1)</f>
        <v>374.9</v>
      </c>
      <c r="H6920">
        <f>_xlfn.XLOOKUP(A6920,'List of Molecules Used'!$D$3:$D$55,'List of Molecules Used'!$F$3:$F$55,"",0,1)</f>
        <v>29.25</v>
      </c>
    </row>
    <row r="6921" spans="1:8">
      <c r="A6921" s="2" t="s">
        <v>185</v>
      </c>
      <c r="B6921" s="2"/>
      <c r="C6921">
        <v>449.88</v>
      </c>
      <c r="D6921">
        <v>4.5</v>
      </c>
      <c r="E6921">
        <v>173.11</v>
      </c>
      <c r="F6921" t="s">
        <v>238</v>
      </c>
      <c r="G6921">
        <f>_xlfn.XLOOKUP(A6921,'List of Molecules Used'!$D$3:$D$55,'List of Molecules Used'!$E$3:$E$55,"",0,1)</f>
        <v>374.9</v>
      </c>
      <c r="H6921">
        <f>_xlfn.XLOOKUP(A6921,'List of Molecules Used'!$D$3:$D$55,'List of Molecules Used'!$F$3:$F$55,"",0,1)</f>
        <v>29.25</v>
      </c>
    </row>
    <row r="6922" spans="1:8">
      <c r="A6922" s="2" t="s">
        <v>185</v>
      </c>
      <c r="B6922" s="2"/>
      <c r="C6922">
        <v>449.88</v>
      </c>
      <c r="D6922">
        <v>5</v>
      </c>
      <c r="E6922">
        <v>173.34</v>
      </c>
      <c r="F6922" t="s">
        <v>238</v>
      </c>
      <c r="G6922">
        <f>_xlfn.XLOOKUP(A6922,'List of Molecules Used'!$D$3:$D$55,'List of Molecules Used'!$E$3:$E$55,"",0,1)</f>
        <v>374.9</v>
      </c>
      <c r="H6922">
        <f>_xlfn.XLOOKUP(A6922,'List of Molecules Used'!$D$3:$D$55,'List of Molecules Used'!$F$3:$F$55,"",0,1)</f>
        <v>29.25</v>
      </c>
    </row>
    <row r="6923" spans="1:8">
      <c r="A6923" s="2" t="s">
        <v>185</v>
      </c>
      <c r="B6923" s="2"/>
      <c r="C6923">
        <v>449.88</v>
      </c>
      <c r="D6923">
        <v>5.5</v>
      </c>
      <c r="E6923">
        <v>173.58</v>
      </c>
      <c r="F6923" t="s">
        <v>238</v>
      </c>
      <c r="G6923">
        <f>_xlfn.XLOOKUP(A6923,'List of Molecules Used'!$D$3:$D$55,'List of Molecules Used'!$E$3:$E$55,"",0,1)</f>
        <v>374.9</v>
      </c>
      <c r="H6923">
        <f>_xlfn.XLOOKUP(A6923,'List of Molecules Used'!$D$3:$D$55,'List of Molecules Used'!$F$3:$F$55,"",0,1)</f>
        <v>29.25</v>
      </c>
    </row>
    <row r="6924" spans="1:8">
      <c r="A6924" s="2" t="s">
        <v>185</v>
      </c>
      <c r="B6924" s="2"/>
      <c r="C6924">
        <v>449.88</v>
      </c>
      <c r="D6924">
        <v>6</v>
      </c>
      <c r="E6924">
        <v>173.82</v>
      </c>
      <c r="F6924" t="s">
        <v>238</v>
      </c>
      <c r="G6924">
        <f>_xlfn.XLOOKUP(A6924,'List of Molecules Used'!$D$3:$D$55,'List of Molecules Used'!$E$3:$E$55,"",0,1)</f>
        <v>374.9</v>
      </c>
      <c r="H6924">
        <f>_xlfn.XLOOKUP(A6924,'List of Molecules Used'!$D$3:$D$55,'List of Molecules Used'!$F$3:$F$55,"",0,1)</f>
        <v>29.25</v>
      </c>
    </row>
    <row r="6925" spans="1:8">
      <c r="A6925" s="2" t="s">
        <v>185</v>
      </c>
      <c r="B6925" s="2"/>
      <c r="C6925">
        <v>449.88</v>
      </c>
      <c r="D6925">
        <v>6.5</v>
      </c>
      <c r="E6925">
        <v>174.07</v>
      </c>
      <c r="F6925" t="s">
        <v>238</v>
      </c>
      <c r="G6925">
        <f>_xlfn.XLOOKUP(A6925,'List of Molecules Used'!$D$3:$D$55,'List of Molecules Used'!$E$3:$E$55,"",0,1)</f>
        <v>374.9</v>
      </c>
      <c r="H6925">
        <f>_xlfn.XLOOKUP(A6925,'List of Molecules Used'!$D$3:$D$55,'List of Molecules Used'!$F$3:$F$55,"",0,1)</f>
        <v>29.25</v>
      </c>
    </row>
    <row r="6926" spans="1:8">
      <c r="A6926" s="2" t="s">
        <v>185</v>
      </c>
      <c r="B6926" s="2"/>
      <c r="C6926">
        <v>449.88</v>
      </c>
      <c r="D6926">
        <v>7</v>
      </c>
      <c r="E6926">
        <v>174.31</v>
      </c>
      <c r="F6926" t="s">
        <v>238</v>
      </c>
      <c r="G6926">
        <f>_xlfn.XLOOKUP(A6926,'List of Molecules Used'!$D$3:$D$55,'List of Molecules Used'!$E$3:$E$55,"",0,1)</f>
        <v>374.9</v>
      </c>
      <c r="H6926">
        <f>_xlfn.XLOOKUP(A6926,'List of Molecules Used'!$D$3:$D$55,'List of Molecules Used'!$F$3:$F$55,"",0,1)</f>
        <v>29.25</v>
      </c>
    </row>
    <row r="6927" spans="1:8">
      <c r="A6927" s="2" t="s">
        <v>185</v>
      </c>
      <c r="B6927" s="2"/>
      <c r="C6927">
        <v>449.88</v>
      </c>
      <c r="D6927">
        <v>7.5</v>
      </c>
      <c r="E6927">
        <v>174.57</v>
      </c>
      <c r="F6927" t="s">
        <v>238</v>
      </c>
      <c r="G6927">
        <f>_xlfn.XLOOKUP(A6927,'List of Molecules Used'!$D$3:$D$55,'List of Molecules Used'!$E$3:$E$55,"",0,1)</f>
        <v>374.9</v>
      </c>
      <c r="H6927">
        <f>_xlfn.XLOOKUP(A6927,'List of Molecules Used'!$D$3:$D$55,'List of Molecules Used'!$F$3:$F$55,"",0,1)</f>
        <v>29.25</v>
      </c>
    </row>
    <row r="6928" spans="1:8">
      <c r="A6928" s="2" t="s">
        <v>185</v>
      </c>
      <c r="B6928" s="2"/>
      <c r="C6928">
        <v>449.88</v>
      </c>
      <c r="D6928">
        <v>8</v>
      </c>
      <c r="E6928">
        <v>174.82</v>
      </c>
      <c r="F6928" t="s">
        <v>238</v>
      </c>
      <c r="G6928">
        <f>_xlfn.XLOOKUP(A6928,'List of Molecules Used'!$D$3:$D$55,'List of Molecules Used'!$E$3:$E$55,"",0,1)</f>
        <v>374.9</v>
      </c>
      <c r="H6928">
        <f>_xlfn.XLOOKUP(A6928,'List of Molecules Used'!$D$3:$D$55,'List of Molecules Used'!$F$3:$F$55,"",0,1)</f>
        <v>29.25</v>
      </c>
    </row>
    <row r="6929" spans="1:8">
      <c r="A6929" s="2" t="s">
        <v>185</v>
      </c>
      <c r="B6929" s="2"/>
      <c r="C6929">
        <v>449.88</v>
      </c>
      <c r="D6929">
        <v>8.5</v>
      </c>
      <c r="E6929">
        <v>175.08</v>
      </c>
      <c r="F6929" t="s">
        <v>238</v>
      </c>
      <c r="G6929">
        <f>_xlfn.XLOOKUP(A6929,'List of Molecules Used'!$D$3:$D$55,'List of Molecules Used'!$E$3:$E$55,"",0,1)</f>
        <v>374.9</v>
      </c>
      <c r="H6929">
        <f>_xlfn.XLOOKUP(A6929,'List of Molecules Used'!$D$3:$D$55,'List of Molecules Used'!$F$3:$F$55,"",0,1)</f>
        <v>29.25</v>
      </c>
    </row>
    <row r="6930" spans="1:8">
      <c r="A6930" s="2" t="s">
        <v>185</v>
      </c>
      <c r="B6930" s="2"/>
      <c r="C6930">
        <v>449.88</v>
      </c>
      <c r="D6930">
        <v>9</v>
      </c>
      <c r="E6930">
        <v>175.35</v>
      </c>
      <c r="F6930" t="s">
        <v>238</v>
      </c>
      <c r="G6930">
        <f>_xlfn.XLOOKUP(A6930,'List of Molecules Used'!$D$3:$D$55,'List of Molecules Used'!$E$3:$E$55,"",0,1)</f>
        <v>374.9</v>
      </c>
      <c r="H6930">
        <f>_xlfn.XLOOKUP(A6930,'List of Molecules Used'!$D$3:$D$55,'List of Molecules Used'!$F$3:$F$55,"",0,1)</f>
        <v>29.25</v>
      </c>
    </row>
    <row r="6931" spans="1:8">
      <c r="A6931" s="2" t="s">
        <v>185</v>
      </c>
      <c r="B6931" s="2"/>
      <c r="C6931">
        <v>449.88</v>
      </c>
      <c r="D6931">
        <v>9.5</v>
      </c>
      <c r="E6931">
        <v>175.61</v>
      </c>
      <c r="F6931" t="s">
        <v>238</v>
      </c>
      <c r="G6931">
        <f>_xlfn.XLOOKUP(A6931,'List of Molecules Used'!$D$3:$D$55,'List of Molecules Used'!$E$3:$E$55,"",0,1)</f>
        <v>374.9</v>
      </c>
      <c r="H6931">
        <f>_xlfn.XLOOKUP(A6931,'List of Molecules Used'!$D$3:$D$55,'List of Molecules Used'!$F$3:$F$55,"",0,1)</f>
        <v>29.25</v>
      </c>
    </row>
    <row r="6932" spans="1:8">
      <c r="A6932" s="2" t="s">
        <v>185</v>
      </c>
      <c r="B6932" s="2"/>
      <c r="C6932">
        <v>449.88</v>
      </c>
      <c r="D6932">
        <v>10</v>
      </c>
      <c r="E6932">
        <v>175.89</v>
      </c>
      <c r="F6932" t="s">
        <v>238</v>
      </c>
      <c r="G6932">
        <f>_xlfn.XLOOKUP(A6932,'List of Molecules Used'!$D$3:$D$55,'List of Molecules Used'!$E$3:$E$55,"",0,1)</f>
        <v>374.9</v>
      </c>
      <c r="H6932">
        <f>_xlfn.XLOOKUP(A6932,'List of Molecules Used'!$D$3:$D$55,'List of Molecules Used'!$F$3:$F$55,"",0,1)</f>
        <v>29.25</v>
      </c>
    </row>
    <row r="6933" spans="1:8">
      <c r="A6933" s="2" t="s">
        <v>189</v>
      </c>
      <c r="B6933" s="2"/>
      <c r="C6933">
        <v>247.46</v>
      </c>
      <c r="D6933">
        <v>1</v>
      </c>
      <c r="E6933">
        <v>184.21</v>
      </c>
      <c r="F6933" t="s">
        <v>237</v>
      </c>
      <c r="G6933">
        <f>_xlfn.XLOOKUP(A6933,'List of Molecules Used'!$D$3:$D$55,'List of Molecules Used'!$E$3:$E$55,"",0,1)</f>
        <v>412.44</v>
      </c>
      <c r="H6933">
        <f>_xlfn.XLOOKUP(A6933,'List of Molecules Used'!$D$3:$D$55,'List of Molecules Used'!$F$3:$F$55,"",0,1)</f>
        <v>34.200000000000003</v>
      </c>
    </row>
    <row r="6934" spans="1:8">
      <c r="A6934" s="2" t="s">
        <v>189</v>
      </c>
      <c r="B6934" s="2"/>
      <c r="C6934">
        <v>247.46</v>
      </c>
      <c r="D6934">
        <v>1.5</v>
      </c>
      <c r="E6934">
        <v>184.2</v>
      </c>
      <c r="F6934" t="s">
        <v>237</v>
      </c>
      <c r="G6934">
        <f>_xlfn.XLOOKUP(A6934,'List of Molecules Used'!$D$3:$D$55,'List of Molecules Used'!$E$3:$E$55,"",0,1)</f>
        <v>412.44</v>
      </c>
      <c r="H6934">
        <f>_xlfn.XLOOKUP(A6934,'List of Molecules Used'!$D$3:$D$55,'List of Molecules Used'!$F$3:$F$55,"",0,1)</f>
        <v>34.200000000000003</v>
      </c>
    </row>
    <row r="6935" spans="1:8">
      <c r="A6935" s="2" t="s">
        <v>189</v>
      </c>
      <c r="B6935" s="2"/>
      <c r="C6935">
        <v>247.46</v>
      </c>
      <c r="D6935">
        <v>2</v>
      </c>
      <c r="E6935">
        <v>184.18</v>
      </c>
      <c r="F6935" t="s">
        <v>237</v>
      </c>
      <c r="G6935">
        <f>_xlfn.XLOOKUP(A6935,'List of Molecules Used'!$D$3:$D$55,'List of Molecules Used'!$E$3:$E$55,"",0,1)</f>
        <v>412.44</v>
      </c>
      <c r="H6935">
        <f>_xlfn.XLOOKUP(A6935,'List of Molecules Used'!$D$3:$D$55,'List of Molecules Used'!$F$3:$F$55,"",0,1)</f>
        <v>34.200000000000003</v>
      </c>
    </row>
    <row r="6936" spans="1:8">
      <c r="A6936" s="2" t="s">
        <v>189</v>
      </c>
      <c r="B6936" s="2"/>
      <c r="C6936">
        <v>247.46</v>
      </c>
      <c r="D6936">
        <v>2.5</v>
      </c>
      <c r="E6936">
        <v>184.17</v>
      </c>
      <c r="F6936" t="s">
        <v>237</v>
      </c>
      <c r="G6936">
        <f>_xlfn.XLOOKUP(A6936,'List of Molecules Used'!$D$3:$D$55,'List of Molecules Used'!$E$3:$E$55,"",0,1)</f>
        <v>412.44</v>
      </c>
      <c r="H6936">
        <f>_xlfn.XLOOKUP(A6936,'List of Molecules Used'!$D$3:$D$55,'List of Molecules Used'!$F$3:$F$55,"",0,1)</f>
        <v>34.200000000000003</v>
      </c>
    </row>
    <row r="6937" spans="1:8">
      <c r="A6937" s="2" t="s">
        <v>189</v>
      </c>
      <c r="B6937" s="2"/>
      <c r="C6937">
        <v>247.46</v>
      </c>
      <c r="D6937">
        <v>3</v>
      </c>
      <c r="E6937">
        <v>184.16</v>
      </c>
      <c r="F6937" t="s">
        <v>237</v>
      </c>
      <c r="G6937">
        <f>_xlfn.XLOOKUP(A6937,'List of Molecules Used'!$D$3:$D$55,'List of Molecules Used'!$E$3:$E$55,"",0,1)</f>
        <v>412.44</v>
      </c>
      <c r="H6937">
        <f>_xlfn.XLOOKUP(A6937,'List of Molecules Used'!$D$3:$D$55,'List of Molecules Used'!$F$3:$F$55,"",0,1)</f>
        <v>34.200000000000003</v>
      </c>
    </row>
    <row r="6938" spans="1:8">
      <c r="A6938" s="2" t="s">
        <v>189</v>
      </c>
      <c r="B6938" s="2"/>
      <c r="C6938">
        <v>247.46</v>
      </c>
      <c r="D6938">
        <v>3.5</v>
      </c>
      <c r="E6938">
        <v>184.15</v>
      </c>
      <c r="F6938" t="s">
        <v>237</v>
      </c>
      <c r="G6938">
        <f>_xlfn.XLOOKUP(A6938,'List of Molecules Used'!$D$3:$D$55,'List of Molecules Used'!$E$3:$E$55,"",0,1)</f>
        <v>412.44</v>
      </c>
      <c r="H6938">
        <f>_xlfn.XLOOKUP(A6938,'List of Molecules Used'!$D$3:$D$55,'List of Molecules Used'!$F$3:$F$55,"",0,1)</f>
        <v>34.200000000000003</v>
      </c>
    </row>
    <row r="6939" spans="1:8">
      <c r="A6939" s="2" t="s">
        <v>189</v>
      </c>
      <c r="B6939" s="2"/>
      <c r="C6939">
        <v>247.46</v>
      </c>
      <c r="D6939">
        <v>4</v>
      </c>
      <c r="E6939">
        <v>184.14</v>
      </c>
      <c r="F6939" t="s">
        <v>237</v>
      </c>
      <c r="G6939">
        <f>_xlfn.XLOOKUP(A6939,'List of Molecules Used'!$D$3:$D$55,'List of Molecules Used'!$E$3:$E$55,"",0,1)</f>
        <v>412.44</v>
      </c>
      <c r="H6939">
        <f>_xlfn.XLOOKUP(A6939,'List of Molecules Used'!$D$3:$D$55,'List of Molecules Used'!$F$3:$F$55,"",0,1)</f>
        <v>34.200000000000003</v>
      </c>
    </row>
    <row r="6940" spans="1:8">
      <c r="A6940" s="2" t="s">
        <v>189</v>
      </c>
      <c r="B6940" s="2"/>
      <c r="C6940">
        <v>247.46</v>
      </c>
      <c r="D6940">
        <v>4.5</v>
      </c>
      <c r="E6940">
        <v>184.13</v>
      </c>
      <c r="F6940" t="s">
        <v>237</v>
      </c>
      <c r="G6940">
        <f>_xlfn.XLOOKUP(A6940,'List of Molecules Used'!$D$3:$D$55,'List of Molecules Used'!$E$3:$E$55,"",0,1)</f>
        <v>412.44</v>
      </c>
      <c r="H6940">
        <f>_xlfn.XLOOKUP(A6940,'List of Molecules Used'!$D$3:$D$55,'List of Molecules Used'!$F$3:$F$55,"",0,1)</f>
        <v>34.200000000000003</v>
      </c>
    </row>
    <row r="6941" spans="1:8">
      <c r="A6941" s="2" t="s">
        <v>189</v>
      </c>
      <c r="B6941" s="2"/>
      <c r="C6941">
        <v>247.46</v>
      </c>
      <c r="D6941">
        <v>5</v>
      </c>
      <c r="E6941">
        <v>184.11</v>
      </c>
      <c r="F6941" t="s">
        <v>237</v>
      </c>
      <c r="G6941">
        <f>_xlfn.XLOOKUP(A6941,'List of Molecules Used'!$D$3:$D$55,'List of Molecules Used'!$E$3:$E$55,"",0,1)</f>
        <v>412.44</v>
      </c>
      <c r="H6941">
        <f>_xlfn.XLOOKUP(A6941,'List of Molecules Used'!$D$3:$D$55,'List of Molecules Used'!$F$3:$F$55,"",0,1)</f>
        <v>34.200000000000003</v>
      </c>
    </row>
    <row r="6942" spans="1:8">
      <c r="A6942" s="2" t="s">
        <v>189</v>
      </c>
      <c r="B6942" s="2"/>
      <c r="C6942">
        <v>247.46</v>
      </c>
      <c r="D6942">
        <v>5.5</v>
      </c>
      <c r="E6942">
        <v>184.1</v>
      </c>
      <c r="F6942" t="s">
        <v>237</v>
      </c>
      <c r="G6942">
        <f>_xlfn.XLOOKUP(A6942,'List of Molecules Used'!$D$3:$D$55,'List of Molecules Used'!$E$3:$E$55,"",0,1)</f>
        <v>412.44</v>
      </c>
      <c r="H6942">
        <f>_xlfn.XLOOKUP(A6942,'List of Molecules Used'!$D$3:$D$55,'List of Molecules Used'!$F$3:$F$55,"",0,1)</f>
        <v>34.200000000000003</v>
      </c>
    </row>
    <row r="6943" spans="1:8">
      <c r="A6943" s="2" t="s">
        <v>189</v>
      </c>
      <c r="B6943" s="2"/>
      <c r="C6943">
        <v>247.46</v>
      </c>
      <c r="D6943">
        <v>6</v>
      </c>
      <c r="E6943">
        <v>184.09</v>
      </c>
      <c r="F6943" t="s">
        <v>237</v>
      </c>
      <c r="G6943">
        <f>_xlfn.XLOOKUP(A6943,'List of Molecules Used'!$D$3:$D$55,'List of Molecules Used'!$E$3:$E$55,"",0,1)</f>
        <v>412.44</v>
      </c>
      <c r="H6943">
        <f>_xlfn.XLOOKUP(A6943,'List of Molecules Used'!$D$3:$D$55,'List of Molecules Used'!$F$3:$F$55,"",0,1)</f>
        <v>34.200000000000003</v>
      </c>
    </row>
    <row r="6944" spans="1:8">
      <c r="A6944" s="2" t="s">
        <v>189</v>
      </c>
      <c r="B6944" s="2"/>
      <c r="C6944">
        <v>247.46</v>
      </c>
      <c r="D6944">
        <v>6.5</v>
      </c>
      <c r="E6944">
        <v>184.08</v>
      </c>
      <c r="F6944" t="s">
        <v>237</v>
      </c>
      <c r="G6944">
        <f>_xlfn.XLOOKUP(A6944,'List of Molecules Used'!$D$3:$D$55,'List of Molecules Used'!$E$3:$E$55,"",0,1)</f>
        <v>412.44</v>
      </c>
      <c r="H6944">
        <f>_xlfn.XLOOKUP(A6944,'List of Molecules Used'!$D$3:$D$55,'List of Molecules Used'!$F$3:$F$55,"",0,1)</f>
        <v>34.200000000000003</v>
      </c>
    </row>
    <row r="6945" spans="1:8">
      <c r="A6945" s="2" t="s">
        <v>189</v>
      </c>
      <c r="B6945" s="2"/>
      <c r="C6945">
        <v>247.46</v>
      </c>
      <c r="D6945">
        <v>7</v>
      </c>
      <c r="E6945">
        <v>184.07</v>
      </c>
      <c r="F6945" t="s">
        <v>237</v>
      </c>
      <c r="G6945">
        <f>_xlfn.XLOOKUP(A6945,'List of Molecules Used'!$D$3:$D$55,'List of Molecules Used'!$E$3:$E$55,"",0,1)</f>
        <v>412.44</v>
      </c>
      <c r="H6945">
        <f>_xlfn.XLOOKUP(A6945,'List of Molecules Used'!$D$3:$D$55,'List of Molecules Used'!$F$3:$F$55,"",0,1)</f>
        <v>34.200000000000003</v>
      </c>
    </row>
    <row r="6946" spans="1:8">
      <c r="A6946" s="2" t="s">
        <v>189</v>
      </c>
      <c r="B6946" s="2"/>
      <c r="C6946">
        <v>247.46</v>
      </c>
      <c r="D6946">
        <v>7.5</v>
      </c>
      <c r="E6946">
        <v>184.06</v>
      </c>
      <c r="F6946" t="s">
        <v>237</v>
      </c>
      <c r="G6946">
        <f>_xlfn.XLOOKUP(A6946,'List of Molecules Used'!$D$3:$D$55,'List of Molecules Used'!$E$3:$E$55,"",0,1)</f>
        <v>412.44</v>
      </c>
      <c r="H6946">
        <f>_xlfn.XLOOKUP(A6946,'List of Molecules Used'!$D$3:$D$55,'List of Molecules Used'!$F$3:$F$55,"",0,1)</f>
        <v>34.200000000000003</v>
      </c>
    </row>
    <row r="6947" spans="1:8">
      <c r="A6947" s="2" t="s">
        <v>189</v>
      </c>
      <c r="B6947" s="2"/>
      <c r="C6947">
        <v>247.46</v>
      </c>
      <c r="D6947">
        <v>8</v>
      </c>
      <c r="E6947">
        <v>184.05</v>
      </c>
      <c r="F6947" t="s">
        <v>237</v>
      </c>
      <c r="G6947">
        <f>_xlfn.XLOOKUP(A6947,'List of Molecules Used'!$D$3:$D$55,'List of Molecules Used'!$E$3:$E$55,"",0,1)</f>
        <v>412.44</v>
      </c>
      <c r="H6947">
        <f>_xlfn.XLOOKUP(A6947,'List of Molecules Used'!$D$3:$D$55,'List of Molecules Used'!$F$3:$F$55,"",0,1)</f>
        <v>34.200000000000003</v>
      </c>
    </row>
    <row r="6948" spans="1:8">
      <c r="A6948" s="2" t="s">
        <v>189</v>
      </c>
      <c r="B6948" s="2"/>
      <c r="C6948">
        <v>247.46</v>
      </c>
      <c r="D6948">
        <v>8.5</v>
      </c>
      <c r="E6948">
        <v>184.03</v>
      </c>
      <c r="F6948" t="s">
        <v>237</v>
      </c>
      <c r="G6948">
        <f>_xlfn.XLOOKUP(A6948,'List of Molecules Used'!$D$3:$D$55,'List of Molecules Used'!$E$3:$E$55,"",0,1)</f>
        <v>412.44</v>
      </c>
      <c r="H6948">
        <f>_xlfn.XLOOKUP(A6948,'List of Molecules Used'!$D$3:$D$55,'List of Molecules Used'!$F$3:$F$55,"",0,1)</f>
        <v>34.200000000000003</v>
      </c>
    </row>
    <row r="6949" spans="1:8">
      <c r="A6949" s="2" t="s">
        <v>189</v>
      </c>
      <c r="B6949" s="2"/>
      <c r="C6949">
        <v>247.46</v>
      </c>
      <c r="D6949">
        <v>9</v>
      </c>
      <c r="E6949">
        <v>184.02</v>
      </c>
      <c r="F6949" t="s">
        <v>237</v>
      </c>
      <c r="G6949">
        <f>_xlfn.XLOOKUP(A6949,'List of Molecules Used'!$D$3:$D$55,'List of Molecules Used'!$E$3:$E$55,"",0,1)</f>
        <v>412.44</v>
      </c>
      <c r="H6949">
        <f>_xlfn.XLOOKUP(A6949,'List of Molecules Used'!$D$3:$D$55,'List of Molecules Used'!$F$3:$F$55,"",0,1)</f>
        <v>34.200000000000003</v>
      </c>
    </row>
    <row r="6950" spans="1:8">
      <c r="A6950" s="2" t="s">
        <v>189</v>
      </c>
      <c r="B6950" s="2"/>
      <c r="C6950">
        <v>247.46</v>
      </c>
      <c r="D6950">
        <v>9.5</v>
      </c>
      <c r="E6950">
        <v>184.01</v>
      </c>
      <c r="F6950" t="s">
        <v>237</v>
      </c>
      <c r="G6950">
        <f>_xlfn.XLOOKUP(A6950,'List of Molecules Used'!$D$3:$D$55,'List of Molecules Used'!$E$3:$E$55,"",0,1)</f>
        <v>412.44</v>
      </c>
      <c r="H6950">
        <f>_xlfn.XLOOKUP(A6950,'List of Molecules Used'!$D$3:$D$55,'List of Molecules Used'!$F$3:$F$55,"",0,1)</f>
        <v>34.200000000000003</v>
      </c>
    </row>
    <row r="6951" spans="1:8">
      <c r="A6951" s="2" t="s">
        <v>189</v>
      </c>
      <c r="B6951" s="2"/>
      <c r="C6951">
        <v>247.46</v>
      </c>
      <c r="D6951">
        <v>10</v>
      </c>
      <c r="E6951">
        <v>184</v>
      </c>
      <c r="F6951" t="s">
        <v>237</v>
      </c>
      <c r="G6951">
        <f>_xlfn.XLOOKUP(A6951,'List of Molecules Used'!$D$3:$D$55,'List of Molecules Used'!$E$3:$E$55,"",0,1)</f>
        <v>412.44</v>
      </c>
      <c r="H6951">
        <f>_xlfn.XLOOKUP(A6951,'List of Molecules Used'!$D$3:$D$55,'List of Molecules Used'!$F$3:$F$55,"",0,1)</f>
        <v>34.200000000000003</v>
      </c>
    </row>
    <row r="6952" spans="1:8">
      <c r="A6952" s="2" t="s">
        <v>189</v>
      </c>
      <c r="B6952" s="2"/>
      <c r="C6952">
        <v>288.70999999999998</v>
      </c>
      <c r="D6952">
        <v>1</v>
      </c>
      <c r="E6952">
        <v>129.97999999999999</v>
      </c>
      <c r="F6952" t="s">
        <v>238</v>
      </c>
      <c r="G6952">
        <f>_xlfn.XLOOKUP(A6952,'List of Molecules Used'!$D$3:$D$55,'List of Molecules Used'!$E$3:$E$55,"",0,1)</f>
        <v>412.44</v>
      </c>
      <c r="H6952">
        <f>_xlfn.XLOOKUP(A6952,'List of Molecules Used'!$D$3:$D$55,'List of Molecules Used'!$F$3:$F$55,"",0,1)</f>
        <v>34.200000000000003</v>
      </c>
    </row>
    <row r="6953" spans="1:8">
      <c r="A6953" s="2" t="s">
        <v>189</v>
      </c>
      <c r="B6953" s="2"/>
      <c r="C6953">
        <v>288.70999999999998</v>
      </c>
      <c r="D6953">
        <v>1.4631000000000001</v>
      </c>
      <c r="E6953">
        <v>131.84</v>
      </c>
      <c r="F6953" t="s">
        <v>238</v>
      </c>
      <c r="G6953">
        <f>_xlfn.XLOOKUP(A6953,'List of Molecules Used'!$D$3:$D$55,'List of Molecules Used'!$E$3:$E$55,"",0,1)</f>
        <v>412.44</v>
      </c>
      <c r="H6953">
        <f>_xlfn.XLOOKUP(A6953,'List of Molecules Used'!$D$3:$D$55,'List of Molecules Used'!$F$3:$F$55,"",0,1)</f>
        <v>34.200000000000003</v>
      </c>
    </row>
    <row r="6954" spans="1:8">
      <c r="A6954" s="2" t="s">
        <v>189</v>
      </c>
      <c r="B6954" s="2"/>
      <c r="C6954">
        <v>288.70999999999998</v>
      </c>
      <c r="D6954">
        <v>1.4631000000000001</v>
      </c>
      <c r="E6954">
        <v>189.26</v>
      </c>
      <c r="F6954" t="s">
        <v>237</v>
      </c>
      <c r="G6954">
        <f>_xlfn.XLOOKUP(A6954,'List of Molecules Used'!$D$3:$D$55,'List of Molecules Used'!$E$3:$E$55,"",0,1)</f>
        <v>412.44</v>
      </c>
      <c r="H6954">
        <f>_xlfn.XLOOKUP(A6954,'List of Molecules Used'!$D$3:$D$55,'List of Molecules Used'!$F$3:$F$55,"",0,1)</f>
        <v>34.200000000000003</v>
      </c>
    </row>
    <row r="6955" spans="1:8">
      <c r="A6955" s="2" t="s">
        <v>189</v>
      </c>
      <c r="B6955" s="2"/>
      <c r="C6955">
        <v>288.70999999999998</v>
      </c>
      <c r="D6955">
        <v>1.5</v>
      </c>
      <c r="E6955">
        <v>189.26</v>
      </c>
      <c r="F6955" t="s">
        <v>237</v>
      </c>
      <c r="G6955">
        <f>_xlfn.XLOOKUP(A6955,'List of Molecules Used'!$D$3:$D$55,'List of Molecules Used'!$E$3:$E$55,"",0,1)</f>
        <v>412.44</v>
      </c>
      <c r="H6955">
        <f>_xlfn.XLOOKUP(A6955,'List of Molecules Used'!$D$3:$D$55,'List of Molecules Used'!$F$3:$F$55,"",0,1)</f>
        <v>34.200000000000003</v>
      </c>
    </row>
    <row r="6956" spans="1:8">
      <c r="A6956" s="2" t="s">
        <v>189</v>
      </c>
      <c r="B6956" s="2"/>
      <c r="C6956">
        <v>288.70999999999998</v>
      </c>
      <c r="D6956">
        <v>2</v>
      </c>
      <c r="E6956">
        <v>189.23</v>
      </c>
      <c r="F6956" t="s">
        <v>237</v>
      </c>
      <c r="G6956">
        <f>_xlfn.XLOOKUP(A6956,'List of Molecules Used'!$D$3:$D$55,'List of Molecules Used'!$E$3:$E$55,"",0,1)</f>
        <v>412.44</v>
      </c>
      <c r="H6956">
        <f>_xlfn.XLOOKUP(A6956,'List of Molecules Used'!$D$3:$D$55,'List of Molecules Used'!$F$3:$F$55,"",0,1)</f>
        <v>34.200000000000003</v>
      </c>
    </row>
    <row r="6957" spans="1:8">
      <c r="A6957" s="2" t="s">
        <v>189</v>
      </c>
      <c r="B6957" s="2"/>
      <c r="C6957">
        <v>288.70999999999998</v>
      </c>
      <c r="D6957">
        <v>2.5</v>
      </c>
      <c r="E6957">
        <v>189.21</v>
      </c>
      <c r="F6957" t="s">
        <v>237</v>
      </c>
      <c r="G6957">
        <f>_xlfn.XLOOKUP(A6957,'List of Molecules Used'!$D$3:$D$55,'List of Molecules Used'!$E$3:$E$55,"",0,1)</f>
        <v>412.44</v>
      </c>
      <c r="H6957">
        <f>_xlfn.XLOOKUP(A6957,'List of Molecules Used'!$D$3:$D$55,'List of Molecules Used'!$F$3:$F$55,"",0,1)</f>
        <v>34.200000000000003</v>
      </c>
    </row>
    <row r="6958" spans="1:8">
      <c r="A6958" s="2" t="s">
        <v>189</v>
      </c>
      <c r="B6958" s="2"/>
      <c r="C6958">
        <v>288.70999999999998</v>
      </c>
      <c r="D6958">
        <v>3</v>
      </c>
      <c r="E6958">
        <v>189.18</v>
      </c>
      <c r="F6958" t="s">
        <v>237</v>
      </c>
      <c r="G6958">
        <f>_xlfn.XLOOKUP(A6958,'List of Molecules Used'!$D$3:$D$55,'List of Molecules Used'!$E$3:$E$55,"",0,1)</f>
        <v>412.44</v>
      </c>
      <c r="H6958">
        <f>_xlfn.XLOOKUP(A6958,'List of Molecules Used'!$D$3:$D$55,'List of Molecules Used'!$F$3:$F$55,"",0,1)</f>
        <v>34.200000000000003</v>
      </c>
    </row>
    <row r="6959" spans="1:8">
      <c r="A6959" s="2" t="s">
        <v>189</v>
      </c>
      <c r="B6959" s="2"/>
      <c r="C6959">
        <v>288.70999999999998</v>
      </c>
      <c r="D6959">
        <v>3.5</v>
      </c>
      <c r="E6959">
        <v>189.16</v>
      </c>
      <c r="F6959" t="s">
        <v>237</v>
      </c>
      <c r="G6959">
        <f>_xlfn.XLOOKUP(A6959,'List of Molecules Used'!$D$3:$D$55,'List of Molecules Used'!$E$3:$E$55,"",0,1)</f>
        <v>412.44</v>
      </c>
      <c r="H6959">
        <f>_xlfn.XLOOKUP(A6959,'List of Molecules Used'!$D$3:$D$55,'List of Molecules Used'!$F$3:$F$55,"",0,1)</f>
        <v>34.200000000000003</v>
      </c>
    </row>
    <row r="6960" spans="1:8">
      <c r="A6960" s="2" t="s">
        <v>189</v>
      </c>
      <c r="B6960" s="2"/>
      <c r="C6960">
        <v>288.70999999999998</v>
      </c>
      <c r="D6960">
        <v>4</v>
      </c>
      <c r="E6960">
        <v>189.13</v>
      </c>
      <c r="F6960" t="s">
        <v>237</v>
      </c>
      <c r="G6960">
        <f>_xlfn.XLOOKUP(A6960,'List of Molecules Used'!$D$3:$D$55,'List of Molecules Used'!$E$3:$E$55,"",0,1)</f>
        <v>412.44</v>
      </c>
      <c r="H6960">
        <f>_xlfn.XLOOKUP(A6960,'List of Molecules Used'!$D$3:$D$55,'List of Molecules Used'!$F$3:$F$55,"",0,1)</f>
        <v>34.200000000000003</v>
      </c>
    </row>
    <row r="6961" spans="1:8">
      <c r="A6961" s="2" t="s">
        <v>189</v>
      </c>
      <c r="B6961" s="2"/>
      <c r="C6961">
        <v>288.70999999999998</v>
      </c>
      <c r="D6961">
        <v>4.5</v>
      </c>
      <c r="E6961">
        <v>189.11</v>
      </c>
      <c r="F6961" t="s">
        <v>237</v>
      </c>
      <c r="G6961">
        <f>_xlfn.XLOOKUP(A6961,'List of Molecules Used'!$D$3:$D$55,'List of Molecules Used'!$E$3:$E$55,"",0,1)</f>
        <v>412.44</v>
      </c>
      <c r="H6961">
        <f>_xlfn.XLOOKUP(A6961,'List of Molecules Used'!$D$3:$D$55,'List of Molecules Used'!$F$3:$F$55,"",0,1)</f>
        <v>34.200000000000003</v>
      </c>
    </row>
    <row r="6962" spans="1:8">
      <c r="A6962" s="2" t="s">
        <v>189</v>
      </c>
      <c r="B6962" s="2"/>
      <c r="C6962">
        <v>288.70999999999998</v>
      </c>
      <c r="D6962">
        <v>5</v>
      </c>
      <c r="E6962">
        <v>189.08</v>
      </c>
      <c r="F6962" t="s">
        <v>237</v>
      </c>
      <c r="G6962">
        <f>_xlfn.XLOOKUP(A6962,'List of Molecules Used'!$D$3:$D$55,'List of Molecules Used'!$E$3:$E$55,"",0,1)</f>
        <v>412.44</v>
      </c>
      <c r="H6962">
        <f>_xlfn.XLOOKUP(A6962,'List of Molecules Used'!$D$3:$D$55,'List of Molecules Used'!$F$3:$F$55,"",0,1)</f>
        <v>34.200000000000003</v>
      </c>
    </row>
    <row r="6963" spans="1:8">
      <c r="A6963" s="2" t="s">
        <v>189</v>
      </c>
      <c r="B6963" s="2"/>
      <c r="C6963">
        <v>288.70999999999998</v>
      </c>
      <c r="D6963">
        <v>5.5</v>
      </c>
      <c r="E6963">
        <v>189.06</v>
      </c>
      <c r="F6963" t="s">
        <v>237</v>
      </c>
      <c r="G6963">
        <f>_xlfn.XLOOKUP(A6963,'List of Molecules Used'!$D$3:$D$55,'List of Molecules Used'!$E$3:$E$55,"",0,1)</f>
        <v>412.44</v>
      </c>
      <c r="H6963">
        <f>_xlfn.XLOOKUP(A6963,'List of Molecules Used'!$D$3:$D$55,'List of Molecules Used'!$F$3:$F$55,"",0,1)</f>
        <v>34.200000000000003</v>
      </c>
    </row>
    <row r="6964" spans="1:8">
      <c r="A6964" s="2" t="s">
        <v>189</v>
      </c>
      <c r="B6964" s="2"/>
      <c r="C6964">
        <v>288.70999999999998</v>
      </c>
      <c r="D6964">
        <v>6</v>
      </c>
      <c r="E6964">
        <v>189.03</v>
      </c>
      <c r="F6964" t="s">
        <v>237</v>
      </c>
      <c r="G6964">
        <f>_xlfn.XLOOKUP(A6964,'List of Molecules Used'!$D$3:$D$55,'List of Molecules Used'!$E$3:$E$55,"",0,1)</f>
        <v>412.44</v>
      </c>
      <c r="H6964">
        <f>_xlfn.XLOOKUP(A6964,'List of Molecules Used'!$D$3:$D$55,'List of Molecules Used'!$F$3:$F$55,"",0,1)</f>
        <v>34.200000000000003</v>
      </c>
    </row>
    <row r="6965" spans="1:8">
      <c r="A6965" s="2" t="s">
        <v>189</v>
      </c>
      <c r="B6965" s="2"/>
      <c r="C6965">
        <v>288.70999999999998</v>
      </c>
      <c r="D6965">
        <v>6.5</v>
      </c>
      <c r="E6965">
        <v>189.01</v>
      </c>
      <c r="F6965" t="s">
        <v>237</v>
      </c>
      <c r="G6965">
        <f>_xlfn.XLOOKUP(A6965,'List of Molecules Used'!$D$3:$D$55,'List of Molecules Used'!$E$3:$E$55,"",0,1)</f>
        <v>412.44</v>
      </c>
      <c r="H6965">
        <f>_xlfn.XLOOKUP(A6965,'List of Molecules Used'!$D$3:$D$55,'List of Molecules Used'!$F$3:$F$55,"",0,1)</f>
        <v>34.200000000000003</v>
      </c>
    </row>
    <row r="6966" spans="1:8">
      <c r="A6966" s="2" t="s">
        <v>189</v>
      </c>
      <c r="B6966" s="2"/>
      <c r="C6966">
        <v>288.70999999999998</v>
      </c>
      <c r="D6966">
        <v>7</v>
      </c>
      <c r="E6966">
        <v>188.98</v>
      </c>
      <c r="F6966" t="s">
        <v>237</v>
      </c>
      <c r="G6966">
        <f>_xlfn.XLOOKUP(A6966,'List of Molecules Used'!$D$3:$D$55,'List of Molecules Used'!$E$3:$E$55,"",0,1)</f>
        <v>412.44</v>
      </c>
      <c r="H6966">
        <f>_xlfn.XLOOKUP(A6966,'List of Molecules Used'!$D$3:$D$55,'List of Molecules Used'!$F$3:$F$55,"",0,1)</f>
        <v>34.200000000000003</v>
      </c>
    </row>
    <row r="6967" spans="1:8">
      <c r="A6967" s="2" t="s">
        <v>189</v>
      </c>
      <c r="B6967" s="2"/>
      <c r="C6967">
        <v>288.70999999999998</v>
      </c>
      <c r="D6967">
        <v>7.5</v>
      </c>
      <c r="E6967">
        <v>188.96</v>
      </c>
      <c r="F6967" t="s">
        <v>237</v>
      </c>
      <c r="G6967">
        <f>_xlfn.XLOOKUP(A6967,'List of Molecules Used'!$D$3:$D$55,'List of Molecules Used'!$E$3:$E$55,"",0,1)</f>
        <v>412.44</v>
      </c>
      <c r="H6967">
        <f>_xlfn.XLOOKUP(A6967,'List of Molecules Used'!$D$3:$D$55,'List of Molecules Used'!$F$3:$F$55,"",0,1)</f>
        <v>34.200000000000003</v>
      </c>
    </row>
    <row r="6968" spans="1:8">
      <c r="A6968" s="2" t="s">
        <v>189</v>
      </c>
      <c r="B6968" s="2"/>
      <c r="C6968">
        <v>288.70999999999998</v>
      </c>
      <c r="D6968">
        <v>8</v>
      </c>
      <c r="E6968">
        <v>188.93</v>
      </c>
      <c r="F6968" t="s">
        <v>237</v>
      </c>
      <c r="G6968">
        <f>_xlfn.XLOOKUP(A6968,'List of Molecules Used'!$D$3:$D$55,'List of Molecules Used'!$E$3:$E$55,"",0,1)</f>
        <v>412.44</v>
      </c>
      <c r="H6968">
        <f>_xlfn.XLOOKUP(A6968,'List of Molecules Used'!$D$3:$D$55,'List of Molecules Used'!$F$3:$F$55,"",0,1)</f>
        <v>34.200000000000003</v>
      </c>
    </row>
    <row r="6969" spans="1:8">
      <c r="A6969" s="2" t="s">
        <v>189</v>
      </c>
      <c r="B6969" s="2"/>
      <c r="C6969">
        <v>288.70999999999998</v>
      </c>
      <c r="D6969">
        <v>8.5</v>
      </c>
      <c r="E6969">
        <v>188.91</v>
      </c>
      <c r="F6969" t="s">
        <v>237</v>
      </c>
      <c r="G6969">
        <f>_xlfn.XLOOKUP(A6969,'List of Molecules Used'!$D$3:$D$55,'List of Molecules Used'!$E$3:$E$55,"",0,1)</f>
        <v>412.44</v>
      </c>
      <c r="H6969">
        <f>_xlfn.XLOOKUP(A6969,'List of Molecules Used'!$D$3:$D$55,'List of Molecules Used'!$F$3:$F$55,"",0,1)</f>
        <v>34.200000000000003</v>
      </c>
    </row>
    <row r="6970" spans="1:8">
      <c r="A6970" s="2" t="s">
        <v>189</v>
      </c>
      <c r="B6970" s="2"/>
      <c r="C6970">
        <v>288.70999999999998</v>
      </c>
      <c r="D6970">
        <v>9</v>
      </c>
      <c r="E6970">
        <v>188.88</v>
      </c>
      <c r="F6970" t="s">
        <v>237</v>
      </c>
      <c r="G6970">
        <f>_xlfn.XLOOKUP(A6970,'List of Molecules Used'!$D$3:$D$55,'List of Molecules Used'!$E$3:$E$55,"",0,1)</f>
        <v>412.44</v>
      </c>
      <c r="H6970">
        <f>_xlfn.XLOOKUP(A6970,'List of Molecules Used'!$D$3:$D$55,'List of Molecules Used'!$F$3:$F$55,"",0,1)</f>
        <v>34.200000000000003</v>
      </c>
    </row>
    <row r="6971" spans="1:8">
      <c r="A6971" s="2" t="s">
        <v>189</v>
      </c>
      <c r="B6971" s="2"/>
      <c r="C6971">
        <v>288.70999999999998</v>
      </c>
      <c r="D6971">
        <v>9.5</v>
      </c>
      <c r="E6971">
        <v>188.86</v>
      </c>
      <c r="F6971" t="s">
        <v>237</v>
      </c>
      <c r="G6971">
        <f>_xlfn.XLOOKUP(A6971,'List of Molecules Used'!$D$3:$D$55,'List of Molecules Used'!$E$3:$E$55,"",0,1)</f>
        <v>412.44</v>
      </c>
      <c r="H6971">
        <f>_xlfn.XLOOKUP(A6971,'List of Molecules Used'!$D$3:$D$55,'List of Molecules Used'!$F$3:$F$55,"",0,1)</f>
        <v>34.200000000000003</v>
      </c>
    </row>
    <row r="6972" spans="1:8">
      <c r="A6972" s="2" t="s">
        <v>189</v>
      </c>
      <c r="B6972" s="2"/>
      <c r="C6972">
        <v>288.70999999999998</v>
      </c>
      <c r="D6972">
        <v>10</v>
      </c>
      <c r="E6972">
        <v>188.84</v>
      </c>
      <c r="F6972" t="s">
        <v>237</v>
      </c>
      <c r="G6972">
        <f>_xlfn.XLOOKUP(A6972,'List of Molecules Used'!$D$3:$D$55,'List of Molecules Used'!$E$3:$E$55,"",0,1)</f>
        <v>412.44</v>
      </c>
      <c r="H6972">
        <f>_xlfn.XLOOKUP(A6972,'List of Molecules Used'!$D$3:$D$55,'List of Molecules Used'!$F$3:$F$55,"",0,1)</f>
        <v>34.200000000000003</v>
      </c>
    </row>
    <row r="6973" spans="1:8">
      <c r="A6973" s="2" t="s">
        <v>189</v>
      </c>
      <c r="B6973" s="2"/>
      <c r="C6973">
        <v>329.95</v>
      </c>
      <c r="D6973">
        <v>1</v>
      </c>
      <c r="E6973">
        <v>138.25</v>
      </c>
      <c r="F6973" t="s">
        <v>238</v>
      </c>
      <c r="G6973">
        <f>_xlfn.XLOOKUP(A6973,'List of Molecules Used'!$D$3:$D$55,'List of Molecules Used'!$E$3:$E$55,"",0,1)</f>
        <v>412.44</v>
      </c>
      <c r="H6973">
        <f>_xlfn.XLOOKUP(A6973,'List of Molecules Used'!$D$3:$D$55,'List of Molecules Used'!$F$3:$F$55,"",0,1)</f>
        <v>34.200000000000003</v>
      </c>
    </row>
    <row r="6974" spans="1:8">
      <c r="A6974" s="2" t="s">
        <v>189</v>
      </c>
      <c r="B6974" s="2"/>
      <c r="C6974">
        <v>329.95</v>
      </c>
      <c r="D6974">
        <v>1.5</v>
      </c>
      <c r="E6974">
        <v>139.34</v>
      </c>
      <c r="F6974" t="s">
        <v>238</v>
      </c>
      <c r="G6974">
        <f>_xlfn.XLOOKUP(A6974,'List of Molecules Used'!$D$3:$D$55,'List of Molecules Used'!$E$3:$E$55,"",0,1)</f>
        <v>412.44</v>
      </c>
      <c r="H6974">
        <f>_xlfn.XLOOKUP(A6974,'List of Molecules Used'!$D$3:$D$55,'List of Molecules Used'!$F$3:$F$55,"",0,1)</f>
        <v>34.200000000000003</v>
      </c>
    </row>
    <row r="6975" spans="1:8">
      <c r="A6975" s="2" t="s">
        <v>189</v>
      </c>
      <c r="B6975" s="2"/>
      <c r="C6975">
        <v>329.95</v>
      </c>
      <c r="D6975">
        <v>2</v>
      </c>
      <c r="E6975">
        <v>140.49</v>
      </c>
      <c r="F6975" t="s">
        <v>238</v>
      </c>
      <c r="G6975">
        <f>_xlfn.XLOOKUP(A6975,'List of Molecules Used'!$D$3:$D$55,'List of Molecules Used'!$E$3:$E$55,"",0,1)</f>
        <v>412.44</v>
      </c>
      <c r="H6975">
        <f>_xlfn.XLOOKUP(A6975,'List of Molecules Used'!$D$3:$D$55,'List of Molecules Used'!$F$3:$F$55,"",0,1)</f>
        <v>34.200000000000003</v>
      </c>
    </row>
    <row r="6976" spans="1:8">
      <c r="A6976" s="2" t="s">
        <v>189</v>
      </c>
      <c r="B6976" s="2"/>
      <c r="C6976">
        <v>329.95</v>
      </c>
      <c r="D6976">
        <v>2.5</v>
      </c>
      <c r="E6976">
        <v>141.72999999999999</v>
      </c>
      <c r="F6976" t="s">
        <v>238</v>
      </c>
      <c r="G6976">
        <f>_xlfn.XLOOKUP(A6976,'List of Molecules Used'!$D$3:$D$55,'List of Molecules Used'!$E$3:$E$55,"",0,1)</f>
        <v>412.44</v>
      </c>
      <c r="H6976">
        <f>_xlfn.XLOOKUP(A6976,'List of Molecules Used'!$D$3:$D$55,'List of Molecules Used'!$F$3:$F$55,"",0,1)</f>
        <v>34.200000000000003</v>
      </c>
    </row>
    <row r="6977" spans="1:8">
      <c r="A6977" s="2" t="s">
        <v>189</v>
      </c>
      <c r="B6977" s="2"/>
      <c r="C6977">
        <v>329.95</v>
      </c>
      <c r="D6977">
        <v>3</v>
      </c>
      <c r="E6977">
        <v>143.07</v>
      </c>
      <c r="F6977" t="s">
        <v>238</v>
      </c>
      <c r="G6977">
        <f>_xlfn.XLOOKUP(A6977,'List of Molecules Used'!$D$3:$D$55,'List of Molecules Used'!$E$3:$E$55,"",0,1)</f>
        <v>412.44</v>
      </c>
      <c r="H6977">
        <f>_xlfn.XLOOKUP(A6977,'List of Molecules Used'!$D$3:$D$55,'List of Molecules Used'!$F$3:$F$55,"",0,1)</f>
        <v>34.200000000000003</v>
      </c>
    </row>
    <row r="6978" spans="1:8">
      <c r="A6978" s="2" t="s">
        <v>189</v>
      </c>
      <c r="B6978" s="2"/>
      <c r="C6978">
        <v>329.95</v>
      </c>
      <c r="D6978">
        <v>3.5</v>
      </c>
      <c r="E6978">
        <v>144.51</v>
      </c>
      <c r="F6978" t="s">
        <v>238</v>
      </c>
      <c r="G6978">
        <f>_xlfn.XLOOKUP(A6978,'List of Molecules Used'!$D$3:$D$55,'List of Molecules Used'!$E$3:$E$55,"",0,1)</f>
        <v>412.44</v>
      </c>
      <c r="H6978">
        <f>_xlfn.XLOOKUP(A6978,'List of Molecules Used'!$D$3:$D$55,'List of Molecules Used'!$F$3:$F$55,"",0,1)</f>
        <v>34.200000000000003</v>
      </c>
    </row>
    <row r="6979" spans="1:8">
      <c r="A6979" s="2" t="s">
        <v>189</v>
      </c>
      <c r="B6979" s="2"/>
      <c r="C6979">
        <v>329.95</v>
      </c>
      <c r="D6979">
        <v>4</v>
      </c>
      <c r="E6979">
        <v>146.08000000000001</v>
      </c>
      <c r="F6979" t="s">
        <v>238</v>
      </c>
      <c r="G6979">
        <f>_xlfn.XLOOKUP(A6979,'List of Molecules Used'!$D$3:$D$55,'List of Molecules Used'!$E$3:$E$55,"",0,1)</f>
        <v>412.44</v>
      </c>
      <c r="H6979">
        <f>_xlfn.XLOOKUP(A6979,'List of Molecules Used'!$D$3:$D$55,'List of Molecules Used'!$F$3:$F$55,"",0,1)</f>
        <v>34.200000000000003</v>
      </c>
    </row>
    <row r="6980" spans="1:8">
      <c r="A6980" s="2" t="s">
        <v>189</v>
      </c>
      <c r="B6980" s="2"/>
      <c r="C6980">
        <v>329.95</v>
      </c>
      <c r="D6980">
        <v>4.5</v>
      </c>
      <c r="E6980">
        <v>147.80000000000001</v>
      </c>
      <c r="F6980" t="s">
        <v>238</v>
      </c>
      <c r="G6980">
        <f>_xlfn.XLOOKUP(A6980,'List of Molecules Used'!$D$3:$D$55,'List of Molecules Used'!$E$3:$E$55,"",0,1)</f>
        <v>412.44</v>
      </c>
      <c r="H6980">
        <f>_xlfn.XLOOKUP(A6980,'List of Molecules Used'!$D$3:$D$55,'List of Molecules Used'!$F$3:$F$55,"",0,1)</f>
        <v>34.200000000000003</v>
      </c>
    </row>
    <row r="6981" spans="1:8">
      <c r="A6981" s="2" t="s">
        <v>189</v>
      </c>
      <c r="B6981" s="2"/>
      <c r="C6981">
        <v>329.95</v>
      </c>
      <c r="D6981">
        <v>5</v>
      </c>
      <c r="E6981">
        <v>149.69999999999999</v>
      </c>
      <c r="F6981" t="s">
        <v>238</v>
      </c>
      <c r="G6981">
        <f>_xlfn.XLOOKUP(A6981,'List of Molecules Used'!$D$3:$D$55,'List of Molecules Used'!$E$3:$E$55,"",0,1)</f>
        <v>412.44</v>
      </c>
      <c r="H6981">
        <f>_xlfn.XLOOKUP(A6981,'List of Molecules Used'!$D$3:$D$55,'List of Molecules Used'!$F$3:$F$55,"",0,1)</f>
        <v>34.200000000000003</v>
      </c>
    </row>
    <row r="6982" spans="1:8">
      <c r="A6982" s="2" t="s">
        <v>189</v>
      </c>
      <c r="B6982" s="2"/>
      <c r="C6982">
        <v>329.95</v>
      </c>
      <c r="D6982">
        <v>5.5</v>
      </c>
      <c r="E6982">
        <v>151.80000000000001</v>
      </c>
      <c r="F6982" t="s">
        <v>238</v>
      </c>
      <c r="G6982">
        <f>_xlfn.XLOOKUP(A6982,'List of Molecules Used'!$D$3:$D$55,'List of Molecules Used'!$E$3:$E$55,"",0,1)</f>
        <v>412.44</v>
      </c>
      <c r="H6982">
        <f>_xlfn.XLOOKUP(A6982,'List of Molecules Used'!$D$3:$D$55,'List of Molecules Used'!$F$3:$F$55,"",0,1)</f>
        <v>34.200000000000003</v>
      </c>
    </row>
    <row r="6983" spans="1:8">
      <c r="A6983" s="2" t="s">
        <v>189</v>
      </c>
      <c r="B6983" s="2"/>
      <c r="C6983">
        <v>329.95</v>
      </c>
      <c r="D6983">
        <v>5.5218999999999996</v>
      </c>
      <c r="E6983">
        <v>151.9</v>
      </c>
      <c r="F6983" t="s">
        <v>238</v>
      </c>
      <c r="G6983">
        <f>_xlfn.XLOOKUP(A6983,'List of Molecules Used'!$D$3:$D$55,'List of Molecules Used'!$E$3:$E$55,"",0,1)</f>
        <v>412.44</v>
      </c>
      <c r="H6983">
        <f>_xlfn.XLOOKUP(A6983,'List of Molecules Used'!$D$3:$D$55,'List of Molecules Used'!$F$3:$F$55,"",0,1)</f>
        <v>34.200000000000003</v>
      </c>
    </row>
    <row r="6984" spans="1:8">
      <c r="A6984" s="2" t="s">
        <v>189</v>
      </c>
      <c r="B6984" s="2"/>
      <c r="C6984">
        <v>329.95</v>
      </c>
      <c r="D6984">
        <v>5.5218999999999996</v>
      </c>
      <c r="E6984">
        <v>201.73</v>
      </c>
      <c r="F6984" t="s">
        <v>237</v>
      </c>
      <c r="G6984">
        <f>_xlfn.XLOOKUP(A6984,'List of Molecules Used'!$D$3:$D$55,'List of Molecules Used'!$E$3:$E$55,"",0,1)</f>
        <v>412.44</v>
      </c>
      <c r="H6984">
        <f>_xlfn.XLOOKUP(A6984,'List of Molecules Used'!$D$3:$D$55,'List of Molecules Used'!$F$3:$F$55,"",0,1)</f>
        <v>34.200000000000003</v>
      </c>
    </row>
    <row r="6985" spans="1:8">
      <c r="A6985" s="2" t="s">
        <v>189</v>
      </c>
      <c r="B6985" s="2"/>
      <c r="C6985">
        <v>329.95</v>
      </c>
      <c r="D6985">
        <v>6</v>
      </c>
      <c r="E6985">
        <v>201.66</v>
      </c>
      <c r="F6985" t="s">
        <v>237</v>
      </c>
      <c r="G6985">
        <f>_xlfn.XLOOKUP(A6985,'List of Molecules Used'!$D$3:$D$55,'List of Molecules Used'!$E$3:$E$55,"",0,1)</f>
        <v>412.44</v>
      </c>
      <c r="H6985">
        <f>_xlfn.XLOOKUP(A6985,'List of Molecules Used'!$D$3:$D$55,'List of Molecules Used'!$F$3:$F$55,"",0,1)</f>
        <v>34.200000000000003</v>
      </c>
    </row>
    <row r="6986" spans="1:8">
      <c r="A6986" s="2" t="s">
        <v>189</v>
      </c>
      <c r="B6986" s="2"/>
      <c r="C6986">
        <v>329.95</v>
      </c>
      <c r="D6986">
        <v>6.5</v>
      </c>
      <c r="E6986">
        <v>201.59</v>
      </c>
      <c r="F6986" t="s">
        <v>237</v>
      </c>
      <c r="G6986">
        <f>_xlfn.XLOOKUP(A6986,'List of Molecules Used'!$D$3:$D$55,'List of Molecules Used'!$E$3:$E$55,"",0,1)</f>
        <v>412.44</v>
      </c>
      <c r="H6986">
        <f>_xlfn.XLOOKUP(A6986,'List of Molecules Used'!$D$3:$D$55,'List of Molecules Used'!$F$3:$F$55,"",0,1)</f>
        <v>34.200000000000003</v>
      </c>
    </row>
    <row r="6987" spans="1:8">
      <c r="A6987" s="2" t="s">
        <v>189</v>
      </c>
      <c r="B6987" s="2"/>
      <c r="C6987">
        <v>329.95</v>
      </c>
      <c r="D6987">
        <v>7</v>
      </c>
      <c r="E6987">
        <v>201.51</v>
      </c>
      <c r="F6987" t="s">
        <v>237</v>
      </c>
      <c r="G6987">
        <f>_xlfn.XLOOKUP(A6987,'List of Molecules Used'!$D$3:$D$55,'List of Molecules Used'!$E$3:$E$55,"",0,1)</f>
        <v>412.44</v>
      </c>
      <c r="H6987">
        <f>_xlfn.XLOOKUP(A6987,'List of Molecules Used'!$D$3:$D$55,'List of Molecules Used'!$F$3:$F$55,"",0,1)</f>
        <v>34.200000000000003</v>
      </c>
    </row>
    <row r="6988" spans="1:8">
      <c r="A6988" s="2" t="s">
        <v>189</v>
      </c>
      <c r="B6988" s="2"/>
      <c r="C6988">
        <v>329.95</v>
      </c>
      <c r="D6988">
        <v>7.5</v>
      </c>
      <c r="E6988">
        <v>201.44</v>
      </c>
      <c r="F6988" t="s">
        <v>237</v>
      </c>
      <c r="G6988">
        <f>_xlfn.XLOOKUP(A6988,'List of Molecules Used'!$D$3:$D$55,'List of Molecules Used'!$E$3:$E$55,"",0,1)</f>
        <v>412.44</v>
      </c>
      <c r="H6988">
        <f>_xlfn.XLOOKUP(A6988,'List of Molecules Used'!$D$3:$D$55,'List of Molecules Used'!$F$3:$F$55,"",0,1)</f>
        <v>34.200000000000003</v>
      </c>
    </row>
    <row r="6989" spans="1:8">
      <c r="A6989" s="2" t="s">
        <v>189</v>
      </c>
      <c r="B6989" s="2"/>
      <c r="C6989">
        <v>329.95</v>
      </c>
      <c r="D6989">
        <v>8</v>
      </c>
      <c r="E6989">
        <v>201.37</v>
      </c>
      <c r="F6989" t="s">
        <v>237</v>
      </c>
      <c r="G6989">
        <f>_xlfn.XLOOKUP(A6989,'List of Molecules Used'!$D$3:$D$55,'List of Molecules Used'!$E$3:$E$55,"",0,1)</f>
        <v>412.44</v>
      </c>
      <c r="H6989">
        <f>_xlfn.XLOOKUP(A6989,'List of Molecules Used'!$D$3:$D$55,'List of Molecules Used'!$F$3:$F$55,"",0,1)</f>
        <v>34.200000000000003</v>
      </c>
    </row>
    <row r="6990" spans="1:8">
      <c r="A6990" s="2" t="s">
        <v>189</v>
      </c>
      <c r="B6990" s="2"/>
      <c r="C6990">
        <v>329.95</v>
      </c>
      <c r="D6990">
        <v>8.5</v>
      </c>
      <c r="E6990">
        <v>201.3</v>
      </c>
      <c r="F6990" t="s">
        <v>237</v>
      </c>
      <c r="G6990">
        <f>_xlfn.XLOOKUP(A6990,'List of Molecules Used'!$D$3:$D$55,'List of Molecules Used'!$E$3:$E$55,"",0,1)</f>
        <v>412.44</v>
      </c>
      <c r="H6990">
        <f>_xlfn.XLOOKUP(A6990,'List of Molecules Used'!$D$3:$D$55,'List of Molecules Used'!$F$3:$F$55,"",0,1)</f>
        <v>34.200000000000003</v>
      </c>
    </row>
    <row r="6991" spans="1:8">
      <c r="A6991" s="2" t="s">
        <v>189</v>
      </c>
      <c r="B6991" s="2"/>
      <c r="C6991">
        <v>329.95</v>
      </c>
      <c r="D6991">
        <v>9</v>
      </c>
      <c r="E6991">
        <v>201.23</v>
      </c>
      <c r="F6991" t="s">
        <v>237</v>
      </c>
      <c r="G6991">
        <f>_xlfn.XLOOKUP(A6991,'List of Molecules Used'!$D$3:$D$55,'List of Molecules Used'!$E$3:$E$55,"",0,1)</f>
        <v>412.44</v>
      </c>
      <c r="H6991">
        <f>_xlfn.XLOOKUP(A6991,'List of Molecules Used'!$D$3:$D$55,'List of Molecules Used'!$F$3:$F$55,"",0,1)</f>
        <v>34.200000000000003</v>
      </c>
    </row>
    <row r="6992" spans="1:8">
      <c r="A6992" s="2" t="s">
        <v>189</v>
      </c>
      <c r="B6992" s="2"/>
      <c r="C6992">
        <v>329.95</v>
      </c>
      <c r="D6992">
        <v>9.5</v>
      </c>
      <c r="E6992">
        <v>201.16</v>
      </c>
      <c r="F6992" t="s">
        <v>237</v>
      </c>
      <c r="G6992">
        <f>_xlfn.XLOOKUP(A6992,'List of Molecules Used'!$D$3:$D$55,'List of Molecules Used'!$E$3:$E$55,"",0,1)</f>
        <v>412.44</v>
      </c>
      <c r="H6992">
        <f>_xlfn.XLOOKUP(A6992,'List of Molecules Used'!$D$3:$D$55,'List of Molecules Used'!$F$3:$F$55,"",0,1)</f>
        <v>34.200000000000003</v>
      </c>
    </row>
    <row r="6993" spans="1:8">
      <c r="A6993" s="2" t="s">
        <v>189</v>
      </c>
      <c r="B6993" s="2"/>
      <c r="C6993">
        <v>329.95</v>
      </c>
      <c r="D6993">
        <v>10</v>
      </c>
      <c r="E6993">
        <v>201.09</v>
      </c>
      <c r="F6993" t="s">
        <v>237</v>
      </c>
      <c r="G6993">
        <f>_xlfn.XLOOKUP(A6993,'List of Molecules Used'!$D$3:$D$55,'List of Molecules Used'!$E$3:$E$55,"",0,1)</f>
        <v>412.44</v>
      </c>
      <c r="H6993">
        <f>_xlfn.XLOOKUP(A6993,'List of Molecules Used'!$D$3:$D$55,'List of Molecules Used'!$F$3:$F$55,"",0,1)</f>
        <v>34.200000000000003</v>
      </c>
    </row>
    <row r="6994" spans="1:8">
      <c r="A6994" s="2" t="s">
        <v>189</v>
      </c>
      <c r="B6994" s="2"/>
      <c r="C6994">
        <v>371.2</v>
      </c>
      <c r="D6994">
        <v>1</v>
      </c>
      <c r="E6994">
        <v>146.61000000000001</v>
      </c>
      <c r="F6994" t="s">
        <v>238</v>
      </c>
      <c r="G6994">
        <f>_xlfn.XLOOKUP(A6994,'List of Molecules Used'!$D$3:$D$55,'List of Molecules Used'!$E$3:$E$55,"",0,1)</f>
        <v>412.44</v>
      </c>
      <c r="H6994">
        <f>_xlfn.XLOOKUP(A6994,'List of Molecules Used'!$D$3:$D$55,'List of Molecules Used'!$F$3:$F$55,"",0,1)</f>
        <v>34.200000000000003</v>
      </c>
    </row>
    <row r="6995" spans="1:8">
      <c r="A6995" s="2" t="s">
        <v>189</v>
      </c>
      <c r="B6995" s="2"/>
      <c r="C6995">
        <v>371.2</v>
      </c>
      <c r="D6995">
        <v>1.5</v>
      </c>
      <c r="E6995">
        <v>147.24</v>
      </c>
      <c r="F6995" t="s">
        <v>238</v>
      </c>
      <c r="G6995">
        <f>_xlfn.XLOOKUP(A6995,'List of Molecules Used'!$D$3:$D$55,'List of Molecules Used'!$E$3:$E$55,"",0,1)</f>
        <v>412.44</v>
      </c>
      <c r="H6995">
        <f>_xlfn.XLOOKUP(A6995,'List of Molecules Used'!$D$3:$D$55,'List of Molecules Used'!$F$3:$F$55,"",0,1)</f>
        <v>34.200000000000003</v>
      </c>
    </row>
    <row r="6996" spans="1:8">
      <c r="A6996" s="2" t="s">
        <v>189</v>
      </c>
      <c r="B6996" s="2"/>
      <c r="C6996">
        <v>371.2</v>
      </c>
      <c r="D6996">
        <v>2</v>
      </c>
      <c r="E6996">
        <v>147.9</v>
      </c>
      <c r="F6996" t="s">
        <v>238</v>
      </c>
      <c r="G6996">
        <f>_xlfn.XLOOKUP(A6996,'List of Molecules Used'!$D$3:$D$55,'List of Molecules Used'!$E$3:$E$55,"",0,1)</f>
        <v>412.44</v>
      </c>
      <c r="H6996">
        <f>_xlfn.XLOOKUP(A6996,'List of Molecules Used'!$D$3:$D$55,'List of Molecules Used'!$F$3:$F$55,"",0,1)</f>
        <v>34.200000000000003</v>
      </c>
    </row>
    <row r="6997" spans="1:8">
      <c r="A6997" s="2" t="s">
        <v>189</v>
      </c>
      <c r="B6997" s="2"/>
      <c r="C6997">
        <v>371.2</v>
      </c>
      <c r="D6997">
        <v>2.5</v>
      </c>
      <c r="E6997">
        <v>148.58000000000001</v>
      </c>
      <c r="F6997" t="s">
        <v>238</v>
      </c>
      <c r="G6997">
        <f>_xlfn.XLOOKUP(A6997,'List of Molecules Used'!$D$3:$D$55,'List of Molecules Used'!$E$3:$E$55,"",0,1)</f>
        <v>412.44</v>
      </c>
      <c r="H6997">
        <f>_xlfn.XLOOKUP(A6997,'List of Molecules Used'!$D$3:$D$55,'List of Molecules Used'!$F$3:$F$55,"",0,1)</f>
        <v>34.200000000000003</v>
      </c>
    </row>
    <row r="6998" spans="1:8">
      <c r="A6998" s="2" t="s">
        <v>189</v>
      </c>
      <c r="B6998" s="2"/>
      <c r="C6998">
        <v>371.2</v>
      </c>
      <c r="D6998">
        <v>3</v>
      </c>
      <c r="E6998">
        <v>149.30000000000001</v>
      </c>
      <c r="F6998" t="s">
        <v>238</v>
      </c>
      <c r="G6998">
        <f>_xlfn.XLOOKUP(A6998,'List of Molecules Used'!$D$3:$D$55,'List of Molecules Used'!$E$3:$E$55,"",0,1)</f>
        <v>412.44</v>
      </c>
      <c r="H6998">
        <f>_xlfn.XLOOKUP(A6998,'List of Molecules Used'!$D$3:$D$55,'List of Molecules Used'!$F$3:$F$55,"",0,1)</f>
        <v>34.200000000000003</v>
      </c>
    </row>
    <row r="6999" spans="1:8">
      <c r="A6999" s="2" t="s">
        <v>189</v>
      </c>
      <c r="B6999" s="2"/>
      <c r="C6999">
        <v>371.2</v>
      </c>
      <c r="D6999">
        <v>3.5</v>
      </c>
      <c r="E6999">
        <v>150.05000000000001</v>
      </c>
      <c r="F6999" t="s">
        <v>238</v>
      </c>
      <c r="G6999">
        <f>_xlfn.XLOOKUP(A6999,'List of Molecules Used'!$D$3:$D$55,'List of Molecules Used'!$E$3:$E$55,"",0,1)</f>
        <v>412.44</v>
      </c>
      <c r="H6999">
        <f>_xlfn.XLOOKUP(A6999,'List of Molecules Used'!$D$3:$D$55,'List of Molecules Used'!$F$3:$F$55,"",0,1)</f>
        <v>34.200000000000003</v>
      </c>
    </row>
    <row r="7000" spans="1:8">
      <c r="A7000" s="2" t="s">
        <v>189</v>
      </c>
      <c r="B7000" s="2"/>
      <c r="C7000">
        <v>371.2</v>
      </c>
      <c r="D7000">
        <v>4</v>
      </c>
      <c r="E7000">
        <v>150.84</v>
      </c>
      <c r="F7000" t="s">
        <v>238</v>
      </c>
      <c r="G7000">
        <f>_xlfn.XLOOKUP(A7000,'List of Molecules Used'!$D$3:$D$55,'List of Molecules Used'!$E$3:$E$55,"",0,1)</f>
        <v>412.44</v>
      </c>
      <c r="H7000">
        <f>_xlfn.XLOOKUP(A7000,'List of Molecules Used'!$D$3:$D$55,'List of Molecules Used'!$F$3:$F$55,"",0,1)</f>
        <v>34.200000000000003</v>
      </c>
    </row>
    <row r="7001" spans="1:8">
      <c r="A7001" s="2" t="s">
        <v>189</v>
      </c>
      <c r="B7001" s="2"/>
      <c r="C7001">
        <v>371.2</v>
      </c>
      <c r="D7001">
        <v>4.5</v>
      </c>
      <c r="E7001">
        <v>151.66999999999999</v>
      </c>
      <c r="F7001" t="s">
        <v>238</v>
      </c>
      <c r="G7001">
        <f>_xlfn.XLOOKUP(A7001,'List of Molecules Used'!$D$3:$D$55,'List of Molecules Used'!$E$3:$E$55,"",0,1)</f>
        <v>412.44</v>
      </c>
      <c r="H7001">
        <f>_xlfn.XLOOKUP(A7001,'List of Molecules Used'!$D$3:$D$55,'List of Molecules Used'!$F$3:$F$55,"",0,1)</f>
        <v>34.200000000000003</v>
      </c>
    </row>
    <row r="7002" spans="1:8">
      <c r="A7002" s="2" t="s">
        <v>189</v>
      </c>
      <c r="B7002" s="2"/>
      <c r="C7002">
        <v>371.2</v>
      </c>
      <c r="D7002">
        <v>5</v>
      </c>
      <c r="E7002">
        <v>152.54</v>
      </c>
      <c r="F7002" t="s">
        <v>238</v>
      </c>
      <c r="G7002">
        <f>_xlfn.XLOOKUP(A7002,'List of Molecules Used'!$D$3:$D$55,'List of Molecules Used'!$E$3:$E$55,"",0,1)</f>
        <v>412.44</v>
      </c>
      <c r="H7002">
        <f>_xlfn.XLOOKUP(A7002,'List of Molecules Used'!$D$3:$D$55,'List of Molecules Used'!$F$3:$F$55,"",0,1)</f>
        <v>34.200000000000003</v>
      </c>
    </row>
    <row r="7003" spans="1:8">
      <c r="A7003" s="2" t="s">
        <v>189</v>
      </c>
      <c r="B7003" s="2"/>
      <c r="C7003">
        <v>371.2</v>
      </c>
      <c r="D7003">
        <v>5.5</v>
      </c>
      <c r="E7003">
        <v>153.44999999999999</v>
      </c>
      <c r="F7003" t="s">
        <v>238</v>
      </c>
      <c r="G7003">
        <f>_xlfn.XLOOKUP(A7003,'List of Molecules Used'!$D$3:$D$55,'List of Molecules Used'!$E$3:$E$55,"",0,1)</f>
        <v>412.44</v>
      </c>
      <c r="H7003">
        <f>_xlfn.XLOOKUP(A7003,'List of Molecules Used'!$D$3:$D$55,'List of Molecules Used'!$F$3:$F$55,"",0,1)</f>
        <v>34.200000000000003</v>
      </c>
    </row>
    <row r="7004" spans="1:8">
      <c r="A7004" s="2" t="s">
        <v>189</v>
      </c>
      <c r="B7004" s="2"/>
      <c r="C7004">
        <v>371.2</v>
      </c>
      <c r="D7004">
        <v>6</v>
      </c>
      <c r="E7004">
        <v>154.41999999999999</v>
      </c>
      <c r="F7004" t="s">
        <v>238</v>
      </c>
      <c r="G7004">
        <f>_xlfn.XLOOKUP(A7004,'List of Molecules Used'!$D$3:$D$55,'List of Molecules Used'!$E$3:$E$55,"",0,1)</f>
        <v>412.44</v>
      </c>
      <c r="H7004">
        <f>_xlfn.XLOOKUP(A7004,'List of Molecules Used'!$D$3:$D$55,'List of Molecules Used'!$F$3:$F$55,"",0,1)</f>
        <v>34.200000000000003</v>
      </c>
    </row>
    <row r="7005" spans="1:8">
      <c r="A7005" s="2" t="s">
        <v>189</v>
      </c>
      <c r="B7005" s="2"/>
      <c r="C7005">
        <v>371.2</v>
      </c>
      <c r="D7005">
        <v>6.5</v>
      </c>
      <c r="E7005">
        <v>155.44999999999999</v>
      </c>
      <c r="F7005" t="s">
        <v>238</v>
      </c>
      <c r="G7005">
        <f>_xlfn.XLOOKUP(A7005,'List of Molecules Used'!$D$3:$D$55,'List of Molecules Used'!$E$3:$E$55,"",0,1)</f>
        <v>412.44</v>
      </c>
      <c r="H7005">
        <f>_xlfn.XLOOKUP(A7005,'List of Molecules Used'!$D$3:$D$55,'List of Molecules Used'!$F$3:$F$55,"",0,1)</f>
        <v>34.200000000000003</v>
      </c>
    </row>
    <row r="7006" spans="1:8">
      <c r="A7006" s="2" t="s">
        <v>189</v>
      </c>
      <c r="B7006" s="2"/>
      <c r="C7006">
        <v>371.2</v>
      </c>
      <c r="D7006">
        <v>7</v>
      </c>
      <c r="E7006">
        <v>156.54</v>
      </c>
      <c r="F7006" t="s">
        <v>238</v>
      </c>
      <c r="G7006">
        <f>_xlfn.XLOOKUP(A7006,'List of Molecules Used'!$D$3:$D$55,'List of Molecules Used'!$E$3:$E$55,"",0,1)</f>
        <v>412.44</v>
      </c>
      <c r="H7006">
        <f>_xlfn.XLOOKUP(A7006,'List of Molecules Used'!$D$3:$D$55,'List of Molecules Used'!$F$3:$F$55,"",0,1)</f>
        <v>34.200000000000003</v>
      </c>
    </row>
    <row r="7007" spans="1:8">
      <c r="A7007" s="2" t="s">
        <v>189</v>
      </c>
      <c r="B7007" s="2"/>
      <c r="C7007">
        <v>371.2</v>
      </c>
      <c r="D7007">
        <v>7.5</v>
      </c>
      <c r="E7007">
        <v>157.69999999999999</v>
      </c>
      <c r="F7007" t="s">
        <v>238</v>
      </c>
      <c r="G7007">
        <f>_xlfn.XLOOKUP(A7007,'List of Molecules Used'!$D$3:$D$55,'List of Molecules Used'!$E$3:$E$55,"",0,1)</f>
        <v>412.44</v>
      </c>
      <c r="H7007">
        <f>_xlfn.XLOOKUP(A7007,'List of Molecules Used'!$D$3:$D$55,'List of Molecules Used'!$F$3:$F$55,"",0,1)</f>
        <v>34.200000000000003</v>
      </c>
    </row>
    <row r="7008" spans="1:8">
      <c r="A7008" s="2" t="s">
        <v>189</v>
      </c>
      <c r="B7008" s="2"/>
      <c r="C7008">
        <v>371.2</v>
      </c>
      <c r="D7008">
        <v>8</v>
      </c>
      <c r="E7008">
        <v>158.93</v>
      </c>
      <c r="F7008" t="s">
        <v>238</v>
      </c>
      <c r="G7008">
        <f>_xlfn.XLOOKUP(A7008,'List of Molecules Used'!$D$3:$D$55,'List of Molecules Used'!$E$3:$E$55,"",0,1)</f>
        <v>412.44</v>
      </c>
      <c r="H7008">
        <f>_xlfn.XLOOKUP(A7008,'List of Molecules Used'!$D$3:$D$55,'List of Molecules Used'!$F$3:$F$55,"",0,1)</f>
        <v>34.200000000000003</v>
      </c>
    </row>
    <row r="7009" spans="1:8">
      <c r="A7009" s="2" t="s">
        <v>189</v>
      </c>
      <c r="B7009" s="2"/>
      <c r="C7009">
        <v>371.2</v>
      </c>
      <c r="D7009">
        <v>8.5</v>
      </c>
      <c r="E7009">
        <v>160.26</v>
      </c>
      <c r="F7009" t="s">
        <v>238</v>
      </c>
      <c r="G7009">
        <f>_xlfn.XLOOKUP(A7009,'List of Molecules Used'!$D$3:$D$55,'List of Molecules Used'!$E$3:$E$55,"",0,1)</f>
        <v>412.44</v>
      </c>
      <c r="H7009">
        <f>_xlfn.XLOOKUP(A7009,'List of Molecules Used'!$D$3:$D$55,'List of Molecules Used'!$F$3:$F$55,"",0,1)</f>
        <v>34.200000000000003</v>
      </c>
    </row>
    <row r="7010" spans="1:8">
      <c r="A7010" s="2" t="s">
        <v>189</v>
      </c>
      <c r="B7010" s="2"/>
      <c r="C7010">
        <v>371.2</v>
      </c>
      <c r="D7010">
        <v>9</v>
      </c>
      <c r="E7010">
        <v>161.69</v>
      </c>
      <c r="F7010" t="s">
        <v>238</v>
      </c>
      <c r="G7010">
        <f>_xlfn.XLOOKUP(A7010,'List of Molecules Used'!$D$3:$D$55,'List of Molecules Used'!$E$3:$E$55,"",0,1)</f>
        <v>412.44</v>
      </c>
      <c r="H7010">
        <f>_xlfn.XLOOKUP(A7010,'List of Molecules Used'!$D$3:$D$55,'List of Molecules Used'!$F$3:$F$55,"",0,1)</f>
        <v>34.200000000000003</v>
      </c>
    </row>
    <row r="7011" spans="1:8">
      <c r="A7011" s="2" t="s">
        <v>189</v>
      </c>
      <c r="B7011" s="2"/>
      <c r="C7011">
        <v>371.2</v>
      </c>
      <c r="D7011">
        <v>9.5</v>
      </c>
      <c r="E7011">
        <v>163.24</v>
      </c>
      <c r="F7011" t="s">
        <v>238</v>
      </c>
      <c r="G7011">
        <f>_xlfn.XLOOKUP(A7011,'List of Molecules Used'!$D$3:$D$55,'List of Molecules Used'!$E$3:$E$55,"",0,1)</f>
        <v>412.44</v>
      </c>
      <c r="H7011">
        <f>_xlfn.XLOOKUP(A7011,'List of Molecules Used'!$D$3:$D$55,'List of Molecules Used'!$F$3:$F$55,"",0,1)</f>
        <v>34.200000000000003</v>
      </c>
    </row>
    <row r="7012" spans="1:8">
      <c r="A7012" s="2" t="s">
        <v>189</v>
      </c>
      <c r="B7012" s="2"/>
      <c r="C7012">
        <v>371.2</v>
      </c>
      <c r="D7012">
        <v>10</v>
      </c>
      <c r="E7012">
        <v>164.92</v>
      </c>
      <c r="F7012" t="s">
        <v>238</v>
      </c>
      <c r="G7012">
        <f>_xlfn.XLOOKUP(A7012,'List of Molecules Used'!$D$3:$D$55,'List of Molecules Used'!$E$3:$E$55,"",0,1)</f>
        <v>412.44</v>
      </c>
      <c r="H7012">
        <f>_xlfn.XLOOKUP(A7012,'List of Molecules Used'!$D$3:$D$55,'List of Molecules Used'!$F$3:$F$55,"",0,1)</f>
        <v>34.200000000000003</v>
      </c>
    </row>
    <row r="7013" spans="1:8">
      <c r="A7013" s="2" t="s">
        <v>189</v>
      </c>
      <c r="B7013" s="2"/>
      <c r="C7013">
        <v>412.44</v>
      </c>
      <c r="D7013">
        <v>1</v>
      </c>
      <c r="E7013">
        <v>154.56</v>
      </c>
      <c r="F7013" t="s">
        <v>238</v>
      </c>
      <c r="G7013">
        <f>_xlfn.XLOOKUP(A7013,'List of Molecules Used'!$D$3:$D$55,'List of Molecules Used'!$E$3:$E$55,"",0,1)</f>
        <v>412.44</v>
      </c>
      <c r="H7013">
        <f>_xlfn.XLOOKUP(A7013,'List of Molecules Used'!$D$3:$D$55,'List of Molecules Used'!$F$3:$F$55,"",0,1)</f>
        <v>34.200000000000003</v>
      </c>
    </row>
    <row r="7014" spans="1:8">
      <c r="A7014" s="2" t="s">
        <v>189</v>
      </c>
      <c r="B7014" s="2"/>
      <c r="C7014">
        <v>412.44</v>
      </c>
      <c r="D7014">
        <v>1.5</v>
      </c>
      <c r="E7014">
        <v>154.94999999999999</v>
      </c>
      <c r="F7014" t="s">
        <v>238</v>
      </c>
      <c r="G7014">
        <f>_xlfn.XLOOKUP(A7014,'List of Molecules Used'!$D$3:$D$55,'List of Molecules Used'!$E$3:$E$55,"",0,1)</f>
        <v>412.44</v>
      </c>
      <c r="H7014">
        <f>_xlfn.XLOOKUP(A7014,'List of Molecules Used'!$D$3:$D$55,'List of Molecules Used'!$F$3:$F$55,"",0,1)</f>
        <v>34.200000000000003</v>
      </c>
    </row>
    <row r="7015" spans="1:8">
      <c r="A7015" s="2" t="s">
        <v>189</v>
      </c>
      <c r="B7015" s="2"/>
      <c r="C7015">
        <v>412.44</v>
      </c>
      <c r="D7015">
        <v>2</v>
      </c>
      <c r="E7015">
        <v>155.36000000000001</v>
      </c>
      <c r="F7015" t="s">
        <v>238</v>
      </c>
      <c r="G7015">
        <f>_xlfn.XLOOKUP(A7015,'List of Molecules Used'!$D$3:$D$55,'List of Molecules Used'!$E$3:$E$55,"",0,1)</f>
        <v>412.44</v>
      </c>
      <c r="H7015">
        <f>_xlfn.XLOOKUP(A7015,'List of Molecules Used'!$D$3:$D$55,'List of Molecules Used'!$F$3:$F$55,"",0,1)</f>
        <v>34.200000000000003</v>
      </c>
    </row>
    <row r="7016" spans="1:8">
      <c r="A7016" s="2" t="s">
        <v>189</v>
      </c>
      <c r="B7016" s="2"/>
      <c r="C7016">
        <v>412.44</v>
      </c>
      <c r="D7016">
        <v>2.5</v>
      </c>
      <c r="E7016">
        <v>155.78</v>
      </c>
      <c r="F7016" t="s">
        <v>238</v>
      </c>
      <c r="G7016">
        <f>_xlfn.XLOOKUP(A7016,'List of Molecules Used'!$D$3:$D$55,'List of Molecules Used'!$E$3:$E$55,"",0,1)</f>
        <v>412.44</v>
      </c>
      <c r="H7016">
        <f>_xlfn.XLOOKUP(A7016,'List of Molecules Used'!$D$3:$D$55,'List of Molecules Used'!$F$3:$F$55,"",0,1)</f>
        <v>34.200000000000003</v>
      </c>
    </row>
    <row r="7017" spans="1:8">
      <c r="A7017" s="2" t="s">
        <v>189</v>
      </c>
      <c r="B7017" s="2"/>
      <c r="C7017">
        <v>412.44</v>
      </c>
      <c r="D7017">
        <v>3</v>
      </c>
      <c r="E7017">
        <v>156.21</v>
      </c>
      <c r="F7017" t="s">
        <v>238</v>
      </c>
      <c r="G7017">
        <f>_xlfn.XLOOKUP(A7017,'List of Molecules Used'!$D$3:$D$55,'List of Molecules Used'!$E$3:$E$55,"",0,1)</f>
        <v>412.44</v>
      </c>
      <c r="H7017">
        <f>_xlfn.XLOOKUP(A7017,'List of Molecules Used'!$D$3:$D$55,'List of Molecules Used'!$F$3:$F$55,"",0,1)</f>
        <v>34.200000000000003</v>
      </c>
    </row>
    <row r="7018" spans="1:8">
      <c r="A7018" s="2" t="s">
        <v>189</v>
      </c>
      <c r="B7018" s="2"/>
      <c r="C7018">
        <v>412.44</v>
      </c>
      <c r="D7018">
        <v>3.5</v>
      </c>
      <c r="E7018">
        <v>156.65</v>
      </c>
      <c r="F7018" t="s">
        <v>238</v>
      </c>
      <c r="G7018">
        <f>_xlfn.XLOOKUP(A7018,'List of Molecules Used'!$D$3:$D$55,'List of Molecules Used'!$E$3:$E$55,"",0,1)</f>
        <v>412.44</v>
      </c>
      <c r="H7018">
        <f>_xlfn.XLOOKUP(A7018,'List of Molecules Used'!$D$3:$D$55,'List of Molecules Used'!$F$3:$F$55,"",0,1)</f>
        <v>34.200000000000003</v>
      </c>
    </row>
    <row r="7019" spans="1:8">
      <c r="A7019" s="2" t="s">
        <v>189</v>
      </c>
      <c r="B7019" s="2"/>
      <c r="C7019">
        <v>412.44</v>
      </c>
      <c r="D7019">
        <v>4</v>
      </c>
      <c r="E7019">
        <v>157.1</v>
      </c>
      <c r="F7019" t="s">
        <v>238</v>
      </c>
      <c r="G7019">
        <f>_xlfn.XLOOKUP(A7019,'List of Molecules Used'!$D$3:$D$55,'List of Molecules Used'!$E$3:$E$55,"",0,1)</f>
        <v>412.44</v>
      </c>
      <c r="H7019">
        <f>_xlfn.XLOOKUP(A7019,'List of Molecules Used'!$D$3:$D$55,'List of Molecules Used'!$F$3:$F$55,"",0,1)</f>
        <v>34.200000000000003</v>
      </c>
    </row>
    <row r="7020" spans="1:8">
      <c r="A7020" s="2" t="s">
        <v>189</v>
      </c>
      <c r="B7020" s="2"/>
      <c r="C7020">
        <v>412.44</v>
      </c>
      <c r="D7020">
        <v>4.5</v>
      </c>
      <c r="E7020">
        <v>157.57</v>
      </c>
      <c r="F7020" t="s">
        <v>238</v>
      </c>
      <c r="G7020">
        <f>_xlfn.XLOOKUP(A7020,'List of Molecules Used'!$D$3:$D$55,'List of Molecules Used'!$E$3:$E$55,"",0,1)</f>
        <v>412.44</v>
      </c>
      <c r="H7020">
        <f>_xlfn.XLOOKUP(A7020,'List of Molecules Used'!$D$3:$D$55,'List of Molecules Used'!$F$3:$F$55,"",0,1)</f>
        <v>34.200000000000003</v>
      </c>
    </row>
    <row r="7021" spans="1:8">
      <c r="A7021" s="2" t="s">
        <v>189</v>
      </c>
      <c r="B7021" s="2"/>
      <c r="C7021">
        <v>412.44</v>
      </c>
      <c r="D7021">
        <v>5</v>
      </c>
      <c r="E7021">
        <v>158.05000000000001</v>
      </c>
      <c r="F7021" t="s">
        <v>238</v>
      </c>
      <c r="G7021">
        <f>_xlfn.XLOOKUP(A7021,'List of Molecules Used'!$D$3:$D$55,'List of Molecules Used'!$E$3:$E$55,"",0,1)</f>
        <v>412.44</v>
      </c>
      <c r="H7021">
        <f>_xlfn.XLOOKUP(A7021,'List of Molecules Used'!$D$3:$D$55,'List of Molecules Used'!$F$3:$F$55,"",0,1)</f>
        <v>34.200000000000003</v>
      </c>
    </row>
    <row r="7022" spans="1:8">
      <c r="A7022" s="2" t="s">
        <v>189</v>
      </c>
      <c r="B7022" s="2"/>
      <c r="C7022">
        <v>412.44</v>
      </c>
      <c r="D7022">
        <v>5.5</v>
      </c>
      <c r="E7022">
        <v>158.55000000000001</v>
      </c>
      <c r="F7022" t="s">
        <v>238</v>
      </c>
      <c r="G7022">
        <f>_xlfn.XLOOKUP(A7022,'List of Molecules Used'!$D$3:$D$55,'List of Molecules Used'!$E$3:$E$55,"",0,1)</f>
        <v>412.44</v>
      </c>
      <c r="H7022">
        <f>_xlfn.XLOOKUP(A7022,'List of Molecules Used'!$D$3:$D$55,'List of Molecules Used'!$F$3:$F$55,"",0,1)</f>
        <v>34.200000000000003</v>
      </c>
    </row>
    <row r="7023" spans="1:8">
      <c r="A7023" s="2" t="s">
        <v>189</v>
      </c>
      <c r="B7023" s="2"/>
      <c r="C7023">
        <v>412.44</v>
      </c>
      <c r="D7023">
        <v>6</v>
      </c>
      <c r="E7023">
        <v>159.06</v>
      </c>
      <c r="F7023" t="s">
        <v>238</v>
      </c>
      <c r="G7023">
        <f>_xlfn.XLOOKUP(A7023,'List of Molecules Used'!$D$3:$D$55,'List of Molecules Used'!$E$3:$E$55,"",0,1)</f>
        <v>412.44</v>
      </c>
      <c r="H7023">
        <f>_xlfn.XLOOKUP(A7023,'List of Molecules Used'!$D$3:$D$55,'List of Molecules Used'!$F$3:$F$55,"",0,1)</f>
        <v>34.200000000000003</v>
      </c>
    </row>
    <row r="7024" spans="1:8">
      <c r="A7024" s="2" t="s">
        <v>189</v>
      </c>
      <c r="B7024" s="2"/>
      <c r="C7024">
        <v>412.44</v>
      </c>
      <c r="D7024">
        <v>6.5</v>
      </c>
      <c r="E7024">
        <v>159.59</v>
      </c>
      <c r="F7024" t="s">
        <v>238</v>
      </c>
      <c r="G7024">
        <f>_xlfn.XLOOKUP(A7024,'List of Molecules Used'!$D$3:$D$55,'List of Molecules Used'!$E$3:$E$55,"",0,1)</f>
        <v>412.44</v>
      </c>
      <c r="H7024">
        <f>_xlfn.XLOOKUP(A7024,'List of Molecules Used'!$D$3:$D$55,'List of Molecules Used'!$F$3:$F$55,"",0,1)</f>
        <v>34.200000000000003</v>
      </c>
    </row>
    <row r="7025" spans="1:8">
      <c r="A7025" s="2" t="s">
        <v>189</v>
      </c>
      <c r="B7025" s="2"/>
      <c r="C7025">
        <v>412.44</v>
      </c>
      <c r="D7025">
        <v>7</v>
      </c>
      <c r="E7025">
        <v>160.13</v>
      </c>
      <c r="F7025" t="s">
        <v>238</v>
      </c>
      <c r="G7025">
        <f>_xlfn.XLOOKUP(A7025,'List of Molecules Used'!$D$3:$D$55,'List of Molecules Used'!$E$3:$E$55,"",0,1)</f>
        <v>412.44</v>
      </c>
      <c r="H7025">
        <f>_xlfn.XLOOKUP(A7025,'List of Molecules Used'!$D$3:$D$55,'List of Molecules Used'!$F$3:$F$55,"",0,1)</f>
        <v>34.200000000000003</v>
      </c>
    </row>
    <row r="7026" spans="1:8">
      <c r="A7026" s="2" t="s">
        <v>189</v>
      </c>
      <c r="B7026" s="2"/>
      <c r="C7026">
        <v>412.44</v>
      </c>
      <c r="D7026">
        <v>7.5</v>
      </c>
      <c r="E7026">
        <v>160.69</v>
      </c>
      <c r="F7026" t="s">
        <v>238</v>
      </c>
      <c r="G7026">
        <f>_xlfn.XLOOKUP(A7026,'List of Molecules Used'!$D$3:$D$55,'List of Molecules Used'!$E$3:$E$55,"",0,1)</f>
        <v>412.44</v>
      </c>
      <c r="H7026">
        <f>_xlfn.XLOOKUP(A7026,'List of Molecules Used'!$D$3:$D$55,'List of Molecules Used'!$F$3:$F$55,"",0,1)</f>
        <v>34.200000000000003</v>
      </c>
    </row>
    <row r="7027" spans="1:8">
      <c r="A7027" s="2" t="s">
        <v>189</v>
      </c>
      <c r="B7027" s="2"/>
      <c r="C7027">
        <v>412.44</v>
      </c>
      <c r="D7027">
        <v>8</v>
      </c>
      <c r="E7027">
        <v>161.27000000000001</v>
      </c>
      <c r="F7027" t="s">
        <v>238</v>
      </c>
      <c r="G7027">
        <f>_xlfn.XLOOKUP(A7027,'List of Molecules Used'!$D$3:$D$55,'List of Molecules Used'!$E$3:$E$55,"",0,1)</f>
        <v>412.44</v>
      </c>
      <c r="H7027">
        <f>_xlfn.XLOOKUP(A7027,'List of Molecules Used'!$D$3:$D$55,'List of Molecules Used'!$F$3:$F$55,"",0,1)</f>
        <v>34.200000000000003</v>
      </c>
    </row>
    <row r="7028" spans="1:8">
      <c r="A7028" s="2" t="s">
        <v>189</v>
      </c>
      <c r="B7028" s="2"/>
      <c r="C7028">
        <v>412.44</v>
      </c>
      <c r="D7028">
        <v>8.5</v>
      </c>
      <c r="E7028">
        <v>161.87</v>
      </c>
      <c r="F7028" t="s">
        <v>238</v>
      </c>
      <c r="G7028">
        <f>_xlfn.XLOOKUP(A7028,'List of Molecules Used'!$D$3:$D$55,'List of Molecules Used'!$E$3:$E$55,"",0,1)</f>
        <v>412.44</v>
      </c>
      <c r="H7028">
        <f>_xlfn.XLOOKUP(A7028,'List of Molecules Used'!$D$3:$D$55,'List of Molecules Used'!$F$3:$F$55,"",0,1)</f>
        <v>34.200000000000003</v>
      </c>
    </row>
    <row r="7029" spans="1:8">
      <c r="A7029" s="2" t="s">
        <v>189</v>
      </c>
      <c r="B7029" s="2"/>
      <c r="C7029">
        <v>412.44</v>
      </c>
      <c r="D7029">
        <v>9</v>
      </c>
      <c r="E7029">
        <v>162.49</v>
      </c>
      <c r="F7029" t="s">
        <v>238</v>
      </c>
      <c r="G7029">
        <f>_xlfn.XLOOKUP(A7029,'List of Molecules Used'!$D$3:$D$55,'List of Molecules Used'!$E$3:$E$55,"",0,1)</f>
        <v>412.44</v>
      </c>
      <c r="H7029">
        <f>_xlfn.XLOOKUP(A7029,'List of Molecules Used'!$D$3:$D$55,'List of Molecules Used'!$F$3:$F$55,"",0,1)</f>
        <v>34.200000000000003</v>
      </c>
    </row>
    <row r="7030" spans="1:8">
      <c r="A7030" s="2" t="s">
        <v>189</v>
      </c>
      <c r="B7030" s="2"/>
      <c r="C7030">
        <v>412.44</v>
      </c>
      <c r="D7030">
        <v>9.5</v>
      </c>
      <c r="E7030">
        <v>163.13</v>
      </c>
      <c r="F7030" t="s">
        <v>238</v>
      </c>
      <c r="G7030">
        <f>_xlfn.XLOOKUP(A7030,'List of Molecules Used'!$D$3:$D$55,'List of Molecules Used'!$E$3:$E$55,"",0,1)</f>
        <v>412.44</v>
      </c>
      <c r="H7030">
        <f>_xlfn.XLOOKUP(A7030,'List of Molecules Used'!$D$3:$D$55,'List of Molecules Used'!$F$3:$F$55,"",0,1)</f>
        <v>34.200000000000003</v>
      </c>
    </row>
    <row r="7031" spans="1:8">
      <c r="A7031" s="2" t="s">
        <v>189</v>
      </c>
      <c r="B7031" s="2"/>
      <c r="C7031">
        <v>412.44</v>
      </c>
      <c r="D7031">
        <v>10</v>
      </c>
      <c r="E7031">
        <v>163.80000000000001</v>
      </c>
      <c r="F7031" t="s">
        <v>238</v>
      </c>
      <c r="G7031">
        <f>_xlfn.XLOOKUP(A7031,'List of Molecules Used'!$D$3:$D$55,'List of Molecules Used'!$E$3:$E$55,"",0,1)</f>
        <v>412.44</v>
      </c>
      <c r="H7031">
        <f>_xlfn.XLOOKUP(A7031,'List of Molecules Used'!$D$3:$D$55,'List of Molecules Used'!$F$3:$F$55,"",0,1)</f>
        <v>34.200000000000003</v>
      </c>
    </row>
    <row r="7032" spans="1:8">
      <c r="A7032" s="2" t="s">
        <v>192</v>
      </c>
      <c r="B7032" s="2"/>
      <c r="C7032">
        <v>199.03</v>
      </c>
      <c r="D7032">
        <v>1</v>
      </c>
      <c r="E7032">
        <v>178.3</v>
      </c>
      <c r="F7032" t="s">
        <v>237</v>
      </c>
      <c r="G7032">
        <f>_xlfn.XLOOKUP(A7032,'List of Molecules Used'!$D$3:$D$55,'List of Molecules Used'!$E$3:$E$55,"",0,1)</f>
        <v>398.07</v>
      </c>
      <c r="H7032">
        <f>_xlfn.XLOOKUP(A7032,'List of Molecules Used'!$D$3:$D$55,'List of Molecules Used'!$F$3:$F$55,"",0,1)</f>
        <v>32</v>
      </c>
    </row>
    <row r="7033" spans="1:8">
      <c r="A7033" s="2" t="s">
        <v>192</v>
      </c>
      <c r="B7033" s="2"/>
      <c r="C7033">
        <v>199.03</v>
      </c>
      <c r="D7033">
        <v>1.5</v>
      </c>
      <c r="E7033">
        <v>178.29</v>
      </c>
      <c r="F7033" t="s">
        <v>237</v>
      </c>
      <c r="G7033">
        <f>_xlfn.XLOOKUP(A7033,'List of Molecules Used'!$D$3:$D$55,'List of Molecules Used'!$E$3:$E$55,"",0,1)</f>
        <v>398.07</v>
      </c>
      <c r="H7033">
        <f>_xlfn.XLOOKUP(A7033,'List of Molecules Used'!$D$3:$D$55,'List of Molecules Used'!$F$3:$F$55,"",0,1)</f>
        <v>32</v>
      </c>
    </row>
    <row r="7034" spans="1:8">
      <c r="A7034" s="2" t="s">
        <v>192</v>
      </c>
      <c r="B7034" s="2"/>
      <c r="C7034">
        <v>199.03</v>
      </c>
      <c r="D7034">
        <v>2</v>
      </c>
      <c r="E7034">
        <v>178.29</v>
      </c>
      <c r="F7034" t="s">
        <v>237</v>
      </c>
      <c r="G7034">
        <f>_xlfn.XLOOKUP(A7034,'List of Molecules Used'!$D$3:$D$55,'List of Molecules Used'!$E$3:$E$55,"",0,1)</f>
        <v>398.07</v>
      </c>
      <c r="H7034">
        <f>_xlfn.XLOOKUP(A7034,'List of Molecules Used'!$D$3:$D$55,'List of Molecules Used'!$F$3:$F$55,"",0,1)</f>
        <v>32</v>
      </c>
    </row>
    <row r="7035" spans="1:8">
      <c r="A7035" s="2" t="s">
        <v>192</v>
      </c>
      <c r="B7035" s="2"/>
      <c r="C7035">
        <v>199.03</v>
      </c>
      <c r="D7035">
        <v>2.5</v>
      </c>
      <c r="E7035">
        <v>178.28</v>
      </c>
      <c r="F7035" t="s">
        <v>237</v>
      </c>
      <c r="G7035">
        <f>_xlfn.XLOOKUP(A7035,'List of Molecules Used'!$D$3:$D$55,'List of Molecules Used'!$E$3:$E$55,"",0,1)</f>
        <v>398.07</v>
      </c>
      <c r="H7035">
        <f>_xlfn.XLOOKUP(A7035,'List of Molecules Used'!$D$3:$D$55,'List of Molecules Used'!$F$3:$F$55,"",0,1)</f>
        <v>32</v>
      </c>
    </row>
    <row r="7036" spans="1:8">
      <c r="A7036" s="2" t="s">
        <v>192</v>
      </c>
      <c r="B7036" s="2"/>
      <c r="C7036">
        <v>199.03</v>
      </c>
      <c r="D7036">
        <v>3</v>
      </c>
      <c r="E7036">
        <v>178.27</v>
      </c>
      <c r="F7036" t="s">
        <v>237</v>
      </c>
      <c r="G7036">
        <f>_xlfn.XLOOKUP(A7036,'List of Molecules Used'!$D$3:$D$55,'List of Molecules Used'!$E$3:$E$55,"",0,1)</f>
        <v>398.07</v>
      </c>
      <c r="H7036">
        <f>_xlfn.XLOOKUP(A7036,'List of Molecules Used'!$D$3:$D$55,'List of Molecules Used'!$F$3:$F$55,"",0,1)</f>
        <v>32</v>
      </c>
    </row>
    <row r="7037" spans="1:8">
      <c r="A7037" s="2" t="s">
        <v>192</v>
      </c>
      <c r="B7037" s="2"/>
      <c r="C7037">
        <v>199.03</v>
      </c>
      <c r="D7037">
        <v>3.5</v>
      </c>
      <c r="E7037">
        <v>178.27</v>
      </c>
      <c r="F7037" t="s">
        <v>237</v>
      </c>
      <c r="G7037">
        <f>_xlfn.XLOOKUP(A7037,'List of Molecules Used'!$D$3:$D$55,'List of Molecules Used'!$E$3:$E$55,"",0,1)</f>
        <v>398.07</v>
      </c>
      <c r="H7037">
        <f>_xlfn.XLOOKUP(A7037,'List of Molecules Used'!$D$3:$D$55,'List of Molecules Used'!$F$3:$F$55,"",0,1)</f>
        <v>32</v>
      </c>
    </row>
    <row r="7038" spans="1:8">
      <c r="A7038" s="2" t="s">
        <v>192</v>
      </c>
      <c r="B7038" s="2"/>
      <c r="C7038">
        <v>199.03</v>
      </c>
      <c r="D7038">
        <v>4</v>
      </c>
      <c r="E7038">
        <v>178.26</v>
      </c>
      <c r="F7038" t="s">
        <v>237</v>
      </c>
      <c r="G7038">
        <f>_xlfn.XLOOKUP(A7038,'List of Molecules Used'!$D$3:$D$55,'List of Molecules Used'!$E$3:$E$55,"",0,1)</f>
        <v>398.07</v>
      </c>
      <c r="H7038">
        <f>_xlfn.XLOOKUP(A7038,'List of Molecules Used'!$D$3:$D$55,'List of Molecules Used'!$F$3:$F$55,"",0,1)</f>
        <v>32</v>
      </c>
    </row>
    <row r="7039" spans="1:8">
      <c r="A7039" s="2" t="s">
        <v>192</v>
      </c>
      <c r="B7039" s="2"/>
      <c r="C7039">
        <v>199.03</v>
      </c>
      <c r="D7039">
        <v>4.5</v>
      </c>
      <c r="E7039">
        <v>178.25</v>
      </c>
      <c r="F7039" t="s">
        <v>237</v>
      </c>
      <c r="G7039">
        <f>_xlfn.XLOOKUP(A7039,'List of Molecules Used'!$D$3:$D$55,'List of Molecules Used'!$E$3:$E$55,"",0,1)</f>
        <v>398.07</v>
      </c>
      <c r="H7039">
        <f>_xlfn.XLOOKUP(A7039,'List of Molecules Used'!$D$3:$D$55,'List of Molecules Used'!$F$3:$F$55,"",0,1)</f>
        <v>32</v>
      </c>
    </row>
    <row r="7040" spans="1:8">
      <c r="A7040" s="2" t="s">
        <v>192</v>
      </c>
      <c r="B7040" s="2"/>
      <c r="C7040">
        <v>199.03</v>
      </c>
      <c r="D7040">
        <v>5</v>
      </c>
      <c r="E7040">
        <v>178.25</v>
      </c>
      <c r="F7040" t="s">
        <v>237</v>
      </c>
      <c r="G7040">
        <f>_xlfn.XLOOKUP(A7040,'List of Molecules Used'!$D$3:$D$55,'List of Molecules Used'!$E$3:$E$55,"",0,1)</f>
        <v>398.07</v>
      </c>
      <c r="H7040">
        <f>_xlfn.XLOOKUP(A7040,'List of Molecules Used'!$D$3:$D$55,'List of Molecules Used'!$F$3:$F$55,"",0,1)</f>
        <v>32</v>
      </c>
    </row>
    <row r="7041" spans="1:8">
      <c r="A7041" s="2" t="s">
        <v>192</v>
      </c>
      <c r="B7041" s="2"/>
      <c r="C7041">
        <v>199.03</v>
      </c>
      <c r="D7041">
        <v>5.5</v>
      </c>
      <c r="E7041">
        <v>178.24</v>
      </c>
      <c r="F7041" t="s">
        <v>237</v>
      </c>
      <c r="G7041">
        <f>_xlfn.XLOOKUP(A7041,'List of Molecules Used'!$D$3:$D$55,'List of Molecules Used'!$E$3:$E$55,"",0,1)</f>
        <v>398.07</v>
      </c>
      <c r="H7041">
        <f>_xlfn.XLOOKUP(A7041,'List of Molecules Used'!$D$3:$D$55,'List of Molecules Used'!$F$3:$F$55,"",0,1)</f>
        <v>32</v>
      </c>
    </row>
    <row r="7042" spans="1:8">
      <c r="A7042" s="2" t="s">
        <v>192</v>
      </c>
      <c r="B7042" s="2"/>
      <c r="C7042">
        <v>199.03</v>
      </c>
      <c r="D7042">
        <v>6</v>
      </c>
      <c r="E7042">
        <v>178.24</v>
      </c>
      <c r="F7042" t="s">
        <v>237</v>
      </c>
      <c r="G7042">
        <f>_xlfn.XLOOKUP(A7042,'List of Molecules Used'!$D$3:$D$55,'List of Molecules Used'!$E$3:$E$55,"",0,1)</f>
        <v>398.07</v>
      </c>
      <c r="H7042">
        <f>_xlfn.XLOOKUP(A7042,'List of Molecules Used'!$D$3:$D$55,'List of Molecules Used'!$F$3:$F$55,"",0,1)</f>
        <v>32</v>
      </c>
    </row>
    <row r="7043" spans="1:8">
      <c r="A7043" s="2" t="s">
        <v>192</v>
      </c>
      <c r="B7043" s="2"/>
      <c r="C7043">
        <v>199.03</v>
      </c>
      <c r="D7043">
        <v>6.5</v>
      </c>
      <c r="E7043">
        <v>178.23</v>
      </c>
      <c r="F7043" t="s">
        <v>237</v>
      </c>
      <c r="G7043">
        <f>_xlfn.XLOOKUP(A7043,'List of Molecules Used'!$D$3:$D$55,'List of Molecules Used'!$E$3:$E$55,"",0,1)</f>
        <v>398.07</v>
      </c>
      <c r="H7043">
        <f>_xlfn.XLOOKUP(A7043,'List of Molecules Used'!$D$3:$D$55,'List of Molecules Used'!$F$3:$F$55,"",0,1)</f>
        <v>32</v>
      </c>
    </row>
    <row r="7044" spans="1:8">
      <c r="A7044" s="2" t="s">
        <v>192</v>
      </c>
      <c r="B7044" s="2"/>
      <c r="C7044">
        <v>199.03</v>
      </c>
      <c r="D7044">
        <v>7</v>
      </c>
      <c r="E7044">
        <v>178.22</v>
      </c>
      <c r="F7044" t="s">
        <v>237</v>
      </c>
      <c r="G7044">
        <f>_xlfn.XLOOKUP(A7044,'List of Molecules Used'!$D$3:$D$55,'List of Molecules Used'!$E$3:$E$55,"",0,1)</f>
        <v>398.07</v>
      </c>
      <c r="H7044">
        <f>_xlfn.XLOOKUP(A7044,'List of Molecules Used'!$D$3:$D$55,'List of Molecules Used'!$F$3:$F$55,"",0,1)</f>
        <v>32</v>
      </c>
    </row>
    <row r="7045" spans="1:8">
      <c r="A7045" s="2" t="s">
        <v>192</v>
      </c>
      <c r="B7045" s="2"/>
      <c r="C7045">
        <v>199.03</v>
      </c>
      <c r="D7045">
        <v>7.5</v>
      </c>
      <c r="E7045">
        <v>178.22</v>
      </c>
      <c r="F7045" t="s">
        <v>237</v>
      </c>
      <c r="G7045">
        <f>_xlfn.XLOOKUP(A7045,'List of Molecules Used'!$D$3:$D$55,'List of Molecules Used'!$E$3:$E$55,"",0,1)</f>
        <v>398.07</v>
      </c>
      <c r="H7045">
        <f>_xlfn.XLOOKUP(A7045,'List of Molecules Used'!$D$3:$D$55,'List of Molecules Used'!$F$3:$F$55,"",0,1)</f>
        <v>32</v>
      </c>
    </row>
    <row r="7046" spans="1:8">
      <c r="A7046" s="2" t="s">
        <v>192</v>
      </c>
      <c r="B7046" s="2"/>
      <c r="C7046">
        <v>199.03</v>
      </c>
      <c r="D7046">
        <v>8</v>
      </c>
      <c r="E7046">
        <v>178.21</v>
      </c>
      <c r="F7046" t="s">
        <v>237</v>
      </c>
      <c r="G7046">
        <f>_xlfn.XLOOKUP(A7046,'List of Molecules Used'!$D$3:$D$55,'List of Molecules Used'!$E$3:$E$55,"",0,1)</f>
        <v>398.07</v>
      </c>
      <c r="H7046">
        <f>_xlfn.XLOOKUP(A7046,'List of Molecules Used'!$D$3:$D$55,'List of Molecules Used'!$F$3:$F$55,"",0,1)</f>
        <v>32</v>
      </c>
    </row>
    <row r="7047" spans="1:8">
      <c r="A7047" s="2" t="s">
        <v>192</v>
      </c>
      <c r="B7047" s="2"/>
      <c r="C7047">
        <v>199.03</v>
      </c>
      <c r="D7047">
        <v>8.5</v>
      </c>
      <c r="E7047">
        <v>178.2</v>
      </c>
      <c r="F7047" t="s">
        <v>237</v>
      </c>
      <c r="G7047">
        <f>_xlfn.XLOOKUP(A7047,'List of Molecules Used'!$D$3:$D$55,'List of Molecules Used'!$E$3:$E$55,"",0,1)</f>
        <v>398.07</v>
      </c>
      <c r="H7047">
        <f>_xlfn.XLOOKUP(A7047,'List of Molecules Used'!$D$3:$D$55,'List of Molecules Used'!$F$3:$F$55,"",0,1)</f>
        <v>32</v>
      </c>
    </row>
    <row r="7048" spans="1:8">
      <c r="A7048" s="2" t="s">
        <v>192</v>
      </c>
      <c r="B7048" s="2"/>
      <c r="C7048">
        <v>199.03</v>
      </c>
      <c r="D7048">
        <v>9</v>
      </c>
      <c r="E7048">
        <v>178.2</v>
      </c>
      <c r="F7048" t="s">
        <v>237</v>
      </c>
      <c r="G7048">
        <f>_xlfn.XLOOKUP(A7048,'List of Molecules Used'!$D$3:$D$55,'List of Molecules Used'!$E$3:$E$55,"",0,1)</f>
        <v>398.07</v>
      </c>
      <c r="H7048">
        <f>_xlfn.XLOOKUP(A7048,'List of Molecules Used'!$D$3:$D$55,'List of Molecules Used'!$F$3:$F$55,"",0,1)</f>
        <v>32</v>
      </c>
    </row>
    <row r="7049" spans="1:8">
      <c r="A7049" s="2" t="s">
        <v>192</v>
      </c>
      <c r="B7049" s="2"/>
      <c r="C7049">
        <v>199.03</v>
      </c>
      <c r="D7049">
        <v>9.5</v>
      </c>
      <c r="E7049">
        <v>178.19</v>
      </c>
      <c r="F7049" t="s">
        <v>237</v>
      </c>
      <c r="G7049">
        <f>_xlfn.XLOOKUP(A7049,'List of Molecules Used'!$D$3:$D$55,'List of Molecules Used'!$E$3:$E$55,"",0,1)</f>
        <v>398.07</v>
      </c>
      <c r="H7049">
        <f>_xlfn.XLOOKUP(A7049,'List of Molecules Used'!$D$3:$D$55,'List of Molecules Used'!$F$3:$F$55,"",0,1)</f>
        <v>32</v>
      </c>
    </row>
    <row r="7050" spans="1:8">
      <c r="A7050" s="2" t="s">
        <v>192</v>
      </c>
      <c r="B7050" s="2"/>
      <c r="C7050">
        <v>199.03</v>
      </c>
      <c r="D7050">
        <v>10</v>
      </c>
      <c r="E7050">
        <v>178.18</v>
      </c>
      <c r="F7050" t="s">
        <v>237</v>
      </c>
      <c r="G7050">
        <f>_xlfn.XLOOKUP(A7050,'List of Molecules Used'!$D$3:$D$55,'List of Molecules Used'!$E$3:$E$55,"",0,1)</f>
        <v>398.07</v>
      </c>
      <c r="H7050">
        <f>_xlfn.XLOOKUP(A7050,'List of Molecules Used'!$D$3:$D$55,'List of Molecules Used'!$F$3:$F$55,"",0,1)</f>
        <v>32</v>
      </c>
    </row>
    <row r="7051" spans="1:8">
      <c r="A7051" s="2" t="s">
        <v>192</v>
      </c>
      <c r="B7051" s="2"/>
      <c r="C7051">
        <v>238.84</v>
      </c>
      <c r="D7051">
        <v>1</v>
      </c>
      <c r="E7051">
        <v>177.03</v>
      </c>
      <c r="F7051" t="s">
        <v>237</v>
      </c>
      <c r="G7051">
        <f>_xlfn.XLOOKUP(A7051,'List of Molecules Used'!$D$3:$D$55,'List of Molecules Used'!$E$3:$E$55,"",0,1)</f>
        <v>398.07</v>
      </c>
      <c r="H7051">
        <f>_xlfn.XLOOKUP(A7051,'List of Molecules Used'!$D$3:$D$55,'List of Molecules Used'!$F$3:$F$55,"",0,1)</f>
        <v>32</v>
      </c>
    </row>
    <row r="7052" spans="1:8">
      <c r="A7052" s="2" t="s">
        <v>192</v>
      </c>
      <c r="B7052" s="2"/>
      <c r="C7052">
        <v>238.84</v>
      </c>
      <c r="D7052">
        <v>1.5</v>
      </c>
      <c r="E7052">
        <v>177.01</v>
      </c>
      <c r="F7052" t="s">
        <v>237</v>
      </c>
      <c r="G7052">
        <f>_xlfn.XLOOKUP(A7052,'List of Molecules Used'!$D$3:$D$55,'List of Molecules Used'!$E$3:$E$55,"",0,1)</f>
        <v>398.07</v>
      </c>
      <c r="H7052">
        <f>_xlfn.XLOOKUP(A7052,'List of Molecules Used'!$D$3:$D$55,'List of Molecules Used'!$F$3:$F$55,"",0,1)</f>
        <v>32</v>
      </c>
    </row>
    <row r="7053" spans="1:8">
      <c r="A7053" s="2" t="s">
        <v>192</v>
      </c>
      <c r="B7053" s="2"/>
      <c r="C7053">
        <v>238.84</v>
      </c>
      <c r="D7053">
        <v>2</v>
      </c>
      <c r="E7053">
        <v>177</v>
      </c>
      <c r="F7053" t="s">
        <v>237</v>
      </c>
      <c r="G7053">
        <f>_xlfn.XLOOKUP(A7053,'List of Molecules Used'!$D$3:$D$55,'List of Molecules Used'!$E$3:$E$55,"",0,1)</f>
        <v>398.07</v>
      </c>
      <c r="H7053">
        <f>_xlfn.XLOOKUP(A7053,'List of Molecules Used'!$D$3:$D$55,'List of Molecules Used'!$F$3:$F$55,"",0,1)</f>
        <v>32</v>
      </c>
    </row>
    <row r="7054" spans="1:8">
      <c r="A7054" s="2" t="s">
        <v>192</v>
      </c>
      <c r="B7054" s="2"/>
      <c r="C7054">
        <v>238.84</v>
      </c>
      <c r="D7054">
        <v>2.5</v>
      </c>
      <c r="E7054">
        <v>176.99</v>
      </c>
      <c r="F7054" t="s">
        <v>237</v>
      </c>
      <c r="G7054">
        <f>_xlfn.XLOOKUP(A7054,'List of Molecules Used'!$D$3:$D$55,'List of Molecules Used'!$E$3:$E$55,"",0,1)</f>
        <v>398.07</v>
      </c>
      <c r="H7054">
        <f>_xlfn.XLOOKUP(A7054,'List of Molecules Used'!$D$3:$D$55,'List of Molecules Used'!$F$3:$F$55,"",0,1)</f>
        <v>32</v>
      </c>
    </row>
    <row r="7055" spans="1:8">
      <c r="A7055" s="2" t="s">
        <v>192</v>
      </c>
      <c r="B7055" s="2"/>
      <c r="C7055">
        <v>238.84</v>
      </c>
      <c r="D7055">
        <v>3</v>
      </c>
      <c r="E7055">
        <v>176.98</v>
      </c>
      <c r="F7055" t="s">
        <v>237</v>
      </c>
      <c r="G7055">
        <f>_xlfn.XLOOKUP(A7055,'List of Molecules Used'!$D$3:$D$55,'List of Molecules Used'!$E$3:$E$55,"",0,1)</f>
        <v>398.07</v>
      </c>
      <c r="H7055">
        <f>_xlfn.XLOOKUP(A7055,'List of Molecules Used'!$D$3:$D$55,'List of Molecules Used'!$F$3:$F$55,"",0,1)</f>
        <v>32</v>
      </c>
    </row>
    <row r="7056" spans="1:8">
      <c r="A7056" s="2" t="s">
        <v>192</v>
      </c>
      <c r="B7056" s="2"/>
      <c r="C7056">
        <v>238.84</v>
      </c>
      <c r="D7056">
        <v>3.5</v>
      </c>
      <c r="E7056">
        <v>176.97</v>
      </c>
      <c r="F7056" t="s">
        <v>237</v>
      </c>
      <c r="G7056">
        <f>_xlfn.XLOOKUP(A7056,'List of Molecules Used'!$D$3:$D$55,'List of Molecules Used'!$E$3:$E$55,"",0,1)</f>
        <v>398.07</v>
      </c>
      <c r="H7056">
        <f>_xlfn.XLOOKUP(A7056,'List of Molecules Used'!$D$3:$D$55,'List of Molecules Used'!$F$3:$F$55,"",0,1)</f>
        <v>32</v>
      </c>
    </row>
    <row r="7057" spans="1:8">
      <c r="A7057" s="2" t="s">
        <v>192</v>
      </c>
      <c r="B7057" s="2"/>
      <c r="C7057">
        <v>238.84</v>
      </c>
      <c r="D7057">
        <v>4</v>
      </c>
      <c r="E7057">
        <v>176.95</v>
      </c>
      <c r="F7057" t="s">
        <v>237</v>
      </c>
      <c r="G7057">
        <f>_xlfn.XLOOKUP(A7057,'List of Molecules Used'!$D$3:$D$55,'List of Molecules Used'!$E$3:$E$55,"",0,1)</f>
        <v>398.07</v>
      </c>
      <c r="H7057">
        <f>_xlfn.XLOOKUP(A7057,'List of Molecules Used'!$D$3:$D$55,'List of Molecules Used'!$F$3:$F$55,"",0,1)</f>
        <v>32</v>
      </c>
    </row>
    <row r="7058" spans="1:8">
      <c r="A7058" s="2" t="s">
        <v>192</v>
      </c>
      <c r="B7058" s="2"/>
      <c r="C7058">
        <v>238.84</v>
      </c>
      <c r="D7058">
        <v>4.5</v>
      </c>
      <c r="E7058">
        <v>176.94</v>
      </c>
      <c r="F7058" t="s">
        <v>237</v>
      </c>
      <c r="G7058">
        <f>_xlfn.XLOOKUP(A7058,'List of Molecules Used'!$D$3:$D$55,'List of Molecules Used'!$E$3:$E$55,"",0,1)</f>
        <v>398.07</v>
      </c>
      <c r="H7058">
        <f>_xlfn.XLOOKUP(A7058,'List of Molecules Used'!$D$3:$D$55,'List of Molecules Used'!$F$3:$F$55,"",0,1)</f>
        <v>32</v>
      </c>
    </row>
    <row r="7059" spans="1:8">
      <c r="A7059" s="2" t="s">
        <v>192</v>
      </c>
      <c r="B7059" s="2"/>
      <c r="C7059">
        <v>238.84</v>
      </c>
      <c r="D7059">
        <v>5</v>
      </c>
      <c r="E7059">
        <v>176.93</v>
      </c>
      <c r="F7059" t="s">
        <v>237</v>
      </c>
      <c r="G7059">
        <f>_xlfn.XLOOKUP(A7059,'List of Molecules Used'!$D$3:$D$55,'List of Molecules Used'!$E$3:$E$55,"",0,1)</f>
        <v>398.07</v>
      </c>
      <c r="H7059">
        <f>_xlfn.XLOOKUP(A7059,'List of Molecules Used'!$D$3:$D$55,'List of Molecules Used'!$F$3:$F$55,"",0,1)</f>
        <v>32</v>
      </c>
    </row>
    <row r="7060" spans="1:8">
      <c r="A7060" s="2" t="s">
        <v>192</v>
      </c>
      <c r="B7060" s="2"/>
      <c r="C7060">
        <v>238.84</v>
      </c>
      <c r="D7060">
        <v>5.5</v>
      </c>
      <c r="E7060">
        <v>176.92</v>
      </c>
      <c r="F7060" t="s">
        <v>237</v>
      </c>
      <c r="G7060">
        <f>_xlfn.XLOOKUP(A7060,'List of Molecules Used'!$D$3:$D$55,'List of Molecules Used'!$E$3:$E$55,"",0,1)</f>
        <v>398.07</v>
      </c>
      <c r="H7060">
        <f>_xlfn.XLOOKUP(A7060,'List of Molecules Used'!$D$3:$D$55,'List of Molecules Used'!$F$3:$F$55,"",0,1)</f>
        <v>32</v>
      </c>
    </row>
    <row r="7061" spans="1:8">
      <c r="A7061" s="2" t="s">
        <v>192</v>
      </c>
      <c r="B7061" s="2"/>
      <c r="C7061">
        <v>238.84</v>
      </c>
      <c r="D7061">
        <v>6</v>
      </c>
      <c r="E7061">
        <v>176.9</v>
      </c>
      <c r="F7061" t="s">
        <v>237</v>
      </c>
      <c r="G7061">
        <f>_xlfn.XLOOKUP(A7061,'List of Molecules Used'!$D$3:$D$55,'List of Molecules Used'!$E$3:$E$55,"",0,1)</f>
        <v>398.07</v>
      </c>
      <c r="H7061">
        <f>_xlfn.XLOOKUP(A7061,'List of Molecules Used'!$D$3:$D$55,'List of Molecules Used'!$F$3:$F$55,"",0,1)</f>
        <v>32</v>
      </c>
    </row>
    <row r="7062" spans="1:8">
      <c r="A7062" s="2" t="s">
        <v>192</v>
      </c>
      <c r="B7062" s="2"/>
      <c r="C7062">
        <v>238.84</v>
      </c>
      <c r="D7062">
        <v>6.5</v>
      </c>
      <c r="E7062">
        <v>176.89</v>
      </c>
      <c r="F7062" t="s">
        <v>237</v>
      </c>
      <c r="G7062">
        <f>_xlfn.XLOOKUP(A7062,'List of Molecules Used'!$D$3:$D$55,'List of Molecules Used'!$E$3:$E$55,"",0,1)</f>
        <v>398.07</v>
      </c>
      <c r="H7062">
        <f>_xlfn.XLOOKUP(A7062,'List of Molecules Used'!$D$3:$D$55,'List of Molecules Used'!$F$3:$F$55,"",0,1)</f>
        <v>32</v>
      </c>
    </row>
    <row r="7063" spans="1:8">
      <c r="A7063" s="2" t="s">
        <v>192</v>
      </c>
      <c r="B7063" s="2"/>
      <c r="C7063">
        <v>238.84</v>
      </c>
      <c r="D7063">
        <v>7</v>
      </c>
      <c r="E7063">
        <v>176.88</v>
      </c>
      <c r="F7063" t="s">
        <v>237</v>
      </c>
      <c r="G7063">
        <f>_xlfn.XLOOKUP(A7063,'List of Molecules Used'!$D$3:$D$55,'List of Molecules Used'!$E$3:$E$55,"",0,1)</f>
        <v>398.07</v>
      </c>
      <c r="H7063">
        <f>_xlfn.XLOOKUP(A7063,'List of Molecules Used'!$D$3:$D$55,'List of Molecules Used'!$F$3:$F$55,"",0,1)</f>
        <v>32</v>
      </c>
    </row>
    <row r="7064" spans="1:8">
      <c r="A7064" s="2" t="s">
        <v>192</v>
      </c>
      <c r="B7064" s="2"/>
      <c r="C7064">
        <v>238.84</v>
      </c>
      <c r="D7064">
        <v>7.5</v>
      </c>
      <c r="E7064">
        <v>176.87</v>
      </c>
      <c r="F7064" t="s">
        <v>237</v>
      </c>
      <c r="G7064">
        <f>_xlfn.XLOOKUP(A7064,'List of Molecules Used'!$D$3:$D$55,'List of Molecules Used'!$E$3:$E$55,"",0,1)</f>
        <v>398.07</v>
      </c>
      <c r="H7064">
        <f>_xlfn.XLOOKUP(A7064,'List of Molecules Used'!$D$3:$D$55,'List of Molecules Used'!$F$3:$F$55,"",0,1)</f>
        <v>32</v>
      </c>
    </row>
    <row r="7065" spans="1:8">
      <c r="A7065" s="2" t="s">
        <v>192</v>
      </c>
      <c r="B7065" s="2"/>
      <c r="C7065">
        <v>238.84</v>
      </c>
      <c r="D7065">
        <v>8</v>
      </c>
      <c r="E7065">
        <v>176.86</v>
      </c>
      <c r="F7065" t="s">
        <v>237</v>
      </c>
      <c r="G7065">
        <f>_xlfn.XLOOKUP(A7065,'List of Molecules Used'!$D$3:$D$55,'List of Molecules Used'!$E$3:$E$55,"",0,1)</f>
        <v>398.07</v>
      </c>
      <c r="H7065">
        <f>_xlfn.XLOOKUP(A7065,'List of Molecules Used'!$D$3:$D$55,'List of Molecules Used'!$F$3:$F$55,"",0,1)</f>
        <v>32</v>
      </c>
    </row>
    <row r="7066" spans="1:8">
      <c r="A7066" s="2" t="s">
        <v>192</v>
      </c>
      <c r="B7066" s="2"/>
      <c r="C7066">
        <v>238.84</v>
      </c>
      <c r="D7066">
        <v>8.5</v>
      </c>
      <c r="E7066">
        <v>176.84</v>
      </c>
      <c r="F7066" t="s">
        <v>237</v>
      </c>
      <c r="G7066">
        <f>_xlfn.XLOOKUP(A7066,'List of Molecules Used'!$D$3:$D$55,'List of Molecules Used'!$E$3:$E$55,"",0,1)</f>
        <v>398.07</v>
      </c>
      <c r="H7066">
        <f>_xlfn.XLOOKUP(A7066,'List of Molecules Used'!$D$3:$D$55,'List of Molecules Used'!$F$3:$F$55,"",0,1)</f>
        <v>32</v>
      </c>
    </row>
    <row r="7067" spans="1:8">
      <c r="A7067" s="2" t="s">
        <v>192</v>
      </c>
      <c r="B7067" s="2"/>
      <c r="C7067">
        <v>238.84</v>
      </c>
      <c r="D7067">
        <v>9</v>
      </c>
      <c r="E7067">
        <v>176.83</v>
      </c>
      <c r="F7067" t="s">
        <v>237</v>
      </c>
      <c r="G7067">
        <f>_xlfn.XLOOKUP(A7067,'List of Molecules Used'!$D$3:$D$55,'List of Molecules Used'!$E$3:$E$55,"",0,1)</f>
        <v>398.07</v>
      </c>
      <c r="H7067">
        <f>_xlfn.XLOOKUP(A7067,'List of Molecules Used'!$D$3:$D$55,'List of Molecules Used'!$F$3:$F$55,"",0,1)</f>
        <v>32</v>
      </c>
    </row>
    <row r="7068" spans="1:8">
      <c r="A7068" s="2" t="s">
        <v>192</v>
      </c>
      <c r="B7068" s="2"/>
      <c r="C7068">
        <v>238.84</v>
      </c>
      <c r="D7068">
        <v>9.5</v>
      </c>
      <c r="E7068">
        <v>176.82</v>
      </c>
      <c r="F7068" t="s">
        <v>237</v>
      </c>
      <c r="G7068">
        <f>_xlfn.XLOOKUP(A7068,'List of Molecules Used'!$D$3:$D$55,'List of Molecules Used'!$E$3:$E$55,"",0,1)</f>
        <v>398.07</v>
      </c>
      <c r="H7068">
        <f>_xlfn.XLOOKUP(A7068,'List of Molecules Used'!$D$3:$D$55,'List of Molecules Used'!$F$3:$F$55,"",0,1)</f>
        <v>32</v>
      </c>
    </row>
    <row r="7069" spans="1:8">
      <c r="A7069" s="2" t="s">
        <v>192</v>
      </c>
      <c r="B7069" s="2"/>
      <c r="C7069">
        <v>238.84</v>
      </c>
      <c r="D7069">
        <v>10</v>
      </c>
      <c r="E7069">
        <v>176.81</v>
      </c>
      <c r="F7069" t="s">
        <v>237</v>
      </c>
      <c r="G7069">
        <f>_xlfn.XLOOKUP(A7069,'List of Molecules Used'!$D$3:$D$55,'List of Molecules Used'!$E$3:$E$55,"",0,1)</f>
        <v>398.07</v>
      </c>
      <c r="H7069">
        <f>_xlfn.XLOOKUP(A7069,'List of Molecules Used'!$D$3:$D$55,'List of Molecules Used'!$F$3:$F$55,"",0,1)</f>
        <v>32</v>
      </c>
    </row>
    <row r="7070" spans="1:8">
      <c r="A7070" s="2" t="s">
        <v>192</v>
      </c>
      <c r="B7070" s="2"/>
      <c r="C7070">
        <v>278.64999999999998</v>
      </c>
      <c r="D7070">
        <v>1</v>
      </c>
      <c r="E7070">
        <v>123.45</v>
      </c>
      <c r="F7070" t="s">
        <v>238</v>
      </c>
      <c r="G7070">
        <f>_xlfn.XLOOKUP(A7070,'List of Molecules Used'!$D$3:$D$55,'List of Molecules Used'!$E$3:$E$55,"",0,1)</f>
        <v>398.07</v>
      </c>
      <c r="H7070">
        <f>_xlfn.XLOOKUP(A7070,'List of Molecules Used'!$D$3:$D$55,'List of Molecules Used'!$F$3:$F$55,"",0,1)</f>
        <v>32</v>
      </c>
    </row>
    <row r="7071" spans="1:8">
      <c r="A7071" s="2" t="s">
        <v>192</v>
      </c>
      <c r="B7071" s="2"/>
      <c r="C7071">
        <v>278.64999999999998</v>
      </c>
      <c r="D7071">
        <v>1.3434999999999999</v>
      </c>
      <c r="E7071">
        <v>124.94</v>
      </c>
      <c r="F7071" t="s">
        <v>238</v>
      </c>
      <c r="G7071">
        <f>_xlfn.XLOOKUP(A7071,'List of Molecules Used'!$D$3:$D$55,'List of Molecules Used'!$E$3:$E$55,"",0,1)</f>
        <v>398.07</v>
      </c>
      <c r="H7071">
        <f>_xlfn.XLOOKUP(A7071,'List of Molecules Used'!$D$3:$D$55,'List of Molecules Used'!$F$3:$F$55,"",0,1)</f>
        <v>32</v>
      </c>
    </row>
    <row r="7072" spans="1:8">
      <c r="A7072" s="2" t="s">
        <v>192</v>
      </c>
      <c r="B7072" s="2"/>
      <c r="C7072">
        <v>278.64999999999998</v>
      </c>
      <c r="D7072">
        <v>1.3434999999999999</v>
      </c>
      <c r="E7072">
        <v>182.92</v>
      </c>
      <c r="F7072" t="s">
        <v>237</v>
      </c>
      <c r="G7072">
        <f>_xlfn.XLOOKUP(A7072,'List of Molecules Used'!$D$3:$D$55,'List of Molecules Used'!$E$3:$E$55,"",0,1)</f>
        <v>398.07</v>
      </c>
      <c r="H7072">
        <f>_xlfn.XLOOKUP(A7072,'List of Molecules Used'!$D$3:$D$55,'List of Molecules Used'!$F$3:$F$55,"",0,1)</f>
        <v>32</v>
      </c>
    </row>
    <row r="7073" spans="1:8">
      <c r="A7073" s="2" t="s">
        <v>192</v>
      </c>
      <c r="B7073" s="2"/>
      <c r="C7073">
        <v>278.64999999999998</v>
      </c>
      <c r="D7073">
        <v>1.5</v>
      </c>
      <c r="E7073">
        <v>182.91</v>
      </c>
      <c r="F7073" t="s">
        <v>237</v>
      </c>
      <c r="G7073">
        <f>_xlfn.XLOOKUP(A7073,'List of Molecules Used'!$D$3:$D$55,'List of Molecules Used'!$E$3:$E$55,"",0,1)</f>
        <v>398.07</v>
      </c>
      <c r="H7073">
        <f>_xlfn.XLOOKUP(A7073,'List of Molecules Used'!$D$3:$D$55,'List of Molecules Used'!$F$3:$F$55,"",0,1)</f>
        <v>32</v>
      </c>
    </row>
    <row r="7074" spans="1:8">
      <c r="A7074" s="2" t="s">
        <v>192</v>
      </c>
      <c r="B7074" s="2"/>
      <c r="C7074">
        <v>278.64999999999998</v>
      </c>
      <c r="D7074">
        <v>2</v>
      </c>
      <c r="E7074">
        <v>182.88</v>
      </c>
      <c r="F7074" t="s">
        <v>237</v>
      </c>
      <c r="G7074">
        <f>_xlfn.XLOOKUP(A7074,'List of Molecules Used'!$D$3:$D$55,'List of Molecules Used'!$E$3:$E$55,"",0,1)</f>
        <v>398.07</v>
      </c>
      <c r="H7074">
        <f>_xlfn.XLOOKUP(A7074,'List of Molecules Used'!$D$3:$D$55,'List of Molecules Used'!$F$3:$F$55,"",0,1)</f>
        <v>32</v>
      </c>
    </row>
    <row r="7075" spans="1:8">
      <c r="A7075" s="2" t="s">
        <v>192</v>
      </c>
      <c r="B7075" s="2"/>
      <c r="C7075">
        <v>278.64999999999998</v>
      </c>
      <c r="D7075">
        <v>2.5</v>
      </c>
      <c r="E7075">
        <v>182.85</v>
      </c>
      <c r="F7075" t="s">
        <v>237</v>
      </c>
      <c r="G7075">
        <f>_xlfn.XLOOKUP(A7075,'List of Molecules Used'!$D$3:$D$55,'List of Molecules Used'!$E$3:$E$55,"",0,1)</f>
        <v>398.07</v>
      </c>
      <c r="H7075">
        <f>_xlfn.XLOOKUP(A7075,'List of Molecules Used'!$D$3:$D$55,'List of Molecules Used'!$F$3:$F$55,"",0,1)</f>
        <v>32</v>
      </c>
    </row>
    <row r="7076" spans="1:8">
      <c r="A7076" s="2" t="s">
        <v>192</v>
      </c>
      <c r="B7076" s="2"/>
      <c r="C7076">
        <v>278.64999999999998</v>
      </c>
      <c r="D7076">
        <v>3</v>
      </c>
      <c r="E7076">
        <v>182.83</v>
      </c>
      <c r="F7076" t="s">
        <v>237</v>
      </c>
      <c r="G7076">
        <f>_xlfn.XLOOKUP(A7076,'List of Molecules Used'!$D$3:$D$55,'List of Molecules Used'!$E$3:$E$55,"",0,1)</f>
        <v>398.07</v>
      </c>
      <c r="H7076">
        <f>_xlfn.XLOOKUP(A7076,'List of Molecules Used'!$D$3:$D$55,'List of Molecules Used'!$F$3:$F$55,"",0,1)</f>
        <v>32</v>
      </c>
    </row>
    <row r="7077" spans="1:8">
      <c r="A7077" s="2" t="s">
        <v>192</v>
      </c>
      <c r="B7077" s="2"/>
      <c r="C7077">
        <v>278.64999999999998</v>
      </c>
      <c r="D7077">
        <v>3.5</v>
      </c>
      <c r="E7077">
        <v>182.8</v>
      </c>
      <c r="F7077" t="s">
        <v>237</v>
      </c>
      <c r="G7077">
        <f>_xlfn.XLOOKUP(A7077,'List of Molecules Used'!$D$3:$D$55,'List of Molecules Used'!$E$3:$E$55,"",0,1)</f>
        <v>398.07</v>
      </c>
      <c r="H7077">
        <f>_xlfn.XLOOKUP(A7077,'List of Molecules Used'!$D$3:$D$55,'List of Molecules Used'!$F$3:$F$55,"",0,1)</f>
        <v>32</v>
      </c>
    </row>
    <row r="7078" spans="1:8">
      <c r="A7078" s="2" t="s">
        <v>192</v>
      </c>
      <c r="B7078" s="2"/>
      <c r="C7078">
        <v>278.64999999999998</v>
      </c>
      <c r="D7078">
        <v>4</v>
      </c>
      <c r="E7078">
        <v>182.77</v>
      </c>
      <c r="F7078" t="s">
        <v>237</v>
      </c>
      <c r="G7078">
        <f>_xlfn.XLOOKUP(A7078,'List of Molecules Used'!$D$3:$D$55,'List of Molecules Used'!$E$3:$E$55,"",0,1)</f>
        <v>398.07</v>
      </c>
      <c r="H7078">
        <f>_xlfn.XLOOKUP(A7078,'List of Molecules Used'!$D$3:$D$55,'List of Molecules Used'!$F$3:$F$55,"",0,1)</f>
        <v>32</v>
      </c>
    </row>
    <row r="7079" spans="1:8">
      <c r="A7079" s="2" t="s">
        <v>192</v>
      </c>
      <c r="B7079" s="2"/>
      <c r="C7079">
        <v>278.64999999999998</v>
      </c>
      <c r="D7079">
        <v>4.5</v>
      </c>
      <c r="E7079">
        <v>182.75</v>
      </c>
      <c r="F7079" t="s">
        <v>237</v>
      </c>
      <c r="G7079">
        <f>_xlfn.XLOOKUP(A7079,'List of Molecules Used'!$D$3:$D$55,'List of Molecules Used'!$E$3:$E$55,"",0,1)</f>
        <v>398.07</v>
      </c>
      <c r="H7079">
        <f>_xlfn.XLOOKUP(A7079,'List of Molecules Used'!$D$3:$D$55,'List of Molecules Used'!$F$3:$F$55,"",0,1)</f>
        <v>32</v>
      </c>
    </row>
    <row r="7080" spans="1:8">
      <c r="A7080" s="2" t="s">
        <v>192</v>
      </c>
      <c r="B7080" s="2"/>
      <c r="C7080">
        <v>278.64999999999998</v>
      </c>
      <c r="D7080">
        <v>5</v>
      </c>
      <c r="E7080">
        <v>182.72</v>
      </c>
      <c r="F7080" t="s">
        <v>237</v>
      </c>
      <c r="G7080">
        <f>_xlfn.XLOOKUP(A7080,'List of Molecules Used'!$D$3:$D$55,'List of Molecules Used'!$E$3:$E$55,"",0,1)</f>
        <v>398.07</v>
      </c>
      <c r="H7080">
        <f>_xlfn.XLOOKUP(A7080,'List of Molecules Used'!$D$3:$D$55,'List of Molecules Used'!$F$3:$F$55,"",0,1)</f>
        <v>32</v>
      </c>
    </row>
    <row r="7081" spans="1:8">
      <c r="A7081" s="2" t="s">
        <v>192</v>
      </c>
      <c r="B7081" s="2"/>
      <c r="C7081">
        <v>278.64999999999998</v>
      </c>
      <c r="D7081">
        <v>5.5</v>
      </c>
      <c r="E7081">
        <v>182.69</v>
      </c>
      <c r="F7081" t="s">
        <v>237</v>
      </c>
      <c r="G7081">
        <f>_xlfn.XLOOKUP(A7081,'List of Molecules Used'!$D$3:$D$55,'List of Molecules Used'!$E$3:$E$55,"",0,1)</f>
        <v>398.07</v>
      </c>
      <c r="H7081">
        <f>_xlfn.XLOOKUP(A7081,'List of Molecules Used'!$D$3:$D$55,'List of Molecules Used'!$F$3:$F$55,"",0,1)</f>
        <v>32</v>
      </c>
    </row>
    <row r="7082" spans="1:8">
      <c r="A7082" s="2" t="s">
        <v>192</v>
      </c>
      <c r="B7082" s="2"/>
      <c r="C7082">
        <v>278.64999999999998</v>
      </c>
      <c r="D7082">
        <v>6</v>
      </c>
      <c r="E7082">
        <v>182.67</v>
      </c>
      <c r="F7082" t="s">
        <v>237</v>
      </c>
      <c r="G7082">
        <f>_xlfn.XLOOKUP(A7082,'List of Molecules Used'!$D$3:$D$55,'List of Molecules Used'!$E$3:$E$55,"",0,1)</f>
        <v>398.07</v>
      </c>
      <c r="H7082">
        <f>_xlfn.XLOOKUP(A7082,'List of Molecules Used'!$D$3:$D$55,'List of Molecules Used'!$F$3:$F$55,"",0,1)</f>
        <v>32</v>
      </c>
    </row>
    <row r="7083" spans="1:8">
      <c r="A7083" s="2" t="s">
        <v>192</v>
      </c>
      <c r="B7083" s="2"/>
      <c r="C7083">
        <v>278.64999999999998</v>
      </c>
      <c r="D7083">
        <v>6.5</v>
      </c>
      <c r="E7083">
        <v>182.64</v>
      </c>
      <c r="F7083" t="s">
        <v>237</v>
      </c>
      <c r="G7083">
        <f>_xlfn.XLOOKUP(A7083,'List of Molecules Used'!$D$3:$D$55,'List of Molecules Used'!$E$3:$E$55,"",0,1)</f>
        <v>398.07</v>
      </c>
      <c r="H7083">
        <f>_xlfn.XLOOKUP(A7083,'List of Molecules Used'!$D$3:$D$55,'List of Molecules Used'!$F$3:$F$55,"",0,1)</f>
        <v>32</v>
      </c>
    </row>
    <row r="7084" spans="1:8">
      <c r="A7084" s="2" t="s">
        <v>192</v>
      </c>
      <c r="B7084" s="2"/>
      <c r="C7084">
        <v>278.64999999999998</v>
      </c>
      <c r="D7084">
        <v>7</v>
      </c>
      <c r="E7084">
        <v>182.61</v>
      </c>
      <c r="F7084" t="s">
        <v>237</v>
      </c>
      <c r="G7084">
        <f>_xlfn.XLOOKUP(A7084,'List of Molecules Used'!$D$3:$D$55,'List of Molecules Used'!$E$3:$E$55,"",0,1)</f>
        <v>398.07</v>
      </c>
      <c r="H7084">
        <f>_xlfn.XLOOKUP(A7084,'List of Molecules Used'!$D$3:$D$55,'List of Molecules Used'!$F$3:$F$55,"",0,1)</f>
        <v>32</v>
      </c>
    </row>
    <row r="7085" spans="1:8">
      <c r="A7085" s="2" t="s">
        <v>192</v>
      </c>
      <c r="B7085" s="2"/>
      <c r="C7085">
        <v>278.64999999999998</v>
      </c>
      <c r="D7085">
        <v>7.5</v>
      </c>
      <c r="E7085">
        <v>182.59</v>
      </c>
      <c r="F7085" t="s">
        <v>237</v>
      </c>
      <c r="G7085">
        <f>_xlfn.XLOOKUP(A7085,'List of Molecules Used'!$D$3:$D$55,'List of Molecules Used'!$E$3:$E$55,"",0,1)</f>
        <v>398.07</v>
      </c>
      <c r="H7085">
        <f>_xlfn.XLOOKUP(A7085,'List of Molecules Used'!$D$3:$D$55,'List of Molecules Used'!$F$3:$F$55,"",0,1)</f>
        <v>32</v>
      </c>
    </row>
    <row r="7086" spans="1:8">
      <c r="A7086" s="2" t="s">
        <v>192</v>
      </c>
      <c r="B7086" s="2"/>
      <c r="C7086">
        <v>278.64999999999998</v>
      </c>
      <c r="D7086">
        <v>8</v>
      </c>
      <c r="E7086">
        <v>182.56</v>
      </c>
      <c r="F7086" t="s">
        <v>237</v>
      </c>
      <c r="G7086">
        <f>_xlfn.XLOOKUP(A7086,'List of Molecules Used'!$D$3:$D$55,'List of Molecules Used'!$E$3:$E$55,"",0,1)</f>
        <v>398.07</v>
      </c>
      <c r="H7086">
        <f>_xlfn.XLOOKUP(A7086,'List of Molecules Used'!$D$3:$D$55,'List of Molecules Used'!$F$3:$F$55,"",0,1)</f>
        <v>32</v>
      </c>
    </row>
    <row r="7087" spans="1:8">
      <c r="A7087" s="2" t="s">
        <v>192</v>
      </c>
      <c r="B7087" s="2"/>
      <c r="C7087">
        <v>278.64999999999998</v>
      </c>
      <c r="D7087">
        <v>8.5</v>
      </c>
      <c r="E7087">
        <v>182.54</v>
      </c>
      <c r="F7087" t="s">
        <v>237</v>
      </c>
      <c r="G7087">
        <f>_xlfn.XLOOKUP(A7087,'List of Molecules Used'!$D$3:$D$55,'List of Molecules Used'!$E$3:$E$55,"",0,1)</f>
        <v>398.07</v>
      </c>
      <c r="H7087">
        <f>_xlfn.XLOOKUP(A7087,'List of Molecules Used'!$D$3:$D$55,'List of Molecules Used'!$F$3:$F$55,"",0,1)</f>
        <v>32</v>
      </c>
    </row>
    <row r="7088" spans="1:8">
      <c r="A7088" s="2" t="s">
        <v>192</v>
      </c>
      <c r="B7088" s="2"/>
      <c r="C7088">
        <v>278.64999999999998</v>
      </c>
      <c r="D7088">
        <v>9</v>
      </c>
      <c r="E7088">
        <v>182.51</v>
      </c>
      <c r="F7088" t="s">
        <v>237</v>
      </c>
      <c r="G7088">
        <f>_xlfn.XLOOKUP(A7088,'List of Molecules Used'!$D$3:$D$55,'List of Molecules Used'!$E$3:$E$55,"",0,1)</f>
        <v>398.07</v>
      </c>
      <c r="H7088">
        <f>_xlfn.XLOOKUP(A7088,'List of Molecules Used'!$D$3:$D$55,'List of Molecules Used'!$F$3:$F$55,"",0,1)</f>
        <v>32</v>
      </c>
    </row>
    <row r="7089" spans="1:8">
      <c r="A7089" s="2" t="s">
        <v>192</v>
      </c>
      <c r="B7089" s="2"/>
      <c r="C7089">
        <v>278.64999999999998</v>
      </c>
      <c r="D7089">
        <v>9.5</v>
      </c>
      <c r="E7089">
        <v>182.49</v>
      </c>
      <c r="F7089" t="s">
        <v>237</v>
      </c>
      <c r="G7089">
        <f>_xlfn.XLOOKUP(A7089,'List of Molecules Used'!$D$3:$D$55,'List of Molecules Used'!$E$3:$E$55,"",0,1)</f>
        <v>398.07</v>
      </c>
      <c r="H7089">
        <f>_xlfn.XLOOKUP(A7089,'List of Molecules Used'!$D$3:$D$55,'List of Molecules Used'!$F$3:$F$55,"",0,1)</f>
        <v>32</v>
      </c>
    </row>
    <row r="7090" spans="1:8">
      <c r="A7090" s="2" t="s">
        <v>192</v>
      </c>
      <c r="B7090" s="2"/>
      <c r="C7090">
        <v>278.64999999999998</v>
      </c>
      <c r="D7090">
        <v>10</v>
      </c>
      <c r="E7090">
        <v>182.46</v>
      </c>
      <c r="F7090" t="s">
        <v>237</v>
      </c>
      <c r="G7090">
        <f>_xlfn.XLOOKUP(A7090,'List of Molecules Used'!$D$3:$D$55,'List of Molecules Used'!$E$3:$E$55,"",0,1)</f>
        <v>398.07</v>
      </c>
      <c r="H7090">
        <f>_xlfn.XLOOKUP(A7090,'List of Molecules Used'!$D$3:$D$55,'List of Molecules Used'!$F$3:$F$55,"",0,1)</f>
        <v>32</v>
      </c>
    </row>
    <row r="7091" spans="1:8">
      <c r="A7091" s="2" t="s">
        <v>192</v>
      </c>
      <c r="B7091" s="2"/>
      <c r="C7091">
        <v>318.45999999999998</v>
      </c>
      <c r="D7091">
        <v>1</v>
      </c>
      <c r="E7091">
        <v>131.79</v>
      </c>
      <c r="F7091" t="s">
        <v>238</v>
      </c>
      <c r="G7091">
        <f>_xlfn.XLOOKUP(A7091,'List of Molecules Used'!$D$3:$D$55,'List of Molecules Used'!$E$3:$E$55,"",0,1)</f>
        <v>398.07</v>
      </c>
      <c r="H7091">
        <f>_xlfn.XLOOKUP(A7091,'List of Molecules Used'!$D$3:$D$55,'List of Molecules Used'!$F$3:$F$55,"",0,1)</f>
        <v>32</v>
      </c>
    </row>
    <row r="7092" spans="1:8">
      <c r="A7092" s="2" t="s">
        <v>192</v>
      </c>
      <c r="B7092" s="2"/>
      <c r="C7092">
        <v>318.45999999999998</v>
      </c>
      <c r="D7092">
        <v>1.5</v>
      </c>
      <c r="E7092">
        <v>132.97</v>
      </c>
      <c r="F7092" t="s">
        <v>238</v>
      </c>
      <c r="G7092">
        <f>_xlfn.XLOOKUP(A7092,'List of Molecules Used'!$D$3:$D$55,'List of Molecules Used'!$E$3:$E$55,"",0,1)</f>
        <v>398.07</v>
      </c>
      <c r="H7092">
        <f>_xlfn.XLOOKUP(A7092,'List of Molecules Used'!$D$3:$D$55,'List of Molecules Used'!$F$3:$F$55,"",0,1)</f>
        <v>32</v>
      </c>
    </row>
    <row r="7093" spans="1:8">
      <c r="A7093" s="2" t="s">
        <v>192</v>
      </c>
      <c r="B7093" s="2"/>
      <c r="C7093">
        <v>318.45999999999998</v>
      </c>
      <c r="D7093">
        <v>2</v>
      </c>
      <c r="E7093">
        <v>134.24</v>
      </c>
      <c r="F7093" t="s">
        <v>238</v>
      </c>
      <c r="G7093">
        <f>_xlfn.XLOOKUP(A7093,'List of Molecules Used'!$D$3:$D$55,'List of Molecules Used'!$E$3:$E$55,"",0,1)</f>
        <v>398.07</v>
      </c>
      <c r="H7093">
        <f>_xlfn.XLOOKUP(A7093,'List of Molecules Used'!$D$3:$D$55,'List of Molecules Used'!$F$3:$F$55,"",0,1)</f>
        <v>32</v>
      </c>
    </row>
    <row r="7094" spans="1:8">
      <c r="A7094" s="2" t="s">
        <v>192</v>
      </c>
      <c r="B7094" s="2"/>
      <c r="C7094">
        <v>318.45999999999998</v>
      </c>
      <c r="D7094">
        <v>2.5</v>
      </c>
      <c r="E7094">
        <v>135.61000000000001</v>
      </c>
      <c r="F7094" t="s">
        <v>238</v>
      </c>
      <c r="G7094">
        <f>_xlfn.XLOOKUP(A7094,'List of Molecules Used'!$D$3:$D$55,'List of Molecules Used'!$E$3:$E$55,"",0,1)</f>
        <v>398.07</v>
      </c>
      <c r="H7094">
        <f>_xlfn.XLOOKUP(A7094,'List of Molecules Used'!$D$3:$D$55,'List of Molecules Used'!$F$3:$F$55,"",0,1)</f>
        <v>32</v>
      </c>
    </row>
    <row r="7095" spans="1:8">
      <c r="A7095" s="2" t="s">
        <v>192</v>
      </c>
      <c r="B7095" s="2"/>
      <c r="C7095">
        <v>318.45999999999998</v>
      </c>
      <c r="D7095">
        <v>3</v>
      </c>
      <c r="E7095">
        <v>137.09</v>
      </c>
      <c r="F7095" t="s">
        <v>238</v>
      </c>
      <c r="G7095">
        <f>_xlfn.XLOOKUP(A7095,'List of Molecules Used'!$D$3:$D$55,'List of Molecules Used'!$E$3:$E$55,"",0,1)</f>
        <v>398.07</v>
      </c>
      <c r="H7095">
        <f>_xlfn.XLOOKUP(A7095,'List of Molecules Used'!$D$3:$D$55,'List of Molecules Used'!$F$3:$F$55,"",0,1)</f>
        <v>32</v>
      </c>
    </row>
    <row r="7096" spans="1:8">
      <c r="A7096" s="2" t="s">
        <v>192</v>
      </c>
      <c r="B7096" s="2"/>
      <c r="C7096">
        <v>318.45999999999998</v>
      </c>
      <c r="D7096">
        <v>3.5</v>
      </c>
      <c r="E7096">
        <v>138.72</v>
      </c>
      <c r="F7096" t="s">
        <v>238</v>
      </c>
      <c r="G7096">
        <f>_xlfn.XLOOKUP(A7096,'List of Molecules Used'!$D$3:$D$55,'List of Molecules Used'!$E$3:$E$55,"",0,1)</f>
        <v>398.07</v>
      </c>
      <c r="H7096">
        <f>_xlfn.XLOOKUP(A7096,'List of Molecules Used'!$D$3:$D$55,'List of Molecules Used'!$F$3:$F$55,"",0,1)</f>
        <v>32</v>
      </c>
    </row>
    <row r="7097" spans="1:8">
      <c r="A7097" s="2" t="s">
        <v>192</v>
      </c>
      <c r="B7097" s="2"/>
      <c r="C7097">
        <v>318.45999999999998</v>
      </c>
      <c r="D7097">
        <v>4</v>
      </c>
      <c r="E7097">
        <v>140.5</v>
      </c>
      <c r="F7097" t="s">
        <v>238</v>
      </c>
      <c r="G7097">
        <f>_xlfn.XLOOKUP(A7097,'List of Molecules Used'!$D$3:$D$55,'List of Molecules Used'!$E$3:$E$55,"",0,1)</f>
        <v>398.07</v>
      </c>
      <c r="H7097">
        <f>_xlfn.XLOOKUP(A7097,'List of Molecules Used'!$D$3:$D$55,'List of Molecules Used'!$F$3:$F$55,"",0,1)</f>
        <v>32</v>
      </c>
    </row>
    <row r="7098" spans="1:8">
      <c r="A7098" s="2" t="s">
        <v>192</v>
      </c>
      <c r="B7098" s="2"/>
      <c r="C7098">
        <v>318.45999999999998</v>
      </c>
      <c r="D7098">
        <v>4.5</v>
      </c>
      <c r="E7098">
        <v>142.47</v>
      </c>
      <c r="F7098" t="s">
        <v>238</v>
      </c>
      <c r="G7098">
        <f>_xlfn.XLOOKUP(A7098,'List of Molecules Used'!$D$3:$D$55,'List of Molecules Used'!$E$3:$E$55,"",0,1)</f>
        <v>398.07</v>
      </c>
      <c r="H7098">
        <f>_xlfn.XLOOKUP(A7098,'List of Molecules Used'!$D$3:$D$55,'List of Molecules Used'!$F$3:$F$55,"",0,1)</f>
        <v>32</v>
      </c>
    </row>
    <row r="7099" spans="1:8">
      <c r="A7099" s="2" t="s">
        <v>192</v>
      </c>
      <c r="B7099" s="2"/>
      <c r="C7099">
        <v>318.45999999999998</v>
      </c>
      <c r="D7099">
        <v>5</v>
      </c>
      <c r="E7099">
        <v>144.68</v>
      </c>
      <c r="F7099" t="s">
        <v>238</v>
      </c>
      <c r="G7099">
        <f>_xlfn.XLOOKUP(A7099,'List of Molecules Used'!$D$3:$D$55,'List of Molecules Used'!$E$3:$E$55,"",0,1)</f>
        <v>398.07</v>
      </c>
      <c r="H7099">
        <f>_xlfn.XLOOKUP(A7099,'List of Molecules Used'!$D$3:$D$55,'List of Molecules Used'!$F$3:$F$55,"",0,1)</f>
        <v>32</v>
      </c>
    </row>
    <row r="7100" spans="1:8">
      <c r="A7100" s="2" t="s">
        <v>192</v>
      </c>
      <c r="B7100" s="2"/>
      <c r="C7100">
        <v>318.45999999999998</v>
      </c>
      <c r="D7100">
        <v>5.1021000000000001</v>
      </c>
      <c r="E7100">
        <v>145.16</v>
      </c>
      <c r="F7100" t="s">
        <v>238</v>
      </c>
      <c r="G7100">
        <f>_xlfn.XLOOKUP(A7100,'List of Molecules Used'!$D$3:$D$55,'List of Molecules Used'!$E$3:$E$55,"",0,1)</f>
        <v>398.07</v>
      </c>
      <c r="H7100">
        <f>_xlfn.XLOOKUP(A7100,'List of Molecules Used'!$D$3:$D$55,'List of Molecules Used'!$F$3:$F$55,"",0,1)</f>
        <v>32</v>
      </c>
    </row>
    <row r="7101" spans="1:8">
      <c r="A7101" s="2" t="s">
        <v>192</v>
      </c>
      <c r="B7101" s="2"/>
      <c r="C7101">
        <v>318.45999999999998</v>
      </c>
      <c r="D7101">
        <v>5.1021000000000001</v>
      </c>
      <c r="E7101">
        <v>195.91</v>
      </c>
      <c r="F7101" t="s">
        <v>237</v>
      </c>
      <c r="G7101">
        <f>_xlfn.XLOOKUP(A7101,'List of Molecules Used'!$D$3:$D$55,'List of Molecules Used'!$E$3:$E$55,"",0,1)</f>
        <v>398.07</v>
      </c>
      <c r="H7101">
        <f>_xlfn.XLOOKUP(A7101,'List of Molecules Used'!$D$3:$D$55,'List of Molecules Used'!$F$3:$F$55,"",0,1)</f>
        <v>32</v>
      </c>
    </row>
    <row r="7102" spans="1:8">
      <c r="A7102" s="2" t="s">
        <v>192</v>
      </c>
      <c r="B7102" s="2"/>
      <c r="C7102">
        <v>318.45999999999998</v>
      </c>
      <c r="D7102">
        <v>5.5</v>
      </c>
      <c r="E7102">
        <v>195.85</v>
      </c>
      <c r="F7102" t="s">
        <v>237</v>
      </c>
      <c r="G7102">
        <f>_xlfn.XLOOKUP(A7102,'List of Molecules Used'!$D$3:$D$55,'List of Molecules Used'!$E$3:$E$55,"",0,1)</f>
        <v>398.07</v>
      </c>
      <c r="H7102">
        <f>_xlfn.XLOOKUP(A7102,'List of Molecules Used'!$D$3:$D$55,'List of Molecules Used'!$F$3:$F$55,"",0,1)</f>
        <v>32</v>
      </c>
    </row>
    <row r="7103" spans="1:8">
      <c r="A7103" s="2" t="s">
        <v>192</v>
      </c>
      <c r="B7103" s="2"/>
      <c r="C7103">
        <v>318.45999999999998</v>
      </c>
      <c r="D7103">
        <v>6</v>
      </c>
      <c r="E7103">
        <v>195.77</v>
      </c>
      <c r="F7103" t="s">
        <v>237</v>
      </c>
      <c r="G7103">
        <f>_xlfn.XLOOKUP(A7103,'List of Molecules Used'!$D$3:$D$55,'List of Molecules Used'!$E$3:$E$55,"",0,1)</f>
        <v>398.07</v>
      </c>
      <c r="H7103">
        <f>_xlfn.XLOOKUP(A7103,'List of Molecules Used'!$D$3:$D$55,'List of Molecules Used'!$F$3:$F$55,"",0,1)</f>
        <v>32</v>
      </c>
    </row>
    <row r="7104" spans="1:8">
      <c r="A7104" s="2" t="s">
        <v>192</v>
      </c>
      <c r="B7104" s="2"/>
      <c r="C7104">
        <v>318.45999999999998</v>
      </c>
      <c r="D7104">
        <v>6.5</v>
      </c>
      <c r="E7104">
        <v>195.7</v>
      </c>
      <c r="F7104" t="s">
        <v>237</v>
      </c>
      <c r="G7104">
        <f>_xlfn.XLOOKUP(A7104,'List of Molecules Used'!$D$3:$D$55,'List of Molecules Used'!$E$3:$E$55,"",0,1)</f>
        <v>398.07</v>
      </c>
      <c r="H7104">
        <f>_xlfn.XLOOKUP(A7104,'List of Molecules Used'!$D$3:$D$55,'List of Molecules Used'!$F$3:$F$55,"",0,1)</f>
        <v>32</v>
      </c>
    </row>
    <row r="7105" spans="1:8">
      <c r="A7105" s="2" t="s">
        <v>192</v>
      </c>
      <c r="B7105" s="2"/>
      <c r="C7105">
        <v>318.45999999999998</v>
      </c>
      <c r="D7105">
        <v>7</v>
      </c>
      <c r="E7105">
        <v>195.62</v>
      </c>
      <c r="F7105" t="s">
        <v>237</v>
      </c>
      <c r="G7105">
        <f>_xlfn.XLOOKUP(A7105,'List of Molecules Used'!$D$3:$D$55,'List of Molecules Used'!$E$3:$E$55,"",0,1)</f>
        <v>398.07</v>
      </c>
      <c r="H7105">
        <f>_xlfn.XLOOKUP(A7105,'List of Molecules Used'!$D$3:$D$55,'List of Molecules Used'!$F$3:$F$55,"",0,1)</f>
        <v>32</v>
      </c>
    </row>
    <row r="7106" spans="1:8">
      <c r="A7106" s="2" t="s">
        <v>192</v>
      </c>
      <c r="B7106" s="2"/>
      <c r="C7106">
        <v>318.45999999999998</v>
      </c>
      <c r="D7106">
        <v>7.5</v>
      </c>
      <c r="E7106">
        <v>195.55</v>
      </c>
      <c r="F7106" t="s">
        <v>237</v>
      </c>
      <c r="G7106">
        <f>_xlfn.XLOOKUP(A7106,'List of Molecules Used'!$D$3:$D$55,'List of Molecules Used'!$E$3:$E$55,"",0,1)</f>
        <v>398.07</v>
      </c>
      <c r="H7106">
        <f>_xlfn.XLOOKUP(A7106,'List of Molecules Used'!$D$3:$D$55,'List of Molecules Used'!$F$3:$F$55,"",0,1)</f>
        <v>32</v>
      </c>
    </row>
    <row r="7107" spans="1:8">
      <c r="A7107" s="2" t="s">
        <v>192</v>
      </c>
      <c r="B7107" s="2"/>
      <c r="C7107">
        <v>318.45999999999998</v>
      </c>
      <c r="D7107">
        <v>8</v>
      </c>
      <c r="E7107">
        <v>195.47</v>
      </c>
      <c r="F7107" t="s">
        <v>237</v>
      </c>
      <c r="G7107">
        <f>_xlfn.XLOOKUP(A7107,'List of Molecules Used'!$D$3:$D$55,'List of Molecules Used'!$E$3:$E$55,"",0,1)</f>
        <v>398.07</v>
      </c>
      <c r="H7107">
        <f>_xlfn.XLOOKUP(A7107,'List of Molecules Used'!$D$3:$D$55,'List of Molecules Used'!$F$3:$F$55,"",0,1)</f>
        <v>32</v>
      </c>
    </row>
    <row r="7108" spans="1:8">
      <c r="A7108" s="2" t="s">
        <v>192</v>
      </c>
      <c r="B7108" s="2"/>
      <c r="C7108">
        <v>318.45999999999998</v>
      </c>
      <c r="D7108">
        <v>8.5</v>
      </c>
      <c r="E7108">
        <v>195.4</v>
      </c>
      <c r="F7108" t="s">
        <v>237</v>
      </c>
      <c r="G7108">
        <f>_xlfn.XLOOKUP(A7108,'List of Molecules Used'!$D$3:$D$55,'List of Molecules Used'!$E$3:$E$55,"",0,1)</f>
        <v>398.07</v>
      </c>
      <c r="H7108">
        <f>_xlfn.XLOOKUP(A7108,'List of Molecules Used'!$D$3:$D$55,'List of Molecules Used'!$F$3:$F$55,"",0,1)</f>
        <v>32</v>
      </c>
    </row>
    <row r="7109" spans="1:8">
      <c r="A7109" s="2" t="s">
        <v>192</v>
      </c>
      <c r="B7109" s="2"/>
      <c r="C7109">
        <v>318.45999999999998</v>
      </c>
      <c r="D7109">
        <v>9</v>
      </c>
      <c r="E7109">
        <v>195.32</v>
      </c>
      <c r="F7109" t="s">
        <v>237</v>
      </c>
      <c r="G7109">
        <f>_xlfn.XLOOKUP(A7109,'List of Molecules Used'!$D$3:$D$55,'List of Molecules Used'!$E$3:$E$55,"",0,1)</f>
        <v>398.07</v>
      </c>
      <c r="H7109">
        <f>_xlfn.XLOOKUP(A7109,'List of Molecules Used'!$D$3:$D$55,'List of Molecules Used'!$F$3:$F$55,"",0,1)</f>
        <v>32</v>
      </c>
    </row>
    <row r="7110" spans="1:8">
      <c r="A7110" s="2" t="s">
        <v>192</v>
      </c>
      <c r="B7110" s="2"/>
      <c r="C7110">
        <v>318.45999999999998</v>
      </c>
      <c r="D7110">
        <v>9.5</v>
      </c>
      <c r="E7110">
        <v>195.25</v>
      </c>
      <c r="F7110" t="s">
        <v>237</v>
      </c>
      <c r="G7110">
        <f>_xlfn.XLOOKUP(A7110,'List of Molecules Used'!$D$3:$D$55,'List of Molecules Used'!$E$3:$E$55,"",0,1)</f>
        <v>398.07</v>
      </c>
      <c r="H7110">
        <f>_xlfn.XLOOKUP(A7110,'List of Molecules Used'!$D$3:$D$55,'List of Molecules Used'!$F$3:$F$55,"",0,1)</f>
        <v>32</v>
      </c>
    </row>
    <row r="7111" spans="1:8">
      <c r="A7111" s="2" t="s">
        <v>192</v>
      </c>
      <c r="B7111" s="2"/>
      <c r="C7111">
        <v>318.45999999999998</v>
      </c>
      <c r="D7111">
        <v>10</v>
      </c>
      <c r="E7111">
        <v>195.18</v>
      </c>
      <c r="F7111" t="s">
        <v>237</v>
      </c>
      <c r="G7111">
        <f>_xlfn.XLOOKUP(A7111,'List of Molecules Used'!$D$3:$D$55,'List of Molecules Used'!$E$3:$E$55,"",0,1)</f>
        <v>398.07</v>
      </c>
      <c r="H7111">
        <f>_xlfn.XLOOKUP(A7111,'List of Molecules Used'!$D$3:$D$55,'List of Molecules Used'!$F$3:$F$55,"",0,1)</f>
        <v>32</v>
      </c>
    </row>
    <row r="7112" spans="1:8">
      <c r="A7112" s="2" t="s">
        <v>192</v>
      </c>
      <c r="B7112" s="2"/>
      <c r="C7112">
        <v>358.26</v>
      </c>
      <c r="D7112">
        <v>1</v>
      </c>
      <c r="E7112">
        <v>140.96</v>
      </c>
      <c r="F7112" t="s">
        <v>238</v>
      </c>
      <c r="G7112">
        <f>_xlfn.XLOOKUP(A7112,'List of Molecules Used'!$D$3:$D$55,'List of Molecules Used'!$E$3:$E$55,"",0,1)</f>
        <v>398.07</v>
      </c>
      <c r="H7112">
        <f>_xlfn.XLOOKUP(A7112,'List of Molecules Used'!$D$3:$D$55,'List of Molecules Used'!$F$3:$F$55,"",0,1)</f>
        <v>32</v>
      </c>
    </row>
    <row r="7113" spans="1:8">
      <c r="A7113" s="2" t="s">
        <v>192</v>
      </c>
      <c r="B7113" s="2"/>
      <c r="C7113">
        <v>358.26</v>
      </c>
      <c r="D7113">
        <v>1.5</v>
      </c>
      <c r="E7113">
        <v>141.65</v>
      </c>
      <c r="F7113" t="s">
        <v>238</v>
      </c>
      <c r="G7113">
        <f>_xlfn.XLOOKUP(A7113,'List of Molecules Used'!$D$3:$D$55,'List of Molecules Used'!$E$3:$E$55,"",0,1)</f>
        <v>398.07</v>
      </c>
      <c r="H7113">
        <f>_xlfn.XLOOKUP(A7113,'List of Molecules Used'!$D$3:$D$55,'List of Molecules Used'!$F$3:$F$55,"",0,1)</f>
        <v>32</v>
      </c>
    </row>
    <row r="7114" spans="1:8">
      <c r="A7114" s="2" t="s">
        <v>192</v>
      </c>
      <c r="B7114" s="2"/>
      <c r="C7114">
        <v>358.26</v>
      </c>
      <c r="D7114">
        <v>2</v>
      </c>
      <c r="E7114">
        <v>142.37</v>
      </c>
      <c r="F7114" t="s">
        <v>238</v>
      </c>
      <c r="G7114">
        <f>_xlfn.XLOOKUP(A7114,'List of Molecules Used'!$D$3:$D$55,'List of Molecules Used'!$E$3:$E$55,"",0,1)</f>
        <v>398.07</v>
      </c>
      <c r="H7114">
        <f>_xlfn.XLOOKUP(A7114,'List of Molecules Used'!$D$3:$D$55,'List of Molecules Used'!$F$3:$F$55,"",0,1)</f>
        <v>32</v>
      </c>
    </row>
    <row r="7115" spans="1:8">
      <c r="A7115" s="2" t="s">
        <v>192</v>
      </c>
      <c r="B7115" s="2"/>
      <c r="C7115">
        <v>358.26</v>
      </c>
      <c r="D7115">
        <v>2.5</v>
      </c>
      <c r="E7115">
        <v>143.13</v>
      </c>
      <c r="F7115" t="s">
        <v>238</v>
      </c>
      <c r="G7115">
        <f>_xlfn.XLOOKUP(A7115,'List of Molecules Used'!$D$3:$D$55,'List of Molecules Used'!$E$3:$E$55,"",0,1)</f>
        <v>398.07</v>
      </c>
      <c r="H7115">
        <f>_xlfn.XLOOKUP(A7115,'List of Molecules Used'!$D$3:$D$55,'List of Molecules Used'!$F$3:$F$55,"",0,1)</f>
        <v>32</v>
      </c>
    </row>
    <row r="7116" spans="1:8">
      <c r="A7116" s="2" t="s">
        <v>192</v>
      </c>
      <c r="B7116" s="2"/>
      <c r="C7116">
        <v>358.26</v>
      </c>
      <c r="D7116">
        <v>3</v>
      </c>
      <c r="E7116">
        <v>143.91999999999999</v>
      </c>
      <c r="F7116" t="s">
        <v>238</v>
      </c>
      <c r="G7116">
        <f>_xlfn.XLOOKUP(A7116,'List of Molecules Used'!$D$3:$D$55,'List of Molecules Used'!$E$3:$E$55,"",0,1)</f>
        <v>398.07</v>
      </c>
      <c r="H7116">
        <f>_xlfn.XLOOKUP(A7116,'List of Molecules Used'!$D$3:$D$55,'List of Molecules Used'!$F$3:$F$55,"",0,1)</f>
        <v>32</v>
      </c>
    </row>
    <row r="7117" spans="1:8">
      <c r="A7117" s="2" t="s">
        <v>192</v>
      </c>
      <c r="B7117" s="2"/>
      <c r="C7117">
        <v>358.26</v>
      </c>
      <c r="D7117">
        <v>3.5</v>
      </c>
      <c r="E7117">
        <v>144.75</v>
      </c>
      <c r="F7117" t="s">
        <v>238</v>
      </c>
      <c r="G7117">
        <f>_xlfn.XLOOKUP(A7117,'List of Molecules Used'!$D$3:$D$55,'List of Molecules Used'!$E$3:$E$55,"",0,1)</f>
        <v>398.07</v>
      </c>
      <c r="H7117">
        <f>_xlfn.XLOOKUP(A7117,'List of Molecules Used'!$D$3:$D$55,'List of Molecules Used'!$F$3:$F$55,"",0,1)</f>
        <v>32</v>
      </c>
    </row>
    <row r="7118" spans="1:8">
      <c r="A7118" s="2" t="s">
        <v>192</v>
      </c>
      <c r="B7118" s="2"/>
      <c r="C7118">
        <v>358.26</v>
      </c>
      <c r="D7118">
        <v>4</v>
      </c>
      <c r="E7118">
        <v>145.63</v>
      </c>
      <c r="F7118" t="s">
        <v>238</v>
      </c>
      <c r="G7118">
        <f>_xlfn.XLOOKUP(A7118,'List of Molecules Used'!$D$3:$D$55,'List of Molecules Used'!$E$3:$E$55,"",0,1)</f>
        <v>398.07</v>
      </c>
      <c r="H7118">
        <f>_xlfn.XLOOKUP(A7118,'List of Molecules Used'!$D$3:$D$55,'List of Molecules Used'!$F$3:$F$55,"",0,1)</f>
        <v>32</v>
      </c>
    </row>
    <row r="7119" spans="1:8">
      <c r="A7119" s="2" t="s">
        <v>192</v>
      </c>
      <c r="B7119" s="2"/>
      <c r="C7119">
        <v>358.26</v>
      </c>
      <c r="D7119">
        <v>4.5</v>
      </c>
      <c r="E7119">
        <v>146.55000000000001</v>
      </c>
      <c r="F7119" t="s">
        <v>238</v>
      </c>
      <c r="G7119">
        <f>_xlfn.XLOOKUP(A7119,'List of Molecules Used'!$D$3:$D$55,'List of Molecules Used'!$E$3:$E$55,"",0,1)</f>
        <v>398.07</v>
      </c>
      <c r="H7119">
        <f>_xlfn.XLOOKUP(A7119,'List of Molecules Used'!$D$3:$D$55,'List of Molecules Used'!$F$3:$F$55,"",0,1)</f>
        <v>32</v>
      </c>
    </row>
    <row r="7120" spans="1:8">
      <c r="A7120" s="2" t="s">
        <v>192</v>
      </c>
      <c r="B7120" s="2"/>
      <c r="C7120">
        <v>358.26</v>
      </c>
      <c r="D7120">
        <v>5</v>
      </c>
      <c r="E7120">
        <v>147.53</v>
      </c>
      <c r="F7120" t="s">
        <v>238</v>
      </c>
      <c r="G7120">
        <f>_xlfn.XLOOKUP(A7120,'List of Molecules Used'!$D$3:$D$55,'List of Molecules Used'!$E$3:$E$55,"",0,1)</f>
        <v>398.07</v>
      </c>
      <c r="H7120">
        <f>_xlfn.XLOOKUP(A7120,'List of Molecules Used'!$D$3:$D$55,'List of Molecules Used'!$F$3:$F$55,"",0,1)</f>
        <v>32</v>
      </c>
    </row>
    <row r="7121" spans="1:8">
      <c r="A7121" s="2" t="s">
        <v>192</v>
      </c>
      <c r="B7121" s="2"/>
      <c r="C7121">
        <v>358.26</v>
      </c>
      <c r="D7121">
        <v>5.5</v>
      </c>
      <c r="E7121">
        <v>148.57</v>
      </c>
      <c r="F7121" t="s">
        <v>238</v>
      </c>
      <c r="G7121">
        <f>_xlfn.XLOOKUP(A7121,'List of Molecules Used'!$D$3:$D$55,'List of Molecules Used'!$E$3:$E$55,"",0,1)</f>
        <v>398.07</v>
      </c>
      <c r="H7121">
        <f>_xlfn.XLOOKUP(A7121,'List of Molecules Used'!$D$3:$D$55,'List of Molecules Used'!$F$3:$F$55,"",0,1)</f>
        <v>32</v>
      </c>
    </row>
    <row r="7122" spans="1:8">
      <c r="A7122" s="2" t="s">
        <v>192</v>
      </c>
      <c r="B7122" s="2"/>
      <c r="C7122">
        <v>358.26</v>
      </c>
      <c r="D7122">
        <v>6</v>
      </c>
      <c r="E7122">
        <v>149.66999999999999</v>
      </c>
      <c r="F7122" t="s">
        <v>238</v>
      </c>
      <c r="G7122">
        <f>_xlfn.XLOOKUP(A7122,'List of Molecules Used'!$D$3:$D$55,'List of Molecules Used'!$E$3:$E$55,"",0,1)</f>
        <v>398.07</v>
      </c>
      <c r="H7122">
        <f>_xlfn.XLOOKUP(A7122,'List of Molecules Used'!$D$3:$D$55,'List of Molecules Used'!$F$3:$F$55,"",0,1)</f>
        <v>32</v>
      </c>
    </row>
    <row r="7123" spans="1:8">
      <c r="A7123" s="2" t="s">
        <v>192</v>
      </c>
      <c r="B7123" s="2"/>
      <c r="C7123">
        <v>358.26</v>
      </c>
      <c r="D7123">
        <v>6.5</v>
      </c>
      <c r="E7123">
        <v>150.84</v>
      </c>
      <c r="F7123" t="s">
        <v>238</v>
      </c>
      <c r="G7123">
        <f>_xlfn.XLOOKUP(A7123,'List of Molecules Used'!$D$3:$D$55,'List of Molecules Used'!$E$3:$E$55,"",0,1)</f>
        <v>398.07</v>
      </c>
      <c r="H7123">
        <f>_xlfn.XLOOKUP(A7123,'List of Molecules Used'!$D$3:$D$55,'List of Molecules Used'!$F$3:$F$55,"",0,1)</f>
        <v>32</v>
      </c>
    </row>
    <row r="7124" spans="1:8">
      <c r="A7124" s="2" t="s">
        <v>192</v>
      </c>
      <c r="B7124" s="2"/>
      <c r="C7124">
        <v>358.26</v>
      </c>
      <c r="D7124">
        <v>7</v>
      </c>
      <c r="E7124">
        <v>152.09</v>
      </c>
      <c r="F7124" t="s">
        <v>238</v>
      </c>
      <c r="G7124">
        <f>_xlfn.XLOOKUP(A7124,'List of Molecules Used'!$D$3:$D$55,'List of Molecules Used'!$E$3:$E$55,"",0,1)</f>
        <v>398.07</v>
      </c>
      <c r="H7124">
        <f>_xlfn.XLOOKUP(A7124,'List of Molecules Used'!$D$3:$D$55,'List of Molecules Used'!$F$3:$F$55,"",0,1)</f>
        <v>32</v>
      </c>
    </row>
    <row r="7125" spans="1:8">
      <c r="A7125" s="2" t="s">
        <v>192</v>
      </c>
      <c r="B7125" s="2"/>
      <c r="C7125">
        <v>358.26</v>
      </c>
      <c r="D7125">
        <v>7.5</v>
      </c>
      <c r="E7125">
        <v>153.43</v>
      </c>
      <c r="F7125" t="s">
        <v>238</v>
      </c>
      <c r="G7125">
        <f>_xlfn.XLOOKUP(A7125,'List of Molecules Used'!$D$3:$D$55,'List of Molecules Used'!$E$3:$E$55,"",0,1)</f>
        <v>398.07</v>
      </c>
      <c r="H7125">
        <f>_xlfn.XLOOKUP(A7125,'List of Molecules Used'!$D$3:$D$55,'List of Molecules Used'!$F$3:$F$55,"",0,1)</f>
        <v>32</v>
      </c>
    </row>
    <row r="7126" spans="1:8">
      <c r="A7126" s="2" t="s">
        <v>192</v>
      </c>
      <c r="B7126" s="2"/>
      <c r="C7126">
        <v>358.26</v>
      </c>
      <c r="D7126">
        <v>8</v>
      </c>
      <c r="E7126">
        <v>154.88</v>
      </c>
      <c r="F7126" t="s">
        <v>238</v>
      </c>
      <c r="G7126">
        <f>_xlfn.XLOOKUP(A7126,'List of Molecules Used'!$D$3:$D$55,'List of Molecules Used'!$E$3:$E$55,"",0,1)</f>
        <v>398.07</v>
      </c>
      <c r="H7126">
        <f>_xlfn.XLOOKUP(A7126,'List of Molecules Used'!$D$3:$D$55,'List of Molecules Used'!$F$3:$F$55,"",0,1)</f>
        <v>32</v>
      </c>
    </row>
    <row r="7127" spans="1:8">
      <c r="A7127" s="2" t="s">
        <v>192</v>
      </c>
      <c r="B7127" s="2"/>
      <c r="C7127">
        <v>358.26</v>
      </c>
      <c r="D7127">
        <v>8.5</v>
      </c>
      <c r="E7127">
        <v>156.44</v>
      </c>
      <c r="F7127" t="s">
        <v>238</v>
      </c>
      <c r="G7127">
        <f>_xlfn.XLOOKUP(A7127,'List of Molecules Used'!$D$3:$D$55,'List of Molecules Used'!$E$3:$E$55,"",0,1)</f>
        <v>398.07</v>
      </c>
      <c r="H7127">
        <f>_xlfn.XLOOKUP(A7127,'List of Molecules Used'!$D$3:$D$55,'List of Molecules Used'!$F$3:$F$55,"",0,1)</f>
        <v>32</v>
      </c>
    </row>
    <row r="7128" spans="1:8">
      <c r="A7128" s="2" t="s">
        <v>192</v>
      </c>
      <c r="B7128" s="2"/>
      <c r="C7128">
        <v>358.26</v>
      </c>
      <c r="D7128">
        <v>9</v>
      </c>
      <c r="E7128">
        <v>158.13</v>
      </c>
      <c r="F7128" t="s">
        <v>238</v>
      </c>
      <c r="G7128">
        <f>_xlfn.XLOOKUP(A7128,'List of Molecules Used'!$D$3:$D$55,'List of Molecules Used'!$E$3:$E$55,"",0,1)</f>
        <v>398.07</v>
      </c>
      <c r="H7128">
        <f>_xlfn.XLOOKUP(A7128,'List of Molecules Used'!$D$3:$D$55,'List of Molecules Used'!$F$3:$F$55,"",0,1)</f>
        <v>32</v>
      </c>
    </row>
    <row r="7129" spans="1:8">
      <c r="A7129" s="2" t="s">
        <v>192</v>
      </c>
      <c r="B7129" s="2"/>
      <c r="C7129">
        <v>358.26</v>
      </c>
      <c r="D7129">
        <v>9.5</v>
      </c>
      <c r="E7129">
        <v>159.97999999999999</v>
      </c>
      <c r="F7129" t="s">
        <v>238</v>
      </c>
      <c r="G7129">
        <f>_xlfn.XLOOKUP(A7129,'List of Molecules Used'!$D$3:$D$55,'List of Molecules Used'!$E$3:$E$55,"",0,1)</f>
        <v>398.07</v>
      </c>
      <c r="H7129">
        <f>_xlfn.XLOOKUP(A7129,'List of Molecules Used'!$D$3:$D$55,'List of Molecules Used'!$F$3:$F$55,"",0,1)</f>
        <v>32</v>
      </c>
    </row>
    <row r="7130" spans="1:8">
      <c r="A7130" s="2" t="s">
        <v>192</v>
      </c>
      <c r="B7130" s="2"/>
      <c r="C7130">
        <v>358.26</v>
      </c>
      <c r="D7130">
        <v>10</v>
      </c>
      <c r="E7130">
        <v>162</v>
      </c>
      <c r="F7130" t="s">
        <v>238</v>
      </c>
      <c r="G7130">
        <f>_xlfn.XLOOKUP(A7130,'List of Molecules Used'!$D$3:$D$55,'List of Molecules Used'!$E$3:$E$55,"",0,1)</f>
        <v>398.07</v>
      </c>
      <c r="H7130">
        <f>_xlfn.XLOOKUP(A7130,'List of Molecules Used'!$D$3:$D$55,'List of Molecules Used'!$F$3:$F$55,"",0,1)</f>
        <v>32</v>
      </c>
    </row>
    <row r="7131" spans="1:8">
      <c r="A7131" s="2" t="s">
        <v>192</v>
      </c>
      <c r="B7131" s="2"/>
      <c r="C7131">
        <v>398.07</v>
      </c>
      <c r="D7131">
        <v>1</v>
      </c>
      <c r="E7131">
        <v>150.65</v>
      </c>
      <c r="F7131" t="s">
        <v>238</v>
      </c>
      <c r="G7131">
        <f>_xlfn.XLOOKUP(A7131,'List of Molecules Used'!$D$3:$D$55,'List of Molecules Used'!$E$3:$E$55,"",0,1)</f>
        <v>398.07</v>
      </c>
      <c r="H7131">
        <f>_xlfn.XLOOKUP(A7131,'List of Molecules Used'!$D$3:$D$55,'List of Molecules Used'!$F$3:$F$55,"",0,1)</f>
        <v>32</v>
      </c>
    </row>
    <row r="7132" spans="1:8">
      <c r="A7132" s="2" t="s">
        <v>192</v>
      </c>
      <c r="B7132" s="2"/>
      <c r="C7132">
        <v>398.07</v>
      </c>
      <c r="D7132">
        <v>1.5</v>
      </c>
      <c r="E7132">
        <v>151.09</v>
      </c>
      <c r="F7132" t="s">
        <v>238</v>
      </c>
      <c r="G7132">
        <f>_xlfn.XLOOKUP(A7132,'List of Molecules Used'!$D$3:$D$55,'List of Molecules Used'!$E$3:$E$55,"",0,1)</f>
        <v>398.07</v>
      </c>
      <c r="H7132">
        <f>_xlfn.XLOOKUP(A7132,'List of Molecules Used'!$D$3:$D$55,'List of Molecules Used'!$F$3:$F$55,"",0,1)</f>
        <v>32</v>
      </c>
    </row>
    <row r="7133" spans="1:8">
      <c r="A7133" s="2" t="s">
        <v>192</v>
      </c>
      <c r="B7133" s="2"/>
      <c r="C7133">
        <v>398.07</v>
      </c>
      <c r="D7133">
        <v>2</v>
      </c>
      <c r="E7133">
        <v>151.53</v>
      </c>
      <c r="F7133" t="s">
        <v>238</v>
      </c>
      <c r="G7133">
        <f>_xlfn.XLOOKUP(A7133,'List of Molecules Used'!$D$3:$D$55,'List of Molecules Used'!$E$3:$E$55,"",0,1)</f>
        <v>398.07</v>
      </c>
      <c r="H7133">
        <f>_xlfn.XLOOKUP(A7133,'List of Molecules Used'!$D$3:$D$55,'List of Molecules Used'!$F$3:$F$55,"",0,1)</f>
        <v>32</v>
      </c>
    </row>
    <row r="7134" spans="1:8">
      <c r="A7134" s="2" t="s">
        <v>192</v>
      </c>
      <c r="B7134" s="2"/>
      <c r="C7134">
        <v>398.07</v>
      </c>
      <c r="D7134">
        <v>2.5</v>
      </c>
      <c r="E7134">
        <v>152</v>
      </c>
      <c r="F7134" t="s">
        <v>238</v>
      </c>
      <c r="G7134">
        <f>_xlfn.XLOOKUP(A7134,'List of Molecules Used'!$D$3:$D$55,'List of Molecules Used'!$E$3:$E$55,"",0,1)</f>
        <v>398.07</v>
      </c>
      <c r="H7134">
        <f>_xlfn.XLOOKUP(A7134,'List of Molecules Used'!$D$3:$D$55,'List of Molecules Used'!$F$3:$F$55,"",0,1)</f>
        <v>32</v>
      </c>
    </row>
    <row r="7135" spans="1:8">
      <c r="A7135" s="2" t="s">
        <v>192</v>
      </c>
      <c r="B7135" s="2"/>
      <c r="C7135">
        <v>398.07</v>
      </c>
      <c r="D7135">
        <v>3</v>
      </c>
      <c r="E7135">
        <v>152.47</v>
      </c>
      <c r="F7135" t="s">
        <v>238</v>
      </c>
      <c r="G7135">
        <f>_xlfn.XLOOKUP(A7135,'List of Molecules Used'!$D$3:$D$55,'List of Molecules Used'!$E$3:$E$55,"",0,1)</f>
        <v>398.07</v>
      </c>
      <c r="H7135">
        <f>_xlfn.XLOOKUP(A7135,'List of Molecules Used'!$D$3:$D$55,'List of Molecules Used'!$F$3:$F$55,"",0,1)</f>
        <v>32</v>
      </c>
    </row>
    <row r="7136" spans="1:8">
      <c r="A7136" s="2" t="s">
        <v>192</v>
      </c>
      <c r="B7136" s="2"/>
      <c r="C7136">
        <v>398.07</v>
      </c>
      <c r="D7136">
        <v>3.5</v>
      </c>
      <c r="E7136">
        <v>152.96</v>
      </c>
      <c r="F7136" t="s">
        <v>238</v>
      </c>
      <c r="G7136">
        <f>_xlfn.XLOOKUP(A7136,'List of Molecules Used'!$D$3:$D$55,'List of Molecules Used'!$E$3:$E$55,"",0,1)</f>
        <v>398.07</v>
      </c>
      <c r="H7136">
        <f>_xlfn.XLOOKUP(A7136,'List of Molecules Used'!$D$3:$D$55,'List of Molecules Used'!$F$3:$F$55,"",0,1)</f>
        <v>32</v>
      </c>
    </row>
    <row r="7137" spans="1:8">
      <c r="A7137" s="2" t="s">
        <v>192</v>
      </c>
      <c r="B7137" s="2"/>
      <c r="C7137">
        <v>398.07</v>
      </c>
      <c r="D7137">
        <v>4</v>
      </c>
      <c r="E7137">
        <v>153.47</v>
      </c>
      <c r="F7137" t="s">
        <v>238</v>
      </c>
      <c r="G7137">
        <f>_xlfn.XLOOKUP(A7137,'List of Molecules Used'!$D$3:$D$55,'List of Molecules Used'!$E$3:$E$55,"",0,1)</f>
        <v>398.07</v>
      </c>
      <c r="H7137">
        <f>_xlfn.XLOOKUP(A7137,'List of Molecules Used'!$D$3:$D$55,'List of Molecules Used'!$F$3:$F$55,"",0,1)</f>
        <v>32</v>
      </c>
    </row>
    <row r="7138" spans="1:8">
      <c r="A7138" s="2" t="s">
        <v>192</v>
      </c>
      <c r="B7138" s="2"/>
      <c r="C7138">
        <v>398.07</v>
      </c>
      <c r="D7138">
        <v>4.5</v>
      </c>
      <c r="E7138">
        <v>153.99</v>
      </c>
      <c r="F7138" t="s">
        <v>238</v>
      </c>
      <c r="G7138">
        <f>_xlfn.XLOOKUP(A7138,'List of Molecules Used'!$D$3:$D$55,'List of Molecules Used'!$E$3:$E$55,"",0,1)</f>
        <v>398.07</v>
      </c>
      <c r="H7138">
        <f>_xlfn.XLOOKUP(A7138,'List of Molecules Used'!$D$3:$D$55,'List of Molecules Used'!$F$3:$F$55,"",0,1)</f>
        <v>32</v>
      </c>
    </row>
    <row r="7139" spans="1:8">
      <c r="A7139" s="2" t="s">
        <v>192</v>
      </c>
      <c r="B7139" s="2"/>
      <c r="C7139">
        <v>398.07</v>
      </c>
      <c r="D7139">
        <v>5</v>
      </c>
      <c r="E7139">
        <v>154.53</v>
      </c>
      <c r="F7139" t="s">
        <v>238</v>
      </c>
      <c r="G7139">
        <f>_xlfn.XLOOKUP(A7139,'List of Molecules Used'!$D$3:$D$55,'List of Molecules Used'!$E$3:$E$55,"",0,1)</f>
        <v>398.07</v>
      </c>
      <c r="H7139">
        <f>_xlfn.XLOOKUP(A7139,'List of Molecules Used'!$D$3:$D$55,'List of Molecules Used'!$F$3:$F$55,"",0,1)</f>
        <v>32</v>
      </c>
    </row>
    <row r="7140" spans="1:8">
      <c r="A7140" s="2" t="s">
        <v>192</v>
      </c>
      <c r="B7140" s="2"/>
      <c r="C7140">
        <v>398.07</v>
      </c>
      <c r="D7140">
        <v>5.5</v>
      </c>
      <c r="E7140">
        <v>155.09</v>
      </c>
      <c r="F7140" t="s">
        <v>238</v>
      </c>
      <c r="G7140">
        <f>_xlfn.XLOOKUP(A7140,'List of Molecules Used'!$D$3:$D$55,'List of Molecules Used'!$E$3:$E$55,"",0,1)</f>
        <v>398.07</v>
      </c>
      <c r="H7140">
        <f>_xlfn.XLOOKUP(A7140,'List of Molecules Used'!$D$3:$D$55,'List of Molecules Used'!$F$3:$F$55,"",0,1)</f>
        <v>32</v>
      </c>
    </row>
    <row r="7141" spans="1:8">
      <c r="A7141" s="2" t="s">
        <v>192</v>
      </c>
      <c r="B7141" s="2"/>
      <c r="C7141">
        <v>398.07</v>
      </c>
      <c r="D7141">
        <v>6</v>
      </c>
      <c r="E7141">
        <v>155.66999999999999</v>
      </c>
      <c r="F7141" t="s">
        <v>238</v>
      </c>
      <c r="G7141">
        <f>_xlfn.XLOOKUP(A7141,'List of Molecules Used'!$D$3:$D$55,'List of Molecules Used'!$E$3:$E$55,"",0,1)</f>
        <v>398.07</v>
      </c>
      <c r="H7141">
        <f>_xlfn.XLOOKUP(A7141,'List of Molecules Used'!$D$3:$D$55,'List of Molecules Used'!$F$3:$F$55,"",0,1)</f>
        <v>32</v>
      </c>
    </row>
    <row r="7142" spans="1:8">
      <c r="A7142" s="2" t="s">
        <v>192</v>
      </c>
      <c r="B7142" s="2"/>
      <c r="C7142">
        <v>398.07</v>
      </c>
      <c r="D7142">
        <v>6.5</v>
      </c>
      <c r="E7142">
        <v>156.27000000000001</v>
      </c>
      <c r="F7142" t="s">
        <v>238</v>
      </c>
      <c r="G7142">
        <f>_xlfn.XLOOKUP(A7142,'List of Molecules Used'!$D$3:$D$55,'List of Molecules Used'!$E$3:$E$55,"",0,1)</f>
        <v>398.07</v>
      </c>
      <c r="H7142">
        <f>_xlfn.XLOOKUP(A7142,'List of Molecules Used'!$D$3:$D$55,'List of Molecules Used'!$F$3:$F$55,"",0,1)</f>
        <v>32</v>
      </c>
    </row>
    <row r="7143" spans="1:8">
      <c r="A7143" s="2" t="s">
        <v>192</v>
      </c>
      <c r="B7143" s="2"/>
      <c r="C7143">
        <v>398.07</v>
      </c>
      <c r="D7143">
        <v>7</v>
      </c>
      <c r="E7143">
        <v>156.88999999999999</v>
      </c>
      <c r="F7143" t="s">
        <v>238</v>
      </c>
      <c r="G7143">
        <f>_xlfn.XLOOKUP(A7143,'List of Molecules Used'!$D$3:$D$55,'List of Molecules Used'!$E$3:$E$55,"",0,1)</f>
        <v>398.07</v>
      </c>
      <c r="H7143">
        <f>_xlfn.XLOOKUP(A7143,'List of Molecules Used'!$D$3:$D$55,'List of Molecules Used'!$F$3:$F$55,"",0,1)</f>
        <v>32</v>
      </c>
    </row>
    <row r="7144" spans="1:8">
      <c r="A7144" s="2" t="s">
        <v>192</v>
      </c>
      <c r="B7144" s="2"/>
      <c r="C7144">
        <v>398.07</v>
      </c>
      <c r="D7144">
        <v>7.5</v>
      </c>
      <c r="E7144">
        <v>157.53</v>
      </c>
      <c r="F7144" t="s">
        <v>238</v>
      </c>
      <c r="G7144">
        <f>_xlfn.XLOOKUP(A7144,'List of Molecules Used'!$D$3:$D$55,'List of Molecules Used'!$E$3:$E$55,"",0,1)</f>
        <v>398.07</v>
      </c>
      <c r="H7144">
        <f>_xlfn.XLOOKUP(A7144,'List of Molecules Used'!$D$3:$D$55,'List of Molecules Used'!$F$3:$F$55,"",0,1)</f>
        <v>32</v>
      </c>
    </row>
    <row r="7145" spans="1:8">
      <c r="A7145" s="2" t="s">
        <v>192</v>
      </c>
      <c r="B7145" s="2"/>
      <c r="C7145">
        <v>398.07</v>
      </c>
      <c r="D7145">
        <v>8</v>
      </c>
      <c r="E7145">
        <v>158.19</v>
      </c>
      <c r="F7145" t="s">
        <v>238</v>
      </c>
      <c r="G7145">
        <f>_xlfn.XLOOKUP(A7145,'List of Molecules Used'!$D$3:$D$55,'List of Molecules Used'!$E$3:$E$55,"",0,1)</f>
        <v>398.07</v>
      </c>
      <c r="H7145">
        <f>_xlfn.XLOOKUP(A7145,'List of Molecules Used'!$D$3:$D$55,'List of Molecules Used'!$F$3:$F$55,"",0,1)</f>
        <v>32</v>
      </c>
    </row>
    <row r="7146" spans="1:8">
      <c r="A7146" s="2" t="s">
        <v>192</v>
      </c>
      <c r="B7146" s="2"/>
      <c r="C7146">
        <v>398.07</v>
      </c>
      <c r="D7146">
        <v>8.5</v>
      </c>
      <c r="E7146">
        <v>158.88</v>
      </c>
      <c r="F7146" t="s">
        <v>238</v>
      </c>
      <c r="G7146">
        <f>_xlfn.XLOOKUP(A7146,'List of Molecules Used'!$D$3:$D$55,'List of Molecules Used'!$E$3:$E$55,"",0,1)</f>
        <v>398.07</v>
      </c>
      <c r="H7146">
        <f>_xlfn.XLOOKUP(A7146,'List of Molecules Used'!$D$3:$D$55,'List of Molecules Used'!$F$3:$F$55,"",0,1)</f>
        <v>32</v>
      </c>
    </row>
    <row r="7147" spans="1:8">
      <c r="A7147" s="2" t="s">
        <v>192</v>
      </c>
      <c r="B7147" s="2"/>
      <c r="C7147">
        <v>398.07</v>
      </c>
      <c r="D7147">
        <v>9</v>
      </c>
      <c r="E7147">
        <v>159.6</v>
      </c>
      <c r="F7147" t="s">
        <v>238</v>
      </c>
      <c r="G7147">
        <f>_xlfn.XLOOKUP(A7147,'List of Molecules Used'!$D$3:$D$55,'List of Molecules Used'!$E$3:$E$55,"",0,1)</f>
        <v>398.07</v>
      </c>
      <c r="H7147">
        <f>_xlfn.XLOOKUP(A7147,'List of Molecules Used'!$D$3:$D$55,'List of Molecules Used'!$F$3:$F$55,"",0,1)</f>
        <v>32</v>
      </c>
    </row>
    <row r="7148" spans="1:8">
      <c r="A7148" s="2" t="s">
        <v>192</v>
      </c>
      <c r="B7148" s="2"/>
      <c r="C7148">
        <v>398.07</v>
      </c>
      <c r="D7148">
        <v>9.5</v>
      </c>
      <c r="E7148">
        <v>160.34</v>
      </c>
      <c r="F7148" t="s">
        <v>238</v>
      </c>
      <c r="G7148">
        <f>_xlfn.XLOOKUP(A7148,'List of Molecules Used'!$D$3:$D$55,'List of Molecules Used'!$E$3:$E$55,"",0,1)</f>
        <v>398.07</v>
      </c>
      <c r="H7148">
        <f>_xlfn.XLOOKUP(A7148,'List of Molecules Used'!$D$3:$D$55,'List of Molecules Used'!$F$3:$F$55,"",0,1)</f>
        <v>32</v>
      </c>
    </row>
    <row r="7149" spans="1:8">
      <c r="A7149" s="2" t="s">
        <v>192</v>
      </c>
      <c r="B7149" s="2"/>
      <c r="C7149">
        <v>398.07</v>
      </c>
      <c r="D7149">
        <v>10</v>
      </c>
      <c r="E7149">
        <v>161.12</v>
      </c>
      <c r="F7149" t="s">
        <v>238</v>
      </c>
      <c r="G7149">
        <f>_xlfn.XLOOKUP(A7149,'List of Molecules Used'!$D$3:$D$55,'List of Molecules Used'!$E$3:$E$55,"",0,1)</f>
        <v>398.07</v>
      </c>
      <c r="H7149">
        <f>_xlfn.XLOOKUP(A7149,'List of Molecules Used'!$D$3:$D$55,'List of Molecules Used'!$F$3:$F$55,"",0,1)</f>
        <v>32</v>
      </c>
    </row>
    <row r="7150" spans="1:8">
      <c r="A7150" s="2" t="s">
        <v>196</v>
      </c>
      <c r="B7150" s="2"/>
      <c r="C7150">
        <v>223.78</v>
      </c>
      <c r="D7150">
        <v>1</v>
      </c>
      <c r="E7150">
        <v>176.46</v>
      </c>
      <c r="F7150" t="s">
        <v>237</v>
      </c>
      <c r="G7150">
        <f>_xlfn.XLOOKUP(A7150,'List of Molecules Used'!$D$3:$D$55,'List of Molecules Used'!$E$3:$E$55,"",0,1)</f>
        <v>447.57</v>
      </c>
      <c r="H7150">
        <f>_xlfn.XLOOKUP(A7150,'List of Molecules Used'!$D$3:$D$55,'List of Molecules Used'!$F$3:$F$55,"",0,1)</f>
        <v>39.406999999999996</v>
      </c>
    </row>
    <row r="7151" spans="1:8">
      <c r="A7151" s="2" t="s">
        <v>196</v>
      </c>
      <c r="B7151" s="2"/>
      <c r="C7151">
        <v>223.78</v>
      </c>
      <c r="D7151">
        <v>1.5</v>
      </c>
      <c r="E7151">
        <v>176.45</v>
      </c>
      <c r="F7151" t="s">
        <v>237</v>
      </c>
      <c r="G7151">
        <f>_xlfn.XLOOKUP(A7151,'List of Molecules Used'!$D$3:$D$55,'List of Molecules Used'!$E$3:$E$55,"",0,1)</f>
        <v>447.57</v>
      </c>
      <c r="H7151">
        <f>_xlfn.XLOOKUP(A7151,'List of Molecules Used'!$D$3:$D$55,'List of Molecules Used'!$F$3:$F$55,"",0,1)</f>
        <v>39.406999999999996</v>
      </c>
    </row>
    <row r="7152" spans="1:8">
      <c r="A7152" s="2" t="s">
        <v>196</v>
      </c>
      <c r="B7152" s="2"/>
      <c r="C7152">
        <v>223.78</v>
      </c>
      <c r="D7152">
        <v>2</v>
      </c>
      <c r="E7152">
        <v>176.45</v>
      </c>
      <c r="F7152" t="s">
        <v>237</v>
      </c>
      <c r="G7152">
        <f>_xlfn.XLOOKUP(A7152,'List of Molecules Used'!$D$3:$D$55,'List of Molecules Used'!$E$3:$E$55,"",0,1)</f>
        <v>447.57</v>
      </c>
      <c r="H7152">
        <f>_xlfn.XLOOKUP(A7152,'List of Molecules Used'!$D$3:$D$55,'List of Molecules Used'!$F$3:$F$55,"",0,1)</f>
        <v>39.406999999999996</v>
      </c>
    </row>
    <row r="7153" spans="1:8">
      <c r="A7153" s="2" t="s">
        <v>196</v>
      </c>
      <c r="B7153" s="2"/>
      <c r="C7153">
        <v>223.78</v>
      </c>
      <c r="D7153">
        <v>2.5</v>
      </c>
      <c r="E7153">
        <v>176.45</v>
      </c>
      <c r="F7153" t="s">
        <v>237</v>
      </c>
      <c r="G7153">
        <f>_xlfn.XLOOKUP(A7153,'List of Molecules Used'!$D$3:$D$55,'List of Molecules Used'!$E$3:$E$55,"",0,1)</f>
        <v>447.57</v>
      </c>
      <c r="H7153">
        <f>_xlfn.XLOOKUP(A7153,'List of Molecules Used'!$D$3:$D$55,'List of Molecules Used'!$F$3:$F$55,"",0,1)</f>
        <v>39.406999999999996</v>
      </c>
    </row>
    <row r="7154" spans="1:8">
      <c r="A7154" s="2" t="s">
        <v>196</v>
      </c>
      <c r="B7154" s="2"/>
      <c r="C7154">
        <v>223.78</v>
      </c>
      <c r="D7154">
        <v>3</v>
      </c>
      <c r="E7154">
        <v>176.44</v>
      </c>
      <c r="F7154" t="s">
        <v>237</v>
      </c>
      <c r="G7154">
        <f>_xlfn.XLOOKUP(A7154,'List of Molecules Used'!$D$3:$D$55,'List of Molecules Used'!$E$3:$E$55,"",0,1)</f>
        <v>447.57</v>
      </c>
      <c r="H7154">
        <f>_xlfn.XLOOKUP(A7154,'List of Molecules Used'!$D$3:$D$55,'List of Molecules Used'!$F$3:$F$55,"",0,1)</f>
        <v>39.406999999999996</v>
      </c>
    </row>
    <row r="7155" spans="1:8">
      <c r="A7155" s="2" t="s">
        <v>196</v>
      </c>
      <c r="B7155" s="2"/>
      <c r="C7155">
        <v>223.78</v>
      </c>
      <c r="D7155">
        <v>3.5</v>
      </c>
      <c r="E7155">
        <v>176.44</v>
      </c>
      <c r="F7155" t="s">
        <v>237</v>
      </c>
      <c r="G7155">
        <f>_xlfn.XLOOKUP(A7155,'List of Molecules Used'!$D$3:$D$55,'List of Molecules Used'!$E$3:$E$55,"",0,1)</f>
        <v>447.57</v>
      </c>
      <c r="H7155">
        <f>_xlfn.XLOOKUP(A7155,'List of Molecules Used'!$D$3:$D$55,'List of Molecules Used'!$F$3:$F$55,"",0,1)</f>
        <v>39.406999999999996</v>
      </c>
    </row>
    <row r="7156" spans="1:8">
      <c r="A7156" s="2" t="s">
        <v>196</v>
      </c>
      <c r="B7156" s="2"/>
      <c r="C7156">
        <v>223.78</v>
      </c>
      <c r="D7156">
        <v>4</v>
      </c>
      <c r="E7156">
        <v>176.43</v>
      </c>
      <c r="F7156" t="s">
        <v>237</v>
      </c>
      <c r="G7156">
        <f>_xlfn.XLOOKUP(A7156,'List of Molecules Used'!$D$3:$D$55,'List of Molecules Used'!$E$3:$E$55,"",0,1)</f>
        <v>447.57</v>
      </c>
      <c r="H7156">
        <f>_xlfn.XLOOKUP(A7156,'List of Molecules Used'!$D$3:$D$55,'List of Molecules Used'!$F$3:$F$55,"",0,1)</f>
        <v>39.406999999999996</v>
      </c>
    </row>
    <row r="7157" spans="1:8">
      <c r="A7157" s="2" t="s">
        <v>196</v>
      </c>
      <c r="B7157" s="2"/>
      <c r="C7157">
        <v>223.78</v>
      </c>
      <c r="D7157">
        <v>4.5</v>
      </c>
      <c r="E7157">
        <v>176.43</v>
      </c>
      <c r="F7157" t="s">
        <v>237</v>
      </c>
      <c r="G7157">
        <f>_xlfn.XLOOKUP(A7157,'List of Molecules Used'!$D$3:$D$55,'List of Molecules Used'!$E$3:$E$55,"",0,1)</f>
        <v>447.57</v>
      </c>
      <c r="H7157">
        <f>_xlfn.XLOOKUP(A7157,'List of Molecules Used'!$D$3:$D$55,'List of Molecules Used'!$F$3:$F$55,"",0,1)</f>
        <v>39.406999999999996</v>
      </c>
    </row>
    <row r="7158" spans="1:8">
      <c r="A7158" s="2" t="s">
        <v>196</v>
      </c>
      <c r="B7158" s="2"/>
      <c r="C7158">
        <v>223.78</v>
      </c>
      <c r="D7158">
        <v>5</v>
      </c>
      <c r="E7158">
        <v>176.42</v>
      </c>
      <c r="F7158" t="s">
        <v>237</v>
      </c>
      <c r="G7158">
        <f>_xlfn.XLOOKUP(A7158,'List of Molecules Used'!$D$3:$D$55,'List of Molecules Used'!$E$3:$E$55,"",0,1)</f>
        <v>447.57</v>
      </c>
      <c r="H7158">
        <f>_xlfn.XLOOKUP(A7158,'List of Molecules Used'!$D$3:$D$55,'List of Molecules Used'!$F$3:$F$55,"",0,1)</f>
        <v>39.406999999999996</v>
      </c>
    </row>
    <row r="7159" spans="1:8">
      <c r="A7159" s="2" t="s">
        <v>196</v>
      </c>
      <c r="B7159" s="2"/>
      <c r="C7159">
        <v>223.78</v>
      </c>
      <c r="D7159">
        <v>5.5</v>
      </c>
      <c r="E7159">
        <v>176.42</v>
      </c>
      <c r="F7159" t="s">
        <v>237</v>
      </c>
      <c r="G7159">
        <f>_xlfn.XLOOKUP(A7159,'List of Molecules Used'!$D$3:$D$55,'List of Molecules Used'!$E$3:$E$55,"",0,1)</f>
        <v>447.57</v>
      </c>
      <c r="H7159">
        <f>_xlfn.XLOOKUP(A7159,'List of Molecules Used'!$D$3:$D$55,'List of Molecules Used'!$F$3:$F$55,"",0,1)</f>
        <v>39.406999999999996</v>
      </c>
    </row>
    <row r="7160" spans="1:8">
      <c r="A7160" s="2" t="s">
        <v>196</v>
      </c>
      <c r="B7160" s="2"/>
      <c r="C7160">
        <v>223.78</v>
      </c>
      <c r="D7160">
        <v>6</v>
      </c>
      <c r="E7160">
        <v>176.42</v>
      </c>
      <c r="F7160" t="s">
        <v>237</v>
      </c>
      <c r="G7160">
        <f>_xlfn.XLOOKUP(A7160,'List of Molecules Used'!$D$3:$D$55,'List of Molecules Used'!$E$3:$E$55,"",0,1)</f>
        <v>447.57</v>
      </c>
      <c r="H7160">
        <f>_xlfn.XLOOKUP(A7160,'List of Molecules Used'!$D$3:$D$55,'List of Molecules Used'!$F$3:$F$55,"",0,1)</f>
        <v>39.406999999999996</v>
      </c>
    </row>
    <row r="7161" spans="1:8">
      <c r="A7161" s="2" t="s">
        <v>196</v>
      </c>
      <c r="B7161" s="2"/>
      <c r="C7161">
        <v>223.78</v>
      </c>
      <c r="D7161">
        <v>6.5</v>
      </c>
      <c r="E7161">
        <v>176.41</v>
      </c>
      <c r="F7161" t="s">
        <v>237</v>
      </c>
      <c r="G7161">
        <f>_xlfn.XLOOKUP(A7161,'List of Molecules Used'!$D$3:$D$55,'List of Molecules Used'!$E$3:$E$55,"",0,1)</f>
        <v>447.57</v>
      </c>
      <c r="H7161">
        <f>_xlfn.XLOOKUP(A7161,'List of Molecules Used'!$D$3:$D$55,'List of Molecules Used'!$F$3:$F$55,"",0,1)</f>
        <v>39.406999999999996</v>
      </c>
    </row>
    <row r="7162" spans="1:8">
      <c r="A7162" s="2" t="s">
        <v>196</v>
      </c>
      <c r="B7162" s="2"/>
      <c r="C7162">
        <v>223.78</v>
      </c>
      <c r="D7162">
        <v>7</v>
      </c>
      <c r="E7162">
        <v>176.41</v>
      </c>
      <c r="F7162" t="s">
        <v>237</v>
      </c>
      <c r="G7162">
        <f>_xlfn.XLOOKUP(A7162,'List of Molecules Used'!$D$3:$D$55,'List of Molecules Used'!$E$3:$E$55,"",0,1)</f>
        <v>447.57</v>
      </c>
      <c r="H7162">
        <f>_xlfn.XLOOKUP(A7162,'List of Molecules Used'!$D$3:$D$55,'List of Molecules Used'!$F$3:$F$55,"",0,1)</f>
        <v>39.406999999999996</v>
      </c>
    </row>
    <row r="7163" spans="1:8">
      <c r="A7163" s="2" t="s">
        <v>196</v>
      </c>
      <c r="B7163" s="2"/>
      <c r="C7163">
        <v>223.78</v>
      </c>
      <c r="D7163">
        <v>7.5</v>
      </c>
      <c r="E7163">
        <v>176.4</v>
      </c>
      <c r="F7163" t="s">
        <v>237</v>
      </c>
      <c r="G7163">
        <f>_xlfn.XLOOKUP(A7163,'List of Molecules Used'!$D$3:$D$55,'List of Molecules Used'!$E$3:$E$55,"",0,1)</f>
        <v>447.57</v>
      </c>
      <c r="H7163">
        <f>_xlfn.XLOOKUP(A7163,'List of Molecules Used'!$D$3:$D$55,'List of Molecules Used'!$F$3:$F$55,"",0,1)</f>
        <v>39.406999999999996</v>
      </c>
    </row>
    <row r="7164" spans="1:8">
      <c r="A7164" s="2" t="s">
        <v>196</v>
      </c>
      <c r="B7164" s="2"/>
      <c r="C7164">
        <v>223.78</v>
      </c>
      <c r="D7164">
        <v>8</v>
      </c>
      <c r="E7164">
        <v>176.4</v>
      </c>
      <c r="F7164" t="s">
        <v>237</v>
      </c>
      <c r="G7164">
        <f>_xlfn.XLOOKUP(A7164,'List of Molecules Used'!$D$3:$D$55,'List of Molecules Used'!$E$3:$E$55,"",0,1)</f>
        <v>447.57</v>
      </c>
      <c r="H7164">
        <f>_xlfn.XLOOKUP(A7164,'List of Molecules Used'!$D$3:$D$55,'List of Molecules Used'!$F$3:$F$55,"",0,1)</f>
        <v>39.406999999999996</v>
      </c>
    </row>
    <row r="7165" spans="1:8">
      <c r="A7165" s="2" t="s">
        <v>196</v>
      </c>
      <c r="B7165" s="2"/>
      <c r="C7165">
        <v>223.78</v>
      </c>
      <c r="D7165">
        <v>8.5</v>
      </c>
      <c r="E7165">
        <v>176.39</v>
      </c>
      <c r="F7165" t="s">
        <v>237</v>
      </c>
      <c r="G7165">
        <f>_xlfn.XLOOKUP(A7165,'List of Molecules Used'!$D$3:$D$55,'List of Molecules Used'!$E$3:$E$55,"",0,1)</f>
        <v>447.57</v>
      </c>
      <c r="H7165">
        <f>_xlfn.XLOOKUP(A7165,'List of Molecules Used'!$D$3:$D$55,'List of Molecules Used'!$F$3:$F$55,"",0,1)</f>
        <v>39.406999999999996</v>
      </c>
    </row>
    <row r="7166" spans="1:8">
      <c r="A7166" s="2" t="s">
        <v>196</v>
      </c>
      <c r="B7166" s="2"/>
      <c r="C7166">
        <v>223.78</v>
      </c>
      <c r="D7166">
        <v>9</v>
      </c>
      <c r="E7166">
        <v>176.39</v>
      </c>
      <c r="F7166" t="s">
        <v>237</v>
      </c>
      <c r="G7166">
        <f>_xlfn.XLOOKUP(A7166,'List of Molecules Used'!$D$3:$D$55,'List of Molecules Used'!$E$3:$E$55,"",0,1)</f>
        <v>447.57</v>
      </c>
      <c r="H7166">
        <f>_xlfn.XLOOKUP(A7166,'List of Molecules Used'!$D$3:$D$55,'List of Molecules Used'!$F$3:$F$55,"",0,1)</f>
        <v>39.406999999999996</v>
      </c>
    </row>
    <row r="7167" spans="1:8">
      <c r="A7167" s="2" t="s">
        <v>196</v>
      </c>
      <c r="B7167" s="2"/>
      <c r="C7167">
        <v>223.78</v>
      </c>
      <c r="D7167">
        <v>9.5</v>
      </c>
      <c r="E7167">
        <v>176.39</v>
      </c>
      <c r="F7167" t="s">
        <v>237</v>
      </c>
      <c r="G7167">
        <f>_xlfn.XLOOKUP(A7167,'List of Molecules Used'!$D$3:$D$55,'List of Molecules Used'!$E$3:$E$55,"",0,1)</f>
        <v>447.57</v>
      </c>
      <c r="H7167">
        <f>_xlfn.XLOOKUP(A7167,'List of Molecules Used'!$D$3:$D$55,'List of Molecules Used'!$F$3:$F$55,"",0,1)</f>
        <v>39.406999999999996</v>
      </c>
    </row>
    <row r="7168" spans="1:8">
      <c r="A7168" s="2" t="s">
        <v>196</v>
      </c>
      <c r="B7168" s="2"/>
      <c r="C7168">
        <v>223.78</v>
      </c>
      <c r="D7168">
        <v>10</v>
      </c>
      <c r="E7168">
        <v>176.38</v>
      </c>
      <c r="F7168" t="s">
        <v>237</v>
      </c>
      <c r="G7168">
        <f>_xlfn.XLOOKUP(A7168,'List of Molecules Used'!$D$3:$D$55,'List of Molecules Used'!$E$3:$E$55,"",0,1)</f>
        <v>447.57</v>
      </c>
      <c r="H7168">
        <f>_xlfn.XLOOKUP(A7168,'List of Molecules Used'!$D$3:$D$55,'List of Molecules Used'!$F$3:$F$55,"",0,1)</f>
        <v>39.406999999999996</v>
      </c>
    </row>
    <row r="7169" spans="1:8">
      <c r="A7169" s="2" t="s">
        <v>196</v>
      </c>
      <c r="B7169" s="2"/>
      <c r="C7169">
        <v>268.54000000000002</v>
      </c>
      <c r="D7169">
        <v>1</v>
      </c>
      <c r="E7169">
        <v>179.78</v>
      </c>
      <c r="F7169" t="s">
        <v>237</v>
      </c>
      <c r="G7169">
        <f>_xlfn.XLOOKUP(A7169,'List of Molecules Used'!$D$3:$D$55,'List of Molecules Used'!$E$3:$E$55,"",0,1)</f>
        <v>447.57</v>
      </c>
      <c r="H7169">
        <f>_xlfn.XLOOKUP(A7169,'List of Molecules Used'!$D$3:$D$55,'List of Molecules Used'!$F$3:$F$55,"",0,1)</f>
        <v>39.406999999999996</v>
      </c>
    </row>
    <row r="7170" spans="1:8">
      <c r="A7170" s="2" t="s">
        <v>196</v>
      </c>
      <c r="B7170" s="2"/>
      <c r="C7170">
        <v>268.54000000000002</v>
      </c>
      <c r="D7170">
        <v>1.5</v>
      </c>
      <c r="E7170">
        <v>179.77</v>
      </c>
      <c r="F7170" t="s">
        <v>237</v>
      </c>
      <c r="G7170">
        <f>_xlfn.XLOOKUP(A7170,'List of Molecules Used'!$D$3:$D$55,'List of Molecules Used'!$E$3:$E$55,"",0,1)</f>
        <v>447.57</v>
      </c>
      <c r="H7170">
        <f>_xlfn.XLOOKUP(A7170,'List of Molecules Used'!$D$3:$D$55,'List of Molecules Used'!$F$3:$F$55,"",0,1)</f>
        <v>39.406999999999996</v>
      </c>
    </row>
    <row r="7171" spans="1:8">
      <c r="A7171" s="2" t="s">
        <v>196</v>
      </c>
      <c r="B7171" s="2"/>
      <c r="C7171">
        <v>268.54000000000002</v>
      </c>
      <c r="D7171">
        <v>2</v>
      </c>
      <c r="E7171">
        <v>179.76</v>
      </c>
      <c r="F7171" t="s">
        <v>237</v>
      </c>
      <c r="G7171">
        <f>_xlfn.XLOOKUP(A7171,'List of Molecules Used'!$D$3:$D$55,'List of Molecules Used'!$E$3:$E$55,"",0,1)</f>
        <v>447.57</v>
      </c>
      <c r="H7171">
        <f>_xlfn.XLOOKUP(A7171,'List of Molecules Used'!$D$3:$D$55,'List of Molecules Used'!$F$3:$F$55,"",0,1)</f>
        <v>39.406999999999996</v>
      </c>
    </row>
    <row r="7172" spans="1:8">
      <c r="A7172" s="2" t="s">
        <v>196</v>
      </c>
      <c r="B7172" s="2"/>
      <c r="C7172">
        <v>268.54000000000002</v>
      </c>
      <c r="D7172">
        <v>2.5</v>
      </c>
      <c r="E7172">
        <v>179.75</v>
      </c>
      <c r="F7172" t="s">
        <v>237</v>
      </c>
      <c r="G7172">
        <f>_xlfn.XLOOKUP(A7172,'List of Molecules Used'!$D$3:$D$55,'List of Molecules Used'!$E$3:$E$55,"",0,1)</f>
        <v>447.57</v>
      </c>
      <c r="H7172">
        <f>_xlfn.XLOOKUP(A7172,'List of Molecules Used'!$D$3:$D$55,'List of Molecules Used'!$F$3:$F$55,"",0,1)</f>
        <v>39.406999999999996</v>
      </c>
    </row>
    <row r="7173" spans="1:8">
      <c r="A7173" s="2" t="s">
        <v>196</v>
      </c>
      <c r="B7173" s="2"/>
      <c r="C7173">
        <v>268.54000000000002</v>
      </c>
      <c r="D7173">
        <v>3</v>
      </c>
      <c r="E7173">
        <v>179.75</v>
      </c>
      <c r="F7173" t="s">
        <v>237</v>
      </c>
      <c r="G7173">
        <f>_xlfn.XLOOKUP(A7173,'List of Molecules Used'!$D$3:$D$55,'List of Molecules Used'!$E$3:$E$55,"",0,1)</f>
        <v>447.57</v>
      </c>
      <c r="H7173">
        <f>_xlfn.XLOOKUP(A7173,'List of Molecules Used'!$D$3:$D$55,'List of Molecules Used'!$F$3:$F$55,"",0,1)</f>
        <v>39.406999999999996</v>
      </c>
    </row>
    <row r="7174" spans="1:8">
      <c r="A7174" s="2" t="s">
        <v>196</v>
      </c>
      <c r="B7174" s="2"/>
      <c r="C7174">
        <v>268.54000000000002</v>
      </c>
      <c r="D7174">
        <v>3.5</v>
      </c>
      <c r="E7174">
        <v>179.74</v>
      </c>
      <c r="F7174" t="s">
        <v>237</v>
      </c>
      <c r="G7174">
        <f>_xlfn.XLOOKUP(A7174,'List of Molecules Used'!$D$3:$D$55,'List of Molecules Used'!$E$3:$E$55,"",0,1)</f>
        <v>447.57</v>
      </c>
      <c r="H7174">
        <f>_xlfn.XLOOKUP(A7174,'List of Molecules Used'!$D$3:$D$55,'List of Molecules Used'!$F$3:$F$55,"",0,1)</f>
        <v>39.406999999999996</v>
      </c>
    </row>
    <row r="7175" spans="1:8">
      <c r="A7175" s="2" t="s">
        <v>196</v>
      </c>
      <c r="B7175" s="2"/>
      <c r="C7175">
        <v>268.54000000000002</v>
      </c>
      <c r="D7175">
        <v>4</v>
      </c>
      <c r="E7175">
        <v>179.73</v>
      </c>
      <c r="F7175" t="s">
        <v>237</v>
      </c>
      <c r="G7175">
        <f>_xlfn.XLOOKUP(A7175,'List of Molecules Used'!$D$3:$D$55,'List of Molecules Used'!$E$3:$E$55,"",0,1)</f>
        <v>447.57</v>
      </c>
      <c r="H7175">
        <f>_xlfn.XLOOKUP(A7175,'List of Molecules Used'!$D$3:$D$55,'List of Molecules Used'!$F$3:$F$55,"",0,1)</f>
        <v>39.406999999999996</v>
      </c>
    </row>
    <row r="7176" spans="1:8">
      <c r="A7176" s="2" t="s">
        <v>196</v>
      </c>
      <c r="B7176" s="2"/>
      <c r="C7176">
        <v>268.54000000000002</v>
      </c>
      <c r="D7176">
        <v>4.5</v>
      </c>
      <c r="E7176">
        <v>179.72</v>
      </c>
      <c r="F7176" t="s">
        <v>237</v>
      </c>
      <c r="G7176">
        <f>_xlfn.XLOOKUP(A7176,'List of Molecules Used'!$D$3:$D$55,'List of Molecules Used'!$E$3:$E$55,"",0,1)</f>
        <v>447.57</v>
      </c>
      <c r="H7176">
        <f>_xlfn.XLOOKUP(A7176,'List of Molecules Used'!$D$3:$D$55,'List of Molecules Used'!$F$3:$F$55,"",0,1)</f>
        <v>39.406999999999996</v>
      </c>
    </row>
    <row r="7177" spans="1:8">
      <c r="A7177" s="2" t="s">
        <v>196</v>
      </c>
      <c r="B7177" s="2"/>
      <c r="C7177">
        <v>268.54000000000002</v>
      </c>
      <c r="D7177">
        <v>5</v>
      </c>
      <c r="E7177">
        <v>179.71</v>
      </c>
      <c r="F7177" t="s">
        <v>237</v>
      </c>
      <c r="G7177">
        <f>_xlfn.XLOOKUP(A7177,'List of Molecules Used'!$D$3:$D$55,'List of Molecules Used'!$E$3:$E$55,"",0,1)</f>
        <v>447.57</v>
      </c>
      <c r="H7177">
        <f>_xlfn.XLOOKUP(A7177,'List of Molecules Used'!$D$3:$D$55,'List of Molecules Used'!$F$3:$F$55,"",0,1)</f>
        <v>39.406999999999996</v>
      </c>
    </row>
    <row r="7178" spans="1:8">
      <c r="A7178" s="2" t="s">
        <v>196</v>
      </c>
      <c r="B7178" s="2"/>
      <c r="C7178">
        <v>268.54000000000002</v>
      </c>
      <c r="D7178">
        <v>5.5</v>
      </c>
      <c r="E7178">
        <v>179.7</v>
      </c>
      <c r="F7178" t="s">
        <v>237</v>
      </c>
      <c r="G7178">
        <f>_xlfn.XLOOKUP(A7178,'List of Molecules Used'!$D$3:$D$55,'List of Molecules Used'!$E$3:$E$55,"",0,1)</f>
        <v>447.57</v>
      </c>
      <c r="H7178">
        <f>_xlfn.XLOOKUP(A7178,'List of Molecules Used'!$D$3:$D$55,'List of Molecules Used'!$F$3:$F$55,"",0,1)</f>
        <v>39.406999999999996</v>
      </c>
    </row>
    <row r="7179" spans="1:8">
      <c r="A7179" s="2" t="s">
        <v>196</v>
      </c>
      <c r="B7179" s="2"/>
      <c r="C7179">
        <v>268.54000000000002</v>
      </c>
      <c r="D7179">
        <v>6</v>
      </c>
      <c r="E7179">
        <v>179.69</v>
      </c>
      <c r="F7179" t="s">
        <v>237</v>
      </c>
      <c r="G7179">
        <f>_xlfn.XLOOKUP(A7179,'List of Molecules Used'!$D$3:$D$55,'List of Molecules Used'!$E$3:$E$55,"",0,1)</f>
        <v>447.57</v>
      </c>
      <c r="H7179">
        <f>_xlfn.XLOOKUP(A7179,'List of Molecules Used'!$D$3:$D$55,'List of Molecules Used'!$F$3:$F$55,"",0,1)</f>
        <v>39.406999999999996</v>
      </c>
    </row>
    <row r="7180" spans="1:8">
      <c r="A7180" s="2" t="s">
        <v>196</v>
      </c>
      <c r="B7180" s="2"/>
      <c r="C7180">
        <v>268.54000000000002</v>
      </c>
      <c r="D7180">
        <v>6.5</v>
      </c>
      <c r="E7180">
        <v>179.68</v>
      </c>
      <c r="F7180" t="s">
        <v>237</v>
      </c>
      <c r="G7180">
        <f>_xlfn.XLOOKUP(A7180,'List of Molecules Used'!$D$3:$D$55,'List of Molecules Used'!$E$3:$E$55,"",0,1)</f>
        <v>447.57</v>
      </c>
      <c r="H7180">
        <f>_xlfn.XLOOKUP(A7180,'List of Molecules Used'!$D$3:$D$55,'List of Molecules Used'!$F$3:$F$55,"",0,1)</f>
        <v>39.406999999999996</v>
      </c>
    </row>
    <row r="7181" spans="1:8">
      <c r="A7181" s="2" t="s">
        <v>196</v>
      </c>
      <c r="B7181" s="2"/>
      <c r="C7181">
        <v>268.54000000000002</v>
      </c>
      <c r="D7181">
        <v>7</v>
      </c>
      <c r="E7181">
        <v>179.67</v>
      </c>
      <c r="F7181" t="s">
        <v>237</v>
      </c>
      <c r="G7181">
        <f>_xlfn.XLOOKUP(A7181,'List of Molecules Used'!$D$3:$D$55,'List of Molecules Used'!$E$3:$E$55,"",0,1)</f>
        <v>447.57</v>
      </c>
      <c r="H7181">
        <f>_xlfn.XLOOKUP(A7181,'List of Molecules Used'!$D$3:$D$55,'List of Molecules Used'!$F$3:$F$55,"",0,1)</f>
        <v>39.406999999999996</v>
      </c>
    </row>
    <row r="7182" spans="1:8">
      <c r="A7182" s="2" t="s">
        <v>196</v>
      </c>
      <c r="B7182" s="2"/>
      <c r="C7182">
        <v>268.54000000000002</v>
      </c>
      <c r="D7182">
        <v>7.5</v>
      </c>
      <c r="E7182">
        <v>179.66</v>
      </c>
      <c r="F7182" t="s">
        <v>237</v>
      </c>
      <c r="G7182">
        <f>_xlfn.XLOOKUP(A7182,'List of Molecules Used'!$D$3:$D$55,'List of Molecules Used'!$E$3:$E$55,"",0,1)</f>
        <v>447.57</v>
      </c>
      <c r="H7182">
        <f>_xlfn.XLOOKUP(A7182,'List of Molecules Used'!$D$3:$D$55,'List of Molecules Used'!$F$3:$F$55,"",0,1)</f>
        <v>39.406999999999996</v>
      </c>
    </row>
    <row r="7183" spans="1:8">
      <c r="A7183" s="2" t="s">
        <v>196</v>
      </c>
      <c r="B7183" s="2"/>
      <c r="C7183">
        <v>268.54000000000002</v>
      </c>
      <c r="D7183">
        <v>8</v>
      </c>
      <c r="E7183">
        <v>179.65</v>
      </c>
      <c r="F7183" t="s">
        <v>237</v>
      </c>
      <c r="G7183">
        <f>_xlfn.XLOOKUP(A7183,'List of Molecules Used'!$D$3:$D$55,'List of Molecules Used'!$E$3:$E$55,"",0,1)</f>
        <v>447.57</v>
      </c>
      <c r="H7183">
        <f>_xlfn.XLOOKUP(A7183,'List of Molecules Used'!$D$3:$D$55,'List of Molecules Used'!$F$3:$F$55,"",0,1)</f>
        <v>39.406999999999996</v>
      </c>
    </row>
    <row r="7184" spans="1:8">
      <c r="A7184" s="2" t="s">
        <v>196</v>
      </c>
      <c r="B7184" s="2"/>
      <c r="C7184">
        <v>268.54000000000002</v>
      </c>
      <c r="D7184">
        <v>8.5</v>
      </c>
      <c r="E7184">
        <v>179.64</v>
      </c>
      <c r="F7184" t="s">
        <v>237</v>
      </c>
      <c r="G7184">
        <f>_xlfn.XLOOKUP(A7184,'List of Molecules Used'!$D$3:$D$55,'List of Molecules Used'!$E$3:$E$55,"",0,1)</f>
        <v>447.57</v>
      </c>
      <c r="H7184">
        <f>_xlfn.XLOOKUP(A7184,'List of Molecules Used'!$D$3:$D$55,'List of Molecules Used'!$F$3:$F$55,"",0,1)</f>
        <v>39.406999999999996</v>
      </c>
    </row>
    <row r="7185" spans="1:8">
      <c r="A7185" s="2" t="s">
        <v>196</v>
      </c>
      <c r="B7185" s="2"/>
      <c r="C7185">
        <v>268.54000000000002</v>
      </c>
      <c r="D7185">
        <v>9</v>
      </c>
      <c r="E7185">
        <v>179.63</v>
      </c>
      <c r="F7185" t="s">
        <v>237</v>
      </c>
      <c r="G7185">
        <f>_xlfn.XLOOKUP(A7185,'List of Molecules Used'!$D$3:$D$55,'List of Molecules Used'!$E$3:$E$55,"",0,1)</f>
        <v>447.57</v>
      </c>
      <c r="H7185">
        <f>_xlfn.XLOOKUP(A7185,'List of Molecules Used'!$D$3:$D$55,'List of Molecules Used'!$F$3:$F$55,"",0,1)</f>
        <v>39.406999999999996</v>
      </c>
    </row>
    <row r="7186" spans="1:8">
      <c r="A7186" s="2" t="s">
        <v>196</v>
      </c>
      <c r="B7186" s="2"/>
      <c r="C7186">
        <v>268.54000000000002</v>
      </c>
      <c r="D7186">
        <v>9.5</v>
      </c>
      <c r="E7186">
        <v>179.62</v>
      </c>
      <c r="F7186" t="s">
        <v>237</v>
      </c>
      <c r="G7186">
        <f>_xlfn.XLOOKUP(A7186,'List of Molecules Used'!$D$3:$D$55,'List of Molecules Used'!$E$3:$E$55,"",0,1)</f>
        <v>447.57</v>
      </c>
      <c r="H7186">
        <f>_xlfn.XLOOKUP(A7186,'List of Molecules Used'!$D$3:$D$55,'List of Molecules Used'!$F$3:$F$55,"",0,1)</f>
        <v>39.406999999999996</v>
      </c>
    </row>
    <row r="7187" spans="1:8">
      <c r="A7187" s="2" t="s">
        <v>196</v>
      </c>
      <c r="B7187" s="2"/>
      <c r="C7187">
        <v>268.54000000000002</v>
      </c>
      <c r="D7187">
        <v>10</v>
      </c>
      <c r="E7187">
        <v>179.61</v>
      </c>
      <c r="F7187" t="s">
        <v>237</v>
      </c>
      <c r="G7187">
        <f>_xlfn.XLOOKUP(A7187,'List of Molecules Used'!$D$3:$D$55,'List of Molecules Used'!$E$3:$E$55,"",0,1)</f>
        <v>447.57</v>
      </c>
      <c r="H7187">
        <f>_xlfn.XLOOKUP(A7187,'List of Molecules Used'!$D$3:$D$55,'List of Molecules Used'!$F$3:$F$55,"",0,1)</f>
        <v>39.406999999999996</v>
      </c>
    </row>
    <row r="7188" spans="1:8">
      <c r="A7188" s="2" t="s">
        <v>196</v>
      </c>
      <c r="B7188" s="2"/>
      <c r="C7188">
        <v>313.3</v>
      </c>
      <c r="D7188">
        <v>1</v>
      </c>
      <c r="E7188">
        <v>126.11</v>
      </c>
      <c r="F7188" t="s">
        <v>238</v>
      </c>
      <c r="G7188">
        <f>_xlfn.XLOOKUP(A7188,'List of Molecules Used'!$D$3:$D$55,'List of Molecules Used'!$E$3:$E$55,"",0,1)</f>
        <v>447.57</v>
      </c>
      <c r="H7188">
        <f>_xlfn.XLOOKUP(A7188,'List of Molecules Used'!$D$3:$D$55,'List of Molecules Used'!$F$3:$F$55,"",0,1)</f>
        <v>39.406999999999996</v>
      </c>
    </row>
    <row r="7189" spans="1:8">
      <c r="A7189" s="2" t="s">
        <v>196</v>
      </c>
      <c r="B7189" s="2"/>
      <c r="C7189">
        <v>313.3</v>
      </c>
      <c r="D7189">
        <v>1.5</v>
      </c>
      <c r="E7189">
        <v>127.44</v>
      </c>
      <c r="F7189" t="s">
        <v>238</v>
      </c>
      <c r="G7189">
        <f>_xlfn.XLOOKUP(A7189,'List of Molecules Used'!$D$3:$D$55,'List of Molecules Used'!$E$3:$E$55,"",0,1)</f>
        <v>447.57</v>
      </c>
      <c r="H7189">
        <f>_xlfn.XLOOKUP(A7189,'List of Molecules Used'!$D$3:$D$55,'List of Molecules Used'!$F$3:$F$55,"",0,1)</f>
        <v>39.406999999999996</v>
      </c>
    </row>
    <row r="7190" spans="1:8">
      <c r="A7190" s="2" t="s">
        <v>196</v>
      </c>
      <c r="B7190" s="2"/>
      <c r="C7190">
        <v>313.3</v>
      </c>
      <c r="D7190">
        <v>1.7419</v>
      </c>
      <c r="E7190">
        <v>128.13999999999999</v>
      </c>
      <c r="F7190" t="s">
        <v>238</v>
      </c>
      <c r="G7190">
        <f>_xlfn.XLOOKUP(A7190,'List of Molecules Used'!$D$3:$D$55,'List of Molecules Used'!$E$3:$E$55,"",0,1)</f>
        <v>447.57</v>
      </c>
      <c r="H7190">
        <f>_xlfn.XLOOKUP(A7190,'List of Molecules Used'!$D$3:$D$55,'List of Molecules Used'!$F$3:$F$55,"",0,1)</f>
        <v>39.406999999999996</v>
      </c>
    </row>
    <row r="7191" spans="1:8">
      <c r="A7191" s="2" t="s">
        <v>196</v>
      </c>
      <c r="B7191" s="2"/>
      <c r="C7191">
        <v>313.3</v>
      </c>
      <c r="D7191">
        <v>1.7419</v>
      </c>
      <c r="E7191">
        <v>188.19</v>
      </c>
      <c r="F7191" t="s">
        <v>237</v>
      </c>
      <c r="G7191">
        <f>_xlfn.XLOOKUP(A7191,'List of Molecules Used'!$D$3:$D$55,'List of Molecules Used'!$E$3:$E$55,"",0,1)</f>
        <v>447.57</v>
      </c>
      <c r="H7191">
        <f>_xlfn.XLOOKUP(A7191,'List of Molecules Used'!$D$3:$D$55,'List of Molecules Used'!$F$3:$F$55,"",0,1)</f>
        <v>39.406999999999996</v>
      </c>
    </row>
    <row r="7192" spans="1:8">
      <c r="A7192" s="2" t="s">
        <v>196</v>
      </c>
      <c r="B7192" s="2"/>
      <c r="C7192">
        <v>313.3</v>
      </c>
      <c r="D7192">
        <v>2</v>
      </c>
      <c r="E7192">
        <v>188.17</v>
      </c>
      <c r="F7192" t="s">
        <v>237</v>
      </c>
      <c r="G7192">
        <f>_xlfn.XLOOKUP(A7192,'List of Molecules Used'!$D$3:$D$55,'List of Molecules Used'!$E$3:$E$55,"",0,1)</f>
        <v>447.57</v>
      </c>
      <c r="H7192">
        <f>_xlfn.XLOOKUP(A7192,'List of Molecules Used'!$D$3:$D$55,'List of Molecules Used'!$F$3:$F$55,"",0,1)</f>
        <v>39.406999999999996</v>
      </c>
    </row>
    <row r="7193" spans="1:8">
      <c r="A7193" s="2" t="s">
        <v>196</v>
      </c>
      <c r="B7193" s="2"/>
      <c r="C7193">
        <v>313.3</v>
      </c>
      <c r="D7193">
        <v>2.5</v>
      </c>
      <c r="E7193">
        <v>188.15</v>
      </c>
      <c r="F7193" t="s">
        <v>237</v>
      </c>
      <c r="G7193">
        <f>_xlfn.XLOOKUP(A7193,'List of Molecules Used'!$D$3:$D$55,'List of Molecules Used'!$E$3:$E$55,"",0,1)</f>
        <v>447.57</v>
      </c>
      <c r="H7193">
        <f>_xlfn.XLOOKUP(A7193,'List of Molecules Used'!$D$3:$D$55,'List of Molecules Used'!$F$3:$F$55,"",0,1)</f>
        <v>39.406999999999996</v>
      </c>
    </row>
    <row r="7194" spans="1:8">
      <c r="A7194" s="2" t="s">
        <v>196</v>
      </c>
      <c r="B7194" s="2"/>
      <c r="C7194">
        <v>313.3</v>
      </c>
      <c r="D7194">
        <v>3</v>
      </c>
      <c r="E7194">
        <v>188.13</v>
      </c>
      <c r="F7194" t="s">
        <v>237</v>
      </c>
      <c r="G7194">
        <f>_xlfn.XLOOKUP(A7194,'List of Molecules Used'!$D$3:$D$55,'List of Molecules Used'!$E$3:$E$55,"",0,1)</f>
        <v>447.57</v>
      </c>
      <c r="H7194">
        <f>_xlfn.XLOOKUP(A7194,'List of Molecules Used'!$D$3:$D$55,'List of Molecules Used'!$F$3:$F$55,"",0,1)</f>
        <v>39.406999999999996</v>
      </c>
    </row>
    <row r="7195" spans="1:8">
      <c r="A7195" s="2" t="s">
        <v>196</v>
      </c>
      <c r="B7195" s="2"/>
      <c r="C7195">
        <v>313.3</v>
      </c>
      <c r="D7195">
        <v>3.5</v>
      </c>
      <c r="E7195">
        <v>188.11</v>
      </c>
      <c r="F7195" t="s">
        <v>237</v>
      </c>
      <c r="G7195">
        <f>_xlfn.XLOOKUP(A7195,'List of Molecules Used'!$D$3:$D$55,'List of Molecules Used'!$E$3:$E$55,"",0,1)</f>
        <v>447.57</v>
      </c>
      <c r="H7195">
        <f>_xlfn.XLOOKUP(A7195,'List of Molecules Used'!$D$3:$D$55,'List of Molecules Used'!$F$3:$F$55,"",0,1)</f>
        <v>39.406999999999996</v>
      </c>
    </row>
    <row r="7196" spans="1:8">
      <c r="A7196" s="2" t="s">
        <v>196</v>
      </c>
      <c r="B7196" s="2"/>
      <c r="C7196">
        <v>313.3</v>
      </c>
      <c r="D7196">
        <v>4</v>
      </c>
      <c r="E7196">
        <v>188.09</v>
      </c>
      <c r="F7196" t="s">
        <v>237</v>
      </c>
      <c r="G7196">
        <f>_xlfn.XLOOKUP(A7196,'List of Molecules Used'!$D$3:$D$55,'List of Molecules Used'!$E$3:$E$55,"",0,1)</f>
        <v>447.57</v>
      </c>
      <c r="H7196">
        <f>_xlfn.XLOOKUP(A7196,'List of Molecules Used'!$D$3:$D$55,'List of Molecules Used'!$F$3:$F$55,"",0,1)</f>
        <v>39.406999999999996</v>
      </c>
    </row>
    <row r="7197" spans="1:8">
      <c r="A7197" s="2" t="s">
        <v>196</v>
      </c>
      <c r="B7197" s="2"/>
      <c r="C7197">
        <v>313.3</v>
      </c>
      <c r="D7197">
        <v>4.5</v>
      </c>
      <c r="E7197">
        <v>188.06</v>
      </c>
      <c r="F7197" t="s">
        <v>237</v>
      </c>
      <c r="G7197">
        <f>_xlfn.XLOOKUP(A7197,'List of Molecules Used'!$D$3:$D$55,'List of Molecules Used'!$E$3:$E$55,"",0,1)</f>
        <v>447.57</v>
      </c>
      <c r="H7197">
        <f>_xlfn.XLOOKUP(A7197,'List of Molecules Used'!$D$3:$D$55,'List of Molecules Used'!$F$3:$F$55,"",0,1)</f>
        <v>39.406999999999996</v>
      </c>
    </row>
    <row r="7198" spans="1:8">
      <c r="A7198" s="2" t="s">
        <v>196</v>
      </c>
      <c r="B7198" s="2"/>
      <c r="C7198">
        <v>313.3</v>
      </c>
      <c r="D7198">
        <v>5</v>
      </c>
      <c r="E7198">
        <v>188.04</v>
      </c>
      <c r="F7198" t="s">
        <v>237</v>
      </c>
      <c r="G7198">
        <f>_xlfn.XLOOKUP(A7198,'List of Molecules Used'!$D$3:$D$55,'List of Molecules Used'!$E$3:$E$55,"",0,1)</f>
        <v>447.57</v>
      </c>
      <c r="H7198">
        <f>_xlfn.XLOOKUP(A7198,'List of Molecules Used'!$D$3:$D$55,'List of Molecules Used'!$F$3:$F$55,"",0,1)</f>
        <v>39.406999999999996</v>
      </c>
    </row>
    <row r="7199" spans="1:8">
      <c r="A7199" s="2" t="s">
        <v>196</v>
      </c>
      <c r="B7199" s="2"/>
      <c r="C7199">
        <v>313.3</v>
      </c>
      <c r="D7199">
        <v>5.5</v>
      </c>
      <c r="E7199">
        <v>188.02</v>
      </c>
      <c r="F7199" t="s">
        <v>237</v>
      </c>
      <c r="G7199">
        <f>_xlfn.XLOOKUP(A7199,'List of Molecules Used'!$D$3:$D$55,'List of Molecules Used'!$E$3:$E$55,"",0,1)</f>
        <v>447.57</v>
      </c>
      <c r="H7199">
        <f>_xlfn.XLOOKUP(A7199,'List of Molecules Used'!$D$3:$D$55,'List of Molecules Used'!$F$3:$F$55,"",0,1)</f>
        <v>39.406999999999996</v>
      </c>
    </row>
    <row r="7200" spans="1:8">
      <c r="A7200" s="2" t="s">
        <v>196</v>
      </c>
      <c r="B7200" s="2"/>
      <c r="C7200">
        <v>313.3</v>
      </c>
      <c r="D7200">
        <v>6</v>
      </c>
      <c r="E7200">
        <v>188</v>
      </c>
      <c r="F7200" t="s">
        <v>237</v>
      </c>
      <c r="G7200">
        <f>_xlfn.XLOOKUP(A7200,'List of Molecules Used'!$D$3:$D$55,'List of Molecules Used'!$E$3:$E$55,"",0,1)</f>
        <v>447.57</v>
      </c>
      <c r="H7200">
        <f>_xlfn.XLOOKUP(A7200,'List of Molecules Used'!$D$3:$D$55,'List of Molecules Used'!$F$3:$F$55,"",0,1)</f>
        <v>39.406999999999996</v>
      </c>
    </row>
    <row r="7201" spans="1:8">
      <c r="A7201" s="2" t="s">
        <v>196</v>
      </c>
      <c r="B7201" s="2"/>
      <c r="C7201">
        <v>313.3</v>
      </c>
      <c r="D7201">
        <v>6.5</v>
      </c>
      <c r="E7201">
        <v>187.98</v>
      </c>
      <c r="F7201" t="s">
        <v>237</v>
      </c>
      <c r="G7201">
        <f>_xlfn.XLOOKUP(A7201,'List of Molecules Used'!$D$3:$D$55,'List of Molecules Used'!$E$3:$E$55,"",0,1)</f>
        <v>447.57</v>
      </c>
      <c r="H7201">
        <f>_xlfn.XLOOKUP(A7201,'List of Molecules Used'!$D$3:$D$55,'List of Molecules Used'!$F$3:$F$55,"",0,1)</f>
        <v>39.406999999999996</v>
      </c>
    </row>
    <row r="7202" spans="1:8">
      <c r="A7202" s="2" t="s">
        <v>196</v>
      </c>
      <c r="B7202" s="2"/>
      <c r="C7202">
        <v>313.3</v>
      </c>
      <c r="D7202">
        <v>7</v>
      </c>
      <c r="E7202">
        <v>187.96</v>
      </c>
      <c r="F7202" t="s">
        <v>237</v>
      </c>
      <c r="G7202">
        <f>_xlfn.XLOOKUP(A7202,'List of Molecules Used'!$D$3:$D$55,'List of Molecules Used'!$E$3:$E$55,"",0,1)</f>
        <v>447.57</v>
      </c>
      <c r="H7202">
        <f>_xlfn.XLOOKUP(A7202,'List of Molecules Used'!$D$3:$D$55,'List of Molecules Used'!$F$3:$F$55,"",0,1)</f>
        <v>39.406999999999996</v>
      </c>
    </row>
    <row r="7203" spans="1:8">
      <c r="A7203" s="2" t="s">
        <v>196</v>
      </c>
      <c r="B7203" s="2"/>
      <c r="C7203">
        <v>313.3</v>
      </c>
      <c r="D7203">
        <v>7.5</v>
      </c>
      <c r="E7203">
        <v>187.93</v>
      </c>
      <c r="F7203" t="s">
        <v>237</v>
      </c>
      <c r="G7203">
        <f>_xlfn.XLOOKUP(A7203,'List of Molecules Used'!$D$3:$D$55,'List of Molecules Used'!$E$3:$E$55,"",0,1)</f>
        <v>447.57</v>
      </c>
      <c r="H7203">
        <f>_xlfn.XLOOKUP(A7203,'List of Molecules Used'!$D$3:$D$55,'List of Molecules Used'!$F$3:$F$55,"",0,1)</f>
        <v>39.406999999999996</v>
      </c>
    </row>
    <row r="7204" spans="1:8">
      <c r="A7204" s="2" t="s">
        <v>196</v>
      </c>
      <c r="B7204" s="2"/>
      <c r="C7204">
        <v>313.3</v>
      </c>
      <c r="D7204">
        <v>8</v>
      </c>
      <c r="E7204">
        <v>187.91</v>
      </c>
      <c r="F7204" t="s">
        <v>237</v>
      </c>
      <c r="G7204">
        <f>_xlfn.XLOOKUP(A7204,'List of Molecules Used'!$D$3:$D$55,'List of Molecules Used'!$E$3:$E$55,"",0,1)</f>
        <v>447.57</v>
      </c>
      <c r="H7204">
        <f>_xlfn.XLOOKUP(A7204,'List of Molecules Used'!$D$3:$D$55,'List of Molecules Used'!$F$3:$F$55,"",0,1)</f>
        <v>39.406999999999996</v>
      </c>
    </row>
    <row r="7205" spans="1:8">
      <c r="A7205" s="2" t="s">
        <v>196</v>
      </c>
      <c r="B7205" s="2"/>
      <c r="C7205">
        <v>313.3</v>
      </c>
      <c r="D7205">
        <v>8.5</v>
      </c>
      <c r="E7205">
        <v>187.89</v>
      </c>
      <c r="F7205" t="s">
        <v>237</v>
      </c>
      <c r="G7205">
        <f>_xlfn.XLOOKUP(A7205,'List of Molecules Used'!$D$3:$D$55,'List of Molecules Used'!$E$3:$E$55,"",0,1)</f>
        <v>447.57</v>
      </c>
      <c r="H7205">
        <f>_xlfn.XLOOKUP(A7205,'List of Molecules Used'!$D$3:$D$55,'List of Molecules Used'!$F$3:$F$55,"",0,1)</f>
        <v>39.406999999999996</v>
      </c>
    </row>
    <row r="7206" spans="1:8">
      <c r="A7206" s="2" t="s">
        <v>196</v>
      </c>
      <c r="B7206" s="2"/>
      <c r="C7206">
        <v>313.3</v>
      </c>
      <c r="D7206">
        <v>9</v>
      </c>
      <c r="E7206">
        <v>187.87</v>
      </c>
      <c r="F7206" t="s">
        <v>237</v>
      </c>
      <c r="G7206">
        <f>_xlfn.XLOOKUP(A7206,'List of Molecules Used'!$D$3:$D$55,'List of Molecules Used'!$E$3:$E$55,"",0,1)</f>
        <v>447.57</v>
      </c>
      <c r="H7206">
        <f>_xlfn.XLOOKUP(A7206,'List of Molecules Used'!$D$3:$D$55,'List of Molecules Used'!$F$3:$F$55,"",0,1)</f>
        <v>39.406999999999996</v>
      </c>
    </row>
    <row r="7207" spans="1:8">
      <c r="A7207" s="2" t="s">
        <v>196</v>
      </c>
      <c r="B7207" s="2"/>
      <c r="C7207">
        <v>313.3</v>
      </c>
      <c r="D7207">
        <v>9.5</v>
      </c>
      <c r="E7207">
        <v>187.85</v>
      </c>
      <c r="F7207" t="s">
        <v>237</v>
      </c>
      <c r="G7207">
        <f>_xlfn.XLOOKUP(A7207,'List of Molecules Used'!$D$3:$D$55,'List of Molecules Used'!$E$3:$E$55,"",0,1)</f>
        <v>447.57</v>
      </c>
      <c r="H7207">
        <f>_xlfn.XLOOKUP(A7207,'List of Molecules Used'!$D$3:$D$55,'List of Molecules Used'!$F$3:$F$55,"",0,1)</f>
        <v>39.406999999999996</v>
      </c>
    </row>
    <row r="7208" spans="1:8">
      <c r="A7208" s="2" t="s">
        <v>196</v>
      </c>
      <c r="B7208" s="2"/>
      <c r="C7208">
        <v>313.3</v>
      </c>
      <c r="D7208">
        <v>10</v>
      </c>
      <c r="E7208">
        <v>187.83</v>
      </c>
      <c r="F7208" t="s">
        <v>237</v>
      </c>
      <c r="G7208">
        <f>_xlfn.XLOOKUP(A7208,'List of Molecules Used'!$D$3:$D$55,'List of Molecules Used'!$E$3:$E$55,"",0,1)</f>
        <v>447.57</v>
      </c>
      <c r="H7208">
        <f>_xlfn.XLOOKUP(A7208,'List of Molecules Used'!$D$3:$D$55,'List of Molecules Used'!$F$3:$F$55,"",0,1)</f>
        <v>39.406999999999996</v>
      </c>
    </row>
    <row r="7209" spans="1:8">
      <c r="A7209" s="2" t="s">
        <v>196</v>
      </c>
      <c r="B7209" s="2"/>
      <c r="C7209">
        <v>358.06</v>
      </c>
      <c r="D7209">
        <v>1</v>
      </c>
      <c r="E7209">
        <v>137.27000000000001</v>
      </c>
      <c r="F7209" t="s">
        <v>238</v>
      </c>
      <c r="G7209">
        <f>_xlfn.XLOOKUP(A7209,'List of Molecules Used'!$D$3:$D$55,'List of Molecules Used'!$E$3:$E$55,"",0,1)</f>
        <v>447.57</v>
      </c>
      <c r="H7209">
        <f>_xlfn.XLOOKUP(A7209,'List of Molecules Used'!$D$3:$D$55,'List of Molecules Used'!$F$3:$F$55,"",0,1)</f>
        <v>39.406999999999996</v>
      </c>
    </row>
    <row r="7210" spans="1:8">
      <c r="A7210" s="2" t="s">
        <v>196</v>
      </c>
      <c r="B7210" s="2"/>
      <c r="C7210">
        <v>358.06</v>
      </c>
      <c r="D7210">
        <v>1.5</v>
      </c>
      <c r="E7210">
        <v>138.1</v>
      </c>
      <c r="F7210" t="s">
        <v>238</v>
      </c>
      <c r="G7210">
        <f>_xlfn.XLOOKUP(A7210,'List of Molecules Used'!$D$3:$D$55,'List of Molecules Used'!$E$3:$E$55,"",0,1)</f>
        <v>447.57</v>
      </c>
      <c r="H7210">
        <f>_xlfn.XLOOKUP(A7210,'List of Molecules Used'!$D$3:$D$55,'List of Molecules Used'!$F$3:$F$55,"",0,1)</f>
        <v>39.406999999999996</v>
      </c>
    </row>
    <row r="7211" spans="1:8">
      <c r="A7211" s="2" t="s">
        <v>196</v>
      </c>
      <c r="B7211" s="2"/>
      <c r="C7211">
        <v>358.06</v>
      </c>
      <c r="D7211">
        <v>2</v>
      </c>
      <c r="E7211">
        <v>138.97</v>
      </c>
      <c r="F7211" t="s">
        <v>238</v>
      </c>
      <c r="G7211">
        <f>_xlfn.XLOOKUP(A7211,'List of Molecules Used'!$D$3:$D$55,'List of Molecules Used'!$E$3:$E$55,"",0,1)</f>
        <v>447.57</v>
      </c>
      <c r="H7211">
        <f>_xlfn.XLOOKUP(A7211,'List of Molecules Used'!$D$3:$D$55,'List of Molecules Used'!$F$3:$F$55,"",0,1)</f>
        <v>39.406999999999996</v>
      </c>
    </row>
    <row r="7212" spans="1:8">
      <c r="A7212" s="2" t="s">
        <v>196</v>
      </c>
      <c r="B7212" s="2"/>
      <c r="C7212">
        <v>358.06</v>
      </c>
      <c r="D7212">
        <v>2.5</v>
      </c>
      <c r="E7212">
        <v>139.88999999999999</v>
      </c>
      <c r="F7212" t="s">
        <v>238</v>
      </c>
      <c r="G7212">
        <f>_xlfn.XLOOKUP(A7212,'List of Molecules Used'!$D$3:$D$55,'List of Molecules Used'!$E$3:$E$55,"",0,1)</f>
        <v>447.57</v>
      </c>
      <c r="H7212">
        <f>_xlfn.XLOOKUP(A7212,'List of Molecules Used'!$D$3:$D$55,'List of Molecules Used'!$F$3:$F$55,"",0,1)</f>
        <v>39.406999999999996</v>
      </c>
    </row>
    <row r="7213" spans="1:8">
      <c r="A7213" s="2" t="s">
        <v>196</v>
      </c>
      <c r="B7213" s="2"/>
      <c r="C7213">
        <v>358.06</v>
      </c>
      <c r="D7213">
        <v>3</v>
      </c>
      <c r="E7213">
        <v>140.88</v>
      </c>
      <c r="F7213" t="s">
        <v>238</v>
      </c>
      <c r="G7213">
        <f>_xlfn.XLOOKUP(A7213,'List of Molecules Used'!$D$3:$D$55,'List of Molecules Used'!$E$3:$E$55,"",0,1)</f>
        <v>447.57</v>
      </c>
      <c r="H7213">
        <f>_xlfn.XLOOKUP(A7213,'List of Molecules Used'!$D$3:$D$55,'List of Molecules Used'!$F$3:$F$55,"",0,1)</f>
        <v>39.406999999999996</v>
      </c>
    </row>
    <row r="7214" spans="1:8">
      <c r="A7214" s="2" t="s">
        <v>196</v>
      </c>
      <c r="B7214" s="2"/>
      <c r="C7214">
        <v>358.06</v>
      </c>
      <c r="D7214">
        <v>3.5</v>
      </c>
      <c r="E7214">
        <v>141.93</v>
      </c>
      <c r="F7214" t="s">
        <v>238</v>
      </c>
      <c r="G7214">
        <f>_xlfn.XLOOKUP(A7214,'List of Molecules Used'!$D$3:$D$55,'List of Molecules Used'!$E$3:$E$55,"",0,1)</f>
        <v>447.57</v>
      </c>
      <c r="H7214">
        <f>_xlfn.XLOOKUP(A7214,'List of Molecules Used'!$D$3:$D$55,'List of Molecules Used'!$F$3:$F$55,"",0,1)</f>
        <v>39.406999999999996</v>
      </c>
    </row>
    <row r="7215" spans="1:8">
      <c r="A7215" s="2" t="s">
        <v>196</v>
      </c>
      <c r="B7215" s="2"/>
      <c r="C7215">
        <v>358.06</v>
      </c>
      <c r="D7215">
        <v>4</v>
      </c>
      <c r="E7215">
        <v>143.06</v>
      </c>
      <c r="F7215" t="s">
        <v>238</v>
      </c>
      <c r="G7215">
        <f>_xlfn.XLOOKUP(A7215,'List of Molecules Used'!$D$3:$D$55,'List of Molecules Used'!$E$3:$E$55,"",0,1)</f>
        <v>447.57</v>
      </c>
      <c r="H7215">
        <f>_xlfn.XLOOKUP(A7215,'List of Molecules Used'!$D$3:$D$55,'List of Molecules Used'!$F$3:$F$55,"",0,1)</f>
        <v>39.406999999999996</v>
      </c>
    </row>
    <row r="7216" spans="1:8">
      <c r="A7216" s="2" t="s">
        <v>196</v>
      </c>
      <c r="B7216" s="2"/>
      <c r="C7216">
        <v>358.06</v>
      </c>
      <c r="D7216">
        <v>4.5</v>
      </c>
      <c r="E7216">
        <v>144.28</v>
      </c>
      <c r="F7216" t="s">
        <v>238</v>
      </c>
      <c r="G7216">
        <f>_xlfn.XLOOKUP(A7216,'List of Molecules Used'!$D$3:$D$55,'List of Molecules Used'!$E$3:$E$55,"",0,1)</f>
        <v>447.57</v>
      </c>
      <c r="H7216">
        <f>_xlfn.XLOOKUP(A7216,'List of Molecules Used'!$D$3:$D$55,'List of Molecules Used'!$F$3:$F$55,"",0,1)</f>
        <v>39.406999999999996</v>
      </c>
    </row>
    <row r="7217" spans="1:8">
      <c r="A7217" s="2" t="s">
        <v>196</v>
      </c>
      <c r="B7217" s="2"/>
      <c r="C7217">
        <v>358.06</v>
      </c>
      <c r="D7217">
        <v>5</v>
      </c>
      <c r="E7217">
        <v>145.59</v>
      </c>
      <c r="F7217" t="s">
        <v>238</v>
      </c>
      <c r="G7217">
        <f>_xlfn.XLOOKUP(A7217,'List of Molecules Used'!$D$3:$D$55,'List of Molecules Used'!$E$3:$E$55,"",0,1)</f>
        <v>447.57</v>
      </c>
      <c r="H7217">
        <f>_xlfn.XLOOKUP(A7217,'List of Molecules Used'!$D$3:$D$55,'List of Molecules Used'!$F$3:$F$55,"",0,1)</f>
        <v>39.406999999999996</v>
      </c>
    </row>
    <row r="7218" spans="1:8">
      <c r="A7218" s="2" t="s">
        <v>196</v>
      </c>
      <c r="B7218" s="2"/>
      <c r="C7218">
        <v>358.06</v>
      </c>
      <c r="D7218">
        <v>5.5</v>
      </c>
      <c r="E7218">
        <v>147.02000000000001</v>
      </c>
      <c r="F7218" t="s">
        <v>238</v>
      </c>
      <c r="G7218">
        <f>_xlfn.XLOOKUP(A7218,'List of Molecules Used'!$D$3:$D$55,'List of Molecules Used'!$E$3:$E$55,"",0,1)</f>
        <v>447.57</v>
      </c>
      <c r="H7218">
        <f>_xlfn.XLOOKUP(A7218,'List of Molecules Used'!$D$3:$D$55,'List of Molecules Used'!$F$3:$F$55,"",0,1)</f>
        <v>39.406999999999996</v>
      </c>
    </row>
    <row r="7219" spans="1:8">
      <c r="A7219" s="2" t="s">
        <v>196</v>
      </c>
      <c r="B7219" s="2"/>
      <c r="C7219">
        <v>358.06</v>
      </c>
      <c r="D7219">
        <v>6</v>
      </c>
      <c r="E7219">
        <v>148.57</v>
      </c>
      <c r="F7219" t="s">
        <v>238</v>
      </c>
      <c r="G7219">
        <f>_xlfn.XLOOKUP(A7219,'List of Molecules Used'!$D$3:$D$55,'List of Molecules Used'!$E$3:$E$55,"",0,1)</f>
        <v>447.57</v>
      </c>
      <c r="H7219">
        <f>_xlfn.XLOOKUP(A7219,'List of Molecules Used'!$D$3:$D$55,'List of Molecules Used'!$F$3:$F$55,"",0,1)</f>
        <v>39.406999999999996</v>
      </c>
    </row>
    <row r="7220" spans="1:8">
      <c r="A7220" s="2" t="s">
        <v>196</v>
      </c>
      <c r="B7220" s="2"/>
      <c r="C7220">
        <v>358.06</v>
      </c>
      <c r="D7220">
        <v>6.4748999999999999</v>
      </c>
      <c r="E7220">
        <v>150.19</v>
      </c>
      <c r="F7220" t="s">
        <v>238</v>
      </c>
      <c r="G7220">
        <f>_xlfn.XLOOKUP(A7220,'List of Molecules Used'!$D$3:$D$55,'List of Molecules Used'!$E$3:$E$55,"",0,1)</f>
        <v>447.57</v>
      </c>
      <c r="H7220">
        <f>_xlfn.XLOOKUP(A7220,'List of Molecules Used'!$D$3:$D$55,'List of Molecules Used'!$F$3:$F$55,"",0,1)</f>
        <v>39.406999999999996</v>
      </c>
    </row>
    <row r="7221" spans="1:8">
      <c r="A7221" s="2" t="s">
        <v>196</v>
      </c>
      <c r="B7221" s="2"/>
      <c r="C7221">
        <v>358.06</v>
      </c>
      <c r="D7221">
        <v>6.4748999999999999</v>
      </c>
      <c r="E7221">
        <v>201.78</v>
      </c>
      <c r="F7221" t="s">
        <v>237</v>
      </c>
      <c r="G7221">
        <f>_xlfn.XLOOKUP(A7221,'List of Molecules Used'!$D$3:$D$55,'List of Molecules Used'!$E$3:$E$55,"",0,1)</f>
        <v>447.57</v>
      </c>
      <c r="H7221">
        <f>_xlfn.XLOOKUP(A7221,'List of Molecules Used'!$D$3:$D$55,'List of Molecules Used'!$F$3:$F$55,"",0,1)</f>
        <v>39.406999999999996</v>
      </c>
    </row>
    <row r="7222" spans="1:8">
      <c r="A7222" s="2" t="s">
        <v>196</v>
      </c>
      <c r="B7222" s="2"/>
      <c r="C7222">
        <v>358.06</v>
      </c>
      <c r="D7222">
        <v>6.5</v>
      </c>
      <c r="E7222">
        <v>201.78</v>
      </c>
      <c r="F7222" t="s">
        <v>237</v>
      </c>
      <c r="G7222">
        <f>_xlfn.XLOOKUP(A7222,'List of Molecules Used'!$D$3:$D$55,'List of Molecules Used'!$E$3:$E$55,"",0,1)</f>
        <v>447.57</v>
      </c>
      <c r="H7222">
        <f>_xlfn.XLOOKUP(A7222,'List of Molecules Used'!$D$3:$D$55,'List of Molecules Used'!$F$3:$F$55,"",0,1)</f>
        <v>39.406999999999996</v>
      </c>
    </row>
    <row r="7223" spans="1:8">
      <c r="A7223" s="2" t="s">
        <v>196</v>
      </c>
      <c r="B7223" s="2"/>
      <c r="C7223">
        <v>358.06</v>
      </c>
      <c r="D7223">
        <v>7</v>
      </c>
      <c r="E7223">
        <v>201.72</v>
      </c>
      <c r="F7223" t="s">
        <v>237</v>
      </c>
      <c r="G7223">
        <f>_xlfn.XLOOKUP(A7223,'List of Molecules Used'!$D$3:$D$55,'List of Molecules Used'!$E$3:$E$55,"",0,1)</f>
        <v>447.57</v>
      </c>
      <c r="H7223">
        <f>_xlfn.XLOOKUP(A7223,'List of Molecules Used'!$D$3:$D$55,'List of Molecules Used'!$F$3:$F$55,"",0,1)</f>
        <v>39.406999999999996</v>
      </c>
    </row>
    <row r="7224" spans="1:8">
      <c r="A7224" s="2" t="s">
        <v>196</v>
      </c>
      <c r="B7224" s="2"/>
      <c r="C7224">
        <v>358.06</v>
      </c>
      <c r="D7224">
        <v>7.5</v>
      </c>
      <c r="E7224">
        <v>201.65</v>
      </c>
      <c r="F7224" t="s">
        <v>237</v>
      </c>
      <c r="G7224">
        <f>_xlfn.XLOOKUP(A7224,'List of Molecules Used'!$D$3:$D$55,'List of Molecules Used'!$E$3:$E$55,"",0,1)</f>
        <v>447.57</v>
      </c>
      <c r="H7224">
        <f>_xlfn.XLOOKUP(A7224,'List of Molecules Used'!$D$3:$D$55,'List of Molecules Used'!$F$3:$F$55,"",0,1)</f>
        <v>39.406999999999996</v>
      </c>
    </row>
    <row r="7225" spans="1:8">
      <c r="A7225" s="2" t="s">
        <v>196</v>
      </c>
      <c r="B7225" s="2"/>
      <c r="C7225">
        <v>358.06</v>
      </c>
      <c r="D7225">
        <v>8</v>
      </c>
      <c r="E7225">
        <v>201.59</v>
      </c>
      <c r="F7225" t="s">
        <v>237</v>
      </c>
      <c r="G7225">
        <f>_xlfn.XLOOKUP(A7225,'List of Molecules Used'!$D$3:$D$55,'List of Molecules Used'!$E$3:$E$55,"",0,1)</f>
        <v>447.57</v>
      </c>
      <c r="H7225">
        <f>_xlfn.XLOOKUP(A7225,'List of Molecules Used'!$D$3:$D$55,'List of Molecules Used'!$F$3:$F$55,"",0,1)</f>
        <v>39.406999999999996</v>
      </c>
    </row>
    <row r="7226" spans="1:8">
      <c r="A7226" s="2" t="s">
        <v>196</v>
      </c>
      <c r="B7226" s="2"/>
      <c r="C7226">
        <v>358.06</v>
      </c>
      <c r="D7226">
        <v>8.5</v>
      </c>
      <c r="E7226">
        <v>201.53</v>
      </c>
      <c r="F7226" t="s">
        <v>237</v>
      </c>
      <c r="G7226">
        <f>_xlfn.XLOOKUP(A7226,'List of Molecules Used'!$D$3:$D$55,'List of Molecules Used'!$E$3:$E$55,"",0,1)</f>
        <v>447.57</v>
      </c>
      <c r="H7226">
        <f>_xlfn.XLOOKUP(A7226,'List of Molecules Used'!$D$3:$D$55,'List of Molecules Used'!$F$3:$F$55,"",0,1)</f>
        <v>39.406999999999996</v>
      </c>
    </row>
    <row r="7227" spans="1:8">
      <c r="A7227" s="2" t="s">
        <v>196</v>
      </c>
      <c r="B7227" s="2"/>
      <c r="C7227">
        <v>358.06</v>
      </c>
      <c r="D7227">
        <v>9</v>
      </c>
      <c r="E7227">
        <v>201.46</v>
      </c>
      <c r="F7227" t="s">
        <v>237</v>
      </c>
      <c r="G7227">
        <f>_xlfn.XLOOKUP(A7227,'List of Molecules Used'!$D$3:$D$55,'List of Molecules Used'!$E$3:$E$55,"",0,1)</f>
        <v>447.57</v>
      </c>
      <c r="H7227">
        <f>_xlfn.XLOOKUP(A7227,'List of Molecules Used'!$D$3:$D$55,'List of Molecules Used'!$F$3:$F$55,"",0,1)</f>
        <v>39.406999999999996</v>
      </c>
    </row>
    <row r="7228" spans="1:8">
      <c r="A7228" s="2" t="s">
        <v>196</v>
      </c>
      <c r="B7228" s="2"/>
      <c r="C7228">
        <v>358.06</v>
      </c>
      <c r="D7228">
        <v>9.5</v>
      </c>
      <c r="E7228">
        <v>201.4</v>
      </c>
      <c r="F7228" t="s">
        <v>237</v>
      </c>
      <c r="G7228">
        <f>_xlfn.XLOOKUP(A7228,'List of Molecules Used'!$D$3:$D$55,'List of Molecules Used'!$E$3:$E$55,"",0,1)</f>
        <v>447.57</v>
      </c>
      <c r="H7228">
        <f>_xlfn.XLOOKUP(A7228,'List of Molecules Used'!$D$3:$D$55,'List of Molecules Used'!$F$3:$F$55,"",0,1)</f>
        <v>39.406999999999996</v>
      </c>
    </row>
    <row r="7229" spans="1:8">
      <c r="A7229" s="2" t="s">
        <v>196</v>
      </c>
      <c r="B7229" s="2"/>
      <c r="C7229">
        <v>358.06</v>
      </c>
      <c r="D7229">
        <v>10</v>
      </c>
      <c r="E7229">
        <v>201.34</v>
      </c>
      <c r="F7229" t="s">
        <v>237</v>
      </c>
      <c r="G7229">
        <f>_xlfn.XLOOKUP(A7229,'List of Molecules Used'!$D$3:$D$55,'List of Molecules Used'!$E$3:$E$55,"",0,1)</f>
        <v>447.57</v>
      </c>
      <c r="H7229">
        <f>_xlfn.XLOOKUP(A7229,'List of Molecules Used'!$D$3:$D$55,'List of Molecules Used'!$F$3:$F$55,"",0,1)</f>
        <v>39.406999999999996</v>
      </c>
    </row>
    <row r="7230" spans="1:8">
      <c r="A7230" s="2" t="s">
        <v>196</v>
      </c>
      <c r="B7230" s="2"/>
      <c r="C7230">
        <v>402.81</v>
      </c>
      <c r="D7230">
        <v>1</v>
      </c>
      <c r="E7230">
        <v>147.26</v>
      </c>
      <c r="F7230" t="s">
        <v>238</v>
      </c>
      <c r="G7230">
        <f>_xlfn.XLOOKUP(A7230,'List of Molecules Used'!$D$3:$D$55,'List of Molecules Used'!$E$3:$E$55,"",0,1)</f>
        <v>447.57</v>
      </c>
      <c r="H7230">
        <f>_xlfn.XLOOKUP(A7230,'List of Molecules Used'!$D$3:$D$55,'List of Molecules Used'!$F$3:$F$55,"",0,1)</f>
        <v>39.406999999999996</v>
      </c>
    </row>
    <row r="7231" spans="1:8">
      <c r="A7231" s="2" t="s">
        <v>196</v>
      </c>
      <c r="B7231" s="2"/>
      <c r="C7231">
        <v>402.81</v>
      </c>
      <c r="D7231">
        <v>1.5</v>
      </c>
      <c r="E7231">
        <v>147.76</v>
      </c>
      <c r="F7231" t="s">
        <v>238</v>
      </c>
      <c r="G7231">
        <f>_xlfn.XLOOKUP(A7231,'List of Molecules Used'!$D$3:$D$55,'List of Molecules Used'!$E$3:$E$55,"",0,1)</f>
        <v>447.57</v>
      </c>
      <c r="H7231">
        <f>_xlfn.XLOOKUP(A7231,'List of Molecules Used'!$D$3:$D$55,'List of Molecules Used'!$F$3:$F$55,"",0,1)</f>
        <v>39.406999999999996</v>
      </c>
    </row>
    <row r="7232" spans="1:8">
      <c r="A7232" s="2" t="s">
        <v>196</v>
      </c>
      <c r="B7232" s="2"/>
      <c r="C7232">
        <v>402.81</v>
      </c>
      <c r="D7232">
        <v>2</v>
      </c>
      <c r="E7232">
        <v>148.29</v>
      </c>
      <c r="F7232" t="s">
        <v>238</v>
      </c>
      <c r="G7232">
        <f>_xlfn.XLOOKUP(A7232,'List of Molecules Used'!$D$3:$D$55,'List of Molecules Used'!$E$3:$E$55,"",0,1)</f>
        <v>447.57</v>
      </c>
      <c r="H7232">
        <f>_xlfn.XLOOKUP(A7232,'List of Molecules Used'!$D$3:$D$55,'List of Molecules Used'!$F$3:$F$55,"",0,1)</f>
        <v>39.406999999999996</v>
      </c>
    </row>
    <row r="7233" spans="1:8">
      <c r="A7233" s="2" t="s">
        <v>196</v>
      </c>
      <c r="B7233" s="2"/>
      <c r="C7233">
        <v>402.81</v>
      </c>
      <c r="D7233">
        <v>2.5</v>
      </c>
      <c r="E7233">
        <v>148.83000000000001</v>
      </c>
      <c r="F7233" t="s">
        <v>238</v>
      </c>
      <c r="G7233">
        <f>_xlfn.XLOOKUP(A7233,'List of Molecules Used'!$D$3:$D$55,'List of Molecules Used'!$E$3:$E$55,"",0,1)</f>
        <v>447.57</v>
      </c>
      <c r="H7233">
        <f>_xlfn.XLOOKUP(A7233,'List of Molecules Used'!$D$3:$D$55,'List of Molecules Used'!$F$3:$F$55,"",0,1)</f>
        <v>39.406999999999996</v>
      </c>
    </row>
    <row r="7234" spans="1:8">
      <c r="A7234" s="2" t="s">
        <v>196</v>
      </c>
      <c r="B7234" s="2"/>
      <c r="C7234">
        <v>402.81</v>
      </c>
      <c r="D7234">
        <v>3</v>
      </c>
      <c r="E7234">
        <v>149.4</v>
      </c>
      <c r="F7234" t="s">
        <v>238</v>
      </c>
      <c r="G7234">
        <f>_xlfn.XLOOKUP(A7234,'List of Molecules Used'!$D$3:$D$55,'List of Molecules Used'!$E$3:$E$55,"",0,1)</f>
        <v>447.57</v>
      </c>
      <c r="H7234">
        <f>_xlfn.XLOOKUP(A7234,'List of Molecules Used'!$D$3:$D$55,'List of Molecules Used'!$F$3:$F$55,"",0,1)</f>
        <v>39.406999999999996</v>
      </c>
    </row>
    <row r="7235" spans="1:8">
      <c r="A7235" s="2" t="s">
        <v>196</v>
      </c>
      <c r="B7235" s="2"/>
      <c r="C7235">
        <v>402.81</v>
      </c>
      <c r="D7235">
        <v>3.5</v>
      </c>
      <c r="E7235">
        <v>149.99</v>
      </c>
      <c r="F7235" t="s">
        <v>238</v>
      </c>
      <c r="G7235">
        <f>_xlfn.XLOOKUP(A7235,'List of Molecules Used'!$D$3:$D$55,'List of Molecules Used'!$E$3:$E$55,"",0,1)</f>
        <v>447.57</v>
      </c>
      <c r="H7235">
        <f>_xlfn.XLOOKUP(A7235,'List of Molecules Used'!$D$3:$D$55,'List of Molecules Used'!$F$3:$F$55,"",0,1)</f>
        <v>39.406999999999996</v>
      </c>
    </row>
    <row r="7236" spans="1:8">
      <c r="A7236" s="2" t="s">
        <v>196</v>
      </c>
      <c r="B7236" s="2"/>
      <c r="C7236">
        <v>402.81</v>
      </c>
      <c r="D7236">
        <v>4</v>
      </c>
      <c r="E7236">
        <v>150.6</v>
      </c>
      <c r="F7236" t="s">
        <v>238</v>
      </c>
      <c r="G7236">
        <f>_xlfn.XLOOKUP(A7236,'List of Molecules Used'!$D$3:$D$55,'List of Molecules Used'!$E$3:$E$55,"",0,1)</f>
        <v>447.57</v>
      </c>
      <c r="H7236">
        <f>_xlfn.XLOOKUP(A7236,'List of Molecules Used'!$D$3:$D$55,'List of Molecules Used'!$F$3:$F$55,"",0,1)</f>
        <v>39.406999999999996</v>
      </c>
    </row>
    <row r="7237" spans="1:8">
      <c r="A7237" s="2" t="s">
        <v>196</v>
      </c>
      <c r="B7237" s="2"/>
      <c r="C7237">
        <v>402.81</v>
      </c>
      <c r="D7237">
        <v>4.5</v>
      </c>
      <c r="E7237">
        <v>151.24</v>
      </c>
      <c r="F7237" t="s">
        <v>238</v>
      </c>
      <c r="G7237">
        <f>_xlfn.XLOOKUP(A7237,'List of Molecules Used'!$D$3:$D$55,'List of Molecules Used'!$E$3:$E$55,"",0,1)</f>
        <v>447.57</v>
      </c>
      <c r="H7237">
        <f>_xlfn.XLOOKUP(A7237,'List of Molecules Used'!$D$3:$D$55,'List of Molecules Used'!$F$3:$F$55,"",0,1)</f>
        <v>39.406999999999996</v>
      </c>
    </row>
    <row r="7238" spans="1:8">
      <c r="A7238" s="2" t="s">
        <v>196</v>
      </c>
      <c r="B7238" s="2"/>
      <c r="C7238">
        <v>402.81</v>
      </c>
      <c r="D7238">
        <v>5</v>
      </c>
      <c r="E7238">
        <v>151.9</v>
      </c>
      <c r="F7238" t="s">
        <v>238</v>
      </c>
      <c r="G7238">
        <f>_xlfn.XLOOKUP(A7238,'List of Molecules Used'!$D$3:$D$55,'List of Molecules Used'!$E$3:$E$55,"",0,1)</f>
        <v>447.57</v>
      </c>
      <c r="H7238">
        <f>_xlfn.XLOOKUP(A7238,'List of Molecules Used'!$D$3:$D$55,'List of Molecules Used'!$F$3:$F$55,"",0,1)</f>
        <v>39.406999999999996</v>
      </c>
    </row>
    <row r="7239" spans="1:8">
      <c r="A7239" s="2" t="s">
        <v>196</v>
      </c>
      <c r="B7239" s="2"/>
      <c r="C7239">
        <v>402.81</v>
      </c>
      <c r="D7239">
        <v>5.5</v>
      </c>
      <c r="E7239">
        <v>152.6</v>
      </c>
      <c r="F7239" t="s">
        <v>238</v>
      </c>
      <c r="G7239">
        <f>_xlfn.XLOOKUP(A7239,'List of Molecules Used'!$D$3:$D$55,'List of Molecules Used'!$E$3:$E$55,"",0,1)</f>
        <v>447.57</v>
      </c>
      <c r="H7239">
        <f>_xlfn.XLOOKUP(A7239,'List of Molecules Used'!$D$3:$D$55,'List of Molecules Used'!$F$3:$F$55,"",0,1)</f>
        <v>39.406999999999996</v>
      </c>
    </row>
    <row r="7240" spans="1:8">
      <c r="A7240" s="2" t="s">
        <v>196</v>
      </c>
      <c r="B7240" s="2"/>
      <c r="C7240">
        <v>402.81</v>
      </c>
      <c r="D7240">
        <v>6</v>
      </c>
      <c r="E7240">
        <v>153.32</v>
      </c>
      <c r="F7240" t="s">
        <v>238</v>
      </c>
      <c r="G7240">
        <f>_xlfn.XLOOKUP(A7240,'List of Molecules Used'!$D$3:$D$55,'List of Molecules Used'!$E$3:$E$55,"",0,1)</f>
        <v>447.57</v>
      </c>
      <c r="H7240">
        <f>_xlfn.XLOOKUP(A7240,'List of Molecules Used'!$D$3:$D$55,'List of Molecules Used'!$F$3:$F$55,"",0,1)</f>
        <v>39.406999999999996</v>
      </c>
    </row>
    <row r="7241" spans="1:8">
      <c r="A7241" s="2" t="s">
        <v>196</v>
      </c>
      <c r="B7241" s="2"/>
      <c r="C7241">
        <v>402.81</v>
      </c>
      <c r="D7241">
        <v>6.5</v>
      </c>
      <c r="E7241">
        <v>154.08000000000001</v>
      </c>
      <c r="F7241" t="s">
        <v>238</v>
      </c>
      <c r="G7241">
        <f>_xlfn.XLOOKUP(A7241,'List of Molecules Used'!$D$3:$D$55,'List of Molecules Used'!$E$3:$E$55,"",0,1)</f>
        <v>447.57</v>
      </c>
      <c r="H7241">
        <f>_xlfn.XLOOKUP(A7241,'List of Molecules Used'!$D$3:$D$55,'List of Molecules Used'!$F$3:$F$55,"",0,1)</f>
        <v>39.406999999999996</v>
      </c>
    </row>
    <row r="7242" spans="1:8">
      <c r="A7242" s="2" t="s">
        <v>196</v>
      </c>
      <c r="B7242" s="2"/>
      <c r="C7242">
        <v>402.81</v>
      </c>
      <c r="D7242">
        <v>7</v>
      </c>
      <c r="E7242">
        <v>154.88</v>
      </c>
      <c r="F7242" t="s">
        <v>238</v>
      </c>
      <c r="G7242">
        <f>_xlfn.XLOOKUP(A7242,'List of Molecules Used'!$D$3:$D$55,'List of Molecules Used'!$E$3:$E$55,"",0,1)</f>
        <v>447.57</v>
      </c>
      <c r="H7242">
        <f>_xlfn.XLOOKUP(A7242,'List of Molecules Used'!$D$3:$D$55,'List of Molecules Used'!$F$3:$F$55,"",0,1)</f>
        <v>39.406999999999996</v>
      </c>
    </row>
    <row r="7243" spans="1:8">
      <c r="A7243" s="2" t="s">
        <v>196</v>
      </c>
      <c r="B7243" s="2"/>
      <c r="C7243">
        <v>402.81</v>
      </c>
      <c r="D7243">
        <v>7.5</v>
      </c>
      <c r="E7243">
        <v>155.72</v>
      </c>
      <c r="F7243" t="s">
        <v>238</v>
      </c>
      <c r="G7243">
        <f>_xlfn.XLOOKUP(A7243,'List of Molecules Used'!$D$3:$D$55,'List of Molecules Used'!$E$3:$E$55,"",0,1)</f>
        <v>447.57</v>
      </c>
      <c r="H7243">
        <f>_xlfn.XLOOKUP(A7243,'List of Molecules Used'!$D$3:$D$55,'List of Molecules Used'!$F$3:$F$55,"",0,1)</f>
        <v>39.406999999999996</v>
      </c>
    </row>
    <row r="7244" spans="1:8">
      <c r="A7244" s="2" t="s">
        <v>196</v>
      </c>
      <c r="B7244" s="2"/>
      <c r="C7244">
        <v>402.81</v>
      </c>
      <c r="D7244">
        <v>8</v>
      </c>
      <c r="E7244">
        <v>156.6</v>
      </c>
      <c r="F7244" t="s">
        <v>238</v>
      </c>
      <c r="G7244">
        <f>_xlfn.XLOOKUP(A7244,'List of Molecules Used'!$D$3:$D$55,'List of Molecules Used'!$E$3:$E$55,"",0,1)</f>
        <v>447.57</v>
      </c>
      <c r="H7244">
        <f>_xlfn.XLOOKUP(A7244,'List of Molecules Used'!$D$3:$D$55,'List of Molecules Used'!$F$3:$F$55,"",0,1)</f>
        <v>39.406999999999996</v>
      </c>
    </row>
    <row r="7245" spans="1:8">
      <c r="A7245" s="2" t="s">
        <v>196</v>
      </c>
      <c r="B7245" s="2"/>
      <c r="C7245">
        <v>402.81</v>
      </c>
      <c r="D7245">
        <v>8.5</v>
      </c>
      <c r="E7245">
        <v>157.53</v>
      </c>
      <c r="F7245" t="s">
        <v>238</v>
      </c>
      <c r="G7245">
        <f>_xlfn.XLOOKUP(A7245,'List of Molecules Used'!$D$3:$D$55,'List of Molecules Used'!$E$3:$E$55,"",0,1)</f>
        <v>447.57</v>
      </c>
      <c r="H7245">
        <f>_xlfn.XLOOKUP(A7245,'List of Molecules Used'!$D$3:$D$55,'List of Molecules Used'!$F$3:$F$55,"",0,1)</f>
        <v>39.406999999999996</v>
      </c>
    </row>
    <row r="7246" spans="1:8">
      <c r="A7246" s="2" t="s">
        <v>196</v>
      </c>
      <c r="B7246" s="2"/>
      <c r="C7246">
        <v>402.81</v>
      </c>
      <c r="D7246">
        <v>9</v>
      </c>
      <c r="E7246">
        <v>158.51</v>
      </c>
      <c r="F7246" t="s">
        <v>238</v>
      </c>
      <c r="G7246">
        <f>_xlfn.XLOOKUP(A7246,'List of Molecules Used'!$D$3:$D$55,'List of Molecules Used'!$E$3:$E$55,"",0,1)</f>
        <v>447.57</v>
      </c>
      <c r="H7246">
        <f>_xlfn.XLOOKUP(A7246,'List of Molecules Used'!$D$3:$D$55,'List of Molecules Used'!$F$3:$F$55,"",0,1)</f>
        <v>39.406999999999996</v>
      </c>
    </row>
    <row r="7247" spans="1:8">
      <c r="A7247" s="2" t="s">
        <v>196</v>
      </c>
      <c r="B7247" s="2"/>
      <c r="C7247">
        <v>402.81</v>
      </c>
      <c r="D7247">
        <v>9.5</v>
      </c>
      <c r="E7247">
        <v>159.55000000000001</v>
      </c>
      <c r="F7247" t="s">
        <v>238</v>
      </c>
      <c r="G7247">
        <f>_xlfn.XLOOKUP(A7247,'List of Molecules Used'!$D$3:$D$55,'List of Molecules Used'!$E$3:$E$55,"",0,1)</f>
        <v>447.57</v>
      </c>
      <c r="H7247">
        <f>_xlfn.XLOOKUP(A7247,'List of Molecules Used'!$D$3:$D$55,'List of Molecules Used'!$F$3:$F$55,"",0,1)</f>
        <v>39.406999999999996</v>
      </c>
    </row>
    <row r="7248" spans="1:8">
      <c r="A7248" s="2" t="s">
        <v>196</v>
      </c>
      <c r="B7248" s="2"/>
      <c r="C7248">
        <v>402.81</v>
      </c>
      <c r="D7248">
        <v>10</v>
      </c>
      <c r="E7248">
        <v>160.63999999999999</v>
      </c>
      <c r="F7248" t="s">
        <v>238</v>
      </c>
      <c r="G7248">
        <f>_xlfn.XLOOKUP(A7248,'List of Molecules Used'!$D$3:$D$55,'List of Molecules Used'!$E$3:$E$55,"",0,1)</f>
        <v>447.57</v>
      </c>
      <c r="H7248">
        <f>_xlfn.XLOOKUP(A7248,'List of Molecules Used'!$D$3:$D$55,'List of Molecules Used'!$F$3:$F$55,"",0,1)</f>
        <v>39.406999999999996</v>
      </c>
    </row>
    <row r="7249" spans="1:8">
      <c r="A7249" s="2" t="s">
        <v>196</v>
      </c>
      <c r="B7249" s="2"/>
      <c r="C7249">
        <v>447.57</v>
      </c>
      <c r="D7249">
        <v>1</v>
      </c>
      <c r="E7249">
        <v>156.16</v>
      </c>
      <c r="F7249" t="s">
        <v>238</v>
      </c>
      <c r="G7249">
        <f>_xlfn.XLOOKUP(A7249,'List of Molecules Used'!$D$3:$D$55,'List of Molecules Used'!$E$3:$E$55,"",0,1)</f>
        <v>447.57</v>
      </c>
      <c r="H7249">
        <f>_xlfn.XLOOKUP(A7249,'List of Molecules Used'!$D$3:$D$55,'List of Molecules Used'!$F$3:$F$55,"",0,1)</f>
        <v>39.406999999999996</v>
      </c>
    </row>
    <row r="7250" spans="1:8">
      <c r="A7250" s="2" t="s">
        <v>196</v>
      </c>
      <c r="B7250" s="2"/>
      <c r="C7250">
        <v>447.57</v>
      </c>
      <c r="D7250">
        <v>1.5</v>
      </c>
      <c r="E7250">
        <v>156.47999999999999</v>
      </c>
      <c r="F7250" t="s">
        <v>238</v>
      </c>
      <c r="G7250">
        <f>_xlfn.XLOOKUP(A7250,'List of Molecules Used'!$D$3:$D$55,'List of Molecules Used'!$E$3:$E$55,"",0,1)</f>
        <v>447.57</v>
      </c>
      <c r="H7250">
        <f>_xlfn.XLOOKUP(A7250,'List of Molecules Used'!$D$3:$D$55,'List of Molecules Used'!$F$3:$F$55,"",0,1)</f>
        <v>39.406999999999996</v>
      </c>
    </row>
    <row r="7251" spans="1:8">
      <c r="A7251" s="2" t="s">
        <v>196</v>
      </c>
      <c r="B7251" s="2"/>
      <c r="C7251">
        <v>447.57</v>
      </c>
      <c r="D7251">
        <v>2</v>
      </c>
      <c r="E7251">
        <v>156.81</v>
      </c>
      <c r="F7251" t="s">
        <v>238</v>
      </c>
      <c r="G7251">
        <f>_xlfn.XLOOKUP(A7251,'List of Molecules Used'!$D$3:$D$55,'List of Molecules Used'!$E$3:$E$55,"",0,1)</f>
        <v>447.57</v>
      </c>
      <c r="H7251">
        <f>_xlfn.XLOOKUP(A7251,'List of Molecules Used'!$D$3:$D$55,'List of Molecules Used'!$F$3:$F$55,"",0,1)</f>
        <v>39.406999999999996</v>
      </c>
    </row>
    <row r="7252" spans="1:8">
      <c r="A7252" s="2" t="s">
        <v>196</v>
      </c>
      <c r="B7252" s="2"/>
      <c r="C7252">
        <v>447.57</v>
      </c>
      <c r="D7252">
        <v>2.5</v>
      </c>
      <c r="E7252">
        <v>157.15</v>
      </c>
      <c r="F7252" t="s">
        <v>238</v>
      </c>
      <c r="G7252">
        <f>_xlfn.XLOOKUP(A7252,'List of Molecules Used'!$D$3:$D$55,'List of Molecules Used'!$E$3:$E$55,"",0,1)</f>
        <v>447.57</v>
      </c>
      <c r="H7252">
        <f>_xlfn.XLOOKUP(A7252,'List of Molecules Used'!$D$3:$D$55,'List of Molecules Used'!$F$3:$F$55,"",0,1)</f>
        <v>39.406999999999996</v>
      </c>
    </row>
    <row r="7253" spans="1:8">
      <c r="A7253" s="2" t="s">
        <v>196</v>
      </c>
      <c r="B7253" s="2"/>
      <c r="C7253">
        <v>447.57</v>
      </c>
      <c r="D7253">
        <v>3</v>
      </c>
      <c r="E7253">
        <v>157.5</v>
      </c>
      <c r="F7253" t="s">
        <v>238</v>
      </c>
      <c r="G7253">
        <f>_xlfn.XLOOKUP(A7253,'List of Molecules Used'!$D$3:$D$55,'List of Molecules Used'!$E$3:$E$55,"",0,1)</f>
        <v>447.57</v>
      </c>
      <c r="H7253">
        <f>_xlfn.XLOOKUP(A7253,'List of Molecules Used'!$D$3:$D$55,'List of Molecules Used'!$F$3:$F$55,"",0,1)</f>
        <v>39.406999999999996</v>
      </c>
    </row>
    <row r="7254" spans="1:8">
      <c r="A7254" s="2" t="s">
        <v>196</v>
      </c>
      <c r="B7254" s="2"/>
      <c r="C7254">
        <v>447.57</v>
      </c>
      <c r="D7254">
        <v>3.5</v>
      </c>
      <c r="E7254">
        <v>157.85</v>
      </c>
      <c r="F7254" t="s">
        <v>238</v>
      </c>
      <c r="G7254">
        <f>_xlfn.XLOOKUP(A7254,'List of Molecules Used'!$D$3:$D$55,'List of Molecules Used'!$E$3:$E$55,"",0,1)</f>
        <v>447.57</v>
      </c>
      <c r="H7254">
        <f>_xlfn.XLOOKUP(A7254,'List of Molecules Used'!$D$3:$D$55,'List of Molecules Used'!$F$3:$F$55,"",0,1)</f>
        <v>39.406999999999996</v>
      </c>
    </row>
    <row r="7255" spans="1:8">
      <c r="A7255" s="2" t="s">
        <v>196</v>
      </c>
      <c r="B7255" s="2"/>
      <c r="C7255">
        <v>447.57</v>
      </c>
      <c r="D7255">
        <v>4</v>
      </c>
      <c r="E7255">
        <v>158.22</v>
      </c>
      <c r="F7255" t="s">
        <v>238</v>
      </c>
      <c r="G7255">
        <f>_xlfn.XLOOKUP(A7255,'List of Molecules Used'!$D$3:$D$55,'List of Molecules Used'!$E$3:$E$55,"",0,1)</f>
        <v>447.57</v>
      </c>
      <c r="H7255">
        <f>_xlfn.XLOOKUP(A7255,'List of Molecules Used'!$D$3:$D$55,'List of Molecules Used'!$F$3:$F$55,"",0,1)</f>
        <v>39.406999999999996</v>
      </c>
    </row>
    <row r="7256" spans="1:8">
      <c r="A7256" s="2" t="s">
        <v>196</v>
      </c>
      <c r="B7256" s="2"/>
      <c r="C7256">
        <v>447.57</v>
      </c>
      <c r="D7256">
        <v>4.5</v>
      </c>
      <c r="E7256">
        <v>158.59</v>
      </c>
      <c r="F7256" t="s">
        <v>238</v>
      </c>
      <c r="G7256">
        <f>_xlfn.XLOOKUP(A7256,'List of Molecules Used'!$D$3:$D$55,'List of Molecules Used'!$E$3:$E$55,"",0,1)</f>
        <v>447.57</v>
      </c>
      <c r="H7256">
        <f>_xlfn.XLOOKUP(A7256,'List of Molecules Used'!$D$3:$D$55,'List of Molecules Used'!$F$3:$F$55,"",0,1)</f>
        <v>39.406999999999996</v>
      </c>
    </row>
    <row r="7257" spans="1:8">
      <c r="A7257" s="2" t="s">
        <v>196</v>
      </c>
      <c r="B7257" s="2"/>
      <c r="C7257">
        <v>447.57</v>
      </c>
      <c r="D7257">
        <v>5</v>
      </c>
      <c r="E7257">
        <v>158.97999999999999</v>
      </c>
      <c r="F7257" t="s">
        <v>238</v>
      </c>
      <c r="G7257">
        <f>_xlfn.XLOOKUP(A7257,'List of Molecules Used'!$D$3:$D$55,'List of Molecules Used'!$E$3:$E$55,"",0,1)</f>
        <v>447.57</v>
      </c>
      <c r="H7257">
        <f>_xlfn.XLOOKUP(A7257,'List of Molecules Used'!$D$3:$D$55,'List of Molecules Used'!$F$3:$F$55,"",0,1)</f>
        <v>39.406999999999996</v>
      </c>
    </row>
    <row r="7258" spans="1:8">
      <c r="A7258" s="2" t="s">
        <v>196</v>
      </c>
      <c r="B7258" s="2"/>
      <c r="C7258">
        <v>447.57</v>
      </c>
      <c r="D7258">
        <v>5.5</v>
      </c>
      <c r="E7258">
        <v>159.37</v>
      </c>
      <c r="F7258" t="s">
        <v>238</v>
      </c>
      <c r="G7258">
        <f>_xlfn.XLOOKUP(A7258,'List of Molecules Used'!$D$3:$D$55,'List of Molecules Used'!$E$3:$E$55,"",0,1)</f>
        <v>447.57</v>
      </c>
      <c r="H7258">
        <f>_xlfn.XLOOKUP(A7258,'List of Molecules Used'!$D$3:$D$55,'List of Molecules Used'!$F$3:$F$55,"",0,1)</f>
        <v>39.406999999999996</v>
      </c>
    </row>
    <row r="7259" spans="1:8">
      <c r="A7259" s="2" t="s">
        <v>196</v>
      </c>
      <c r="B7259" s="2"/>
      <c r="C7259">
        <v>447.57</v>
      </c>
      <c r="D7259">
        <v>6</v>
      </c>
      <c r="E7259">
        <v>159.78</v>
      </c>
      <c r="F7259" t="s">
        <v>238</v>
      </c>
      <c r="G7259">
        <f>_xlfn.XLOOKUP(A7259,'List of Molecules Used'!$D$3:$D$55,'List of Molecules Used'!$E$3:$E$55,"",0,1)</f>
        <v>447.57</v>
      </c>
      <c r="H7259">
        <f>_xlfn.XLOOKUP(A7259,'List of Molecules Used'!$D$3:$D$55,'List of Molecules Used'!$F$3:$F$55,"",0,1)</f>
        <v>39.406999999999996</v>
      </c>
    </row>
    <row r="7260" spans="1:8">
      <c r="A7260" s="2" t="s">
        <v>196</v>
      </c>
      <c r="B7260" s="2"/>
      <c r="C7260">
        <v>447.57</v>
      </c>
      <c r="D7260">
        <v>6.5</v>
      </c>
      <c r="E7260">
        <v>160.19999999999999</v>
      </c>
      <c r="F7260" t="s">
        <v>238</v>
      </c>
      <c r="G7260">
        <f>_xlfn.XLOOKUP(A7260,'List of Molecules Used'!$D$3:$D$55,'List of Molecules Used'!$E$3:$E$55,"",0,1)</f>
        <v>447.57</v>
      </c>
      <c r="H7260">
        <f>_xlfn.XLOOKUP(A7260,'List of Molecules Used'!$D$3:$D$55,'List of Molecules Used'!$F$3:$F$55,"",0,1)</f>
        <v>39.406999999999996</v>
      </c>
    </row>
    <row r="7261" spans="1:8">
      <c r="A7261" s="2" t="s">
        <v>196</v>
      </c>
      <c r="B7261" s="2"/>
      <c r="C7261">
        <v>447.57</v>
      </c>
      <c r="D7261">
        <v>7</v>
      </c>
      <c r="E7261">
        <v>160.63</v>
      </c>
      <c r="F7261" t="s">
        <v>238</v>
      </c>
      <c r="G7261">
        <f>_xlfn.XLOOKUP(A7261,'List of Molecules Used'!$D$3:$D$55,'List of Molecules Used'!$E$3:$E$55,"",0,1)</f>
        <v>447.57</v>
      </c>
      <c r="H7261">
        <f>_xlfn.XLOOKUP(A7261,'List of Molecules Used'!$D$3:$D$55,'List of Molecules Used'!$F$3:$F$55,"",0,1)</f>
        <v>39.406999999999996</v>
      </c>
    </row>
    <row r="7262" spans="1:8">
      <c r="A7262" s="2" t="s">
        <v>196</v>
      </c>
      <c r="B7262" s="2"/>
      <c r="C7262">
        <v>447.57</v>
      </c>
      <c r="D7262">
        <v>7.5</v>
      </c>
      <c r="E7262">
        <v>161.07</v>
      </c>
      <c r="F7262" t="s">
        <v>238</v>
      </c>
      <c r="G7262">
        <f>_xlfn.XLOOKUP(A7262,'List of Molecules Used'!$D$3:$D$55,'List of Molecules Used'!$E$3:$E$55,"",0,1)</f>
        <v>447.57</v>
      </c>
      <c r="H7262">
        <f>_xlfn.XLOOKUP(A7262,'List of Molecules Used'!$D$3:$D$55,'List of Molecules Used'!$F$3:$F$55,"",0,1)</f>
        <v>39.406999999999996</v>
      </c>
    </row>
    <row r="7263" spans="1:8">
      <c r="A7263" s="2" t="s">
        <v>196</v>
      </c>
      <c r="B7263" s="2"/>
      <c r="C7263">
        <v>447.57</v>
      </c>
      <c r="D7263">
        <v>8</v>
      </c>
      <c r="E7263">
        <v>161.52000000000001</v>
      </c>
      <c r="F7263" t="s">
        <v>238</v>
      </c>
      <c r="G7263">
        <f>_xlfn.XLOOKUP(A7263,'List of Molecules Used'!$D$3:$D$55,'List of Molecules Used'!$E$3:$E$55,"",0,1)</f>
        <v>447.57</v>
      </c>
      <c r="H7263">
        <f>_xlfn.XLOOKUP(A7263,'List of Molecules Used'!$D$3:$D$55,'List of Molecules Used'!$F$3:$F$55,"",0,1)</f>
        <v>39.406999999999996</v>
      </c>
    </row>
    <row r="7264" spans="1:8">
      <c r="A7264" s="2" t="s">
        <v>196</v>
      </c>
      <c r="B7264" s="2"/>
      <c r="C7264">
        <v>447.57</v>
      </c>
      <c r="D7264">
        <v>8.5</v>
      </c>
      <c r="E7264">
        <v>161.99</v>
      </c>
      <c r="F7264" t="s">
        <v>238</v>
      </c>
      <c r="G7264">
        <f>_xlfn.XLOOKUP(A7264,'List of Molecules Used'!$D$3:$D$55,'List of Molecules Used'!$E$3:$E$55,"",0,1)</f>
        <v>447.57</v>
      </c>
      <c r="H7264">
        <f>_xlfn.XLOOKUP(A7264,'List of Molecules Used'!$D$3:$D$55,'List of Molecules Used'!$F$3:$F$55,"",0,1)</f>
        <v>39.406999999999996</v>
      </c>
    </row>
    <row r="7265" spans="1:8">
      <c r="A7265" s="2" t="s">
        <v>196</v>
      </c>
      <c r="B7265" s="2"/>
      <c r="C7265">
        <v>447.57</v>
      </c>
      <c r="D7265">
        <v>9</v>
      </c>
      <c r="E7265">
        <v>162.47</v>
      </c>
      <c r="F7265" t="s">
        <v>238</v>
      </c>
      <c r="G7265">
        <f>_xlfn.XLOOKUP(A7265,'List of Molecules Used'!$D$3:$D$55,'List of Molecules Used'!$E$3:$E$55,"",0,1)</f>
        <v>447.57</v>
      </c>
      <c r="H7265">
        <f>_xlfn.XLOOKUP(A7265,'List of Molecules Used'!$D$3:$D$55,'List of Molecules Used'!$F$3:$F$55,"",0,1)</f>
        <v>39.406999999999996</v>
      </c>
    </row>
    <row r="7266" spans="1:8">
      <c r="A7266" s="2" t="s">
        <v>196</v>
      </c>
      <c r="B7266" s="2"/>
      <c r="C7266">
        <v>447.57</v>
      </c>
      <c r="D7266">
        <v>9.5</v>
      </c>
      <c r="E7266">
        <v>162.97</v>
      </c>
      <c r="F7266" t="s">
        <v>238</v>
      </c>
      <c r="G7266">
        <f>_xlfn.XLOOKUP(A7266,'List of Molecules Used'!$D$3:$D$55,'List of Molecules Used'!$E$3:$E$55,"",0,1)</f>
        <v>447.57</v>
      </c>
      <c r="H7266">
        <f>_xlfn.XLOOKUP(A7266,'List of Molecules Used'!$D$3:$D$55,'List of Molecules Used'!$F$3:$F$55,"",0,1)</f>
        <v>39.406999999999996</v>
      </c>
    </row>
    <row r="7267" spans="1:8">
      <c r="A7267" s="2" t="s">
        <v>196</v>
      </c>
      <c r="B7267" s="2"/>
      <c r="C7267">
        <v>447.57</v>
      </c>
      <c r="D7267">
        <v>10</v>
      </c>
      <c r="E7267">
        <v>163.47999999999999</v>
      </c>
      <c r="F7267" t="s">
        <v>238</v>
      </c>
      <c r="G7267">
        <f>_xlfn.XLOOKUP(A7267,'List of Molecules Used'!$D$3:$D$55,'List of Molecules Used'!$E$3:$E$55,"",0,1)</f>
        <v>447.57</v>
      </c>
      <c r="H7267">
        <f>_xlfn.XLOOKUP(A7267,'List of Molecules Used'!$D$3:$D$55,'List of Molecules Used'!$F$3:$F$55,"",0,1)</f>
        <v>39.406999999999996</v>
      </c>
    </row>
    <row r="7268" spans="1:8">
      <c r="A7268" s="2" t="s">
        <v>199</v>
      </c>
      <c r="B7268" s="2"/>
      <c r="C7268">
        <v>213.5</v>
      </c>
      <c r="D7268">
        <v>1</v>
      </c>
      <c r="E7268">
        <v>156.36000000000001</v>
      </c>
      <c r="F7268" t="s">
        <v>237</v>
      </c>
      <c r="G7268">
        <f>_xlfn.XLOOKUP(A7268,'List of Molecules Used'!$D$3:$D$55,'List of Molecules Used'!$E$3:$E$55,"",0,1)</f>
        <v>427.01</v>
      </c>
      <c r="H7268">
        <f>_xlfn.XLOOKUP(A7268,'List of Molecules Used'!$D$3:$D$55,'List of Molecules Used'!$F$3:$F$55,"",0,1)</f>
        <v>36.51</v>
      </c>
    </row>
    <row r="7269" spans="1:8">
      <c r="A7269" s="2" t="s">
        <v>199</v>
      </c>
      <c r="B7269" s="2"/>
      <c r="C7269">
        <v>213.5</v>
      </c>
      <c r="D7269">
        <v>1.5</v>
      </c>
      <c r="E7269">
        <v>156.36000000000001</v>
      </c>
      <c r="F7269" t="s">
        <v>237</v>
      </c>
      <c r="G7269">
        <f>_xlfn.XLOOKUP(A7269,'List of Molecules Used'!$D$3:$D$55,'List of Molecules Used'!$E$3:$E$55,"",0,1)</f>
        <v>427.01</v>
      </c>
      <c r="H7269">
        <f>_xlfn.XLOOKUP(A7269,'List of Molecules Used'!$D$3:$D$55,'List of Molecules Used'!$F$3:$F$55,"",0,1)</f>
        <v>36.51</v>
      </c>
    </row>
    <row r="7270" spans="1:8">
      <c r="A7270" s="2" t="s">
        <v>199</v>
      </c>
      <c r="B7270" s="2"/>
      <c r="C7270">
        <v>213.5</v>
      </c>
      <c r="D7270">
        <v>2</v>
      </c>
      <c r="E7270">
        <v>156.35</v>
      </c>
      <c r="F7270" t="s">
        <v>237</v>
      </c>
      <c r="G7270">
        <f>_xlfn.XLOOKUP(A7270,'List of Molecules Used'!$D$3:$D$55,'List of Molecules Used'!$E$3:$E$55,"",0,1)</f>
        <v>427.01</v>
      </c>
      <c r="H7270">
        <f>_xlfn.XLOOKUP(A7270,'List of Molecules Used'!$D$3:$D$55,'List of Molecules Used'!$F$3:$F$55,"",0,1)</f>
        <v>36.51</v>
      </c>
    </row>
    <row r="7271" spans="1:8">
      <c r="A7271" s="2" t="s">
        <v>199</v>
      </c>
      <c r="B7271" s="2"/>
      <c r="C7271">
        <v>213.5</v>
      </c>
      <c r="D7271">
        <v>2.5</v>
      </c>
      <c r="E7271">
        <v>156.35</v>
      </c>
      <c r="F7271" t="s">
        <v>237</v>
      </c>
      <c r="G7271">
        <f>_xlfn.XLOOKUP(A7271,'List of Molecules Used'!$D$3:$D$55,'List of Molecules Used'!$E$3:$E$55,"",0,1)</f>
        <v>427.01</v>
      </c>
      <c r="H7271">
        <f>_xlfn.XLOOKUP(A7271,'List of Molecules Used'!$D$3:$D$55,'List of Molecules Used'!$F$3:$F$55,"",0,1)</f>
        <v>36.51</v>
      </c>
    </row>
    <row r="7272" spans="1:8">
      <c r="A7272" s="2" t="s">
        <v>199</v>
      </c>
      <c r="B7272" s="2"/>
      <c r="C7272">
        <v>213.5</v>
      </c>
      <c r="D7272">
        <v>3</v>
      </c>
      <c r="E7272">
        <v>156.34</v>
      </c>
      <c r="F7272" t="s">
        <v>237</v>
      </c>
      <c r="G7272">
        <f>_xlfn.XLOOKUP(A7272,'List of Molecules Used'!$D$3:$D$55,'List of Molecules Used'!$E$3:$E$55,"",0,1)</f>
        <v>427.01</v>
      </c>
      <c r="H7272">
        <f>_xlfn.XLOOKUP(A7272,'List of Molecules Used'!$D$3:$D$55,'List of Molecules Used'!$F$3:$F$55,"",0,1)</f>
        <v>36.51</v>
      </c>
    </row>
    <row r="7273" spans="1:8">
      <c r="A7273" s="2" t="s">
        <v>199</v>
      </c>
      <c r="B7273" s="2"/>
      <c r="C7273">
        <v>213.5</v>
      </c>
      <c r="D7273">
        <v>3.5</v>
      </c>
      <c r="E7273">
        <v>156.34</v>
      </c>
      <c r="F7273" t="s">
        <v>237</v>
      </c>
      <c r="G7273">
        <f>_xlfn.XLOOKUP(A7273,'List of Molecules Used'!$D$3:$D$55,'List of Molecules Used'!$E$3:$E$55,"",0,1)</f>
        <v>427.01</v>
      </c>
      <c r="H7273">
        <f>_xlfn.XLOOKUP(A7273,'List of Molecules Used'!$D$3:$D$55,'List of Molecules Used'!$F$3:$F$55,"",0,1)</f>
        <v>36.51</v>
      </c>
    </row>
    <row r="7274" spans="1:8">
      <c r="A7274" s="2" t="s">
        <v>199</v>
      </c>
      <c r="B7274" s="2"/>
      <c r="C7274">
        <v>213.5</v>
      </c>
      <c r="D7274">
        <v>4</v>
      </c>
      <c r="E7274">
        <v>156.33000000000001</v>
      </c>
      <c r="F7274" t="s">
        <v>237</v>
      </c>
      <c r="G7274">
        <f>_xlfn.XLOOKUP(A7274,'List of Molecules Used'!$D$3:$D$55,'List of Molecules Used'!$E$3:$E$55,"",0,1)</f>
        <v>427.01</v>
      </c>
      <c r="H7274">
        <f>_xlfn.XLOOKUP(A7274,'List of Molecules Used'!$D$3:$D$55,'List of Molecules Used'!$F$3:$F$55,"",0,1)</f>
        <v>36.51</v>
      </c>
    </row>
    <row r="7275" spans="1:8">
      <c r="A7275" s="2" t="s">
        <v>199</v>
      </c>
      <c r="B7275" s="2"/>
      <c r="C7275">
        <v>213.5</v>
      </c>
      <c r="D7275">
        <v>4.5</v>
      </c>
      <c r="E7275">
        <v>156.32</v>
      </c>
      <c r="F7275" t="s">
        <v>237</v>
      </c>
      <c r="G7275">
        <f>_xlfn.XLOOKUP(A7275,'List of Molecules Used'!$D$3:$D$55,'List of Molecules Used'!$E$3:$E$55,"",0,1)</f>
        <v>427.01</v>
      </c>
      <c r="H7275">
        <f>_xlfn.XLOOKUP(A7275,'List of Molecules Used'!$D$3:$D$55,'List of Molecules Used'!$F$3:$F$55,"",0,1)</f>
        <v>36.51</v>
      </c>
    </row>
    <row r="7276" spans="1:8">
      <c r="A7276" s="2" t="s">
        <v>199</v>
      </c>
      <c r="B7276" s="2"/>
      <c r="C7276">
        <v>213.5</v>
      </c>
      <c r="D7276">
        <v>5</v>
      </c>
      <c r="E7276">
        <v>156.32</v>
      </c>
      <c r="F7276" t="s">
        <v>237</v>
      </c>
      <c r="G7276">
        <f>_xlfn.XLOOKUP(A7276,'List of Molecules Used'!$D$3:$D$55,'List of Molecules Used'!$E$3:$E$55,"",0,1)</f>
        <v>427.01</v>
      </c>
      <c r="H7276">
        <f>_xlfn.XLOOKUP(A7276,'List of Molecules Used'!$D$3:$D$55,'List of Molecules Used'!$F$3:$F$55,"",0,1)</f>
        <v>36.51</v>
      </c>
    </row>
    <row r="7277" spans="1:8">
      <c r="A7277" s="2" t="s">
        <v>199</v>
      </c>
      <c r="B7277" s="2"/>
      <c r="C7277">
        <v>213.5</v>
      </c>
      <c r="D7277">
        <v>5.5</v>
      </c>
      <c r="E7277">
        <v>156.31</v>
      </c>
      <c r="F7277" t="s">
        <v>237</v>
      </c>
      <c r="G7277">
        <f>_xlfn.XLOOKUP(A7277,'List of Molecules Used'!$D$3:$D$55,'List of Molecules Used'!$E$3:$E$55,"",0,1)</f>
        <v>427.01</v>
      </c>
      <c r="H7277">
        <f>_xlfn.XLOOKUP(A7277,'List of Molecules Used'!$D$3:$D$55,'List of Molecules Used'!$F$3:$F$55,"",0,1)</f>
        <v>36.51</v>
      </c>
    </row>
    <row r="7278" spans="1:8">
      <c r="A7278" s="2" t="s">
        <v>199</v>
      </c>
      <c r="B7278" s="2"/>
      <c r="C7278">
        <v>213.5</v>
      </c>
      <c r="D7278">
        <v>6</v>
      </c>
      <c r="E7278">
        <v>156.31</v>
      </c>
      <c r="F7278" t="s">
        <v>237</v>
      </c>
      <c r="G7278">
        <f>_xlfn.XLOOKUP(A7278,'List of Molecules Used'!$D$3:$D$55,'List of Molecules Used'!$E$3:$E$55,"",0,1)</f>
        <v>427.01</v>
      </c>
      <c r="H7278">
        <f>_xlfn.XLOOKUP(A7278,'List of Molecules Used'!$D$3:$D$55,'List of Molecules Used'!$F$3:$F$55,"",0,1)</f>
        <v>36.51</v>
      </c>
    </row>
    <row r="7279" spans="1:8">
      <c r="A7279" s="2" t="s">
        <v>199</v>
      </c>
      <c r="B7279" s="2"/>
      <c r="C7279">
        <v>213.5</v>
      </c>
      <c r="D7279">
        <v>6.5</v>
      </c>
      <c r="E7279">
        <v>156.30000000000001</v>
      </c>
      <c r="F7279" t="s">
        <v>237</v>
      </c>
      <c r="G7279">
        <f>_xlfn.XLOOKUP(A7279,'List of Molecules Used'!$D$3:$D$55,'List of Molecules Used'!$E$3:$E$55,"",0,1)</f>
        <v>427.01</v>
      </c>
      <c r="H7279">
        <f>_xlfn.XLOOKUP(A7279,'List of Molecules Used'!$D$3:$D$55,'List of Molecules Used'!$F$3:$F$55,"",0,1)</f>
        <v>36.51</v>
      </c>
    </row>
    <row r="7280" spans="1:8">
      <c r="A7280" s="2" t="s">
        <v>199</v>
      </c>
      <c r="B7280" s="2"/>
      <c r="C7280">
        <v>213.5</v>
      </c>
      <c r="D7280">
        <v>7</v>
      </c>
      <c r="E7280">
        <v>156.30000000000001</v>
      </c>
      <c r="F7280" t="s">
        <v>237</v>
      </c>
      <c r="G7280">
        <f>_xlfn.XLOOKUP(A7280,'List of Molecules Used'!$D$3:$D$55,'List of Molecules Used'!$E$3:$E$55,"",0,1)</f>
        <v>427.01</v>
      </c>
      <c r="H7280">
        <f>_xlfn.XLOOKUP(A7280,'List of Molecules Used'!$D$3:$D$55,'List of Molecules Used'!$F$3:$F$55,"",0,1)</f>
        <v>36.51</v>
      </c>
    </row>
    <row r="7281" spans="1:8">
      <c r="A7281" s="2" t="s">
        <v>199</v>
      </c>
      <c r="B7281" s="2"/>
      <c r="C7281">
        <v>213.5</v>
      </c>
      <c r="D7281">
        <v>7.5</v>
      </c>
      <c r="E7281">
        <v>156.29</v>
      </c>
      <c r="F7281" t="s">
        <v>237</v>
      </c>
      <c r="G7281">
        <f>_xlfn.XLOOKUP(A7281,'List of Molecules Used'!$D$3:$D$55,'List of Molecules Used'!$E$3:$E$55,"",0,1)</f>
        <v>427.01</v>
      </c>
      <c r="H7281">
        <f>_xlfn.XLOOKUP(A7281,'List of Molecules Used'!$D$3:$D$55,'List of Molecules Used'!$F$3:$F$55,"",0,1)</f>
        <v>36.51</v>
      </c>
    </row>
    <row r="7282" spans="1:8">
      <c r="A7282" s="2" t="s">
        <v>199</v>
      </c>
      <c r="B7282" s="2"/>
      <c r="C7282">
        <v>213.5</v>
      </c>
      <c r="D7282">
        <v>8</v>
      </c>
      <c r="E7282">
        <v>156.29</v>
      </c>
      <c r="F7282" t="s">
        <v>237</v>
      </c>
      <c r="G7282">
        <f>_xlfn.XLOOKUP(A7282,'List of Molecules Used'!$D$3:$D$55,'List of Molecules Used'!$E$3:$E$55,"",0,1)</f>
        <v>427.01</v>
      </c>
      <c r="H7282">
        <f>_xlfn.XLOOKUP(A7282,'List of Molecules Used'!$D$3:$D$55,'List of Molecules Used'!$F$3:$F$55,"",0,1)</f>
        <v>36.51</v>
      </c>
    </row>
    <row r="7283" spans="1:8">
      <c r="A7283" s="2" t="s">
        <v>199</v>
      </c>
      <c r="B7283" s="2"/>
      <c r="C7283">
        <v>213.5</v>
      </c>
      <c r="D7283">
        <v>8.5</v>
      </c>
      <c r="E7283">
        <v>156.28</v>
      </c>
      <c r="F7283" t="s">
        <v>237</v>
      </c>
      <c r="G7283">
        <f>_xlfn.XLOOKUP(A7283,'List of Molecules Used'!$D$3:$D$55,'List of Molecules Used'!$E$3:$E$55,"",0,1)</f>
        <v>427.01</v>
      </c>
      <c r="H7283">
        <f>_xlfn.XLOOKUP(A7283,'List of Molecules Used'!$D$3:$D$55,'List of Molecules Used'!$F$3:$F$55,"",0,1)</f>
        <v>36.51</v>
      </c>
    </row>
    <row r="7284" spans="1:8">
      <c r="A7284" s="2" t="s">
        <v>199</v>
      </c>
      <c r="B7284" s="2"/>
      <c r="C7284">
        <v>213.5</v>
      </c>
      <c r="D7284">
        <v>9</v>
      </c>
      <c r="E7284">
        <v>156.27000000000001</v>
      </c>
      <c r="F7284" t="s">
        <v>237</v>
      </c>
      <c r="G7284">
        <f>_xlfn.XLOOKUP(A7284,'List of Molecules Used'!$D$3:$D$55,'List of Molecules Used'!$E$3:$E$55,"",0,1)</f>
        <v>427.01</v>
      </c>
      <c r="H7284">
        <f>_xlfn.XLOOKUP(A7284,'List of Molecules Used'!$D$3:$D$55,'List of Molecules Used'!$F$3:$F$55,"",0,1)</f>
        <v>36.51</v>
      </c>
    </row>
    <row r="7285" spans="1:8">
      <c r="A7285" s="2" t="s">
        <v>199</v>
      </c>
      <c r="B7285" s="2"/>
      <c r="C7285">
        <v>213.5</v>
      </c>
      <c r="D7285">
        <v>9.5</v>
      </c>
      <c r="E7285">
        <v>156.27000000000001</v>
      </c>
      <c r="F7285" t="s">
        <v>237</v>
      </c>
      <c r="G7285">
        <f>_xlfn.XLOOKUP(A7285,'List of Molecules Used'!$D$3:$D$55,'List of Molecules Used'!$E$3:$E$55,"",0,1)</f>
        <v>427.01</v>
      </c>
      <c r="H7285">
        <f>_xlfn.XLOOKUP(A7285,'List of Molecules Used'!$D$3:$D$55,'List of Molecules Used'!$F$3:$F$55,"",0,1)</f>
        <v>36.51</v>
      </c>
    </row>
    <row r="7286" spans="1:8">
      <c r="A7286" s="2" t="s">
        <v>199</v>
      </c>
      <c r="B7286" s="2"/>
      <c r="C7286">
        <v>213.5</v>
      </c>
      <c r="D7286">
        <v>10</v>
      </c>
      <c r="E7286">
        <v>156.26</v>
      </c>
      <c r="F7286" t="s">
        <v>237</v>
      </c>
      <c r="G7286">
        <f>_xlfn.XLOOKUP(A7286,'List of Molecules Used'!$D$3:$D$55,'List of Molecules Used'!$E$3:$E$55,"",0,1)</f>
        <v>427.01</v>
      </c>
      <c r="H7286">
        <f>_xlfn.XLOOKUP(A7286,'List of Molecules Used'!$D$3:$D$55,'List of Molecules Used'!$F$3:$F$55,"",0,1)</f>
        <v>36.51</v>
      </c>
    </row>
    <row r="7287" spans="1:8">
      <c r="A7287" s="2" t="s">
        <v>199</v>
      </c>
      <c r="B7287" s="2"/>
      <c r="C7287">
        <v>256.20999999999998</v>
      </c>
      <c r="D7287">
        <v>1</v>
      </c>
      <c r="E7287">
        <v>164.75</v>
      </c>
      <c r="F7287" t="s">
        <v>237</v>
      </c>
      <c r="G7287">
        <f>_xlfn.XLOOKUP(A7287,'List of Molecules Used'!$D$3:$D$55,'List of Molecules Used'!$E$3:$E$55,"",0,1)</f>
        <v>427.01</v>
      </c>
      <c r="H7287">
        <f>_xlfn.XLOOKUP(A7287,'List of Molecules Used'!$D$3:$D$55,'List of Molecules Used'!$F$3:$F$55,"",0,1)</f>
        <v>36.51</v>
      </c>
    </row>
    <row r="7288" spans="1:8">
      <c r="A7288" s="2" t="s">
        <v>199</v>
      </c>
      <c r="B7288" s="2"/>
      <c r="C7288">
        <v>256.20999999999998</v>
      </c>
      <c r="D7288">
        <v>1.5</v>
      </c>
      <c r="E7288">
        <v>164.74</v>
      </c>
      <c r="F7288" t="s">
        <v>237</v>
      </c>
      <c r="G7288">
        <f>_xlfn.XLOOKUP(A7288,'List of Molecules Used'!$D$3:$D$55,'List of Molecules Used'!$E$3:$E$55,"",0,1)</f>
        <v>427.01</v>
      </c>
      <c r="H7288">
        <f>_xlfn.XLOOKUP(A7288,'List of Molecules Used'!$D$3:$D$55,'List of Molecules Used'!$F$3:$F$55,"",0,1)</f>
        <v>36.51</v>
      </c>
    </row>
    <row r="7289" spans="1:8">
      <c r="A7289" s="2" t="s">
        <v>199</v>
      </c>
      <c r="B7289" s="2"/>
      <c r="C7289">
        <v>256.20999999999998</v>
      </c>
      <c r="D7289">
        <v>2</v>
      </c>
      <c r="E7289">
        <v>164.73</v>
      </c>
      <c r="F7289" t="s">
        <v>237</v>
      </c>
      <c r="G7289">
        <f>_xlfn.XLOOKUP(A7289,'List of Molecules Used'!$D$3:$D$55,'List of Molecules Used'!$E$3:$E$55,"",0,1)</f>
        <v>427.01</v>
      </c>
      <c r="H7289">
        <f>_xlfn.XLOOKUP(A7289,'List of Molecules Used'!$D$3:$D$55,'List of Molecules Used'!$F$3:$F$55,"",0,1)</f>
        <v>36.51</v>
      </c>
    </row>
    <row r="7290" spans="1:8">
      <c r="A7290" s="2" t="s">
        <v>199</v>
      </c>
      <c r="B7290" s="2"/>
      <c r="C7290">
        <v>256.20999999999998</v>
      </c>
      <c r="D7290">
        <v>2.5</v>
      </c>
      <c r="E7290">
        <v>164.72</v>
      </c>
      <c r="F7290" t="s">
        <v>237</v>
      </c>
      <c r="G7290">
        <f>_xlfn.XLOOKUP(A7290,'List of Molecules Used'!$D$3:$D$55,'List of Molecules Used'!$E$3:$E$55,"",0,1)</f>
        <v>427.01</v>
      </c>
      <c r="H7290">
        <f>_xlfn.XLOOKUP(A7290,'List of Molecules Used'!$D$3:$D$55,'List of Molecules Used'!$F$3:$F$55,"",0,1)</f>
        <v>36.51</v>
      </c>
    </row>
    <row r="7291" spans="1:8">
      <c r="A7291" s="2" t="s">
        <v>199</v>
      </c>
      <c r="B7291" s="2"/>
      <c r="C7291">
        <v>256.20999999999998</v>
      </c>
      <c r="D7291">
        <v>3</v>
      </c>
      <c r="E7291">
        <v>164.71</v>
      </c>
      <c r="F7291" t="s">
        <v>237</v>
      </c>
      <c r="G7291">
        <f>_xlfn.XLOOKUP(A7291,'List of Molecules Used'!$D$3:$D$55,'List of Molecules Used'!$E$3:$E$55,"",0,1)</f>
        <v>427.01</v>
      </c>
      <c r="H7291">
        <f>_xlfn.XLOOKUP(A7291,'List of Molecules Used'!$D$3:$D$55,'List of Molecules Used'!$F$3:$F$55,"",0,1)</f>
        <v>36.51</v>
      </c>
    </row>
    <row r="7292" spans="1:8">
      <c r="A7292" s="2" t="s">
        <v>199</v>
      </c>
      <c r="B7292" s="2"/>
      <c r="C7292">
        <v>256.20999999999998</v>
      </c>
      <c r="D7292">
        <v>3.5</v>
      </c>
      <c r="E7292">
        <v>164.7</v>
      </c>
      <c r="F7292" t="s">
        <v>237</v>
      </c>
      <c r="G7292">
        <f>_xlfn.XLOOKUP(A7292,'List of Molecules Used'!$D$3:$D$55,'List of Molecules Used'!$E$3:$E$55,"",0,1)</f>
        <v>427.01</v>
      </c>
      <c r="H7292">
        <f>_xlfn.XLOOKUP(A7292,'List of Molecules Used'!$D$3:$D$55,'List of Molecules Used'!$F$3:$F$55,"",0,1)</f>
        <v>36.51</v>
      </c>
    </row>
    <row r="7293" spans="1:8">
      <c r="A7293" s="2" t="s">
        <v>199</v>
      </c>
      <c r="B7293" s="2"/>
      <c r="C7293">
        <v>256.20999999999998</v>
      </c>
      <c r="D7293">
        <v>4</v>
      </c>
      <c r="E7293">
        <v>164.69</v>
      </c>
      <c r="F7293" t="s">
        <v>237</v>
      </c>
      <c r="G7293">
        <f>_xlfn.XLOOKUP(A7293,'List of Molecules Used'!$D$3:$D$55,'List of Molecules Used'!$E$3:$E$55,"",0,1)</f>
        <v>427.01</v>
      </c>
      <c r="H7293">
        <f>_xlfn.XLOOKUP(A7293,'List of Molecules Used'!$D$3:$D$55,'List of Molecules Used'!$F$3:$F$55,"",0,1)</f>
        <v>36.51</v>
      </c>
    </row>
    <row r="7294" spans="1:8">
      <c r="A7294" s="2" t="s">
        <v>199</v>
      </c>
      <c r="B7294" s="2"/>
      <c r="C7294">
        <v>256.20999999999998</v>
      </c>
      <c r="D7294">
        <v>4.5</v>
      </c>
      <c r="E7294">
        <v>164.68</v>
      </c>
      <c r="F7294" t="s">
        <v>237</v>
      </c>
      <c r="G7294">
        <f>_xlfn.XLOOKUP(A7294,'List of Molecules Used'!$D$3:$D$55,'List of Molecules Used'!$E$3:$E$55,"",0,1)</f>
        <v>427.01</v>
      </c>
      <c r="H7294">
        <f>_xlfn.XLOOKUP(A7294,'List of Molecules Used'!$D$3:$D$55,'List of Molecules Used'!$F$3:$F$55,"",0,1)</f>
        <v>36.51</v>
      </c>
    </row>
    <row r="7295" spans="1:8">
      <c r="A7295" s="2" t="s">
        <v>199</v>
      </c>
      <c r="B7295" s="2"/>
      <c r="C7295">
        <v>256.20999999999998</v>
      </c>
      <c r="D7295">
        <v>5</v>
      </c>
      <c r="E7295">
        <v>164.67</v>
      </c>
      <c r="F7295" t="s">
        <v>237</v>
      </c>
      <c r="G7295">
        <f>_xlfn.XLOOKUP(A7295,'List of Molecules Used'!$D$3:$D$55,'List of Molecules Used'!$E$3:$E$55,"",0,1)</f>
        <v>427.01</v>
      </c>
      <c r="H7295">
        <f>_xlfn.XLOOKUP(A7295,'List of Molecules Used'!$D$3:$D$55,'List of Molecules Used'!$F$3:$F$55,"",0,1)</f>
        <v>36.51</v>
      </c>
    </row>
    <row r="7296" spans="1:8">
      <c r="A7296" s="2" t="s">
        <v>199</v>
      </c>
      <c r="B7296" s="2"/>
      <c r="C7296">
        <v>256.20999999999998</v>
      </c>
      <c r="D7296">
        <v>5.5</v>
      </c>
      <c r="E7296">
        <v>164.66</v>
      </c>
      <c r="F7296" t="s">
        <v>237</v>
      </c>
      <c r="G7296">
        <f>_xlfn.XLOOKUP(A7296,'List of Molecules Used'!$D$3:$D$55,'List of Molecules Used'!$E$3:$E$55,"",0,1)</f>
        <v>427.01</v>
      </c>
      <c r="H7296">
        <f>_xlfn.XLOOKUP(A7296,'List of Molecules Used'!$D$3:$D$55,'List of Molecules Used'!$F$3:$F$55,"",0,1)</f>
        <v>36.51</v>
      </c>
    </row>
    <row r="7297" spans="1:8">
      <c r="A7297" s="2" t="s">
        <v>199</v>
      </c>
      <c r="B7297" s="2"/>
      <c r="C7297">
        <v>256.20999999999998</v>
      </c>
      <c r="D7297">
        <v>6</v>
      </c>
      <c r="E7297">
        <v>164.65</v>
      </c>
      <c r="F7297" t="s">
        <v>237</v>
      </c>
      <c r="G7297">
        <f>_xlfn.XLOOKUP(A7297,'List of Molecules Used'!$D$3:$D$55,'List of Molecules Used'!$E$3:$E$55,"",0,1)</f>
        <v>427.01</v>
      </c>
      <c r="H7297">
        <f>_xlfn.XLOOKUP(A7297,'List of Molecules Used'!$D$3:$D$55,'List of Molecules Used'!$F$3:$F$55,"",0,1)</f>
        <v>36.51</v>
      </c>
    </row>
    <row r="7298" spans="1:8">
      <c r="A7298" s="2" t="s">
        <v>199</v>
      </c>
      <c r="B7298" s="2"/>
      <c r="C7298">
        <v>256.20999999999998</v>
      </c>
      <c r="D7298">
        <v>6.5</v>
      </c>
      <c r="E7298">
        <v>164.64</v>
      </c>
      <c r="F7298" t="s">
        <v>237</v>
      </c>
      <c r="G7298">
        <f>_xlfn.XLOOKUP(A7298,'List of Molecules Used'!$D$3:$D$55,'List of Molecules Used'!$E$3:$E$55,"",0,1)</f>
        <v>427.01</v>
      </c>
      <c r="H7298">
        <f>_xlfn.XLOOKUP(A7298,'List of Molecules Used'!$D$3:$D$55,'List of Molecules Used'!$F$3:$F$55,"",0,1)</f>
        <v>36.51</v>
      </c>
    </row>
    <row r="7299" spans="1:8">
      <c r="A7299" s="2" t="s">
        <v>199</v>
      </c>
      <c r="B7299" s="2"/>
      <c r="C7299">
        <v>256.20999999999998</v>
      </c>
      <c r="D7299">
        <v>7</v>
      </c>
      <c r="E7299">
        <v>164.63</v>
      </c>
      <c r="F7299" t="s">
        <v>237</v>
      </c>
      <c r="G7299">
        <f>_xlfn.XLOOKUP(A7299,'List of Molecules Used'!$D$3:$D$55,'List of Molecules Used'!$E$3:$E$55,"",0,1)</f>
        <v>427.01</v>
      </c>
      <c r="H7299">
        <f>_xlfn.XLOOKUP(A7299,'List of Molecules Used'!$D$3:$D$55,'List of Molecules Used'!$F$3:$F$55,"",0,1)</f>
        <v>36.51</v>
      </c>
    </row>
    <row r="7300" spans="1:8">
      <c r="A7300" s="2" t="s">
        <v>199</v>
      </c>
      <c r="B7300" s="2"/>
      <c r="C7300">
        <v>256.20999999999998</v>
      </c>
      <c r="D7300">
        <v>7.5</v>
      </c>
      <c r="E7300">
        <v>164.62</v>
      </c>
      <c r="F7300" t="s">
        <v>237</v>
      </c>
      <c r="G7300">
        <f>_xlfn.XLOOKUP(A7300,'List of Molecules Used'!$D$3:$D$55,'List of Molecules Used'!$E$3:$E$55,"",0,1)</f>
        <v>427.01</v>
      </c>
      <c r="H7300">
        <f>_xlfn.XLOOKUP(A7300,'List of Molecules Used'!$D$3:$D$55,'List of Molecules Used'!$F$3:$F$55,"",0,1)</f>
        <v>36.51</v>
      </c>
    </row>
    <row r="7301" spans="1:8">
      <c r="A7301" s="2" t="s">
        <v>199</v>
      </c>
      <c r="B7301" s="2"/>
      <c r="C7301">
        <v>256.20999999999998</v>
      </c>
      <c r="D7301">
        <v>8</v>
      </c>
      <c r="E7301">
        <v>164.6</v>
      </c>
      <c r="F7301" t="s">
        <v>237</v>
      </c>
      <c r="G7301">
        <f>_xlfn.XLOOKUP(A7301,'List of Molecules Used'!$D$3:$D$55,'List of Molecules Used'!$E$3:$E$55,"",0,1)</f>
        <v>427.01</v>
      </c>
      <c r="H7301">
        <f>_xlfn.XLOOKUP(A7301,'List of Molecules Used'!$D$3:$D$55,'List of Molecules Used'!$F$3:$F$55,"",0,1)</f>
        <v>36.51</v>
      </c>
    </row>
    <row r="7302" spans="1:8">
      <c r="A7302" s="2" t="s">
        <v>199</v>
      </c>
      <c r="B7302" s="2"/>
      <c r="C7302">
        <v>256.20999999999998</v>
      </c>
      <c r="D7302">
        <v>8.5</v>
      </c>
      <c r="E7302">
        <v>164.59</v>
      </c>
      <c r="F7302" t="s">
        <v>237</v>
      </c>
      <c r="G7302">
        <f>_xlfn.XLOOKUP(A7302,'List of Molecules Used'!$D$3:$D$55,'List of Molecules Used'!$E$3:$E$55,"",0,1)</f>
        <v>427.01</v>
      </c>
      <c r="H7302">
        <f>_xlfn.XLOOKUP(A7302,'List of Molecules Used'!$D$3:$D$55,'List of Molecules Used'!$F$3:$F$55,"",0,1)</f>
        <v>36.51</v>
      </c>
    </row>
    <row r="7303" spans="1:8">
      <c r="A7303" s="2" t="s">
        <v>199</v>
      </c>
      <c r="B7303" s="2"/>
      <c r="C7303">
        <v>256.20999999999998</v>
      </c>
      <c r="D7303">
        <v>9</v>
      </c>
      <c r="E7303">
        <v>164.58</v>
      </c>
      <c r="F7303" t="s">
        <v>237</v>
      </c>
      <c r="G7303">
        <f>_xlfn.XLOOKUP(A7303,'List of Molecules Used'!$D$3:$D$55,'List of Molecules Used'!$E$3:$E$55,"",0,1)</f>
        <v>427.01</v>
      </c>
      <c r="H7303">
        <f>_xlfn.XLOOKUP(A7303,'List of Molecules Used'!$D$3:$D$55,'List of Molecules Used'!$F$3:$F$55,"",0,1)</f>
        <v>36.51</v>
      </c>
    </row>
    <row r="7304" spans="1:8">
      <c r="A7304" s="2" t="s">
        <v>199</v>
      </c>
      <c r="B7304" s="2"/>
      <c r="C7304">
        <v>256.20999999999998</v>
      </c>
      <c r="D7304">
        <v>9.5</v>
      </c>
      <c r="E7304">
        <v>164.57</v>
      </c>
      <c r="F7304" t="s">
        <v>237</v>
      </c>
      <c r="G7304">
        <f>_xlfn.XLOOKUP(A7304,'List of Molecules Used'!$D$3:$D$55,'List of Molecules Used'!$E$3:$E$55,"",0,1)</f>
        <v>427.01</v>
      </c>
      <c r="H7304">
        <f>_xlfn.XLOOKUP(A7304,'List of Molecules Used'!$D$3:$D$55,'List of Molecules Used'!$F$3:$F$55,"",0,1)</f>
        <v>36.51</v>
      </c>
    </row>
    <row r="7305" spans="1:8">
      <c r="A7305" s="2" t="s">
        <v>199</v>
      </c>
      <c r="B7305" s="2"/>
      <c r="C7305">
        <v>256.20999999999998</v>
      </c>
      <c r="D7305">
        <v>10</v>
      </c>
      <c r="E7305">
        <v>164.56</v>
      </c>
      <c r="F7305" t="s">
        <v>237</v>
      </c>
      <c r="G7305">
        <f>_xlfn.XLOOKUP(A7305,'List of Molecules Used'!$D$3:$D$55,'List of Molecules Used'!$E$3:$E$55,"",0,1)</f>
        <v>427.01</v>
      </c>
      <c r="H7305">
        <f>_xlfn.XLOOKUP(A7305,'List of Molecules Used'!$D$3:$D$55,'List of Molecules Used'!$F$3:$F$55,"",0,1)</f>
        <v>36.51</v>
      </c>
    </row>
    <row r="7306" spans="1:8">
      <c r="A7306" s="2" t="s">
        <v>199</v>
      </c>
      <c r="B7306" s="2"/>
      <c r="C7306">
        <v>298.91000000000003</v>
      </c>
      <c r="D7306">
        <v>1</v>
      </c>
      <c r="E7306">
        <v>119.15</v>
      </c>
      <c r="F7306" t="s">
        <v>238</v>
      </c>
      <c r="G7306">
        <f>_xlfn.XLOOKUP(A7306,'List of Molecules Used'!$D$3:$D$55,'List of Molecules Used'!$E$3:$E$55,"",0,1)</f>
        <v>427.01</v>
      </c>
      <c r="H7306">
        <f>_xlfn.XLOOKUP(A7306,'List of Molecules Used'!$D$3:$D$55,'List of Molecules Used'!$F$3:$F$55,"",0,1)</f>
        <v>36.51</v>
      </c>
    </row>
    <row r="7307" spans="1:8">
      <c r="A7307" s="2" t="s">
        <v>199</v>
      </c>
      <c r="B7307" s="2"/>
      <c r="C7307">
        <v>298.91000000000003</v>
      </c>
      <c r="D7307">
        <v>1.5</v>
      </c>
      <c r="E7307">
        <v>121.31</v>
      </c>
      <c r="F7307" t="s">
        <v>238</v>
      </c>
      <c r="G7307">
        <f>_xlfn.XLOOKUP(A7307,'List of Molecules Used'!$D$3:$D$55,'List of Molecules Used'!$E$3:$E$55,"",0,1)</f>
        <v>427.01</v>
      </c>
      <c r="H7307">
        <f>_xlfn.XLOOKUP(A7307,'List of Molecules Used'!$D$3:$D$55,'List of Molecules Used'!$F$3:$F$55,"",0,1)</f>
        <v>36.51</v>
      </c>
    </row>
    <row r="7308" spans="1:8">
      <c r="A7308" s="2" t="s">
        <v>199</v>
      </c>
      <c r="B7308" s="2"/>
      <c r="C7308">
        <v>298.91000000000003</v>
      </c>
      <c r="D7308">
        <v>1.5278</v>
      </c>
      <c r="E7308">
        <v>121.43</v>
      </c>
      <c r="F7308" t="s">
        <v>238</v>
      </c>
      <c r="G7308">
        <f>_xlfn.XLOOKUP(A7308,'List of Molecules Used'!$D$3:$D$55,'List of Molecules Used'!$E$3:$E$55,"",0,1)</f>
        <v>427.01</v>
      </c>
      <c r="H7308">
        <f>_xlfn.XLOOKUP(A7308,'List of Molecules Used'!$D$3:$D$55,'List of Molecules Used'!$F$3:$F$55,"",0,1)</f>
        <v>36.51</v>
      </c>
    </row>
    <row r="7309" spans="1:8">
      <c r="A7309" s="2" t="s">
        <v>199</v>
      </c>
      <c r="B7309" s="2"/>
      <c r="C7309">
        <v>298.91000000000003</v>
      </c>
      <c r="D7309">
        <v>1.5278</v>
      </c>
      <c r="E7309">
        <v>176.73</v>
      </c>
      <c r="F7309" t="s">
        <v>237</v>
      </c>
      <c r="G7309">
        <f>_xlfn.XLOOKUP(A7309,'List of Molecules Used'!$D$3:$D$55,'List of Molecules Used'!$E$3:$E$55,"",0,1)</f>
        <v>427.01</v>
      </c>
      <c r="H7309">
        <f>_xlfn.XLOOKUP(A7309,'List of Molecules Used'!$D$3:$D$55,'List of Molecules Used'!$F$3:$F$55,"",0,1)</f>
        <v>36.51</v>
      </c>
    </row>
    <row r="7310" spans="1:8">
      <c r="A7310" s="2" t="s">
        <v>199</v>
      </c>
      <c r="B7310" s="2"/>
      <c r="C7310">
        <v>298.91000000000003</v>
      </c>
      <c r="D7310">
        <v>2</v>
      </c>
      <c r="E7310">
        <v>176.71</v>
      </c>
      <c r="F7310" t="s">
        <v>237</v>
      </c>
      <c r="G7310">
        <f>_xlfn.XLOOKUP(A7310,'List of Molecules Used'!$D$3:$D$55,'List of Molecules Used'!$E$3:$E$55,"",0,1)</f>
        <v>427.01</v>
      </c>
      <c r="H7310">
        <f>_xlfn.XLOOKUP(A7310,'List of Molecules Used'!$D$3:$D$55,'List of Molecules Used'!$F$3:$F$55,"",0,1)</f>
        <v>36.51</v>
      </c>
    </row>
    <row r="7311" spans="1:8">
      <c r="A7311" s="2" t="s">
        <v>199</v>
      </c>
      <c r="B7311" s="2"/>
      <c r="C7311">
        <v>298.91000000000003</v>
      </c>
      <c r="D7311">
        <v>2.5</v>
      </c>
      <c r="E7311">
        <v>176.68</v>
      </c>
      <c r="F7311" t="s">
        <v>237</v>
      </c>
      <c r="G7311">
        <f>_xlfn.XLOOKUP(A7311,'List of Molecules Used'!$D$3:$D$55,'List of Molecules Used'!$E$3:$E$55,"",0,1)</f>
        <v>427.01</v>
      </c>
      <c r="H7311">
        <f>_xlfn.XLOOKUP(A7311,'List of Molecules Used'!$D$3:$D$55,'List of Molecules Used'!$F$3:$F$55,"",0,1)</f>
        <v>36.51</v>
      </c>
    </row>
    <row r="7312" spans="1:8">
      <c r="A7312" s="2" t="s">
        <v>199</v>
      </c>
      <c r="B7312" s="2"/>
      <c r="C7312">
        <v>298.91000000000003</v>
      </c>
      <c r="D7312">
        <v>3</v>
      </c>
      <c r="E7312">
        <v>176.66</v>
      </c>
      <c r="F7312" t="s">
        <v>237</v>
      </c>
      <c r="G7312">
        <f>_xlfn.XLOOKUP(A7312,'List of Molecules Used'!$D$3:$D$55,'List of Molecules Used'!$E$3:$E$55,"",0,1)</f>
        <v>427.01</v>
      </c>
      <c r="H7312">
        <f>_xlfn.XLOOKUP(A7312,'List of Molecules Used'!$D$3:$D$55,'List of Molecules Used'!$F$3:$F$55,"",0,1)</f>
        <v>36.51</v>
      </c>
    </row>
    <row r="7313" spans="1:8">
      <c r="A7313" s="2" t="s">
        <v>199</v>
      </c>
      <c r="B7313" s="2"/>
      <c r="C7313">
        <v>298.91000000000003</v>
      </c>
      <c r="D7313">
        <v>3.5</v>
      </c>
      <c r="E7313">
        <v>176.64</v>
      </c>
      <c r="F7313" t="s">
        <v>237</v>
      </c>
      <c r="G7313">
        <f>_xlfn.XLOOKUP(A7313,'List of Molecules Used'!$D$3:$D$55,'List of Molecules Used'!$E$3:$E$55,"",0,1)</f>
        <v>427.01</v>
      </c>
      <c r="H7313">
        <f>_xlfn.XLOOKUP(A7313,'List of Molecules Used'!$D$3:$D$55,'List of Molecules Used'!$F$3:$F$55,"",0,1)</f>
        <v>36.51</v>
      </c>
    </row>
    <row r="7314" spans="1:8">
      <c r="A7314" s="2" t="s">
        <v>199</v>
      </c>
      <c r="B7314" s="2"/>
      <c r="C7314">
        <v>298.91000000000003</v>
      </c>
      <c r="D7314">
        <v>4</v>
      </c>
      <c r="E7314">
        <v>176.61</v>
      </c>
      <c r="F7314" t="s">
        <v>237</v>
      </c>
      <c r="G7314">
        <f>_xlfn.XLOOKUP(A7314,'List of Molecules Used'!$D$3:$D$55,'List of Molecules Used'!$E$3:$E$55,"",0,1)</f>
        <v>427.01</v>
      </c>
      <c r="H7314">
        <f>_xlfn.XLOOKUP(A7314,'List of Molecules Used'!$D$3:$D$55,'List of Molecules Used'!$F$3:$F$55,"",0,1)</f>
        <v>36.51</v>
      </c>
    </row>
    <row r="7315" spans="1:8">
      <c r="A7315" s="2" t="s">
        <v>199</v>
      </c>
      <c r="B7315" s="2"/>
      <c r="C7315">
        <v>298.91000000000003</v>
      </c>
      <c r="D7315">
        <v>4.5</v>
      </c>
      <c r="E7315">
        <v>176.59</v>
      </c>
      <c r="F7315" t="s">
        <v>237</v>
      </c>
      <c r="G7315">
        <f>_xlfn.XLOOKUP(A7315,'List of Molecules Used'!$D$3:$D$55,'List of Molecules Used'!$E$3:$E$55,"",0,1)</f>
        <v>427.01</v>
      </c>
      <c r="H7315">
        <f>_xlfn.XLOOKUP(A7315,'List of Molecules Used'!$D$3:$D$55,'List of Molecules Used'!$F$3:$F$55,"",0,1)</f>
        <v>36.51</v>
      </c>
    </row>
    <row r="7316" spans="1:8">
      <c r="A7316" s="2" t="s">
        <v>199</v>
      </c>
      <c r="B7316" s="2"/>
      <c r="C7316">
        <v>298.91000000000003</v>
      </c>
      <c r="D7316">
        <v>5</v>
      </c>
      <c r="E7316">
        <v>176.57</v>
      </c>
      <c r="F7316" t="s">
        <v>237</v>
      </c>
      <c r="G7316">
        <f>_xlfn.XLOOKUP(A7316,'List of Molecules Used'!$D$3:$D$55,'List of Molecules Used'!$E$3:$E$55,"",0,1)</f>
        <v>427.01</v>
      </c>
      <c r="H7316">
        <f>_xlfn.XLOOKUP(A7316,'List of Molecules Used'!$D$3:$D$55,'List of Molecules Used'!$F$3:$F$55,"",0,1)</f>
        <v>36.51</v>
      </c>
    </row>
    <row r="7317" spans="1:8">
      <c r="A7317" s="2" t="s">
        <v>199</v>
      </c>
      <c r="B7317" s="2"/>
      <c r="C7317">
        <v>298.91000000000003</v>
      </c>
      <c r="D7317">
        <v>5.5</v>
      </c>
      <c r="E7317">
        <v>176.54</v>
      </c>
      <c r="F7317" t="s">
        <v>237</v>
      </c>
      <c r="G7317">
        <f>_xlfn.XLOOKUP(A7317,'List of Molecules Used'!$D$3:$D$55,'List of Molecules Used'!$E$3:$E$55,"",0,1)</f>
        <v>427.01</v>
      </c>
      <c r="H7317">
        <f>_xlfn.XLOOKUP(A7317,'List of Molecules Used'!$D$3:$D$55,'List of Molecules Used'!$F$3:$F$55,"",0,1)</f>
        <v>36.51</v>
      </c>
    </row>
    <row r="7318" spans="1:8">
      <c r="A7318" s="2" t="s">
        <v>199</v>
      </c>
      <c r="B7318" s="2"/>
      <c r="C7318">
        <v>298.91000000000003</v>
      </c>
      <c r="D7318">
        <v>6</v>
      </c>
      <c r="E7318">
        <v>176.52</v>
      </c>
      <c r="F7318" t="s">
        <v>237</v>
      </c>
      <c r="G7318">
        <f>_xlfn.XLOOKUP(A7318,'List of Molecules Used'!$D$3:$D$55,'List of Molecules Used'!$E$3:$E$55,"",0,1)</f>
        <v>427.01</v>
      </c>
      <c r="H7318">
        <f>_xlfn.XLOOKUP(A7318,'List of Molecules Used'!$D$3:$D$55,'List of Molecules Used'!$F$3:$F$55,"",0,1)</f>
        <v>36.51</v>
      </c>
    </row>
    <row r="7319" spans="1:8">
      <c r="A7319" s="2" t="s">
        <v>199</v>
      </c>
      <c r="B7319" s="2"/>
      <c r="C7319">
        <v>298.91000000000003</v>
      </c>
      <c r="D7319">
        <v>6.5</v>
      </c>
      <c r="E7319">
        <v>176.5</v>
      </c>
      <c r="F7319" t="s">
        <v>237</v>
      </c>
      <c r="G7319">
        <f>_xlfn.XLOOKUP(A7319,'List of Molecules Used'!$D$3:$D$55,'List of Molecules Used'!$E$3:$E$55,"",0,1)</f>
        <v>427.01</v>
      </c>
      <c r="H7319">
        <f>_xlfn.XLOOKUP(A7319,'List of Molecules Used'!$D$3:$D$55,'List of Molecules Used'!$F$3:$F$55,"",0,1)</f>
        <v>36.51</v>
      </c>
    </row>
    <row r="7320" spans="1:8">
      <c r="A7320" s="2" t="s">
        <v>199</v>
      </c>
      <c r="B7320" s="2"/>
      <c r="C7320">
        <v>298.91000000000003</v>
      </c>
      <c r="D7320">
        <v>7</v>
      </c>
      <c r="E7320">
        <v>176.48</v>
      </c>
      <c r="F7320" t="s">
        <v>237</v>
      </c>
      <c r="G7320">
        <f>_xlfn.XLOOKUP(A7320,'List of Molecules Used'!$D$3:$D$55,'List of Molecules Used'!$E$3:$E$55,"",0,1)</f>
        <v>427.01</v>
      </c>
      <c r="H7320">
        <f>_xlfn.XLOOKUP(A7320,'List of Molecules Used'!$D$3:$D$55,'List of Molecules Used'!$F$3:$F$55,"",0,1)</f>
        <v>36.51</v>
      </c>
    </row>
    <row r="7321" spans="1:8">
      <c r="A7321" s="2" t="s">
        <v>199</v>
      </c>
      <c r="B7321" s="2"/>
      <c r="C7321">
        <v>298.91000000000003</v>
      </c>
      <c r="D7321">
        <v>7.5</v>
      </c>
      <c r="E7321">
        <v>176.45</v>
      </c>
      <c r="F7321" t="s">
        <v>237</v>
      </c>
      <c r="G7321">
        <f>_xlfn.XLOOKUP(A7321,'List of Molecules Used'!$D$3:$D$55,'List of Molecules Used'!$E$3:$E$55,"",0,1)</f>
        <v>427.01</v>
      </c>
      <c r="H7321">
        <f>_xlfn.XLOOKUP(A7321,'List of Molecules Used'!$D$3:$D$55,'List of Molecules Used'!$F$3:$F$55,"",0,1)</f>
        <v>36.51</v>
      </c>
    </row>
    <row r="7322" spans="1:8">
      <c r="A7322" s="2" t="s">
        <v>199</v>
      </c>
      <c r="B7322" s="2"/>
      <c r="C7322">
        <v>298.91000000000003</v>
      </c>
      <c r="D7322">
        <v>8</v>
      </c>
      <c r="E7322">
        <v>176.43</v>
      </c>
      <c r="F7322" t="s">
        <v>237</v>
      </c>
      <c r="G7322">
        <f>_xlfn.XLOOKUP(A7322,'List of Molecules Used'!$D$3:$D$55,'List of Molecules Used'!$E$3:$E$55,"",0,1)</f>
        <v>427.01</v>
      </c>
      <c r="H7322">
        <f>_xlfn.XLOOKUP(A7322,'List of Molecules Used'!$D$3:$D$55,'List of Molecules Used'!$F$3:$F$55,"",0,1)</f>
        <v>36.51</v>
      </c>
    </row>
    <row r="7323" spans="1:8">
      <c r="A7323" s="2" t="s">
        <v>199</v>
      </c>
      <c r="B7323" s="2"/>
      <c r="C7323">
        <v>298.91000000000003</v>
      </c>
      <c r="D7323">
        <v>8.5</v>
      </c>
      <c r="E7323">
        <v>176.41</v>
      </c>
      <c r="F7323" t="s">
        <v>237</v>
      </c>
      <c r="G7323">
        <f>_xlfn.XLOOKUP(A7323,'List of Molecules Used'!$D$3:$D$55,'List of Molecules Used'!$E$3:$E$55,"",0,1)</f>
        <v>427.01</v>
      </c>
      <c r="H7323">
        <f>_xlfn.XLOOKUP(A7323,'List of Molecules Used'!$D$3:$D$55,'List of Molecules Used'!$F$3:$F$55,"",0,1)</f>
        <v>36.51</v>
      </c>
    </row>
    <row r="7324" spans="1:8">
      <c r="A7324" s="2" t="s">
        <v>199</v>
      </c>
      <c r="B7324" s="2"/>
      <c r="C7324">
        <v>298.91000000000003</v>
      </c>
      <c r="D7324">
        <v>9</v>
      </c>
      <c r="E7324">
        <v>176.39</v>
      </c>
      <c r="F7324" t="s">
        <v>237</v>
      </c>
      <c r="G7324">
        <f>_xlfn.XLOOKUP(A7324,'List of Molecules Used'!$D$3:$D$55,'List of Molecules Used'!$E$3:$E$55,"",0,1)</f>
        <v>427.01</v>
      </c>
      <c r="H7324">
        <f>_xlfn.XLOOKUP(A7324,'List of Molecules Used'!$D$3:$D$55,'List of Molecules Used'!$F$3:$F$55,"",0,1)</f>
        <v>36.51</v>
      </c>
    </row>
    <row r="7325" spans="1:8">
      <c r="A7325" s="2" t="s">
        <v>199</v>
      </c>
      <c r="B7325" s="2"/>
      <c r="C7325">
        <v>298.91000000000003</v>
      </c>
      <c r="D7325">
        <v>9.5</v>
      </c>
      <c r="E7325">
        <v>176.36</v>
      </c>
      <c r="F7325" t="s">
        <v>237</v>
      </c>
      <c r="G7325">
        <f>_xlfn.XLOOKUP(A7325,'List of Molecules Used'!$D$3:$D$55,'List of Molecules Used'!$E$3:$E$55,"",0,1)</f>
        <v>427.01</v>
      </c>
      <c r="H7325">
        <f>_xlfn.XLOOKUP(A7325,'List of Molecules Used'!$D$3:$D$55,'List of Molecules Used'!$F$3:$F$55,"",0,1)</f>
        <v>36.51</v>
      </c>
    </row>
    <row r="7326" spans="1:8">
      <c r="A7326" s="2" t="s">
        <v>199</v>
      </c>
      <c r="B7326" s="2"/>
      <c r="C7326">
        <v>298.91000000000003</v>
      </c>
      <c r="D7326">
        <v>10</v>
      </c>
      <c r="E7326">
        <v>176.34</v>
      </c>
      <c r="F7326" t="s">
        <v>237</v>
      </c>
      <c r="G7326">
        <f>_xlfn.XLOOKUP(A7326,'List of Molecules Used'!$D$3:$D$55,'List of Molecules Used'!$E$3:$E$55,"",0,1)</f>
        <v>427.01</v>
      </c>
      <c r="H7326">
        <f>_xlfn.XLOOKUP(A7326,'List of Molecules Used'!$D$3:$D$55,'List of Molecules Used'!$F$3:$F$55,"",0,1)</f>
        <v>36.51</v>
      </c>
    </row>
    <row r="7327" spans="1:8">
      <c r="A7327" s="2" t="s">
        <v>199</v>
      </c>
      <c r="B7327" s="2"/>
      <c r="C7327">
        <v>341.61</v>
      </c>
      <c r="D7327">
        <v>1</v>
      </c>
      <c r="E7327">
        <v>127.83</v>
      </c>
      <c r="F7327" t="s">
        <v>238</v>
      </c>
      <c r="G7327">
        <f>_xlfn.XLOOKUP(A7327,'List of Molecules Used'!$D$3:$D$55,'List of Molecules Used'!$E$3:$E$55,"",0,1)</f>
        <v>427.01</v>
      </c>
      <c r="H7327">
        <f>_xlfn.XLOOKUP(A7327,'List of Molecules Used'!$D$3:$D$55,'List of Molecules Used'!$F$3:$F$55,"",0,1)</f>
        <v>36.51</v>
      </c>
    </row>
    <row r="7328" spans="1:8">
      <c r="A7328" s="2" t="s">
        <v>199</v>
      </c>
      <c r="B7328" s="2"/>
      <c r="C7328">
        <v>341.61</v>
      </c>
      <c r="D7328">
        <v>1.5</v>
      </c>
      <c r="E7328">
        <v>128.94999999999999</v>
      </c>
      <c r="F7328" t="s">
        <v>238</v>
      </c>
      <c r="G7328">
        <f>_xlfn.XLOOKUP(A7328,'List of Molecules Used'!$D$3:$D$55,'List of Molecules Used'!$E$3:$E$55,"",0,1)</f>
        <v>427.01</v>
      </c>
      <c r="H7328">
        <f>_xlfn.XLOOKUP(A7328,'List of Molecules Used'!$D$3:$D$55,'List of Molecules Used'!$F$3:$F$55,"",0,1)</f>
        <v>36.51</v>
      </c>
    </row>
    <row r="7329" spans="1:8">
      <c r="A7329" s="2" t="s">
        <v>199</v>
      </c>
      <c r="B7329" s="2"/>
      <c r="C7329">
        <v>341.61</v>
      </c>
      <c r="D7329">
        <v>2</v>
      </c>
      <c r="E7329">
        <v>130.13999999999999</v>
      </c>
      <c r="F7329" t="s">
        <v>238</v>
      </c>
      <c r="G7329">
        <f>_xlfn.XLOOKUP(A7329,'List of Molecules Used'!$D$3:$D$55,'List of Molecules Used'!$E$3:$E$55,"",0,1)</f>
        <v>427.01</v>
      </c>
      <c r="H7329">
        <f>_xlfn.XLOOKUP(A7329,'List of Molecules Used'!$D$3:$D$55,'List of Molecules Used'!$F$3:$F$55,"",0,1)</f>
        <v>36.51</v>
      </c>
    </row>
    <row r="7330" spans="1:8">
      <c r="A7330" s="2" t="s">
        <v>199</v>
      </c>
      <c r="B7330" s="2"/>
      <c r="C7330">
        <v>341.61</v>
      </c>
      <c r="D7330">
        <v>2.5</v>
      </c>
      <c r="E7330">
        <v>131.4</v>
      </c>
      <c r="F7330" t="s">
        <v>238</v>
      </c>
      <c r="G7330">
        <f>_xlfn.XLOOKUP(A7330,'List of Molecules Used'!$D$3:$D$55,'List of Molecules Used'!$E$3:$E$55,"",0,1)</f>
        <v>427.01</v>
      </c>
      <c r="H7330">
        <f>_xlfn.XLOOKUP(A7330,'List of Molecules Used'!$D$3:$D$55,'List of Molecules Used'!$F$3:$F$55,"",0,1)</f>
        <v>36.51</v>
      </c>
    </row>
    <row r="7331" spans="1:8">
      <c r="A7331" s="2" t="s">
        <v>199</v>
      </c>
      <c r="B7331" s="2"/>
      <c r="C7331">
        <v>341.61</v>
      </c>
      <c r="D7331">
        <v>3</v>
      </c>
      <c r="E7331">
        <v>132.76</v>
      </c>
      <c r="F7331" t="s">
        <v>238</v>
      </c>
      <c r="G7331">
        <f>_xlfn.XLOOKUP(A7331,'List of Molecules Used'!$D$3:$D$55,'List of Molecules Used'!$E$3:$E$55,"",0,1)</f>
        <v>427.01</v>
      </c>
      <c r="H7331">
        <f>_xlfn.XLOOKUP(A7331,'List of Molecules Used'!$D$3:$D$55,'List of Molecules Used'!$F$3:$F$55,"",0,1)</f>
        <v>36.51</v>
      </c>
    </row>
    <row r="7332" spans="1:8">
      <c r="A7332" s="2" t="s">
        <v>199</v>
      </c>
      <c r="B7332" s="2"/>
      <c r="C7332">
        <v>341.61</v>
      </c>
      <c r="D7332">
        <v>3.5</v>
      </c>
      <c r="E7332">
        <v>134.22999999999999</v>
      </c>
      <c r="F7332" t="s">
        <v>238</v>
      </c>
      <c r="G7332">
        <f>_xlfn.XLOOKUP(A7332,'List of Molecules Used'!$D$3:$D$55,'List of Molecules Used'!$E$3:$E$55,"",0,1)</f>
        <v>427.01</v>
      </c>
      <c r="H7332">
        <f>_xlfn.XLOOKUP(A7332,'List of Molecules Used'!$D$3:$D$55,'List of Molecules Used'!$F$3:$F$55,"",0,1)</f>
        <v>36.51</v>
      </c>
    </row>
    <row r="7333" spans="1:8">
      <c r="A7333" s="2" t="s">
        <v>199</v>
      </c>
      <c r="B7333" s="2"/>
      <c r="C7333">
        <v>341.61</v>
      </c>
      <c r="D7333">
        <v>4</v>
      </c>
      <c r="E7333">
        <v>135.81</v>
      </c>
      <c r="F7333" t="s">
        <v>238</v>
      </c>
      <c r="G7333">
        <f>_xlfn.XLOOKUP(A7333,'List of Molecules Used'!$D$3:$D$55,'List of Molecules Used'!$E$3:$E$55,"",0,1)</f>
        <v>427.01</v>
      </c>
      <c r="H7333">
        <f>_xlfn.XLOOKUP(A7333,'List of Molecules Used'!$D$3:$D$55,'List of Molecules Used'!$F$3:$F$55,"",0,1)</f>
        <v>36.51</v>
      </c>
    </row>
    <row r="7334" spans="1:8">
      <c r="A7334" s="2" t="s">
        <v>199</v>
      </c>
      <c r="B7334" s="2"/>
      <c r="C7334">
        <v>341.61</v>
      </c>
      <c r="D7334">
        <v>4.5</v>
      </c>
      <c r="E7334">
        <v>137.53</v>
      </c>
      <c r="F7334" t="s">
        <v>238</v>
      </c>
      <c r="G7334">
        <f>_xlfn.XLOOKUP(A7334,'List of Molecules Used'!$D$3:$D$55,'List of Molecules Used'!$E$3:$E$55,"",0,1)</f>
        <v>427.01</v>
      </c>
      <c r="H7334">
        <f>_xlfn.XLOOKUP(A7334,'List of Molecules Used'!$D$3:$D$55,'List of Molecules Used'!$F$3:$F$55,"",0,1)</f>
        <v>36.51</v>
      </c>
    </row>
    <row r="7335" spans="1:8">
      <c r="A7335" s="2" t="s">
        <v>199</v>
      </c>
      <c r="B7335" s="2"/>
      <c r="C7335">
        <v>341.61</v>
      </c>
      <c r="D7335">
        <v>5</v>
      </c>
      <c r="E7335">
        <v>139.41</v>
      </c>
      <c r="F7335" t="s">
        <v>238</v>
      </c>
      <c r="G7335">
        <f>_xlfn.XLOOKUP(A7335,'List of Molecules Used'!$D$3:$D$55,'List of Molecules Used'!$E$3:$E$55,"",0,1)</f>
        <v>427.01</v>
      </c>
      <c r="H7335">
        <f>_xlfn.XLOOKUP(A7335,'List of Molecules Used'!$D$3:$D$55,'List of Molecules Used'!$F$3:$F$55,"",0,1)</f>
        <v>36.51</v>
      </c>
    </row>
    <row r="7336" spans="1:8">
      <c r="A7336" s="2" t="s">
        <v>199</v>
      </c>
      <c r="B7336" s="2"/>
      <c r="C7336">
        <v>341.61</v>
      </c>
      <c r="D7336">
        <v>5.5</v>
      </c>
      <c r="E7336">
        <v>141.47999999999999</v>
      </c>
      <c r="F7336" t="s">
        <v>238</v>
      </c>
      <c r="G7336">
        <f>_xlfn.XLOOKUP(A7336,'List of Molecules Used'!$D$3:$D$55,'List of Molecules Used'!$E$3:$E$55,"",0,1)</f>
        <v>427.01</v>
      </c>
      <c r="H7336">
        <f>_xlfn.XLOOKUP(A7336,'List of Molecules Used'!$D$3:$D$55,'List of Molecules Used'!$F$3:$F$55,"",0,1)</f>
        <v>36.51</v>
      </c>
    </row>
    <row r="7337" spans="1:8">
      <c r="A7337" s="2" t="s">
        <v>199</v>
      </c>
      <c r="B7337" s="2"/>
      <c r="C7337">
        <v>341.61</v>
      </c>
      <c r="D7337">
        <v>5.8464999999999998</v>
      </c>
      <c r="E7337">
        <v>143.04</v>
      </c>
      <c r="F7337" t="s">
        <v>238</v>
      </c>
      <c r="G7337">
        <f>_xlfn.XLOOKUP(A7337,'List of Molecules Used'!$D$3:$D$55,'List of Molecules Used'!$E$3:$E$55,"",0,1)</f>
        <v>427.01</v>
      </c>
      <c r="H7337">
        <f>_xlfn.XLOOKUP(A7337,'List of Molecules Used'!$D$3:$D$55,'List of Molecules Used'!$F$3:$F$55,"",0,1)</f>
        <v>36.51</v>
      </c>
    </row>
    <row r="7338" spans="1:8">
      <c r="A7338" s="2" t="s">
        <v>199</v>
      </c>
      <c r="B7338" s="2"/>
      <c r="C7338">
        <v>341.61</v>
      </c>
      <c r="D7338">
        <v>5.8464999999999998</v>
      </c>
      <c r="E7338">
        <v>193.4</v>
      </c>
      <c r="F7338" t="s">
        <v>237</v>
      </c>
      <c r="G7338">
        <f>_xlfn.XLOOKUP(A7338,'List of Molecules Used'!$D$3:$D$55,'List of Molecules Used'!$E$3:$E$55,"",0,1)</f>
        <v>427.01</v>
      </c>
      <c r="H7338">
        <f>_xlfn.XLOOKUP(A7338,'List of Molecules Used'!$D$3:$D$55,'List of Molecules Used'!$F$3:$F$55,"",0,1)</f>
        <v>36.51</v>
      </c>
    </row>
    <row r="7339" spans="1:8">
      <c r="A7339" s="2" t="s">
        <v>199</v>
      </c>
      <c r="B7339" s="2"/>
      <c r="C7339">
        <v>341.61</v>
      </c>
      <c r="D7339">
        <v>6</v>
      </c>
      <c r="E7339">
        <v>193.38</v>
      </c>
      <c r="F7339" t="s">
        <v>237</v>
      </c>
      <c r="G7339">
        <f>_xlfn.XLOOKUP(A7339,'List of Molecules Used'!$D$3:$D$55,'List of Molecules Used'!$E$3:$E$55,"",0,1)</f>
        <v>427.01</v>
      </c>
      <c r="H7339">
        <f>_xlfn.XLOOKUP(A7339,'List of Molecules Used'!$D$3:$D$55,'List of Molecules Used'!$F$3:$F$55,"",0,1)</f>
        <v>36.51</v>
      </c>
    </row>
    <row r="7340" spans="1:8">
      <c r="A7340" s="2" t="s">
        <v>199</v>
      </c>
      <c r="B7340" s="2"/>
      <c r="C7340">
        <v>341.61</v>
      </c>
      <c r="D7340">
        <v>6.5</v>
      </c>
      <c r="E7340">
        <v>193.31</v>
      </c>
      <c r="F7340" t="s">
        <v>237</v>
      </c>
      <c r="G7340">
        <f>_xlfn.XLOOKUP(A7340,'List of Molecules Used'!$D$3:$D$55,'List of Molecules Used'!$E$3:$E$55,"",0,1)</f>
        <v>427.01</v>
      </c>
      <c r="H7340">
        <f>_xlfn.XLOOKUP(A7340,'List of Molecules Used'!$D$3:$D$55,'List of Molecules Used'!$F$3:$F$55,"",0,1)</f>
        <v>36.51</v>
      </c>
    </row>
    <row r="7341" spans="1:8">
      <c r="A7341" s="2" t="s">
        <v>199</v>
      </c>
      <c r="B7341" s="2"/>
      <c r="C7341">
        <v>341.61</v>
      </c>
      <c r="D7341">
        <v>7</v>
      </c>
      <c r="E7341">
        <v>193.24</v>
      </c>
      <c r="F7341" t="s">
        <v>237</v>
      </c>
      <c r="G7341">
        <f>_xlfn.XLOOKUP(A7341,'List of Molecules Used'!$D$3:$D$55,'List of Molecules Used'!$E$3:$E$55,"",0,1)</f>
        <v>427.01</v>
      </c>
      <c r="H7341">
        <f>_xlfn.XLOOKUP(A7341,'List of Molecules Used'!$D$3:$D$55,'List of Molecules Used'!$F$3:$F$55,"",0,1)</f>
        <v>36.51</v>
      </c>
    </row>
    <row r="7342" spans="1:8">
      <c r="A7342" s="2" t="s">
        <v>199</v>
      </c>
      <c r="B7342" s="2"/>
      <c r="C7342">
        <v>341.61</v>
      </c>
      <c r="D7342">
        <v>7.5</v>
      </c>
      <c r="E7342">
        <v>193.17</v>
      </c>
      <c r="F7342" t="s">
        <v>237</v>
      </c>
      <c r="G7342">
        <f>_xlfn.XLOOKUP(A7342,'List of Molecules Used'!$D$3:$D$55,'List of Molecules Used'!$E$3:$E$55,"",0,1)</f>
        <v>427.01</v>
      </c>
      <c r="H7342">
        <f>_xlfn.XLOOKUP(A7342,'List of Molecules Used'!$D$3:$D$55,'List of Molecules Used'!$F$3:$F$55,"",0,1)</f>
        <v>36.51</v>
      </c>
    </row>
    <row r="7343" spans="1:8">
      <c r="A7343" s="2" t="s">
        <v>199</v>
      </c>
      <c r="B7343" s="2"/>
      <c r="C7343">
        <v>341.61</v>
      </c>
      <c r="D7343">
        <v>8</v>
      </c>
      <c r="E7343">
        <v>193.11</v>
      </c>
      <c r="F7343" t="s">
        <v>237</v>
      </c>
      <c r="G7343">
        <f>_xlfn.XLOOKUP(A7343,'List of Molecules Used'!$D$3:$D$55,'List of Molecules Used'!$E$3:$E$55,"",0,1)</f>
        <v>427.01</v>
      </c>
      <c r="H7343">
        <f>_xlfn.XLOOKUP(A7343,'List of Molecules Used'!$D$3:$D$55,'List of Molecules Used'!$F$3:$F$55,"",0,1)</f>
        <v>36.51</v>
      </c>
    </row>
    <row r="7344" spans="1:8">
      <c r="A7344" s="2" t="s">
        <v>199</v>
      </c>
      <c r="B7344" s="2"/>
      <c r="C7344">
        <v>341.61</v>
      </c>
      <c r="D7344">
        <v>8.5</v>
      </c>
      <c r="E7344">
        <v>193.04</v>
      </c>
      <c r="F7344" t="s">
        <v>237</v>
      </c>
      <c r="G7344">
        <f>_xlfn.XLOOKUP(A7344,'List of Molecules Used'!$D$3:$D$55,'List of Molecules Used'!$E$3:$E$55,"",0,1)</f>
        <v>427.01</v>
      </c>
      <c r="H7344">
        <f>_xlfn.XLOOKUP(A7344,'List of Molecules Used'!$D$3:$D$55,'List of Molecules Used'!$F$3:$F$55,"",0,1)</f>
        <v>36.51</v>
      </c>
    </row>
    <row r="7345" spans="1:8">
      <c r="A7345" s="2" t="s">
        <v>199</v>
      </c>
      <c r="B7345" s="2"/>
      <c r="C7345">
        <v>341.61</v>
      </c>
      <c r="D7345">
        <v>9</v>
      </c>
      <c r="E7345">
        <v>192.98</v>
      </c>
      <c r="F7345" t="s">
        <v>237</v>
      </c>
      <c r="G7345">
        <f>_xlfn.XLOOKUP(A7345,'List of Molecules Used'!$D$3:$D$55,'List of Molecules Used'!$E$3:$E$55,"",0,1)</f>
        <v>427.01</v>
      </c>
      <c r="H7345">
        <f>_xlfn.XLOOKUP(A7345,'List of Molecules Used'!$D$3:$D$55,'List of Molecules Used'!$F$3:$F$55,"",0,1)</f>
        <v>36.51</v>
      </c>
    </row>
    <row r="7346" spans="1:8">
      <c r="A7346" s="2" t="s">
        <v>199</v>
      </c>
      <c r="B7346" s="2"/>
      <c r="C7346">
        <v>341.61</v>
      </c>
      <c r="D7346">
        <v>9.5</v>
      </c>
      <c r="E7346">
        <v>192.91</v>
      </c>
      <c r="F7346" t="s">
        <v>237</v>
      </c>
      <c r="G7346">
        <f>_xlfn.XLOOKUP(A7346,'List of Molecules Used'!$D$3:$D$55,'List of Molecules Used'!$E$3:$E$55,"",0,1)</f>
        <v>427.01</v>
      </c>
      <c r="H7346">
        <f>_xlfn.XLOOKUP(A7346,'List of Molecules Used'!$D$3:$D$55,'List of Molecules Used'!$F$3:$F$55,"",0,1)</f>
        <v>36.51</v>
      </c>
    </row>
    <row r="7347" spans="1:8">
      <c r="A7347" s="2" t="s">
        <v>199</v>
      </c>
      <c r="B7347" s="2"/>
      <c r="C7347">
        <v>341.61</v>
      </c>
      <c r="D7347">
        <v>10</v>
      </c>
      <c r="E7347">
        <v>192.84</v>
      </c>
      <c r="F7347" t="s">
        <v>237</v>
      </c>
      <c r="G7347">
        <f>_xlfn.XLOOKUP(A7347,'List of Molecules Used'!$D$3:$D$55,'List of Molecules Used'!$E$3:$E$55,"",0,1)</f>
        <v>427.01</v>
      </c>
      <c r="H7347">
        <f>_xlfn.XLOOKUP(A7347,'List of Molecules Used'!$D$3:$D$55,'List of Molecules Used'!$F$3:$F$55,"",0,1)</f>
        <v>36.51</v>
      </c>
    </row>
    <row r="7348" spans="1:8">
      <c r="A7348" s="2" t="s">
        <v>199</v>
      </c>
      <c r="B7348" s="2"/>
      <c r="C7348">
        <v>384.31</v>
      </c>
      <c r="D7348">
        <v>1</v>
      </c>
      <c r="E7348">
        <v>136.80000000000001</v>
      </c>
      <c r="F7348" t="s">
        <v>238</v>
      </c>
      <c r="G7348">
        <f>_xlfn.XLOOKUP(A7348,'List of Molecules Used'!$D$3:$D$55,'List of Molecules Used'!$E$3:$E$55,"",0,1)</f>
        <v>427.01</v>
      </c>
      <c r="H7348">
        <f>_xlfn.XLOOKUP(A7348,'List of Molecules Used'!$D$3:$D$55,'List of Molecules Used'!$F$3:$F$55,"",0,1)</f>
        <v>36.51</v>
      </c>
    </row>
    <row r="7349" spans="1:8">
      <c r="A7349" s="2" t="s">
        <v>199</v>
      </c>
      <c r="B7349" s="2"/>
      <c r="C7349">
        <v>384.31</v>
      </c>
      <c r="D7349">
        <v>1.5</v>
      </c>
      <c r="E7349">
        <v>137.43</v>
      </c>
      <c r="F7349" t="s">
        <v>238</v>
      </c>
      <c r="G7349">
        <f>_xlfn.XLOOKUP(A7349,'List of Molecules Used'!$D$3:$D$55,'List of Molecules Used'!$E$3:$E$55,"",0,1)</f>
        <v>427.01</v>
      </c>
      <c r="H7349">
        <f>_xlfn.XLOOKUP(A7349,'List of Molecules Used'!$D$3:$D$55,'List of Molecules Used'!$F$3:$F$55,"",0,1)</f>
        <v>36.51</v>
      </c>
    </row>
    <row r="7350" spans="1:8">
      <c r="A7350" s="2" t="s">
        <v>199</v>
      </c>
      <c r="B7350" s="2"/>
      <c r="C7350">
        <v>384.31</v>
      </c>
      <c r="D7350">
        <v>2</v>
      </c>
      <c r="E7350">
        <v>138.08000000000001</v>
      </c>
      <c r="F7350" t="s">
        <v>238</v>
      </c>
      <c r="G7350">
        <f>_xlfn.XLOOKUP(A7350,'List of Molecules Used'!$D$3:$D$55,'List of Molecules Used'!$E$3:$E$55,"",0,1)</f>
        <v>427.01</v>
      </c>
      <c r="H7350">
        <f>_xlfn.XLOOKUP(A7350,'List of Molecules Used'!$D$3:$D$55,'List of Molecules Used'!$F$3:$F$55,"",0,1)</f>
        <v>36.51</v>
      </c>
    </row>
    <row r="7351" spans="1:8">
      <c r="A7351" s="2" t="s">
        <v>199</v>
      </c>
      <c r="B7351" s="2"/>
      <c r="C7351">
        <v>384.31</v>
      </c>
      <c r="D7351">
        <v>2.5</v>
      </c>
      <c r="E7351">
        <v>138.77000000000001</v>
      </c>
      <c r="F7351" t="s">
        <v>238</v>
      </c>
      <c r="G7351">
        <f>_xlfn.XLOOKUP(A7351,'List of Molecules Used'!$D$3:$D$55,'List of Molecules Used'!$E$3:$E$55,"",0,1)</f>
        <v>427.01</v>
      </c>
      <c r="H7351">
        <f>_xlfn.XLOOKUP(A7351,'List of Molecules Used'!$D$3:$D$55,'List of Molecules Used'!$F$3:$F$55,"",0,1)</f>
        <v>36.51</v>
      </c>
    </row>
    <row r="7352" spans="1:8">
      <c r="A7352" s="2" t="s">
        <v>199</v>
      </c>
      <c r="B7352" s="2"/>
      <c r="C7352">
        <v>384.31</v>
      </c>
      <c r="D7352">
        <v>3</v>
      </c>
      <c r="E7352">
        <v>139.47999999999999</v>
      </c>
      <c r="F7352" t="s">
        <v>238</v>
      </c>
      <c r="G7352">
        <f>_xlfn.XLOOKUP(A7352,'List of Molecules Used'!$D$3:$D$55,'List of Molecules Used'!$E$3:$E$55,"",0,1)</f>
        <v>427.01</v>
      </c>
      <c r="H7352">
        <f>_xlfn.XLOOKUP(A7352,'List of Molecules Used'!$D$3:$D$55,'List of Molecules Used'!$F$3:$F$55,"",0,1)</f>
        <v>36.51</v>
      </c>
    </row>
    <row r="7353" spans="1:8">
      <c r="A7353" s="2" t="s">
        <v>199</v>
      </c>
      <c r="B7353" s="2"/>
      <c r="C7353">
        <v>384.31</v>
      </c>
      <c r="D7353">
        <v>3.5</v>
      </c>
      <c r="E7353">
        <v>140.22</v>
      </c>
      <c r="F7353" t="s">
        <v>238</v>
      </c>
      <c r="G7353">
        <f>_xlfn.XLOOKUP(A7353,'List of Molecules Used'!$D$3:$D$55,'List of Molecules Used'!$E$3:$E$55,"",0,1)</f>
        <v>427.01</v>
      </c>
      <c r="H7353">
        <f>_xlfn.XLOOKUP(A7353,'List of Molecules Used'!$D$3:$D$55,'List of Molecules Used'!$F$3:$F$55,"",0,1)</f>
        <v>36.51</v>
      </c>
    </row>
    <row r="7354" spans="1:8">
      <c r="A7354" s="2" t="s">
        <v>199</v>
      </c>
      <c r="B7354" s="2"/>
      <c r="C7354">
        <v>384.31</v>
      </c>
      <c r="D7354">
        <v>4</v>
      </c>
      <c r="E7354">
        <v>140.99</v>
      </c>
      <c r="F7354" t="s">
        <v>238</v>
      </c>
      <c r="G7354">
        <f>_xlfn.XLOOKUP(A7354,'List of Molecules Used'!$D$3:$D$55,'List of Molecules Used'!$E$3:$E$55,"",0,1)</f>
        <v>427.01</v>
      </c>
      <c r="H7354">
        <f>_xlfn.XLOOKUP(A7354,'List of Molecules Used'!$D$3:$D$55,'List of Molecules Used'!$F$3:$F$55,"",0,1)</f>
        <v>36.51</v>
      </c>
    </row>
    <row r="7355" spans="1:8">
      <c r="A7355" s="2" t="s">
        <v>199</v>
      </c>
      <c r="B7355" s="2"/>
      <c r="C7355">
        <v>384.31</v>
      </c>
      <c r="D7355">
        <v>4.5</v>
      </c>
      <c r="E7355">
        <v>141.80000000000001</v>
      </c>
      <c r="F7355" t="s">
        <v>238</v>
      </c>
      <c r="G7355">
        <f>_xlfn.XLOOKUP(A7355,'List of Molecules Used'!$D$3:$D$55,'List of Molecules Used'!$E$3:$E$55,"",0,1)</f>
        <v>427.01</v>
      </c>
      <c r="H7355">
        <f>_xlfn.XLOOKUP(A7355,'List of Molecules Used'!$D$3:$D$55,'List of Molecules Used'!$F$3:$F$55,"",0,1)</f>
        <v>36.51</v>
      </c>
    </row>
    <row r="7356" spans="1:8">
      <c r="A7356" s="2" t="s">
        <v>199</v>
      </c>
      <c r="B7356" s="2"/>
      <c r="C7356">
        <v>384.31</v>
      </c>
      <c r="D7356">
        <v>5</v>
      </c>
      <c r="E7356">
        <v>142.65</v>
      </c>
      <c r="F7356" t="s">
        <v>238</v>
      </c>
      <c r="G7356">
        <f>_xlfn.XLOOKUP(A7356,'List of Molecules Used'!$D$3:$D$55,'List of Molecules Used'!$E$3:$E$55,"",0,1)</f>
        <v>427.01</v>
      </c>
      <c r="H7356">
        <f>_xlfn.XLOOKUP(A7356,'List of Molecules Used'!$D$3:$D$55,'List of Molecules Used'!$F$3:$F$55,"",0,1)</f>
        <v>36.51</v>
      </c>
    </row>
    <row r="7357" spans="1:8">
      <c r="A7357" s="2" t="s">
        <v>199</v>
      </c>
      <c r="B7357" s="2"/>
      <c r="C7357">
        <v>384.31</v>
      </c>
      <c r="D7357">
        <v>5.5</v>
      </c>
      <c r="E7357">
        <v>143.53</v>
      </c>
      <c r="F7357" t="s">
        <v>238</v>
      </c>
      <c r="G7357">
        <f>_xlfn.XLOOKUP(A7357,'List of Molecules Used'!$D$3:$D$55,'List of Molecules Used'!$E$3:$E$55,"",0,1)</f>
        <v>427.01</v>
      </c>
      <c r="H7357">
        <f>_xlfn.XLOOKUP(A7357,'List of Molecules Used'!$D$3:$D$55,'List of Molecules Used'!$F$3:$F$55,"",0,1)</f>
        <v>36.51</v>
      </c>
    </row>
    <row r="7358" spans="1:8">
      <c r="A7358" s="2" t="s">
        <v>199</v>
      </c>
      <c r="B7358" s="2"/>
      <c r="C7358">
        <v>384.31</v>
      </c>
      <c r="D7358">
        <v>6</v>
      </c>
      <c r="E7358">
        <v>144.47</v>
      </c>
      <c r="F7358" t="s">
        <v>238</v>
      </c>
      <c r="G7358">
        <f>_xlfn.XLOOKUP(A7358,'List of Molecules Used'!$D$3:$D$55,'List of Molecules Used'!$E$3:$E$55,"",0,1)</f>
        <v>427.01</v>
      </c>
      <c r="H7358">
        <f>_xlfn.XLOOKUP(A7358,'List of Molecules Used'!$D$3:$D$55,'List of Molecules Used'!$F$3:$F$55,"",0,1)</f>
        <v>36.51</v>
      </c>
    </row>
    <row r="7359" spans="1:8">
      <c r="A7359" s="2" t="s">
        <v>199</v>
      </c>
      <c r="B7359" s="2"/>
      <c r="C7359">
        <v>384.31</v>
      </c>
      <c r="D7359">
        <v>6.5</v>
      </c>
      <c r="E7359">
        <v>145.44999999999999</v>
      </c>
      <c r="F7359" t="s">
        <v>238</v>
      </c>
      <c r="G7359">
        <f>_xlfn.XLOOKUP(A7359,'List of Molecules Used'!$D$3:$D$55,'List of Molecules Used'!$E$3:$E$55,"",0,1)</f>
        <v>427.01</v>
      </c>
      <c r="H7359">
        <f>_xlfn.XLOOKUP(A7359,'List of Molecules Used'!$D$3:$D$55,'List of Molecules Used'!$F$3:$F$55,"",0,1)</f>
        <v>36.51</v>
      </c>
    </row>
    <row r="7360" spans="1:8">
      <c r="A7360" s="2" t="s">
        <v>199</v>
      </c>
      <c r="B7360" s="2"/>
      <c r="C7360">
        <v>384.31</v>
      </c>
      <c r="D7360">
        <v>7</v>
      </c>
      <c r="E7360">
        <v>146.49</v>
      </c>
      <c r="F7360" t="s">
        <v>238</v>
      </c>
      <c r="G7360">
        <f>_xlfn.XLOOKUP(A7360,'List of Molecules Used'!$D$3:$D$55,'List of Molecules Used'!$E$3:$E$55,"",0,1)</f>
        <v>427.01</v>
      </c>
      <c r="H7360">
        <f>_xlfn.XLOOKUP(A7360,'List of Molecules Used'!$D$3:$D$55,'List of Molecules Used'!$F$3:$F$55,"",0,1)</f>
        <v>36.51</v>
      </c>
    </row>
    <row r="7361" spans="1:8">
      <c r="A7361" s="2" t="s">
        <v>199</v>
      </c>
      <c r="B7361" s="2"/>
      <c r="C7361">
        <v>384.31</v>
      </c>
      <c r="D7361">
        <v>7.5</v>
      </c>
      <c r="E7361">
        <v>147.58000000000001</v>
      </c>
      <c r="F7361" t="s">
        <v>238</v>
      </c>
      <c r="G7361">
        <f>_xlfn.XLOOKUP(A7361,'List of Molecules Used'!$D$3:$D$55,'List of Molecules Used'!$E$3:$E$55,"",0,1)</f>
        <v>427.01</v>
      </c>
      <c r="H7361">
        <f>_xlfn.XLOOKUP(A7361,'List of Molecules Used'!$D$3:$D$55,'List of Molecules Used'!$F$3:$F$55,"",0,1)</f>
        <v>36.51</v>
      </c>
    </row>
    <row r="7362" spans="1:8">
      <c r="A7362" s="2" t="s">
        <v>199</v>
      </c>
      <c r="B7362" s="2"/>
      <c r="C7362">
        <v>384.31</v>
      </c>
      <c r="D7362">
        <v>8</v>
      </c>
      <c r="E7362">
        <v>148.72999999999999</v>
      </c>
      <c r="F7362" t="s">
        <v>238</v>
      </c>
      <c r="G7362">
        <f>_xlfn.XLOOKUP(A7362,'List of Molecules Used'!$D$3:$D$55,'List of Molecules Used'!$E$3:$E$55,"",0,1)</f>
        <v>427.01</v>
      </c>
      <c r="H7362">
        <f>_xlfn.XLOOKUP(A7362,'List of Molecules Used'!$D$3:$D$55,'List of Molecules Used'!$F$3:$F$55,"",0,1)</f>
        <v>36.51</v>
      </c>
    </row>
    <row r="7363" spans="1:8">
      <c r="A7363" s="2" t="s">
        <v>199</v>
      </c>
      <c r="B7363" s="2"/>
      <c r="C7363">
        <v>384.31</v>
      </c>
      <c r="D7363">
        <v>8.5</v>
      </c>
      <c r="E7363">
        <v>149.96</v>
      </c>
      <c r="F7363" t="s">
        <v>238</v>
      </c>
      <c r="G7363">
        <f>_xlfn.XLOOKUP(A7363,'List of Molecules Used'!$D$3:$D$55,'List of Molecules Used'!$E$3:$E$55,"",0,1)</f>
        <v>427.01</v>
      </c>
      <c r="H7363">
        <f>_xlfn.XLOOKUP(A7363,'List of Molecules Used'!$D$3:$D$55,'List of Molecules Used'!$F$3:$F$55,"",0,1)</f>
        <v>36.51</v>
      </c>
    </row>
    <row r="7364" spans="1:8">
      <c r="A7364" s="2" t="s">
        <v>199</v>
      </c>
      <c r="B7364" s="2"/>
      <c r="C7364">
        <v>384.31</v>
      </c>
      <c r="D7364">
        <v>9</v>
      </c>
      <c r="E7364">
        <v>151.26</v>
      </c>
      <c r="F7364" t="s">
        <v>238</v>
      </c>
      <c r="G7364">
        <f>_xlfn.XLOOKUP(A7364,'List of Molecules Used'!$D$3:$D$55,'List of Molecules Used'!$E$3:$E$55,"",0,1)</f>
        <v>427.01</v>
      </c>
      <c r="H7364">
        <f>_xlfn.XLOOKUP(A7364,'List of Molecules Used'!$D$3:$D$55,'List of Molecules Used'!$F$3:$F$55,"",0,1)</f>
        <v>36.51</v>
      </c>
    </row>
    <row r="7365" spans="1:8">
      <c r="A7365" s="2" t="s">
        <v>199</v>
      </c>
      <c r="B7365" s="2"/>
      <c r="C7365">
        <v>384.31</v>
      </c>
      <c r="D7365">
        <v>9.5</v>
      </c>
      <c r="E7365">
        <v>152.65</v>
      </c>
      <c r="F7365" t="s">
        <v>238</v>
      </c>
      <c r="G7365">
        <f>_xlfn.XLOOKUP(A7365,'List of Molecules Used'!$D$3:$D$55,'List of Molecules Used'!$E$3:$E$55,"",0,1)</f>
        <v>427.01</v>
      </c>
      <c r="H7365">
        <f>_xlfn.XLOOKUP(A7365,'List of Molecules Used'!$D$3:$D$55,'List of Molecules Used'!$F$3:$F$55,"",0,1)</f>
        <v>36.51</v>
      </c>
    </row>
    <row r="7366" spans="1:8">
      <c r="A7366" s="2" t="s">
        <v>199</v>
      </c>
      <c r="B7366" s="2"/>
      <c r="C7366">
        <v>384.31</v>
      </c>
      <c r="D7366">
        <v>10</v>
      </c>
      <c r="E7366">
        <v>154.13999999999999</v>
      </c>
      <c r="F7366" t="s">
        <v>238</v>
      </c>
      <c r="G7366">
        <f>_xlfn.XLOOKUP(A7366,'List of Molecules Used'!$D$3:$D$55,'List of Molecules Used'!$E$3:$E$55,"",0,1)</f>
        <v>427.01</v>
      </c>
      <c r="H7366">
        <f>_xlfn.XLOOKUP(A7366,'List of Molecules Used'!$D$3:$D$55,'List of Molecules Used'!$F$3:$F$55,"",0,1)</f>
        <v>36.51</v>
      </c>
    </row>
    <row r="7367" spans="1:8">
      <c r="A7367" s="2" t="s">
        <v>199</v>
      </c>
      <c r="B7367" s="2"/>
      <c r="C7367">
        <v>427.01</v>
      </c>
      <c r="D7367">
        <v>1</v>
      </c>
      <c r="E7367">
        <v>145.71</v>
      </c>
      <c r="F7367" t="s">
        <v>238</v>
      </c>
      <c r="G7367">
        <f>_xlfn.XLOOKUP(A7367,'List of Molecules Used'!$D$3:$D$55,'List of Molecules Used'!$E$3:$E$55,"",0,1)</f>
        <v>427.01</v>
      </c>
      <c r="H7367">
        <f>_xlfn.XLOOKUP(A7367,'List of Molecules Used'!$D$3:$D$55,'List of Molecules Used'!$F$3:$F$55,"",0,1)</f>
        <v>36.51</v>
      </c>
    </row>
    <row r="7368" spans="1:8">
      <c r="A7368" s="2" t="s">
        <v>199</v>
      </c>
      <c r="B7368" s="2"/>
      <c r="C7368">
        <v>427.01</v>
      </c>
      <c r="D7368">
        <v>1.5</v>
      </c>
      <c r="E7368">
        <v>146.1</v>
      </c>
      <c r="F7368" t="s">
        <v>238</v>
      </c>
      <c r="G7368">
        <f>_xlfn.XLOOKUP(A7368,'List of Molecules Used'!$D$3:$D$55,'List of Molecules Used'!$E$3:$E$55,"",0,1)</f>
        <v>427.01</v>
      </c>
      <c r="H7368">
        <f>_xlfn.XLOOKUP(A7368,'List of Molecules Used'!$D$3:$D$55,'List of Molecules Used'!$F$3:$F$55,"",0,1)</f>
        <v>36.51</v>
      </c>
    </row>
    <row r="7369" spans="1:8">
      <c r="A7369" s="2" t="s">
        <v>199</v>
      </c>
      <c r="B7369" s="2"/>
      <c r="C7369">
        <v>427.01</v>
      </c>
      <c r="D7369">
        <v>2</v>
      </c>
      <c r="E7369">
        <v>146.49</v>
      </c>
      <c r="F7369" t="s">
        <v>238</v>
      </c>
      <c r="G7369">
        <f>_xlfn.XLOOKUP(A7369,'List of Molecules Used'!$D$3:$D$55,'List of Molecules Used'!$E$3:$E$55,"",0,1)</f>
        <v>427.01</v>
      </c>
      <c r="H7369">
        <f>_xlfn.XLOOKUP(A7369,'List of Molecules Used'!$D$3:$D$55,'List of Molecules Used'!$F$3:$F$55,"",0,1)</f>
        <v>36.51</v>
      </c>
    </row>
    <row r="7370" spans="1:8">
      <c r="A7370" s="2" t="s">
        <v>199</v>
      </c>
      <c r="B7370" s="2"/>
      <c r="C7370">
        <v>427.01</v>
      </c>
      <c r="D7370">
        <v>2.5</v>
      </c>
      <c r="E7370">
        <v>146.9</v>
      </c>
      <c r="F7370" t="s">
        <v>238</v>
      </c>
      <c r="G7370">
        <f>_xlfn.XLOOKUP(A7370,'List of Molecules Used'!$D$3:$D$55,'List of Molecules Used'!$E$3:$E$55,"",0,1)</f>
        <v>427.01</v>
      </c>
      <c r="H7370">
        <f>_xlfn.XLOOKUP(A7370,'List of Molecules Used'!$D$3:$D$55,'List of Molecules Used'!$F$3:$F$55,"",0,1)</f>
        <v>36.51</v>
      </c>
    </row>
    <row r="7371" spans="1:8">
      <c r="A7371" s="2" t="s">
        <v>199</v>
      </c>
      <c r="B7371" s="2"/>
      <c r="C7371">
        <v>427.01</v>
      </c>
      <c r="D7371">
        <v>3</v>
      </c>
      <c r="E7371">
        <v>147.31</v>
      </c>
      <c r="F7371" t="s">
        <v>238</v>
      </c>
      <c r="G7371">
        <f>_xlfn.XLOOKUP(A7371,'List of Molecules Used'!$D$3:$D$55,'List of Molecules Used'!$E$3:$E$55,"",0,1)</f>
        <v>427.01</v>
      </c>
      <c r="H7371">
        <f>_xlfn.XLOOKUP(A7371,'List of Molecules Used'!$D$3:$D$55,'List of Molecules Used'!$F$3:$F$55,"",0,1)</f>
        <v>36.51</v>
      </c>
    </row>
    <row r="7372" spans="1:8">
      <c r="A7372" s="2" t="s">
        <v>199</v>
      </c>
      <c r="B7372" s="2"/>
      <c r="C7372">
        <v>427.01</v>
      </c>
      <c r="D7372">
        <v>3.5</v>
      </c>
      <c r="E7372">
        <v>147.74</v>
      </c>
      <c r="F7372" t="s">
        <v>238</v>
      </c>
      <c r="G7372">
        <f>_xlfn.XLOOKUP(A7372,'List of Molecules Used'!$D$3:$D$55,'List of Molecules Used'!$E$3:$E$55,"",0,1)</f>
        <v>427.01</v>
      </c>
      <c r="H7372">
        <f>_xlfn.XLOOKUP(A7372,'List of Molecules Used'!$D$3:$D$55,'List of Molecules Used'!$F$3:$F$55,"",0,1)</f>
        <v>36.51</v>
      </c>
    </row>
    <row r="7373" spans="1:8">
      <c r="A7373" s="2" t="s">
        <v>199</v>
      </c>
      <c r="B7373" s="2"/>
      <c r="C7373">
        <v>427.01</v>
      </c>
      <c r="D7373">
        <v>4</v>
      </c>
      <c r="E7373">
        <v>148.18</v>
      </c>
      <c r="F7373" t="s">
        <v>238</v>
      </c>
      <c r="G7373">
        <f>_xlfn.XLOOKUP(A7373,'List of Molecules Used'!$D$3:$D$55,'List of Molecules Used'!$E$3:$E$55,"",0,1)</f>
        <v>427.01</v>
      </c>
      <c r="H7373">
        <f>_xlfn.XLOOKUP(A7373,'List of Molecules Used'!$D$3:$D$55,'List of Molecules Used'!$F$3:$F$55,"",0,1)</f>
        <v>36.51</v>
      </c>
    </row>
    <row r="7374" spans="1:8">
      <c r="A7374" s="2" t="s">
        <v>199</v>
      </c>
      <c r="B7374" s="2"/>
      <c r="C7374">
        <v>427.01</v>
      </c>
      <c r="D7374">
        <v>4.5</v>
      </c>
      <c r="E7374">
        <v>148.63</v>
      </c>
      <c r="F7374" t="s">
        <v>238</v>
      </c>
      <c r="G7374">
        <f>_xlfn.XLOOKUP(A7374,'List of Molecules Used'!$D$3:$D$55,'List of Molecules Used'!$E$3:$E$55,"",0,1)</f>
        <v>427.01</v>
      </c>
      <c r="H7374">
        <f>_xlfn.XLOOKUP(A7374,'List of Molecules Used'!$D$3:$D$55,'List of Molecules Used'!$F$3:$F$55,"",0,1)</f>
        <v>36.51</v>
      </c>
    </row>
    <row r="7375" spans="1:8">
      <c r="A7375" s="2" t="s">
        <v>199</v>
      </c>
      <c r="B7375" s="2"/>
      <c r="C7375">
        <v>427.01</v>
      </c>
      <c r="D7375">
        <v>5</v>
      </c>
      <c r="E7375">
        <v>149.1</v>
      </c>
      <c r="F7375" t="s">
        <v>238</v>
      </c>
      <c r="G7375">
        <f>_xlfn.XLOOKUP(A7375,'List of Molecules Used'!$D$3:$D$55,'List of Molecules Used'!$E$3:$E$55,"",0,1)</f>
        <v>427.01</v>
      </c>
      <c r="H7375">
        <f>_xlfn.XLOOKUP(A7375,'List of Molecules Used'!$D$3:$D$55,'List of Molecules Used'!$F$3:$F$55,"",0,1)</f>
        <v>36.51</v>
      </c>
    </row>
    <row r="7376" spans="1:8">
      <c r="A7376" s="2" t="s">
        <v>199</v>
      </c>
      <c r="B7376" s="2"/>
      <c r="C7376">
        <v>427.01</v>
      </c>
      <c r="D7376">
        <v>5.5</v>
      </c>
      <c r="E7376">
        <v>149.58000000000001</v>
      </c>
      <c r="F7376" t="s">
        <v>238</v>
      </c>
      <c r="G7376">
        <f>_xlfn.XLOOKUP(A7376,'List of Molecules Used'!$D$3:$D$55,'List of Molecules Used'!$E$3:$E$55,"",0,1)</f>
        <v>427.01</v>
      </c>
      <c r="H7376">
        <f>_xlfn.XLOOKUP(A7376,'List of Molecules Used'!$D$3:$D$55,'List of Molecules Used'!$F$3:$F$55,"",0,1)</f>
        <v>36.51</v>
      </c>
    </row>
    <row r="7377" spans="1:8">
      <c r="A7377" s="2" t="s">
        <v>199</v>
      </c>
      <c r="B7377" s="2"/>
      <c r="C7377">
        <v>427.01</v>
      </c>
      <c r="D7377">
        <v>6</v>
      </c>
      <c r="E7377">
        <v>150.07</v>
      </c>
      <c r="F7377" t="s">
        <v>238</v>
      </c>
      <c r="G7377">
        <f>_xlfn.XLOOKUP(A7377,'List of Molecules Used'!$D$3:$D$55,'List of Molecules Used'!$E$3:$E$55,"",0,1)</f>
        <v>427.01</v>
      </c>
      <c r="H7377">
        <f>_xlfn.XLOOKUP(A7377,'List of Molecules Used'!$D$3:$D$55,'List of Molecules Used'!$F$3:$F$55,"",0,1)</f>
        <v>36.51</v>
      </c>
    </row>
    <row r="7378" spans="1:8">
      <c r="A7378" s="2" t="s">
        <v>199</v>
      </c>
      <c r="B7378" s="2"/>
      <c r="C7378">
        <v>427.01</v>
      </c>
      <c r="D7378">
        <v>6.5</v>
      </c>
      <c r="E7378">
        <v>150.58000000000001</v>
      </c>
      <c r="F7378" t="s">
        <v>238</v>
      </c>
      <c r="G7378">
        <f>_xlfn.XLOOKUP(A7378,'List of Molecules Used'!$D$3:$D$55,'List of Molecules Used'!$E$3:$E$55,"",0,1)</f>
        <v>427.01</v>
      </c>
      <c r="H7378">
        <f>_xlfn.XLOOKUP(A7378,'List of Molecules Used'!$D$3:$D$55,'List of Molecules Used'!$F$3:$F$55,"",0,1)</f>
        <v>36.51</v>
      </c>
    </row>
    <row r="7379" spans="1:8">
      <c r="A7379" s="2" t="s">
        <v>199</v>
      </c>
      <c r="B7379" s="2"/>
      <c r="C7379">
        <v>427.01</v>
      </c>
      <c r="D7379">
        <v>7</v>
      </c>
      <c r="E7379">
        <v>151.11000000000001</v>
      </c>
      <c r="F7379" t="s">
        <v>238</v>
      </c>
      <c r="G7379">
        <f>_xlfn.XLOOKUP(A7379,'List of Molecules Used'!$D$3:$D$55,'List of Molecules Used'!$E$3:$E$55,"",0,1)</f>
        <v>427.01</v>
      </c>
      <c r="H7379">
        <f>_xlfn.XLOOKUP(A7379,'List of Molecules Used'!$D$3:$D$55,'List of Molecules Used'!$F$3:$F$55,"",0,1)</f>
        <v>36.51</v>
      </c>
    </row>
    <row r="7380" spans="1:8">
      <c r="A7380" s="2" t="s">
        <v>199</v>
      </c>
      <c r="B7380" s="2"/>
      <c r="C7380">
        <v>427.01</v>
      </c>
      <c r="D7380">
        <v>7.5</v>
      </c>
      <c r="E7380">
        <v>151.65</v>
      </c>
      <c r="F7380" t="s">
        <v>238</v>
      </c>
      <c r="G7380">
        <f>_xlfn.XLOOKUP(A7380,'List of Molecules Used'!$D$3:$D$55,'List of Molecules Used'!$E$3:$E$55,"",0,1)</f>
        <v>427.01</v>
      </c>
      <c r="H7380">
        <f>_xlfn.XLOOKUP(A7380,'List of Molecules Used'!$D$3:$D$55,'List of Molecules Used'!$F$3:$F$55,"",0,1)</f>
        <v>36.51</v>
      </c>
    </row>
    <row r="7381" spans="1:8">
      <c r="A7381" s="2" t="s">
        <v>199</v>
      </c>
      <c r="B7381" s="2"/>
      <c r="C7381">
        <v>427.01</v>
      </c>
      <c r="D7381">
        <v>8</v>
      </c>
      <c r="E7381">
        <v>152.19999999999999</v>
      </c>
      <c r="F7381" t="s">
        <v>238</v>
      </c>
      <c r="G7381">
        <f>_xlfn.XLOOKUP(A7381,'List of Molecules Used'!$D$3:$D$55,'List of Molecules Used'!$E$3:$E$55,"",0,1)</f>
        <v>427.01</v>
      </c>
      <c r="H7381">
        <f>_xlfn.XLOOKUP(A7381,'List of Molecules Used'!$D$3:$D$55,'List of Molecules Used'!$F$3:$F$55,"",0,1)</f>
        <v>36.51</v>
      </c>
    </row>
    <row r="7382" spans="1:8">
      <c r="A7382" s="2" t="s">
        <v>199</v>
      </c>
      <c r="B7382" s="2"/>
      <c r="C7382">
        <v>427.01</v>
      </c>
      <c r="D7382">
        <v>8.5</v>
      </c>
      <c r="E7382">
        <v>152.78</v>
      </c>
      <c r="F7382" t="s">
        <v>238</v>
      </c>
      <c r="G7382">
        <f>_xlfn.XLOOKUP(A7382,'List of Molecules Used'!$D$3:$D$55,'List of Molecules Used'!$E$3:$E$55,"",0,1)</f>
        <v>427.01</v>
      </c>
      <c r="H7382">
        <f>_xlfn.XLOOKUP(A7382,'List of Molecules Used'!$D$3:$D$55,'List of Molecules Used'!$F$3:$F$55,"",0,1)</f>
        <v>36.51</v>
      </c>
    </row>
    <row r="7383" spans="1:8">
      <c r="A7383" s="2" t="s">
        <v>199</v>
      </c>
      <c r="B7383" s="2"/>
      <c r="C7383">
        <v>427.01</v>
      </c>
      <c r="D7383">
        <v>9</v>
      </c>
      <c r="E7383">
        <v>153.37</v>
      </c>
      <c r="F7383" t="s">
        <v>238</v>
      </c>
      <c r="G7383">
        <f>_xlfn.XLOOKUP(A7383,'List of Molecules Used'!$D$3:$D$55,'List of Molecules Used'!$E$3:$E$55,"",0,1)</f>
        <v>427.01</v>
      </c>
      <c r="H7383">
        <f>_xlfn.XLOOKUP(A7383,'List of Molecules Used'!$D$3:$D$55,'List of Molecules Used'!$F$3:$F$55,"",0,1)</f>
        <v>36.51</v>
      </c>
    </row>
    <row r="7384" spans="1:8">
      <c r="A7384" s="2" t="s">
        <v>199</v>
      </c>
      <c r="B7384" s="2"/>
      <c r="C7384">
        <v>427.01</v>
      </c>
      <c r="D7384">
        <v>9.5</v>
      </c>
      <c r="E7384">
        <v>153.99</v>
      </c>
      <c r="F7384" t="s">
        <v>238</v>
      </c>
      <c r="G7384">
        <f>_xlfn.XLOOKUP(A7384,'List of Molecules Used'!$D$3:$D$55,'List of Molecules Used'!$E$3:$E$55,"",0,1)</f>
        <v>427.01</v>
      </c>
      <c r="H7384">
        <f>_xlfn.XLOOKUP(A7384,'List of Molecules Used'!$D$3:$D$55,'List of Molecules Used'!$F$3:$F$55,"",0,1)</f>
        <v>36.51</v>
      </c>
    </row>
    <row r="7385" spans="1:8">
      <c r="A7385" s="2" t="s">
        <v>199</v>
      </c>
      <c r="B7385" s="2"/>
      <c r="C7385">
        <v>427.01</v>
      </c>
      <c r="D7385">
        <v>10</v>
      </c>
      <c r="E7385">
        <v>154.62</v>
      </c>
      <c r="F7385" t="s">
        <v>238</v>
      </c>
      <c r="G7385">
        <f>_xlfn.XLOOKUP(A7385,'List of Molecules Used'!$D$3:$D$55,'List of Molecules Used'!$E$3:$E$55,"",0,1)</f>
        <v>427.01</v>
      </c>
      <c r="H7385">
        <f>_xlfn.XLOOKUP(A7385,'List of Molecules Used'!$D$3:$D$55,'List of Molecules Used'!$F$3:$F$55,"",0,1)</f>
        <v>36.51</v>
      </c>
    </row>
    <row r="7386" spans="1:8">
      <c r="A7386" s="2" t="s">
        <v>203</v>
      </c>
      <c r="B7386" s="2"/>
      <c r="C7386">
        <v>271.87</v>
      </c>
      <c r="D7386">
        <v>1</v>
      </c>
      <c r="E7386">
        <v>150.38</v>
      </c>
      <c r="F7386" t="s">
        <v>238</v>
      </c>
      <c r="G7386">
        <f>_xlfn.XLOOKUP(A7386,'List of Molecules Used'!$D$3:$D$55,'List of Molecules Used'!$E$3:$E$55,"",0,1)</f>
        <v>388.38</v>
      </c>
      <c r="H7386">
        <f>_xlfn.XLOOKUP(A7386,'List of Molecules Used'!$D$3:$D$55,'List of Molecules Used'!$F$3:$F$55,"",0,1)</f>
        <v>27.774999999999999</v>
      </c>
    </row>
    <row r="7387" spans="1:8">
      <c r="A7387" s="2" t="s">
        <v>203</v>
      </c>
      <c r="B7387" s="2"/>
      <c r="C7387">
        <v>271.87</v>
      </c>
      <c r="D7387">
        <v>1.2255</v>
      </c>
      <c r="E7387">
        <v>151.13</v>
      </c>
      <c r="F7387" t="s">
        <v>238</v>
      </c>
      <c r="G7387">
        <f>_xlfn.XLOOKUP(A7387,'List of Molecules Used'!$D$3:$D$55,'List of Molecules Used'!$E$3:$E$55,"",0,1)</f>
        <v>388.38</v>
      </c>
      <c r="H7387">
        <f>_xlfn.XLOOKUP(A7387,'List of Molecules Used'!$D$3:$D$55,'List of Molecules Used'!$F$3:$F$55,"",0,1)</f>
        <v>27.774999999999999</v>
      </c>
    </row>
    <row r="7388" spans="1:8">
      <c r="A7388" s="2" t="s">
        <v>203</v>
      </c>
      <c r="B7388" s="2"/>
      <c r="C7388">
        <v>271.87</v>
      </c>
      <c r="D7388">
        <v>1.2255</v>
      </c>
      <c r="E7388">
        <v>210.28</v>
      </c>
      <c r="F7388" t="s">
        <v>237</v>
      </c>
      <c r="G7388">
        <f>_xlfn.XLOOKUP(A7388,'List of Molecules Used'!$D$3:$D$55,'List of Molecules Used'!$E$3:$E$55,"",0,1)</f>
        <v>388.38</v>
      </c>
      <c r="H7388">
        <f>_xlfn.XLOOKUP(A7388,'List of Molecules Used'!$D$3:$D$55,'List of Molecules Used'!$F$3:$F$55,"",0,1)</f>
        <v>27.774999999999999</v>
      </c>
    </row>
    <row r="7389" spans="1:8">
      <c r="A7389" s="2" t="s">
        <v>203</v>
      </c>
      <c r="B7389" s="2"/>
      <c r="C7389">
        <v>271.87</v>
      </c>
      <c r="D7389">
        <v>1.5</v>
      </c>
      <c r="E7389">
        <v>210.26</v>
      </c>
      <c r="F7389" t="s">
        <v>237</v>
      </c>
      <c r="G7389">
        <f>_xlfn.XLOOKUP(A7389,'List of Molecules Used'!$D$3:$D$55,'List of Molecules Used'!$E$3:$E$55,"",0,1)</f>
        <v>388.38</v>
      </c>
      <c r="H7389">
        <f>_xlfn.XLOOKUP(A7389,'List of Molecules Used'!$D$3:$D$55,'List of Molecules Used'!$F$3:$F$55,"",0,1)</f>
        <v>27.774999999999999</v>
      </c>
    </row>
    <row r="7390" spans="1:8">
      <c r="A7390" s="2" t="s">
        <v>203</v>
      </c>
      <c r="B7390" s="2"/>
      <c r="C7390">
        <v>271.87</v>
      </c>
      <c r="D7390">
        <v>2</v>
      </c>
      <c r="E7390">
        <v>210.22</v>
      </c>
      <c r="F7390" t="s">
        <v>237</v>
      </c>
      <c r="G7390">
        <f>_xlfn.XLOOKUP(A7390,'List of Molecules Used'!$D$3:$D$55,'List of Molecules Used'!$E$3:$E$55,"",0,1)</f>
        <v>388.38</v>
      </c>
      <c r="H7390">
        <f>_xlfn.XLOOKUP(A7390,'List of Molecules Used'!$D$3:$D$55,'List of Molecules Used'!$F$3:$F$55,"",0,1)</f>
        <v>27.774999999999999</v>
      </c>
    </row>
    <row r="7391" spans="1:8">
      <c r="A7391" s="2" t="s">
        <v>203</v>
      </c>
      <c r="B7391" s="2"/>
      <c r="C7391">
        <v>271.87</v>
      </c>
      <c r="D7391">
        <v>2.5</v>
      </c>
      <c r="E7391">
        <v>210.19</v>
      </c>
      <c r="F7391" t="s">
        <v>237</v>
      </c>
      <c r="G7391">
        <f>_xlfn.XLOOKUP(A7391,'List of Molecules Used'!$D$3:$D$55,'List of Molecules Used'!$E$3:$E$55,"",0,1)</f>
        <v>388.38</v>
      </c>
      <c r="H7391">
        <f>_xlfn.XLOOKUP(A7391,'List of Molecules Used'!$D$3:$D$55,'List of Molecules Used'!$F$3:$F$55,"",0,1)</f>
        <v>27.774999999999999</v>
      </c>
    </row>
    <row r="7392" spans="1:8">
      <c r="A7392" s="2" t="s">
        <v>203</v>
      </c>
      <c r="B7392" s="2"/>
      <c r="C7392">
        <v>271.87</v>
      </c>
      <c r="D7392">
        <v>3</v>
      </c>
      <c r="E7392">
        <v>210.16</v>
      </c>
      <c r="F7392" t="s">
        <v>237</v>
      </c>
      <c r="G7392">
        <f>_xlfn.XLOOKUP(A7392,'List of Molecules Used'!$D$3:$D$55,'List of Molecules Used'!$E$3:$E$55,"",0,1)</f>
        <v>388.38</v>
      </c>
      <c r="H7392">
        <f>_xlfn.XLOOKUP(A7392,'List of Molecules Used'!$D$3:$D$55,'List of Molecules Used'!$F$3:$F$55,"",0,1)</f>
        <v>27.774999999999999</v>
      </c>
    </row>
    <row r="7393" spans="1:8">
      <c r="A7393" s="2" t="s">
        <v>203</v>
      </c>
      <c r="B7393" s="2"/>
      <c r="C7393">
        <v>271.87</v>
      </c>
      <c r="D7393">
        <v>3.5</v>
      </c>
      <c r="E7393">
        <v>210.13</v>
      </c>
      <c r="F7393" t="s">
        <v>237</v>
      </c>
      <c r="G7393">
        <f>_xlfn.XLOOKUP(A7393,'List of Molecules Used'!$D$3:$D$55,'List of Molecules Used'!$E$3:$E$55,"",0,1)</f>
        <v>388.38</v>
      </c>
      <c r="H7393">
        <f>_xlfn.XLOOKUP(A7393,'List of Molecules Used'!$D$3:$D$55,'List of Molecules Used'!$F$3:$F$55,"",0,1)</f>
        <v>27.774999999999999</v>
      </c>
    </row>
    <row r="7394" spans="1:8">
      <c r="A7394" s="2" t="s">
        <v>203</v>
      </c>
      <c r="B7394" s="2"/>
      <c r="C7394">
        <v>271.87</v>
      </c>
      <c r="D7394">
        <v>4</v>
      </c>
      <c r="E7394">
        <v>210.1</v>
      </c>
      <c r="F7394" t="s">
        <v>237</v>
      </c>
      <c r="G7394">
        <f>_xlfn.XLOOKUP(A7394,'List of Molecules Used'!$D$3:$D$55,'List of Molecules Used'!$E$3:$E$55,"",0,1)</f>
        <v>388.38</v>
      </c>
      <c r="H7394">
        <f>_xlfn.XLOOKUP(A7394,'List of Molecules Used'!$D$3:$D$55,'List of Molecules Used'!$F$3:$F$55,"",0,1)</f>
        <v>27.774999999999999</v>
      </c>
    </row>
    <row r="7395" spans="1:8">
      <c r="A7395" s="2" t="s">
        <v>203</v>
      </c>
      <c r="B7395" s="2"/>
      <c r="C7395">
        <v>271.87</v>
      </c>
      <c r="D7395">
        <v>4.5</v>
      </c>
      <c r="E7395">
        <v>210.06</v>
      </c>
      <c r="F7395" t="s">
        <v>237</v>
      </c>
      <c r="G7395">
        <f>_xlfn.XLOOKUP(A7395,'List of Molecules Used'!$D$3:$D$55,'List of Molecules Used'!$E$3:$E$55,"",0,1)</f>
        <v>388.38</v>
      </c>
      <c r="H7395">
        <f>_xlfn.XLOOKUP(A7395,'List of Molecules Used'!$D$3:$D$55,'List of Molecules Used'!$F$3:$F$55,"",0,1)</f>
        <v>27.774999999999999</v>
      </c>
    </row>
    <row r="7396" spans="1:8">
      <c r="A7396" s="2" t="s">
        <v>203</v>
      </c>
      <c r="B7396" s="2"/>
      <c r="C7396">
        <v>271.87</v>
      </c>
      <c r="D7396">
        <v>5</v>
      </c>
      <c r="E7396">
        <v>210.03</v>
      </c>
      <c r="F7396" t="s">
        <v>237</v>
      </c>
      <c r="G7396">
        <f>_xlfn.XLOOKUP(A7396,'List of Molecules Used'!$D$3:$D$55,'List of Molecules Used'!$E$3:$E$55,"",0,1)</f>
        <v>388.38</v>
      </c>
      <c r="H7396">
        <f>_xlfn.XLOOKUP(A7396,'List of Molecules Used'!$D$3:$D$55,'List of Molecules Used'!$F$3:$F$55,"",0,1)</f>
        <v>27.774999999999999</v>
      </c>
    </row>
    <row r="7397" spans="1:8">
      <c r="A7397" s="2" t="s">
        <v>203</v>
      </c>
      <c r="B7397" s="2"/>
      <c r="C7397">
        <v>271.87</v>
      </c>
      <c r="D7397">
        <v>5.5</v>
      </c>
      <c r="E7397">
        <v>210</v>
      </c>
      <c r="F7397" t="s">
        <v>237</v>
      </c>
      <c r="G7397">
        <f>_xlfn.XLOOKUP(A7397,'List of Molecules Used'!$D$3:$D$55,'List of Molecules Used'!$E$3:$E$55,"",0,1)</f>
        <v>388.38</v>
      </c>
      <c r="H7397">
        <f>_xlfn.XLOOKUP(A7397,'List of Molecules Used'!$D$3:$D$55,'List of Molecules Used'!$F$3:$F$55,"",0,1)</f>
        <v>27.774999999999999</v>
      </c>
    </row>
    <row r="7398" spans="1:8">
      <c r="A7398" s="2" t="s">
        <v>203</v>
      </c>
      <c r="B7398" s="2"/>
      <c r="C7398">
        <v>271.87</v>
      </c>
      <c r="D7398">
        <v>6</v>
      </c>
      <c r="E7398">
        <v>209.97</v>
      </c>
      <c r="F7398" t="s">
        <v>237</v>
      </c>
      <c r="G7398">
        <f>_xlfn.XLOOKUP(A7398,'List of Molecules Used'!$D$3:$D$55,'List of Molecules Used'!$E$3:$E$55,"",0,1)</f>
        <v>388.38</v>
      </c>
      <c r="H7398">
        <f>_xlfn.XLOOKUP(A7398,'List of Molecules Used'!$D$3:$D$55,'List of Molecules Used'!$F$3:$F$55,"",0,1)</f>
        <v>27.774999999999999</v>
      </c>
    </row>
    <row r="7399" spans="1:8">
      <c r="A7399" s="2" t="s">
        <v>203</v>
      </c>
      <c r="B7399" s="2"/>
      <c r="C7399">
        <v>271.87</v>
      </c>
      <c r="D7399">
        <v>6.5</v>
      </c>
      <c r="E7399">
        <v>209.94</v>
      </c>
      <c r="F7399" t="s">
        <v>237</v>
      </c>
      <c r="G7399">
        <f>_xlfn.XLOOKUP(A7399,'List of Molecules Used'!$D$3:$D$55,'List of Molecules Used'!$E$3:$E$55,"",0,1)</f>
        <v>388.38</v>
      </c>
      <c r="H7399">
        <f>_xlfn.XLOOKUP(A7399,'List of Molecules Used'!$D$3:$D$55,'List of Molecules Used'!$F$3:$F$55,"",0,1)</f>
        <v>27.774999999999999</v>
      </c>
    </row>
    <row r="7400" spans="1:8">
      <c r="A7400" s="2" t="s">
        <v>203</v>
      </c>
      <c r="B7400" s="2"/>
      <c r="C7400">
        <v>271.87</v>
      </c>
      <c r="D7400">
        <v>7</v>
      </c>
      <c r="E7400">
        <v>209.91</v>
      </c>
      <c r="F7400" t="s">
        <v>237</v>
      </c>
      <c r="G7400">
        <f>_xlfn.XLOOKUP(A7400,'List of Molecules Used'!$D$3:$D$55,'List of Molecules Used'!$E$3:$E$55,"",0,1)</f>
        <v>388.38</v>
      </c>
      <c r="H7400">
        <f>_xlfn.XLOOKUP(A7400,'List of Molecules Used'!$D$3:$D$55,'List of Molecules Used'!$F$3:$F$55,"",0,1)</f>
        <v>27.774999999999999</v>
      </c>
    </row>
    <row r="7401" spans="1:8">
      <c r="A7401" s="2" t="s">
        <v>203</v>
      </c>
      <c r="B7401" s="2"/>
      <c r="C7401">
        <v>271.87</v>
      </c>
      <c r="D7401">
        <v>7.5</v>
      </c>
      <c r="E7401">
        <v>209.87</v>
      </c>
      <c r="F7401" t="s">
        <v>237</v>
      </c>
      <c r="G7401">
        <f>_xlfn.XLOOKUP(A7401,'List of Molecules Used'!$D$3:$D$55,'List of Molecules Used'!$E$3:$E$55,"",0,1)</f>
        <v>388.38</v>
      </c>
      <c r="H7401">
        <f>_xlfn.XLOOKUP(A7401,'List of Molecules Used'!$D$3:$D$55,'List of Molecules Used'!$F$3:$F$55,"",0,1)</f>
        <v>27.774999999999999</v>
      </c>
    </row>
    <row r="7402" spans="1:8">
      <c r="A7402" s="2" t="s">
        <v>203</v>
      </c>
      <c r="B7402" s="2"/>
      <c r="C7402">
        <v>271.87</v>
      </c>
      <c r="D7402">
        <v>8</v>
      </c>
      <c r="E7402">
        <v>209.84</v>
      </c>
      <c r="F7402" t="s">
        <v>237</v>
      </c>
      <c r="G7402">
        <f>_xlfn.XLOOKUP(A7402,'List of Molecules Used'!$D$3:$D$55,'List of Molecules Used'!$E$3:$E$55,"",0,1)</f>
        <v>388.38</v>
      </c>
      <c r="H7402">
        <f>_xlfn.XLOOKUP(A7402,'List of Molecules Used'!$D$3:$D$55,'List of Molecules Used'!$F$3:$F$55,"",0,1)</f>
        <v>27.774999999999999</v>
      </c>
    </row>
    <row r="7403" spans="1:8">
      <c r="A7403" s="2" t="s">
        <v>203</v>
      </c>
      <c r="B7403" s="2"/>
      <c r="C7403">
        <v>271.87</v>
      </c>
      <c r="D7403">
        <v>8.5</v>
      </c>
      <c r="E7403">
        <v>209.81</v>
      </c>
      <c r="F7403" t="s">
        <v>237</v>
      </c>
      <c r="G7403">
        <f>_xlfn.XLOOKUP(A7403,'List of Molecules Used'!$D$3:$D$55,'List of Molecules Used'!$E$3:$E$55,"",0,1)</f>
        <v>388.38</v>
      </c>
      <c r="H7403">
        <f>_xlfn.XLOOKUP(A7403,'List of Molecules Used'!$D$3:$D$55,'List of Molecules Used'!$F$3:$F$55,"",0,1)</f>
        <v>27.774999999999999</v>
      </c>
    </row>
    <row r="7404" spans="1:8">
      <c r="A7404" s="2" t="s">
        <v>203</v>
      </c>
      <c r="B7404" s="2"/>
      <c r="C7404">
        <v>271.87</v>
      </c>
      <c r="D7404">
        <v>9</v>
      </c>
      <c r="E7404">
        <v>209.78</v>
      </c>
      <c r="F7404" t="s">
        <v>237</v>
      </c>
      <c r="G7404">
        <f>_xlfn.XLOOKUP(A7404,'List of Molecules Used'!$D$3:$D$55,'List of Molecules Used'!$E$3:$E$55,"",0,1)</f>
        <v>388.38</v>
      </c>
      <c r="H7404">
        <f>_xlfn.XLOOKUP(A7404,'List of Molecules Used'!$D$3:$D$55,'List of Molecules Used'!$F$3:$F$55,"",0,1)</f>
        <v>27.774999999999999</v>
      </c>
    </row>
    <row r="7405" spans="1:8">
      <c r="A7405" s="2" t="s">
        <v>203</v>
      </c>
      <c r="B7405" s="2"/>
      <c r="C7405">
        <v>271.87</v>
      </c>
      <c r="D7405">
        <v>9.5</v>
      </c>
      <c r="E7405">
        <v>209.75</v>
      </c>
      <c r="F7405" t="s">
        <v>237</v>
      </c>
      <c r="G7405">
        <f>_xlfn.XLOOKUP(A7405,'List of Molecules Used'!$D$3:$D$55,'List of Molecules Used'!$E$3:$E$55,"",0,1)</f>
        <v>388.38</v>
      </c>
      <c r="H7405">
        <f>_xlfn.XLOOKUP(A7405,'List of Molecules Used'!$D$3:$D$55,'List of Molecules Used'!$F$3:$F$55,"",0,1)</f>
        <v>27.774999999999999</v>
      </c>
    </row>
    <row r="7406" spans="1:8">
      <c r="A7406" s="2" t="s">
        <v>203</v>
      </c>
      <c r="B7406" s="2"/>
      <c r="C7406">
        <v>271.87</v>
      </c>
      <c r="D7406">
        <v>10</v>
      </c>
      <c r="E7406">
        <v>209.72</v>
      </c>
      <c r="F7406" t="s">
        <v>237</v>
      </c>
      <c r="G7406">
        <f>_xlfn.XLOOKUP(A7406,'List of Molecules Used'!$D$3:$D$55,'List of Molecules Used'!$E$3:$E$55,"",0,1)</f>
        <v>388.38</v>
      </c>
      <c r="H7406">
        <f>_xlfn.XLOOKUP(A7406,'List of Molecules Used'!$D$3:$D$55,'List of Molecules Used'!$F$3:$F$55,"",0,1)</f>
        <v>27.774999999999999</v>
      </c>
    </row>
    <row r="7407" spans="1:8">
      <c r="A7407" s="2" t="s">
        <v>203</v>
      </c>
      <c r="B7407" s="2"/>
      <c r="C7407">
        <v>310.7</v>
      </c>
      <c r="D7407">
        <v>1</v>
      </c>
      <c r="E7407">
        <v>161.96</v>
      </c>
      <c r="F7407" t="s">
        <v>238</v>
      </c>
      <c r="G7407">
        <f>_xlfn.XLOOKUP(A7407,'List of Molecules Used'!$D$3:$D$55,'List of Molecules Used'!$E$3:$E$55,"",0,1)</f>
        <v>388.38</v>
      </c>
      <c r="H7407">
        <f>_xlfn.XLOOKUP(A7407,'List of Molecules Used'!$D$3:$D$55,'List of Molecules Used'!$F$3:$F$55,"",0,1)</f>
        <v>27.774999999999999</v>
      </c>
    </row>
    <row r="7408" spans="1:8">
      <c r="A7408" s="2" t="s">
        <v>203</v>
      </c>
      <c r="B7408" s="2"/>
      <c r="C7408">
        <v>310.7</v>
      </c>
      <c r="D7408">
        <v>1.5</v>
      </c>
      <c r="E7408">
        <v>162.9</v>
      </c>
      <c r="F7408" t="s">
        <v>238</v>
      </c>
      <c r="G7408">
        <f>_xlfn.XLOOKUP(A7408,'List of Molecules Used'!$D$3:$D$55,'List of Molecules Used'!$E$3:$E$55,"",0,1)</f>
        <v>388.38</v>
      </c>
      <c r="H7408">
        <f>_xlfn.XLOOKUP(A7408,'List of Molecules Used'!$D$3:$D$55,'List of Molecules Used'!$F$3:$F$55,"",0,1)</f>
        <v>27.774999999999999</v>
      </c>
    </row>
    <row r="7409" spans="1:8">
      <c r="A7409" s="2" t="s">
        <v>203</v>
      </c>
      <c r="B7409" s="2"/>
      <c r="C7409">
        <v>310.7</v>
      </c>
      <c r="D7409">
        <v>2</v>
      </c>
      <c r="E7409">
        <v>163.96</v>
      </c>
      <c r="F7409" t="s">
        <v>238</v>
      </c>
      <c r="G7409">
        <f>_xlfn.XLOOKUP(A7409,'List of Molecules Used'!$D$3:$D$55,'List of Molecules Used'!$E$3:$E$55,"",0,1)</f>
        <v>388.38</v>
      </c>
      <c r="H7409">
        <f>_xlfn.XLOOKUP(A7409,'List of Molecules Used'!$D$3:$D$55,'List of Molecules Used'!$F$3:$F$55,"",0,1)</f>
        <v>27.774999999999999</v>
      </c>
    </row>
    <row r="7410" spans="1:8">
      <c r="A7410" s="2" t="s">
        <v>203</v>
      </c>
      <c r="B7410" s="2"/>
      <c r="C7410">
        <v>310.7</v>
      </c>
      <c r="D7410">
        <v>2.5</v>
      </c>
      <c r="E7410">
        <v>165.14</v>
      </c>
      <c r="F7410" t="s">
        <v>238</v>
      </c>
      <c r="G7410">
        <f>_xlfn.XLOOKUP(A7410,'List of Molecules Used'!$D$3:$D$55,'List of Molecules Used'!$E$3:$E$55,"",0,1)</f>
        <v>388.38</v>
      </c>
      <c r="H7410">
        <f>_xlfn.XLOOKUP(A7410,'List of Molecules Used'!$D$3:$D$55,'List of Molecules Used'!$F$3:$F$55,"",0,1)</f>
        <v>27.774999999999999</v>
      </c>
    </row>
    <row r="7411" spans="1:8">
      <c r="A7411" s="2" t="s">
        <v>203</v>
      </c>
      <c r="B7411" s="2"/>
      <c r="C7411">
        <v>310.7</v>
      </c>
      <c r="D7411">
        <v>3</v>
      </c>
      <c r="E7411">
        <v>166.46</v>
      </c>
      <c r="F7411" t="s">
        <v>238</v>
      </c>
      <c r="G7411">
        <f>_xlfn.XLOOKUP(A7411,'List of Molecules Used'!$D$3:$D$55,'List of Molecules Used'!$E$3:$E$55,"",0,1)</f>
        <v>388.38</v>
      </c>
      <c r="H7411">
        <f>_xlfn.XLOOKUP(A7411,'List of Molecules Used'!$D$3:$D$55,'List of Molecules Used'!$F$3:$F$55,"",0,1)</f>
        <v>27.774999999999999</v>
      </c>
    </row>
    <row r="7412" spans="1:8">
      <c r="A7412" s="2" t="s">
        <v>203</v>
      </c>
      <c r="B7412" s="2"/>
      <c r="C7412">
        <v>310.7</v>
      </c>
      <c r="D7412">
        <v>3.5</v>
      </c>
      <c r="E7412">
        <v>167.97</v>
      </c>
      <c r="F7412" t="s">
        <v>238</v>
      </c>
      <c r="G7412">
        <f>_xlfn.XLOOKUP(A7412,'List of Molecules Used'!$D$3:$D$55,'List of Molecules Used'!$E$3:$E$55,"",0,1)</f>
        <v>388.38</v>
      </c>
      <c r="H7412">
        <f>_xlfn.XLOOKUP(A7412,'List of Molecules Used'!$D$3:$D$55,'List of Molecules Used'!$F$3:$F$55,"",0,1)</f>
        <v>27.774999999999999</v>
      </c>
    </row>
    <row r="7413" spans="1:8">
      <c r="A7413" s="2" t="s">
        <v>203</v>
      </c>
      <c r="B7413" s="2"/>
      <c r="C7413">
        <v>310.7</v>
      </c>
      <c r="D7413">
        <v>4</v>
      </c>
      <c r="E7413">
        <v>169.69</v>
      </c>
      <c r="F7413" t="s">
        <v>238</v>
      </c>
      <c r="G7413">
        <f>_xlfn.XLOOKUP(A7413,'List of Molecules Used'!$D$3:$D$55,'List of Molecules Used'!$E$3:$E$55,"",0,1)</f>
        <v>388.38</v>
      </c>
      <c r="H7413">
        <f>_xlfn.XLOOKUP(A7413,'List of Molecules Used'!$D$3:$D$55,'List of Molecules Used'!$F$3:$F$55,"",0,1)</f>
        <v>27.774999999999999</v>
      </c>
    </row>
    <row r="7414" spans="1:8">
      <c r="A7414" s="2" t="s">
        <v>203</v>
      </c>
      <c r="B7414" s="2"/>
      <c r="C7414">
        <v>310.7</v>
      </c>
      <c r="D7414">
        <v>4.5</v>
      </c>
      <c r="E7414">
        <v>171.67</v>
      </c>
      <c r="F7414" t="s">
        <v>238</v>
      </c>
      <c r="G7414">
        <f>_xlfn.XLOOKUP(A7414,'List of Molecules Used'!$D$3:$D$55,'List of Molecules Used'!$E$3:$E$55,"",0,1)</f>
        <v>388.38</v>
      </c>
      <c r="H7414">
        <f>_xlfn.XLOOKUP(A7414,'List of Molecules Used'!$D$3:$D$55,'List of Molecules Used'!$F$3:$F$55,"",0,1)</f>
        <v>27.774999999999999</v>
      </c>
    </row>
    <row r="7415" spans="1:8">
      <c r="A7415" s="2" t="s">
        <v>203</v>
      </c>
      <c r="B7415" s="2"/>
      <c r="C7415">
        <v>310.7</v>
      </c>
      <c r="D7415">
        <v>4.5826000000000002</v>
      </c>
      <c r="E7415">
        <v>172.03</v>
      </c>
      <c r="F7415" t="s">
        <v>238</v>
      </c>
      <c r="G7415">
        <f>_xlfn.XLOOKUP(A7415,'List of Molecules Used'!$D$3:$D$55,'List of Molecules Used'!$E$3:$E$55,"",0,1)</f>
        <v>388.38</v>
      </c>
      <c r="H7415">
        <f>_xlfn.XLOOKUP(A7415,'List of Molecules Used'!$D$3:$D$55,'List of Molecules Used'!$F$3:$F$55,"",0,1)</f>
        <v>27.774999999999999</v>
      </c>
    </row>
    <row r="7416" spans="1:8">
      <c r="A7416" s="2" t="s">
        <v>203</v>
      </c>
      <c r="B7416" s="2"/>
      <c r="C7416">
        <v>310.7</v>
      </c>
      <c r="D7416">
        <v>4.5826000000000002</v>
      </c>
      <c r="E7416">
        <v>229.46</v>
      </c>
      <c r="F7416" t="s">
        <v>237</v>
      </c>
      <c r="G7416">
        <f>_xlfn.XLOOKUP(A7416,'List of Molecules Used'!$D$3:$D$55,'List of Molecules Used'!$E$3:$E$55,"",0,1)</f>
        <v>388.38</v>
      </c>
      <c r="H7416">
        <f>_xlfn.XLOOKUP(A7416,'List of Molecules Used'!$D$3:$D$55,'List of Molecules Used'!$F$3:$F$55,"",0,1)</f>
        <v>27.774999999999999</v>
      </c>
    </row>
    <row r="7417" spans="1:8">
      <c r="A7417" s="2" t="s">
        <v>203</v>
      </c>
      <c r="B7417" s="2"/>
      <c r="C7417">
        <v>310.7</v>
      </c>
      <c r="D7417">
        <v>5</v>
      </c>
      <c r="E7417">
        <v>229.38</v>
      </c>
      <c r="F7417" t="s">
        <v>237</v>
      </c>
      <c r="G7417">
        <f>_xlfn.XLOOKUP(A7417,'List of Molecules Used'!$D$3:$D$55,'List of Molecules Used'!$E$3:$E$55,"",0,1)</f>
        <v>388.38</v>
      </c>
      <c r="H7417">
        <f>_xlfn.XLOOKUP(A7417,'List of Molecules Used'!$D$3:$D$55,'List of Molecules Used'!$F$3:$F$55,"",0,1)</f>
        <v>27.774999999999999</v>
      </c>
    </row>
    <row r="7418" spans="1:8">
      <c r="A7418" s="2" t="s">
        <v>203</v>
      </c>
      <c r="B7418" s="2"/>
      <c r="C7418">
        <v>310.7</v>
      </c>
      <c r="D7418">
        <v>5.5</v>
      </c>
      <c r="E7418">
        <v>229.29</v>
      </c>
      <c r="F7418" t="s">
        <v>237</v>
      </c>
      <c r="G7418">
        <f>_xlfn.XLOOKUP(A7418,'List of Molecules Used'!$D$3:$D$55,'List of Molecules Used'!$E$3:$E$55,"",0,1)</f>
        <v>388.38</v>
      </c>
      <c r="H7418">
        <f>_xlfn.XLOOKUP(A7418,'List of Molecules Used'!$D$3:$D$55,'List of Molecules Used'!$F$3:$F$55,"",0,1)</f>
        <v>27.774999999999999</v>
      </c>
    </row>
    <row r="7419" spans="1:8">
      <c r="A7419" s="2" t="s">
        <v>203</v>
      </c>
      <c r="B7419" s="2"/>
      <c r="C7419">
        <v>310.7</v>
      </c>
      <c r="D7419">
        <v>6</v>
      </c>
      <c r="E7419">
        <v>229.2</v>
      </c>
      <c r="F7419" t="s">
        <v>237</v>
      </c>
      <c r="G7419">
        <f>_xlfn.XLOOKUP(A7419,'List of Molecules Used'!$D$3:$D$55,'List of Molecules Used'!$E$3:$E$55,"",0,1)</f>
        <v>388.38</v>
      </c>
      <c r="H7419">
        <f>_xlfn.XLOOKUP(A7419,'List of Molecules Used'!$D$3:$D$55,'List of Molecules Used'!$F$3:$F$55,"",0,1)</f>
        <v>27.774999999999999</v>
      </c>
    </row>
    <row r="7420" spans="1:8">
      <c r="A7420" s="2" t="s">
        <v>203</v>
      </c>
      <c r="B7420" s="2"/>
      <c r="C7420">
        <v>310.7</v>
      </c>
      <c r="D7420">
        <v>6.5</v>
      </c>
      <c r="E7420">
        <v>229.11</v>
      </c>
      <c r="F7420" t="s">
        <v>237</v>
      </c>
      <c r="G7420">
        <f>_xlfn.XLOOKUP(A7420,'List of Molecules Used'!$D$3:$D$55,'List of Molecules Used'!$E$3:$E$55,"",0,1)</f>
        <v>388.38</v>
      </c>
      <c r="H7420">
        <f>_xlfn.XLOOKUP(A7420,'List of Molecules Used'!$D$3:$D$55,'List of Molecules Used'!$F$3:$F$55,"",0,1)</f>
        <v>27.774999999999999</v>
      </c>
    </row>
    <row r="7421" spans="1:8">
      <c r="A7421" s="2" t="s">
        <v>203</v>
      </c>
      <c r="B7421" s="2"/>
      <c r="C7421">
        <v>310.7</v>
      </c>
      <c r="D7421">
        <v>7</v>
      </c>
      <c r="E7421">
        <v>229.02</v>
      </c>
      <c r="F7421" t="s">
        <v>237</v>
      </c>
      <c r="G7421">
        <f>_xlfn.XLOOKUP(A7421,'List of Molecules Used'!$D$3:$D$55,'List of Molecules Used'!$E$3:$E$55,"",0,1)</f>
        <v>388.38</v>
      </c>
      <c r="H7421">
        <f>_xlfn.XLOOKUP(A7421,'List of Molecules Used'!$D$3:$D$55,'List of Molecules Used'!$F$3:$F$55,"",0,1)</f>
        <v>27.774999999999999</v>
      </c>
    </row>
    <row r="7422" spans="1:8">
      <c r="A7422" s="2" t="s">
        <v>203</v>
      </c>
      <c r="B7422" s="2"/>
      <c r="C7422">
        <v>310.7</v>
      </c>
      <c r="D7422">
        <v>7.5</v>
      </c>
      <c r="E7422">
        <v>228.93</v>
      </c>
      <c r="F7422" t="s">
        <v>237</v>
      </c>
      <c r="G7422">
        <f>_xlfn.XLOOKUP(A7422,'List of Molecules Used'!$D$3:$D$55,'List of Molecules Used'!$E$3:$E$55,"",0,1)</f>
        <v>388.38</v>
      </c>
      <c r="H7422">
        <f>_xlfn.XLOOKUP(A7422,'List of Molecules Used'!$D$3:$D$55,'List of Molecules Used'!$F$3:$F$55,"",0,1)</f>
        <v>27.774999999999999</v>
      </c>
    </row>
    <row r="7423" spans="1:8">
      <c r="A7423" s="2" t="s">
        <v>203</v>
      </c>
      <c r="B7423" s="2"/>
      <c r="C7423">
        <v>310.7</v>
      </c>
      <c r="D7423">
        <v>8</v>
      </c>
      <c r="E7423">
        <v>228.84</v>
      </c>
      <c r="F7423" t="s">
        <v>237</v>
      </c>
      <c r="G7423">
        <f>_xlfn.XLOOKUP(A7423,'List of Molecules Used'!$D$3:$D$55,'List of Molecules Used'!$E$3:$E$55,"",0,1)</f>
        <v>388.38</v>
      </c>
      <c r="H7423">
        <f>_xlfn.XLOOKUP(A7423,'List of Molecules Used'!$D$3:$D$55,'List of Molecules Used'!$F$3:$F$55,"",0,1)</f>
        <v>27.774999999999999</v>
      </c>
    </row>
    <row r="7424" spans="1:8">
      <c r="A7424" s="2" t="s">
        <v>203</v>
      </c>
      <c r="B7424" s="2"/>
      <c r="C7424">
        <v>310.7</v>
      </c>
      <c r="D7424">
        <v>8.5</v>
      </c>
      <c r="E7424">
        <v>228.75</v>
      </c>
      <c r="F7424" t="s">
        <v>237</v>
      </c>
      <c r="G7424">
        <f>_xlfn.XLOOKUP(A7424,'List of Molecules Used'!$D$3:$D$55,'List of Molecules Used'!$E$3:$E$55,"",0,1)</f>
        <v>388.38</v>
      </c>
      <c r="H7424">
        <f>_xlfn.XLOOKUP(A7424,'List of Molecules Used'!$D$3:$D$55,'List of Molecules Used'!$F$3:$F$55,"",0,1)</f>
        <v>27.774999999999999</v>
      </c>
    </row>
    <row r="7425" spans="1:8">
      <c r="A7425" s="2" t="s">
        <v>203</v>
      </c>
      <c r="B7425" s="2"/>
      <c r="C7425">
        <v>310.7</v>
      </c>
      <c r="D7425">
        <v>9</v>
      </c>
      <c r="E7425">
        <v>228.67</v>
      </c>
      <c r="F7425" t="s">
        <v>237</v>
      </c>
      <c r="G7425">
        <f>_xlfn.XLOOKUP(A7425,'List of Molecules Used'!$D$3:$D$55,'List of Molecules Used'!$E$3:$E$55,"",0,1)</f>
        <v>388.38</v>
      </c>
      <c r="H7425">
        <f>_xlfn.XLOOKUP(A7425,'List of Molecules Used'!$D$3:$D$55,'List of Molecules Used'!$F$3:$F$55,"",0,1)</f>
        <v>27.774999999999999</v>
      </c>
    </row>
    <row r="7426" spans="1:8">
      <c r="A7426" s="2" t="s">
        <v>203</v>
      </c>
      <c r="B7426" s="2"/>
      <c r="C7426">
        <v>310.7</v>
      </c>
      <c r="D7426">
        <v>9.5</v>
      </c>
      <c r="E7426">
        <v>228.58</v>
      </c>
      <c r="F7426" t="s">
        <v>237</v>
      </c>
      <c r="G7426">
        <f>_xlfn.XLOOKUP(A7426,'List of Molecules Used'!$D$3:$D$55,'List of Molecules Used'!$E$3:$E$55,"",0,1)</f>
        <v>388.38</v>
      </c>
      <c r="H7426">
        <f>_xlfn.XLOOKUP(A7426,'List of Molecules Used'!$D$3:$D$55,'List of Molecules Used'!$F$3:$F$55,"",0,1)</f>
        <v>27.774999999999999</v>
      </c>
    </row>
    <row r="7427" spans="1:8">
      <c r="A7427" s="2" t="s">
        <v>203</v>
      </c>
      <c r="B7427" s="2"/>
      <c r="C7427">
        <v>310.7</v>
      </c>
      <c r="D7427">
        <v>10</v>
      </c>
      <c r="E7427">
        <v>228.5</v>
      </c>
      <c r="F7427" t="s">
        <v>237</v>
      </c>
      <c r="G7427">
        <f>_xlfn.XLOOKUP(A7427,'List of Molecules Used'!$D$3:$D$55,'List of Molecules Used'!$E$3:$E$55,"",0,1)</f>
        <v>388.38</v>
      </c>
      <c r="H7427">
        <f>_xlfn.XLOOKUP(A7427,'List of Molecules Used'!$D$3:$D$55,'List of Molecules Used'!$F$3:$F$55,"",0,1)</f>
        <v>27.774999999999999</v>
      </c>
    </row>
    <row r="7428" spans="1:8">
      <c r="A7428" s="2" t="s">
        <v>203</v>
      </c>
      <c r="B7428" s="2"/>
      <c r="C7428">
        <v>349.54</v>
      </c>
      <c r="D7428">
        <v>1</v>
      </c>
      <c r="E7428">
        <v>172.94</v>
      </c>
      <c r="F7428" t="s">
        <v>238</v>
      </c>
      <c r="G7428">
        <f>_xlfn.XLOOKUP(A7428,'List of Molecules Used'!$D$3:$D$55,'List of Molecules Used'!$E$3:$E$55,"",0,1)</f>
        <v>388.38</v>
      </c>
      <c r="H7428">
        <f>_xlfn.XLOOKUP(A7428,'List of Molecules Used'!$D$3:$D$55,'List of Molecules Used'!$F$3:$F$55,"",0,1)</f>
        <v>27.774999999999999</v>
      </c>
    </row>
    <row r="7429" spans="1:8">
      <c r="A7429" s="2" t="s">
        <v>203</v>
      </c>
      <c r="B7429" s="2"/>
      <c r="C7429">
        <v>349.54</v>
      </c>
      <c r="D7429">
        <v>1.5</v>
      </c>
      <c r="E7429">
        <v>173.52</v>
      </c>
      <c r="F7429" t="s">
        <v>238</v>
      </c>
      <c r="G7429">
        <f>_xlfn.XLOOKUP(A7429,'List of Molecules Used'!$D$3:$D$55,'List of Molecules Used'!$E$3:$E$55,"",0,1)</f>
        <v>388.38</v>
      </c>
      <c r="H7429">
        <f>_xlfn.XLOOKUP(A7429,'List of Molecules Used'!$D$3:$D$55,'List of Molecules Used'!$F$3:$F$55,"",0,1)</f>
        <v>27.774999999999999</v>
      </c>
    </row>
    <row r="7430" spans="1:8">
      <c r="A7430" s="2" t="s">
        <v>203</v>
      </c>
      <c r="B7430" s="2"/>
      <c r="C7430">
        <v>349.54</v>
      </c>
      <c r="D7430">
        <v>2</v>
      </c>
      <c r="E7430">
        <v>174.14</v>
      </c>
      <c r="F7430" t="s">
        <v>238</v>
      </c>
      <c r="G7430">
        <f>_xlfn.XLOOKUP(A7430,'List of Molecules Used'!$D$3:$D$55,'List of Molecules Used'!$E$3:$E$55,"",0,1)</f>
        <v>388.38</v>
      </c>
      <c r="H7430">
        <f>_xlfn.XLOOKUP(A7430,'List of Molecules Used'!$D$3:$D$55,'List of Molecules Used'!$F$3:$F$55,"",0,1)</f>
        <v>27.774999999999999</v>
      </c>
    </row>
    <row r="7431" spans="1:8">
      <c r="A7431" s="2" t="s">
        <v>203</v>
      </c>
      <c r="B7431" s="2"/>
      <c r="C7431">
        <v>349.54</v>
      </c>
      <c r="D7431">
        <v>2.5</v>
      </c>
      <c r="E7431">
        <v>174.8</v>
      </c>
      <c r="F7431" t="s">
        <v>238</v>
      </c>
      <c r="G7431">
        <f>_xlfn.XLOOKUP(A7431,'List of Molecules Used'!$D$3:$D$55,'List of Molecules Used'!$E$3:$E$55,"",0,1)</f>
        <v>388.38</v>
      </c>
      <c r="H7431">
        <f>_xlfn.XLOOKUP(A7431,'List of Molecules Used'!$D$3:$D$55,'List of Molecules Used'!$F$3:$F$55,"",0,1)</f>
        <v>27.774999999999999</v>
      </c>
    </row>
    <row r="7432" spans="1:8">
      <c r="A7432" s="2" t="s">
        <v>203</v>
      </c>
      <c r="B7432" s="2"/>
      <c r="C7432">
        <v>349.54</v>
      </c>
      <c r="D7432">
        <v>3</v>
      </c>
      <c r="E7432">
        <v>175.5</v>
      </c>
      <c r="F7432" t="s">
        <v>238</v>
      </c>
      <c r="G7432">
        <f>_xlfn.XLOOKUP(A7432,'List of Molecules Used'!$D$3:$D$55,'List of Molecules Used'!$E$3:$E$55,"",0,1)</f>
        <v>388.38</v>
      </c>
      <c r="H7432">
        <f>_xlfn.XLOOKUP(A7432,'List of Molecules Used'!$D$3:$D$55,'List of Molecules Used'!$F$3:$F$55,"",0,1)</f>
        <v>27.774999999999999</v>
      </c>
    </row>
    <row r="7433" spans="1:8">
      <c r="A7433" s="2" t="s">
        <v>203</v>
      </c>
      <c r="B7433" s="2"/>
      <c r="C7433">
        <v>349.54</v>
      </c>
      <c r="D7433">
        <v>3.5</v>
      </c>
      <c r="E7433">
        <v>176.26</v>
      </c>
      <c r="F7433" t="s">
        <v>238</v>
      </c>
      <c r="G7433">
        <f>_xlfn.XLOOKUP(A7433,'List of Molecules Used'!$D$3:$D$55,'List of Molecules Used'!$E$3:$E$55,"",0,1)</f>
        <v>388.38</v>
      </c>
      <c r="H7433">
        <f>_xlfn.XLOOKUP(A7433,'List of Molecules Used'!$D$3:$D$55,'List of Molecules Used'!$F$3:$F$55,"",0,1)</f>
        <v>27.774999999999999</v>
      </c>
    </row>
    <row r="7434" spans="1:8">
      <c r="A7434" s="2" t="s">
        <v>203</v>
      </c>
      <c r="B7434" s="2"/>
      <c r="C7434">
        <v>349.54</v>
      </c>
      <c r="D7434">
        <v>4</v>
      </c>
      <c r="E7434">
        <v>177.07</v>
      </c>
      <c r="F7434" t="s">
        <v>238</v>
      </c>
      <c r="G7434">
        <f>_xlfn.XLOOKUP(A7434,'List of Molecules Used'!$D$3:$D$55,'List of Molecules Used'!$E$3:$E$55,"",0,1)</f>
        <v>388.38</v>
      </c>
      <c r="H7434">
        <f>_xlfn.XLOOKUP(A7434,'List of Molecules Used'!$D$3:$D$55,'List of Molecules Used'!$F$3:$F$55,"",0,1)</f>
        <v>27.774999999999999</v>
      </c>
    </row>
    <row r="7435" spans="1:8">
      <c r="A7435" s="2" t="s">
        <v>203</v>
      </c>
      <c r="B7435" s="2"/>
      <c r="C7435">
        <v>349.54</v>
      </c>
      <c r="D7435">
        <v>4.5</v>
      </c>
      <c r="E7435">
        <v>177.94</v>
      </c>
      <c r="F7435" t="s">
        <v>238</v>
      </c>
      <c r="G7435">
        <f>_xlfn.XLOOKUP(A7435,'List of Molecules Used'!$D$3:$D$55,'List of Molecules Used'!$E$3:$E$55,"",0,1)</f>
        <v>388.38</v>
      </c>
      <c r="H7435">
        <f>_xlfn.XLOOKUP(A7435,'List of Molecules Used'!$D$3:$D$55,'List of Molecules Used'!$F$3:$F$55,"",0,1)</f>
        <v>27.774999999999999</v>
      </c>
    </row>
    <row r="7436" spans="1:8">
      <c r="A7436" s="2" t="s">
        <v>203</v>
      </c>
      <c r="B7436" s="2"/>
      <c r="C7436">
        <v>349.54</v>
      </c>
      <c r="D7436">
        <v>5</v>
      </c>
      <c r="E7436">
        <v>178.88</v>
      </c>
      <c r="F7436" t="s">
        <v>238</v>
      </c>
      <c r="G7436">
        <f>_xlfn.XLOOKUP(A7436,'List of Molecules Used'!$D$3:$D$55,'List of Molecules Used'!$E$3:$E$55,"",0,1)</f>
        <v>388.38</v>
      </c>
      <c r="H7436">
        <f>_xlfn.XLOOKUP(A7436,'List of Molecules Used'!$D$3:$D$55,'List of Molecules Used'!$F$3:$F$55,"",0,1)</f>
        <v>27.774999999999999</v>
      </c>
    </row>
    <row r="7437" spans="1:8">
      <c r="A7437" s="2" t="s">
        <v>203</v>
      </c>
      <c r="B7437" s="2"/>
      <c r="C7437">
        <v>349.54</v>
      </c>
      <c r="D7437">
        <v>5.5</v>
      </c>
      <c r="E7437">
        <v>179.9</v>
      </c>
      <c r="F7437" t="s">
        <v>238</v>
      </c>
      <c r="G7437">
        <f>_xlfn.XLOOKUP(A7437,'List of Molecules Used'!$D$3:$D$55,'List of Molecules Used'!$E$3:$E$55,"",0,1)</f>
        <v>388.38</v>
      </c>
      <c r="H7437">
        <f>_xlfn.XLOOKUP(A7437,'List of Molecules Used'!$D$3:$D$55,'List of Molecules Used'!$F$3:$F$55,"",0,1)</f>
        <v>27.774999999999999</v>
      </c>
    </row>
    <row r="7438" spans="1:8">
      <c r="A7438" s="2" t="s">
        <v>203</v>
      </c>
      <c r="B7438" s="2"/>
      <c r="C7438">
        <v>349.54</v>
      </c>
      <c r="D7438">
        <v>6</v>
      </c>
      <c r="E7438">
        <v>181</v>
      </c>
      <c r="F7438" t="s">
        <v>238</v>
      </c>
      <c r="G7438">
        <f>_xlfn.XLOOKUP(A7438,'List of Molecules Used'!$D$3:$D$55,'List of Molecules Used'!$E$3:$E$55,"",0,1)</f>
        <v>388.38</v>
      </c>
      <c r="H7438">
        <f>_xlfn.XLOOKUP(A7438,'List of Molecules Used'!$D$3:$D$55,'List of Molecules Used'!$F$3:$F$55,"",0,1)</f>
        <v>27.774999999999999</v>
      </c>
    </row>
    <row r="7439" spans="1:8">
      <c r="A7439" s="2" t="s">
        <v>203</v>
      </c>
      <c r="B7439" s="2"/>
      <c r="C7439">
        <v>349.54</v>
      </c>
      <c r="D7439">
        <v>6.5</v>
      </c>
      <c r="E7439">
        <v>182.2</v>
      </c>
      <c r="F7439" t="s">
        <v>238</v>
      </c>
      <c r="G7439">
        <f>_xlfn.XLOOKUP(A7439,'List of Molecules Used'!$D$3:$D$55,'List of Molecules Used'!$E$3:$E$55,"",0,1)</f>
        <v>388.38</v>
      </c>
      <c r="H7439">
        <f>_xlfn.XLOOKUP(A7439,'List of Molecules Used'!$D$3:$D$55,'List of Molecules Used'!$F$3:$F$55,"",0,1)</f>
        <v>27.774999999999999</v>
      </c>
    </row>
    <row r="7440" spans="1:8">
      <c r="A7440" s="2" t="s">
        <v>203</v>
      </c>
      <c r="B7440" s="2"/>
      <c r="C7440">
        <v>349.54</v>
      </c>
      <c r="D7440">
        <v>7</v>
      </c>
      <c r="E7440">
        <v>183.5</v>
      </c>
      <c r="F7440" t="s">
        <v>238</v>
      </c>
      <c r="G7440">
        <f>_xlfn.XLOOKUP(A7440,'List of Molecules Used'!$D$3:$D$55,'List of Molecules Used'!$E$3:$E$55,"",0,1)</f>
        <v>388.38</v>
      </c>
      <c r="H7440">
        <f>_xlfn.XLOOKUP(A7440,'List of Molecules Used'!$D$3:$D$55,'List of Molecules Used'!$F$3:$F$55,"",0,1)</f>
        <v>27.774999999999999</v>
      </c>
    </row>
    <row r="7441" spans="1:8">
      <c r="A7441" s="2" t="s">
        <v>203</v>
      </c>
      <c r="B7441" s="2"/>
      <c r="C7441">
        <v>349.54</v>
      </c>
      <c r="D7441">
        <v>7.5</v>
      </c>
      <c r="E7441">
        <v>184.93</v>
      </c>
      <c r="F7441" t="s">
        <v>238</v>
      </c>
      <c r="G7441">
        <f>_xlfn.XLOOKUP(A7441,'List of Molecules Used'!$D$3:$D$55,'List of Molecules Used'!$E$3:$E$55,"",0,1)</f>
        <v>388.38</v>
      </c>
      <c r="H7441">
        <f>_xlfn.XLOOKUP(A7441,'List of Molecules Used'!$D$3:$D$55,'List of Molecules Used'!$F$3:$F$55,"",0,1)</f>
        <v>27.774999999999999</v>
      </c>
    </row>
    <row r="7442" spans="1:8">
      <c r="A7442" s="2" t="s">
        <v>203</v>
      </c>
      <c r="B7442" s="2"/>
      <c r="C7442">
        <v>349.54</v>
      </c>
      <c r="D7442">
        <v>8</v>
      </c>
      <c r="E7442">
        <v>186.5</v>
      </c>
      <c r="F7442" t="s">
        <v>238</v>
      </c>
      <c r="G7442">
        <f>_xlfn.XLOOKUP(A7442,'List of Molecules Used'!$D$3:$D$55,'List of Molecules Used'!$E$3:$E$55,"",0,1)</f>
        <v>388.38</v>
      </c>
      <c r="H7442">
        <f>_xlfn.XLOOKUP(A7442,'List of Molecules Used'!$D$3:$D$55,'List of Molecules Used'!$F$3:$F$55,"",0,1)</f>
        <v>27.774999999999999</v>
      </c>
    </row>
    <row r="7443" spans="1:8">
      <c r="A7443" s="2" t="s">
        <v>203</v>
      </c>
      <c r="B7443" s="2"/>
      <c r="C7443">
        <v>349.54</v>
      </c>
      <c r="D7443">
        <v>8.5</v>
      </c>
      <c r="E7443">
        <v>188.24</v>
      </c>
      <c r="F7443" t="s">
        <v>238</v>
      </c>
      <c r="G7443">
        <f>_xlfn.XLOOKUP(A7443,'List of Molecules Used'!$D$3:$D$55,'List of Molecules Used'!$E$3:$E$55,"",0,1)</f>
        <v>388.38</v>
      </c>
      <c r="H7443">
        <f>_xlfn.XLOOKUP(A7443,'List of Molecules Used'!$D$3:$D$55,'List of Molecules Used'!$F$3:$F$55,"",0,1)</f>
        <v>27.774999999999999</v>
      </c>
    </row>
    <row r="7444" spans="1:8">
      <c r="A7444" s="2" t="s">
        <v>203</v>
      </c>
      <c r="B7444" s="2"/>
      <c r="C7444">
        <v>349.54</v>
      </c>
      <c r="D7444">
        <v>9</v>
      </c>
      <c r="E7444">
        <v>190.17</v>
      </c>
      <c r="F7444" t="s">
        <v>238</v>
      </c>
      <c r="G7444">
        <f>_xlfn.XLOOKUP(A7444,'List of Molecules Used'!$D$3:$D$55,'List of Molecules Used'!$E$3:$E$55,"",0,1)</f>
        <v>388.38</v>
      </c>
      <c r="H7444">
        <f>_xlfn.XLOOKUP(A7444,'List of Molecules Used'!$D$3:$D$55,'List of Molecules Used'!$F$3:$F$55,"",0,1)</f>
        <v>27.774999999999999</v>
      </c>
    </row>
    <row r="7445" spans="1:8">
      <c r="A7445" s="2" t="s">
        <v>203</v>
      </c>
      <c r="B7445" s="2"/>
      <c r="C7445">
        <v>349.54</v>
      </c>
      <c r="D7445">
        <v>9.5</v>
      </c>
      <c r="E7445">
        <v>192.33</v>
      </c>
      <c r="F7445" t="s">
        <v>238</v>
      </c>
      <c r="G7445">
        <f>_xlfn.XLOOKUP(A7445,'List of Molecules Used'!$D$3:$D$55,'List of Molecules Used'!$E$3:$E$55,"",0,1)</f>
        <v>388.38</v>
      </c>
      <c r="H7445">
        <f>_xlfn.XLOOKUP(A7445,'List of Molecules Used'!$D$3:$D$55,'List of Molecules Used'!$F$3:$F$55,"",0,1)</f>
        <v>27.774999999999999</v>
      </c>
    </row>
    <row r="7446" spans="1:8">
      <c r="A7446" s="2" t="s">
        <v>203</v>
      </c>
      <c r="B7446" s="2"/>
      <c r="C7446">
        <v>349.54</v>
      </c>
      <c r="D7446">
        <v>10</v>
      </c>
      <c r="E7446">
        <v>194.77</v>
      </c>
      <c r="F7446" t="s">
        <v>238</v>
      </c>
      <c r="G7446">
        <f>_xlfn.XLOOKUP(A7446,'List of Molecules Used'!$D$3:$D$55,'List of Molecules Used'!$E$3:$E$55,"",0,1)</f>
        <v>388.38</v>
      </c>
      <c r="H7446">
        <f>_xlfn.XLOOKUP(A7446,'List of Molecules Used'!$D$3:$D$55,'List of Molecules Used'!$F$3:$F$55,"",0,1)</f>
        <v>27.774999999999999</v>
      </c>
    </row>
    <row r="7447" spans="1:8">
      <c r="A7447" s="2" t="s">
        <v>203</v>
      </c>
      <c r="B7447" s="2"/>
      <c r="C7447">
        <v>388.38</v>
      </c>
      <c r="D7447">
        <v>1</v>
      </c>
      <c r="E7447">
        <v>183.1</v>
      </c>
      <c r="F7447" t="s">
        <v>238</v>
      </c>
      <c r="G7447">
        <f>_xlfn.XLOOKUP(A7447,'List of Molecules Used'!$D$3:$D$55,'List of Molecules Used'!$E$3:$E$55,"",0,1)</f>
        <v>388.38</v>
      </c>
      <c r="H7447">
        <f>_xlfn.XLOOKUP(A7447,'List of Molecules Used'!$D$3:$D$55,'List of Molecules Used'!$F$3:$F$55,"",0,1)</f>
        <v>27.774999999999999</v>
      </c>
    </row>
    <row r="7448" spans="1:8">
      <c r="A7448" s="2" t="s">
        <v>203</v>
      </c>
      <c r="B7448" s="2"/>
      <c r="C7448">
        <v>388.38</v>
      </c>
      <c r="D7448">
        <v>1.5</v>
      </c>
      <c r="E7448">
        <v>183.49</v>
      </c>
      <c r="F7448" t="s">
        <v>238</v>
      </c>
      <c r="G7448">
        <f>_xlfn.XLOOKUP(A7448,'List of Molecules Used'!$D$3:$D$55,'List of Molecules Used'!$E$3:$E$55,"",0,1)</f>
        <v>388.38</v>
      </c>
      <c r="H7448">
        <f>_xlfn.XLOOKUP(A7448,'List of Molecules Used'!$D$3:$D$55,'List of Molecules Used'!$F$3:$F$55,"",0,1)</f>
        <v>27.774999999999999</v>
      </c>
    </row>
    <row r="7449" spans="1:8">
      <c r="A7449" s="2" t="s">
        <v>203</v>
      </c>
      <c r="B7449" s="2"/>
      <c r="C7449">
        <v>388.38</v>
      </c>
      <c r="D7449">
        <v>2</v>
      </c>
      <c r="E7449">
        <v>183.89</v>
      </c>
      <c r="F7449" t="s">
        <v>238</v>
      </c>
      <c r="G7449">
        <f>_xlfn.XLOOKUP(A7449,'List of Molecules Used'!$D$3:$D$55,'List of Molecules Used'!$E$3:$E$55,"",0,1)</f>
        <v>388.38</v>
      </c>
      <c r="H7449">
        <f>_xlfn.XLOOKUP(A7449,'List of Molecules Used'!$D$3:$D$55,'List of Molecules Used'!$F$3:$F$55,"",0,1)</f>
        <v>27.774999999999999</v>
      </c>
    </row>
    <row r="7450" spans="1:8">
      <c r="A7450" s="2" t="s">
        <v>203</v>
      </c>
      <c r="B7450" s="2"/>
      <c r="C7450">
        <v>388.38</v>
      </c>
      <c r="D7450">
        <v>2.5</v>
      </c>
      <c r="E7450">
        <v>184.32</v>
      </c>
      <c r="F7450" t="s">
        <v>238</v>
      </c>
      <c r="G7450">
        <f>_xlfn.XLOOKUP(A7450,'List of Molecules Used'!$D$3:$D$55,'List of Molecules Used'!$E$3:$E$55,"",0,1)</f>
        <v>388.38</v>
      </c>
      <c r="H7450">
        <f>_xlfn.XLOOKUP(A7450,'List of Molecules Used'!$D$3:$D$55,'List of Molecules Used'!$F$3:$F$55,"",0,1)</f>
        <v>27.774999999999999</v>
      </c>
    </row>
    <row r="7451" spans="1:8">
      <c r="A7451" s="2" t="s">
        <v>203</v>
      </c>
      <c r="B7451" s="2"/>
      <c r="C7451">
        <v>388.38</v>
      </c>
      <c r="D7451">
        <v>3</v>
      </c>
      <c r="E7451">
        <v>184.75</v>
      </c>
      <c r="F7451" t="s">
        <v>238</v>
      </c>
      <c r="G7451">
        <f>_xlfn.XLOOKUP(A7451,'List of Molecules Used'!$D$3:$D$55,'List of Molecules Used'!$E$3:$E$55,"",0,1)</f>
        <v>388.38</v>
      </c>
      <c r="H7451">
        <f>_xlfn.XLOOKUP(A7451,'List of Molecules Used'!$D$3:$D$55,'List of Molecules Used'!$F$3:$F$55,"",0,1)</f>
        <v>27.774999999999999</v>
      </c>
    </row>
    <row r="7452" spans="1:8">
      <c r="A7452" s="2" t="s">
        <v>203</v>
      </c>
      <c r="B7452" s="2"/>
      <c r="C7452">
        <v>388.38</v>
      </c>
      <c r="D7452">
        <v>3.5</v>
      </c>
      <c r="E7452">
        <v>185.21</v>
      </c>
      <c r="F7452" t="s">
        <v>238</v>
      </c>
      <c r="G7452">
        <f>_xlfn.XLOOKUP(A7452,'List of Molecules Used'!$D$3:$D$55,'List of Molecules Used'!$E$3:$E$55,"",0,1)</f>
        <v>388.38</v>
      </c>
      <c r="H7452">
        <f>_xlfn.XLOOKUP(A7452,'List of Molecules Used'!$D$3:$D$55,'List of Molecules Used'!$F$3:$F$55,"",0,1)</f>
        <v>27.774999999999999</v>
      </c>
    </row>
    <row r="7453" spans="1:8">
      <c r="A7453" s="2" t="s">
        <v>203</v>
      </c>
      <c r="B7453" s="2"/>
      <c r="C7453">
        <v>388.38</v>
      </c>
      <c r="D7453">
        <v>4</v>
      </c>
      <c r="E7453">
        <v>185.69</v>
      </c>
      <c r="F7453" t="s">
        <v>238</v>
      </c>
      <c r="G7453">
        <f>_xlfn.XLOOKUP(A7453,'List of Molecules Used'!$D$3:$D$55,'List of Molecules Used'!$E$3:$E$55,"",0,1)</f>
        <v>388.38</v>
      </c>
      <c r="H7453">
        <f>_xlfn.XLOOKUP(A7453,'List of Molecules Used'!$D$3:$D$55,'List of Molecules Used'!$F$3:$F$55,"",0,1)</f>
        <v>27.774999999999999</v>
      </c>
    </row>
    <row r="7454" spans="1:8">
      <c r="A7454" s="2" t="s">
        <v>203</v>
      </c>
      <c r="B7454" s="2"/>
      <c r="C7454">
        <v>388.38</v>
      </c>
      <c r="D7454">
        <v>4.5</v>
      </c>
      <c r="E7454">
        <v>186.18</v>
      </c>
      <c r="F7454" t="s">
        <v>238</v>
      </c>
      <c r="G7454">
        <f>_xlfn.XLOOKUP(A7454,'List of Molecules Used'!$D$3:$D$55,'List of Molecules Used'!$E$3:$E$55,"",0,1)</f>
        <v>388.38</v>
      </c>
      <c r="H7454">
        <f>_xlfn.XLOOKUP(A7454,'List of Molecules Used'!$D$3:$D$55,'List of Molecules Used'!$F$3:$F$55,"",0,1)</f>
        <v>27.774999999999999</v>
      </c>
    </row>
    <row r="7455" spans="1:8">
      <c r="A7455" s="2" t="s">
        <v>203</v>
      </c>
      <c r="B7455" s="2"/>
      <c r="C7455">
        <v>388.38</v>
      </c>
      <c r="D7455">
        <v>5</v>
      </c>
      <c r="E7455">
        <v>186.7</v>
      </c>
      <c r="F7455" t="s">
        <v>238</v>
      </c>
      <c r="G7455">
        <f>_xlfn.XLOOKUP(A7455,'List of Molecules Used'!$D$3:$D$55,'List of Molecules Used'!$E$3:$E$55,"",0,1)</f>
        <v>388.38</v>
      </c>
      <c r="H7455">
        <f>_xlfn.XLOOKUP(A7455,'List of Molecules Used'!$D$3:$D$55,'List of Molecules Used'!$F$3:$F$55,"",0,1)</f>
        <v>27.774999999999999</v>
      </c>
    </row>
    <row r="7456" spans="1:8">
      <c r="A7456" s="2" t="s">
        <v>203</v>
      </c>
      <c r="B7456" s="2"/>
      <c r="C7456">
        <v>388.38</v>
      </c>
      <c r="D7456">
        <v>5.5</v>
      </c>
      <c r="E7456">
        <v>187.24</v>
      </c>
      <c r="F7456" t="s">
        <v>238</v>
      </c>
      <c r="G7456">
        <f>_xlfn.XLOOKUP(A7456,'List of Molecules Used'!$D$3:$D$55,'List of Molecules Used'!$E$3:$E$55,"",0,1)</f>
        <v>388.38</v>
      </c>
      <c r="H7456">
        <f>_xlfn.XLOOKUP(A7456,'List of Molecules Used'!$D$3:$D$55,'List of Molecules Used'!$F$3:$F$55,"",0,1)</f>
        <v>27.774999999999999</v>
      </c>
    </row>
    <row r="7457" spans="1:8">
      <c r="A7457" s="2" t="s">
        <v>203</v>
      </c>
      <c r="B7457" s="2"/>
      <c r="C7457">
        <v>388.38</v>
      </c>
      <c r="D7457">
        <v>6</v>
      </c>
      <c r="E7457">
        <v>187.81</v>
      </c>
      <c r="F7457" t="s">
        <v>238</v>
      </c>
      <c r="G7457">
        <f>_xlfn.XLOOKUP(A7457,'List of Molecules Used'!$D$3:$D$55,'List of Molecules Used'!$E$3:$E$55,"",0,1)</f>
        <v>388.38</v>
      </c>
      <c r="H7457">
        <f>_xlfn.XLOOKUP(A7457,'List of Molecules Used'!$D$3:$D$55,'List of Molecules Used'!$F$3:$F$55,"",0,1)</f>
        <v>27.774999999999999</v>
      </c>
    </row>
    <row r="7458" spans="1:8">
      <c r="A7458" s="2" t="s">
        <v>203</v>
      </c>
      <c r="B7458" s="2"/>
      <c r="C7458">
        <v>388.38</v>
      </c>
      <c r="D7458">
        <v>6.5</v>
      </c>
      <c r="E7458">
        <v>188.4</v>
      </c>
      <c r="F7458" t="s">
        <v>238</v>
      </c>
      <c r="G7458">
        <f>_xlfn.XLOOKUP(A7458,'List of Molecules Used'!$D$3:$D$55,'List of Molecules Used'!$E$3:$E$55,"",0,1)</f>
        <v>388.38</v>
      </c>
      <c r="H7458">
        <f>_xlfn.XLOOKUP(A7458,'List of Molecules Used'!$D$3:$D$55,'List of Molecules Used'!$F$3:$F$55,"",0,1)</f>
        <v>27.774999999999999</v>
      </c>
    </row>
    <row r="7459" spans="1:8">
      <c r="A7459" s="2" t="s">
        <v>203</v>
      </c>
      <c r="B7459" s="2"/>
      <c r="C7459">
        <v>388.38</v>
      </c>
      <c r="D7459">
        <v>7</v>
      </c>
      <c r="E7459">
        <v>189.02</v>
      </c>
      <c r="F7459" t="s">
        <v>238</v>
      </c>
      <c r="G7459">
        <f>_xlfn.XLOOKUP(A7459,'List of Molecules Used'!$D$3:$D$55,'List of Molecules Used'!$E$3:$E$55,"",0,1)</f>
        <v>388.38</v>
      </c>
      <c r="H7459">
        <f>_xlfn.XLOOKUP(A7459,'List of Molecules Used'!$D$3:$D$55,'List of Molecules Used'!$F$3:$F$55,"",0,1)</f>
        <v>27.774999999999999</v>
      </c>
    </row>
    <row r="7460" spans="1:8">
      <c r="A7460" s="2" t="s">
        <v>203</v>
      </c>
      <c r="B7460" s="2"/>
      <c r="C7460">
        <v>388.38</v>
      </c>
      <c r="D7460">
        <v>7.5</v>
      </c>
      <c r="E7460">
        <v>189.68</v>
      </c>
      <c r="F7460" t="s">
        <v>238</v>
      </c>
      <c r="G7460">
        <f>_xlfn.XLOOKUP(A7460,'List of Molecules Used'!$D$3:$D$55,'List of Molecules Used'!$E$3:$E$55,"",0,1)</f>
        <v>388.38</v>
      </c>
      <c r="H7460">
        <f>_xlfn.XLOOKUP(A7460,'List of Molecules Used'!$D$3:$D$55,'List of Molecules Used'!$F$3:$F$55,"",0,1)</f>
        <v>27.774999999999999</v>
      </c>
    </row>
    <row r="7461" spans="1:8">
      <c r="A7461" s="2" t="s">
        <v>203</v>
      </c>
      <c r="B7461" s="2"/>
      <c r="C7461">
        <v>388.38</v>
      </c>
      <c r="D7461">
        <v>8</v>
      </c>
      <c r="E7461">
        <v>190.36</v>
      </c>
      <c r="F7461" t="s">
        <v>238</v>
      </c>
      <c r="G7461">
        <f>_xlfn.XLOOKUP(A7461,'List of Molecules Used'!$D$3:$D$55,'List of Molecules Used'!$E$3:$E$55,"",0,1)</f>
        <v>388.38</v>
      </c>
      <c r="H7461">
        <f>_xlfn.XLOOKUP(A7461,'List of Molecules Used'!$D$3:$D$55,'List of Molecules Used'!$F$3:$F$55,"",0,1)</f>
        <v>27.774999999999999</v>
      </c>
    </row>
    <row r="7462" spans="1:8">
      <c r="A7462" s="2" t="s">
        <v>203</v>
      </c>
      <c r="B7462" s="2"/>
      <c r="C7462">
        <v>388.38</v>
      </c>
      <c r="D7462">
        <v>8.5</v>
      </c>
      <c r="E7462">
        <v>191.08</v>
      </c>
      <c r="F7462" t="s">
        <v>238</v>
      </c>
      <c r="G7462">
        <f>_xlfn.XLOOKUP(A7462,'List of Molecules Used'!$D$3:$D$55,'List of Molecules Used'!$E$3:$E$55,"",0,1)</f>
        <v>388.38</v>
      </c>
      <c r="H7462">
        <f>_xlfn.XLOOKUP(A7462,'List of Molecules Used'!$D$3:$D$55,'List of Molecules Used'!$F$3:$F$55,"",0,1)</f>
        <v>27.774999999999999</v>
      </c>
    </row>
    <row r="7463" spans="1:8">
      <c r="A7463" s="2" t="s">
        <v>203</v>
      </c>
      <c r="B7463" s="2"/>
      <c r="C7463">
        <v>388.38</v>
      </c>
      <c r="D7463">
        <v>9</v>
      </c>
      <c r="E7463">
        <v>191.84</v>
      </c>
      <c r="F7463" t="s">
        <v>238</v>
      </c>
      <c r="G7463">
        <f>_xlfn.XLOOKUP(A7463,'List of Molecules Used'!$D$3:$D$55,'List of Molecules Used'!$E$3:$E$55,"",0,1)</f>
        <v>388.38</v>
      </c>
      <c r="H7463">
        <f>_xlfn.XLOOKUP(A7463,'List of Molecules Used'!$D$3:$D$55,'List of Molecules Used'!$F$3:$F$55,"",0,1)</f>
        <v>27.774999999999999</v>
      </c>
    </row>
    <row r="7464" spans="1:8">
      <c r="A7464" s="2" t="s">
        <v>203</v>
      </c>
      <c r="B7464" s="2"/>
      <c r="C7464">
        <v>388.38</v>
      </c>
      <c r="D7464">
        <v>9.5</v>
      </c>
      <c r="E7464">
        <v>192.63</v>
      </c>
      <c r="F7464" t="s">
        <v>238</v>
      </c>
      <c r="G7464">
        <f>_xlfn.XLOOKUP(A7464,'List of Molecules Used'!$D$3:$D$55,'List of Molecules Used'!$E$3:$E$55,"",0,1)</f>
        <v>388.38</v>
      </c>
      <c r="H7464">
        <f>_xlfn.XLOOKUP(A7464,'List of Molecules Used'!$D$3:$D$55,'List of Molecules Used'!$F$3:$F$55,"",0,1)</f>
        <v>27.774999999999999</v>
      </c>
    </row>
    <row r="7465" spans="1:8">
      <c r="A7465" s="2" t="s">
        <v>203</v>
      </c>
      <c r="B7465" s="2"/>
      <c r="C7465">
        <v>388.38</v>
      </c>
      <c r="D7465">
        <v>10</v>
      </c>
      <c r="E7465">
        <v>193.47</v>
      </c>
      <c r="F7465" t="s">
        <v>238</v>
      </c>
      <c r="G7465">
        <f>_xlfn.XLOOKUP(A7465,'List of Molecules Used'!$D$3:$D$55,'List of Molecules Used'!$E$3:$E$55,"",0,1)</f>
        <v>388.38</v>
      </c>
      <c r="H7465">
        <f>_xlfn.XLOOKUP(A7465,'List of Molecules Used'!$D$3:$D$55,'List of Molecules Used'!$F$3:$F$55,"",0,1)</f>
        <v>27.774999999999999</v>
      </c>
    </row>
    <row r="7466" spans="1:8">
      <c r="A7466" s="2" t="s">
        <v>203</v>
      </c>
      <c r="B7466" s="2"/>
      <c r="C7466">
        <v>427.22</v>
      </c>
      <c r="D7466">
        <v>1</v>
      </c>
      <c r="E7466">
        <v>192.4</v>
      </c>
      <c r="F7466" t="s">
        <v>238</v>
      </c>
      <c r="G7466">
        <f>_xlfn.XLOOKUP(A7466,'List of Molecules Used'!$D$3:$D$55,'List of Molecules Used'!$E$3:$E$55,"",0,1)</f>
        <v>388.38</v>
      </c>
      <c r="H7466">
        <f>_xlfn.XLOOKUP(A7466,'List of Molecules Used'!$D$3:$D$55,'List of Molecules Used'!$F$3:$F$55,"",0,1)</f>
        <v>27.774999999999999</v>
      </c>
    </row>
    <row r="7467" spans="1:8">
      <c r="A7467" s="2" t="s">
        <v>203</v>
      </c>
      <c r="B7467" s="2"/>
      <c r="C7467">
        <v>427.22</v>
      </c>
      <c r="D7467">
        <v>1.5</v>
      </c>
      <c r="E7467">
        <v>192.68</v>
      </c>
      <c r="F7467" t="s">
        <v>238</v>
      </c>
      <c r="G7467">
        <f>_xlfn.XLOOKUP(A7467,'List of Molecules Used'!$D$3:$D$55,'List of Molecules Used'!$E$3:$E$55,"",0,1)</f>
        <v>388.38</v>
      </c>
      <c r="H7467">
        <f>_xlfn.XLOOKUP(A7467,'List of Molecules Used'!$D$3:$D$55,'List of Molecules Used'!$F$3:$F$55,"",0,1)</f>
        <v>27.774999999999999</v>
      </c>
    </row>
    <row r="7468" spans="1:8">
      <c r="A7468" s="2" t="s">
        <v>203</v>
      </c>
      <c r="B7468" s="2"/>
      <c r="C7468">
        <v>427.22</v>
      </c>
      <c r="D7468">
        <v>2</v>
      </c>
      <c r="E7468">
        <v>192.96</v>
      </c>
      <c r="F7468" t="s">
        <v>238</v>
      </c>
      <c r="G7468">
        <f>_xlfn.XLOOKUP(A7468,'List of Molecules Used'!$D$3:$D$55,'List of Molecules Used'!$E$3:$E$55,"",0,1)</f>
        <v>388.38</v>
      </c>
      <c r="H7468">
        <f>_xlfn.XLOOKUP(A7468,'List of Molecules Used'!$D$3:$D$55,'List of Molecules Used'!$F$3:$F$55,"",0,1)</f>
        <v>27.774999999999999</v>
      </c>
    </row>
    <row r="7469" spans="1:8">
      <c r="A7469" s="2" t="s">
        <v>203</v>
      </c>
      <c r="B7469" s="2"/>
      <c r="C7469">
        <v>427.22</v>
      </c>
      <c r="D7469">
        <v>2.5</v>
      </c>
      <c r="E7469">
        <v>193.25</v>
      </c>
      <c r="F7469" t="s">
        <v>238</v>
      </c>
      <c r="G7469">
        <f>_xlfn.XLOOKUP(A7469,'List of Molecules Used'!$D$3:$D$55,'List of Molecules Used'!$E$3:$E$55,"",0,1)</f>
        <v>388.38</v>
      </c>
      <c r="H7469">
        <f>_xlfn.XLOOKUP(A7469,'List of Molecules Used'!$D$3:$D$55,'List of Molecules Used'!$F$3:$F$55,"",0,1)</f>
        <v>27.774999999999999</v>
      </c>
    </row>
    <row r="7470" spans="1:8">
      <c r="A7470" s="2" t="s">
        <v>203</v>
      </c>
      <c r="B7470" s="2"/>
      <c r="C7470">
        <v>427.22</v>
      </c>
      <c r="D7470">
        <v>3</v>
      </c>
      <c r="E7470">
        <v>193.55</v>
      </c>
      <c r="F7470" t="s">
        <v>238</v>
      </c>
      <c r="G7470">
        <f>_xlfn.XLOOKUP(A7470,'List of Molecules Used'!$D$3:$D$55,'List of Molecules Used'!$E$3:$E$55,"",0,1)</f>
        <v>388.38</v>
      </c>
      <c r="H7470">
        <f>_xlfn.XLOOKUP(A7470,'List of Molecules Used'!$D$3:$D$55,'List of Molecules Used'!$F$3:$F$55,"",0,1)</f>
        <v>27.774999999999999</v>
      </c>
    </row>
    <row r="7471" spans="1:8">
      <c r="A7471" s="2" t="s">
        <v>203</v>
      </c>
      <c r="B7471" s="2"/>
      <c r="C7471">
        <v>427.22</v>
      </c>
      <c r="D7471">
        <v>3.5</v>
      </c>
      <c r="E7471">
        <v>193.85</v>
      </c>
      <c r="F7471" t="s">
        <v>238</v>
      </c>
      <c r="G7471">
        <f>_xlfn.XLOOKUP(A7471,'List of Molecules Used'!$D$3:$D$55,'List of Molecules Used'!$E$3:$E$55,"",0,1)</f>
        <v>388.38</v>
      </c>
      <c r="H7471">
        <f>_xlfn.XLOOKUP(A7471,'List of Molecules Used'!$D$3:$D$55,'List of Molecules Used'!$F$3:$F$55,"",0,1)</f>
        <v>27.774999999999999</v>
      </c>
    </row>
    <row r="7472" spans="1:8">
      <c r="A7472" s="2" t="s">
        <v>203</v>
      </c>
      <c r="B7472" s="2"/>
      <c r="C7472">
        <v>427.22</v>
      </c>
      <c r="D7472">
        <v>4</v>
      </c>
      <c r="E7472">
        <v>194.17</v>
      </c>
      <c r="F7472" t="s">
        <v>238</v>
      </c>
      <c r="G7472">
        <f>_xlfn.XLOOKUP(A7472,'List of Molecules Used'!$D$3:$D$55,'List of Molecules Used'!$E$3:$E$55,"",0,1)</f>
        <v>388.38</v>
      </c>
      <c r="H7472">
        <f>_xlfn.XLOOKUP(A7472,'List of Molecules Used'!$D$3:$D$55,'List of Molecules Used'!$F$3:$F$55,"",0,1)</f>
        <v>27.774999999999999</v>
      </c>
    </row>
    <row r="7473" spans="1:8">
      <c r="A7473" s="2" t="s">
        <v>203</v>
      </c>
      <c r="B7473" s="2"/>
      <c r="C7473">
        <v>427.22</v>
      </c>
      <c r="D7473">
        <v>4.5</v>
      </c>
      <c r="E7473">
        <v>194.49</v>
      </c>
      <c r="F7473" t="s">
        <v>238</v>
      </c>
      <c r="G7473">
        <f>_xlfn.XLOOKUP(A7473,'List of Molecules Used'!$D$3:$D$55,'List of Molecules Used'!$E$3:$E$55,"",0,1)</f>
        <v>388.38</v>
      </c>
      <c r="H7473">
        <f>_xlfn.XLOOKUP(A7473,'List of Molecules Used'!$D$3:$D$55,'List of Molecules Used'!$F$3:$F$55,"",0,1)</f>
        <v>27.774999999999999</v>
      </c>
    </row>
    <row r="7474" spans="1:8">
      <c r="A7474" s="2" t="s">
        <v>203</v>
      </c>
      <c r="B7474" s="2"/>
      <c r="C7474">
        <v>427.22</v>
      </c>
      <c r="D7474">
        <v>5</v>
      </c>
      <c r="E7474">
        <v>194.82</v>
      </c>
      <c r="F7474" t="s">
        <v>238</v>
      </c>
      <c r="G7474">
        <f>_xlfn.XLOOKUP(A7474,'List of Molecules Used'!$D$3:$D$55,'List of Molecules Used'!$E$3:$E$55,"",0,1)</f>
        <v>388.38</v>
      </c>
      <c r="H7474">
        <f>_xlfn.XLOOKUP(A7474,'List of Molecules Used'!$D$3:$D$55,'List of Molecules Used'!$F$3:$F$55,"",0,1)</f>
        <v>27.774999999999999</v>
      </c>
    </row>
    <row r="7475" spans="1:8">
      <c r="A7475" s="2" t="s">
        <v>203</v>
      </c>
      <c r="B7475" s="2"/>
      <c r="C7475">
        <v>427.22</v>
      </c>
      <c r="D7475">
        <v>5.5</v>
      </c>
      <c r="E7475">
        <v>195.16</v>
      </c>
      <c r="F7475" t="s">
        <v>238</v>
      </c>
      <c r="G7475">
        <f>_xlfn.XLOOKUP(A7475,'List of Molecules Used'!$D$3:$D$55,'List of Molecules Used'!$E$3:$E$55,"",0,1)</f>
        <v>388.38</v>
      </c>
      <c r="H7475">
        <f>_xlfn.XLOOKUP(A7475,'List of Molecules Used'!$D$3:$D$55,'List of Molecules Used'!$F$3:$F$55,"",0,1)</f>
        <v>27.774999999999999</v>
      </c>
    </row>
    <row r="7476" spans="1:8">
      <c r="A7476" s="2" t="s">
        <v>203</v>
      </c>
      <c r="B7476" s="2"/>
      <c r="C7476">
        <v>427.22</v>
      </c>
      <c r="D7476">
        <v>6</v>
      </c>
      <c r="E7476">
        <v>195.51</v>
      </c>
      <c r="F7476" t="s">
        <v>238</v>
      </c>
      <c r="G7476">
        <f>_xlfn.XLOOKUP(A7476,'List of Molecules Used'!$D$3:$D$55,'List of Molecules Used'!$E$3:$E$55,"",0,1)</f>
        <v>388.38</v>
      </c>
      <c r="H7476">
        <f>_xlfn.XLOOKUP(A7476,'List of Molecules Used'!$D$3:$D$55,'List of Molecules Used'!$F$3:$F$55,"",0,1)</f>
        <v>27.774999999999999</v>
      </c>
    </row>
    <row r="7477" spans="1:8">
      <c r="A7477" s="2" t="s">
        <v>203</v>
      </c>
      <c r="B7477" s="2"/>
      <c r="C7477">
        <v>427.22</v>
      </c>
      <c r="D7477">
        <v>6.5</v>
      </c>
      <c r="E7477">
        <v>195.87</v>
      </c>
      <c r="F7477" t="s">
        <v>238</v>
      </c>
      <c r="G7477">
        <f>_xlfn.XLOOKUP(A7477,'List of Molecules Used'!$D$3:$D$55,'List of Molecules Used'!$E$3:$E$55,"",0,1)</f>
        <v>388.38</v>
      </c>
      <c r="H7477">
        <f>_xlfn.XLOOKUP(A7477,'List of Molecules Used'!$D$3:$D$55,'List of Molecules Used'!$F$3:$F$55,"",0,1)</f>
        <v>27.774999999999999</v>
      </c>
    </row>
    <row r="7478" spans="1:8">
      <c r="A7478" s="2" t="s">
        <v>203</v>
      </c>
      <c r="B7478" s="2"/>
      <c r="C7478">
        <v>427.22</v>
      </c>
      <c r="D7478">
        <v>7</v>
      </c>
      <c r="E7478">
        <v>196.24</v>
      </c>
      <c r="F7478" t="s">
        <v>238</v>
      </c>
      <c r="G7478">
        <f>_xlfn.XLOOKUP(A7478,'List of Molecules Used'!$D$3:$D$55,'List of Molecules Used'!$E$3:$E$55,"",0,1)</f>
        <v>388.38</v>
      </c>
      <c r="H7478">
        <f>_xlfn.XLOOKUP(A7478,'List of Molecules Used'!$D$3:$D$55,'List of Molecules Used'!$F$3:$F$55,"",0,1)</f>
        <v>27.774999999999999</v>
      </c>
    </row>
    <row r="7479" spans="1:8">
      <c r="A7479" s="2" t="s">
        <v>203</v>
      </c>
      <c r="B7479" s="2"/>
      <c r="C7479">
        <v>427.22</v>
      </c>
      <c r="D7479">
        <v>7.5</v>
      </c>
      <c r="E7479">
        <v>196.62</v>
      </c>
      <c r="F7479" t="s">
        <v>238</v>
      </c>
      <c r="G7479">
        <f>_xlfn.XLOOKUP(A7479,'List of Molecules Used'!$D$3:$D$55,'List of Molecules Used'!$E$3:$E$55,"",0,1)</f>
        <v>388.38</v>
      </c>
      <c r="H7479">
        <f>_xlfn.XLOOKUP(A7479,'List of Molecules Used'!$D$3:$D$55,'List of Molecules Used'!$F$3:$F$55,"",0,1)</f>
        <v>27.774999999999999</v>
      </c>
    </row>
    <row r="7480" spans="1:8">
      <c r="A7480" s="2" t="s">
        <v>203</v>
      </c>
      <c r="B7480" s="2"/>
      <c r="C7480">
        <v>427.22</v>
      </c>
      <c r="D7480">
        <v>8</v>
      </c>
      <c r="E7480">
        <v>197.01</v>
      </c>
      <c r="F7480" t="s">
        <v>238</v>
      </c>
      <c r="G7480">
        <f>_xlfn.XLOOKUP(A7480,'List of Molecules Used'!$D$3:$D$55,'List of Molecules Used'!$E$3:$E$55,"",0,1)</f>
        <v>388.38</v>
      </c>
      <c r="H7480">
        <f>_xlfn.XLOOKUP(A7480,'List of Molecules Used'!$D$3:$D$55,'List of Molecules Used'!$F$3:$F$55,"",0,1)</f>
        <v>27.774999999999999</v>
      </c>
    </row>
    <row r="7481" spans="1:8">
      <c r="A7481" s="2" t="s">
        <v>203</v>
      </c>
      <c r="B7481" s="2"/>
      <c r="C7481">
        <v>427.22</v>
      </c>
      <c r="D7481">
        <v>8.5</v>
      </c>
      <c r="E7481">
        <v>197.42</v>
      </c>
      <c r="F7481" t="s">
        <v>238</v>
      </c>
      <c r="G7481">
        <f>_xlfn.XLOOKUP(A7481,'List of Molecules Used'!$D$3:$D$55,'List of Molecules Used'!$E$3:$E$55,"",0,1)</f>
        <v>388.38</v>
      </c>
      <c r="H7481">
        <f>_xlfn.XLOOKUP(A7481,'List of Molecules Used'!$D$3:$D$55,'List of Molecules Used'!$F$3:$F$55,"",0,1)</f>
        <v>27.774999999999999</v>
      </c>
    </row>
    <row r="7482" spans="1:8">
      <c r="A7482" s="2" t="s">
        <v>203</v>
      </c>
      <c r="B7482" s="2"/>
      <c r="C7482">
        <v>427.22</v>
      </c>
      <c r="D7482">
        <v>9</v>
      </c>
      <c r="E7482">
        <v>197.83</v>
      </c>
      <c r="F7482" t="s">
        <v>238</v>
      </c>
      <c r="G7482">
        <f>_xlfn.XLOOKUP(A7482,'List of Molecules Used'!$D$3:$D$55,'List of Molecules Used'!$E$3:$E$55,"",0,1)</f>
        <v>388.38</v>
      </c>
      <c r="H7482">
        <f>_xlfn.XLOOKUP(A7482,'List of Molecules Used'!$D$3:$D$55,'List of Molecules Used'!$F$3:$F$55,"",0,1)</f>
        <v>27.774999999999999</v>
      </c>
    </row>
    <row r="7483" spans="1:8">
      <c r="A7483" s="2" t="s">
        <v>203</v>
      </c>
      <c r="B7483" s="2"/>
      <c r="C7483">
        <v>427.22</v>
      </c>
      <c r="D7483">
        <v>9.5</v>
      </c>
      <c r="E7483">
        <v>198.26</v>
      </c>
      <c r="F7483" t="s">
        <v>238</v>
      </c>
      <c r="G7483">
        <f>_xlfn.XLOOKUP(A7483,'List of Molecules Used'!$D$3:$D$55,'List of Molecules Used'!$E$3:$E$55,"",0,1)</f>
        <v>388.38</v>
      </c>
      <c r="H7483">
        <f>_xlfn.XLOOKUP(A7483,'List of Molecules Used'!$D$3:$D$55,'List of Molecules Used'!$F$3:$F$55,"",0,1)</f>
        <v>27.774999999999999</v>
      </c>
    </row>
    <row r="7484" spans="1:8">
      <c r="A7484" s="2" t="s">
        <v>203</v>
      </c>
      <c r="B7484" s="2"/>
      <c r="C7484">
        <v>427.22</v>
      </c>
      <c r="D7484">
        <v>10</v>
      </c>
      <c r="E7484">
        <v>198.7</v>
      </c>
      <c r="F7484" t="s">
        <v>238</v>
      </c>
      <c r="G7484">
        <f>_xlfn.XLOOKUP(A7484,'List of Molecules Used'!$D$3:$D$55,'List of Molecules Used'!$E$3:$E$55,"",0,1)</f>
        <v>388.38</v>
      </c>
      <c r="H7484">
        <f>_xlfn.XLOOKUP(A7484,'List of Molecules Used'!$D$3:$D$55,'List of Molecules Used'!$F$3:$F$55,"",0,1)</f>
        <v>27.774999999999999</v>
      </c>
    </row>
    <row r="7485" spans="1:8">
      <c r="A7485" s="2" t="s">
        <v>203</v>
      </c>
      <c r="B7485" s="2"/>
      <c r="C7485">
        <v>466.06</v>
      </c>
      <c r="D7485">
        <v>1</v>
      </c>
      <c r="E7485">
        <v>200.83</v>
      </c>
      <c r="F7485" t="s">
        <v>238</v>
      </c>
      <c r="G7485">
        <f>_xlfn.XLOOKUP(A7485,'List of Molecules Used'!$D$3:$D$55,'List of Molecules Used'!$E$3:$E$55,"",0,1)</f>
        <v>388.38</v>
      </c>
      <c r="H7485">
        <f>_xlfn.XLOOKUP(A7485,'List of Molecules Used'!$D$3:$D$55,'List of Molecules Used'!$F$3:$F$55,"",0,1)</f>
        <v>27.774999999999999</v>
      </c>
    </row>
    <row r="7486" spans="1:8">
      <c r="A7486" s="2" t="s">
        <v>203</v>
      </c>
      <c r="B7486" s="2"/>
      <c r="C7486">
        <v>466.06</v>
      </c>
      <c r="D7486">
        <v>1.5</v>
      </c>
      <c r="E7486">
        <v>201.04</v>
      </c>
      <c r="F7486" t="s">
        <v>238</v>
      </c>
      <c r="G7486">
        <f>_xlfn.XLOOKUP(A7486,'List of Molecules Used'!$D$3:$D$55,'List of Molecules Used'!$E$3:$E$55,"",0,1)</f>
        <v>388.38</v>
      </c>
      <c r="H7486">
        <f>_xlfn.XLOOKUP(A7486,'List of Molecules Used'!$D$3:$D$55,'List of Molecules Used'!$F$3:$F$55,"",0,1)</f>
        <v>27.774999999999999</v>
      </c>
    </row>
    <row r="7487" spans="1:8">
      <c r="A7487" s="2" t="s">
        <v>203</v>
      </c>
      <c r="B7487" s="2"/>
      <c r="C7487">
        <v>466.06</v>
      </c>
      <c r="D7487">
        <v>2</v>
      </c>
      <c r="E7487">
        <v>201.25</v>
      </c>
      <c r="F7487" t="s">
        <v>238</v>
      </c>
      <c r="G7487">
        <f>_xlfn.XLOOKUP(A7487,'List of Molecules Used'!$D$3:$D$55,'List of Molecules Used'!$E$3:$E$55,"",0,1)</f>
        <v>388.38</v>
      </c>
      <c r="H7487">
        <f>_xlfn.XLOOKUP(A7487,'List of Molecules Used'!$D$3:$D$55,'List of Molecules Used'!$F$3:$F$55,"",0,1)</f>
        <v>27.774999999999999</v>
      </c>
    </row>
    <row r="7488" spans="1:8">
      <c r="A7488" s="2" t="s">
        <v>203</v>
      </c>
      <c r="B7488" s="2"/>
      <c r="C7488">
        <v>466.06</v>
      </c>
      <c r="D7488">
        <v>2.5</v>
      </c>
      <c r="E7488">
        <v>201.46</v>
      </c>
      <c r="F7488" t="s">
        <v>238</v>
      </c>
      <c r="G7488">
        <f>_xlfn.XLOOKUP(A7488,'List of Molecules Used'!$D$3:$D$55,'List of Molecules Used'!$E$3:$E$55,"",0,1)</f>
        <v>388.38</v>
      </c>
      <c r="H7488">
        <f>_xlfn.XLOOKUP(A7488,'List of Molecules Used'!$D$3:$D$55,'List of Molecules Used'!$F$3:$F$55,"",0,1)</f>
        <v>27.774999999999999</v>
      </c>
    </row>
    <row r="7489" spans="1:8">
      <c r="A7489" s="2" t="s">
        <v>203</v>
      </c>
      <c r="B7489" s="2"/>
      <c r="C7489">
        <v>466.06</v>
      </c>
      <c r="D7489">
        <v>3</v>
      </c>
      <c r="E7489">
        <v>201.67</v>
      </c>
      <c r="F7489" t="s">
        <v>238</v>
      </c>
      <c r="G7489">
        <f>_xlfn.XLOOKUP(A7489,'List of Molecules Used'!$D$3:$D$55,'List of Molecules Used'!$E$3:$E$55,"",0,1)</f>
        <v>388.38</v>
      </c>
      <c r="H7489">
        <f>_xlfn.XLOOKUP(A7489,'List of Molecules Used'!$D$3:$D$55,'List of Molecules Used'!$F$3:$F$55,"",0,1)</f>
        <v>27.774999999999999</v>
      </c>
    </row>
    <row r="7490" spans="1:8">
      <c r="A7490" s="2" t="s">
        <v>203</v>
      </c>
      <c r="B7490" s="2"/>
      <c r="C7490">
        <v>466.06</v>
      </c>
      <c r="D7490">
        <v>3.5</v>
      </c>
      <c r="E7490">
        <v>201.89</v>
      </c>
      <c r="F7490" t="s">
        <v>238</v>
      </c>
      <c r="G7490">
        <f>_xlfn.XLOOKUP(A7490,'List of Molecules Used'!$D$3:$D$55,'List of Molecules Used'!$E$3:$E$55,"",0,1)</f>
        <v>388.38</v>
      </c>
      <c r="H7490">
        <f>_xlfn.XLOOKUP(A7490,'List of Molecules Used'!$D$3:$D$55,'List of Molecules Used'!$F$3:$F$55,"",0,1)</f>
        <v>27.774999999999999</v>
      </c>
    </row>
    <row r="7491" spans="1:8">
      <c r="A7491" s="2" t="s">
        <v>203</v>
      </c>
      <c r="B7491" s="2"/>
      <c r="C7491">
        <v>466.06</v>
      </c>
      <c r="D7491">
        <v>4</v>
      </c>
      <c r="E7491">
        <v>202.12</v>
      </c>
      <c r="F7491" t="s">
        <v>238</v>
      </c>
      <c r="G7491">
        <f>_xlfn.XLOOKUP(A7491,'List of Molecules Used'!$D$3:$D$55,'List of Molecules Used'!$E$3:$E$55,"",0,1)</f>
        <v>388.38</v>
      </c>
      <c r="H7491">
        <f>_xlfn.XLOOKUP(A7491,'List of Molecules Used'!$D$3:$D$55,'List of Molecules Used'!$F$3:$F$55,"",0,1)</f>
        <v>27.774999999999999</v>
      </c>
    </row>
    <row r="7492" spans="1:8">
      <c r="A7492" s="2" t="s">
        <v>203</v>
      </c>
      <c r="B7492" s="2"/>
      <c r="C7492">
        <v>466.06</v>
      </c>
      <c r="D7492">
        <v>4.5</v>
      </c>
      <c r="E7492">
        <v>202.34</v>
      </c>
      <c r="F7492" t="s">
        <v>238</v>
      </c>
      <c r="G7492">
        <f>_xlfn.XLOOKUP(A7492,'List of Molecules Used'!$D$3:$D$55,'List of Molecules Used'!$E$3:$E$55,"",0,1)</f>
        <v>388.38</v>
      </c>
      <c r="H7492">
        <f>_xlfn.XLOOKUP(A7492,'List of Molecules Used'!$D$3:$D$55,'List of Molecules Used'!$F$3:$F$55,"",0,1)</f>
        <v>27.774999999999999</v>
      </c>
    </row>
    <row r="7493" spans="1:8">
      <c r="A7493" s="2" t="s">
        <v>203</v>
      </c>
      <c r="B7493" s="2"/>
      <c r="C7493">
        <v>466.06</v>
      </c>
      <c r="D7493">
        <v>5</v>
      </c>
      <c r="E7493">
        <v>202.57</v>
      </c>
      <c r="F7493" t="s">
        <v>238</v>
      </c>
      <c r="G7493">
        <f>_xlfn.XLOOKUP(A7493,'List of Molecules Used'!$D$3:$D$55,'List of Molecules Used'!$E$3:$E$55,"",0,1)</f>
        <v>388.38</v>
      </c>
      <c r="H7493">
        <f>_xlfn.XLOOKUP(A7493,'List of Molecules Used'!$D$3:$D$55,'List of Molecules Used'!$F$3:$F$55,"",0,1)</f>
        <v>27.774999999999999</v>
      </c>
    </row>
    <row r="7494" spans="1:8">
      <c r="A7494" s="2" t="s">
        <v>203</v>
      </c>
      <c r="B7494" s="2"/>
      <c r="C7494">
        <v>466.06</v>
      </c>
      <c r="D7494">
        <v>5.5</v>
      </c>
      <c r="E7494">
        <v>202.81</v>
      </c>
      <c r="F7494" t="s">
        <v>238</v>
      </c>
      <c r="G7494">
        <f>_xlfn.XLOOKUP(A7494,'List of Molecules Used'!$D$3:$D$55,'List of Molecules Used'!$E$3:$E$55,"",0,1)</f>
        <v>388.38</v>
      </c>
      <c r="H7494">
        <f>_xlfn.XLOOKUP(A7494,'List of Molecules Used'!$D$3:$D$55,'List of Molecules Used'!$F$3:$F$55,"",0,1)</f>
        <v>27.774999999999999</v>
      </c>
    </row>
    <row r="7495" spans="1:8">
      <c r="A7495" s="2" t="s">
        <v>203</v>
      </c>
      <c r="B7495" s="2"/>
      <c r="C7495">
        <v>466.06</v>
      </c>
      <c r="D7495">
        <v>6</v>
      </c>
      <c r="E7495">
        <v>203.05</v>
      </c>
      <c r="F7495" t="s">
        <v>238</v>
      </c>
      <c r="G7495">
        <f>_xlfn.XLOOKUP(A7495,'List of Molecules Used'!$D$3:$D$55,'List of Molecules Used'!$E$3:$E$55,"",0,1)</f>
        <v>388.38</v>
      </c>
      <c r="H7495">
        <f>_xlfn.XLOOKUP(A7495,'List of Molecules Used'!$D$3:$D$55,'List of Molecules Used'!$F$3:$F$55,"",0,1)</f>
        <v>27.774999999999999</v>
      </c>
    </row>
    <row r="7496" spans="1:8">
      <c r="A7496" s="2" t="s">
        <v>203</v>
      </c>
      <c r="B7496" s="2"/>
      <c r="C7496">
        <v>466.06</v>
      </c>
      <c r="D7496">
        <v>6.5</v>
      </c>
      <c r="E7496">
        <v>203.29</v>
      </c>
      <c r="F7496" t="s">
        <v>238</v>
      </c>
      <c r="G7496">
        <f>_xlfn.XLOOKUP(A7496,'List of Molecules Used'!$D$3:$D$55,'List of Molecules Used'!$E$3:$E$55,"",0,1)</f>
        <v>388.38</v>
      </c>
      <c r="H7496">
        <f>_xlfn.XLOOKUP(A7496,'List of Molecules Used'!$D$3:$D$55,'List of Molecules Used'!$F$3:$F$55,"",0,1)</f>
        <v>27.774999999999999</v>
      </c>
    </row>
    <row r="7497" spans="1:8">
      <c r="A7497" s="2" t="s">
        <v>203</v>
      </c>
      <c r="B7497" s="2"/>
      <c r="C7497">
        <v>466.06</v>
      </c>
      <c r="D7497">
        <v>7</v>
      </c>
      <c r="E7497">
        <v>203.54</v>
      </c>
      <c r="F7497" t="s">
        <v>238</v>
      </c>
      <c r="G7497">
        <f>_xlfn.XLOOKUP(A7497,'List of Molecules Used'!$D$3:$D$55,'List of Molecules Used'!$E$3:$E$55,"",0,1)</f>
        <v>388.38</v>
      </c>
      <c r="H7497">
        <f>_xlfn.XLOOKUP(A7497,'List of Molecules Used'!$D$3:$D$55,'List of Molecules Used'!$F$3:$F$55,"",0,1)</f>
        <v>27.774999999999999</v>
      </c>
    </row>
    <row r="7498" spans="1:8">
      <c r="A7498" s="2" t="s">
        <v>203</v>
      </c>
      <c r="B7498" s="2"/>
      <c r="C7498">
        <v>466.06</v>
      </c>
      <c r="D7498">
        <v>7.5</v>
      </c>
      <c r="E7498">
        <v>203.79</v>
      </c>
      <c r="F7498" t="s">
        <v>238</v>
      </c>
      <c r="G7498">
        <f>_xlfn.XLOOKUP(A7498,'List of Molecules Used'!$D$3:$D$55,'List of Molecules Used'!$E$3:$E$55,"",0,1)</f>
        <v>388.38</v>
      </c>
      <c r="H7498">
        <f>_xlfn.XLOOKUP(A7498,'List of Molecules Used'!$D$3:$D$55,'List of Molecules Used'!$F$3:$F$55,"",0,1)</f>
        <v>27.774999999999999</v>
      </c>
    </row>
    <row r="7499" spans="1:8">
      <c r="A7499" s="2" t="s">
        <v>203</v>
      </c>
      <c r="B7499" s="2"/>
      <c r="C7499">
        <v>466.06</v>
      </c>
      <c r="D7499">
        <v>8</v>
      </c>
      <c r="E7499">
        <v>204.05</v>
      </c>
      <c r="F7499" t="s">
        <v>238</v>
      </c>
      <c r="G7499">
        <f>_xlfn.XLOOKUP(A7499,'List of Molecules Used'!$D$3:$D$55,'List of Molecules Used'!$E$3:$E$55,"",0,1)</f>
        <v>388.38</v>
      </c>
      <c r="H7499">
        <f>_xlfn.XLOOKUP(A7499,'List of Molecules Used'!$D$3:$D$55,'List of Molecules Used'!$F$3:$F$55,"",0,1)</f>
        <v>27.774999999999999</v>
      </c>
    </row>
    <row r="7500" spans="1:8">
      <c r="A7500" s="2" t="s">
        <v>203</v>
      </c>
      <c r="B7500" s="2"/>
      <c r="C7500">
        <v>466.06</v>
      </c>
      <c r="D7500">
        <v>8.5</v>
      </c>
      <c r="E7500">
        <v>204.31</v>
      </c>
      <c r="F7500" t="s">
        <v>238</v>
      </c>
      <c r="G7500">
        <f>_xlfn.XLOOKUP(A7500,'List of Molecules Used'!$D$3:$D$55,'List of Molecules Used'!$E$3:$E$55,"",0,1)</f>
        <v>388.38</v>
      </c>
      <c r="H7500">
        <f>_xlfn.XLOOKUP(A7500,'List of Molecules Used'!$D$3:$D$55,'List of Molecules Used'!$F$3:$F$55,"",0,1)</f>
        <v>27.774999999999999</v>
      </c>
    </row>
    <row r="7501" spans="1:8">
      <c r="A7501" s="2" t="s">
        <v>203</v>
      </c>
      <c r="B7501" s="2"/>
      <c r="C7501">
        <v>466.06</v>
      </c>
      <c r="D7501">
        <v>9</v>
      </c>
      <c r="E7501">
        <v>204.58</v>
      </c>
      <c r="F7501" t="s">
        <v>238</v>
      </c>
      <c r="G7501">
        <f>_xlfn.XLOOKUP(A7501,'List of Molecules Used'!$D$3:$D$55,'List of Molecules Used'!$E$3:$E$55,"",0,1)</f>
        <v>388.38</v>
      </c>
      <c r="H7501">
        <f>_xlfn.XLOOKUP(A7501,'List of Molecules Used'!$D$3:$D$55,'List of Molecules Used'!$F$3:$F$55,"",0,1)</f>
        <v>27.774999999999999</v>
      </c>
    </row>
    <row r="7502" spans="1:8">
      <c r="A7502" s="2" t="s">
        <v>203</v>
      </c>
      <c r="B7502" s="2"/>
      <c r="C7502">
        <v>466.06</v>
      </c>
      <c r="D7502">
        <v>9.5</v>
      </c>
      <c r="E7502">
        <v>204.85</v>
      </c>
      <c r="F7502" t="s">
        <v>238</v>
      </c>
      <c r="G7502">
        <f>_xlfn.XLOOKUP(A7502,'List of Molecules Used'!$D$3:$D$55,'List of Molecules Used'!$E$3:$E$55,"",0,1)</f>
        <v>388.38</v>
      </c>
      <c r="H7502">
        <f>_xlfn.XLOOKUP(A7502,'List of Molecules Used'!$D$3:$D$55,'List of Molecules Used'!$F$3:$F$55,"",0,1)</f>
        <v>27.774999999999999</v>
      </c>
    </row>
    <row r="7503" spans="1:8">
      <c r="A7503" s="2" t="s">
        <v>203</v>
      </c>
      <c r="B7503" s="2"/>
      <c r="C7503">
        <v>466.06</v>
      </c>
      <c r="D7503">
        <v>10</v>
      </c>
      <c r="E7503">
        <v>205.13</v>
      </c>
      <c r="F7503" t="s">
        <v>238</v>
      </c>
      <c r="G7503">
        <f>_xlfn.XLOOKUP(A7503,'List of Molecules Used'!$D$3:$D$55,'List of Molecules Used'!$E$3:$E$55,"",0,1)</f>
        <v>388.38</v>
      </c>
      <c r="H7503">
        <f>_xlfn.XLOOKUP(A7503,'List of Molecules Used'!$D$3:$D$55,'List of Molecules Used'!$F$3:$F$55,"",0,1)</f>
        <v>27.774999999999999</v>
      </c>
    </row>
    <row r="7504" spans="1:8">
      <c r="A7504" s="2" t="s">
        <v>203</v>
      </c>
      <c r="B7504" s="2"/>
      <c r="C7504">
        <v>504.89</v>
      </c>
      <c r="D7504">
        <v>1</v>
      </c>
      <c r="E7504">
        <v>208.44</v>
      </c>
      <c r="F7504" t="s">
        <v>238</v>
      </c>
      <c r="G7504">
        <f>_xlfn.XLOOKUP(A7504,'List of Molecules Used'!$D$3:$D$55,'List of Molecules Used'!$E$3:$E$55,"",0,1)</f>
        <v>388.38</v>
      </c>
      <c r="H7504">
        <f>_xlfn.XLOOKUP(A7504,'List of Molecules Used'!$D$3:$D$55,'List of Molecules Used'!$F$3:$F$55,"",0,1)</f>
        <v>27.774999999999999</v>
      </c>
    </row>
    <row r="7505" spans="1:8">
      <c r="A7505" s="2" t="s">
        <v>203</v>
      </c>
      <c r="B7505" s="2"/>
      <c r="C7505">
        <v>504.89</v>
      </c>
      <c r="D7505">
        <v>1.5</v>
      </c>
      <c r="E7505">
        <v>208.59</v>
      </c>
      <c r="F7505" t="s">
        <v>238</v>
      </c>
      <c r="G7505">
        <f>_xlfn.XLOOKUP(A7505,'List of Molecules Used'!$D$3:$D$55,'List of Molecules Used'!$E$3:$E$55,"",0,1)</f>
        <v>388.38</v>
      </c>
      <c r="H7505">
        <f>_xlfn.XLOOKUP(A7505,'List of Molecules Used'!$D$3:$D$55,'List of Molecules Used'!$F$3:$F$55,"",0,1)</f>
        <v>27.774999999999999</v>
      </c>
    </row>
    <row r="7506" spans="1:8">
      <c r="A7506" s="2" t="s">
        <v>203</v>
      </c>
      <c r="B7506" s="2"/>
      <c r="C7506">
        <v>504.89</v>
      </c>
      <c r="D7506">
        <v>2</v>
      </c>
      <c r="E7506">
        <v>208.75</v>
      </c>
      <c r="F7506" t="s">
        <v>238</v>
      </c>
      <c r="G7506">
        <f>_xlfn.XLOOKUP(A7506,'List of Molecules Used'!$D$3:$D$55,'List of Molecules Used'!$E$3:$E$55,"",0,1)</f>
        <v>388.38</v>
      </c>
      <c r="H7506">
        <f>_xlfn.XLOOKUP(A7506,'List of Molecules Used'!$D$3:$D$55,'List of Molecules Used'!$F$3:$F$55,"",0,1)</f>
        <v>27.774999999999999</v>
      </c>
    </row>
    <row r="7507" spans="1:8">
      <c r="A7507" s="2" t="s">
        <v>203</v>
      </c>
      <c r="B7507" s="2"/>
      <c r="C7507">
        <v>504.89</v>
      </c>
      <c r="D7507">
        <v>2.5</v>
      </c>
      <c r="E7507">
        <v>208.91</v>
      </c>
      <c r="F7507" t="s">
        <v>238</v>
      </c>
      <c r="G7507">
        <f>_xlfn.XLOOKUP(A7507,'List of Molecules Used'!$D$3:$D$55,'List of Molecules Used'!$E$3:$E$55,"",0,1)</f>
        <v>388.38</v>
      </c>
      <c r="H7507">
        <f>_xlfn.XLOOKUP(A7507,'List of Molecules Used'!$D$3:$D$55,'List of Molecules Used'!$F$3:$F$55,"",0,1)</f>
        <v>27.774999999999999</v>
      </c>
    </row>
    <row r="7508" spans="1:8">
      <c r="A7508" s="2" t="s">
        <v>203</v>
      </c>
      <c r="B7508" s="2"/>
      <c r="C7508">
        <v>504.89</v>
      </c>
      <c r="D7508">
        <v>3</v>
      </c>
      <c r="E7508">
        <v>209.07</v>
      </c>
      <c r="F7508" t="s">
        <v>238</v>
      </c>
      <c r="G7508">
        <f>_xlfn.XLOOKUP(A7508,'List of Molecules Used'!$D$3:$D$55,'List of Molecules Used'!$E$3:$E$55,"",0,1)</f>
        <v>388.38</v>
      </c>
      <c r="H7508">
        <f>_xlfn.XLOOKUP(A7508,'List of Molecules Used'!$D$3:$D$55,'List of Molecules Used'!$F$3:$F$55,"",0,1)</f>
        <v>27.774999999999999</v>
      </c>
    </row>
    <row r="7509" spans="1:8">
      <c r="A7509" s="2" t="s">
        <v>203</v>
      </c>
      <c r="B7509" s="2"/>
      <c r="C7509">
        <v>504.89</v>
      </c>
      <c r="D7509">
        <v>3.5</v>
      </c>
      <c r="E7509">
        <v>209.24</v>
      </c>
      <c r="F7509" t="s">
        <v>238</v>
      </c>
      <c r="G7509">
        <f>_xlfn.XLOOKUP(A7509,'List of Molecules Used'!$D$3:$D$55,'List of Molecules Used'!$E$3:$E$55,"",0,1)</f>
        <v>388.38</v>
      </c>
      <c r="H7509">
        <f>_xlfn.XLOOKUP(A7509,'List of Molecules Used'!$D$3:$D$55,'List of Molecules Used'!$F$3:$F$55,"",0,1)</f>
        <v>27.774999999999999</v>
      </c>
    </row>
    <row r="7510" spans="1:8">
      <c r="A7510" s="2" t="s">
        <v>203</v>
      </c>
      <c r="B7510" s="2"/>
      <c r="C7510">
        <v>504.89</v>
      </c>
      <c r="D7510">
        <v>4</v>
      </c>
      <c r="E7510">
        <v>209.41</v>
      </c>
      <c r="F7510" t="s">
        <v>238</v>
      </c>
      <c r="G7510">
        <f>_xlfn.XLOOKUP(A7510,'List of Molecules Used'!$D$3:$D$55,'List of Molecules Used'!$E$3:$E$55,"",0,1)</f>
        <v>388.38</v>
      </c>
      <c r="H7510">
        <f>_xlfn.XLOOKUP(A7510,'List of Molecules Used'!$D$3:$D$55,'List of Molecules Used'!$F$3:$F$55,"",0,1)</f>
        <v>27.774999999999999</v>
      </c>
    </row>
    <row r="7511" spans="1:8">
      <c r="A7511" s="2" t="s">
        <v>203</v>
      </c>
      <c r="B7511" s="2"/>
      <c r="C7511">
        <v>504.89</v>
      </c>
      <c r="D7511">
        <v>4.5</v>
      </c>
      <c r="E7511">
        <v>209.57</v>
      </c>
      <c r="F7511" t="s">
        <v>238</v>
      </c>
      <c r="G7511">
        <f>_xlfn.XLOOKUP(A7511,'List of Molecules Used'!$D$3:$D$55,'List of Molecules Used'!$E$3:$E$55,"",0,1)</f>
        <v>388.38</v>
      </c>
      <c r="H7511">
        <f>_xlfn.XLOOKUP(A7511,'List of Molecules Used'!$D$3:$D$55,'List of Molecules Used'!$F$3:$F$55,"",0,1)</f>
        <v>27.774999999999999</v>
      </c>
    </row>
    <row r="7512" spans="1:8">
      <c r="A7512" s="2" t="s">
        <v>203</v>
      </c>
      <c r="B7512" s="2"/>
      <c r="C7512">
        <v>504.89</v>
      </c>
      <c r="D7512">
        <v>5</v>
      </c>
      <c r="E7512">
        <v>209.75</v>
      </c>
      <c r="F7512" t="s">
        <v>238</v>
      </c>
      <c r="G7512">
        <f>_xlfn.XLOOKUP(A7512,'List of Molecules Used'!$D$3:$D$55,'List of Molecules Used'!$E$3:$E$55,"",0,1)</f>
        <v>388.38</v>
      </c>
      <c r="H7512">
        <f>_xlfn.XLOOKUP(A7512,'List of Molecules Used'!$D$3:$D$55,'List of Molecules Used'!$F$3:$F$55,"",0,1)</f>
        <v>27.774999999999999</v>
      </c>
    </row>
    <row r="7513" spans="1:8">
      <c r="A7513" s="2" t="s">
        <v>203</v>
      </c>
      <c r="B7513" s="2"/>
      <c r="C7513">
        <v>504.89</v>
      </c>
      <c r="D7513">
        <v>5.5</v>
      </c>
      <c r="E7513">
        <v>209.92</v>
      </c>
      <c r="F7513" t="s">
        <v>238</v>
      </c>
      <c r="G7513">
        <f>_xlfn.XLOOKUP(A7513,'List of Molecules Used'!$D$3:$D$55,'List of Molecules Used'!$E$3:$E$55,"",0,1)</f>
        <v>388.38</v>
      </c>
      <c r="H7513">
        <f>_xlfn.XLOOKUP(A7513,'List of Molecules Used'!$D$3:$D$55,'List of Molecules Used'!$F$3:$F$55,"",0,1)</f>
        <v>27.774999999999999</v>
      </c>
    </row>
    <row r="7514" spans="1:8">
      <c r="A7514" s="2" t="s">
        <v>203</v>
      </c>
      <c r="B7514" s="2"/>
      <c r="C7514">
        <v>504.89</v>
      </c>
      <c r="D7514">
        <v>6</v>
      </c>
      <c r="E7514">
        <v>210.09</v>
      </c>
      <c r="F7514" t="s">
        <v>238</v>
      </c>
      <c r="G7514">
        <f>_xlfn.XLOOKUP(A7514,'List of Molecules Used'!$D$3:$D$55,'List of Molecules Used'!$E$3:$E$55,"",0,1)</f>
        <v>388.38</v>
      </c>
      <c r="H7514">
        <f>_xlfn.XLOOKUP(A7514,'List of Molecules Used'!$D$3:$D$55,'List of Molecules Used'!$F$3:$F$55,"",0,1)</f>
        <v>27.774999999999999</v>
      </c>
    </row>
    <row r="7515" spans="1:8">
      <c r="A7515" s="2" t="s">
        <v>203</v>
      </c>
      <c r="B7515" s="2"/>
      <c r="C7515">
        <v>504.89</v>
      </c>
      <c r="D7515">
        <v>6.5</v>
      </c>
      <c r="E7515">
        <v>210.27</v>
      </c>
      <c r="F7515" t="s">
        <v>238</v>
      </c>
      <c r="G7515">
        <f>_xlfn.XLOOKUP(A7515,'List of Molecules Used'!$D$3:$D$55,'List of Molecules Used'!$E$3:$E$55,"",0,1)</f>
        <v>388.38</v>
      </c>
      <c r="H7515">
        <f>_xlfn.XLOOKUP(A7515,'List of Molecules Used'!$D$3:$D$55,'List of Molecules Used'!$F$3:$F$55,"",0,1)</f>
        <v>27.774999999999999</v>
      </c>
    </row>
    <row r="7516" spans="1:8">
      <c r="A7516" s="2" t="s">
        <v>203</v>
      </c>
      <c r="B7516" s="2"/>
      <c r="C7516">
        <v>504.89</v>
      </c>
      <c r="D7516">
        <v>7</v>
      </c>
      <c r="E7516">
        <v>210.45</v>
      </c>
      <c r="F7516" t="s">
        <v>238</v>
      </c>
      <c r="G7516">
        <f>_xlfn.XLOOKUP(A7516,'List of Molecules Used'!$D$3:$D$55,'List of Molecules Used'!$E$3:$E$55,"",0,1)</f>
        <v>388.38</v>
      </c>
      <c r="H7516">
        <f>_xlfn.XLOOKUP(A7516,'List of Molecules Used'!$D$3:$D$55,'List of Molecules Used'!$F$3:$F$55,"",0,1)</f>
        <v>27.774999999999999</v>
      </c>
    </row>
    <row r="7517" spans="1:8">
      <c r="A7517" s="2" t="s">
        <v>203</v>
      </c>
      <c r="B7517" s="2"/>
      <c r="C7517">
        <v>504.89</v>
      </c>
      <c r="D7517">
        <v>7.5</v>
      </c>
      <c r="E7517">
        <v>210.63</v>
      </c>
      <c r="F7517" t="s">
        <v>238</v>
      </c>
      <c r="G7517">
        <f>_xlfn.XLOOKUP(A7517,'List of Molecules Used'!$D$3:$D$55,'List of Molecules Used'!$E$3:$E$55,"",0,1)</f>
        <v>388.38</v>
      </c>
      <c r="H7517">
        <f>_xlfn.XLOOKUP(A7517,'List of Molecules Used'!$D$3:$D$55,'List of Molecules Used'!$F$3:$F$55,"",0,1)</f>
        <v>27.774999999999999</v>
      </c>
    </row>
    <row r="7518" spans="1:8">
      <c r="A7518" s="2" t="s">
        <v>203</v>
      </c>
      <c r="B7518" s="2"/>
      <c r="C7518">
        <v>504.89</v>
      </c>
      <c r="D7518">
        <v>8</v>
      </c>
      <c r="E7518">
        <v>210.81</v>
      </c>
      <c r="F7518" t="s">
        <v>238</v>
      </c>
      <c r="G7518">
        <f>_xlfn.XLOOKUP(A7518,'List of Molecules Used'!$D$3:$D$55,'List of Molecules Used'!$E$3:$E$55,"",0,1)</f>
        <v>388.38</v>
      </c>
      <c r="H7518">
        <f>_xlfn.XLOOKUP(A7518,'List of Molecules Used'!$D$3:$D$55,'List of Molecules Used'!$F$3:$F$55,"",0,1)</f>
        <v>27.774999999999999</v>
      </c>
    </row>
    <row r="7519" spans="1:8">
      <c r="A7519" s="2" t="s">
        <v>203</v>
      </c>
      <c r="B7519" s="2"/>
      <c r="C7519">
        <v>504.89</v>
      </c>
      <c r="D7519">
        <v>8.5</v>
      </c>
      <c r="E7519">
        <v>211</v>
      </c>
      <c r="F7519" t="s">
        <v>238</v>
      </c>
      <c r="G7519">
        <f>_xlfn.XLOOKUP(A7519,'List of Molecules Used'!$D$3:$D$55,'List of Molecules Used'!$E$3:$E$55,"",0,1)</f>
        <v>388.38</v>
      </c>
      <c r="H7519">
        <f>_xlfn.XLOOKUP(A7519,'List of Molecules Used'!$D$3:$D$55,'List of Molecules Used'!$F$3:$F$55,"",0,1)</f>
        <v>27.774999999999999</v>
      </c>
    </row>
    <row r="7520" spans="1:8">
      <c r="A7520" s="2" t="s">
        <v>203</v>
      </c>
      <c r="B7520" s="2"/>
      <c r="C7520">
        <v>504.89</v>
      </c>
      <c r="D7520">
        <v>9</v>
      </c>
      <c r="E7520">
        <v>211.19</v>
      </c>
      <c r="F7520" t="s">
        <v>238</v>
      </c>
      <c r="G7520">
        <f>_xlfn.XLOOKUP(A7520,'List of Molecules Used'!$D$3:$D$55,'List of Molecules Used'!$E$3:$E$55,"",0,1)</f>
        <v>388.38</v>
      </c>
      <c r="H7520">
        <f>_xlfn.XLOOKUP(A7520,'List of Molecules Used'!$D$3:$D$55,'List of Molecules Used'!$F$3:$F$55,"",0,1)</f>
        <v>27.774999999999999</v>
      </c>
    </row>
    <row r="7521" spans="1:8">
      <c r="A7521" s="2" t="s">
        <v>203</v>
      </c>
      <c r="B7521" s="2"/>
      <c r="C7521">
        <v>504.89</v>
      </c>
      <c r="D7521">
        <v>9.5</v>
      </c>
      <c r="E7521">
        <v>211.38</v>
      </c>
      <c r="F7521" t="s">
        <v>238</v>
      </c>
      <c r="G7521">
        <f>_xlfn.XLOOKUP(A7521,'List of Molecules Used'!$D$3:$D$55,'List of Molecules Used'!$E$3:$E$55,"",0,1)</f>
        <v>388.38</v>
      </c>
      <c r="H7521">
        <f>_xlfn.XLOOKUP(A7521,'List of Molecules Used'!$D$3:$D$55,'List of Molecules Used'!$F$3:$F$55,"",0,1)</f>
        <v>27.774999999999999</v>
      </c>
    </row>
    <row r="7522" spans="1:8">
      <c r="A7522" s="2" t="s">
        <v>203</v>
      </c>
      <c r="B7522" s="2"/>
      <c r="C7522">
        <v>504.89</v>
      </c>
      <c r="D7522">
        <v>10</v>
      </c>
      <c r="E7522">
        <v>211.57</v>
      </c>
      <c r="F7522" t="s">
        <v>238</v>
      </c>
      <c r="G7522">
        <f>_xlfn.XLOOKUP(A7522,'List of Molecules Used'!$D$3:$D$55,'List of Molecules Used'!$E$3:$E$55,"",0,1)</f>
        <v>388.38</v>
      </c>
      <c r="H7522">
        <f>_xlfn.XLOOKUP(A7522,'List of Molecules Used'!$D$3:$D$55,'List of Molecules Used'!$F$3:$F$55,"",0,1)</f>
        <v>27.774999999999999</v>
      </c>
    </row>
    <row r="7523" spans="1:8">
      <c r="A7523" s="2" t="s">
        <v>203</v>
      </c>
      <c r="B7523" s="2"/>
      <c r="C7523">
        <v>543.73</v>
      </c>
      <c r="D7523">
        <v>1</v>
      </c>
      <c r="E7523">
        <v>215.24</v>
      </c>
      <c r="F7523" t="s">
        <v>238</v>
      </c>
      <c r="G7523">
        <f>_xlfn.XLOOKUP(A7523,'List of Molecules Used'!$D$3:$D$55,'List of Molecules Used'!$E$3:$E$55,"",0,1)</f>
        <v>388.38</v>
      </c>
      <c r="H7523">
        <f>_xlfn.XLOOKUP(A7523,'List of Molecules Used'!$D$3:$D$55,'List of Molecules Used'!$F$3:$F$55,"",0,1)</f>
        <v>27.774999999999999</v>
      </c>
    </row>
    <row r="7524" spans="1:8">
      <c r="A7524" s="2" t="s">
        <v>203</v>
      </c>
      <c r="B7524" s="2"/>
      <c r="C7524">
        <v>543.73</v>
      </c>
      <c r="D7524">
        <v>1.5</v>
      </c>
      <c r="E7524">
        <v>215.36</v>
      </c>
      <c r="F7524" t="s">
        <v>238</v>
      </c>
      <c r="G7524">
        <f>_xlfn.XLOOKUP(A7524,'List of Molecules Used'!$D$3:$D$55,'List of Molecules Used'!$E$3:$E$55,"",0,1)</f>
        <v>388.38</v>
      </c>
      <c r="H7524">
        <f>_xlfn.XLOOKUP(A7524,'List of Molecules Used'!$D$3:$D$55,'List of Molecules Used'!$F$3:$F$55,"",0,1)</f>
        <v>27.774999999999999</v>
      </c>
    </row>
    <row r="7525" spans="1:8">
      <c r="A7525" s="2" t="s">
        <v>203</v>
      </c>
      <c r="B7525" s="2"/>
      <c r="C7525">
        <v>543.73</v>
      </c>
      <c r="D7525">
        <v>2</v>
      </c>
      <c r="E7525">
        <v>215.49</v>
      </c>
      <c r="F7525" t="s">
        <v>238</v>
      </c>
      <c r="G7525">
        <f>_xlfn.XLOOKUP(A7525,'List of Molecules Used'!$D$3:$D$55,'List of Molecules Used'!$E$3:$E$55,"",0,1)</f>
        <v>388.38</v>
      </c>
      <c r="H7525">
        <f>_xlfn.XLOOKUP(A7525,'List of Molecules Used'!$D$3:$D$55,'List of Molecules Used'!$F$3:$F$55,"",0,1)</f>
        <v>27.774999999999999</v>
      </c>
    </row>
    <row r="7526" spans="1:8">
      <c r="A7526" s="2" t="s">
        <v>203</v>
      </c>
      <c r="B7526" s="2"/>
      <c r="C7526">
        <v>543.73</v>
      </c>
      <c r="D7526">
        <v>2.5</v>
      </c>
      <c r="E7526">
        <v>215.62</v>
      </c>
      <c r="F7526" t="s">
        <v>238</v>
      </c>
      <c r="G7526">
        <f>_xlfn.XLOOKUP(A7526,'List of Molecules Used'!$D$3:$D$55,'List of Molecules Used'!$E$3:$E$55,"",0,1)</f>
        <v>388.38</v>
      </c>
      <c r="H7526">
        <f>_xlfn.XLOOKUP(A7526,'List of Molecules Used'!$D$3:$D$55,'List of Molecules Used'!$F$3:$F$55,"",0,1)</f>
        <v>27.774999999999999</v>
      </c>
    </row>
    <row r="7527" spans="1:8">
      <c r="A7527" s="2" t="s">
        <v>203</v>
      </c>
      <c r="B7527" s="2"/>
      <c r="C7527">
        <v>543.73</v>
      </c>
      <c r="D7527">
        <v>3</v>
      </c>
      <c r="E7527">
        <v>215.74</v>
      </c>
      <c r="F7527" t="s">
        <v>238</v>
      </c>
      <c r="G7527">
        <f>_xlfn.XLOOKUP(A7527,'List of Molecules Used'!$D$3:$D$55,'List of Molecules Used'!$E$3:$E$55,"",0,1)</f>
        <v>388.38</v>
      </c>
      <c r="H7527">
        <f>_xlfn.XLOOKUP(A7527,'List of Molecules Used'!$D$3:$D$55,'List of Molecules Used'!$F$3:$F$55,"",0,1)</f>
        <v>27.774999999999999</v>
      </c>
    </row>
    <row r="7528" spans="1:8">
      <c r="A7528" s="2" t="s">
        <v>203</v>
      </c>
      <c r="B7528" s="2"/>
      <c r="C7528">
        <v>543.73</v>
      </c>
      <c r="D7528">
        <v>3.5</v>
      </c>
      <c r="E7528">
        <v>215.87</v>
      </c>
      <c r="F7528" t="s">
        <v>238</v>
      </c>
      <c r="G7528">
        <f>_xlfn.XLOOKUP(A7528,'List of Molecules Used'!$D$3:$D$55,'List of Molecules Used'!$E$3:$E$55,"",0,1)</f>
        <v>388.38</v>
      </c>
      <c r="H7528">
        <f>_xlfn.XLOOKUP(A7528,'List of Molecules Used'!$D$3:$D$55,'List of Molecules Used'!$F$3:$F$55,"",0,1)</f>
        <v>27.774999999999999</v>
      </c>
    </row>
    <row r="7529" spans="1:8">
      <c r="A7529" s="2" t="s">
        <v>203</v>
      </c>
      <c r="B7529" s="2"/>
      <c r="C7529">
        <v>543.73</v>
      </c>
      <c r="D7529">
        <v>4</v>
      </c>
      <c r="E7529">
        <v>216</v>
      </c>
      <c r="F7529" t="s">
        <v>238</v>
      </c>
      <c r="G7529">
        <f>_xlfn.XLOOKUP(A7529,'List of Molecules Used'!$D$3:$D$55,'List of Molecules Used'!$E$3:$E$55,"",0,1)</f>
        <v>388.38</v>
      </c>
      <c r="H7529">
        <f>_xlfn.XLOOKUP(A7529,'List of Molecules Used'!$D$3:$D$55,'List of Molecules Used'!$F$3:$F$55,"",0,1)</f>
        <v>27.774999999999999</v>
      </c>
    </row>
    <row r="7530" spans="1:8">
      <c r="A7530" s="2" t="s">
        <v>203</v>
      </c>
      <c r="B7530" s="2"/>
      <c r="C7530">
        <v>543.73</v>
      </c>
      <c r="D7530">
        <v>4.5</v>
      </c>
      <c r="E7530">
        <v>216.13</v>
      </c>
      <c r="F7530" t="s">
        <v>238</v>
      </c>
      <c r="G7530">
        <f>_xlfn.XLOOKUP(A7530,'List of Molecules Used'!$D$3:$D$55,'List of Molecules Used'!$E$3:$E$55,"",0,1)</f>
        <v>388.38</v>
      </c>
      <c r="H7530">
        <f>_xlfn.XLOOKUP(A7530,'List of Molecules Used'!$D$3:$D$55,'List of Molecules Used'!$F$3:$F$55,"",0,1)</f>
        <v>27.774999999999999</v>
      </c>
    </row>
    <row r="7531" spans="1:8">
      <c r="A7531" s="2" t="s">
        <v>203</v>
      </c>
      <c r="B7531" s="2"/>
      <c r="C7531">
        <v>543.73</v>
      </c>
      <c r="D7531">
        <v>5</v>
      </c>
      <c r="E7531">
        <v>216.26</v>
      </c>
      <c r="F7531" t="s">
        <v>238</v>
      </c>
      <c r="G7531">
        <f>_xlfn.XLOOKUP(A7531,'List of Molecules Used'!$D$3:$D$55,'List of Molecules Used'!$E$3:$E$55,"",0,1)</f>
        <v>388.38</v>
      </c>
      <c r="H7531">
        <f>_xlfn.XLOOKUP(A7531,'List of Molecules Used'!$D$3:$D$55,'List of Molecules Used'!$F$3:$F$55,"",0,1)</f>
        <v>27.774999999999999</v>
      </c>
    </row>
    <row r="7532" spans="1:8">
      <c r="A7532" s="2" t="s">
        <v>203</v>
      </c>
      <c r="B7532" s="2"/>
      <c r="C7532">
        <v>543.73</v>
      </c>
      <c r="D7532">
        <v>5.5</v>
      </c>
      <c r="E7532">
        <v>216.39</v>
      </c>
      <c r="F7532" t="s">
        <v>238</v>
      </c>
      <c r="G7532">
        <f>_xlfn.XLOOKUP(A7532,'List of Molecules Used'!$D$3:$D$55,'List of Molecules Used'!$E$3:$E$55,"",0,1)</f>
        <v>388.38</v>
      </c>
      <c r="H7532">
        <f>_xlfn.XLOOKUP(A7532,'List of Molecules Used'!$D$3:$D$55,'List of Molecules Used'!$F$3:$F$55,"",0,1)</f>
        <v>27.774999999999999</v>
      </c>
    </row>
    <row r="7533" spans="1:8">
      <c r="A7533" s="2" t="s">
        <v>203</v>
      </c>
      <c r="B7533" s="2"/>
      <c r="C7533">
        <v>543.73</v>
      </c>
      <c r="D7533">
        <v>6</v>
      </c>
      <c r="E7533">
        <v>216.53</v>
      </c>
      <c r="F7533" t="s">
        <v>238</v>
      </c>
      <c r="G7533">
        <f>_xlfn.XLOOKUP(A7533,'List of Molecules Used'!$D$3:$D$55,'List of Molecules Used'!$E$3:$E$55,"",0,1)</f>
        <v>388.38</v>
      </c>
      <c r="H7533">
        <f>_xlfn.XLOOKUP(A7533,'List of Molecules Used'!$D$3:$D$55,'List of Molecules Used'!$F$3:$F$55,"",0,1)</f>
        <v>27.774999999999999</v>
      </c>
    </row>
    <row r="7534" spans="1:8">
      <c r="A7534" s="2" t="s">
        <v>203</v>
      </c>
      <c r="B7534" s="2"/>
      <c r="C7534">
        <v>543.73</v>
      </c>
      <c r="D7534">
        <v>6.5</v>
      </c>
      <c r="E7534">
        <v>216.66</v>
      </c>
      <c r="F7534" t="s">
        <v>238</v>
      </c>
      <c r="G7534">
        <f>_xlfn.XLOOKUP(A7534,'List of Molecules Used'!$D$3:$D$55,'List of Molecules Used'!$E$3:$E$55,"",0,1)</f>
        <v>388.38</v>
      </c>
      <c r="H7534">
        <f>_xlfn.XLOOKUP(A7534,'List of Molecules Used'!$D$3:$D$55,'List of Molecules Used'!$F$3:$F$55,"",0,1)</f>
        <v>27.774999999999999</v>
      </c>
    </row>
    <row r="7535" spans="1:8">
      <c r="A7535" s="2" t="s">
        <v>203</v>
      </c>
      <c r="B7535" s="2"/>
      <c r="C7535">
        <v>543.73</v>
      </c>
      <c r="D7535">
        <v>7</v>
      </c>
      <c r="E7535">
        <v>216.8</v>
      </c>
      <c r="F7535" t="s">
        <v>238</v>
      </c>
      <c r="G7535">
        <f>_xlfn.XLOOKUP(A7535,'List of Molecules Used'!$D$3:$D$55,'List of Molecules Used'!$E$3:$E$55,"",0,1)</f>
        <v>388.38</v>
      </c>
      <c r="H7535">
        <f>_xlfn.XLOOKUP(A7535,'List of Molecules Used'!$D$3:$D$55,'List of Molecules Used'!$F$3:$F$55,"",0,1)</f>
        <v>27.774999999999999</v>
      </c>
    </row>
    <row r="7536" spans="1:8">
      <c r="A7536" s="2" t="s">
        <v>203</v>
      </c>
      <c r="B7536" s="2"/>
      <c r="C7536">
        <v>543.73</v>
      </c>
      <c r="D7536">
        <v>7.5</v>
      </c>
      <c r="E7536">
        <v>216.94</v>
      </c>
      <c r="F7536" t="s">
        <v>238</v>
      </c>
      <c r="G7536">
        <f>_xlfn.XLOOKUP(A7536,'List of Molecules Used'!$D$3:$D$55,'List of Molecules Used'!$E$3:$E$55,"",0,1)</f>
        <v>388.38</v>
      </c>
      <c r="H7536">
        <f>_xlfn.XLOOKUP(A7536,'List of Molecules Used'!$D$3:$D$55,'List of Molecules Used'!$F$3:$F$55,"",0,1)</f>
        <v>27.774999999999999</v>
      </c>
    </row>
    <row r="7537" spans="1:8">
      <c r="A7537" s="2" t="s">
        <v>203</v>
      </c>
      <c r="B7537" s="2"/>
      <c r="C7537">
        <v>543.73</v>
      </c>
      <c r="D7537">
        <v>8</v>
      </c>
      <c r="E7537">
        <v>217.07</v>
      </c>
      <c r="F7537" t="s">
        <v>238</v>
      </c>
      <c r="G7537">
        <f>_xlfn.XLOOKUP(A7537,'List of Molecules Used'!$D$3:$D$55,'List of Molecules Used'!$E$3:$E$55,"",0,1)</f>
        <v>388.38</v>
      </c>
      <c r="H7537">
        <f>_xlfn.XLOOKUP(A7537,'List of Molecules Used'!$D$3:$D$55,'List of Molecules Used'!$F$3:$F$55,"",0,1)</f>
        <v>27.774999999999999</v>
      </c>
    </row>
    <row r="7538" spans="1:8">
      <c r="A7538" s="2" t="s">
        <v>203</v>
      </c>
      <c r="B7538" s="2"/>
      <c r="C7538">
        <v>543.73</v>
      </c>
      <c r="D7538">
        <v>8.5</v>
      </c>
      <c r="E7538">
        <v>217.21</v>
      </c>
      <c r="F7538" t="s">
        <v>238</v>
      </c>
      <c r="G7538">
        <f>_xlfn.XLOOKUP(A7538,'List of Molecules Used'!$D$3:$D$55,'List of Molecules Used'!$E$3:$E$55,"",0,1)</f>
        <v>388.38</v>
      </c>
      <c r="H7538">
        <f>_xlfn.XLOOKUP(A7538,'List of Molecules Used'!$D$3:$D$55,'List of Molecules Used'!$F$3:$F$55,"",0,1)</f>
        <v>27.774999999999999</v>
      </c>
    </row>
    <row r="7539" spans="1:8">
      <c r="A7539" s="2" t="s">
        <v>203</v>
      </c>
      <c r="B7539" s="2"/>
      <c r="C7539">
        <v>543.73</v>
      </c>
      <c r="D7539">
        <v>9</v>
      </c>
      <c r="E7539">
        <v>217.35</v>
      </c>
      <c r="F7539" t="s">
        <v>238</v>
      </c>
      <c r="G7539">
        <f>_xlfn.XLOOKUP(A7539,'List of Molecules Used'!$D$3:$D$55,'List of Molecules Used'!$E$3:$E$55,"",0,1)</f>
        <v>388.38</v>
      </c>
      <c r="H7539">
        <f>_xlfn.XLOOKUP(A7539,'List of Molecules Used'!$D$3:$D$55,'List of Molecules Used'!$F$3:$F$55,"",0,1)</f>
        <v>27.774999999999999</v>
      </c>
    </row>
    <row r="7540" spans="1:8">
      <c r="A7540" s="2" t="s">
        <v>203</v>
      </c>
      <c r="B7540" s="2"/>
      <c r="C7540">
        <v>543.73</v>
      </c>
      <c r="D7540">
        <v>9.5</v>
      </c>
      <c r="E7540">
        <v>217.49</v>
      </c>
      <c r="F7540" t="s">
        <v>238</v>
      </c>
      <c r="G7540">
        <f>_xlfn.XLOOKUP(A7540,'List of Molecules Used'!$D$3:$D$55,'List of Molecules Used'!$E$3:$E$55,"",0,1)</f>
        <v>388.38</v>
      </c>
      <c r="H7540">
        <f>_xlfn.XLOOKUP(A7540,'List of Molecules Used'!$D$3:$D$55,'List of Molecules Used'!$F$3:$F$55,"",0,1)</f>
        <v>27.774999999999999</v>
      </c>
    </row>
    <row r="7541" spans="1:8">
      <c r="A7541" s="2" t="s">
        <v>203</v>
      </c>
      <c r="B7541" s="2"/>
      <c r="C7541">
        <v>543.73</v>
      </c>
      <c r="D7541">
        <v>10</v>
      </c>
      <c r="E7541">
        <v>217.64</v>
      </c>
      <c r="F7541" t="s">
        <v>238</v>
      </c>
      <c r="G7541">
        <f>_xlfn.XLOOKUP(A7541,'List of Molecules Used'!$D$3:$D$55,'List of Molecules Used'!$E$3:$E$55,"",0,1)</f>
        <v>388.38</v>
      </c>
      <c r="H7541">
        <f>_xlfn.XLOOKUP(A7541,'List of Molecules Used'!$D$3:$D$55,'List of Molecules Used'!$F$3:$F$55,"",0,1)</f>
        <v>27.774999999999999</v>
      </c>
    </row>
    <row r="7542" spans="1:8">
      <c r="A7542" s="2" t="s">
        <v>203</v>
      </c>
      <c r="B7542" s="2"/>
      <c r="C7542">
        <v>582.57000000000005</v>
      </c>
      <c r="D7542">
        <v>1</v>
      </c>
      <c r="E7542">
        <v>221.29</v>
      </c>
      <c r="F7542" t="s">
        <v>238</v>
      </c>
      <c r="G7542">
        <f>_xlfn.XLOOKUP(A7542,'List of Molecules Used'!$D$3:$D$55,'List of Molecules Used'!$E$3:$E$55,"",0,1)</f>
        <v>388.38</v>
      </c>
      <c r="H7542">
        <f>_xlfn.XLOOKUP(A7542,'List of Molecules Used'!$D$3:$D$55,'List of Molecules Used'!$F$3:$F$55,"",0,1)</f>
        <v>27.774999999999999</v>
      </c>
    </row>
    <row r="7543" spans="1:8">
      <c r="A7543" s="2" t="s">
        <v>203</v>
      </c>
      <c r="B7543" s="2"/>
      <c r="C7543">
        <v>582.57000000000005</v>
      </c>
      <c r="D7543">
        <v>1.5</v>
      </c>
      <c r="E7543">
        <v>221.39</v>
      </c>
      <c r="F7543" t="s">
        <v>238</v>
      </c>
      <c r="G7543">
        <f>_xlfn.XLOOKUP(A7543,'List of Molecules Used'!$D$3:$D$55,'List of Molecules Used'!$E$3:$E$55,"",0,1)</f>
        <v>388.38</v>
      </c>
      <c r="H7543">
        <f>_xlfn.XLOOKUP(A7543,'List of Molecules Used'!$D$3:$D$55,'List of Molecules Used'!$F$3:$F$55,"",0,1)</f>
        <v>27.774999999999999</v>
      </c>
    </row>
    <row r="7544" spans="1:8">
      <c r="A7544" s="2" t="s">
        <v>203</v>
      </c>
      <c r="B7544" s="2"/>
      <c r="C7544">
        <v>582.57000000000005</v>
      </c>
      <c r="D7544">
        <v>2</v>
      </c>
      <c r="E7544">
        <v>221.49</v>
      </c>
      <c r="F7544" t="s">
        <v>238</v>
      </c>
      <c r="G7544">
        <f>_xlfn.XLOOKUP(A7544,'List of Molecules Used'!$D$3:$D$55,'List of Molecules Used'!$E$3:$E$55,"",0,1)</f>
        <v>388.38</v>
      </c>
      <c r="H7544">
        <f>_xlfn.XLOOKUP(A7544,'List of Molecules Used'!$D$3:$D$55,'List of Molecules Used'!$F$3:$F$55,"",0,1)</f>
        <v>27.774999999999999</v>
      </c>
    </row>
    <row r="7545" spans="1:8">
      <c r="A7545" s="2" t="s">
        <v>203</v>
      </c>
      <c r="B7545" s="2"/>
      <c r="C7545">
        <v>582.57000000000005</v>
      </c>
      <c r="D7545">
        <v>2.5</v>
      </c>
      <c r="E7545">
        <v>221.6</v>
      </c>
      <c r="F7545" t="s">
        <v>238</v>
      </c>
      <c r="G7545">
        <f>_xlfn.XLOOKUP(A7545,'List of Molecules Used'!$D$3:$D$55,'List of Molecules Used'!$E$3:$E$55,"",0,1)</f>
        <v>388.38</v>
      </c>
      <c r="H7545">
        <f>_xlfn.XLOOKUP(A7545,'List of Molecules Used'!$D$3:$D$55,'List of Molecules Used'!$F$3:$F$55,"",0,1)</f>
        <v>27.774999999999999</v>
      </c>
    </row>
    <row r="7546" spans="1:8">
      <c r="A7546" s="2" t="s">
        <v>203</v>
      </c>
      <c r="B7546" s="2"/>
      <c r="C7546">
        <v>582.57000000000005</v>
      </c>
      <c r="D7546">
        <v>3</v>
      </c>
      <c r="E7546">
        <v>221.7</v>
      </c>
      <c r="F7546" t="s">
        <v>238</v>
      </c>
      <c r="G7546">
        <f>_xlfn.XLOOKUP(A7546,'List of Molecules Used'!$D$3:$D$55,'List of Molecules Used'!$E$3:$E$55,"",0,1)</f>
        <v>388.38</v>
      </c>
      <c r="H7546">
        <f>_xlfn.XLOOKUP(A7546,'List of Molecules Used'!$D$3:$D$55,'List of Molecules Used'!$F$3:$F$55,"",0,1)</f>
        <v>27.774999999999999</v>
      </c>
    </row>
    <row r="7547" spans="1:8">
      <c r="A7547" s="2" t="s">
        <v>203</v>
      </c>
      <c r="B7547" s="2"/>
      <c r="C7547">
        <v>582.57000000000005</v>
      </c>
      <c r="D7547">
        <v>3.5</v>
      </c>
      <c r="E7547">
        <v>221.8</v>
      </c>
      <c r="F7547" t="s">
        <v>238</v>
      </c>
      <c r="G7547">
        <f>_xlfn.XLOOKUP(A7547,'List of Molecules Used'!$D$3:$D$55,'List of Molecules Used'!$E$3:$E$55,"",0,1)</f>
        <v>388.38</v>
      </c>
      <c r="H7547">
        <f>_xlfn.XLOOKUP(A7547,'List of Molecules Used'!$D$3:$D$55,'List of Molecules Used'!$F$3:$F$55,"",0,1)</f>
        <v>27.774999999999999</v>
      </c>
    </row>
    <row r="7548" spans="1:8">
      <c r="A7548" s="2" t="s">
        <v>203</v>
      </c>
      <c r="B7548" s="2"/>
      <c r="C7548">
        <v>582.57000000000005</v>
      </c>
      <c r="D7548">
        <v>4</v>
      </c>
      <c r="E7548">
        <v>221.9</v>
      </c>
      <c r="F7548" t="s">
        <v>238</v>
      </c>
      <c r="G7548">
        <f>_xlfn.XLOOKUP(A7548,'List of Molecules Used'!$D$3:$D$55,'List of Molecules Used'!$E$3:$E$55,"",0,1)</f>
        <v>388.38</v>
      </c>
      <c r="H7548">
        <f>_xlfn.XLOOKUP(A7548,'List of Molecules Used'!$D$3:$D$55,'List of Molecules Used'!$F$3:$F$55,"",0,1)</f>
        <v>27.774999999999999</v>
      </c>
    </row>
    <row r="7549" spans="1:8">
      <c r="A7549" s="2" t="s">
        <v>203</v>
      </c>
      <c r="B7549" s="2"/>
      <c r="C7549">
        <v>582.57000000000005</v>
      </c>
      <c r="D7549">
        <v>4.5</v>
      </c>
      <c r="E7549">
        <v>222.01</v>
      </c>
      <c r="F7549" t="s">
        <v>238</v>
      </c>
      <c r="G7549">
        <f>_xlfn.XLOOKUP(A7549,'List of Molecules Used'!$D$3:$D$55,'List of Molecules Used'!$E$3:$E$55,"",0,1)</f>
        <v>388.38</v>
      </c>
      <c r="H7549">
        <f>_xlfn.XLOOKUP(A7549,'List of Molecules Used'!$D$3:$D$55,'List of Molecules Used'!$F$3:$F$55,"",0,1)</f>
        <v>27.774999999999999</v>
      </c>
    </row>
    <row r="7550" spans="1:8">
      <c r="A7550" s="2" t="s">
        <v>203</v>
      </c>
      <c r="B7550" s="2"/>
      <c r="C7550">
        <v>582.57000000000005</v>
      </c>
      <c r="D7550">
        <v>5</v>
      </c>
      <c r="E7550">
        <v>222.11</v>
      </c>
      <c r="F7550" t="s">
        <v>238</v>
      </c>
      <c r="G7550">
        <f>_xlfn.XLOOKUP(A7550,'List of Molecules Used'!$D$3:$D$55,'List of Molecules Used'!$E$3:$E$55,"",0,1)</f>
        <v>388.38</v>
      </c>
      <c r="H7550">
        <f>_xlfn.XLOOKUP(A7550,'List of Molecules Used'!$D$3:$D$55,'List of Molecules Used'!$F$3:$F$55,"",0,1)</f>
        <v>27.774999999999999</v>
      </c>
    </row>
    <row r="7551" spans="1:8">
      <c r="A7551" s="2" t="s">
        <v>203</v>
      </c>
      <c r="B7551" s="2"/>
      <c r="C7551">
        <v>582.57000000000005</v>
      </c>
      <c r="D7551">
        <v>5.5</v>
      </c>
      <c r="E7551">
        <v>222.22</v>
      </c>
      <c r="F7551" t="s">
        <v>238</v>
      </c>
      <c r="G7551">
        <f>_xlfn.XLOOKUP(A7551,'List of Molecules Used'!$D$3:$D$55,'List of Molecules Used'!$E$3:$E$55,"",0,1)</f>
        <v>388.38</v>
      </c>
      <c r="H7551">
        <f>_xlfn.XLOOKUP(A7551,'List of Molecules Used'!$D$3:$D$55,'List of Molecules Used'!$F$3:$F$55,"",0,1)</f>
        <v>27.774999999999999</v>
      </c>
    </row>
    <row r="7552" spans="1:8">
      <c r="A7552" s="2" t="s">
        <v>203</v>
      </c>
      <c r="B7552" s="2"/>
      <c r="C7552">
        <v>582.57000000000005</v>
      </c>
      <c r="D7552">
        <v>6</v>
      </c>
      <c r="E7552">
        <v>222.32</v>
      </c>
      <c r="F7552" t="s">
        <v>238</v>
      </c>
      <c r="G7552">
        <f>_xlfn.XLOOKUP(A7552,'List of Molecules Used'!$D$3:$D$55,'List of Molecules Used'!$E$3:$E$55,"",0,1)</f>
        <v>388.38</v>
      </c>
      <c r="H7552">
        <f>_xlfn.XLOOKUP(A7552,'List of Molecules Used'!$D$3:$D$55,'List of Molecules Used'!$F$3:$F$55,"",0,1)</f>
        <v>27.774999999999999</v>
      </c>
    </row>
    <row r="7553" spans="1:8">
      <c r="A7553" s="2" t="s">
        <v>203</v>
      </c>
      <c r="B7553" s="2"/>
      <c r="C7553">
        <v>582.57000000000005</v>
      </c>
      <c r="D7553">
        <v>6.5</v>
      </c>
      <c r="E7553">
        <v>222.43</v>
      </c>
      <c r="F7553" t="s">
        <v>238</v>
      </c>
      <c r="G7553">
        <f>_xlfn.XLOOKUP(A7553,'List of Molecules Used'!$D$3:$D$55,'List of Molecules Used'!$E$3:$E$55,"",0,1)</f>
        <v>388.38</v>
      </c>
      <c r="H7553">
        <f>_xlfn.XLOOKUP(A7553,'List of Molecules Used'!$D$3:$D$55,'List of Molecules Used'!$F$3:$F$55,"",0,1)</f>
        <v>27.774999999999999</v>
      </c>
    </row>
    <row r="7554" spans="1:8">
      <c r="A7554" s="2" t="s">
        <v>203</v>
      </c>
      <c r="B7554" s="2"/>
      <c r="C7554">
        <v>582.57000000000005</v>
      </c>
      <c r="D7554">
        <v>7</v>
      </c>
      <c r="E7554">
        <v>222.54</v>
      </c>
      <c r="F7554" t="s">
        <v>238</v>
      </c>
      <c r="G7554">
        <f>_xlfn.XLOOKUP(A7554,'List of Molecules Used'!$D$3:$D$55,'List of Molecules Used'!$E$3:$E$55,"",0,1)</f>
        <v>388.38</v>
      </c>
      <c r="H7554">
        <f>_xlfn.XLOOKUP(A7554,'List of Molecules Used'!$D$3:$D$55,'List of Molecules Used'!$F$3:$F$55,"",0,1)</f>
        <v>27.774999999999999</v>
      </c>
    </row>
    <row r="7555" spans="1:8">
      <c r="A7555" s="2" t="s">
        <v>203</v>
      </c>
      <c r="B7555" s="2"/>
      <c r="C7555">
        <v>582.57000000000005</v>
      </c>
      <c r="D7555">
        <v>7.5</v>
      </c>
      <c r="E7555">
        <v>222.64</v>
      </c>
      <c r="F7555" t="s">
        <v>238</v>
      </c>
      <c r="G7555">
        <f>_xlfn.XLOOKUP(A7555,'List of Molecules Used'!$D$3:$D$55,'List of Molecules Used'!$E$3:$E$55,"",0,1)</f>
        <v>388.38</v>
      </c>
      <c r="H7555">
        <f>_xlfn.XLOOKUP(A7555,'List of Molecules Used'!$D$3:$D$55,'List of Molecules Used'!$F$3:$F$55,"",0,1)</f>
        <v>27.774999999999999</v>
      </c>
    </row>
    <row r="7556" spans="1:8">
      <c r="A7556" s="2" t="s">
        <v>203</v>
      </c>
      <c r="B7556" s="2"/>
      <c r="C7556">
        <v>582.57000000000005</v>
      </c>
      <c r="D7556">
        <v>8</v>
      </c>
      <c r="E7556">
        <v>222.75</v>
      </c>
      <c r="F7556" t="s">
        <v>238</v>
      </c>
      <c r="G7556">
        <f>_xlfn.XLOOKUP(A7556,'List of Molecules Used'!$D$3:$D$55,'List of Molecules Used'!$E$3:$E$55,"",0,1)</f>
        <v>388.38</v>
      </c>
      <c r="H7556">
        <f>_xlfn.XLOOKUP(A7556,'List of Molecules Used'!$D$3:$D$55,'List of Molecules Used'!$F$3:$F$55,"",0,1)</f>
        <v>27.774999999999999</v>
      </c>
    </row>
    <row r="7557" spans="1:8">
      <c r="A7557" s="2" t="s">
        <v>203</v>
      </c>
      <c r="B7557" s="2"/>
      <c r="C7557">
        <v>582.57000000000005</v>
      </c>
      <c r="D7557">
        <v>8.5</v>
      </c>
      <c r="E7557">
        <v>222.86</v>
      </c>
      <c r="F7557" t="s">
        <v>238</v>
      </c>
      <c r="G7557">
        <f>_xlfn.XLOOKUP(A7557,'List of Molecules Used'!$D$3:$D$55,'List of Molecules Used'!$E$3:$E$55,"",0,1)</f>
        <v>388.38</v>
      </c>
      <c r="H7557">
        <f>_xlfn.XLOOKUP(A7557,'List of Molecules Used'!$D$3:$D$55,'List of Molecules Used'!$F$3:$F$55,"",0,1)</f>
        <v>27.774999999999999</v>
      </c>
    </row>
    <row r="7558" spans="1:8">
      <c r="A7558" s="2" t="s">
        <v>203</v>
      </c>
      <c r="B7558" s="2"/>
      <c r="C7558">
        <v>582.57000000000005</v>
      </c>
      <c r="D7558">
        <v>9</v>
      </c>
      <c r="E7558">
        <v>222.97</v>
      </c>
      <c r="F7558" t="s">
        <v>238</v>
      </c>
      <c r="G7558">
        <f>_xlfn.XLOOKUP(A7558,'List of Molecules Used'!$D$3:$D$55,'List of Molecules Used'!$E$3:$E$55,"",0,1)</f>
        <v>388.38</v>
      </c>
      <c r="H7558">
        <f>_xlfn.XLOOKUP(A7558,'List of Molecules Used'!$D$3:$D$55,'List of Molecules Used'!$F$3:$F$55,"",0,1)</f>
        <v>27.774999999999999</v>
      </c>
    </row>
    <row r="7559" spans="1:8">
      <c r="A7559" s="2" t="s">
        <v>203</v>
      </c>
      <c r="B7559" s="2"/>
      <c r="C7559">
        <v>582.57000000000005</v>
      </c>
      <c r="D7559">
        <v>9.5</v>
      </c>
      <c r="E7559">
        <v>223.08</v>
      </c>
      <c r="F7559" t="s">
        <v>238</v>
      </c>
      <c r="G7559">
        <f>_xlfn.XLOOKUP(A7559,'List of Molecules Used'!$D$3:$D$55,'List of Molecules Used'!$E$3:$E$55,"",0,1)</f>
        <v>388.38</v>
      </c>
      <c r="H7559">
        <f>_xlfn.XLOOKUP(A7559,'List of Molecules Used'!$D$3:$D$55,'List of Molecules Used'!$F$3:$F$55,"",0,1)</f>
        <v>27.774999999999999</v>
      </c>
    </row>
    <row r="7560" spans="1:8">
      <c r="A7560" s="2" t="s">
        <v>203</v>
      </c>
      <c r="B7560" s="2"/>
      <c r="C7560">
        <v>582.57000000000005</v>
      </c>
      <c r="D7560">
        <v>10</v>
      </c>
      <c r="E7560">
        <v>223.19</v>
      </c>
      <c r="F7560" t="s">
        <v>238</v>
      </c>
      <c r="G7560">
        <f>_xlfn.XLOOKUP(A7560,'List of Molecules Used'!$D$3:$D$55,'List of Molecules Used'!$E$3:$E$55,"",0,1)</f>
        <v>388.38</v>
      </c>
      <c r="H7560">
        <f>_xlfn.XLOOKUP(A7560,'List of Molecules Used'!$D$3:$D$55,'List of Molecules Used'!$F$3:$F$55,"",0,1)</f>
        <v>27.774999999999999</v>
      </c>
    </row>
    <row r="7561" spans="1:8">
      <c r="A7561" s="2" t="s">
        <v>207</v>
      </c>
      <c r="B7561" s="2"/>
      <c r="C7561">
        <v>281.01</v>
      </c>
      <c r="D7561">
        <v>1</v>
      </c>
      <c r="E7561">
        <v>132.03</v>
      </c>
      <c r="F7561" t="s">
        <v>237</v>
      </c>
      <c r="G7561">
        <f>_xlfn.XLOOKUP(A7561,'List of Molecules Used'!$D$3:$D$55,'List of Molecules Used'!$E$3:$E$55,"",0,1)</f>
        <v>562.02</v>
      </c>
      <c r="H7561">
        <f>_xlfn.XLOOKUP(A7561,'List of Molecules Used'!$D$3:$D$55,'List of Molecules Used'!$F$3:$F$55,"",0,1)</f>
        <v>49.072769999999998</v>
      </c>
    </row>
    <row r="7562" spans="1:8">
      <c r="A7562" s="2" t="s">
        <v>207</v>
      </c>
      <c r="B7562" s="2"/>
      <c r="C7562">
        <v>281.01</v>
      </c>
      <c r="D7562">
        <v>1.5</v>
      </c>
      <c r="E7562">
        <v>132.03</v>
      </c>
      <c r="F7562" t="s">
        <v>237</v>
      </c>
      <c r="G7562">
        <f>_xlfn.XLOOKUP(A7562,'List of Molecules Used'!$D$3:$D$55,'List of Molecules Used'!$E$3:$E$55,"",0,1)</f>
        <v>562.02</v>
      </c>
      <c r="H7562">
        <f>_xlfn.XLOOKUP(A7562,'List of Molecules Used'!$D$3:$D$55,'List of Molecules Used'!$F$3:$F$55,"",0,1)</f>
        <v>49.072769999999998</v>
      </c>
    </row>
    <row r="7563" spans="1:8">
      <c r="A7563" s="2" t="s">
        <v>240</v>
      </c>
      <c r="B7563" s="2"/>
      <c r="C7563">
        <v>281.01</v>
      </c>
      <c r="D7563">
        <v>2</v>
      </c>
      <c r="E7563">
        <v>132.02000000000001</v>
      </c>
      <c r="F7563" t="s">
        <v>237</v>
      </c>
      <c r="G7563">
        <v>562.02</v>
      </c>
      <c r="H7563">
        <v>49.072769999999998</v>
      </c>
    </row>
    <row r="7564" spans="1:8">
      <c r="A7564" s="2" t="s">
        <v>240</v>
      </c>
      <c r="B7564" s="2"/>
      <c r="C7564">
        <v>281.01</v>
      </c>
      <c r="D7564">
        <v>2.5</v>
      </c>
      <c r="E7564">
        <v>132.02000000000001</v>
      </c>
      <c r="F7564" t="s">
        <v>237</v>
      </c>
      <c r="G7564">
        <v>562.02</v>
      </c>
      <c r="H7564">
        <v>49.072769999999998</v>
      </c>
    </row>
    <row r="7565" spans="1:8">
      <c r="A7565" s="2" t="s">
        <v>240</v>
      </c>
      <c r="B7565" s="2"/>
      <c r="C7565">
        <v>281.01</v>
      </c>
      <c r="D7565">
        <v>3</v>
      </c>
      <c r="E7565">
        <v>132.02000000000001</v>
      </c>
      <c r="F7565" t="s">
        <v>237</v>
      </c>
      <c r="G7565">
        <v>562.02</v>
      </c>
      <c r="H7565">
        <v>49.072769999999998</v>
      </c>
    </row>
    <row r="7566" spans="1:8">
      <c r="A7566" s="2" t="s">
        <v>240</v>
      </c>
      <c r="B7566" s="2"/>
      <c r="C7566">
        <v>281.01</v>
      </c>
      <c r="D7566">
        <v>3.5</v>
      </c>
      <c r="E7566">
        <v>132.01</v>
      </c>
      <c r="F7566" t="s">
        <v>237</v>
      </c>
      <c r="G7566">
        <v>562.02</v>
      </c>
      <c r="H7566">
        <v>49.072769999999998</v>
      </c>
    </row>
    <row r="7567" spans="1:8">
      <c r="A7567" s="2" t="s">
        <v>240</v>
      </c>
      <c r="B7567" s="2"/>
      <c r="C7567">
        <v>281.01</v>
      </c>
      <c r="D7567">
        <v>4</v>
      </c>
      <c r="E7567">
        <v>132.01</v>
      </c>
      <c r="F7567" t="s">
        <v>237</v>
      </c>
      <c r="G7567">
        <v>562.02</v>
      </c>
      <c r="H7567">
        <v>49.072769999999998</v>
      </c>
    </row>
    <row r="7568" spans="1:8">
      <c r="A7568" s="2" t="s">
        <v>240</v>
      </c>
      <c r="B7568" s="2"/>
      <c r="C7568">
        <v>281.01</v>
      </c>
      <c r="D7568">
        <v>4.5</v>
      </c>
      <c r="E7568">
        <v>132</v>
      </c>
      <c r="F7568" t="s">
        <v>237</v>
      </c>
      <c r="G7568">
        <v>562.02</v>
      </c>
      <c r="H7568">
        <v>49.072769999999998</v>
      </c>
    </row>
    <row r="7569" spans="1:8">
      <c r="A7569" s="2" t="s">
        <v>240</v>
      </c>
      <c r="B7569" s="2"/>
      <c r="C7569">
        <v>281.01</v>
      </c>
      <c r="D7569">
        <v>5</v>
      </c>
      <c r="E7569">
        <v>132</v>
      </c>
      <c r="F7569" t="s">
        <v>237</v>
      </c>
      <c r="G7569">
        <v>562.02</v>
      </c>
      <c r="H7569">
        <v>49.072769999999998</v>
      </c>
    </row>
    <row r="7570" spans="1:8">
      <c r="A7570" s="2" t="s">
        <v>240</v>
      </c>
      <c r="B7570" s="2"/>
      <c r="C7570">
        <v>281.01</v>
      </c>
      <c r="D7570">
        <v>5.5</v>
      </c>
      <c r="E7570">
        <v>132</v>
      </c>
      <c r="F7570" t="s">
        <v>237</v>
      </c>
      <c r="G7570">
        <v>562.02</v>
      </c>
      <c r="H7570">
        <v>49.072769999999998</v>
      </c>
    </row>
    <row r="7571" spans="1:8">
      <c r="A7571" s="2" t="s">
        <v>240</v>
      </c>
      <c r="B7571" s="2"/>
      <c r="C7571">
        <v>281.01</v>
      </c>
      <c r="D7571">
        <v>6</v>
      </c>
      <c r="E7571">
        <v>131.99</v>
      </c>
      <c r="F7571" t="s">
        <v>237</v>
      </c>
      <c r="G7571">
        <v>562.02</v>
      </c>
      <c r="H7571">
        <v>49.072769999999998</v>
      </c>
    </row>
    <row r="7572" spans="1:8">
      <c r="A7572" s="2" t="s">
        <v>240</v>
      </c>
      <c r="B7572" s="2"/>
      <c r="C7572">
        <v>281.01</v>
      </c>
      <c r="D7572">
        <v>6.5</v>
      </c>
      <c r="E7572">
        <v>131.99</v>
      </c>
      <c r="F7572" t="s">
        <v>237</v>
      </c>
      <c r="G7572">
        <v>562.02</v>
      </c>
      <c r="H7572">
        <v>49.072769999999998</v>
      </c>
    </row>
    <row r="7573" spans="1:8">
      <c r="A7573" s="2" t="s">
        <v>240</v>
      </c>
      <c r="B7573" s="2"/>
      <c r="C7573">
        <v>281.01</v>
      </c>
      <c r="D7573">
        <v>7</v>
      </c>
      <c r="E7573">
        <v>131.99</v>
      </c>
      <c r="F7573" t="s">
        <v>237</v>
      </c>
      <c r="G7573">
        <v>562.02</v>
      </c>
      <c r="H7573">
        <v>49.072769999999998</v>
      </c>
    </row>
    <row r="7574" spans="1:8">
      <c r="A7574" s="2" t="s">
        <v>240</v>
      </c>
      <c r="B7574" s="2"/>
      <c r="C7574">
        <v>281.01</v>
      </c>
      <c r="D7574">
        <v>7.5</v>
      </c>
      <c r="E7574">
        <v>131.97999999999999</v>
      </c>
      <c r="F7574" t="s">
        <v>237</v>
      </c>
      <c r="G7574">
        <v>562.02</v>
      </c>
      <c r="H7574">
        <v>49.072769999999998</v>
      </c>
    </row>
    <row r="7575" spans="1:8">
      <c r="A7575" s="2" t="s">
        <v>240</v>
      </c>
      <c r="B7575" s="2"/>
      <c r="C7575">
        <v>281.01</v>
      </c>
      <c r="D7575">
        <v>8</v>
      </c>
      <c r="E7575">
        <v>131.97999999999999</v>
      </c>
      <c r="F7575" t="s">
        <v>237</v>
      </c>
      <c r="G7575">
        <v>562.02</v>
      </c>
      <c r="H7575">
        <v>49.072769999999998</v>
      </c>
    </row>
    <row r="7576" spans="1:8">
      <c r="A7576" s="2" t="s">
        <v>240</v>
      </c>
      <c r="B7576" s="2"/>
      <c r="C7576">
        <v>281.01</v>
      </c>
      <c r="D7576">
        <v>8.5</v>
      </c>
      <c r="E7576">
        <v>131.97</v>
      </c>
      <c r="F7576" t="s">
        <v>237</v>
      </c>
      <c r="G7576">
        <v>562.02</v>
      </c>
      <c r="H7576">
        <v>49.072769999999998</v>
      </c>
    </row>
    <row r="7577" spans="1:8">
      <c r="A7577" s="2" t="s">
        <v>240</v>
      </c>
      <c r="B7577" s="2"/>
      <c r="C7577">
        <v>281.01</v>
      </c>
      <c r="D7577">
        <v>9</v>
      </c>
      <c r="E7577">
        <v>131.97</v>
      </c>
      <c r="F7577" t="s">
        <v>237</v>
      </c>
      <c r="G7577">
        <v>562.02</v>
      </c>
      <c r="H7577">
        <v>49.072769999999998</v>
      </c>
    </row>
    <row r="7578" spans="1:8">
      <c r="A7578" s="2" t="s">
        <v>240</v>
      </c>
      <c r="B7578" s="2"/>
      <c r="C7578">
        <v>281.01</v>
      </c>
      <c r="D7578">
        <v>9.5</v>
      </c>
      <c r="E7578">
        <v>131.97</v>
      </c>
      <c r="F7578" t="s">
        <v>237</v>
      </c>
      <c r="G7578">
        <v>562.02</v>
      </c>
      <c r="H7578">
        <v>49.072769999999998</v>
      </c>
    </row>
    <row r="7579" spans="1:8">
      <c r="A7579" s="2" t="s">
        <v>240</v>
      </c>
      <c r="B7579" s="2"/>
      <c r="C7579">
        <v>281.01</v>
      </c>
      <c r="D7579">
        <v>10</v>
      </c>
      <c r="E7579">
        <v>131.96</v>
      </c>
      <c r="F7579" t="s">
        <v>237</v>
      </c>
      <c r="G7579">
        <v>562.02</v>
      </c>
      <c r="H7579">
        <v>49.072769999999998</v>
      </c>
    </row>
    <row r="7580" spans="1:8">
      <c r="A7580" s="2" t="s">
        <v>240</v>
      </c>
      <c r="B7580" s="2"/>
      <c r="C7580">
        <v>337.21</v>
      </c>
      <c r="D7580">
        <v>1</v>
      </c>
      <c r="E7580">
        <v>144.66</v>
      </c>
      <c r="F7580" t="s">
        <v>237</v>
      </c>
      <c r="G7580">
        <v>562.02</v>
      </c>
      <c r="H7580">
        <v>49.072769999999998</v>
      </c>
    </row>
    <row r="7581" spans="1:8">
      <c r="A7581" s="2" t="s">
        <v>240</v>
      </c>
      <c r="B7581" s="2"/>
      <c r="C7581">
        <v>337.21</v>
      </c>
      <c r="D7581">
        <v>1.5</v>
      </c>
      <c r="E7581">
        <v>144.65</v>
      </c>
      <c r="F7581" t="s">
        <v>237</v>
      </c>
      <c r="G7581">
        <v>562.02</v>
      </c>
      <c r="H7581">
        <v>49.072769999999998</v>
      </c>
    </row>
    <row r="7582" spans="1:8">
      <c r="A7582" s="2" t="s">
        <v>240</v>
      </c>
      <c r="B7582" s="2"/>
      <c r="C7582">
        <v>337.21</v>
      </c>
      <c r="D7582">
        <v>2</v>
      </c>
      <c r="E7582">
        <v>144.63999999999999</v>
      </c>
      <c r="F7582" t="s">
        <v>237</v>
      </c>
      <c r="G7582">
        <v>562.02</v>
      </c>
      <c r="H7582">
        <v>49.072769999999998</v>
      </c>
    </row>
    <row r="7583" spans="1:8">
      <c r="A7583" s="2" t="s">
        <v>240</v>
      </c>
      <c r="B7583" s="2"/>
      <c r="C7583">
        <v>337.21</v>
      </c>
      <c r="D7583">
        <v>2.5</v>
      </c>
      <c r="E7583">
        <v>144.63</v>
      </c>
      <c r="F7583" t="s">
        <v>237</v>
      </c>
      <c r="G7583">
        <v>562.02</v>
      </c>
      <c r="H7583">
        <v>49.072769999999998</v>
      </c>
    </row>
    <row r="7584" spans="1:8">
      <c r="A7584" s="2" t="s">
        <v>240</v>
      </c>
      <c r="B7584" s="2"/>
      <c r="C7584">
        <v>337.21</v>
      </c>
      <c r="D7584">
        <v>3</v>
      </c>
      <c r="E7584">
        <v>144.63</v>
      </c>
      <c r="F7584" t="s">
        <v>237</v>
      </c>
      <c r="G7584">
        <v>562.02</v>
      </c>
      <c r="H7584">
        <v>49.072769999999998</v>
      </c>
    </row>
    <row r="7585" spans="1:8">
      <c r="A7585" s="2" t="s">
        <v>240</v>
      </c>
      <c r="B7585" s="2"/>
      <c r="C7585">
        <v>337.21</v>
      </c>
      <c r="D7585">
        <v>3.5</v>
      </c>
      <c r="E7585">
        <v>144.62</v>
      </c>
      <c r="F7585" t="s">
        <v>237</v>
      </c>
      <c r="G7585">
        <v>562.02</v>
      </c>
      <c r="H7585">
        <v>49.072769999999998</v>
      </c>
    </row>
    <row r="7586" spans="1:8">
      <c r="A7586" s="2" t="s">
        <v>240</v>
      </c>
      <c r="B7586" s="2"/>
      <c r="C7586">
        <v>337.21</v>
      </c>
      <c r="D7586">
        <v>4</v>
      </c>
      <c r="E7586">
        <v>144.61000000000001</v>
      </c>
      <c r="F7586" t="s">
        <v>237</v>
      </c>
      <c r="G7586">
        <v>562.02</v>
      </c>
      <c r="H7586">
        <v>49.072769999999998</v>
      </c>
    </row>
    <row r="7587" spans="1:8">
      <c r="A7587" s="2" t="s">
        <v>240</v>
      </c>
      <c r="B7587" s="2"/>
      <c r="C7587">
        <v>337.21</v>
      </c>
      <c r="D7587">
        <v>4.5</v>
      </c>
      <c r="E7587">
        <v>144.6</v>
      </c>
      <c r="F7587" t="s">
        <v>237</v>
      </c>
      <c r="G7587">
        <v>562.02</v>
      </c>
      <c r="H7587">
        <v>49.072769999999998</v>
      </c>
    </row>
    <row r="7588" spans="1:8">
      <c r="A7588" s="2" t="s">
        <v>240</v>
      </c>
      <c r="B7588" s="2"/>
      <c r="C7588">
        <v>337.21</v>
      </c>
      <c r="D7588">
        <v>5</v>
      </c>
      <c r="E7588">
        <v>144.59</v>
      </c>
      <c r="F7588" t="s">
        <v>237</v>
      </c>
      <c r="G7588">
        <v>562.02</v>
      </c>
      <c r="H7588">
        <v>49.072769999999998</v>
      </c>
    </row>
    <row r="7589" spans="1:8">
      <c r="A7589" s="2" t="s">
        <v>240</v>
      </c>
      <c r="B7589" s="2"/>
      <c r="C7589">
        <v>337.21</v>
      </c>
      <c r="D7589">
        <v>5.5</v>
      </c>
      <c r="E7589">
        <v>144.58000000000001</v>
      </c>
      <c r="F7589" t="s">
        <v>237</v>
      </c>
      <c r="G7589">
        <v>562.02</v>
      </c>
      <c r="H7589">
        <v>49.072769999999998</v>
      </c>
    </row>
    <row r="7590" spans="1:8">
      <c r="A7590" s="2" t="s">
        <v>240</v>
      </c>
      <c r="B7590" s="2"/>
      <c r="C7590">
        <v>337.21</v>
      </c>
      <c r="D7590">
        <v>6</v>
      </c>
      <c r="E7590">
        <v>144.57</v>
      </c>
      <c r="F7590" t="s">
        <v>237</v>
      </c>
      <c r="G7590">
        <v>562.02</v>
      </c>
      <c r="H7590">
        <v>49.072769999999998</v>
      </c>
    </row>
    <row r="7591" spans="1:8">
      <c r="A7591" s="2" t="s">
        <v>240</v>
      </c>
      <c r="B7591" s="2"/>
      <c r="C7591">
        <v>337.21</v>
      </c>
      <c r="D7591">
        <v>6.5</v>
      </c>
      <c r="E7591">
        <v>144.57</v>
      </c>
      <c r="F7591" t="s">
        <v>237</v>
      </c>
      <c r="G7591">
        <v>562.02</v>
      </c>
      <c r="H7591">
        <v>49.072769999999998</v>
      </c>
    </row>
    <row r="7592" spans="1:8">
      <c r="A7592" s="2" t="s">
        <v>240</v>
      </c>
      <c r="B7592" s="2"/>
      <c r="C7592">
        <v>337.21</v>
      </c>
      <c r="D7592">
        <v>7</v>
      </c>
      <c r="E7592">
        <v>144.56</v>
      </c>
      <c r="F7592" t="s">
        <v>237</v>
      </c>
      <c r="G7592">
        <v>562.02</v>
      </c>
      <c r="H7592">
        <v>49.072769999999998</v>
      </c>
    </row>
    <row r="7593" spans="1:8">
      <c r="A7593" s="2" t="s">
        <v>240</v>
      </c>
      <c r="B7593" s="2"/>
      <c r="C7593">
        <v>337.21</v>
      </c>
      <c r="D7593">
        <v>7.5</v>
      </c>
      <c r="E7593">
        <v>144.55000000000001</v>
      </c>
      <c r="F7593" t="s">
        <v>237</v>
      </c>
      <c r="G7593">
        <v>562.02</v>
      </c>
      <c r="H7593">
        <v>49.072769999999998</v>
      </c>
    </row>
    <row r="7594" spans="1:8">
      <c r="A7594" s="2" t="s">
        <v>240</v>
      </c>
      <c r="B7594" s="2"/>
      <c r="C7594">
        <v>337.21</v>
      </c>
      <c r="D7594">
        <v>8</v>
      </c>
      <c r="E7594">
        <v>144.54</v>
      </c>
      <c r="F7594" t="s">
        <v>237</v>
      </c>
      <c r="G7594">
        <v>562.02</v>
      </c>
      <c r="H7594">
        <v>49.072769999999998</v>
      </c>
    </row>
    <row r="7595" spans="1:8">
      <c r="A7595" s="2" t="s">
        <v>240</v>
      </c>
      <c r="B7595" s="2"/>
      <c r="C7595">
        <v>337.21</v>
      </c>
      <c r="D7595">
        <v>8.5</v>
      </c>
      <c r="E7595">
        <v>144.53</v>
      </c>
      <c r="F7595" t="s">
        <v>237</v>
      </c>
      <c r="G7595">
        <v>562.02</v>
      </c>
      <c r="H7595">
        <v>49.072769999999998</v>
      </c>
    </row>
    <row r="7596" spans="1:8">
      <c r="A7596" s="2" t="s">
        <v>240</v>
      </c>
      <c r="B7596" s="2"/>
      <c r="C7596">
        <v>337.21</v>
      </c>
      <c r="D7596">
        <v>9</v>
      </c>
      <c r="E7596">
        <v>144.52000000000001</v>
      </c>
      <c r="F7596" t="s">
        <v>237</v>
      </c>
      <c r="G7596">
        <v>562.02</v>
      </c>
      <c r="H7596">
        <v>49.072769999999998</v>
      </c>
    </row>
    <row r="7597" spans="1:8">
      <c r="A7597" s="2" t="s">
        <v>240</v>
      </c>
      <c r="B7597" s="2"/>
      <c r="C7597">
        <v>337.21</v>
      </c>
      <c r="D7597">
        <v>9.5</v>
      </c>
      <c r="E7597">
        <v>144.52000000000001</v>
      </c>
      <c r="F7597" t="s">
        <v>237</v>
      </c>
      <c r="G7597">
        <v>562.02</v>
      </c>
      <c r="H7597">
        <v>49.072769999999998</v>
      </c>
    </row>
    <row r="7598" spans="1:8">
      <c r="A7598" s="2" t="s">
        <v>240</v>
      </c>
      <c r="B7598" s="2"/>
      <c r="C7598">
        <v>337.21</v>
      </c>
      <c r="D7598">
        <v>10</v>
      </c>
      <c r="E7598">
        <v>144.51</v>
      </c>
      <c r="F7598" t="s">
        <v>237</v>
      </c>
      <c r="G7598">
        <v>562.02</v>
      </c>
      <c r="H7598">
        <v>49.072769999999998</v>
      </c>
    </row>
    <row r="7599" spans="1:8">
      <c r="A7599" s="2" t="s">
        <v>240</v>
      </c>
      <c r="B7599" s="2"/>
      <c r="C7599">
        <v>393.41</v>
      </c>
      <c r="D7599">
        <v>1</v>
      </c>
      <c r="E7599">
        <v>112.94</v>
      </c>
      <c r="F7599" t="s">
        <v>238</v>
      </c>
      <c r="G7599">
        <v>562.02</v>
      </c>
      <c r="H7599">
        <v>49.072769999999998</v>
      </c>
    </row>
    <row r="7600" spans="1:8">
      <c r="A7600" s="2" t="s">
        <v>240</v>
      </c>
      <c r="B7600" s="2"/>
      <c r="C7600">
        <v>393.41</v>
      </c>
      <c r="D7600">
        <v>1.5</v>
      </c>
      <c r="E7600">
        <v>113.78</v>
      </c>
      <c r="F7600" t="s">
        <v>238</v>
      </c>
      <c r="G7600">
        <v>562.02</v>
      </c>
      <c r="H7600">
        <v>49.072769999999998</v>
      </c>
    </row>
    <row r="7601" spans="1:8">
      <c r="A7601" s="2" t="s">
        <v>240</v>
      </c>
      <c r="B7601" s="2"/>
      <c r="C7601">
        <v>393.41</v>
      </c>
      <c r="D7601">
        <v>2</v>
      </c>
      <c r="E7601">
        <v>114.68</v>
      </c>
      <c r="F7601" t="s">
        <v>238</v>
      </c>
      <c r="G7601">
        <v>562.02</v>
      </c>
      <c r="H7601">
        <v>49.072769999999998</v>
      </c>
    </row>
    <row r="7602" spans="1:8">
      <c r="A7602" s="2" t="s">
        <v>240</v>
      </c>
      <c r="B7602" s="2"/>
      <c r="C7602">
        <v>393.41</v>
      </c>
      <c r="D7602">
        <v>2.5</v>
      </c>
      <c r="E7602">
        <v>115.64</v>
      </c>
      <c r="F7602" t="s">
        <v>238</v>
      </c>
      <c r="G7602">
        <v>562.02</v>
      </c>
      <c r="H7602">
        <v>49.072769999999998</v>
      </c>
    </row>
    <row r="7603" spans="1:8">
      <c r="A7603" s="2" t="s">
        <v>240</v>
      </c>
      <c r="B7603" s="2"/>
      <c r="C7603">
        <v>393.41</v>
      </c>
      <c r="D7603">
        <v>3</v>
      </c>
      <c r="E7603">
        <v>116.69</v>
      </c>
      <c r="F7603" t="s">
        <v>238</v>
      </c>
      <c r="G7603">
        <v>562.02</v>
      </c>
      <c r="H7603">
        <v>49.072769999999998</v>
      </c>
    </row>
    <row r="7604" spans="1:8">
      <c r="A7604" s="2" t="s">
        <v>240</v>
      </c>
      <c r="B7604" s="2"/>
      <c r="C7604">
        <v>393.41</v>
      </c>
      <c r="D7604">
        <v>3.0192999999999999</v>
      </c>
      <c r="E7604">
        <v>116.73</v>
      </c>
      <c r="F7604" t="s">
        <v>238</v>
      </c>
      <c r="G7604">
        <v>562.02</v>
      </c>
      <c r="H7604">
        <v>49.072769999999998</v>
      </c>
    </row>
    <row r="7605" spans="1:8">
      <c r="A7605" s="2" t="s">
        <v>240</v>
      </c>
      <c r="B7605" s="2"/>
      <c r="C7605">
        <v>393.41</v>
      </c>
      <c r="D7605">
        <v>3.0192999999999999</v>
      </c>
      <c r="E7605">
        <v>160.16</v>
      </c>
      <c r="F7605" t="s">
        <v>237</v>
      </c>
      <c r="G7605">
        <v>562.02</v>
      </c>
      <c r="H7605">
        <v>49.072769999999998</v>
      </c>
    </row>
    <row r="7606" spans="1:8">
      <c r="A7606" s="2" t="s">
        <v>240</v>
      </c>
      <c r="B7606" s="2"/>
      <c r="C7606">
        <v>393.41</v>
      </c>
      <c r="D7606">
        <v>3.5</v>
      </c>
      <c r="E7606">
        <v>160.13999999999999</v>
      </c>
      <c r="F7606" t="s">
        <v>237</v>
      </c>
      <c r="G7606">
        <v>562.02</v>
      </c>
      <c r="H7606">
        <v>49.072769999999998</v>
      </c>
    </row>
    <row r="7607" spans="1:8">
      <c r="A7607" s="2" t="s">
        <v>240</v>
      </c>
      <c r="B7607" s="2"/>
      <c r="C7607">
        <v>393.41</v>
      </c>
      <c r="D7607">
        <v>4</v>
      </c>
      <c r="E7607">
        <v>160.12</v>
      </c>
      <c r="F7607" t="s">
        <v>237</v>
      </c>
      <c r="G7607">
        <v>562.02</v>
      </c>
      <c r="H7607">
        <v>49.072769999999998</v>
      </c>
    </row>
    <row r="7608" spans="1:8">
      <c r="A7608" s="2" t="s">
        <v>240</v>
      </c>
      <c r="B7608" s="2"/>
      <c r="C7608">
        <v>393.41</v>
      </c>
      <c r="D7608">
        <v>4.5</v>
      </c>
      <c r="E7608">
        <v>160.1</v>
      </c>
      <c r="F7608" t="s">
        <v>237</v>
      </c>
      <c r="G7608">
        <v>562.02</v>
      </c>
      <c r="H7608">
        <v>49.072769999999998</v>
      </c>
    </row>
    <row r="7609" spans="1:8">
      <c r="A7609" s="2" t="s">
        <v>240</v>
      </c>
      <c r="B7609" s="2"/>
      <c r="C7609">
        <v>393.41</v>
      </c>
      <c r="D7609">
        <v>5</v>
      </c>
      <c r="E7609">
        <v>160.08000000000001</v>
      </c>
      <c r="F7609" t="s">
        <v>237</v>
      </c>
      <c r="G7609">
        <v>562.02</v>
      </c>
      <c r="H7609">
        <v>49.072769999999998</v>
      </c>
    </row>
    <row r="7610" spans="1:8">
      <c r="A7610" s="2" t="s">
        <v>240</v>
      </c>
      <c r="B7610" s="2"/>
      <c r="C7610">
        <v>393.41</v>
      </c>
      <c r="D7610">
        <v>5.5</v>
      </c>
      <c r="E7610">
        <v>160.06</v>
      </c>
      <c r="F7610" t="s">
        <v>237</v>
      </c>
      <c r="G7610">
        <v>562.02</v>
      </c>
      <c r="H7610">
        <v>49.072769999999998</v>
      </c>
    </row>
    <row r="7611" spans="1:8">
      <c r="A7611" s="2" t="s">
        <v>240</v>
      </c>
      <c r="B7611" s="2"/>
      <c r="C7611">
        <v>393.41</v>
      </c>
      <c r="D7611">
        <v>6</v>
      </c>
      <c r="E7611">
        <v>160.05000000000001</v>
      </c>
      <c r="F7611" t="s">
        <v>237</v>
      </c>
      <c r="G7611">
        <v>562.02</v>
      </c>
      <c r="H7611">
        <v>49.072769999999998</v>
      </c>
    </row>
    <row r="7612" spans="1:8">
      <c r="A7612" s="2" t="s">
        <v>240</v>
      </c>
      <c r="B7612" s="2"/>
      <c r="C7612">
        <v>393.41</v>
      </c>
      <c r="D7612">
        <v>6.5</v>
      </c>
      <c r="E7612">
        <v>160.03</v>
      </c>
      <c r="F7612" t="s">
        <v>237</v>
      </c>
      <c r="G7612">
        <v>562.02</v>
      </c>
      <c r="H7612">
        <v>49.072769999999998</v>
      </c>
    </row>
    <row r="7613" spans="1:8">
      <c r="A7613" s="2" t="s">
        <v>240</v>
      </c>
      <c r="B7613" s="2"/>
      <c r="C7613">
        <v>393.41</v>
      </c>
      <c r="D7613">
        <v>7</v>
      </c>
      <c r="E7613">
        <v>160.01</v>
      </c>
      <c r="F7613" t="s">
        <v>237</v>
      </c>
      <c r="G7613">
        <v>562.02</v>
      </c>
      <c r="H7613">
        <v>49.072769999999998</v>
      </c>
    </row>
    <row r="7614" spans="1:8">
      <c r="A7614" s="2" t="s">
        <v>240</v>
      </c>
      <c r="B7614" s="2"/>
      <c r="C7614">
        <v>393.41</v>
      </c>
      <c r="D7614">
        <v>7.5</v>
      </c>
      <c r="E7614">
        <v>159.99</v>
      </c>
      <c r="F7614" t="s">
        <v>237</v>
      </c>
      <c r="G7614">
        <v>562.02</v>
      </c>
      <c r="H7614">
        <v>49.072769999999998</v>
      </c>
    </row>
    <row r="7615" spans="1:8">
      <c r="A7615" s="2" t="s">
        <v>240</v>
      </c>
      <c r="B7615" s="2"/>
      <c r="C7615">
        <v>393.41</v>
      </c>
      <c r="D7615">
        <v>8</v>
      </c>
      <c r="E7615">
        <v>159.97</v>
      </c>
      <c r="F7615" t="s">
        <v>237</v>
      </c>
      <c r="G7615">
        <v>562.02</v>
      </c>
      <c r="H7615">
        <v>49.072769999999998</v>
      </c>
    </row>
    <row r="7616" spans="1:8">
      <c r="A7616" s="2" t="s">
        <v>240</v>
      </c>
      <c r="B7616" s="2"/>
      <c r="C7616">
        <v>393.41</v>
      </c>
      <c r="D7616">
        <v>8.5</v>
      </c>
      <c r="E7616">
        <v>159.94999999999999</v>
      </c>
      <c r="F7616" t="s">
        <v>237</v>
      </c>
      <c r="G7616">
        <v>562.02</v>
      </c>
      <c r="H7616">
        <v>49.072769999999998</v>
      </c>
    </row>
    <row r="7617" spans="1:8">
      <c r="A7617" s="2" t="s">
        <v>240</v>
      </c>
      <c r="B7617" s="2"/>
      <c r="C7617">
        <v>393.41</v>
      </c>
      <c r="D7617">
        <v>9</v>
      </c>
      <c r="E7617">
        <v>159.94</v>
      </c>
      <c r="F7617" t="s">
        <v>237</v>
      </c>
      <c r="G7617">
        <v>562.02</v>
      </c>
      <c r="H7617">
        <v>49.072769999999998</v>
      </c>
    </row>
    <row r="7618" spans="1:8">
      <c r="A7618" s="2" t="s">
        <v>240</v>
      </c>
      <c r="B7618" s="2"/>
      <c r="C7618">
        <v>393.41</v>
      </c>
      <c r="D7618">
        <v>9.5</v>
      </c>
      <c r="E7618">
        <v>159.91999999999999</v>
      </c>
      <c r="F7618" t="s">
        <v>237</v>
      </c>
      <c r="G7618">
        <v>562.02</v>
      </c>
      <c r="H7618">
        <v>49.072769999999998</v>
      </c>
    </row>
    <row r="7619" spans="1:8">
      <c r="A7619" s="2" t="s">
        <v>240</v>
      </c>
      <c r="B7619" s="2"/>
      <c r="C7619">
        <v>393.41</v>
      </c>
      <c r="D7619">
        <v>10</v>
      </c>
      <c r="E7619">
        <v>159.9</v>
      </c>
      <c r="F7619" t="s">
        <v>237</v>
      </c>
      <c r="G7619">
        <v>562.02</v>
      </c>
      <c r="H7619">
        <v>49.072769999999998</v>
      </c>
    </row>
    <row r="7620" spans="1:8">
      <c r="A7620" s="2" t="s">
        <v>240</v>
      </c>
      <c r="B7620" s="2"/>
      <c r="C7620">
        <v>449.62</v>
      </c>
      <c r="D7620">
        <v>1</v>
      </c>
      <c r="E7620">
        <v>128.01</v>
      </c>
      <c r="F7620" t="s">
        <v>238</v>
      </c>
      <c r="G7620">
        <v>562.02</v>
      </c>
      <c r="H7620">
        <v>49.072769999999998</v>
      </c>
    </row>
    <row r="7621" spans="1:8">
      <c r="A7621" s="2" t="s">
        <v>240</v>
      </c>
      <c r="B7621" s="2"/>
      <c r="C7621">
        <v>449.62</v>
      </c>
      <c r="D7621">
        <v>1.5</v>
      </c>
      <c r="E7621">
        <v>128.52000000000001</v>
      </c>
      <c r="F7621" t="s">
        <v>238</v>
      </c>
      <c r="G7621">
        <v>562.02</v>
      </c>
      <c r="H7621">
        <v>49.072769999999998</v>
      </c>
    </row>
    <row r="7622" spans="1:8">
      <c r="A7622" s="2" t="s">
        <v>240</v>
      </c>
      <c r="B7622" s="2"/>
      <c r="C7622">
        <v>449.62</v>
      </c>
      <c r="D7622">
        <v>2</v>
      </c>
      <c r="E7622">
        <v>129.06</v>
      </c>
      <c r="F7622" t="s">
        <v>238</v>
      </c>
      <c r="G7622">
        <v>562.02</v>
      </c>
      <c r="H7622">
        <v>49.072769999999998</v>
      </c>
    </row>
    <row r="7623" spans="1:8">
      <c r="A7623" s="2" t="s">
        <v>240</v>
      </c>
      <c r="B7623" s="2"/>
      <c r="C7623">
        <v>449.62</v>
      </c>
      <c r="D7623">
        <v>2.5</v>
      </c>
      <c r="E7623">
        <v>129.62</v>
      </c>
      <c r="F7623" t="s">
        <v>238</v>
      </c>
      <c r="G7623">
        <v>562.02</v>
      </c>
      <c r="H7623">
        <v>49.072769999999998</v>
      </c>
    </row>
    <row r="7624" spans="1:8">
      <c r="A7624" s="2" t="s">
        <v>240</v>
      </c>
      <c r="B7624" s="2"/>
      <c r="C7624">
        <v>449.62</v>
      </c>
      <c r="D7624">
        <v>3</v>
      </c>
      <c r="E7624">
        <v>130.19999999999999</v>
      </c>
      <c r="F7624" t="s">
        <v>238</v>
      </c>
      <c r="G7624">
        <v>562.02</v>
      </c>
      <c r="H7624">
        <v>49.072769999999998</v>
      </c>
    </row>
    <row r="7625" spans="1:8">
      <c r="A7625" s="2" t="s">
        <v>240</v>
      </c>
      <c r="B7625" s="2"/>
      <c r="C7625">
        <v>449.62</v>
      </c>
      <c r="D7625">
        <v>3.5</v>
      </c>
      <c r="E7625">
        <v>130.81</v>
      </c>
      <c r="F7625" t="s">
        <v>238</v>
      </c>
      <c r="G7625">
        <v>562.02</v>
      </c>
      <c r="H7625">
        <v>49.072769999999998</v>
      </c>
    </row>
    <row r="7626" spans="1:8">
      <c r="A7626" s="2" t="s">
        <v>240</v>
      </c>
      <c r="B7626" s="2"/>
      <c r="C7626">
        <v>449.62</v>
      </c>
      <c r="D7626">
        <v>4</v>
      </c>
      <c r="E7626">
        <v>131.44999999999999</v>
      </c>
      <c r="F7626" t="s">
        <v>238</v>
      </c>
      <c r="G7626">
        <v>562.02</v>
      </c>
      <c r="H7626">
        <v>49.072769999999998</v>
      </c>
    </row>
    <row r="7627" spans="1:8">
      <c r="A7627" s="2" t="s">
        <v>240</v>
      </c>
      <c r="B7627" s="2"/>
      <c r="C7627">
        <v>449.62</v>
      </c>
      <c r="D7627">
        <v>4.5</v>
      </c>
      <c r="E7627">
        <v>132.12</v>
      </c>
      <c r="F7627" t="s">
        <v>238</v>
      </c>
      <c r="G7627">
        <v>562.02</v>
      </c>
      <c r="H7627">
        <v>49.072769999999998</v>
      </c>
    </row>
    <row r="7628" spans="1:8">
      <c r="A7628" s="2" t="s">
        <v>240</v>
      </c>
      <c r="B7628" s="2"/>
      <c r="C7628">
        <v>449.62</v>
      </c>
      <c r="D7628">
        <v>5</v>
      </c>
      <c r="E7628">
        <v>132.82</v>
      </c>
      <c r="F7628" t="s">
        <v>238</v>
      </c>
      <c r="G7628">
        <v>562.02</v>
      </c>
      <c r="H7628">
        <v>49.072769999999998</v>
      </c>
    </row>
    <row r="7629" spans="1:8">
      <c r="A7629" s="2" t="s">
        <v>240</v>
      </c>
      <c r="B7629" s="2"/>
      <c r="C7629">
        <v>449.62</v>
      </c>
      <c r="D7629">
        <v>5.5</v>
      </c>
      <c r="E7629">
        <v>133.56</v>
      </c>
      <c r="F7629" t="s">
        <v>238</v>
      </c>
      <c r="G7629">
        <v>562.02</v>
      </c>
      <c r="H7629">
        <v>49.072769999999998</v>
      </c>
    </row>
    <row r="7630" spans="1:8">
      <c r="A7630" s="2" t="s">
        <v>240</v>
      </c>
      <c r="B7630" s="2"/>
      <c r="C7630">
        <v>449.62</v>
      </c>
      <c r="D7630">
        <v>6</v>
      </c>
      <c r="E7630">
        <v>134.34</v>
      </c>
      <c r="F7630" t="s">
        <v>238</v>
      </c>
      <c r="G7630">
        <v>562.02</v>
      </c>
      <c r="H7630">
        <v>49.072769999999998</v>
      </c>
    </row>
    <row r="7631" spans="1:8">
      <c r="A7631" s="2" t="s">
        <v>240</v>
      </c>
      <c r="B7631" s="2"/>
      <c r="C7631">
        <v>449.62</v>
      </c>
      <c r="D7631">
        <v>6.5</v>
      </c>
      <c r="E7631">
        <v>135.16999999999999</v>
      </c>
      <c r="F7631" t="s">
        <v>238</v>
      </c>
      <c r="G7631">
        <v>562.02</v>
      </c>
      <c r="H7631">
        <v>49.072769999999998</v>
      </c>
    </row>
    <row r="7632" spans="1:8">
      <c r="A7632" s="2" t="s">
        <v>240</v>
      </c>
      <c r="B7632" s="2"/>
      <c r="C7632">
        <v>449.62</v>
      </c>
      <c r="D7632">
        <v>7</v>
      </c>
      <c r="E7632">
        <v>136.04</v>
      </c>
      <c r="F7632" t="s">
        <v>238</v>
      </c>
      <c r="G7632">
        <v>562.02</v>
      </c>
      <c r="H7632">
        <v>49.072769999999998</v>
      </c>
    </row>
    <row r="7633" spans="1:8">
      <c r="A7633" s="2" t="s">
        <v>240</v>
      </c>
      <c r="B7633" s="2"/>
      <c r="C7633">
        <v>449.62</v>
      </c>
      <c r="D7633">
        <v>7.5</v>
      </c>
      <c r="E7633">
        <v>136.97</v>
      </c>
      <c r="F7633" t="s">
        <v>238</v>
      </c>
      <c r="G7633">
        <v>562.02</v>
      </c>
      <c r="H7633">
        <v>49.072769999999998</v>
      </c>
    </row>
    <row r="7634" spans="1:8">
      <c r="A7634" s="2" t="s">
        <v>240</v>
      </c>
      <c r="B7634" s="2"/>
      <c r="C7634">
        <v>449.62</v>
      </c>
      <c r="D7634">
        <v>8</v>
      </c>
      <c r="E7634">
        <v>137.96</v>
      </c>
      <c r="F7634" t="s">
        <v>238</v>
      </c>
      <c r="G7634">
        <v>562.02</v>
      </c>
      <c r="H7634">
        <v>49.072769999999998</v>
      </c>
    </row>
    <row r="7635" spans="1:8">
      <c r="A7635" s="2" t="s">
        <v>240</v>
      </c>
      <c r="B7635" s="2"/>
      <c r="C7635">
        <v>449.62</v>
      </c>
      <c r="D7635">
        <v>8.5</v>
      </c>
      <c r="E7635">
        <v>139.02000000000001</v>
      </c>
      <c r="F7635" t="s">
        <v>238</v>
      </c>
      <c r="G7635">
        <v>562.02</v>
      </c>
      <c r="H7635">
        <v>49.072769999999998</v>
      </c>
    </row>
    <row r="7636" spans="1:8">
      <c r="A7636" s="2" t="s">
        <v>240</v>
      </c>
      <c r="B7636" s="2"/>
      <c r="C7636">
        <v>449.62</v>
      </c>
      <c r="D7636">
        <v>9</v>
      </c>
      <c r="E7636">
        <v>140.16</v>
      </c>
      <c r="F7636" t="s">
        <v>238</v>
      </c>
      <c r="G7636">
        <v>562.02</v>
      </c>
      <c r="H7636">
        <v>49.072769999999998</v>
      </c>
    </row>
    <row r="7637" spans="1:8">
      <c r="A7637" s="2" t="s">
        <v>240</v>
      </c>
      <c r="B7637" s="2"/>
      <c r="C7637">
        <v>449.62</v>
      </c>
      <c r="D7637">
        <v>9.5</v>
      </c>
      <c r="E7637">
        <v>141.38</v>
      </c>
      <c r="F7637" t="s">
        <v>238</v>
      </c>
      <c r="G7637">
        <v>562.02</v>
      </c>
      <c r="H7637">
        <v>49.072769999999998</v>
      </c>
    </row>
    <row r="7638" spans="1:8">
      <c r="A7638" s="2" t="s">
        <v>240</v>
      </c>
      <c r="B7638" s="2"/>
      <c r="C7638">
        <v>449.62</v>
      </c>
      <c r="D7638">
        <v>9.6483000000000008</v>
      </c>
      <c r="E7638">
        <v>141.77000000000001</v>
      </c>
      <c r="F7638" t="s">
        <v>238</v>
      </c>
      <c r="G7638">
        <v>562.02</v>
      </c>
      <c r="H7638">
        <v>49.072769999999998</v>
      </c>
    </row>
    <row r="7639" spans="1:8">
      <c r="A7639" s="2" t="s">
        <v>240</v>
      </c>
      <c r="B7639" s="2"/>
      <c r="C7639">
        <v>449.62</v>
      </c>
      <c r="D7639">
        <v>9.6483000000000008</v>
      </c>
      <c r="E7639">
        <v>178.93</v>
      </c>
      <c r="F7639" t="s">
        <v>237</v>
      </c>
      <c r="G7639">
        <v>562.02</v>
      </c>
      <c r="H7639">
        <v>49.072769999999998</v>
      </c>
    </row>
    <row r="7640" spans="1:8">
      <c r="A7640" s="2" t="s">
        <v>240</v>
      </c>
      <c r="B7640" s="2"/>
      <c r="C7640">
        <v>449.62</v>
      </c>
      <c r="D7640">
        <v>10</v>
      </c>
      <c r="E7640">
        <v>178.89</v>
      </c>
      <c r="F7640" t="s">
        <v>237</v>
      </c>
      <c r="G7640">
        <v>562.02</v>
      </c>
      <c r="H7640">
        <v>49.072769999999998</v>
      </c>
    </row>
    <row r="7641" spans="1:8">
      <c r="A7641" s="2" t="s">
        <v>240</v>
      </c>
      <c r="B7641" s="2"/>
      <c r="C7641">
        <v>505.82</v>
      </c>
      <c r="D7641">
        <v>1</v>
      </c>
      <c r="E7641">
        <v>141.41999999999999</v>
      </c>
      <c r="F7641" t="s">
        <v>238</v>
      </c>
      <c r="G7641">
        <v>562.02</v>
      </c>
      <c r="H7641">
        <v>49.072769999999998</v>
      </c>
    </row>
    <row r="7642" spans="1:8">
      <c r="A7642" s="2" t="s">
        <v>240</v>
      </c>
      <c r="B7642" s="2"/>
      <c r="C7642">
        <v>505.82</v>
      </c>
      <c r="D7642">
        <v>1.5</v>
      </c>
      <c r="E7642">
        <v>141.75</v>
      </c>
      <c r="F7642" t="s">
        <v>238</v>
      </c>
      <c r="G7642">
        <v>562.02</v>
      </c>
      <c r="H7642">
        <v>49.072769999999998</v>
      </c>
    </row>
    <row r="7643" spans="1:8">
      <c r="A7643" s="2" t="s">
        <v>240</v>
      </c>
      <c r="B7643" s="2"/>
      <c r="C7643">
        <v>505.82</v>
      </c>
      <c r="D7643">
        <v>2</v>
      </c>
      <c r="E7643">
        <v>142.09</v>
      </c>
      <c r="F7643" t="s">
        <v>238</v>
      </c>
      <c r="G7643">
        <v>562.02</v>
      </c>
      <c r="H7643">
        <v>49.072769999999998</v>
      </c>
    </row>
    <row r="7644" spans="1:8">
      <c r="A7644" s="2" t="s">
        <v>240</v>
      </c>
      <c r="B7644" s="2"/>
      <c r="C7644">
        <v>505.82</v>
      </c>
      <c r="D7644">
        <v>2.5</v>
      </c>
      <c r="E7644">
        <v>142.43</v>
      </c>
      <c r="F7644" t="s">
        <v>238</v>
      </c>
      <c r="G7644">
        <v>562.02</v>
      </c>
      <c r="H7644">
        <v>49.072769999999998</v>
      </c>
    </row>
    <row r="7645" spans="1:8">
      <c r="A7645" s="2" t="s">
        <v>240</v>
      </c>
      <c r="B7645" s="2"/>
      <c r="C7645">
        <v>505.82</v>
      </c>
      <c r="D7645">
        <v>3</v>
      </c>
      <c r="E7645">
        <v>142.79</v>
      </c>
      <c r="F7645" t="s">
        <v>238</v>
      </c>
      <c r="G7645">
        <v>562.02</v>
      </c>
      <c r="H7645">
        <v>49.072769999999998</v>
      </c>
    </row>
    <row r="7646" spans="1:8">
      <c r="A7646" s="2" t="s">
        <v>240</v>
      </c>
      <c r="B7646" s="2"/>
      <c r="C7646">
        <v>505.82</v>
      </c>
      <c r="D7646">
        <v>3.5</v>
      </c>
      <c r="E7646">
        <v>143.15</v>
      </c>
      <c r="F7646" t="s">
        <v>238</v>
      </c>
      <c r="G7646">
        <v>562.02</v>
      </c>
      <c r="H7646">
        <v>49.072769999999998</v>
      </c>
    </row>
    <row r="7647" spans="1:8">
      <c r="A7647" s="2" t="s">
        <v>240</v>
      </c>
      <c r="B7647" s="2"/>
      <c r="C7647">
        <v>505.82</v>
      </c>
      <c r="D7647">
        <v>4</v>
      </c>
      <c r="E7647">
        <v>143.53</v>
      </c>
      <c r="F7647" t="s">
        <v>238</v>
      </c>
      <c r="G7647">
        <v>562.02</v>
      </c>
      <c r="H7647">
        <v>49.072769999999998</v>
      </c>
    </row>
    <row r="7648" spans="1:8">
      <c r="A7648" s="2" t="s">
        <v>240</v>
      </c>
      <c r="B7648" s="2"/>
      <c r="C7648">
        <v>505.82</v>
      </c>
      <c r="D7648">
        <v>4.5</v>
      </c>
      <c r="E7648">
        <v>143.91999999999999</v>
      </c>
      <c r="F7648" t="s">
        <v>238</v>
      </c>
      <c r="G7648">
        <v>562.02</v>
      </c>
      <c r="H7648">
        <v>49.072769999999998</v>
      </c>
    </row>
    <row r="7649" spans="1:8">
      <c r="A7649" s="2" t="s">
        <v>240</v>
      </c>
      <c r="B7649" s="2"/>
      <c r="C7649">
        <v>505.82</v>
      </c>
      <c r="D7649">
        <v>5</v>
      </c>
      <c r="E7649">
        <v>144.32</v>
      </c>
      <c r="F7649" t="s">
        <v>238</v>
      </c>
      <c r="G7649">
        <v>562.02</v>
      </c>
      <c r="H7649">
        <v>49.072769999999998</v>
      </c>
    </row>
    <row r="7650" spans="1:8">
      <c r="A7650" s="2" t="s">
        <v>240</v>
      </c>
      <c r="B7650" s="2"/>
      <c r="C7650">
        <v>505.82</v>
      </c>
      <c r="D7650">
        <v>5.5</v>
      </c>
      <c r="E7650">
        <v>144.72999999999999</v>
      </c>
      <c r="F7650" t="s">
        <v>238</v>
      </c>
      <c r="G7650">
        <v>562.02</v>
      </c>
      <c r="H7650">
        <v>49.072769999999998</v>
      </c>
    </row>
    <row r="7651" spans="1:8">
      <c r="A7651" s="2" t="s">
        <v>240</v>
      </c>
      <c r="B7651" s="2"/>
      <c r="C7651">
        <v>505.82</v>
      </c>
      <c r="D7651">
        <v>6</v>
      </c>
      <c r="E7651">
        <v>145.16</v>
      </c>
      <c r="F7651" t="s">
        <v>238</v>
      </c>
      <c r="G7651">
        <v>562.02</v>
      </c>
      <c r="H7651">
        <v>49.072769999999998</v>
      </c>
    </row>
    <row r="7652" spans="1:8">
      <c r="A7652" s="2" t="s">
        <v>240</v>
      </c>
      <c r="B7652" s="2"/>
      <c r="C7652">
        <v>505.82</v>
      </c>
      <c r="D7652">
        <v>6.5</v>
      </c>
      <c r="E7652">
        <v>145.59</v>
      </c>
      <c r="F7652" t="s">
        <v>238</v>
      </c>
      <c r="G7652">
        <v>562.02</v>
      </c>
      <c r="H7652">
        <v>49.072769999999998</v>
      </c>
    </row>
    <row r="7653" spans="1:8">
      <c r="A7653" s="2" t="s">
        <v>240</v>
      </c>
      <c r="B7653" s="2"/>
      <c r="C7653">
        <v>505.82</v>
      </c>
      <c r="D7653">
        <v>7</v>
      </c>
      <c r="E7653">
        <v>146.05000000000001</v>
      </c>
      <c r="F7653" t="s">
        <v>238</v>
      </c>
      <c r="G7653">
        <v>562.02</v>
      </c>
      <c r="H7653">
        <v>49.072769999999998</v>
      </c>
    </row>
    <row r="7654" spans="1:8">
      <c r="A7654" s="2" t="s">
        <v>240</v>
      </c>
      <c r="B7654" s="2"/>
      <c r="C7654">
        <v>505.82</v>
      </c>
      <c r="D7654">
        <v>7.5</v>
      </c>
      <c r="E7654">
        <v>146.51</v>
      </c>
      <c r="F7654" t="s">
        <v>238</v>
      </c>
      <c r="G7654">
        <v>562.02</v>
      </c>
      <c r="H7654">
        <v>49.072769999999998</v>
      </c>
    </row>
    <row r="7655" spans="1:8">
      <c r="A7655" s="2" t="s">
        <v>240</v>
      </c>
      <c r="B7655" s="2"/>
      <c r="C7655">
        <v>505.82</v>
      </c>
      <c r="D7655">
        <v>8</v>
      </c>
      <c r="E7655">
        <v>147</v>
      </c>
      <c r="F7655" t="s">
        <v>238</v>
      </c>
      <c r="G7655">
        <v>562.02</v>
      </c>
      <c r="H7655">
        <v>49.072769999999998</v>
      </c>
    </row>
    <row r="7656" spans="1:8">
      <c r="A7656" s="2" t="s">
        <v>240</v>
      </c>
      <c r="B7656" s="2"/>
      <c r="C7656">
        <v>505.82</v>
      </c>
      <c r="D7656">
        <v>8.5</v>
      </c>
      <c r="E7656">
        <v>147.5</v>
      </c>
      <c r="F7656" t="s">
        <v>238</v>
      </c>
      <c r="G7656">
        <v>562.02</v>
      </c>
      <c r="H7656">
        <v>49.072769999999998</v>
      </c>
    </row>
    <row r="7657" spans="1:8">
      <c r="A7657" s="2" t="s">
        <v>240</v>
      </c>
      <c r="B7657" s="2"/>
      <c r="C7657">
        <v>505.82</v>
      </c>
      <c r="D7657">
        <v>9</v>
      </c>
      <c r="E7657">
        <v>148.02000000000001</v>
      </c>
      <c r="F7657" t="s">
        <v>238</v>
      </c>
      <c r="G7657">
        <v>562.02</v>
      </c>
      <c r="H7657">
        <v>49.072769999999998</v>
      </c>
    </row>
    <row r="7658" spans="1:8">
      <c r="A7658" s="2" t="s">
        <v>240</v>
      </c>
      <c r="B7658" s="2"/>
      <c r="C7658">
        <v>505.82</v>
      </c>
      <c r="D7658">
        <v>9.5</v>
      </c>
      <c r="E7658">
        <v>148.55000000000001</v>
      </c>
      <c r="F7658" t="s">
        <v>238</v>
      </c>
      <c r="G7658">
        <v>562.02</v>
      </c>
      <c r="H7658">
        <v>49.072769999999998</v>
      </c>
    </row>
    <row r="7659" spans="1:8">
      <c r="A7659" s="2" t="s">
        <v>240</v>
      </c>
      <c r="B7659" s="2"/>
      <c r="C7659">
        <v>505.82</v>
      </c>
      <c r="D7659">
        <v>10</v>
      </c>
      <c r="E7659">
        <v>149.11000000000001</v>
      </c>
      <c r="F7659" t="s">
        <v>238</v>
      </c>
      <c r="G7659">
        <v>562.02</v>
      </c>
      <c r="H7659">
        <v>49.072769999999998</v>
      </c>
    </row>
    <row r="7660" spans="1:8">
      <c r="A7660" s="2" t="s">
        <v>240</v>
      </c>
      <c r="B7660" s="2"/>
      <c r="C7660">
        <v>562.02</v>
      </c>
      <c r="D7660">
        <v>1</v>
      </c>
      <c r="E7660">
        <v>153.24</v>
      </c>
      <c r="F7660" t="s">
        <v>238</v>
      </c>
      <c r="G7660">
        <v>562.02</v>
      </c>
      <c r="H7660">
        <v>49.072769999999998</v>
      </c>
    </row>
    <row r="7661" spans="1:8">
      <c r="A7661" s="2" t="s">
        <v>240</v>
      </c>
      <c r="B7661" s="2"/>
      <c r="C7661">
        <v>562.02</v>
      </c>
      <c r="D7661">
        <v>1.5</v>
      </c>
      <c r="E7661">
        <v>153.46</v>
      </c>
      <c r="F7661" t="s">
        <v>238</v>
      </c>
      <c r="G7661">
        <v>562.02</v>
      </c>
      <c r="H7661">
        <v>49.072769999999998</v>
      </c>
    </row>
    <row r="7662" spans="1:8">
      <c r="A7662" s="2" t="s">
        <v>240</v>
      </c>
      <c r="B7662" s="2"/>
      <c r="C7662">
        <v>562.02</v>
      </c>
      <c r="D7662">
        <v>2</v>
      </c>
      <c r="E7662">
        <v>153.69</v>
      </c>
      <c r="F7662" t="s">
        <v>238</v>
      </c>
      <c r="G7662">
        <v>562.02</v>
      </c>
      <c r="H7662">
        <v>49.072769999999998</v>
      </c>
    </row>
    <row r="7663" spans="1:8">
      <c r="A7663" s="2" t="s">
        <v>240</v>
      </c>
      <c r="B7663" s="2"/>
      <c r="C7663">
        <v>562.02</v>
      </c>
      <c r="D7663">
        <v>2.5</v>
      </c>
      <c r="E7663">
        <v>153.91999999999999</v>
      </c>
      <c r="F7663" t="s">
        <v>238</v>
      </c>
      <c r="G7663">
        <v>562.02</v>
      </c>
      <c r="H7663">
        <v>49.072769999999998</v>
      </c>
    </row>
    <row r="7664" spans="1:8">
      <c r="A7664" s="2" t="s">
        <v>240</v>
      </c>
      <c r="B7664" s="2"/>
      <c r="C7664">
        <v>562.02</v>
      </c>
      <c r="D7664">
        <v>3</v>
      </c>
      <c r="E7664">
        <v>154.15</v>
      </c>
      <c r="F7664" t="s">
        <v>238</v>
      </c>
      <c r="G7664">
        <v>562.02</v>
      </c>
      <c r="H7664">
        <v>49.072769999999998</v>
      </c>
    </row>
    <row r="7665" spans="1:8">
      <c r="A7665" s="2" t="s">
        <v>240</v>
      </c>
      <c r="B7665" s="2"/>
      <c r="C7665">
        <v>562.02</v>
      </c>
      <c r="D7665">
        <v>3.5</v>
      </c>
      <c r="E7665">
        <v>154.38999999999999</v>
      </c>
      <c r="F7665" t="s">
        <v>238</v>
      </c>
      <c r="G7665">
        <v>562.02</v>
      </c>
      <c r="H7665">
        <v>49.072769999999998</v>
      </c>
    </row>
    <row r="7666" spans="1:8">
      <c r="A7666" s="2" t="s">
        <v>240</v>
      </c>
      <c r="B7666" s="2"/>
      <c r="C7666">
        <v>562.02</v>
      </c>
      <c r="D7666">
        <v>4</v>
      </c>
      <c r="E7666">
        <v>154.63</v>
      </c>
      <c r="F7666" t="s">
        <v>238</v>
      </c>
      <c r="G7666">
        <v>562.02</v>
      </c>
      <c r="H7666">
        <v>49.072769999999998</v>
      </c>
    </row>
    <row r="7667" spans="1:8">
      <c r="A7667" s="2" t="s">
        <v>240</v>
      </c>
      <c r="B7667" s="2"/>
      <c r="C7667">
        <v>562.02</v>
      </c>
      <c r="D7667">
        <v>4.5</v>
      </c>
      <c r="E7667">
        <v>154.87</v>
      </c>
      <c r="F7667" t="s">
        <v>238</v>
      </c>
      <c r="G7667">
        <v>562.02</v>
      </c>
      <c r="H7667">
        <v>49.072769999999998</v>
      </c>
    </row>
    <row r="7668" spans="1:8">
      <c r="A7668" s="2" t="s">
        <v>240</v>
      </c>
      <c r="B7668" s="2"/>
      <c r="C7668">
        <v>562.02</v>
      </c>
      <c r="D7668">
        <v>5</v>
      </c>
      <c r="E7668">
        <v>155.12</v>
      </c>
      <c r="F7668" t="s">
        <v>238</v>
      </c>
      <c r="G7668">
        <v>562.02</v>
      </c>
      <c r="H7668">
        <v>49.072769999999998</v>
      </c>
    </row>
    <row r="7669" spans="1:8">
      <c r="A7669" s="2" t="s">
        <v>240</v>
      </c>
      <c r="B7669" s="2"/>
      <c r="C7669">
        <v>562.02</v>
      </c>
      <c r="D7669">
        <v>5.5</v>
      </c>
      <c r="E7669">
        <v>155.38</v>
      </c>
      <c r="F7669" t="s">
        <v>238</v>
      </c>
      <c r="G7669">
        <v>562.02</v>
      </c>
      <c r="H7669">
        <v>49.072769999999998</v>
      </c>
    </row>
    <row r="7670" spans="1:8">
      <c r="A7670" s="2" t="s">
        <v>240</v>
      </c>
      <c r="B7670" s="2"/>
      <c r="C7670">
        <v>562.02</v>
      </c>
      <c r="D7670">
        <v>6</v>
      </c>
      <c r="E7670">
        <v>155.63999999999999</v>
      </c>
      <c r="F7670" t="s">
        <v>238</v>
      </c>
      <c r="G7670">
        <v>562.02</v>
      </c>
      <c r="H7670">
        <v>49.072769999999998</v>
      </c>
    </row>
    <row r="7671" spans="1:8">
      <c r="A7671" s="2" t="s">
        <v>240</v>
      </c>
      <c r="B7671" s="2"/>
      <c r="C7671">
        <v>562.02</v>
      </c>
      <c r="D7671">
        <v>6.5</v>
      </c>
      <c r="E7671">
        <v>155.91</v>
      </c>
      <c r="F7671" t="s">
        <v>238</v>
      </c>
      <c r="G7671">
        <v>562.02</v>
      </c>
      <c r="H7671">
        <v>49.072769999999998</v>
      </c>
    </row>
    <row r="7672" spans="1:8">
      <c r="A7672" s="2" t="s">
        <v>240</v>
      </c>
      <c r="B7672" s="2"/>
      <c r="C7672">
        <v>562.02</v>
      </c>
      <c r="D7672">
        <v>7</v>
      </c>
      <c r="E7672">
        <v>156.18</v>
      </c>
      <c r="F7672" t="s">
        <v>238</v>
      </c>
      <c r="G7672">
        <v>562.02</v>
      </c>
      <c r="H7672">
        <v>49.072769999999998</v>
      </c>
    </row>
    <row r="7673" spans="1:8">
      <c r="A7673" s="2" t="s">
        <v>240</v>
      </c>
      <c r="B7673" s="2"/>
      <c r="C7673">
        <v>562.02</v>
      </c>
      <c r="D7673">
        <v>7.5</v>
      </c>
      <c r="E7673">
        <v>156.46</v>
      </c>
      <c r="F7673" t="s">
        <v>238</v>
      </c>
      <c r="G7673">
        <v>562.02</v>
      </c>
      <c r="H7673">
        <v>49.072769999999998</v>
      </c>
    </row>
    <row r="7674" spans="1:8">
      <c r="A7674" s="2" t="s">
        <v>240</v>
      </c>
      <c r="B7674" s="2"/>
      <c r="C7674">
        <v>562.02</v>
      </c>
      <c r="D7674">
        <v>8</v>
      </c>
      <c r="E7674">
        <v>156.74</v>
      </c>
      <c r="F7674" t="s">
        <v>238</v>
      </c>
      <c r="G7674">
        <v>562.02</v>
      </c>
      <c r="H7674">
        <v>49.072769999999998</v>
      </c>
    </row>
    <row r="7675" spans="1:8">
      <c r="A7675" s="2" t="s">
        <v>240</v>
      </c>
      <c r="B7675" s="2"/>
      <c r="C7675">
        <v>562.02</v>
      </c>
      <c r="D7675">
        <v>8.5</v>
      </c>
      <c r="E7675">
        <v>157.03</v>
      </c>
      <c r="F7675" t="s">
        <v>238</v>
      </c>
      <c r="G7675">
        <v>562.02</v>
      </c>
      <c r="H7675">
        <v>49.072769999999998</v>
      </c>
    </row>
    <row r="7676" spans="1:8">
      <c r="A7676" s="2" t="s">
        <v>240</v>
      </c>
      <c r="B7676" s="2"/>
      <c r="C7676">
        <v>562.02</v>
      </c>
      <c r="D7676">
        <v>9</v>
      </c>
      <c r="E7676">
        <v>157.33000000000001</v>
      </c>
      <c r="F7676" t="s">
        <v>238</v>
      </c>
      <c r="G7676">
        <v>562.02</v>
      </c>
      <c r="H7676">
        <v>49.072769999999998</v>
      </c>
    </row>
    <row r="7677" spans="1:8">
      <c r="A7677" s="2" t="s">
        <v>240</v>
      </c>
      <c r="B7677" s="2"/>
      <c r="C7677">
        <v>562.02</v>
      </c>
      <c r="D7677">
        <v>9.5</v>
      </c>
      <c r="E7677">
        <v>157.63</v>
      </c>
      <c r="F7677" t="s">
        <v>238</v>
      </c>
      <c r="G7677">
        <v>562.02</v>
      </c>
      <c r="H7677">
        <v>49.072769999999998</v>
      </c>
    </row>
    <row r="7678" spans="1:8">
      <c r="A7678" s="2" t="s">
        <v>240</v>
      </c>
      <c r="B7678" s="2"/>
      <c r="C7678">
        <v>562.02</v>
      </c>
      <c r="D7678">
        <v>10</v>
      </c>
      <c r="E7678">
        <v>157.94</v>
      </c>
      <c r="F7678" t="s">
        <v>238</v>
      </c>
      <c r="G7678">
        <v>562.02</v>
      </c>
      <c r="H7678">
        <v>49.072769999999998</v>
      </c>
    </row>
    <row r="7679" spans="1:8">
      <c r="A7679" s="2" t="s">
        <v>240</v>
      </c>
      <c r="B7679" s="2"/>
      <c r="C7679">
        <v>618.22</v>
      </c>
      <c r="D7679">
        <v>1</v>
      </c>
      <c r="E7679">
        <v>163.69</v>
      </c>
      <c r="F7679" t="s">
        <v>238</v>
      </c>
      <c r="G7679">
        <v>562.02</v>
      </c>
      <c r="H7679">
        <v>49.072769999999998</v>
      </c>
    </row>
    <row r="7680" spans="1:8">
      <c r="A7680" s="2" t="s">
        <v>240</v>
      </c>
      <c r="B7680" s="2"/>
      <c r="C7680">
        <v>618.22</v>
      </c>
      <c r="D7680">
        <v>1.5</v>
      </c>
      <c r="E7680">
        <v>163.84</v>
      </c>
      <c r="F7680" t="s">
        <v>238</v>
      </c>
      <c r="G7680">
        <v>562.02</v>
      </c>
      <c r="H7680">
        <v>49.072769999999998</v>
      </c>
    </row>
    <row r="7681" spans="1:8">
      <c r="A7681" s="2" t="s">
        <v>240</v>
      </c>
      <c r="B7681" s="2"/>
      <c r="C7681">
        <v>618.22</v>
      </c>
      <c r="D7681">
        <v>2</v>
      </c>
      <c r="E7681">
        <v>164</v>
      </c>
      <c r="F7681" t="s">
        <v>238</v>
      </c>
      <c r="G7681">
        <v>562.02</v>
      </c>
      <c r="H7681">
        <v>49.072769999999998</v>
      </c>
    </row>
    <row r="7682" spans="1:8">
      <c r="A7682" s="2" t="s">
        <v>240</v>
      </c>
      <c r="B7682" s="2"/>
      <c r="C7682">
        <v>618.22</v>
      </c>
      <c r="D7682">
        <v>2.5</v>
      </c>
      <c r="E7682">
        <v>164.16</v>
      </c>
      <c r="F7682" t="s">
        <v>238</v>
      </c>
      <c r="G7682">
        <v>562.02</v>
      </c>
      <c r="H7682">
        <v>49.072769999999998</v>
      </c>
    </row>
    <row r="7683" spans="1:8">
      <c r="A7683" s="2" t="s">
        <v>240</v>
      </c>
      <c r="B7683" s="2"/>
      <c r="C7683">
        <v>618.22</v>
      </c>
      <c r="D7683">
        <v>3</v>
      </c>
      <c r="E7683">
        <v>164.32</v>
      </c>
      <c r="F7683" t="s">
        <v>238</v>
      </c>
      <c r="G7683">
        <v>562.02</v>
      </c>
      <c r="H7683">
        <v>49.072769999999998</v>
      </c>
    </row>
    <row r="7684" spans="1:8">
      <c r="A7684" s="2" t="s">
        <v>240</v>
      </c>
      <c r="B7684" s="2"/>
      <c r="C7684">
        <v>618.22</v>
      </c>
      <c r="D7684">
        <v>3.5</v>
      </c>
      <c r="E7684">
        <v>164.48</v>
      </c>
      <c r="F7684" t="s">
        <v>238</v>
      </c>
      <c r="G7684">
        <v>562.02</v>
      </c>
      <c r="H7684">
        <v>49.072769999999998</v>
      </c>
    </row>
    <row r="7685" spans="1:8">
      <c r="A7685" s="2" t="s">
        <v>240</v>
      </c>
      <c r="B7685" s="2"/>
      <c r="C7685">
        <v>618.22</v>
      </c>
      <c r="D7685">
        <v>4</v>
      </c>
      <c r="E7685">
        <v>164.64</v>
      </c>
      <c r="F7685" t="s">
        <v>238</v>
      </c>
      <c r="G7685">
        <v>562.02</v>
      </c>
      <c r="H7685">
        <v>49.072769999999998</v>
      </c>
    </row>
    <row r="7686" spans="1:8">
      <c r="A7686" s="2" t="s">
        <v>240</v>
      </c>
      <c r="B7686" s="2"/>
      <c r="C7686">
        <v>618.22</v>
      </c>
      <c r="D7686">
        <v>4.5</v>
      </c>
      <c r="E7686">
        <v>164.81</v>
      </c>
      <c r="F7686" t="s">
        <v>238</v>
      </c>
      <c r="G7686">
        <v>562.02</v>
      </c>
      <c r="H7686">
        <v>49.072769999999998</v>
      </c>
    </row>
    <row r="7687" spans="1:8">
      <c r="A7687" s="2" t="s">
        <v>240</v>
      </c>
      <c r="B7687" s="2"/>
      <c r="C7687">
        <v>618.22</v>
      </c>
      <c r="D7687">
        <v>5</v>
      </c>
      <c r="E7687">
        <v>164.98</v>
      </c>
      <c r="F7687" t="s">
        <v>238</v>
      </c>
      <c r="G7687">
        <v>562.02</v>
      </c>
      <c r="H7687">
        <v>49.072769999999998</v>
      </c>
    </row>
    <row r="7688" spans="1:8">
      <c r="A7688" s="2" t="s">
        <v>240</v>
      </c>
      <c r="B7688" s="2"/>
      <c r="C7688">
        <v>618.22</v>
      </c>
      <c r="D7688">
        <v>5.5</v>
      </c>
      <c r="E7688">
        <v>165.15</v>
      </c>
      <c r="F7688" t="s">
        <v>238</v>
      </c>
      <c r="G7688">
        <v>562.02</v>
      </c>
      <c r="H7688">
        <v>49.072769999999998</v>
      </c>
    </row>
    <row r="7689" spans="1:8">
      <c r="A7689" s="2" t="s">
        <v>240</v>
      </c>
      <c r="B7689" s="2"/>
      <c r="C7689">
        <v>618.22</v>
      </c>
      <c r="D7689">
        <v>6</v>
      </c>
      <c r="E7689">
        <v>165.33</v>
      </c>
      <c r="F7689" t="s">
        <v>238</v>
      </c>
      <c r="G7689">
        <v>562.02</v>
      </c>
      <c r="H7689">
        <v>49.072769999999998</v>
      </c>
    </row>
    <row r="7690" spans="1:8">
      <c r="A7690" s="2" t="s">
        <v>240</v>
      </c>
      <c r="B7690" s="2"/>
      <c r="C7690">
        <v>618.22</v>
      </c>
      <c r="D7690">
        <v>6.5</v>
      </c>
      <c r="E7690">
        <v>165.5</v>
      </c>
      <c r="F7690" t="s">
        <v>238</v>
      </c>
      <c r="G7690">
        <v>562.02</v>
      </c>
      <c r="H7690">
        <v>49.072769999999998</v>
      </c>
    </row>
    <row r="7691" spans="1:8">
      <c r="A7691" s="2" t="s">
        <v>240</v>
      </c>
      <c r="B7691" s="2"/>
      <c r="C7691">
        <v>618.22</v>
      </c>
      <c r="D7691">
        <v>7</v>
      </c>
      <c r="E7691">
        <v>165.68</v>
      </c>
      <c r="F7691" t="s">
        <v>238</v>
      </c>
      <c r="G7691">
        <v>562.02</v>
      </c>
      <c r="H7691">
        <v>49.072769999999998</v>
      </c>
    </row>
    <row r="7692" spans="1:8">
      <c r="A7692" s="2" t="s">
        <v>240</v>
      </c>
      <c r="B7692" s="2"/>
      <c r="C7692">
        <v>618.22</v>
      </c>
      <c r="D7692">
        <v>7.5</v>
      </c>
      <c r="E7692">
        <v>165.86</v>
      </c>
      <c r="F7692" t="s">
        <v>238</v>
      </c>
      <c r="G7692">
        <v>562.02</v>
      </c>
      <c r="H7692">
        <v>49.072769999999998</v>
      </c>
    </row>
    <row r="7693" spans="1:8">
      <c r="A7693" s="2" t="s">
        <v>240</v>
      </c>
      <c r="B7693" s="2"/>
      <c r="C7693">
        <v>618.22</v>
      </c>
      <c r="D7693">
        <v>8</v>
      </c>
      <c r="E7693">
        <v>166.05</v>
      </c>
      <c r="F7693" t="s">
        <v>238</v>
      </c>
      <c r="G7693">
        <v>562.02</v>
      </c>
      <c r="H7693">
        <v>49.072769999999998</v>
      </c>
    </row>
    <row r="7694" spans="1:8">
      <c r="A7694" s="2" t="s">
        <v>240</v>
      </c>
      <c r="B7694" s="2"/>
      <c r="C7694">
        <v>618.22</v>
      </c>
      <c r="D7694">
        <v>8.5</v>
      </c>
      <c r="E7694">
        <v>166.23</v>
      </c>
      <c r="F7694" t="s">
        <v>238</v>
      </c>
      <c r="G7694">
        <v>562.02</v>
      </c>
      <c r="H7694">
        <v>49.072769999999998</v>
      </c>
    </row>
    <row r="7695" spans="1:8">
      <c r="A7695" s="2" t="s">
        <v>240</v>
      </c>
      <c r="B7695" s="2"/>
      <c r="C7695">
        <v>618.22</v>
      </c>
      <c r="D7695">
        <v>9</v>
      </c>
      <c r="E7695">
        <v>166.42</v>
      </c>
      <c r="F7695" t="s">
        <v>238</v>
      </c>
      <c r="G7695">
        <v>562.02</v>
      </c>
      <c r="H7695">
        <v>49.072769999999998</v>
      </c>
    </row>
    <row r="7696" spans="1:8">
      <c r="A7696" s="2" t="s">
        <v>240</v>
      </c>
      <c r="B7696" s="2"/>
      <c r="C7696">
        <v>618.22</v>
      </c>
      <c r="D7696">
        <v>9.5</v>
      </c>
      <c r="E7696">
        <v>166.61</v>
      </c>
      <c r="F7696" t="s">
        <v>238</v>
      </c>
      <c r="G7696">
        <v>562.02</v>
      </c>
      <c r="H7696">
        <v>49.072769999999998</v>
      </c>
    </row>
    <row r="7697" spans="1:8">
      <c r="A7697" s="2" t="s">
        <v>240</v>
      </c>
      <c r="B7697" s="2"/>
      <c r="C7697">
        <v>618.22</v>
      </c>
      <c r="D7697">
        <v>10</v>
      </c>
      <c r="E7697">
        <v>166.81</v>
      </c>
      <c r="F7697" t="s">
        <v>238</v>
      </c>
      <c r="G7697">
        <v>562.02</v>
      </c>
      <c r="H7697">
        <v>49.072769999999998</v>
      </c>
    </row>
    <row r="7698" spans="1:8">
      <c r="A7698" s="2" t="s">
        <v>240</v>
      </c>
      <c r="B7698" s="2"/>
      <c r="C7698">
        <v>674.42</v>
      </c>
      <c r="D7698">
        <v>1</v>
      </c>
      <c r="E7698">
        <v>172.96</v>
      </c>
      <c r="F7698" t="s">
        <v>238</v>
      </c>
      <c r="G7698">
        <v>562.02</v>
      </c>
      <c r="H7698">
        <v>49.072769999999998</v>
      </c>
    </row>
    <row r="7699" spans="1:8">
      <c r="A7699" s="2" t="s">
        <v>240</v>
      </c>
      <c r="B7699" s="2"/>
      <c r="C7699">
        <v>674.42</v>
      </c>
      <c r="D7699">
        <v>1.5</v>
      </c>
      <c r="E7699">
        <v>173.08</v>
      </c>
      <c r="F7699" t="s">
        <v>238</v>
      </c>
      <c r="G7699">
        <v>562.02</v>
      </c>
      <c r="H7699">
        <v>49.072769999999998</v>
      </c>
    </row>
    <row r="7700" spans="1:8">
      <c r="A7700" s="2" t="s">
        <v>240</v>
      </c>
      <c r="B7700" s="2"/>
      <c r="C7700">
        <v>674.42</v>
      </c>
      <c r="D7700">
        <v>2</v>
      </c>
      <c r="E7700">
        <v>173.19</v>
      </c>
      <c r="F7700" t="s">
        <v>238</v>
      </c>
      <c r="G7700">
        <v>562.02</v>
      </c>
      <c r="H7700">
        <v>49.072769999999998</v>
      </c>
    </row>
    <row r="7701" spans="1:8">
      <c r="A7701" s="2" t="s">
        <v>240</v>
      </c>
      <c r="B7701" s="2"/>
      <c r="C7701">
        <v>674.42</v>
      </c>
      <c r="D7701">
        <v>2.5</v>
      </c>
      <c r="E7701">
        <v>173.31</v>
      </c>
      <c r="F7701" t="s">
        <v>238</v>
      </c>
      <c r="G7701">
        <v>562.02</v>
      </c>
      <c r="H7701">
        <v>49.072769999999998</v>
      </c>
    </row>
    <row r="7702" spans="1:8">
      <c r="A7702" s="2" t="s">
        <v>240</v>
      </c>
      <c r="B7702" s="2"/>
      <c r="C7702">
        <v>674.42</v>
      </c>
      <c r="D7702">
        <v>3</v>
      </c>
      <c r="E7702">
        <v>173.42</v>
      </c>
      <c r="F7702" t="s">
        <v>238</v>
      </c>
      <c r="G7702">
        <v>562.02</v>
      </c>
      <c r="H7702">
        <v>49.072769999999998</v>
      </c>
    </row>
    <row r="7703" spans="1:8">
      <c r="A7703" s="2" t="s">
        <v>240</v>
      </c>
      <c r="B7703" s="2"/>
      <c r="C7703">
        <v>674.42</v>
      </c>
      <c r="D7703">
        <v>3.5</v>
      </c>
      <c r="E7703">
        <v>173.54</v>
      </c>
      <c r="F7703" t="s">
        <v>238</v>
      </c>
      <c r="G7703">
        <v>562.02</v>
      </c>
      <c r="H7703">
        <v>49.072769999999998</v>
      </c>
    </row>
    <row r="7704" spans="1:8">
      <c r="A7704" s="2" t="s">
        <v>240</v>
      </c>
      <c r="B7704" s="2"/>
      <c r="C7704">
        <v>674.42</v>
      </c>
      <c r="D7704">
        <v>4</v>
      </c>
      <c r="E7704">
        <v>173.66</v>
      </c>
      <c r="F7704" t="s">
        <v>238</v>
      </c>
      <c r="G7704">
        <v>562.02</v>
      </c>
      <c r="H7704">
        <v>49.072769999999998</v>
      </c>
    </row>
    <row r="7705" spans="1:8">
      <c r="A7705" s="2" t="s">
        <v>240</v>
      </c>
      <c r="B7705" s="2"/>
      <c r="C7705">
        <v>674.42</v>
      </c>
      <c r="D7705">
        <v>4.5</v>
      </c>
      <c r="E7705">
        <v>173.78</v>
      </c>
      <c r="F7705" t="s">
        <v>238</v>
      </c>
      <c r="G7705">
        <v>562.02</v>
      </c>
      <c r="H7705">
        <v>49.072769999999998</v>
      </c>
    </row>
    <row r="7706" spans="1:8">
      <c r="A7706" s="2" t="s">
        <v>240</v>
      </c>
      <c r="B7706" s="2"/>
      <c r="C7706">
        <v>674.42</v>
      </c>
      <c r="D7706">
        <v>5</v>
      </c>
      <c r="E7706">
        <v>173.9</v>
      </c>
      <c r="F7706" t="s">
        <v>238</v>
      </c>
      <c r="G7706">
        <v>562.02</v>
      </c>
      <c r="H7706">
        <v>49.072769999999998</v>
      </c>
    </row>
    <row r="7707" spans="1:8">
      <c r="A7707" s="2" t="s">
        <v>240</v>
      </c>
      <c r="B7707" s="2"/>
      <c r="C7707">
        <v>674.42</v>
      </c>
      <c r="D7707">
        <v>5.5</v>
      </c>
      <c r="E7707">
        <v>174.02</v>
      </c>
      <c r="F7707" t="s">
        <v>238</v>
      </c>
      <c r="G7707">
        <v>562.02</v>
      </c>
      <c r="H7707">
        <v>49.072769999999998</v>
      </c>
    </row>
    <row r="7708" spans="1:8">
      <c r="A7708" s="2" t="s">
        <v>240</v>
      </c>
      <c r="B7708" s="2"/>
      <c r="C7708">
        <v>674.42</v>
      </c>
      <c r="D7708">
        <v>6</v>
      </c>
      <c r="E7708">
        <v>174.15</v>
      </c>
      <c r="F7708" t="s">
        <v>238</v>
      </c>
      <c r="G7708">
        <v>562.02</v>
      </c>
      <c r="H7708">
        <v>49.072769999999998</v>
      </c>
    </row>
    <row r="7709" spans="1:8">
      <c r="A7709" s="2" t="s">
        <v>240</v>
      </c>
      <c r="B7709" s="2"/>
      <c r="C7709">
        <v>674.42</v>
      </c>
      <c r="D7709">
        <v>6.5</v>
      </c>
      <c r="E7709">
        <v>174.27</v>
      </c>
      <c r="F7709" t="s">
        <v>238</v>
      </c>
      <c r="G7709">
        <v>562.02</v>
      </c>
      <c r="H7709">
        <v>49.072769999999998</v>
      </c>
    </row>
    <row r="7710" spans="1:8">
      <c r="A7710" s="2" t="s">
        <v>240</v>
      </c>
      <c r="B7710" s="2"/>
      <c r="C7710">
        <v>674.42</v>
      </c>
      <c r="D7710">
        <v>7</v>
      </c>
      <c r="E7710">
        <v>174.4</v>
      </c>
      <c r="F7710" t="s">
        <v>238</v>
      </c>
      <c r="G7710">
        <v>562.02</v>
      </c>
      <c r="H7710">
        <v>49.072769999999998</v>
      </c>
    </row>
    <row r="7711" spans="1:8">
      <c r="A7711" s="2" t="s">
        <v>240</v>
      </c>
      <c r="B7711" s="2"/>
      <c r="C7711">
        <v>674.42</v>
      </c>
      <c r="D7711">
        <v>7.5</v>
      </c>
      <c r="E7711">
        <v>174.52</v>
      </c>
      <c r="F7711" t="s">
        <v>238</v>
      </c>
      <c r="G7711">
        <v>562.02</v>
      </c>
      <c r="H7711">
        <v>49.072769999999998</v>
      </c>
    </row>
    <row r="7712" spans="1:8">
      <c r="A7712" s="2" t="s">
        <v>240</v>
      </c>
      <c r="B7712" s="2"/>
      <c r="C7712">
        <v>674.42</v>
      </c>
      <c r="D7712">
        <v>8</v>
      </c>
      <c r="E7712">
        <v>174.65</v>
      </c>
      <c r="F7712" t="s">
        <v>238</v>
      </c>
      <c r="G7712">
        <v>562.02</v>
      </c>
      <c r="H7712">
        <v>49.072769999999998</v>
      </c>
    </row>
    <row r="7713" spans="1:8">
      <c r="A7713" s="2" t="s">
        <v>240</v>
      </c>
      <c r="B7713" s="2"/>
      <c r="C7713">
        <v>674.42</v>
      </c>
      <c r="D7713">
        <v>8.5</v>
      </c>
      <c r="E7713">
        <v>174.78</v>
      </c>
      <c r="F7713" t="s">
        <v>238</v>
      </c>
      <c r="G7713">
        <v>562.02</v>
      </c>
      <c r="H7713">
        <v>49.072769999999998</v>
      </c>
    </row>
    <row r="7714" spans="1:8">
      <c r="A7714" s="2" t="s">
        <v>240</v>
      </c>
      <c r="B7714" s="2"/>
      <c r="C7714">
        <v>674.42</v>
      </c>
      <c r="D7714">
        <v>9</v>
      </c>
      <c r="E7714">
        <v>174.91</v>
      </c>
      <c r="F7714" t="s">
        <v>238</v>
      </c>
      <c r="G7714">
        <v>562.02</v>
      </c>
      <c r="H7714">
        <v>49.072769999999998</v>
      </c>
    </row>
    <row r="7715" spans="1:8">
      <c r="A7715" s="2" t="s">
        <v>240</v>
      </c>
      <c r="B7715" s="2"/>
      <c r="C7715">
        <v>674.42</v>
      </c>
      <c r="D7715">
        <v>9.5</v>
      </c>
      <c r="E7715">
        <v>175.05</v>
      </c>
      <c r="F7715" t="s">
        <v>238</v>
      </c>
      <c r="G7715">
        <v>562.02</v>
      </c>
      <c r="H7715">
        <v>49.072769999999998</v>
      </c>
    </row>
    <row r="7716" spans="1:8">
      <c r="A7716" s="2" t="s">
        <v>240</v>
      </c>
      <c r="B7716" s="2"/>
      <c r="C7716">
        <v>674.42</v>
      </c>
      <c r="D7716">
        <v>10</v>
      </c>
      <c r="E7716">
        <v>175.18</v>
      </c>
      <c r="F7716" t="s">
        <v>238</v>
      </c>
      <c r="G7716">
        <v>562.02</v>
      </c>
      <c r="H7716">
        <v>49.072769999999998</v>
      </c>
    </row>
    <row r="7717" spans="1:8">
      <c r="A7717" s="2" t="s">
        <v>211</v>
      </c>
      <c r="B7717" s="2"/>
      <c r="C7717">
        <v>295.88</v>
      </c>
      <c r="D7717">
        <v>1</v>
      </c>
      <c r="E7717">
        <v>156.07</v>
      </c>
      <c r="F7717" t="s">
        <v>237</v>
      </c>
      <c r="G7717">
        <f>_xlfn.XLOOKUP(A7717,'List of Molecules Used'!$D$3:$D$55,'List of Molecules Used'!$E$3:$E$55,"",0,1)</f>
        <v>591.75</v>
      </c>
      <c r="H7717">
        <v>49.072769999999998</v>
      </c>
    </row>
    <row r="7718" spans="1:8">
      <c r="A7718" s="2" t="s">
        <v>211</v>
      </c>
      <c r="B7718" s="2"/>
      <c r="C7718">
        <v>295.88</v>
      </c>
      <c r="D7718">
        <v>1.5</v>
      </c>
      <c r="E7718">
        <v>156.07</v>
      </c>
      <c r="F7718" t="s">
        <v>237</v>
      </c>
      <c r="G7718">
        <f>_xlfn.XLOOKUP(A7718,'List of Molecules Used'!$D$3:$D$55,'List of Molecules Used'!$E$3:$E$55,"",0,1)</f>
        <v>591.75</v>
      </c>
      <c r="H7718">
        <v>49.072769999999998</v>
      </c>
    </row>
    <row r="7719" spans="1:8">
      <c r="A7719" s="2" t="s">
        <v>211</v>
      </c>
      <c r="B7719" s="2"/>
      <c r="C7719">
        <v>295.88</v>
      </c>
      <c r="D7719">
        <v>2</v>
      </c>
      <c r="E7719">
        <v>156.06</v>
      </c>
      <c r="F7719" t="s">
        <v>237</v>
      </c>
      <c r="G7719">
        <f>_xlfn.XLOOKUP(A7719,'List of Molecules Used'!$D$3:$D$55,'List of Molecules Used'!$E$3:$E$55,"",0,1)</f>
        <v>591.75</v>
      </c>
      <c r="H7719">
        <v>49.072769999999998</v>
      </c>
    </row>
    <row r="7720" spans="1:8">
      <c r="A7720" s="2" t="s">
        <v>211</v>
      </c>
      <c r="B7720" s="2"/>
      <c r="C7720">
        <v>295.88</v>
      </c>
      <c r="D7720">
        <v>2.5</v>
      </c>
      <c r="E7720">
        <v>156.06</v>
      </c>
      <c r="F7720" t="s">
        <v>237</v>
      </c>
      <c r="G7720">
        <f>_xlfn.XLOOKUP(A7720,'List of Molecules Used'!$D$3:$D$55,'List of Molecules Used'!$E$3:$E$55,"",0,1)</f>
        <v>591.75</v>
      </c>
      <c r="H7720">
        <v>49.072769999999998</v>
      </c>
    </row>
    <row r="7721" spans="1:8">
      <c r="A7721" s="2" t="s">
        <v>211</v>
      </c>
      <c r="B7721" s="2"/>
      <c r="C7721">
        <v>295.88</v>
      </c>
      <c r="D7721">
        <v>3</v>
      </c>
      <c r="E7721">
        <v>156.06</v>
      </c>
      <c r="F7721" t="s">
        <v>237</v>
      </c>
      <c r="G7721">
        <f>_xlfn.XLOOKUP(A7721,'List of Molecules Used'!$D$3:$D$55,'List of Molecules Used'!$E$3:$E$55,"",0,1)</f>
        <v>591.75</v>
      </c>
      <c r="H7721">
        <v>49.072769999999998</v>
      </c>
    </row>
    <row r="7722" spans="1:8">
      <c r="A7722" s="2" t="s">
        <v>211</v>
      </c>
      <c r="B7722" s="2"/>
      <c r="C7722">
        <v>295.88</v>
      </c>
      <c r="D7722">
        <v>3.5</v>
      </c>
      <c r="E7722">
        <v>156.05000000000001</v>
      </c>
      <c r="F7722" t="s">
        <v>237</v>
      </c>
      <c r="G7722">
        <f>_xlfn.XLOOKUP(A7722,'List of Molecules Used'!$D$3:$D$55,'List of Molecules Used'!$E$3:$E$55,"",0,1)</f>
        <v>591.75</v>
      </c>
      <c r="H7722">
        <v>49.072769999999998</v>
      </c>
    </row>
    <row r="7723" spans="1:8">
      <c r="A7723" s="2" t="s">
        <v>211</v>
      </c>
      <c r="B7723" s="2"/>
      <c r="C7723">
        <v>295.88</v>
      </c>
      <c r="D7723">
        <v>4</v>
      </c>
      <c r="E7723">
        <v>156.05000000000001</v>
      </c>
      <c r="F7723" t="s">
        <v>237</v>
      </c>
      <c r="G7723">
        <f>_xlfn.XLOOKUP(A7723,'List of Molecules Used'!$D$3:$D$55,'List of Molecules Used'!$E$3:$E$55,"",0,1)</f>
        <v>591.75</v>
      </c>
      <c r="H7723">
        <v>49.072769999999998</v>
      </c>
    </row>
    <row r="7724" spans="1:8">
      <c r="A7724" s="2" t="s">
        <v>211</v>
      </c>
      <c r="B7724" s="2"/>
      <c r="C7724">
        <v>295.88</v>
      </c>
      <c r="D7724">
        <v>4.5</v>
      </c>
      <c r="E7724">
        <v>156.04</v>
      </c>
      <c r="F7724" t="s">
        <v>237</v>
      </c>
      <c r="G7724">
        <f>_xlfn.XLOOKUP(A7724,'List of Molecules Used'!$D$3:$D$55,'List of Molecules Used'!$E$3:$E$55,"",0,1)</f>
        <v>591.75</v>
      </c>
      <c r="H7724">
        <v>49.072769999999998</v>
      </c>
    </row>
    <row r="7725" spans="1:8">
      <c r="A7725" s="2" t="s">
        <v>211</v>
      </c>
      <c r="B7725" s="2"/>
      <c r="C7725">
        <v>295.88</v>
      </c>
      <c r="D7725">
        <v>5</v>
      </c>
      <c r="E7725">
        <v>156.04</v>
      </c>
      <c r="F7725" t="s">
        <v>237</v>
      </c>
      <c r="G7725">
        <f>_xlfn.XLOOKUP(A7725,'List of Molecules Used'!$D$3:$D$55,'List of Molecules Used'!$E$3:$E$55,"",0,1)</f>
        <v>591.75</v>
      </c>
      <c r="H7725">
        <v>49.072769999999998</v>
      </c>
    </row>
    <row r="7726" spans="1:8">
      <c r="A7726" s="2" t="s">
        <v>211</v>
      </c>
      <c r="B7726" s="2"/>
      <c r="C7726">
        <v>295.88</v>
      </c>
      <c r="D7726">
        <v>5.5</v>
      </c>
      <c r="E7726">
        <v>156.03</v>
      </c>
      <c r="F7726" t="s">
        <v>237</v>
      </c>
      <c r="G7726">
        <f>_xlfn.XLOOKUP(A7726,'List of Molecules Used'!$D$3:$D$55,'List of Molecules Used'!$E$3:$E$55,"",0,1)</f>
        <v>591.75</v>
      </c>
      <c r="H7726">
        <v>49.072769999999998</v>
      </c>
    </row>
    <row r="7727" spans="1:8">
      <c r="A7727" s="2" t="s">
        <v>211</v>
      </c>
      <c r="B7727" s="2"/>
      <c r="C7727">
        <v>295.88</v>
      </c>
      <c r="D7727">
        <v>6</v>
      </c>
      <c r="E7727">
        <v>156.03</v>
      </c>
      <c r="F7727" t="s">
        <v>237</v>
      </c>
      <c r="G7727">
        <f>_xlfn.XLOOKUP(A7727,'List of Molecules Used'!$D$3:$D$55,'List of Molecules Used'!$E$3:$E$55,"",0,1)</f>
        <v>591.75</v>
      </c>
      <c r="H7727">
        <v>49.072769999999998</v>
      </c>
    </row>
    <row r="7728" spans="1:8">
      <c r="A7728" s="2" t="s">
        <v>211</v>
      </c>
      <c r="B7728" s="2"/>
      <c r="C7728">
        <v>295.88</v>
      </c>
      <c r="D7728">
        <v>6.5</v>
      </c>
      <c r="E7728">
        <v>156.03</v>
      </c>
      <c r="F7728" t="s">
        <v>237</v>
      </c>
      <c r="G7728">
        <f>_xlfn.XLOOKUP(A7728,'List of Molecules Used'!$D$3:$D$55,'List of Molecules Used'!$E$3:$E$55,"",0,1)</f>
        <v>591.75</v>
      </c>
      <c r="H7728">
        <v>49.072769999999998</v>
      </c>
    </row>
    <row r="7729" spans="1:8">
      <c r="A7729" s="2" t="s">
        <v>211</v>
      </c>
      <c r="B7729" s="2"/>
      <c r="C7729">
        <v>295.88</v>
      </c>
      <c r="D7729">
        <v>7</v>
      </c>
      <c r="E7729">
        <v>156.02000000000001</v>
      </c>
      <c r="F7729" t="s">
        <v>237</v>
      </c>
      <c r="G7729">
        <f>_xlfn.XLOOKUP(A7729,'List of Molecules Used'!$D$3:$D$55,'List of Molecules Used'!$E$3:$E$55,"",0,1)</f>
        <v>591.75</v>
      </c>
      <c r="H7729">
        <v>49.072769999999998</v>
      </c>
    </row>
    <row r="7730" spans="1:8">
      <c r="A7730" s="2" t="s">
        <v>211</v>
      </c>
      <c r="B7730" s="2"/>
      <c r="C7730">
        <v>295.88</v>
      </c>
      <c r="D7730">
        <v>7.5</v>
      </c>
      <c r="E7730">
        <v>156.02000000000001</v>
      </c>
      <c r="F7730" t="s">
        <v>237</v>
      </c>
      <c r="G7730">
        <f>_xlfn.XLOOKUP(A7730,'List of Molecules Used'!$D$3:$D$55,'List of Molecules Used'!$E$3:$E$55,"",0,1)</f>
        <v>591.75</v>
      </c>
      <c r="H7730">
        <v>49.072769999999998</v>
      </c>
    </row>
    <row r="7731" spans="1:8">
      <c r="A7731" s="2" t="s">
        <v>211</v>
      </c>
      <c r="B7731" s="2"/>
      <c r="C7731">
        <v>295.88</v>
      </c>
      <c r="D7731">
        <v>8</v>
      </c>
      <c r="E7731">
        <v>156.01</v>
      </c>
      <c r="F7731" t="s">
        <v>237</v>
      </c>
      <c r="G7731">
        <f>_xlfn.XLOOKUP(A7731,'List of Molecules Used'!$D$3:$D$55,'List of Molecules Used'!$E$3:$E$55,"",0,1)</f>
        <v>591.75</v>
      </c>
      <c r="H7731">
        <v>49.072769999999998</v>
      </c>
    </row>
    <row r="7732" spans="1:8">
      <c r="A7732" s="2" t="s">
        <v>211</v>
      </c>
      <c r="B7732" s="2"/>
      <c r="C7732">
        <v>295.88</v>
      </c>
      <c r="D7732">
        <v>8.5</v>
      </c>
      <c r="E7732">
        <v>156.01</v>
      </c>
      <c r="F7732" t="s">
        <v>237</v>
      </c>
      <c r="G7732">
        <f>_xlfn.XLOOKUP(A7732,'List of Molecules Used'!$D$3:$D$55,'List of Molecules Used'!$E$3:$E$55,"",0,1)</f>
        <v>591.75</v>
      </c>
      <c r="H7732">
        <v>49.072769999999998</v>
      </c>
    </row>
    <row r="7733" spans="1:8">
      <c r="A7733" s="2" t="s">
        <v>211</v>
      </c>
      <c r="B7733" s="2"/>
      <c r="C7733">
        <v>295.88</v>
      </c>
      <c r="D7733">
        <v>9</v>
      </c>
      <c r="E7733">
        <v>156</v>
      </c>
      <c r="F7733" t="s">
        <v>237</v>
      </c>
      <c r="G7733">
        <f>_xlfn.XLOOKUP(A7733,'List of Molecules Used'!$D$3:$D$55,'List of Molecules Used'!$E$3:$E$55,"",0,1)</f>
        <v>591.75</v>
      </c>
      <c r="H7733">
        <v>49.072769999999998</v>
      </c>
    </row>
    <row r="7734" spans="1:8">
      <c r="A7734" s="2" t="s">
        <v>211</v>
      </c>
      <c r="B7734" s="2"/>
      <c r="C7734">
        <v>295.88</v>
      </c>
      <c r="D7734">
        <v>9.5</v>
      </c>
      <c r="E7734">
        <v>156</v>
      </c>
      <c r="F7734" t="s">
        <v>237</v>
      </c>
      <c r="G7734">
        <f>_xlfn.XLOOKUP(A7734,'List of Molecules Used'!$D$3:$D$55,'List of Molecules Used'!$E$3:$E$55,"",0,1)</f>
        <v>591.75</v>
      </c>
      <c r="H7734">
        <v>49.072769999999998</v>
      </c>
    </row>
    <row r="7735" spans="1:8">
      <c r="A7735" s="2" t="s">
        <v>211</v>
      </c>
      <c r="B7735" s="2"/>
      <c r="C7735">
        <v>295.88</v>
      </c>
      <c r="D7735">
        <v>10</v>
      </c>
      <c r="E7735">
        <v>155.99</v>
      </c>
      <c r="F7735" t="s">
        <v>237</v>
      </c>
      <c r="G7735">
        <f>_xlfn.XLOOKUP(A7735,'List of Molecules Used'!$D$3:$D$55,'List of Molecules Used'!$E$3:$E$55,"",0,1)</f>
        <v>591.75</v>
      </c>
      <c r="H7735">
        <v>49.072769999999998</v>
      </c>
    </row>
    <row r="7736" spans="1:8">
      <c r="A7736" s="2" t="s">
        <v>211</v>
      </c>
      <c r="B7736" s="2"/>
      <c r="C7736">
        <v>355.05</v>
      </c>
      <c r="D7736">
        <v>1</v>
      </c>
      <c r="E7736">
        <v>174.73</v>
      </c>
      <c r="F7736" t="s">
        <v>237</v>
      </c>
      <c r="G7736">
        <f>_xlfn.XLOOKUP(A7736,'List of Molecules Used'!$D$3:$D$55,'List of Molecules Used'!$E$3:$E$55,"",0,1)</f>
        <v>591.75</v>
      </c>
      <c r="H7736">
        <v>49.072769999999998</v>
      </c>
    </row>
    <row r="7737" spans="1:8">
      <c r="A7737" s="2" t="s">
        <v>211</v>
      </c>
      <c r="B7737" s="2"/>
      <c r="C7737">
        <v>355.05</v>
      </c>
      <c r="D7737">
        <v>1.5</v>
      </c>
      <c r="E7737">
        <v>174.72</v>
      </c>
      <c r="F7737" t="s">
        <v>237</v>
      </c>
      <c r="G7737">
        <f>_xlfn.XLOOKUP(A7737,'List of Molecules Used'!$D$3:$D$55,'List of Molecules Used'!$E$3:$E$55,"",0,1)</f>
        <v>591.75</v>
      </c>
      <c r="H7737">
        <v>49.072769999999998</v>
      </c>
    </row>
    <row r="7738" spans="1:8">
      <c r="A7738" s="2" t="s">
        <v>211</v>
      </c>
      <c r="B7738" s="2"/>
      <c r="C7738">
        <v>355.05</v>
      </c>
      <c r="D7738">
        <v>2</v>
      </c>
      <c r="E7738">
        <v>174.71</v>
      </c>
      <c r="F7738" t="s">
        <v>237</v>
      </c>
      <c r="G7738">
        <f>_xlfn.XLOOKUP(A7738,'List of Molecules Used'!$D$3:$D$55,'List of Molecules Used'!$E$3:$E$55,"",0,1)</f>
        <v>591.75</v>
      </c>
      <c r="H7738">
        <v>49.072769999999998</v>
      </c>
    </row>
    <row r="7739" spans="1:8">
      <c r="A7739" s="2" t="s">
        <v>211</v>
      </c>
      <c r="B7739" s="2"/>
      <c r="C7739">
        <v>355.05</v>
      </c>
      <c r="D7739">
        <v>2.5</v>
      </c>
      <c r="E7739">
        <v>174.7</v>
      </c>
      <c r="F7739" t="s">
        <v>237</v>
      </c>
      <c r="G7739">
        <f>_xlfn.XLOOKUP(A7739,'List of Molecules Used'!$D$3:$D$55,'List of Molecules Used'!$E$3:$E$55,"",0,1)</f>
        <v>591.75</v>
      </c>
      <c r="H7739">
        <v>49.072769999999998</v>
      </c>
    </row>
    <row r="7740" spans="1:8">
      <c r="A7740" s="2" t="s">
        <v>211</v>
      </c>
      <c r="B7740" s="2"/>
      <c r="C7740">
        <v>355.05</v>
      </c>
      <c r="D7740">
        <v>3</v>
      </c>
      <c r="E7740">
        <v>174.69</v>
      </c>
      <c r="F7740" t="s">
        <v>237</v>
      </c>
      <c r="G7740">
        <f>_xlfn.XLOOKUP(A7740,'List of Molecules Used'!$D$3:$D$55,'List of Molecules Used'!$E$3:$E$55,"",0,1)</f>
        <v>591.75</v>
      </c>
      <c r="H7740">
        <v>49.072769999999998</v>
      </c>
    </row>
    <row r="7741" spans="1:8">
      <c r="A7741" s="2" t="s">
        <v>211</v>
      </c>
      <c r="B7741" s="2"/>
      <c r="C7741">
        <v>355.05</v>
      </c>
      <c r="D7741">
        <v>3.5</v>
      </c>
      <c r="E7741">
        <v>174.68</v>
      </c>
      <c r="F7741" t="s">
        <v>237</v>
      </c>
      <c r="G7741">
        <f>_xlfn.XLOOKUP(A7741,'List of Molecules Used'!$D$3:$D$55,'List of Molecules Used'!$E$3:$E$55,"",0,1)</f>
        <v>591.75</v>
      </c>
      <c r="H7741">
        <v>49.072769999999998</v>
      </c>
    </row>
    <row r="7742" spans="1:8">
      <c r="A7742" s="2" t="s">
        <v>211</v>
      </c>
      <c r="B7742" s="2"/>
      <c r="C7742">
        <v>355.05</v>
      </c>
      <c r="D7742">
        <v>4</v>
      </c>
      <c r="E7742">
        <v>174.67</v>
      </c>
      <c r="F7742" t="s">
        <v>237</v>
      </c>
      <c r="G7742">
        <f>_xlfn.XLOOKUP(A7742,'List of Molecules Used'!$D$3:$D$55,'List of Molecules Used'!$E$3:$E$55,"",0,1)</f>
        <v>591.75</v>
      </c>
      <c r="H7742">
        <v>49.072769999999998</v>
      </c>
    </row>
    <row r="7743" spans="1:8">
      <c r="A7743" s="2" t="s">
        <v>211</v>
      </c>
      <c r="B7743" s="2"/>
      <c r="C7743">
        <v>355.05</v>
      </c>
      <c r="D7743">
        <v>4.5</v>
      </c>
      <c r="E7743">
        <v>174.66</v>
      </c>
      <c r="F7743" t="s">
        <v>237</v>
      </c>
      <c r="G7743">
        <f>_xlfn.XLOOKUP(A7743,'List of Molecules Used'!$D$3:$D$55,'List of Molecules Used'!$E$3:$E$55,"",0,1)</f>
        <v>591.75</v>
      </c>
      <c r="H7743">
        <v>49.072769999999998</v>
      </c>
    </row>
    <row r="7744" spans="1:8">
      <c r="A7744" s="2" t="s">
        <v>211</v>
      </c>
      <c r="B7744" s="2"/>
      <c r="C7744">
        <v>355.05</v>
      </c>
      <c r="D7744">
        <v>5</v>
      </c>
      <c r="E7744">
        <v>174.65</v>
      </c>
      <c r="F7744" t="s">
        <v>237</v>
      </c>
      <c r="G7744">
        <f>_xlfn.XLOOKUP(A7744,'List of Molecules Used'!$D$3:$D$55,'List of Molecules Used'!$E$3:$E$55,"",0,1)</f>
        <v>591.75</v>
      </c>
      <c r="H7744">
        <v>49.072769999999998</v>
      </c>
    </row>
    <row r="7745" spans="1:8">
      <c r="A7745" s="2" t="s">
        <v>211</v>
      </c>
      <c r="B7745" s="2"/>
      <c r="C7745">
        <v>355.05</v>
      </c>
      <c r="D7745">
        <v>5.5</v>
      </c>
      <c r="E7745">
        <v>174.64</v>
      </c>
      <c r="F7745" t="s">
        <v>237</v>
      </c>
      <c r="G7745">
        <f>_xlfn.XLOOKUP(A7745,'List of Molecules Used'!$D$3:$D$55,'List of Molecules Used'!$E$3:$E$55,"",0,1)</f>
        <v>591.75</v>
      </c>
      <c r="H7745">
        <v>49.072769999999998</v>
      </c>
    </row>
    <row r="7746" spans="1:8">
      <c r="A7746" s="2" t="s">
        <v>211</v>
      </c>
      <c r="B7746" s="2"/>
      <c r="C7746">
        <v>355.05</v>
      </c>
      <c r="D7746">
        <v>6</v>
      </c>
      <c r="E7746">
        <v>174.63</v>
      </c>
      <c r="F7746" t="s">
        <v>237</v>
      </c>
      <c r="G7746">
        <f>_xlfn.XLOOKUP(A7746,'List of Molecules Used'!$D$3:$D$55,'List of Molecules Used'!$E$3:$E$55,"",0,1)</f>
        <v>591.75</v>
      </c>
      <c r="H7746">
        <v>49.072769999999998</v>
      </c>
    </row>
    <row r="7747" spans="1:8">
      <c r="A7747" s="2" t="s">
        <v>211</v>
      </c>
      <c r="B7747" s="2"/>
      <c r="C7747">
        <v>355.05</v>
      </c>
      <c r="D7747">
        <v>6.5</v>
      </c>
      <c r="E7747">
        <v>174.62</v>
      </c>
      <c r="F7747" t="s">
        <v>237</v>
      </c>
      <c r="G7747">
        <f>_xlfn.XLOOKUP(A7747,'List of Molecules Used'!$D$3:$D$55,'List of Molecules Used'!$E$3:$E$55,"",0,1)</f>
        <v>591.75</v>
      </c>
      <c r="H7747">
        <v>49.072769999999998</v>
      </c>
    </row>
    <row r="7748" spans="1:8">
      <c r="A7748" s="2" t="s">
        <v>211</v>
      </c>
      <c r="B7748" s="2"/>
      <c r="C7748">
        <v>355.05</v>
      </c>
      <c r="D7748">
        <v>7</v>
      </c>
      <c r="E7748">
        <v>174.61</v>
      </c>
      <c r="F7748" t="s">
        <v>237</v>
      </c>
      <c r="G7748">
        <f>_xlfn.XLOOKUP(A7748,'List of Molecules Used'!$D$3:$D$55,'List of Molecules Used'!$E$3:$E$55,"",0,1)</f>
        <v>591.75</v>
      </c>
      <c r="H7748">
        <v>49.072769999999998</v>
      </c>
    </row>
    <row r="7749" spans="1:8">
      <c r="A7749" s="2" t="s">
        <v>211</v>
      </c>
      <c r="B7749" s="2"/>
      <c r="C7749">
        <v>355.05</v>
      </c>
      <c r="D7749">
        <v>7.5</v>
      </c>
      <c r="E7749">
        <v>174.61</v>
      </c>
      <c r="F7749" t="s">
        <v>237</v>
      </c>
      <c r="G7749">
        <f>_xlfn.XLOOKUP(A7749,'List of Molecules Used'!$D$3:$D$55,'List of Molecules Used'!$E$3:$E$55,"",0,1)</f>
        <v>591.75</v>
      </c>
      <c r="H7749">
        <v>49.072769999999998</v>
      </c>
    </row>
    <row r="7750" spans="1:8">
      <c r="A7750" s="2" t="s">
        <v>211</v>
      </c>
      <c r="B7750" s="2"/>
      <c r="C7750">
        <v>355.05</v>
      </c>
      <c r="D7750">
        <v>8</v>
      </c>
      <c r="E7750">
        <v>174.6</v>
      </c>
      <c r="F7750" t="s">
        <v>237</v>
      </c>
      <c r="G7750">
        <f>_xlfn.XLOOKUP(A7750,'List of Molecules Used'!$D$3:$D$55,'List of Molecules Used'!$E$3:$E$55,"",0,1)</f>
        <v>591.75</v>
      </c>
      <c r="H7750">
        <v>49.072769999999998</v>
      </c>
    </row>
    <row r="7751" spans="1:8">
      <c r="A7751" s="2" t="s">
        <v>211</v>
      </c>
      <c r="B7751" s="2"/>
      <c r="C7751">
        <v>355.05</v>
      </c>
      <c r="D7751">
        <v>8.5</v>
      </c>
      <c r="E7751">
        <v>174.59</v>
      </c>
      <c r="F7751" t="s">
        <v>237</v>
      </c>
      <c r="G7751">
        <f>_xlfn.XLOOKUP(A7751,'List of Molecules Used'!$D$3:$D$55,'List of Molecules Used'!$E$3:$E$55,"",0,1)</f>
        <v>591.75</v>
      </c>
      <c r="H7751">
        <v>49.072769999999998</v>
      </c>
    </row>
    <row r="7752" spans="1:8">
      <c r="A7752" s="2" t="s">
        <v>211</v>
      </c>
      <c r="B7752" s="2"/>
      <c r="C7752">
        <v>355.05</v>
      </c>
      <c r="D7752">
        <v>9</v>
      </c>
      <c r="E7752">
        <v>174.58</v>
      </c>
      <c r="F7752" t="s">
        <v>237</v>
      </c>
      <c r="G7752">
        <f>_xlfn.XLOOKUP(A7752,'List of Molecules Used'!$D$3:$D$55,'List of Molecules Used'!$E$3:$E$55,"",0,1)</f>
        <v>591.75</v>
      </c>
      <c r="H7752">
        <v>49.072769999999998</v>
      </c>
    </row>
    <row r="7753" spans="1:8">
      <c r="A7753" s="2" t="s">
        <v>211</v>
      </c>
      <c r="B7753" s="2"/>
      <c r="C7753">
        <v>355.05</v>
      </c>
      <c r="D7753">
        <v>9.5</v>
      </c>
      <c r="E7753">
        <v>174.57</v>
      </c>
      <c r="F7753" t="s">
        <v>237</v>
      </c>
      <c r="G7753">
        <f>_xlfn.XLOOKUP(A7753,'List of Molecules Used'!$D$3:$D$55,'List of Molecules Used'!$E$3:$E$55,"",0,1)</f>
        <v>591.75</v>
      </c>
      <c r="H7753">
        <v>49.072769999999998</v>
      </c>
    </row>
    <row r="7754" spans="1:8">
      <c r="A7754" s="2" t="s">
        <v>211</v>
      </c>
      <c r="B7754" s="2"/>
      <c r="C7754">
        <v>355.05</v>
      </c>
      <c r="D7754">
        <v>10</v>
      </c>
      <c r="E7754">
        <v>174.56</v>
      </c>
      <c r="F7754" t="s">
        <v>237</v>
      </c>
      <c r="G7754">
        <f>_xlfn.XLOOKUP(A7754,'List of Molecules Used'!$D$3:$D$55,'List of Molecules Used'!$E$3:$E$55,"",0,1)</f>
        <v>591.75</v>
      </c>
      <c r="H7754">
        <v>49.072769999999998</v>
      </c>
    </row>
    <row r="7755" spans="1:8">
      <c r="A7755" s="2" t="s">
        <v>211</v>
      </c>
      <c r="B7755" s="2"/>
      <c r="C7755">
        <v>411.23</v>
      </c>
      <c r="D7755">
        <v>1</v>
      </c>
      <c r="E7755">
        <v>146.02000000000001</v>
      </c>
      <c r="F7755" t="s">
        <v>238</v>
      </c>
      <c r="G7755">
        <f>_xlfn.XLOOKUP(A7755,'List of Molecules Used'!$D$3:$D$55,'List of Molecules Used'!$E$3:$E$55,"",0,1)</f>
        <v>591.75</v>
      </c>
      <c r="H7755">
        <v>49.072769999999998</v>
      </c>
    </row>
    <row r="7756" spans="1:8">
      <c r="A7756" s="2" t="s">
        <v>211</v>
      </c>
      <c r="B7756" s="2"/>
      <c r="C7756">
        <v>411.23</v>
      </c>
      <c r="D7756">
        <v>1.5</v>
      </c>
      <c r="E7756">
        <v>147.5</v>
      </c>
      <c r="F7756" t="s">
        <v>238</v>
      </c>
      <c r="G7756">
        <f>_xlfn.XLOOKUP(A7756,'List of Molecules Used'!$D$3:$D$55,'List of Molecules Used'!$E$3:$E$55,"",0,1)</f>
        <v>591.75</v>
      </c>
      <c r="H7756">
        <v>49.072769999999998</v>
      </c>
    </row>
    <row r="7757" spans="1:8">
      <c r="A7757" s="2" t="s">
        <v>211</v>
      </c>
      <c r="B7757" s="2"/>
      <c r="C7757">
        <v>411.23</v>
      </c>
      <c r="D7757">
        <v>2</v>
      </c>
      <c r="E7757">
        <v>149.13999999999999</v>
      </c>
      <c r="F7757" t="s">
        <v>238</v>
      </c>
      <c r="G7757">
        <f>_xlfn.XLOOKUP(A7757,'List of Molecules Used'!$D$3:$D$55,'List of Molecules Used'!$E$3:$E$55,"",0,1)</f>
        <v>591.75</v>
      </c>
      <c r="H7757">
        <v>49.072769999999998</v>
      </c>
    </row>
    <row r="7758" spans="1:8">
      <c r="A7758" s="2" t="s">
        <v>211</v>
      </c>
      <c r="B7758" s="2"/>
      <c r="C7758">
        <v>411.23</v>
      </c>
      <c r="D7758">
        <v>2.0823999999999998</v>
      </c>
      <c r="E7758">
        <v>149.43</v>
      </c>
      <c r="F7758" t="s">
        <v>238</v>
      </c>
      <c r="G7758">
        <f>_xlfn.XLOOKUP(A7758,'List of Molecules Used'!$D$3:$D$55,'List of Molecules Used'!$E$3:$E$55,"",0,1)</f>
        <v>591.75</v>
      </c>
      <c r="H7758">
        <v>49.072769999999998</v>
      </c>
    </row>
    <row r="7759" spans="1:8">
      <c r="A7759" s="2" t="s">
        <v>211</v>
      </c>
      <c r="B7759" s="2"/>
      <c r="C7759">
        <v>411.23</v>
      </c>
      <c r="D7759">
        <v>2.0823999999999998</v>
      </c>
      <c r="E7759">
        <v>194.39</v>
      </c>
      <c r="F7759" t="s">
        <v>237</v>
      </c>
      <c r="G7759">
        <f>_xlfn.XLOOKUP(A7759,'List of Molecules Used'!$D$3:$D$55,'List of Molecules Used'!$E$3:$E$55,"",0,1)</f>
        <v>591.75</v>
      </c>
      <c r="H7759">
        <v>49.072769999999998</v>
      </c>
    </row>
    <row r="7760" spans="1:8">
      <c r="A7760" s="2" t="s">
        <v>211</v>
      </c>
      <c r="B7760" s="2"/>
      <c r="C7760">
        <v>411.23</v>
      </c>
      <c r="D7760">
        <v>2.5</v>
      </c>
      <c r="E7760">
        <v>194.38</v>
      </c>
      <c r="F7760" t="s">
        <v>237</v>
      </c>
      <c r="G7760">
        <f>_xlfn.XLOOKUP(A7760,'List of Molecules Used'!$D$3:$D$55,'List of Molecules Used'!$E$3:$E$55,"",0,1)</f>
        <v>591.75</v>
      </c>
      <c r="H7760">
        <v>49.072769999999998</v>
      </c>
    </row>
    <row r="7761" spans="1:8">
      <c r="A7761" s="2" t="s">
        <v>211</v>
      </c>
      <c r="B7761" s="2"/>
      <c r="C7761">
        <v>411.23</v>
      </c>
      <c r="D7761">
        <v>3</v>
      </c>
      <c r="E7761">
        <v>194.36</v>
      </c>
      <c r="F7761" t="s">
        <v>237</v>
      </c>
      <c r="G7761">
        <f>_xlfn.XLOOKUP(A7761,'List of Molecules Used'!$D$3:$D$55,'List of Molecules Used'!$E$3:$E$55,"",0,1)</f>
        <v>591.75</v>
      </c>
      <c r="H7761">
        <v>49.072769999999998</v>
      </c>
    </row>
    <row r="7762" spans="1:8">
      <c r="A7762" s="2" t="s">
        <v>211</v>
      </c>
      <c r="B7762" s="2"/>
      <c r="C7762">
        <v>411.23</v>
      </c>
      <c r="D7762">
        <v>3.5</v>
      </c>
      <c r="E7762">
        <v>194.34</v>
      </c>
      <c r="F7762" t="s">
        <v>237</v>
      </c>
      <c r="G7762">
        <f>_xlfn.XLOOKUP(A7762,'List of Molecules Used'!$D$3:$D$55,'List of Molecules Used'!$E$3:$E$55,"",0,1)</f>
        <v>591.75</v>
      </c>
      <c r="H7762">
        <v>49.072769999999998</v>
      </c>
    </row>
    <row r="7763" spans="1:8">
      <c r="A7763" s="2" t="s">
        <v>211</v>
      </c>
      <c r="B7763" s="2"/>
      <c r="C7763">
        <v>411.23</v>
      </c>
      <c r="D7763">
        <v>4</v>
      </c>
      <c r="E7763">
        <v>194.31</v>
      </c>
      <c r="F7763" t="s">
        <v>237</v>
      </c>
      <c r="G7763">
        <f>_xlfn.XLOOKUP(A7763,'List of Molecules Used'!$D$3:$D$55,'List of Molecules Used'!$E$3:$E$55,"",0,1)</f>
        <v>591.75</v>
      </c>
      <c r="H7763">
        <v>49.072769999999998</v>
      </c>
    </row>
    <row r="7764" spans="1:8">
      <c r="A7764" s="2" t="s">
        <v>211</v>
      </c>
      <c r="B7764" s="2"/>
      <c r="C7764">
        <v>411.23</v>
      </c>
      <c r="D7764">
        <v>4.5</v>
      </c>
      <c r="E7764">
        <v>194.29</v>
      </c>
      <c r="F7764" t="s">
        <v>237</v>
      </c>
      <c r="G7764">
        <f>_xlfn.XLOOKUP(A7764,'List of Molecules Used'!$D$3:$D$55,'List of Molecules Used'!$E$3:$E$55,"",0,1)</f>
        <v>591.75</v>
      </c>
      <c r="H7764">
        <v>49.072769999999998</v>
      </c>
    </row>
    <row r="7765" spans="1:8">
      <c r="A7765" s="2" t="s">
        <v>211</v>
      </c>
      <c r="B7765" s="2"/>
      <c r="C7765">
        <v>411.23</v>
      </c>
      <c r="D7765">
        <v>5</v>
      </c>
      <c r="E7765">
        <v>194.27</v>
      </c>
      <c r="F7765" t="s">
        <v>237</v>
      </c>
      <c r="G7765">
        <f>_xlfn.XLOOKUP(A7765,'List of Molecules Used'!$D$3:$D$55,'List of Molecules Used'!$E$3:$E$55,"",0,1)</f>
        <v>591.75</v>
      </c>
      <c r="H7765">
        <v>49.072769999999998</v>
      </c>
    </row>
    <row r="7766" spans="1:8">
      <c r="A7766" s="2" t="s">
        <v>211</v>
      </c>
      <c r="B7766" s="2"/>
      <c r="C7766">
        <v>411.23</v>
      </c>
      <c r="D7766">
        <v>5.5</v>
      </c>
      <c r="E7766">
        <v>194.25</v>
      </c>
      <c r="F7766" t="s">
        <v>237</v>
      </c>
      <c r="G7766">
        <f>_xlfn.XLOOKUP(A7766,'List of Molecules Used'!$D$3:$D$55,'List of Molecules Used'!$E$3:$E$55,"",0,1)</f>
        <v>591.75</v>
      </c>
      <c r="H7766">
        <v>49.072769999999998</v>
      </c>
    </row>
    <row r="7767" spans="1:8">
      <c r="A7767" s="2" t="s">
        <v>211</v>
      </c>
      <c r="B7767" s="2"/>
      <c r="C7767">
        <v>411.23</v>
      </c>
      <c r="D7767">
        <v>6</v>
      </c>
      <c r="E7767">
        <v>194.23</v>
      </c>
      <c r="F7767" t="s">
        <v>237</v>
      </c>
      <c r="G7767">
        <f>_xlfn.XLOOKUP(A7767,'List of Molecules Used'!$D$3:$D$55,'List of Molecules Used'!$E$3:$E$55,"",0,1)</f>
        <v>591.75</v>
      </c>
      <c r="H7767">
        <v>49.072769999999998</v>
      </c>
    </row>
    <row r="7768" spans="1:8">
      <c r="A7768" s="2" t="s">
        <v>211</v>
      </c>
      <c r="B7768" s="2"/>
      <c r="C7768">
        <v>411.23</v>
      </c>
      <c r="D7768">
        <v>6.5</v>
      </c>
      <c r="E7768">
        <v>194.21</v>
      </c>
      <c r="F7768" t="s">
        <v>237</v>
      </c>
      <c r="G7768">
        <f>_xlfn.XLOOKUP(A7768,'List of Molecules Used'!$D$3:$D$55,'List of Molecules Used'!$E$3:$E$55,"",0,1)</f>
        <v>591.75</v>
      </c>
      <c r="H7768">
        <v>49.072769999999998</v>
      </c>
    </row>
    <row r="7769" spans="1:8">
      <c r="A7769" s="2" t="s">
        <v>211</v>
      </c>
      <c r="B7769" s="2"/>
      <c r="C7769">
        <v>411.23</v>
      </c>
      <c r="D7769">
        <v>7</v>
      </c>
      <c r="E7769">
        <v>194.19</v>
      </c>
      <c r="F7769" t="s">
        <v>237</v>
      </c>
      <c r="G7769">
        <f>_xlfn.XLOOKUP(A7769,'List of Molecules Used'!$D$3:$D$55,'List of Molecules Used'!$E$3:$E$55,"",0,1)</f>
        <v>591.75</v>
      </c>
      <c r="H7769">
        <v>49.072769999999998</v>
      </c>
    </row>
    <row r="7770" spans="1:8">
      <c r="A7770" s="2" t="s">
        <v>211</v>
      </c>
      <c r="B7770" s="2"/>
      <c r="C7770">
        <v>411.23</v>
      </c>
      <c r="D7770">
        <v>7.5</v>
      </c>
      <c r="E7770">
        <v>194.17</v>
      </c>
      <c r="F7770" t="s">
        <v>237</v>
      </c>
      <c r="G7770">
        <f>_xlfn.XLOOKUP(A7770,'List of Molecules Used'!$D$3:$D$55,'List of Molecules Used'!$E$3:$E$55,"",0,1)</f>
        <v>591.75</v>
      </c>
      <c r="H7770">
        <v>49.072769999999998</v>
      </c>
    </row>
    <row r="7771" spans="1:8">
      <c r="A7771" s="2" t="s">
        <v>211</v>
      </c>
      <c r="B7771" s="2"/>
      <c r="C7771">
        <v>411.23</v>
      </c>
      <c r="D7771">
        <v>8</v>
      </c>
      <c r="E7771">
        <v>194.15</v>
      </c>
      <c r="F7771" t="s">
        <v>237</v>
      </c>
      <c r="G7771">
        <f>_xlfn.XLOOKUP(A7771,'List of Molecules Used'!$D$3:$D$55,'List of Molecules Used'!$E$3:$E$55,"",0,1)</f>
        <v>591.75</v>
      </c>
      <c r="H7771">
        <v>49.072769999999998</v>
      </c>
    </row>
    <row r="7772" spans="1:8">
      <c r="A7772" s="2" t="s">
        <v>211</v>
      </c>
      <c r="B7772" s="2"/>
      <c r="C7772">
        <v>411.23</v>
      </c>
      <c r="D7772">
        <v>8.5</v>
      </c>
      <c r="E7772">
        <v>194.13</v>
      </c>
      <c r="F7772" t="s">
        <v>237</v>
      </c>
      <c r="G7772">
        <f>_xlfn.XLOOKUP(A7772,'List of Molecules Used'!$D$3:$D$55,'List of Molecules Used'!$E$3:$E$55,"",0,1)</f>
        <v>591.75</v>
      </c>
      <c r="H7772">
        <v>49.072769999999998</v>
      </c>
    </row>
    <row r="7773" spans="1:8">
      <c r="A7773" s="2" t="s">
        <v>211</v>
      </c>
      <c r="B7773" s="2"/>
      <c r="C7773">
        <v>411.23</v>
      </c>
      <c r="D7773">
        <v>9</v>
      </c>
      <c r="E7773">
        <v>194.11</v>
      </c>
      <c r="F7773" t="s">
        <v>237</v>
      </c>
      <c r="G7773">
        <f>_xlfn.XLOOKUP(A7773,'List of Molecules Used'!$D$3:$D$55,'List of Molecules Used'!$E$3:$E$55,"",0,1)</f>
        <v>591.75</v>
      </c>
      <c r="H7773">
        <v>49.072769999999998</v>
      </c>
    </row>
    <row r="7774" spans="1:8">
      <c r="A7774" s="2" t="s">
        <v>211</v>
      </c>
      <c r="B7774" s="2"/>
      <c r="C7774">
        <v>411.23</v>
      </c>
      <c r="D7774">
        <v>9.5</v>
      </c>
      <c r="E7774">
        <v>194.09</v>
      </c>
      <c r="F7774" t="s">
        <v>237</v>
      </c>
      <c r="G7774">
        <f>_xlfn.XLOOKUP(A7774,'List of Molecules Used'!$D$3:$D$55,'List of Molecules Used'!$E$3:$E$55,"",0,1)</f>
        <v>591.75</v>
      </c>
      <c r="H7774">
        <v>49.072769999999998</v>
      </c>
    </row>
    <row r="7775" spans="1:8">
      <c r="A7775" s="2" t="s">
        <v>211</v>
      </c>
      <c r="B7775" s="2"/>
      <c r="C7775">
        <v>411.23</v>
      </c>
      <c r="D7775">
        <v>10</v>
      </c>
      <c r="E7775">
        <v>194.07</v>
      </c>
      <c r="F7775" t="s">
        <v>237</v>
      </c>
      <c r="G7775">
        <f>_xlfn.XLOOKUP(A7775,'List of Molecules Used'!$D$3:$D$55,'List of Molecules Used'!$E$3:$E$55,"",0,1)</f>
        <v>591.75</v>
      </c>
      <c r="H7775">
        <v>49.072769999999998</v>
      </c>
    </row>
    <row r="7776" spans="1:8">
      <c r="A7776" s="2" t="s">
        <v>211</v>
      </c>
      <c r="B7776" s="2"/>
      <c r="C7776">
        <v>473.4</v>
      </c>
      <c r="D7776">
        <v>1</v>
      </c>
      <c r="E7776">
        <v>164.3</v>
      </c>
      <c r="F7776" t="s">
        <v>238</v>
      </c>
      <c r="G7776">
        <f>_xlfn.XLOOKUP(A7776,'List of Molecules Used'!$D$3:$D$55,'List of Molecules Used'!$E$3:$E$55,"",0,1)</f>
        <v>591.75</v>
      </c>
      <c r="H7776">
        <v>49.072769999999998</v>
      </c>
    </row>
    <row r="7777" spans="1:8">
      <c r="A7777" s="2" t="s">
        <v>211</v>
      </c>
      <c r="B7777" s="2"/>
      <c r="C7777">
        <v>473.4</v>
      </c>
      <c r="D7777">
        <v>1.5</v>
      </c>
      <c r="E7777">
        <v>165.05</v>
      </c>
      <c r="F7777" t="s">
        <v>238</v>
      </c>
      <c r="G7777">
        <f>_xlfn.XLOOKUP(A7777,'List of Molecules Used'!$D$3:$D$55,'List of Molecules Used'!$E$3:$E$55,"",0,1)</f>
        <v>591.75</v>
      </c>
      <c r="H7777">
        <v>49.072769999999998</v>
      </c>
    </row>
    <row r="7778" spans="1:8">
      <c r="A7778" s="2" t="s">
        <v>211</v>
      </c>
      <c r="B7778" s="2"/>
      <c r="C7778">
        <v>473.4</v>
      </c>
      <c r="D7778">
        <v>2</v>
      </c>
      <c r="E7778">
        <v>165.83</v>
      </c>
      <c r="F7778" t="s">
        <v>238</v>
      </c>
      <c r="G7778">
        <f>_xlfn.XLOOKUP(A7778,'List of Molecules Used'!$D$3:$D$55,'List of Molecules Used'!$E$3:$E$55,"",0,1)</f>
        <v>591.75</v>
      </c>
      <c r="H7778">
        <v>49.072769999999998</v>
      </c>
    </row>
    <row r="7779" spans="1:8">
      <c r="A7779" s="2" t="s">
        <v>211</v>
      </c>
      <c r="B7779" s="2"/>
      <c r="C7779">
        <v>473.4</v>
      </c>
      <c r="D7779">
        <v>2.5</v>
      </c>
      <c r="E7779">
        <v>166.67</v>
      </c>
      <c r="F7779" t="s">
        <v>238</v>
      </c>
      <c r="G7779">
        <f>_xlfn.XLOOKUP(A7779,'List of Molecules Used'!$D$3:$D$55,'List of Molecules Used'!$E$3:$E$55,"",0,1)</f>
        <v>591.75</v>
      </c>
      <c r="H7779">
        <v>49.072769999999998</v>
      </c>
    </row>
    <row r="7780" spans="1:8">
      <c r="A7780" s="2" t="s">
        <v>211</v>
      </c>
      <c r="B7780" s="2"/>
      <c r="C7780">
        <v>473.4</v>
      </c>
      <c r="D7780">
        <v>3</v>
      </c>
      <c r="E7780">
        <v>167.55</v>
      </c>
      <c r="F7780" t="s">
        <v>238</v>
      </c>
      <c r="G7780">
        <f>_xlfn.XLOOKUP(A7780,'List of Molecules Used'!$D$3:$D$55,'List of Molecules Used'!$E$3:$E$55,"",0,1)</f>
        <v>591.75</v>
      </c>
      <c r="H7780">
        <v>49.072769999999998</v>
      </c>
    </row>
    <row r="7781" spans="1:8">
      <c r="A7781" s="2" t="s">
        <v>211</v>
      </c>
      <c r="B7781" s="2"/>
      <c r="C7781">
        <v>473.4</v>
      </c>
      <c r="D7781">
        <v>3.5</v>
      </c>
      <c r="E7781">
        <v>168.48</v>
      </c>
      <c r="F7781" t="s">
        <v>238</v>
      </c>
      <c r="G7781">
        <f>_xlfn.XLOOKUP(A7781,'List of Molecules Used'!$D$3:$D$55,'List of Molecules Used'!$E$3:$E$55,"",0,1)</f>
        <v>591.75</v>
      </c>
      <c r="H7781">
        <v>49.072769999999998</v>
      </c>
    </row>
    <row r="7782" spans="1:8">
      <c r="A7782" s="2" t="s">
        <v>211</v>
      </c>
      <c r="B7782" s="2"/>
      <c r="C7782">
        <v>473.4</v>
      </c>
      <c r="D7782">
        <v>4</v>
      </c>
      <c r="E7782">
        <v>169.48</v>
      </c>
      <c r="F7782" t="s">
        <v>238</v>
      </c>
      <c r="G7782">
        <f>_xlfn.XLOOKUP(A7782,'List of Molecules Used'!$D$3:$D$55,'List of Molecules Used'!$E$3:$E$55,"",0,1)</f>
        <v>591.75</v>
      </c>
      <c r="H7782">
        <v>49.072769999999998</v>
      </c>
    </row>
    <row r="7783" spans="1:8">
      <c r="A7783" s="2" t="s">
        <v>211</v>
      </c>
      <c r="B7783" s="2"/>
      <c r="C7783">
        <v>473.4</v>
      </c>
      <c r="D7783">
        <v>4.5</v>
      </c>
      <c r="E7783">
        <v>170.55</v>
      </c>
      <c r="F7783" t="s">
        <v>238</v>
      </c>
      <c r="G7783">
        <f>_xlfn.XLOOKUP(A7783,'List of Molecules Used'!$D$3:$D$55,'List of Molecules Used'!$E$3:$E$55,"",0,1)</f>
        <v>591.75</v>
      </c>
      <c r="H7783">
        <v>49.072769999999998</v>
      </c>
    </row>
    <row r="7784" spans="1:8">
      <c r="A7784" s="2" t="s">
        <v>211</v>
      </c>
      <c r="B7784" s="2"/>
      <c r="C7784">
        <v>473.4</v>
      </c>
      <c r="D7784">
        <v>5</v>
      </c>
      <c r="E7784">
        <v>171.71</v>
      </c>
      <c r="F7784" t="s">
        <v>238</v>
      </c>
      <c r="G7784">
        <f>_xlfn.XLOOKUP(A7784,'List of Molecules Used'!$D$3:$D$55,'List of Molecules Used'!$E$3:$E$55,"",0,1)</f>
        <v>591.75</v>
      </c>
      <c r="H7784">
        <v>49.072769999999998</v>
      </c>
    </row>
    <row r="7785" spans="1:8">
      <c r="A7785" s="2" t="s">
        <v>211</v>
      </c>
      <c r="B7785" s="2"/>
      <c r="C7785">
        <v>473.4</v>
      </c>
      <c r="D7785">
        <v>5.5</v>
      </c>
      <c r="E7785">
        <v>172.95</v>
      </c>
      <c r="F7785" t="s">
        <v>238</v>
      </c>
      <c r="G7785">
        <f>_xlfn.XLOOKUP(A7785,'List of Molecules Used'!$D$3:$D$55,'List of Molecules Used'!$E$3:$E$55,"",0,1)</f>
        <v>591.75</v>
      </c>
      <c r="H7785">
        <v>49.072769999999998</v>
      </c>
    </row>
    <row r="7786" spans="1:8">
      <c r="A7786" s="2" t="s">
        <v>211</v>
      </c>
      <c r="B7786" s="2"/>
      <c r="C7786">
        <v>473.4</v>
      </c>
      <c r="D7786">
        <v>6</v>
      </c>
      <c r="E7786">
        <v>174.3</v>
      </c>
      <c r="F7786" t="s">
        <v>238</v>
      </c>
      <c r="G7786">
        <f>_xlfn.XLOOKUP(A7786,'List of Molecules Used'!$D$3:$D$55,'List of Molecules Used'!$E$3:$E$55,"",0,1)</f>
        <v>591.75</v>
      </c>
      <c r="H7786">
        <v>49.072769999999998</v>
      </c>
    </row>
    <row r="7787" spans="1:8">
      <c r="A7787" s="2" t="s">
        <v>211</v>
      </c>
      <c r="B7787" s="2"/>
      <c r="C7787">
        <v>473.4</v>
      </c>
      <c r="D7787">
        <v>6.5</v>
      </c>
      <c r="E7787">
        <v>175.78</v>
      </c>
      <c r="F7787" t="s">
        <v>238</v>
      </c>
      <c r="G7787">
        <f>_xlfn.XLOOKUP(A7787,'List of Molecules Used'!$D$3:$D$55,'List of Molecules Used'!$E$3:$E$55,"",0,1)</f>
        <v>591.75</v>
      </c>
      <c r="H7787">
        <v>49.072769999999998</v>
      </c>
    </row>
    <row r="7788" spans="1:8">
      <c r="A7788" s="2" t="s">
        <v>211</v>
      </c>
      <c r="B7788" s="2"/>
      <c r="C7788">
        <v>473.4</v>
      </c>
      <c r="D7788">
        <v>7</v>
      </c>
      <c r="E7788">
        <v>177.41</v>
      </c>
      <c r="F7788" t="s">
        <v>238</v>
      </c>
      <c r="G7788">
        <f>_xlfn.XLOOKUP(A7788,'List of Molecules Used'!$D$3:$D$55,'List of Molecules Used'!$E$3:$E$55,"",0,1)</f>
        <v>591.75</v>
      </c>
      <c r="H7788">
        <v>49.072769999999998</v>
      </c>
    </row>
    <row r="7789" spans="1:8">
      <c r="A7789" s="2" t="s">
        <v>211</v>
      </c>
      <c r="B7789" s="2"/>
      <c r="C7789">
        <v>473.4</v>
      </c>
      <c r="D7789">
        <v>7.5</v>
      </c>
      <c r="E7789">
        <v>179.21</v>
      </c>
      <c r="F7789" t="s">
        <v>238</v>
      </c>
      <c r="G7789">
        <f>_xlfn.XLOOKUP(A7789,'List of Molecules Used'!$D$3:$D$55,'List of Molecules Used'!$E$3:$E$55,"",0,1)</f>
        <v>591.75</v>
      </c>
      <c r="H7789">
        <v>49.072769999999998</v>
      </c>
    </row>
    <row r="7790" spans="1:8">
      <c r="A7790" s="2" t="s">
        <v>211</v>
      </c>
      <c r="B7790" s="2"/>
      <c r="C7790">
        <v>473.4</v>
      </c>
      <c r="D7790">
        <v>7.5346000000000002</v>
      </c>
      <c r="E7790">
        <v>179.35</v>
      </c>
      <c r="F7790" t="s">
        <v>238</v>
      </c>
      <c r="G7790">
        <f>_xlfn.XLOOKUP(A7790,'List of Molecules Used'!$D$3:$D$55,'List of Molecules Used'!$E$3:$E$55,"",0,1)</f>
        <v>591.75</v>
      </c>
      <c r="H7790">
        <v>49.072769999999998</v>
      </c>
    </row>
    <row r="7791" spans="1:8">
      <c r="A7791" s="2" t="s">
        <v>211</v>
      </c>
      <c r="B7791" s="2"/>
      <c r="C7791">
        <v>473.4</v>
      </c>
      <c r="D7791">
        <v>7.5346000000000002</v>
      </c>
      <c r="E7791">
        <v>219.43</v>
      </c>
      <c r="F7791" t="s">
        <v>237</v>
      </c>
      <c r="G7791">
        <f>_xlfn.XLOOKUP(A7791,'List of Molecules Used'!$D$3:$D$55,'List of Molecules Used'!$E$3:$E$55,"",0,1)</f>
        <v>591.75</v>
      </c>
      <c r="H7791">
        <v>49.072769999999998</v>
      </c>
    </row>
    <row r="7792" spans="1:8">
      <c r="A7792" s="2" t="s">
        <v>211</v>
      </c>
      <c r="B7792" s="2"/>
      <c r="C7792">
        <v>473.4</v>
      </c>
      <c r="D7792">
        <v>8</v>
      </c>
      <c r="E7792">
        <v>219.37</v>
      </c>
      <c r="F7792" t="s">
        <v>237</v>
      </c>
      <c r="G7792">
        <f>_xlfn.XLOOKUP(A7792,'List of Molecules Used'!$D$3:$D$55,'List of Molecules Used'!$E$3:$E$55,"",0,1)</f>
        <v>591.75</v>
      </c>
      <c r="H7792">
        <v>49.072769999999998</v>
      </c>
    </row>
    <row r="7793" spans="1:8">
      <c r="A7793" s="2" t="s">
        <v>211</v>
      </c>
      <c r="B7793" s="2"/>
      <c r="C7793">
        <v>473.4</v>
      </c>
      <c r="D7793">
        <v>8.5</v>
      </c>
      <c r="E7793">
        <v>219.31</v>
      </c>
      <c r="F7793" t="s">
        <v>237</v>
      </c>
      <c r="G7793">
        <f>_xlfn.XLOOKUP(A7793,'List of Molecules Used'!$D$3:$D$55,'List of Molecules Used'!$E$3:$E$55,"",0,1)</f>
        <v>591.75</v>
      </c>
      <c r="H7793">
        <v>49.072769999999998</v>
      </c>
    </row>
    <row r="7794" spans="1:8">
      <c r="A7794" s="2" t="s">
        <v>211</v>
      </c>
      <c r="B7794" s="2"/>
      <c r="C7794">
        <v>473.4</v>
      </c>
      <c r="D7794">
        <v>9</v>
      </c>
      <c r="E7794">
        <v>219.25</v>
      </c>
      <c r="F7794" t="s">
        <v>237</v>
      </c>
      <c r="G7794">
        <f>_xlfn.XLOOKUP(A7794,'List of Molecules Used'!$D$3:$D$55,'List of Molecules Used'!$E$3:$E$55,"",0,1)</f>
        <v>591.75</v>
      </c>
      <c r="H7794">
        <v>49.072769999999998</v>
      </c>
    </row>
    <row r="7795" spans="1:8">
      <c r="A7795" s="2" t="s">
        <v>211</v>
      </c>
      <c r="B7795" s="2"/>
      <c r="C7795">
        <v>473.4</v>
      </c>
      <c r="D7795">
        <v>9.5</v>
      </c>
      <c r="E7795">
        <v>219.18</v>
      </c>
      <c r="F7795" t="s">
        <v>237</v>
      </c>
      <c r="G7795">
        <f>_xlfn.XLOOKUP(A7795,'List of Molecules Used'!$D$3:$D$55,'List of Molecules Used'!$E$3:$E$55,"",0,1)</f>
        <v>591.75</v>
      </c>
      <c r="H7795">
        <v>49.072769999999998</v>
      </c>
    </row>
    <row r="7796" spans="1:8">
      <c r="A7796" s="2" t="s">
        <v>211</v>
      </c>
      <c r="B7796" s="2"/>
      <c r="C7796">
        <v>473.4</v>
      </c>
      <c r="D7796">
        <v>10</v>
      </c>
      <c r="E7796">
        <v>219.12</v>
      </c>
      <c r="F7796" t="s">
        <v>237</v>
      </c>
      <c r="G7796">
        <f>_xlfn.XLOOKUP(A7796,'List of Molecules Used'!$D$3:$D$55,'List of Molecules Used'!$E$3:$E$55,"",0,1)</f>
        <v>591.75</v>
      </c>
      <c r="H7796">
        <v>49.072769999999998</v>
      </c>
    </row>
    <row r="7797" spans="1:8">
      <c r="A7797" s="2" t="s">
        <v>211</v>
      </c>
      <c r="B7797" s="2"/>
      <c r="C7797">
        <v>532.58000000000004</v>
      </c>
      <c r="D7797">
        <v>1</v>
      </c>
      <c r="E7797">
        <v>180.4</v>
      </c>
      <c r="F7797" t="s">
        <v>238</v>
      </c>
      <c r="G7797">
        <f>_xlfn.XLOOKUP(A7797,'List of Molecules Used'!$D$3:$D$55,'List of Molecules Used'!$E$3:$E$55,"",0,1)</f>
        <v>591.75</v>
      </c>
      <c r="H7797">
        <v>49.072769999999998</v>
      </c>
    </row>
    <row r="7798" spans="1:8">
      <c r="A7798" s="2" t="s">
        <v>211</v>
      </c>
      <c r="B7798" s="2"/>
      <c r="C7798">
        <v>532.58000000000004</v>
      </c>
      <c r="D7798">
        <v>1.5</v>
      </c>
      <c r="E7798">
        <v>180.85</v>
      </c>
      <c r="F7798" t="s">
        <v>238</v>
      </c>
      <c r="G7798">
        <f>_xlfn.XLOOKUP(A7798,'List of Molecules Used'!$D$3:$D$55,'List of Molecules Used'!$E$3:$E$55,"",0,1)</f>
        <v>591.75</v>
      </c>
      <c r="H7798">
        <v>49.072769999999998</v>
      </c>
    </row>
    <row r="7799" spans="1:8">
      <c r="A7799" s="2" t="s">
        <v>211</v>
      </c>
      <c r="B7799" s="2"/>
      <c r="C7799">
        <v>532.58000000000004</v>
      </c>
      <c r="D7799">
        <v>2</v>
      </c>
      <c r="E7799">
        <v>181.31</v>
      </c>
      <c r="F7799" t="s">
        <v>238</v>
      </c>
      <c r="G7799">
        <f>_xlfn.XLOOKUP(A7799,'List of Molecules Used'!$D$3:$D$55,'List of Molecules Used'!$E$3:$E$55,"",0,1)</f>
        <v>591.75</v>
      </c>
      <c r="H7799">
        <v>49.072769999999998</v>
      </c>
    </row>
    <row r="7800" spans="1:8">
      <c r="A7800" s="2" t="s">
        <v>211</v>
      </c>
      <c r="B7800" s="2"/>
      <c r="C7800">
        <v>532.58000000000004</v>
      </c>
      <c r="D7800">
        <v>2.5</v>
      </c>
      <c r="E7800">
        <v>181.79</v>
      </c>
      <c r="F7800" t="s">
        <v>238</v>
      </c>
      <c r="G7800">
        <f>_xlfn.XLOOKUP(A7800,'List of Molecules Used'!$D$3:$D$55,'List of Molecules Used'!$E$3:$E$55,"",0,1)</f>
        <v>591.75</v>
      </c>
      <c r="H7800">
        <v>49.072769999999998</v>
      </c>
    </row>
    <row r="7801" spans="1:8">
      <c r="A7801" s="2" t="s">
        <v>211</v>
      </c>
      <c r="B7801" s="2"/>
      <c r="C7801">
        <v>532.58000000000004</v>
      </c>
      <c r="D7801">
        <v>3</v>
      </c>
      <c r="E7801">
        <v>182.28</v>
      </c>
      <c r="F7801" t="s">
        <v>238</v>
      </c>
      <c r="G7801">
        <f>_xlfn.XLOOKUP(A7801,'List of Molecules Used'!$D$3:$D$55,'List of Molecules Used'!$E$3:$E$55,"",0,1)</f>
        <v>591.75</v>
      </c>
      <c r="H7801">
        <v>49.072769999999998</v>
      </c>
    </row>
    <row r="7802" spans="1:8">
      <c r="A7802" s="2" t="s">
        <v>211</v>
      </c>
      <c r="B7802" s="2"/>
      <c r="C7802">
        <v>532.58000000000004</v>
      </c>
      <c r="D7802">
        <v>3.5</v>
      </c>
      <c r="E7802">
        <v>182.79</v>
      </c>
      <c r="F7802" t="s">
        <v>238</v>
      </c>
      <c r="G7802">
        <f>_xlfn.XLOOKUP(A7802,'List of Molecules Used'!$D$3:$D$55,'List of Molecules Used'!$E$3:$E$55,"",0,1)</f>
        <v>591.75</v>
      </c>
      <c r="H7802">
        <v>49.072769999999998</v>
      </c>
    </row>
    <row r="7803" spans="1:8">
      <c r="A7803" s="2" t="s">
        <v>211</v>
      </c>
      <c r="B7803" s="2"/>
      <c r="C7803">
        <v>532.58000000000004</v>
      </c>
      <c r="D7803">
        <v>4</v>
      </c>
      <c r="E7803">
        <v>183.33</v>
      </c>
      <c r="F7803" t="s">
        <v>238</v>
      </c>
      <c r="G7803">
        <f>_xlfn.XLOOKUP(A7803,'List of Molecules Used'!$D$3:$D$55,'List of Molecules Used'!$E$3:$E$55,"",0,1)</f>
        <v>591.75</v>
      </c>
      <c r="H7803">
        <v>49.072769999999998</v>
      </c>
    </row>
    <row r="7804" spans="1:8">
      <c r="A7804" s="2" t="s">
        <v>211</v>
      </c>
      <c r="B7804" s="2"/>
      <c r="C7804">
        <v>532.58000000000004</v>
      </c>
      <c r="D7804">
        <v>4.5</v>
      </c>
      <c r="E7804">
        <v>183.88</v>
      </c>
      <c r="F7804" t="s">
        <v>238</v>
      </c>
      <c r="G7804">
        <f>_xlfn.XLOOKUP(A7804,'List of Molecules Used'!$D$3:$D$55,'List of Molecules Used'!$E$3:$E$55,"",0,1)</f>
        <v>591.75</v>
      </c>
      <c r="H7804">
        <v>49.072769999999998</v>
      </c>
    </row>
    <row r="7805" spans="1:8">
      <c r="A7805" s="2" t="s">
        <v>211</v>
      </c>
      <c r="B7805" s="2"/>
      <c r="C7805">
        <v>532.58000000000004</v>
      </c>
      <c r="D7805">
        <v>5</v>
      </c>
      <c r="E7805">
        <v>184.45</v>
      </c>
      <c r="F7805" t="s">
        <v>238</v>
      </c>
      <c r="G7805">
        <f>_xlfn.XLOOKUP(A7805,'List of Molecules Used'!$D$3:$D$55,'List of Molecules Used'!$E$3:$E$55,"",0,1)</f>
        <v>591.75</v>
      </c>
      <c r="H7805">
        <v>49.072769999999998</v>
      </c>
    </row>
    <row r="7806" spans="1:8">
      <c r="A7806" s="2" t="s">
        <v>211</v>
      </c>
      <c r="B7806" s="2"/>
      <c r="C7806">
        <v>532.58000000000004</v>
      </c>
      <c r="D7806">
        <v>5.5</v>
      </c>
      <c r="E7806">
        <v>185.05</v>
      </c>
      <c r="F7806" t="s">
        <v>238</v>
      </c>
      <c r="G7806">
        <f>_xlfn.XLOOKUP(A7806,'List of Molecules Used'!$D$3:$D$55,'List of Molecules Used'!$E$3:$E$55,"",0,1)</f>
        <v>591.75</v>
      </c>
      <c r="H7806">
        <v>49.072769999999998</v>
      </c>
    </row>
    <row r="7807" spans="1:8">
      <c r="A7807" s="2" t="s">
        <v>211</v>
      </c>
      <c r="B7807" s="2"/>
      <c r="C7807">
        <v>532.58000000000004</v>
      </c>
      <c r="D7807">
        <v>6</v>
      </c>
      <c r="E7807">
        <v>185.67</v>
      </c>
      <c r="F7807" t="s">
        <v>238</v>
      </c>
      <c r="G7807">
        <f>_xlfn.XLOOKUP(A7807,'List of Molecules Used'!$D$3:$D$55,'List of Molecules Used'!$E$3:$E$55,"",0,1)</f>
        <v>591.75</v>
      </c>
      <c r="H7807">
        <v>49.072769999999998</v>
      </c>
    </row>
    <row r="7808" spans="1:8">
      <c r="A7808" s="2" t="s">
        <v>211</v>
      </c>
      <c r="B7808" s="2"/>
      <c r="C7808">
        <v>532.58000000000004</v>
      </c>
      <c r="D7808">
        <v>6.5</v>
      </c>
      <c r="E7808">
        <v>186.32</v>
      </c>
      <c r="F7808" t="s">
        <v>238</v>
      </c>
      <c r="G7808">
        <f>_xlfn.XLOOKUP(A7808,'List of Molecules Used'!$D$3:$D$55,'List of Molecules Used'!$E$3:$E$55,"",0,1)</f>
        <v>591.75</v>
      </c>
      <c r="H7808">
        <v>49.072769999999998</v>
      </c>
    </row>
    <row r="7809" spans="1:8">
      <c r="A7809" s="2" t="s">
        <v>211</v>
      </c>
      <c r="B7809" s="2"/>
      <c r="C7809">
        <v>532.58000000000004</v>
      </c>
      <c r="D7809">
        <v>7</v>
      </c>
      <c r="E7809">
        <v>186.99</v>
      </c>
      <c r="F7809" t="s">
        <v>238</v>
      </c>
      <c r="G7809">
        <f>_xlfn.XLOOKUP(A7809,'List of Molecules Used'!$D$3:$D$55,'List of Molecules Used'!$E$3:$E$55,"",0,1)</f>
        <v>591.75</v>
      </c>
      <c r="H7809">
        <v>49.072769999999998</v>
      </c>
    </row>
    <row r="7810" spans="1:8">
      <c r="A7810" s="2" t="s">
        <v>211</v>
      </c>
      <c r="B7810" s="2"/>
      <c r="C7810">
        <v>532.58000000000004</v>
      </c>
      <c r="D7810">
        <v>7.5</v>
      </c>
      <c r="E7810">
        <v>187.7</v>
      </c>
      <c r="F7810" t="s">
        <v>238</v>
      </c>
      <c r="G7810">
        <f>_xlfn.XLOOKUP(A7810,'List of Molecules Used'!$D$3:$D$55,'List of Molecules Used'!$E$3:$E$55,"",0,1)</f>
        <v>591.75</v>
      </c>
      <c r="H7810">
        <v>49.072769999999998</v>
      </c>
    </row>
    <row r="7811" spans="1:8">
      <c r="A7811" s="2" t="s">
        <v>211</v>
      </c>
      <c r="B7811" s="2"/>
      <c r="C7811">
        <v>532.58000000000004</v>
      </c>
      <c r="D7811">
        <v>8</v>
      </c>
      <c r="E7811">
        <v>188.44</v>
      </c>
      <c r="F7811" t="s">
        <v>238</v>
      </c>
      <c r="G7811">
        <f>_xlfn.XLOOKUP(A7811,'List of Molecules Used'!$D$3:$D$55,'List of Molecules Used'!$E$3:$E$55,"",0,1)</f>
        <v>591.75</v>
      </c>
      <c r="H7811">
        <v>49.072769999999998</v>
      </c>
    </row>
    <row r="7812" spans="1:8">
      <c r="A7812" s="2" t="s">
        <v>211</v>
      </c>
      <c r="B7812" s="2"/>
      <c r="C7812">
        <v>532.58000000000004</v>
      </c>
      <c r="D7812">
        <v>8.5</v>
      </c>
      <c r="E7812">
        <v>189.22</v>
      </c>
      <c r="F7812" t="s">
        <v>238</v>
      </c>
      <c r="G7812">
        <f>_xlfn.XLOOKUP(A7812,'List of Molecules Used'!$D$3:$D$55,'List of Molecules Used'!$E$3:$E$55,"",0,1)</f>
        <v>591.75</v>
      </c>
      <c r="H7812">
        <v>49.072769999999998</v>
      </c>
    </row>
    <row r="7813" spans="1:8">
      <c r="A7813" s="2" t="s">
        <v>211</v>
      </c>
      <c r="B7813" s="2"/>
      <c r="C7813">
        <v>532.58000000000004</v>
      </c>
      <c r="D7813">
        <v>9</v>
      </c>
      <c r="E7813">
        <v>190.03</v>
      </c>
      <c r="F7813" t="s">
        <v>238</v>
      </c>
      <c r="G7813">
        <f>_xlfn.XLOOKUP(A7813,'List of Molecules Used'!$D$3:$D$55,'List of Molecules Used'!$E$3:$E$55,"",0,1)</f>
        <v>591.75</v>
      </c>
      <c r="H7813">
        <v>49.072769999999998</v>
      </c>
    </row>
    <row r="7814" spans="1:8">
      <c r="A7814" s="2" t="s">
        <v>211</v>
      </c>
      <c r="B7814" s="2"/>
      <c r="C7814">
        <v>532.58000000000004</v>
      </c>
      <c r="D7814">
        <v>9.5</v>
      </c>
      <c r="E7814">
        <v>190.89</v>
      </c>
      <c r="F7814" t="s">
        <v>238</v>
      </c>
      <c r="G7814">
        <f>_xlfn.XLOOKUP(A7814,'List of Molecules Used'!$D$3:$D$55,'List of Molecules Used'!$E$3:$E$55,"",0,1)</f>
        <v>591.75</v>
      </c>
      <c r="H7814">
        <v>49.072769999999998</v>
      </c>
    </row>
    <row r="7815" spans="1:8">
      <c r="A7815" s="2" t="s">
        <v>211</v>
      </c>
      <c r="B7815" s="2"/>
      <c r="C7815">
        <v>532.58000000000004</v>
      </c>
      <c r="D7815">
        <v>10</v>
      </c>
      <c r="E7815">
        <v>191.8</v>
      </c>
      <c r="F7815" t="s">
        <v>238</v>
      </c>
      <c r="G7815">
        <f>_xlfn.XLOOKUP(A7815,'List of Molecules Used'!$D$3:$D$55,'List of Molecules Used'!$E$3:$E$55,"",0,1)</f>
        <v>591.75</v>
      </c>
      <c r="H7815">
        <v>49.072769999999998</v>
      </c>
    </row>
    <row r="7816" spans="1:8">
      <c r="A7816" s="2" t="s">
        <v>211</v>
      </c>
      <c r="B7816" s="2"/>
      <c r="C7816">
        <v>591.75</v>
      </c>
      <c r="D7816">
        <v>1</v>
      </c>
      <c r="E7816">
        <v>194.95</v>
      </c>
      <c r="F7816" t="s">
        <v>238</v>
      </c>
      <c r="G7816">
        <f>_xlfn.XLOOKUP(A7816,'List of Molecules Used'!$D$3:$D$55,'List of Molecules Used'!$E$3:$E$55,"",0,1)</f>
        <v>591.75</v>
      </c>
      <c r="H7816">
        <v>49.072769999999998</v>
      </c>
    </row>
    <row r="7817" spans="1:8">
      <c r="A7817" s="2" t="s">
        <v>211</v>
      </c>
      <c r="B7817" s="2"/>
      <c r="C7817">
        <v>591.75</v>
      </c>
      <c r="D7817">
        <v>1.5</v>
      </c>
      <c r="E7817">
        <v>195.24</v>
      </c>
      <c r="F7817" t="s">
        <v>238</v>
      </c>
      <c r="G7817">
        <f>_xlfn.XLOOKUP(A7817,'List of Molecules Used'!$D$3:$D$55,'List of Molecules Used'!$E$3:$E$55,"",0,1)</f>
        <v>591.75</v>
      </c>
      <c r="H7817">
        <v>49.072769999999998</v>
      </c>
    </row>
    <row r="7818" spans="1:8">
      <c r="A7818" s="2" t="s">
        <v>211</v>
      </c>
      <c r="B7818" s="2"/>
      <c r="C7818">
        <v>591.75</v>
      </c>
      <c r="D7818">
        <v>2</v>
      </c>
      <c r="E7818">
        <v>195.54</v>
      </c>
      <c r="F7818" t="s">
        <v>238</v>
      </c>
      <c r="G7818">
        <f>_xlfn.XLOOKUP(A7818,'List of Molecules Used'!$D$3:$D$55,'List of Molecules Used'!$E$3:$E$55,"",0,1)</f>
        <v>591.75</v>
      </c>
      <c r="H7818">
        <v>49.072769999999998</v>
      </c>
    </row>
    <row r="7819" spans="1:8">
      <c r="A7819" s="2" t="s">
        <v>211</v>
      </c>
      <c r="B7819" s="2"/>
      <c r="C7819">
        <v>591.75</v>
      </c>
      <c r="D7819">
        <v>2.5</v>
      </c>
      <c r="E7819">
        <v>195.84</v>
      </c>
      <c r="F7819" t="s">
        <v>238</v>
      </c>
      <c r="G7819">
        <f>_xlfn.XLOOKUP(A7819,'List of Molecules Used'!$D$3:$D$55,'List of Molecules Used'!$E$3:$E$55,"",0,1)</f>
        <v>591.75</v>
      </c>
      <c r="H7819">
        <v>49.072769999999998</v>
      </c>
    </row>
    <row r="7820" spans="1:8">
      <c r="A7820" s="2" t="s">
        <v>211</v>
      </c>
      <c r="B7820" s="2"/>
      <c r="C7820">
        <v>591.75</v>
      </c>
      <c r="D7820">
        <v>3</v>
      </c>
      <c r="E7820">
        <v>196.15</v>
      </c>
      <c r="F7820" t="s">
        <v>238</v>
      </c>
      <c r="G7820">
        <f>_xlfn.XLOOKUP(A7820,'List of Molecules Used'!$D$3:$D$55,'List of Molecules Used'!$E$3:$E$55,"",0,1)</f>
        <v>591.75</v>
      </c>
      <c r="H7820">
        <v>49.072769999999998</v>
      </c>
    </row>
    <row r="7821" spans="1:8">
      <c r="A7821" s="2" t="s">
        <v>211</v>
      </c>
      <c r="B7821" s="2"/>
      <c r="C7821">
        <v>591.75</v>
      </c>
      <c r="D7821">
        <v>3.5</v>
      </c>
      <c r="E7821">
        <v>196.47</v>
      </c>
      <c r="F7821" t="s">
        <v>238</v>
      </c>
      <c r="G7821">
        <f>_xlfn.XLOOKUP(A7821,'List of Molecules Used'!$D$3:$D$55,'List of Molecules Used'!$E$3:$E$55,"",0,1)</f>
        <v>591.75</v>
      </c>
      <c r="H7821">
        <v>49.072769999999998</v>
      </c>
    </row>
    <row r="7822" spans="1:8">
      <c r="A7822" s="2" t="s">
        <v>211</v>
      </c>
      <c r="B7822" s="2"/>
      <c r="C7822">
        <v>591.75</v>
      </c>
      <c r="D7822">
        <v>4</v>
      </c>
      <c r="E7822">
        <v>196.8</v>
      </c>
      <c r="F7822" t="s">
        <v>238</v>
      </c>
      <c r="G7822">
        <f>_xlfn.XLOOKUP(A7822,'List of Molecules Used'!$D$3:$D$55,'List of Molecules Used'!$E$3:$E$55,"",0,1)</f>
        <v>591.75</v>
      </c>
      <c r="H7822">
        <v>49.072769999999998</v>
      </c>
    </row>
    <row r="7823" spans="1:8">
      <c r="A7823" s="2" t="s">
        <v>211</v>
      </c>
      <c r="B7823" s="2"/>
      <c r="C7823">
        <v>591.75</v>
      </c>
      <c r="D7823">
        <v>4.5</v>
      </c>
      <c r="E7823">
        <v>197.14</v>
      </c>
      <c r="F7823" t="s">
        <v>238</v>
      </c>
      <c r="G7823">
        <f>_xlfn.XLOOKUP(A7823,'List of Molecules Used'!$D$3:$D$55,'List of Molecules Used'!$E$3:$E$55,"",0,1)</f>
        <v>591.75</v>
      </c>
      <c r="H7823">
        <v>49.072769999999998</v>
      </c>
    </row>
    <row r="7824" spans="1:8">
      <c r="A7824" s="2" t="s">
        <v>211</v>
      </c>
      <c r="B7824" s="2"/>
      <c r="C7824">
        <v>591.75</v>
      </c>
      <c r="D7824">
        <v>5</v>
      </c>
      <c r="E7824">
        <v>197.48</v>
      </c>
      <c r="F7824" t="s">
        <v>238</v>
      </c>
      <c r="G7824">
        <f>_xlfn.XLOOKUP(A7824,'List of Molecules Used'!$D$3:$D$55,'List of Molecules Used'!$E$3:$E$55,"",0,1)</f>
        <v>591.75</v>
      </c>
      <c r="H7824">
        <v>49.072769999999998</v>
      </c>
    </row>
    <row r="7825" spans="1:8">
      <c r="A7825" s="2" t="s">
        <v>211</v>
      </c>
      <c r="B7825" s="2"/>
      <c r="C7825">
        <v>591.75</v>
      </c>
      <c r="D7825">
        <v>5.5</v>
      </c>
      <c r="E7825">
        <v>197.83</v>
      </c>
      <c r="F7825" t="s">
        <v>238</v>
      </c>
      <c r="G7825">
        <f>_xlfn.XLOOKUP(A7825,'List of Molecules Used'!$D$3:$D$55,'List of Molecules Used'!$E$3:$E$55,"",0,1)</f>
        <v>591.75</v>
      </c>
      <c r="H7825">
        <v>49.072769999999998</v>
      </c>
    </row>
    <row r="7826" spans="1:8">
      <c r="A7826" s="2" t="s">
        <v>211</v>
      </c>
      <c r="B7826" s="2"/>
      <c r="C7826">
        <v>591.75</v>
      </c>
      <c r="D7826">
        <v>6</v>
      </c>
      <c r="E7826">
        <v>198.19</v>
      </c>
      <c r="F7826" t="s">
        <v>238</v>
      </c>
      <c r="G7826">
        <f>_xlfn.XLOOKUP(A7826,'List of Molecules Used'!$D$3:$D$55,'List of Molecules Used'!$E$3:$E$55,"",0,1)</f>
        <v>591.75</v>
      </c>
      <c r="H7826">
        <v>49.072769999999998</v>
      </c>
    </row>
    <row r="7827" spans="1:8">
      <c r="A7827" s="2" t="s">
        <v>211</v>
      </c>
      <c r="B7827" s="2"/>
      <c r="C7827">
        <v>591.75</v>
      </c>
      <c r="D7827">
        <v>6.5</v>
      </c>
      <c r="E7827">
        <v>198.56</v>
      </c>
      <c r="F7827" t="s">
        <v>238</v>
      </c>
      <c r="G7827">
        <f>_xlfn.XLOOKUP(A7827,'List of Molecules Used'!$D$3:$D$55,'List of Molecules Used'!$E$3:$E$55,"",0,1)</f>
        <v>591.75</v>
      </c>
      <c r="H7827">
        <v>49.072769999999998</v>
      </c>
    </row>
    <row r="7828" spans="1:8">
      <c r="A7828" s="2" t="s">
        <v>211</v>
      </c>
      <c r="B7828" s="2"/>
      <c r="C7828">
        <v>591.75</v>
      </c>
      <c r="D7828">
        <v>7</v>
      </c>
      <c r="E7828">
        <v>198.94</v>
      </c>
      <c r="F7828" t="s">
        <v>238</v>
      </c>
      <c r="G7828">
        <f>_xlfn.XLOOKUP(A7828,'List of Molecules Used'!$D$3:$D$55,'List of Molecules Used'!$E$3:$E$55,"",0,1)</f>
        <v>591.75</v>
      </c>
      <c r="H7828">
        <v>49.072769999999998</v>
      </c>
    </row>
    <row r="7829" spans="1:8">
      <c r="A7829" s="2" t="s">
        <v>211</v>
      </c>
      <c r="B7829" s="2"/>
      <c r="C7829">
        <v>591.75</v>
      </c>
      <c r="D7829">
        <v>7.5</v>
      </c>
      <c r="E7829">
        <v>199.33</v>
      </c>
      <c r="F7829" t="s">
        <v>238</v>
      </c>
      <c r="G7829">
        <f>_xlfn.XLOOKUP(A7829,'List of Molecules Used'!$D$3:$D$55,'List of Molecules Used'!$E$3:$E$55,"",0,1)</f>
        <v>591.75</v>
      </c>
      <c r="H7829">
        <v>49.072769999999998</v>
      </c>
    </row>
    <row r="7830" spans="1:8">
      <c r="A7830" s="2" t="s">
        <v>211</v>
      </c>
      <c r="B7830" s="2"/>
      <c r="C7830">
        <v>591.75</v>
      </c>
      <c r="D7830">
        <v>8</v>
      </c>
      <c r="E7830">
        <v>199.73</v>
      </c>
      <c r="F7830" t="s">
        <v>238</v>
      </c>
      <c r="G7830">
        <f>_xlfn.XLOOKUP(A7830,'List of Molecules Used'!$D$3:$D$55,'List of Molecules Used'!$E$3:$E$55,"",0,1)</f>
        <v>591.75</v>
      </c>
      <c r="H7830">
        <v>49.072769999999998</v>
      </c>
    </row>
    <row r="7831" spans="1:8">
      <c r="A7831" s="2" t="s">
        <v>211</v>
      </c>
      <c r="B7831" s="2"/>
      <c r="C7831">
        <v>591.75</v>
      </c>
      <c r="D7831">
        <v>8.5</v>
      </c>
      <c r="E7831">
        <v>200.14</v>
      </c>
      <c r="F7831" t="s">
        <v>238</v>
      </c>
      <c r="G7831">
        <f>_xlfn.XLOOKUP(A7831,'List of Molecules Used'!$D$3:$D$55,'List of Molecules Used'!$E$3:$E$55,"",0,1)</f>
        <v>591.75</v>
      </c>
      <c r="H7831">
        <v>49.072769999999998</v>
      </c>
    </row>
    <row r="7832" spans="1:8">
      <c r="A7832" s="2" t="s">
        <v>211</v>
      </c>
      <c r="B7832" s="2"/>
      <c r="C7832">
        <v>591.75</v>
      </c>
      <c r="D7832">
        <v>9</v>
      </c>
      <c r="E7832">
        <v>200.56</v>
      </c>
      <c r="F7832" t="s">
        <v>238</v>
      </c>
      <c r="G7832">
        <f>_xlfn.XLOOKUP(A7832,'List of Molecules Used'!$D$3:$D$55,'List of Molecules Used'!$E$3:$E$55,"",0,1)</f>
        <v>591.75</v>
      </c>
      <c r="H7832">
        <v>49.072769999999998</v>
      </c>
    </row>
    <row r="7833" spans="1:8">
      <c r="A7833" s="2" t="s">
        <v>211</v>
      </c>
      <c r="B7833" s="2"/>
      <c r="C7833">
        <v>591.75</v>
      </c>
      <c r="D7833">
        <v>9.5</v>
      </c>
      <c r="E7833">
        <v>200.99</v>
      </c>
      <c r="F7833" t="s">
        <v>238</v>
      </c>
      <c r="G7833">
        <f>_xlfn.XLOOKUP(A7833,'List of Molecules Used'!$D$3:$D$55,'List of Molecules Used'!$E$3:$E$55,"",0,1)</f>
        <v>591.75</v>
      </c>
      <c r="H7833">
        <v>49.072769999999998</v>
      </c>
    </row>
    <row r="7834" spans="1:8">
      <c r="A7834" s="2" t="s">
        <v>211</v>
      </c>
      <c r="B7834" s="2"/>
      <c r="C7834">
        <v>591.75</v>
      </c>
      <c r="D7834">
        <v>10</v>
      </c>
      <c r="E7834">
        <v>201.44</v>
      </c>
      <c r="F7834" t="s">
        <v>238</v>
      </c>
      <c r="G7834">
        <f>_xlfn.XLOOKUP(A7834,'List of Molecules Used'!$D$3:$D$55,'List of Molecules Used'!$E$3:$E$55,"",0,1)</f>
        <v>591.75</v>
      </c>
      <c r="H7834">
        <v>49.072769999999998</v>
      </c>
    </row>
    <row r="7835" spans="1:8">
      <c r="A7835" s="2" t="s">
        <v>211</v>
      </c>
      <c r="B7835" s="2"/>
      <c r="C7835">
        <v>650.91999999999996</v>
      </c>
      <c r="D7835">
        <v>1</v>
      </c>
      <c r="E7835">
        <v>207.96</v>
      </c>
      <c r="F7835" t="s">
        <v>238</v>
      </c>
      <c r="G7835">
        <f>_xlfn.XLOOKUP(A7835,'List of Molecules Used'!$D$3:$D$55,'List of Molecules Used'!$E$3:$E$55,"",0,1)</f>
        <v>591.75</v>
      </c>
      <c r="H7835">
        <v>49.072769999999998</v>
      </c>
    </row>
    <row r="7836" spans="1:8">
      <c r="A7836" s="2" t="s">
        <v>211</v>
      </c>
      <c r="B7836" s="2"/>
      <c r="C7836">
        <v>650.91999999999996</v>
      </c>
      <c r="D7836">
        <v>1.5</v>
      </c>
      <c r="E7836">
        <v>208.16</v>
      </c>
      <c r="F7836" t="s">
        <v>238</v>
      </c>
      <c r="G7836">
        <f>_xlfn.XLOOKUP(A7836,'List of Molecules Used'!$D$3:$D$55,'List of Molecules Used'!$E$3:$E$55,"",0,1)</f>
        <v>591.75</v>
      </c>
      <c r="H7836">
        <v>49.072769999999998</v>
      </c>
    </row>
    <row r="7837" spans="1:8">
      <c r="A7837" s="2" t="s">
        <v>211</v>
      </c>
      <c r="B7837" s="2"/>
      <c r="C7837">
        <v>650.91999999999996</v>
      </c>
      <c r="D7837">
        <v>2</v>
      </c>
      <c r="E7837">
        <v>208.37</v>
      </c>
      <c r="F7837" t="s">
        <v>238</v>
      </c>
      <c r="G7837">
        <f>_xlfn.XLOOKUP(A7837,'List of Molecules Used'!$D$3:$D$55,'List of Molecules Used'!$E$3:$E$55,"",0,1)</f>
        <v>591.75</v>
      </c>
      <c r="H7837">
        <v>49.072769999999998</v>
      </c>
    </row>
    <row r="7838" spans="1:8">
      <c r="A7838" s="2" t="s">
        <v>211</v>
      </c>
      <c r="B7838" s="2"/>
      <c r="C7838">
        <v>650.91999999999996</v>
      </c>
      <c r="D7838">
        <v>2.5</v>
      </c>
      <c r="E7838">
        <v>208.57</v>
      </c>
      <c r="F7838" t="s">
        <v>238</v>
      </c>
      <c r="G7838">
        <f>_xlfn.XLOOKUP(A7838,'List of Molecules Used'!$D$3:$D$55,'List of Molecules Used'!$E$3:$E$55,"",0,1)</f>
        <v>591.75</v>
      </c>
      <c r="H7838">
        <v>49.072769999999998</v>
      </c>
    </row>
    <row r="7839" spans="1:8">
      <c r="A7839" s="2" t="s">
        <v>211</v>
      </c>
      <c r="B7839" s="2"/>
      <c r="C7839">
        <v>650.91999999999996</v>
      </c>
      <c r="D7839">
        <v>3</v>
      </c>
      <c r="E7839">
        <v>208.79</v>
      </c>
      <c r="F7839" t="s">
        <v>238</v>
      </c>
      <c r="G7839">
        <f>_xlfn.XLOOKUP(A7839,'List of Molecules Used'!$D$3:$D$55,'List of Molecules Used'!$E$3:$E$55,"",0,1)</f>
        <v>591.75</v>
      </c>
      <c r="H7839">
        <v>49.072769999999998</v>
      </c>
    </row>
    <row r="7840" spans="1:8">
      <c r="A7840" s="2" t="s">
        <v>211</v>
      </c>
      <c r="B7840" s="2"/>
      <c r="C7840">
        <v>650.91999999999996</v>
      </c>
      <c r="D7840">
        <v>3.5</v>
      </c>
      <c r="E7840">
        <v>209</v>
      </c>
      <c r="F7840" t="s">
        <v>238</v>
      </c>
      <c r="G7840">
        <f>_xlfn.XLOOKUP(A7840,'List of Molecules Used'!$D$3:$D$55,'List of Molecules Used'!$E$3:$E$55,"",0,1)</f>
        <v>591.75</v>
      </c>
      <c r="H7840">
        <v>49.072769999999998</v>
      </c>
    </row>
    <row r="7841" spans="1:8">
      <c r="A7841" s="2" t="s">
        <v>211</v>
      </c>
      <c r="B7841" s="2"/>
      <c r="C7841">
        <v>650.91999999999996</v>
      </c>
      <c r="D7841">
        <v>4</v>
      </c>
      <c r="E7841">
        <v>209.22</v>
      </c>
      <c r="F7841" t="s">
        <v>238</v>
      </c>
      <c r="G7841">
        <f>_xlfn.XLOOKUP(A7841,'List of Molecules Used'!$D$3:$D$55,'List of Molecules Used'!$E$3:$E$55,"",0,1)</f>
        <v>591.75</v>
      </c>
      <c r="H7841">
        <v>49.072769999999998</v>
      </c>
    </row>
    <row r="7842" spans="1:8">
      <c r="A7842" s="2" t="s">
        <v>211</v>
      </c>
      <c r="B7842" s="2"/>
      <c r="C7842">
        <v>650.91999999999996</v>
      </c>
      <c r="D7842">
        <v>4.5</v>
      </c>
      <c r="E7842">
        <v>209.44</v>
      </c>
      <c r="F7842" t="s">
        <v>238</v>
      </c>
      <c r="G7842">
        <f>_xlfn.XLOOKUP(A7842,'List of Molecules Used'!$D$3:$D$55,'List of Molecules Used'!$E$3:$E$55,"",0,1)</f>
        <v>591.75</v>
      </c>
      <c r="H7842">
        <v>49.072769999999998</v>
      </c>
    </row>
    <row r="7843" spans="1:8">
      <c r="A7843" s="2" t="s">
        <v>211</v>
      </c>
      <c r="B7843" s="2"/>
      <c r="C7843">
        <v>650.91999999999996</v>
      </c>
      <c r="D7843">
        <v>5</v>
      </c>
      <c r="E7843">
        <v>209.67</v>
      </c>
      <c r="F7843" t="s">
        <v>238</v>
      </c>
      <c r="G7843">
        <f>_xlfn.XLOOKUP(A7843,'List of Molecules Used'!$D$3:$D$55,'List of Molecules Used'!$E$3:$E$55,"",0,1)</f>
        <v>591.75</v>
      </c>
      <c r="H7843">
        <v>49.072769999999998</v>
      </c>
    </row>
    <row r="7844" spans="1:8">
      <c r="A7844" s="2" t="s">
        <v>211</v>
      </c>
      <c r="B7844" s="2"/>
      <c r="C7844">
        <v>650.91999999999996</v>
      </c>
      <c r="D7844">
        <v>5.5</v>
      </c>
      <c r="E7844">
        <v>209.9</v>
      </c>
      <c r="F7844" t="s">
        <v>238</v>
      </c>
      <c r="G7844">
        <f>_xlfn.XLOOKUP(A7844,'List of Molecules Used'!$D$3:$D$55,'List of Molecules Used'!$E$3:$E$55,"",0,1)</f>
        <v>591.75</v>
      </c>
      <c r="H7844">
        <v>49.072769999999998</v>
      </c>
    </row>
    <row r="7845" spans="1:8">
      <c r="A7845" s="2" t="s">
        <v>211</v>
      </c>
      <c r="B7845" s="2"/>
      <c r="C7845">
        <v>650.91999999999996</v>
      </c>
      <c r="D7845">
        <v>6</v>
      </c>
      <c r="E7845">
        <v>210.13</v>
      </c>
      <c r="F7845" t="s">
        <v>238</v>
      </c>
      <c r="G7845">
        <f>_xlfn.XLOOKUP(A7845,'List of Molecules Used'!$D$3:$D$55,'List of Molecules Used'!$E$3:$E$55,"",0,1)</f>
        <v>591.75</v>
      </c>
      <c r="H7845">
        <v>49.072769999999998</v>
      </c>
    </row>
    <row r="7846" spans="1:8">
      <c r="A7846" s="2" t="s">
        <v>211</v>
      </c>
      <c r="B7846" s="2"/>
      <c r="C7846">
        <v>650.91999999999996</v>
      </c>
      <c r="D7846">
        <v>6.5</v>
      </c>
      <c r="E7846">
        <v>210.37</v>
      </c>
      <c r="F7846" t="s">
        <v>238</v>
      </c>
      <c r="G7846">
        <f>_xlfn.XLOOKUP(A7846,'List of Molecules Used'!$D$3:$D$55,'List of Molecules Used'!$E$3:$E$55,"",0,1)</f>
        <v>591.75</v>
      </c>
      <c r="H7846">
        <v>49.072769999999998</v>
      </c>
    </row>
    <row r="7847" spans="1:8">
      <c r="A7847" s="2" t="s">
        <v>211</v>
      </c>
      <c r="B7847" s="2"/>
      <c r="C7847">
        <v>650.91999999999996</v>
      </c>
      <c r="D7847">
        <v>7</v>
      </c>
      <c r="E7847">
        <v>210.62</v>
      </c>
      <c r="F7847" t="s">
        <v>238</v>
      </c>
      <c r="G7847">
        <f>_xlfn.XLOOKUP(A7847,'List of Molecules Used'!$D$3:$D$55,'List of Molecules Used'!$E$3:$E$55,"",0,1)</f>
        <v>591.75</v>
      </c>
      <c r="H7847">
        <v>49.072769999999998</v>
      </c>
    </row>
    <row r="7848" spans="1:8">
      <c r="A7848" s="2" t="s">
        <v>211</v>
      </c>
      <c r="B7848" s="2"/>
      <c r="C7848">
        <v>650.91999999999996</v>
      </c>
      <c r="D7848">
        <v>7.5</v>
      </c>
      <c r="E7848">
        <v>210.86</v>
      </c>
      <c r="F7848" t="s">
        <v>238</v>
      </c>
      <c r="G7848">
        <f>_xlfn.XLOOKUP(A7848,'List of Molecules Used'!$D$3:$D$55,'List of Molecules Used'!$E$3:$E$55,"",0,1)</f>
        <v>591.75</v>
      </c>
      <c r="H7848">
        <v>49.072769999999998</v>
      </c>
    </row>
    <row r="7849" spans="1:8">
      <c r="A7849" s="2" t="s">
        <v>211</v>
      </c>
      <c r="B7849" s="2"/>
      <c r="C7849">
        <v>650.91999999999996</v>
      </c>
      <c r="D7849">
        <v>8</v>
      </c>
      <c r="E7849">
        <v>211.11</v>
      </c>
      <c r="F7849" t="s">
        <v>238</v>
      </c>
      <c r="G7849">
        <f>_xlfn.XLOOKUP(A7849,'List of Molecules Used'!$D$3:$D$55,'List of Molecules Used'!$E$3:$E$55,"",0,1)</f>
        <v>591.75</v>
      </c>
      <c r="H7849">
        <v>49.072769999999998</v>
      </c>
    </row>
    <row r="7850" spans="1:8">
      <c r="A7850" s="2" t="s">
        <v>211</v>
      </c>
      <c r="B7850" s="2"/>
      <c r="C7850">
        <v>650.91999999999996</v>
      </c>
      <c r="D7850">
        <v>8.5</v>
      </c>
      <c r="E7850">
        <v>211.37</v>
      </c>
      <c r="F7850" t="s">
        <v>238</v>
      </c>
      <c r="G7850">
        <f>_xlfn.XLOOKUP(A7850,'List of Molecules Used'!$D$3:$D$55,'List of Molecules Used'!$E$3:$E$55,"",0,1)</f>
        <v>591.75</v>
      </c>
      <c r="H7850">
        <v>49.072769999999998</v>
      </c>
    </row>
    <row r="7851" spans="1:8">
      <c r="A7851" s="2" t="s">
        <v>211</v>
      </c>
      <c r="B7851" s="2"/>
      <c r="C7851">
        <v>650.91999999999996</v>
      </c>
      <c r="D7851">
        <v>9</v>
      </c>
      <c r="E7851">
        <v>211.63</v>
      </c>
      <c r="F7851" t="s">
        <v>238</v>
      </c>
      <c r="G7851">
        <f>_xlfn.XLOOKUP(A7851,'List of Molecules Used'!$D$3:$D$55,'List of Molecules Used'!$E$3:$E$55,"",0,1)</f>
        <v>591.75</v>
      </c>
      <c r="H7851">
        <v>49.072769999999998</v>
      </c>
    </row>
    <row r="7852" spans="1:8">
      <c r="A7852" s="2" t="s">
        <v>211</v>
      </c>
      <c r="B7852" s="2"/>
      <c r="C7852">
        <v>650.91999999999996</v>
      </c>
      <c r="D7852">
        <v>9.5</v>
      </c>
      <c r="E7852">
        <v>211.89</v>
      </c>
      <c r="F7852" t="s">
        <v>238</v>
      </c>
      <c r="G7852">
        <f>_xlfn.XLOOKUP(A7852,'List of Molecules Used'!$D$3:$D$55,'List of Molecules Used'!$E$3:$E$55,"",0,1)</f>
        <v>591.75</v>
      </c>
      <c r="H7852">
        <v>49.072769999999998</v>
      </c>
    </row>
    <row r="7853" spans="1:8">
      <c r="A7853" s="2" t="s">
        <v>211</v>
      </c>
      <c r="B7853" s="2"/>
      <c r="C7853">
        <v>650.91999999999996</v>
      </c>
      <c r="D7853">
        <v>10</v>
      </c>
      <c r="E7853">
        <v>212.16</v>
      </c>
      <c r="F7853" t="s">
        <v>238</v>
      </c>
      <c r="G7853">
        <f>_xlfn.XLOOKUP(A7853,'List of Molecules Used'!$D$3:$D$55,'List of Molecules Used'!$E$3:$E$55,"",0,1)</f>
        <v>591.75</v>
      </c>
      <c r="H7853">
        <v>49.072769999999998</v>
      </c>
    </row>
    <row r="7854" spans="1:8">
      <c r="A7854" s="2" t="s">
        <v>215</v>
      </c>
      <c r="B7854" s="2"/>
      <c r="C7854">
        <v>193.16</v>
      </c>
      <c r="D7854">
        <v>1</v>
      </c>
      <c r="E7854">
        <v>242.42</v>
      </c>
      <c r="F7854" t="s">
        <v>237</v>
      </c>
      <c r="G7854">
        <f>_xlfn.XLOOKUP(A7854,'List of Molecules Used'!$D$3:$D$55,'List of Molecules Used'!$E$3:$E$55,"",0,1)</f>
        <v>386.32600000000002</v>
      </c>
      <c r="H7854">
        <v>49.072769999999998</v>
      </c>
    </row>
    <row r="7855" spans="1:8">
      <c r="A7855" s="2" t="s">
        <v>215</v>
      </c>
      <c r="B7855" s="2"/>
      <c r="C7855">
        <v>193.16</v>
      </c>
      <c r="D7855">
        <v>1.5</v>
      </c>
      <c r="E7855">
        <v>242.41</v>
      </c>
      <c r="F7855" t="s">
        <v>237</v>
      </c>
      <c r="G7855">
        <f>_xlfn.XLOOKUP(A7855,'List of Molecules Used'!$D$3:$D$55,'List of Molecules Used'!$E$3:$E$55,"",0,1)</f>
        <v>386.32600000000002</v>
      </c>
      <c r="H7855">
        <v>49.072769999999998</v>
      </c>
    </row>
    <row r="7856" spans="1:8">
      <c r="A7856" s="2" t="s">
        <v>215</v>
      </c>
      <c r="B7856" s="2"/>
      <c r="C7856">
        <v>193.16</v>
      </c>
      <c r="D7856">
        <v>2</v>
      </c>
      <c r="E7856">
        <v>242.41</v>
      </c>
      <c r="F7856" t="s">
        <v>237</v>
      </c>
      <c r="G7856">
        <f>_xlfn.XLOOKUP(A7856,'List of Molecules Used'!$D$3:$D$55,'List of Molecules Used'!$E$3:$E$55,"",0,1)</f>
        <v>386.32600000000002</v>
      </c>
      <c r="H7856">
        <v>49.072769999999998</v>
      </c>
    </row>
    <row r="7857" spans="1:8">
      <c r="A7857" s="2" t="s">
        <v>215</v>
      </c>
      <c r="B7857" s="2"/>
      <c r="C7857">
        <v>193.16</v>
      </c>
      <c r="D7857">
        <v>2.5</v>
      </c>
      <c r="E7857">
        <v>242.4</v>
      </c>
      <c r="F7857" t="s">
        <v>237</v>
      </c>
      <c r="G7857">
        <f>_xlfn.XLOOKUP(A7857,'List of Molecules Used'!$D$3:$D$55,'List of Molecules Used'!$E$3:$E$55,"",0,1)</f>
        <v>386.32600000000002</v>
      </c>
      <c r="H7857">
        <v>49.072769999999998</v>
      </c>
    </row>
    <row r="7858" spans="1:8">
      <c r="A7858" s="2" t="s">
        <v>215</v>
      </c>
      <c r="B7858" s="2"/>
      <c r="C7858">
        <v>193.16</v>
      </c>
      <c r="D7858">
        <v>3</v>
      </c>
      <c r="E7858">
        <v>242.4</v>
      </c>
      <c r="F7858" t="s">
        <v>237</v>
      </c>
      <c r="G7858">
        <f>_xlfn.XLOOKUP(A7858,'List of Molecules Used'!$D$3:$D$55,'List of Molecules Used'!$E$3:$E$55,"",0,1)</f>
        <v>386.32600000000002</v>
      </c>
      <c r="H7858">
        <v>49.072769999999998</v>
      </c>
    </row>
    <row r="7859" spans="1:8">
      <c r="A7859" s="2" t="s">
        <v>215</v>
      </c>
      <c r="B7859" s="2"/>
      <c r="C7859">
        <v>193.16</v>
      </c>
      <c r="D7859">
        <v>3.5</v>
      </c>
      <c r="E7859">
        <v>242.39</v>
      </c>
      <c r="F7859" t="s">
        <v>237</v>
      </c>
      <c r="G7859">
        <f>_xlfn.XLOOKUP(A7859,'List of Molecules Used'!$D$3:$D$55,'List of Molecules Used'!$E$3:$E$55,"",0,1)</f>
        <v>386.32600000000002</v>
      </c>
      <c r="H7859">
        <v>49.072769999999998</v>
      </c>
    </row>
    <row r="7860" spans="1:8">
      <c r="A7860" s="2" t="s">
        <v>215</v>
      </c>
      <c r="B7860" s="2"/>
      <c r="C7860">
        <v>193.16</v>
      </c>
      <c r="D7860">
        <v>4</v>
      </c>
      <c r="E7860">
        <v>242.39</v>
      </c>
      <c r="F7860" t="s">
        <v>237</v>
      </c>
      <c r="G7860">
        <f>_xlfn.XLOOKUP(A7860,'List of Molecules Used'!$D$3:$D$55,'List of Molecules Used'!$E$3:$E$55,"",0,1)</f>
        <v>386.32600000000002</v>
      </c>
      <c r="H7860">
        <v>49.072769999999998</v>
      </c>
    </row>
    <row r="7861" spans="1:8">
      <c r="A7861" s="2" t="s">
        <v>215</v>
      </c>
      <c r="B7861" s="2"/>
      <c r="C7861">
        <v>193.16</v>
      </c>
      <c r="D7861">
        <v>4.5</v>
      </c>
      <c r="E7861">
        <v>242.38</v>
      </c>
      <c r="F7861" t="s">
        <v>237</v>
      </c>
      <c r="G7861">
        <f>_xlfn.XLOOKUP(A7861,'List of Molecules Used'!$D$3:$D$55,'List of Molecules Used'!$E$3:$E$55,"",0,1)</f>
        <v>386.32600000000002</v>
      </c>
      <c r="H7861">
        <v>49.072769999999998</v>
      </c>
    </row>
    <row r="7862" spans="1:8">
      <c r="A7862" s="2" t="s">
        <v>215</v>
      </c>
      <c r="B7862" s="2"/>
      <c r="C7862">
        <v>193.16</v>
      </c>
      <c r="D7862">
        <v>5</v>
      </c>
      <c r="E7862">
        <v>242.38</v>
      </c>
      <c r="F7862" t="s">
        <v>237</v>
      </c>
      <c r="G7862">
        <f>_xlfn.XLOOKUP(A7862,'List of Molecules Used'!$D$3:$D$55,'List of Molecules Used'!$E$3:$E$55,"",0,1)</f>
        <v>386.32600000000002</v>
      </c>
      <c r="H7862">
        <v>49.072769999999998</v>
      </c>
    </row>
    <row r="7863" spans="1:8">
      <c r="A7863" s="2" t="s">
        <v>215</v>
      </c>
      <c r="B7863" s="2"/>
      <c r="C7863">
        <v>193.16</v>
      </c>
      <c r="D7863">
        <v>5.5</v>
      </c>
      <c r="E7863">
        <v>242.37</v>
      </c>
      <c r="F7863" t="s">
        <v>237</v>
      </c>
      <c r="G7863">
        <f>_xlfn.XLOOKUP(A7863,'List of Molecules Used'!$D$3:$D$55,'List of Molecules Used'!$E$3:$E$55,"",0,1)</f>
        <v>386.32600000000002</v>
      </c>
      <c r="H7863">
        <v>49.072769999999998</v>
      </c>
    </row>
    <row r="7864" spans="1:8">
      <c r="A7864" s="2" t="s">
        <v>215</v>
      </c>
      <c r="B7864" s="2"/>
      <c r="C7864">
        <v>193.16</v>
      </c>
      <c r="D7864">
        <v>6</v>
      </c>
      <c r="E7864">
        <v>242.37</v>
      </c>
      <c r="F7864" t="s">
        <v>237</v>
      </c>
      <c r="G7864">
        <f>_xlfn.XLOOKUP(A7864,'List of Molecules Used'!$D$3:$D$55,'List of Molecules Used'!$E$3:$E$55,"",0,1)</f>
        <v>386.32600000000002</v>
      </c>
      <c r="H7864">
        <v>49.072769999999998</v>
      </c>
    </row>
    <row r="7865" spans="1:8">
      <c r="A7865" s="2" t="s">
        <v>215</v>
      </c>
      <c r="B7865" s="2"/>
      <c r="C7865">
        <v>193.16</v>
      </c>
      <c r="D7865">
        <v>6.5</v>
      </c>
      <c r="E7865">
        <v>242.36</v>
      </c>
      <c r="F7865" t="s">
        <v>237</v>
      </c>
      <c r="G7865">
        <f>_xlfn.XLOOKUP(A7865,'List of Molecules Used'!$D$3:$D$55,'List of Molecules Used'!$E$3:$E$55,"",0,1)</f>
        <v>386.32600000000002</v>
      </c>
      <c r="H7865">
        <v>49.072769999999998</v>
      </c>
    </row>
    <row r="7866" spans="1:8">
      <c r="A7866" s="2" t="s">
        <v>215</v>
      </c>
      <c r="B7866" s="2"/>
      <c r="C7866">
        <v>193.16</v>
      </c>
      <c r="D7866">
        <v>7</v>
      </c>
      <c r="E7866">
        <v>242.36</v>
      </c>
      <c r="F7866" t="s">
        <v>237</v>
      </c>
      <c r="G7866">
        <f>_xlfn.XLOOKUP(A7866,'List of Molecules Used'!$D$3:$D$55,'List of Molecules Used'!$E$3:$E$55,"",0,1)</f>
        <v>386.32600000000002</v>
      </c>
      <c r="H7866">
        <v>49.072769999999998</v>
      </c>
    </row>
    <row r="7867" spans="1:8">
      <c r="A7867" s="2" t="s">
        <v>215</v>
      </c>
      <c r="B7867" s="2"/>
      <c r="C7867">
        <v>193.16</v>
      </c>
      <c r="D7867">
        <v>7.5</v>
      </c>
      <c r="E7867">
        <v>242.35</v>
      </c>
      <c r="F7867" t="s">
        <v>237</v>
      </c>
      <c r="G7867">
        <f>_xlfn.XLOOKUP(A7867,'List of Molecules Used'!$D$3:$D$55,'List of Molecules Used'!$E$3:$E$55,"",0,1)</f>
        <v>386.32600000000002</v>
      </c>
      <c r="H7867">
        <v>49.072769999999998</v>
      </c>
    </row>
    <row r="7868" spans="1:8">
      <c r="A7868" s="2" t="s">
        <v>215</v>
      </c>
      <c r="B7868" s="2"/>
      <c r="C7868">
        <v>193.16</v>
      </c>
      <c r="D7868">
        <v>8</v>
      </c>
      <c r="E7868">
        <v>242.35</v>
      </c>
      <c r="F7868" t="s">
        <v>237</v>
      </c>
      <c r="G7868">
        <f>_xlfn.XLOOKUP(A7868,'List of Molecules Used'!$D$3:$D$55,'List of Molecules Used'!$E$3:$E$55,"",0,1)</f>
        <v>386.32600000000002</v>
      </c>
      <c r="H7868">
        <v>49.072769999999998</v>
      </c>
    </row>
    <row r="7869" spans="1:8">
      <c r="A7869" s="2" t="s">
        <v>215</v>
      </c>
      <c r="B7869" s="2"/>
      <c r="C7869">
        <v>193.16</v>
      </c>
      <c r="D7869">
        <v>8.5</v>
      </c>
      <c r="E7869">
        <v>242.34</v>
      </c>
      <c r="F7869" t="s">
        <v>237</v>
      </c>
      <c r="G7869">
        <f>_xlfn.XLOOKUP(A7869,'List of Molecules Used'!$D$3:$D$55,'List of Molecules Used'!$E$3:$E$55,"",0,1)</f>
        <v>386.32600000000002</v>
      </c>
      <c r="H7869">
        <v>49.072769999999998</v>
      </c>
    </row>
    <row r="7870" spans="1:8">
      <c r="A7870" s="2" t="s">
        <v>215</v>
      </c>
      <c r="B7870" s="2"/>
      <c r="C7870">
        <v>193.16</v>
      </c>
      <c r="D7870">
        <v>9</v>
      </c>
      <c r="E7870">
        <v>242.34</v>
      </c>
      <c r="F7870" t="s">
        <v>237</v>
      </c>
      <c r="G7870">
        <f>_xlfn.XLOOKUP(A7870,'List of Molecules Used'!$D$3:$D$55,'List of Molecules Used'!$E$3:$E$55,"",0,1)</f>
        <v>386.32600000000002</v>
      </c>
      <c r="H7870">
        <v>49.072769999999998</v>
      </c>
    </row>
    <row r="7871" spans="1:8">
      <c r="A7871" s="2" t="s">
        <v>215</v>
      </c>
      <c r="B7871" s="2"/>
      <c r="C7871">
        <v>193.16</v>
      </c>
      <c r="D7871">
        <v>9.5</v>
      </c>
      <c r="E7871">
        <v>242.33</v>
      </c>
      <c r="F7871" t="s">
        <v>237</v>
      </c>
      <c r="G7871">
        <f>_xlfn.XLOOKUP(A7871,'List of Molecules Used'!$D$3:$D$55,'List of Molecules Used'!$E$3:$E$55,"",0,1)</f>
        <v>386.32600000000002</v>
      </c>
      <c r="H7871">
        <v>49.072769999999998</v>
      </c>
    </row>
    <row r="7872" spans="1:8">
      <c r="A7872" s="2" t="s">
        <v>215</v>
      </c>
      <c r="B7872" s="2"/>
      <c r="C7872">
        <v>193.16</v>
      </c>
      <c r="D7872">
        <v>10</v>
      </c>
      <c r="E7872">
        <v>242.33</v>
      </c>
      <c r="F7872" t="s">
        <v>237</v>
      </c>
      <c r="G7872">
        <f>_xlfn.XLOOKUP(A7872,'List of Molecules Used'!$D$3:$D$55,'List of Molecules Used'!$E$3:$E$55,"",0,1)</f>
        <v>386.32600000000002</v>
      </c>
      <c r="H7872">
        <v>49.072769999999998</v>
      </c>
    </row>
    <row r="7873" spans="1:8">
      <c r="A7873" s="2" t="s">
        <v>215</v>
      </c>
      <c r="B7873" s="2"/>
      <c r="C7873">
        <v>231.8</v>
      </c>
      <c r="D7873">
        <v>1</v>
      </c>
      <c r="E7873">
        <v>251.57</v>
      </c>
      <c r="F7873" t="s">
        <v>237</v>
      </c>
      <c r="G7873">
        <f>_xlfn.XLOOKUP(A7873,'List of Molecules Used'!$D$3:$D$55,'List of Molecules Used'!$E$3:$E$55,"",0,1)</f>
        <v>386.32600000000002</v>
      </c>
      <c r="H7873">
        <v>49.072769999999998</v>
      </c>
    </row>
    <row r="7874" spans="1:8">
      <c r="A7874" s="2" t="s">
        <v>215</v>
      </c>
      <c r="B7874" s="2"/>
      <c r="C7874">
        <v>231.8</v>
      </c>
      <c r="D7874">
        <v>1.5</v>
      </c>
      <c r="E7874">
        <v>251.56</v>
      </c>
      <c r="F7874" t="s">
        <v>237</v>
      </c>
      <c r="G7874">
        <f>_xlfn.XLOOKUP(A7874,'List of Molecules Used'!$D$3:$D$55,'List of Molecules Used'!$E$3:$E$55,"",0,1)</f>
        <v>386.32600000000002</v>
      </c>
      <c r="H7874">
        <v>49.072769999999998</v>
      </c>
    </row>
    <row r="7875" spans="1:8">
      <c r="A7875" s="2" t="s">
        <v>215</v>
      </c>
      <c r="B7875" s="2"/>
      <c r="C7875">
        <v>231.8</v>
      </c>
      <c r="D7875">
        <v>2</v>
      </c>
      <c r="E7875">
        <v>251.55</v>
      </c>
      <c r="F7875" t="s">
        <v>237</v>
      </c>
      <c r="G7875">
        <f>_xlfn.XLOOKUP(A7875,'List of Molecules Used'!$D$3:$D$55,'List of Molecules Used'!$E$3:$E$55,"",0,1)</f>
        <v>386.32600000000002</v>
      </c>
      <c r="H7875">
        <v>49.072769999999998</v>
      </c>
    </row>
    <row r="7876" spans="1:8">
      <c r="A7876" s="2" t="s">
        <v>215</v>
      </c>
      <c r="B7876" s="2"/>
      <c r="C7876">
        <v>231.8</v>
      </c>
      <c r="D7876">
        <v>2.5</v>
      </c>
      <c r="E7876">
        <v>251.54</v>
      </c>
      <c r="F7876" t="s">
        <v>237</v>
      </c>
      <c r="G7876">
        <f>_xlfn.XLOOKUP(A7876,'List of Molecules Used'!$D$3:$D$55,'List of Molecules Used'!$E$3:$E$55,"",0,1)</f>
        <v>386.32600000000002</v>
      </c>
      <c r="H7876">
        <v>49.072769999999998</v>
      </c>
    </row>
    <row r="7877" spans="1:8">
      <c r="A7877" s="2" t="s">
        <v>215</v>
      </c>
      <c r="B7877" s="2"/>
      <c r="C7877">
        <v>231.8</v>
      </c>
      <c r="D7877">
        <v>3</v>
      </c>
      <c r="E7877">
        <v>251.52</v>
      </c>
      <c r="F7877" t="s">
        <v>237</v>
      </c>
      <c r="G7877">
        <f>_xlfn.XLOOKUP(A7877,'List of Molecules Used'!$D$3:$D$55,'List of Molecules Used'!$E$3:$E$55,"",0,1)</f>
        <v>386.32600000000002</v>
      </c>
      <c r="H7877">
        <v>49.072769999999998</v>
      </c>
    </row>
    <row r="7878" spans="1:8">
      <c r="A7878" s="2" t="s">
        <v>215</v>
      </c>
      <c r="B7878" s="2"/>
      <c r="C7878">
        <v>231.8</v>
      </c>
      <c r="D7878">
        <v>3.5</v>
      </c>
      <c r="E7878">
        <v>251.51</v>
      </c>
      <c r="F7878" t="s">
        <v>237</v>
      </c>
      <c r="G7878">
        <f>_xlfn.XLOOKUP(A7878,'List of Molecules Used'!$D$3:$D$55,'List of Molecules Used'!$E$3:$E$55,"",0,1)</f>
        <v>386.32600000000002</v>
      </c>
      <c r="H7878">
        <v>49.072769999999998</v>
      </c>
    </row>
    <row r="7879" spans="1:8">
      <c r="A7879" s="2" t="s">
        <v>215</v>
      </c>
      <c r="B7879" s="2"/>
      <c r="C7879">
        <v>231.8</v>
      </c>
      <c r="D7879">
        <v>4</v>
      </c>
      <c r="E7879">
        <v>251.5</v>
      </c>
      <c r="F7879" t="s">
        <v>237</v>
      </c>
      <c r="G7879">
        <f>_xlfn.XLOOKUP(A7879,'List of Molecules Used'!$D$3:$D$55,'List of Molecules Used'!$E$3:$E$55,"",0,1)</f>
        <v>386.32600000000002</v>
      </c>
      <c r="H7879">
        <v>49.072769999999998</v>
      </c>
    </row>
    <row r="7880" spans="1:8">
      <c r="A7880" s="2" t="s">
        <v>215</v>
      </c>
      <c r="B7880" s="2"/>
      <c r="C7880">
        <v>231.8</v>
      </c>
      <c r="D7880">
        <v>4.5</v>
      </c>
      <c r="E7880">
        <v>251.49</v>
      </c>
      <c r="F7880" t="s">
        <v>237</v>
      </c>
      <c r="G7880">
        <f>_xlfn.XLOOKUP(A7880,'List of Molecules Used'!$D$3:$D$55,'List of Molecules Used'!$E$3:$E$55,"",0,1)</f>
        <v>386.32600000000002</v>
      </c>
      <c r="H7880">
        <v>49.072769999999998</v>
      </c>
    </row>
    <row r="7881" spans="1:8">
      <c r="A7881" s="2" t="s">
        <v>215</v>
      </c>
      <c r="B7881" s="2"/>
      <c r="C7881">
        <v>231.8</v>
      </c>
      <c r="D7881">
        <v>5</v>
      </c>
      <c r="E7881">
        <v>251.47</v>
      </c>
      <c r="F7881" t="s">
        <v>237</v>
      </c>
      <c r="G7881">
        <f>_xlfn.XLOOKUP(A7881,'List of Molecules Used'!$D$3:$D$55,'List of Molecules Used'!$E$3:$E$55,"",0,1)</f>
        <v>386.32600000000002</v>
      </c>
      <c r="H7881">
        <v>49.072769999999998</v>
      </c>
    </row>
    <row r="7882" spans="1:8">
      <c r="A7882" s="2" t="s">
        <v>215</v>
      </c>
      <c r="B7882" s="2"/>
      <c r="C7882">
        <v>231.8</v>
      </c>
      <c r="D7882">
        <v>5.5</v>
      </c>
      <c r="E7882">
        <v>251.46</v>
      </c>
      <c r="F7882" t="s">
        <v>237</v>
      </c>
      <c r="G7882">
        <f>_xlfn.XLOOKUP(A7882,'List of Molecules Used'!$D$3:$D$55,'List of Molecules Used'!$E$3:$E$55,"",0,1)</f>
        <v>386.32600000000002</v>
      </c>
      <c r="H7882">
        <v>49.072769999999998</v>
      </c>
    </row>
    <row r="7883" spans="1:8">
      <c r="A7883" s="2" t="s">
        <v>215</v>
      </c>
      <c r="B7883" s="2"/>
      <c r="C7883">
        <v>231.8</v>
      </c>
      <c r="D7883">
        <v>6</v>
      </c>
      <c r="E7883">
        <v>251.45</v>
      </c>
      <c r="F7883" t="s">
        <v>237</v>
      </c>
      <c r="G7883">
        <f>_xlfn.XLOOKUP(A7883,'List of Molecules Used'!$D$3:$D$55,'List of Molecules Used'!$E$3:$E$55,"",0,1)</f>
        <v>386.32600000000002</v>
      </c>
      <c r="H7883">
        <v>49.072769999999998</v>
      </c>
    </row>
    <row r="7884" spans="1:8">
      <c r="A7884" s="2" t="s">
        <v>215</v>
      </c>
      <c r="B7884" s="2"/>
      <c r="C7884">
        <v>231.8</v>
      </c>
      <c r="D7884">
        <v>6.5</v>
      </c>
      <c r="E7884">
        <v>251.44</v>
      </c>
      <c r="F7884" t="s">
        <v>237</v>
      </c>
      <c r="G7884">
        <f>_xlfn.XLOOKUP(A7884,'List of Molecules Used'!$D$3:$D$55,'List of Molecules Used'!$E$3:$E$55,"",0,1)</f>
        <v>386.32600000000002</v>
      </c>
      <c r="H7884">
        <v>49.072769999999998</v>
      </c>
    </row>
    <row r="7885" spans="1:8">
      <c r="A7885" s="2" t="s">
        <v>215</v>
      </c>
      <c r="B7885" s="2"/>
      <c r="C7885">
        <v>231.8</v>
      </c>
      <c r="D7885">
        <v>7</v>
      </c>
      <c r="E7885">
        <v>251.43</v>
      </c>
      <c r="F7885" t="s">
        <v>237</v>
      </c>
      <c r="G7885">
        <f>_xlfn.XLOOKUP(A7885,'List of Molecules Used'!$D$3:$D$55,'List of Molecules Used'!$E$3:$E$55,"",0,1)</f>
        <v>386.32600000000002</v>
      </c>
      <c r="H7885">
        <v>49.072769999999998</v>
      </c>
    </row>
    <row r="7886" spans="1:8">
      <c r="A7886" s="2" t="s">
        <v>215</v>
      </c>
      <c r="B7886" s="2"/>
      <c r="C7886">
        <v>231.8</v>
      </c>
      <c r="D7886">
        <v>7.5</v>
      </c>
      <c r="E7886">
        <v>251.41</v>
      </c>
      <c r="F7886" t="s">
        <v>237</v>
      </c>
      <c r="G7886">
        <f>_xlfn.XLOOKUP(A7886,'List of Molecules Used'!$D$3:$D$55,'List of Molecules Used'!$E$3:$E$55,"",0,1)</f>
        <v>386.32600000000002</v>
      </c>
      <c r="H7886">
        <v>49.072769999999998</v>
      </c>
    </row>
    <row r="7887" spans="1:8">
      <c r="A7887" s="2" t="s">
        <v>215</v>
      </c>
      <c r="B7887" s="2"/>
      <c r="C7887">
        <v>231.8</v>
      </c>
      <c r="D7887">
        <v>8</v>
      </c>
      <c r="E7887">
        <v>251.4</v>
      </c>
      <c r="F7887" t="s">
        <v>237</v>
      </c>
      <c r="G7887">
        <f>_xlfn.XLOOKUP(A7887,'List of Molecules Used'!$D$3:$D$55,'List of Molecules Used'!$E$3:$E$55,"",0,1)</f>
        <v>386.32600000000002</v>
      </c>
      <c r="H7887">
        <v>49.072769999999998</v>
      </c>
    </row>
    <row r="7888" spans="1:8">
      <c r="A7888" s="2" t="s">
        <v>215</v>
      </c>
      <c r="B7888" s="2"/>
      <c r="C7888">
        <v>231.8</v>
      </c>
      <c r="D7888">
        <v>8.5</v>
      </c>
      <c r="E7888">
        <v>251.39</v>
      </c>
      <c r="F7888" t="s">
        <v>237</v>
      </c>
      <c r="G7888">
        <f>_xlfn.XLOOKUP(A7888,'List of Molecules Used'!$D$3:$D$55,'List of Molecules Used'!$E$3:$E$55,"",0,1)</f>
        <v>386.32600000000002</v>
      </c>
      <c r="H7888">
        <v>49.072769999999998</v>
      </c>
    </row>
    <row r="7889" spans="1:8">
      <c r="A7889" s="2" t="s">
        <v>215</v>
      </c>
      <c r="B7889" s="2"/>
      <c r="C7889">
        <v>231.8</v>
      </c>
      <c r="D7889">
        <v>9</v>
      </c>
      <c r="E7889">
        <v>251.38</v>
      </c>
      <c r="F7889" t="s">
        <v>237</v>
      </c>
      <c r="G7889">
        <f>_xlfn.XLOOKUP(A7889,'List of Molecules Used'!$D$3:$D$55,'List of Molecules Used'!$E$3:$E$55,"",0,1)</f>
        <v>386.32600000000002</v>
      </c>
      <c r="H7889">
        <v>49.072769999999998</v>
      </c>
    </row>
    <row r="7890" spans="1:8">
      <c r="A7890" s="2" t="s">
        <v>215</v>
      </c>
      <c r="B7890" s="2"/>
      <c r="C7890">
        <v>231.8</v>
      </c>
      <c r="D7890">
        <v>9.5</v>
      </c>
      <c r="E7890">
        <v>251.37</v>
      </c>
      <c r="F7890" t="s">
        <v>237</v>
      </c>
      <c r="G7890">
        <f>_xlfn.XLOOKUP(A7890,'List of Molecules Used'!$D$3:$D$55,'List of Molecules Used'!$E$3:$E$55,"",0,1)</f>
        <v>386.32600000000002</v>
      </c>
      <c r="H7890">
        <v>49.072769999999998</v>
      </c>
    </row>
    <row r="7891" spans="1:8">
      <c r="A7891" s="2" t="s">
        <v>215</v>
      </c>
      <c r="B7891" s="2"/>
      <c r="C7891">
        <v>231.8</v>
      </c>
      <c r="D7891">
        <v>10</v>
      </c>
      <c r="E7891">
        <v>251.35</v>
      </c>
      <c r="F7891" t="s">
        <v>237</v>
      </c>
      <c r="G7891">
        <f>_xlfn.XLOOKUP(A7891,'List of Molecules Used'!$D$3:$D$55,'List of Molecules Used'!$E$3:$E$55,"",0,1)</f>
        <v>386.32600000000002</v>
      </c>
      <c r="H7891">
        <v>49.072769999999998</v>
      </c>
    </row>
    <row r="7892" spans="1:8">
      <c r="A7892" s="2" t="s">
        <v>215</v>
      </c>
      <c r="B7892" s="2"/>
      <c r="C7892">
        <v>270.43</v>
      </c>
      <c r="D7892">
        <v>1</v>
      </c>
      <c r="E7892">
        <v>262.7</v>
      </c>
      <c r="F7892" t="s">
        <v>237</v>
      </c>
      <c r="G7892">
        <f>_xlfn.XLOOKUP(A7892,'List of Molecules Used'!$D$3:$D$55,'List of Molecules Used'!$E$3:$E$55,"",0,1)</f>
        <v>386.32600000000002</v>
      </c>
      <c r="H7892">
        <v>49.072769999999998</v>
      </c>
    </row>
    <row r="7893" spans="1:8">
      <c r="A7893" s="2" t="s">
        <v>215</v>
      </c>
      <c r="B7893" s="2"/>
      <c r="C7893">
        <v>270.43</v>
      </c>
      <c r="D7893">
        <v>1.5</v>
      </c>
      <c r="E7893">
        <v>262.67</v>
      </c>
      <c r="F7893" t="s">
        <v>237</v>
      </c>
      <c r="G7893">
        <f>_xlfn.XLOOKUP(A7893,'List of Molecules Used'!$D$3:$D$55,'List of Molecules Used'!$E$3:$E$55,"",0,1)</f>
        <v>386.32600000000002</v>
      </c>
      <c r="H7893">
        <v>49.072769999999998</v>
      </c>
    </row>
    <row r="7894" spans="1:8">
      <c r="A7894" s="2" t="s">
        <v>215</v>
      </c>
      <c r="B7894" s="2"/>
      <c r="C7894">
        <v>270.43</v>
      </c>
      <c r="D7894">
        <v>2</v>
      </c>
      <c r="E7894">
        <v>262.64</v>
      </c>
      <c r="F7894" t="s">
        <v>237</v>
      </c>
      <c r="G7894">
        <f>_xlfn.XLOOKUP(A7894,'List of Molecules Used'!$D$3:$D$55,'List of Molecules Used'!$E$3:$E$55,"",0,1)</f>
        <v>386.32600000000002</v>
      </c>
      <c r="H7894">
        <v>49.072769999999998</v>
      </c>
    </row>
    <row r="7895" spans="1:8">
      <c r="A7895" s="2" t="s">
        <v>215</v>
      </c>
      <c r="B7895" s="2"/>
      <c r="C7895">
        <v>270.43</v>
      </c>
      <c r="D7895">
        <v>2.5</v>
      </c>
      <c r="E7895">
        <v>262.61</v>
      </c>
      <c r="F7895" t="s">
        <v>237</v>
      </c>
      <c r="G7895">
        <f>_xlfn.XLOOKUP(A7895,'List of Molecules Used'!$D$3:$D$55,'List of Molecules Used'!$E$3:$E$55,"",0,1)</f>
        <v>386.32600000000002</v>
      </c>
      <c r="H7895">
        <v>49.072769999999998</v>
      </c>
    </row>
    <row r="7896" spans="1:8">
      <c r="A7896" s="2" t="s">
        <v>215</v>
      </c>
      <c r="B7896" s="2"/>
      <c r="C7896">
        <v>270.43</v>
      </c>
      <c r="D7896">
        <v>3</v>
      </c>
      <c r="E7896">
        <v>262.57</v>
      </c>
      <c r="F7896" t="s">
        <v>237</v>
      </c>
      <c r="G7896">
        <f>_xlfn.XLOOKUP(A7896,'List of Molecules Used'!$D$3:$D$55,'List of Molecules Used'!$E$3:$E$55,"",0,1)</f>
        <v>386.32600000000002</v>
      </c>
      <c r="H7896">
        <v>49.072769999999998</v>
      </c>
    </row>
    <row r="7897" spans="1:8">
      <c r="A7897" s="2" t="s">
        <v>215</v>
      </c>
      <c r="B7897" s="2"/>
      <c r="C7897">
        <v>270.43</v>
      </c>
      <c r="D7897">
        <v>3.5</v>
      </c>
      <c r="E7897">
        <v>262.54000000000002</v>
      </c>
      <c r="F7897" t="s">
        <v>237</v>
      </c>
      <c r="G7897">
        <f>_xlfn.XLOOKUP(A7897,'List of Molecules Used'!$D$3:$D$55,'List of Molecules Used'!$E$3:$E$55,"",0,1)</f>
        <v>386.32600000000002</v>
      </c>
      <c r="H7897">
        <v>49.072769999999998</v>
      </c>
    </row>
    <row r="7898" spans="1:8">
      <c r="A7898" s="2" t="s">
        <v>215</v>
      </c>
      <c r="B7898" s="2"/>
      <c r="C7898">
        <v>270.43</v>
      </c>
      <c r="D7898">
        <v>4</v>
      </c>
      <c r="E7898">
        <v>262.51</v>
      </c>
      <c r="F7898" t="s">
        <v>237</v>
      </c>
      <c r="G7898">
        <f>_xlfn.XLOOKUP(A7898,'List of Molecules Used'!$D$3:$D$55,'List of Molecules Used'!$E$3:$E$55,"",0,1)</f>
        <v>386.32600000000002</v>
      </c>
      <c r="H7898">
        <v>49.072769999999998</v>
      </c>
    </row>
    <row r="7899" spans="1:8">
      <c r="A7899" s="2" t="s">
        <v>215</v>
      </c>
      <c r="B7899" s="2"/>
      <c r="C7899">
        <v>270.43</v>
      </c>
      <c r="D7899">
        <v>4.5</v>
      </c>
      <c r="E7899">
        <v>262.48</v>
      </c>
      <c r="F7899" t="s">
        <v>237</v>
      </c>
      <c r="G7899">
        <f>_xlfn.XLOOKUP(A7899,'List of Molecules Used'!$D$3:$D$55,'List of Molecules Used'!$E$3:$E$55,"",0,1)</f>
        <v>386.32600000000002</v>
      </c>
      <c r="H7899">
        <v>49.072769999999998</v>
      </c>
    </row>
    <row r="7900" spans="1:8">
      <c r="A7900" s="2" t="s">
        <v>215</v>
      </c>
      <c r="B7900" s="2"/>
      <c r="C7900">
        <v>270.43</v>
      </c>
      <c r="D7900">
        <v>5</v>
      </c>
      <c r="E7900">
        <v>262.45</v>
      </c>
      <c r="F7900" t="s">
        <v>237</v>
      </c>
      <c r="G7900">
        <f>_xlfn.XLOOKUP(A7900,'List of Molecules Used'!$D$3:$D$55,'List of Molecules Used'!$E$3:$E$55,"",0,1)</f>
        <v>386.32600000000002</v>
      </c>
      <c r="H7900">
        <v>49.072769999999998</v>
      </c>
    </row>
    <row r="7901" spans="1:8">
      <c r="A7901" s="2" t="s">
        <v>215</v>
      </c>
      <c r="B7901" s="2"/>
      <c r="C7901">
        <v>270.43</v>
      </c>
      <c r="D7901">
        <v>5.5</v>
      </c>
      <c r="E7901">
        <v>262.42</v>
      </c>
      <c r="F7901" t="s">
        <v>237</v>
      </c>
      <c r="G7901">
        <f>_xlfn.XLOOKUP(A7901,'List of Molecules Used'!$D$3:$D$55,'List of Molecules Used'!$E$3:$E$55,"",0,1)</f>
        <v>386.32600000000002</v>
      </c>
      <c r="H7901">
        <v>49.072769999999998</v>
      </c>
    </row>
    <row r="7902" spans="1:8">
      <c r="A7902" s="2" t="s">
        <v>215</v>
      </c>
      <c r="B7902" s="2"/>
      <c r="C7902">
        <v>270.43</v>
      </c>
      <c r="D7902">
        <v>6</v>
      </c>
      <c r="E7902">
        <v>262.39</v>
      </c>
      <c r="F7902" t="s">
        <v>237</v>
      </c>
      <c r="G7902">
        <f>_xlfn.XLOOKUP(A7902,'List of Molecules Used'!$D$3:$D$55,'List of Molecules Used'!$E$3:$E$55,"",0,1)</f>
        <v>386.32600000000002</v>
      </c>
      <c r="H7902">
        <v>49.072769999999998</v>
      </c>
    </row>
    <row r="7903" spans="1:8">
      <c r="A7903" s="2" t="s">
        <v>215</v>
      </c>
      <c r="B7903" s="2"/>
      <c r="C7903">
        <v>270.43</v>
      </c>
      <c r="D7903">
        <v>6.5</v>
      </c>
      <c r="E7903">
        <v>262.36</v>
      </c>
      <c r="F7903" t="s">
        <v>237</v>
      </c>
      <c r="G7903">
        <f>_xlfn.XLOOKUP(A7903,'List of Molecules Used'!$D$3:$D$55,'List of Molecules Used'!$E$3:$E$55,"",0,1)</f>
        <v>386.32600000000002</v>
      </c>
      <c r="H7903">
        <v>49.072769999999998</v>
      </c>
    </row>
    <row r="7904" spans="1:8">
      <c r="A7904" s="2" t="s">
        <v>215</v>
      </c>
      <c r="B7904" s="2"/>
      <c r="C7904">
        <v>270.43</v>
      </c>
      <c r="D7904">
        <v>7</v>
      </c>
      <c r="E7904">
        <v>262.33</v>
      </c>
      <c r="F7904" t="s">
        <v>237</v>
      </c>
      <c r="G7904">
        <f>_xlfn.XLOOKUP(A7904,'List of Molecules Used'!$D$3:$D$55,'List of Molecules Used'!$E$3:$E$55,"",0,1)</f>
        <v>386.32600000000002</v>
      </c>
      <c r="H7904">
        <v>49.072769999999998</v>
      </c>
    </row>
    <row r="7905" spans="1:8">
      <c r="A7905" s="2" t="s">
        <v>215</v>
      </c>
      <c r="B7905" s="2"/>
      <c r="C7905">
        <v>270.43</v>
      </c>
      <c r="D7905">
        <v>7.5</v>
      </c>
      <c r="E7905">
        <v>262.3</v>
      </c>
      <c r="F7905" t="s">
        <v>237</v>
      </c>
      <c r="G7905">
        <f>_xlfn.XLOOKUP(A7905,'List of Molecules Used'!$D$3:$D$55,'List of Molecules Used'!$E$3:$E$55,"",0,1)</f>
        <v>386.32600000000002</v>
      </c>
      <c r="H7905">
        <v>49.072769999999998</v>
      </c>
    </row>
    <row r="7906" spans="1:8">
      <c r="A7906" s="2" t="s">
        <v>215</v>
      </c>
      <c r="B7906" s="2"/>
      <c r="C7906">
        <v>270.43</v>
      </c>
      <c r="D7906">
        <v>8</v>
      </c>
      <c r="E7906">
        <v>262.26</v>
      </c>
      <c r="F7906" t="s">
        <v>237</v>
      </c>
      <c r="G7906">
        <f>_xlfn.XLOOKUP(A7906,'List of Molecules Used'!$D$3:$D$55,'List of Molecules Used'!$E$3:$E$55,"",0,1)</f>
        <v>386.32600000000002</v>
      </c>
      <c r="H7906">
        <v>49.072769999999998</v>
      </c>
    </row>
    <row r="7907" spans="1:8">
      <c r="A7907" s="2" t="s">
        <v>215</v>
      </c>
      <c r="B7907" s="2"/>
      <c r="C7907">
        <v>270.43</v>
      </c>
      <c r="D7907">
        <v>8.5</v>
      </c>
      <c r="E7907">
        <v>262.23</v>
      </c>
      <c r="F7907" t="s">
        <v>237</v>
      </c>
      <c r="G7907">
        <f>_xlfn.XLOOKUP(A7907,'List of Molecules Used'!$D$3:$D$55,'List of Molecules Used'!$E$3:$E$55,"",0,1)</f>
        <v>386.32600000000002</v>
      </c>
      <c r="H7907">
        <v>49.072769999999998</v>
      </c>
    </row>
    <row r="7908" spans="1:8">
      <c r="A7908" s="2" t="s">
        <v>215</v>
      </c>
      <c r="B7908" s="2"/>
      <c r="C7908">
        <v>270.43</v>
      </c>
      <c r="D7908">
        <v>9</v>
      </c>
      <c r="E7908">
        <v>262.2</v>
      </c>
      <c r="F7908" t="s">
        <v>237</v>
      </c>
      <c r="G7908">
        <f>_xlfn.XLOOKUP(A7908,'List of Molecules Used'!$D$3:$D$55,'List of Molecules Used'!$E$3:$E$55,"",0,1)</f>
        <v>386.32600000000002</v>
      </c>
      <c r="H7908">
        <v>49.072769999999998</v>
      </c>
    </row>
    <row r="7909" spans="1:8">
      <c r="A7909" s="2" t="s">
        <v>215</v>
      </c>
      <c r="B7909" s="2"/>
      <c r="C7909">
        <v>270.43</v>
      </c>
      <c r="D7909">
        <v>9.5</v>
      </c>
      <c r="E7909">
        <v>262.17</v>
      </c>
      <c r="F7909" t="s">
        <v>237</v>
      </c>
      <c r="G7909">
        <f>_xlfn.XLOOKUP(A7909,'List of Molecules Used'!$D$3:$D$55,'List of Molecules Used'!$E$3:$E$55,"",0,1)</f>
        <v>386.32600000000002</v>
      </c>
      <c r="H7909">
        <v>49.072769999999998</v>
      </c>
    </row>
    <row r="7910" spans="1:8">
      <c r="A7910" s="2" t="s">
        <v>215</v>
      </c>
      <c r="B7910" s="2"/>
      <c r="C7910">
        <v>270.43</v>
      </c>
      <c r="D7910">
        <v>10</v>
      </c>
      <c r="E7910">
        <v>262.14999999999998</v>
      </c>
      <c r="F7910" t="s">
        <v>237</v>
      </c>
      <c r="G7910">
        <f>_xlfn.XLOOKUP(A7910,'List of Molecules Used'!$D$3:$D$55,'List of Molecules Used'!$E$3:$E$55,"",0,1)</f>
        <v>386.32600000000002</v>
      </c>
      <c r="H7910">
        <v>49.072769999999998</v>
      </c>
    </row>
    <row r="7911" spans="1:8">
      <c r="A7911" s="2" t="s">
        <v>215</v>
      </c>
      <c r="B7911" s="2"/>
      <c r="C7911">
        <v>309.06</v>
      </c>
      <c r="D7911">
        <v>1</v>
      </c>
      <c r="E7911">
        <v>209.84</v>
      </c>
      <c r="F7911" t="s">
        <v>238</v>
      </c>
      <c r="G7911">
        <f>_xlfn.XLOOKUP(A7911,'List of Molecules Used'!$D$3:$D$55,'List of Molecules Used'!$E$3:$E$55,"",0,1)</f>
        <v>386.32600000000002</v>
      </c>
      <c r="H7911">
        <v>49.072769999999998</v>
      </c>
    </row>
    <row r="7912" spans="1:8">
      <c r="A7912" s="2" t="s">
        <v>215</v>
      </c>
      <c r="B7912" s="2"/>
      <c r="C7912">
        <v>309.06</v>
      </c>
      <c r="D7912">
        <v>1.5</v>
      </c>
      <c r="E7912">
        <v>210.91</v>
      </c>
      <c r="F7912" t="s">
        <v>238</v>
      </c>
      <c r="G7912">
        <f>_xlfn.XLOOKUP(A7912,'List of Molecules Used'!$D$3:$D$55,'List of Molecules Used'!$E$3:$E$55,"",0,1)</f>
        <v>386.32600000000002</v>
      </c>
      <c r="H7912">
        <v>49.072769999999998</v>
      </c>
    </row>
    <row r="7913" spans="1:8">
      <c r="A7913" s="2" t="s">
        <v>215</v>
      </c>
      <c r="B7913" s="2"/>
      <c r="C7913">
        <v>309.06</v>
      </c>
      <c r="D7913">
        <v>2</v>
      </c>
      <c r="E7913">
        <v>212.09</v>
      </c>
      <c r="F7913" t="s">
        <v>238</v>
      </c>
      <c r="G7913">
        <f>_xlfn.XLOOKUP(A7913,'List of Molecules Used'!$D$3:$D$55,'List of Molecules Used'!$E$3:$E$55,"",0,1)</f>
        <v>386.32600000000002</v>
      </c>
      <c r="H7913">
        <v>49.072769999999998</v>
      </c>
    </row>
    <row r="7914" spans="1:8">
      <c r="A7914" s="2" t="s">
        <v>215</v>
      </c>
      <c r="B7914" s="2"/>
      <c r="C7914">
        <v>309.06</v>
      </c>
      <c r="D7914">
        <v>2.5</v>
      </c>
      <c r="E7914">
        <v>213.43</v>
      </c>
      <c r="F7914" t="s">
        <v>238</v>
      </c>
      <c r="G7914">
        <f>_xlfn.XLOOKUP(A7914,'List of Molecules Used'!$D$3:$D$55,'List of Molecules Used'!$E$3:$E$55,"",0,1)</f>
        <v>386.32600000000002</v>
      </c>
      <c r="H7914">
        <v>49.072769999999998</v>
      </c>
    </row>
    <row r="7915" spans="1:8">
      <c r="A7915" s="2" t="s">
        <v>215</v>
      </c>
      <c r="B7915" s="2"/>
      <c r="C7915">
        <v>309.06</v>
      </c>
      <c r="D7915">
        <v>3</v>
      </c>
      <c r="E7915">
        <v>214.93</v>
      </c>
      <c r="F7915" t="s">
        <v>238</v>
      </c>
      <c r="G7915">
        <f>_xlfn.XLOOKUP(A7915,'List of Molecules Used'!$D$3:$D$55,'List of Molecules Used'!$E$3:$E$55,"",0,1)</f>
        <v>386.32600000000002</v>
      </c>
      <c r="H7915">
        <v>49.072769999999998</v>
      </c>
    </row>
    <row r="7916" spans="1:8">
      <c r="A7916" s="2" t="s">
        <v>215</v>
      </c>
      <c r="B7916" s="2"/>
      <c r="C7916">
        <v>309.06</v>
      </c>
      <c r="D7916">
        <v>3.5</v>
      </c>
      <c r="E7916">
        <v>216.64</v>
      </c>
      <c r="F7916" t="s">
        <v>238</v>
      </c>
      <c r="G7916">
        <f>_xlfn.XLOOKUP(A7916,'List of Molecules Used'!$D$3:$D$55,'List of Molecules Used'!$E$3:$E$55,"",0,1)</f>
        <v>386.32600000000002</v>
      </c>
      <c r="H7916">
        <v>49.072769999999998</v>
      </c>
    </row>
    <row r="7917" spans="1:8">
      <c r="A7917" s="2" t="s">
        <v>215</v>
      </c>
      <c r="B7917" s="2"/>
      <c r="C7917">
        <v>309.06</v>
      </c>
      <c r="D7917">
        <v>3.7385999999999999</v>
      </c>
      <c r="E7917">
        <v>217.55</v>
      </c>
      <c r="F7917" t="s">
        <v>238</v>
      </c>
      <c r="G7917">
        <f>_xlfn.XLOOKUP(A7917,'List of Molecules Used'!$D$3:$D$55,'List of Molecules Used'!$E$3:$E$55,"",0,1)</f>
        <v>386.32600000000002</v>
      </c>
      <c r="H7917">
        <v>49.072769999999998</v>
      </c>
    </row>
    <row r="7918" spans="1:8">
      <c r="A7918" s="2" t="s">
        <v>215</v>
      </c>
      <c r="B7918" s="2"/>
      <c r="C7918">
        <v>309.06</v>
      </c>
      <c r="D7918">
        <v>3.7385999999999999</v>
      </c>
      <c r="E7918">
        <v>277.58999999999997</v>
      </c>
      <c r="F7918" t="s">
        <v>237</v>
      </c>
      <c r="G7918">
        <f>_xlfn.XLOOKUP(A7918,'List of Molecules Used'!$D$3:$D$55,'List of Molecules Used'!$E$3:$E$55,"",0,1)</f>
        <v>386.32600000000002</v>
      </c>
      <c r="H7918">
        <v>49.072769999999998</v>
      </c>
    </row>
    <row r="7919" spans="1:8">
      <c r="A7919" s="2" t="s">
        <v>215</v>
      </c>
      <c r="B7919" s="2"/>
      <c r="C7919">
        <v>309.06</v>
      </c>
      <c r="D7919">
        <v>4</v>
      </c>
      <c r="E7919">
        <v>277.54000000000002</v>
      </c>
      <c r="F7919" t="s">
        <v>237</v>
      </c>
      <c r="G7919">
        <f>_xlfn.XLOOKUP(A7919,'List of Molecules Used'!$D$3:$D$55,'List of Molecules Used'!$E$3:$E$55,"",0,1)</f>
        <v>386.32600000000002</v>
      </c>
      <c r="H7919">
        <v>49.072769999999998</v>
      </c>
    </row>
    <row r="7920" spans="1:8">
      <c r="A7920" s="2" t="s">
        <v>215</v>
      </c>
      <c r="B7920" s="2"/>
      <c r="C7920">
        <v>309.06</v>
      </c>
      <c r="D7920">
        <v>4.5</v>
      </c>
      <c r="E7920">
        <v>277.44</v>
      </c>
      <c r="F7920" t="s">
        <v>237</v>
      </c>
      <c r="G7920">
        <f>_xlfn.XLOOKUP(A7920,'List of Molecules Used'!$D$3:$D$55,'List of Molecules Used'!$E$3:$E$55,"",0,1)</f>
        <v>386.32600000000002</v>
      </c>
      <c r="H7920">
        <v>49.072769999999998</v>
      </c>
    </row>
    <row r="7921" spans="1:8">
      <c r="A7921" s="2" t="s">
        <v>215</v>
      </c>
      <c r="B7921" s="2"/>
      <c r="C7921">
        <v>309.06</v>
      </c>
      <c r="D7921">
        <v>5</v>
      </c>
      <c r="E7921">
        <v>277.33999999999997</v>
      </c>
      <c r="F7921" t="s">
        <v>237</v>
      </c>
      <c r="G7921">
        <f>_xlfn.XLOOKUP(A7921,'List of Molecules Used'!$D$3:$D$55,'List of Molecules Used'!$E$3:$E$55,"",0,1)</f>
        <v>386.32600000000002</v>
      </c>
      <c r="H7921">
        <v>49.072769999999998</v>
      </c>
    </row>
    <row r="7922" spans="1:8">
      <c r="A7922" s="2" t="s">
        <v>215</v>
      </c>
      <c r="B7922" s="2"/>
      <c r="C7922">
        <v>309.06</v>
      </c>
      <c r="D7922">
        <v>5.5</v>
      </c>
      <c r="E7922">
        <v>277.24</v>
      </c>
      <c r="F7922" t="s">
        <v>237</v>
      </c>
      <c r="G7922">
        <f>_xlfn.XLOOKUP(A7922,'List of Molecules Used'!$D$3:$D$55,'List of Molecules Used'!$E$3:$E$55,"",0,1)</f>
        <v>386.32600000000002</v>
      </c>
      <c r="H7922">
        <v>49.072769999999998</v>
      </c>
    </row>
    <row r="7923" spans="1:8">
      <c r="A7923" s="2" t="s">
        <v>215</v>
      </c>
      <c r="B7923" s="2"/>
      <c r="C7923">
        <v>309.06</v>
      </c>
      <c r="D7923">
        <v>6</v>
      </c>
      <c r="E7923">
        <v>277.14</v>
      </c>
      <c r="F7923" t="s">
        <v>237</v>
      </c>
      <c r="G7923">
        <f>_xlfn.XLOOKUP(A7923,'List of Molecules Used'!$D$3:$D$55,'List of Molecules Used'!$E$3:$E$55,"",0,1)</f>
        <v>386.32600000000002</v>
      </c>
      <c r="H7923">
        <v>49.072769999999998</v>
      </c>
    </row>
    <row r="7924" spans="1:8">
      <c r="A7924" s="2" t="s">
        <v>215</v>
      </c>
      <c r="B7924" s="2"/>
      <c r="C7924">
        <v>309.06</v>
      </c>
      <c r="D7924">
        <v>6.5</v>
      </c>
      <c r="E7924">
        <v>277.05</v>
      </c>
      <c r="F7924" t="s">
        <v>237</v>
      </c>
      <c r="G7924">
        <f>_xlfn.XLOOKUP(A7924,'List of Molecules Used'!$D$3:$D$55,'List of Molecules Used'!$E$3:$E$55,"",0,1)</f>
        <v>386.32600000000002</v>
      </c>
      <c r="H7924">
        <v>49.072769999999998</v>
      </c>
    </row>
    <row r="7925" spans="1:8">
      <c r="A7925" s="2" t="s">
        <v>215</v>
      </c>
      <c r="B7925" s="2"/>
      <c r="C7925">
        <v>309.06</v>
      </c>
      <c r="D7925">
        <v>7</v>
      </c>
      <c r="E7925">
        <v>276.95</v>
      </c>
      <c r="F7925" t="s">
        <v>237</v>
      </c>
      <c r="G7925">
        <f>_xlfn.XLOOKUP(A7925,'List of Molecules Used'!$D$3:$D$55,'List of Molecules Used'!$E$3:$E$55,"",0,1)</f>
        <v>386.32600000000002</v>
      </c>
      <c r="H7925">
        <v>49.072769999999998</v>
      </c>
    </row>
    <row r="7926" spans="1:8">
      <c r="A7926" s="2" t="s">
        <v>215</v>
      </c>
      <c r="B7926" s="2"/>
      <c r="C7926">
        <v>309.06</v>
      </c>
      <c r="D7926">
        <v>7.5</v>
      </c>
      <c r="E7926">
        <v>276.86</v>
      </c>
      <c r="F7926" t="s">
        <v>237</v>
      </c>
      <c r="G7926">
        <f>_xlfn.XLOOKUP(A7926,'List of Molecules Used'!$D$3:$D$55,'List of Molecules Used'!$E$3:$E$55,"",0,1)</f>
        <v>386.32600000000002</v>
      </c>
      <c r="H7926">
        <v>49.072769999999998</v>
      </c>
    </row>
    <row r="7927" spans="1:8">
      <c r="A7927" s="2" t="s">
        <v>215</v>
      </c>
      <c r="B7927" s="2"/>
      <c r="C7927">
        <v>309.06</v>
      </c>
      <c r="D7927">
        <v>8</v>
      </c>
      <c r="E7927">
        <v>276.76</v>
      </c>
      <c r="F7927" t="s">
        <v>237</v>
      </c>
      <c r="G7927">
        <f>_xlfn.XLOOKUP(A7927,'List of Molecules Used'!$D$3:$D$55,'List of Molecules Used'!$E$3:$E$55,"",0,1)</f>
        <v>386.32600000000002</v>
      </c>
      <c r="H7927">
        <v>49.072769999999998</v>
      </c>
    </row>
    <row r="7928" spans="1:8">
      <c r="A7928" s="2" t="s">
        <v>215</v>
      </c>
      <c r="B7928" s="2"/>
      <c r="C7928">
        <v>309.06</v>
      </c>
      <c r="D7928">
        <v>8.5</v>
      </c>
      <c r="E7928">
        <v>276.67</v>
      </c>
      <c r="F7928" t="s">
        <v>237</v>
      </c>
      <c r="G7928">
        <f>_xlfn.XLOOKUP(A7928,'List of Molecules Used'!$D$3:$D$55,'List of Molecules Used'!$E$3:$E$55,"",0,1)</f>
        <v>386.32600000000002</v>
      </c>
      <c r="H7928">
        <v>49.072769999999998</v>
      </c>
    </row>
    <row r="7929" spans="1:8">
      <c r="A7929" s="2" t="s">
        <v>215</v>
      </c>
      <c r="B7929" s="2"/>
      <c r="C7929">
        <v>309.06</v>
      </c>
      <c r="D7929">
        <v>9</v>
      </c>
      <c r="E7929">
        <v>276.58</v>
      </c>
      <c r="F7929" t="s">
        <v>237</v>
      </c>
      <c r="G7929">
        <f>_xlfn.XLOOKUP(A7929,'List of Molecules Used'!$D$3:$D$55,'List of Molecules Used'!$E$3:$E$55,"",0,1)</f>
        <v>386.32600000000002</v>
      </c>
      <c r="H7929">
        <v>49.072769999999998</v>
      </c>
    </row>
    <row r="7930" spans="1:8">
      <c r="A7930" s="2" t="s">
        <v>215</v>
      </c>
      <c r="B7930" s="2"/>
      <c r="C7930">
        <v>309.06</v>
      </c>
      <c r="D7930">
        <v>9.5</v>
      </c>
      <c r="E7930">
        <v>276.48</v>
      </c>
      <c r="F7930" t="s">
        <v>237</v>
      </c>
      <c r="G7930">
        <f>_xlfn.XLOOKUP(A7930,'List of Molecules Used'!$D$3:$D$55,'List of Molecules Used'!$E$3:$E$55,"",0,1)</f>
        <v>386.32600000000002</v>
      </c>
      <c r="H7930">
        <v>49.072769999999998</v>
      </c>
    </row>
    <row r="7931" spans="1:8">
      <c r="A7931" s="2" t="s">
        <v>215</v>
      </c>
      <c r="B7931" s="2"/>
      <c r="C7931">
        <v>309.06</v>
      </c>
      <c r="D7931">
        <v>10</v>
      </c>
      <c r="E7931">
        <v>276.39</v>
      </c>
      <c r="F7931" t="s">
        <v>237</v>
      </c>
      <c r="G7931">
        <f>_xlfn.XLOOKUP(A7931,'List of Molecules Used'!$D$3:$D$55,'List of Molecules Used'!$E$3:$E$55,"",0,1)</f>
        <v>386.32600000000002</v>
      </c>
      <c r="H7931">
        <v>49.072769999999998</v>
      </c>
    </row>
    <row r="7932" spans="1:8">
      <c r="A7932" s="2" t="s">
        <v>215</v>
      </c>
      <c r="B7932" s="2"/>
      <c r="C7932">
        <v>347.69</v>
      </c>
      <c r="D7932">
        <v>1</v>
      </c>
      <c r="E7932">
        <v>218.32</v>
      </c>
      <c r="F7932" t="s">
        <v>238</v>
      </c>
      <c r="G7932">
        <f>_xlfn.XLOOKUP(A7932,'List of Molecules Used'!$D$3:$D$55,'List of Molecules Used'!$E$3:$E$55,"",0,1)</f>
        <v>386.32600000000002</v>
      </c>
      <c r="H7932">
        <v>49.072769999999998</v>
      </c>
    </row>
    <row r="7933" spans="1:8">
      <c r="A7933" s="2" t="s">
        <v>215</v>
      </c>
      <c r="B7933" s="2"/>
      <c r="C7933">
        <v>347.69</v>
      </c>
      <c r="D7933">
        <v>1.5</v>
      </c>
      <c r="E7933">
        <v>218.99</v>
      </c>
      <c r="F7933" t="s">
        <v>238</v>
      </c>
      <c r="G7933">
        <f>_xlfn.XLOOKUP(A7933,'List of Molecules Used'!$D$3:$D$55,'List of Molecules Used'!$E$3:$E$55,"",0,1)</f>
        <v>386.32600000000002</v>
      </c>
      <c r="H7933">
        <v>49.072769999999998</v>
      </c>
    </row>
    <row r="7934" spans="1:8">
      <c r="A7934" s="2" t="s">
        <v>215</v>
      </c>
      <c r="B7934" s="2"/>
      <c r="C7934">
        <v>347.69</v>
      </c>
      <c r="D7934">
        <v>2</v>
      </c>
      <c r="E7934">
        <v>219.7</v>
      </c>
      <c r="F7934" t="s">
        <v>238</v>
      </c>
      <c r="G7934">
        <f>_xlfn.XLOOKUP(A7934,'List of Molecules Used'!$D$3:$D$55,'List of Molecules Used'!$E$3:$E$55,"",0,1)</f>
        <v>386.32600000000002</v>
      </c>
      <c r="H7934">
        <v>49.072769999999998</v>
      </c>
    </row>
    <row r="7935" spans="1:8">
      <c r="A7935" s="2" t="s">
        <v>215</v>
      </c>
      <c r="B7935" s="2"/>
      <c r="C7935">
        <v>347.69</v>
      </c>
      <c r="D7935">
        <v>2.5</v>
      </c>
      <c r="E7935">
        <v>220.47</v>
      </c>
      <c r="F7935" t="s">
        <v>238</v>
      </c>
      <c r="G7935">
        <f>_xlfn.XLOOKUP(A7935,'List of Molecules Used'!$D$3:$D$55,'List of Molecules Used'!$E$3:$E$55,"",0,1)</f>
        <v>386.32600000000002</v>
      </c>
      <c r="H7935">
        <v>49.072769999999998</v>
      </c>
    </row>
    <row r="7936" spans="1:8">
      <c r="A7936" s="2" t="s">
        <v>215</v>
      </c>
      <c r="B7936" s="2"/>
      <c r="C7936">
        <v>347.69</v>
      </c>
      <c r="D7936">
        <v>3</v>
      </c>
      <c r="E7936">
        <v>221.29</v>
      </c>
      <c r="F7936" t="s">
        <v>238</v>
      </c>
      <c r="G7936">
        <f>_xlfn.XLOOKUP(A7936,'List of Molecules Used'!$D$3:$D$55,'List of Molecules Used'!$E$3:$E$55,"",0,1)</f>
        <v>386.32600000000002</v>
      </c>
      <c r="H7936">
        <v>49.072769999999998</v>
      </c>
    </row>
    <row r="7937" spans="1:8">
      <c r="A7937" s="2" t="s">
        <v>215</v>
      </c>
      <c r="B7937" s="2"/>
      <c r="C7937">
        <v>347.69</v>
      </c>
      <c r="D7937">
        <v>3.5</v>
      </c>
      <c r="E7937">
        <v>222.17</v>
      </c>
      <c r="F7937" t="s">
        <v>238</v>
      </c>
      <c r="G7937">
        <f>_xlfn.XLOOKUP(A7937,'List of Molecules Used'!$D$3:$D$55,'List of Molecules Used'!$E$3:$E$55,"",0,1)</f>
        <v>386.32600000000002</v>
      </c>
      <c r="H7937">
        <v>49.072769999999998</v>
      </c>
    </row>
    <row r="7938" spans="1:8">
      <c r="A7938" s="2" t="s">
        <v>215</v>
      </c>
      <c r="B7938" s="2"/>
      <c r="C7938">
        <v>347.69</v>
      </c>
      <c r="D7938">
        <v>4</v>
      </c>
      <c r="E7938">
        <v>223.13</v>
      </c>
      <c r="F7938" t="s">
        <v>238</v>
      </c>
      <c r="G7938">
        <f>_xlfn.XLOOKUP(A7938,'List of Molecules Used'!$D$3:$D$55,'List of Molecules Used'!$E$3:$E$55,"",0,1)</f>
        <v>386.32600000000002</v>
      </c>
      <c r="H7938">
        <v>49.072769999999998</v>
      </c>
    </row>
    <row r="7939" spans="1:8">
      <c r="A7939" s="2" t="s">
        <v>215</v>
      </c>
      <c r="B7939" s="2"/>
      <c r="C7939">
        <v>347.69</v>
      </c>
      <c r="D7939">
        <v>4.5</v>
      </c>
      <c r="E7939">
        <v>224.17</v>
      </c>
      <c r="F7939" t="s">
        <v>238</v>
      </c>
      <c r="G7939">
        <f>_xlfn.XLOOKUP(A7939,'List of Molecules Used'!$D$3:$D$55,'List of Molecules Used'!$E$3:$E$55,"",0,1)</f>
        <v>386.32600000000002</v>
      </c>
      <c r="H7939">
        <v>49.072769999999998</v>
      </c>
    </row>
    <row r="7940" spans="1:8">
      <c r="A7940" s="2" t="s">
        <v>215</v>
      </c>
      <c r="B7940" s="2"/>
      <c r="C7940">
        <v>347.69</v>
      </c>
      <c r="D7940">
        <v>5</v>
      </c>
      <c r="E7940">
        <v>225.31</v>
      </c>
      <c r="F7940" t="s">
        <v>238</v>
      </c>
      <c r="G7940">
        <f>_xlfn.XLOOKUP(A7940,'List of Molecules Used'!$D$3:$D$55,'List of Molecules Used'!$E$3:$E$55,"",0,1)</f>
        <v>386.32600000000002</v>
      </c>
      <c r="H7940">
        <v>49.072769999999998</v>
      </c>
    </row>
    <row r="7941" spans="1:8">
      <c r="A7941" s="2" t="s">
        <v>215</v>
      </c>
      <c r="B7941" s="2"/>
      <c r="C7941">
        <v>347.69</v>
      </c>
      <c r="D7941">
        <v>5.5</v>
      </c>
      <c r="E7941">
        <v>226.55</v>
      </c>
      <c r="F7941" t="s">
        <v>238</v>
      </c>
      <c r="G7941">
        <f>_xlfn.XLOOKUP(A7941,'List of Molecules Used'!$D$3:$D$55,'List of Molecules Used'!$E$3:$E$55,"",0,1)</f>
        <v>386.32600000000002</v>
      </c>
      <c r="H7941">
        <v>49.072769999999998</v>
      </c>
    </row>
    <row r="7942" spans="1:8">
      <c r="A7942" s="2" t="s">
        <v>215</v>
      </c>
      <c r="B7942" s="2"/>
      <c r="C7942">
        <v>347.69</v>
      </c>
      <c r="D7942">
        <v>6</v>
      </c>
      <c r="E7942">
        <v>227.93</v>
      </c>
      <c r="F7942" t="s">
        <v>238</v>
      </c>
      <c r="G7942">
        <f>_xlfn.XLOOKUP(A7942,'List of Molecules Used'!$D$3:$D$55,'List of Molecules Used'!$E$3:$E$55,"",0,1)</f>
        <v>386.32600000000002</v>
      </c>
      <c r="H7942">
        <v>49.072769999999998</v>
      </c>
    </row>
    <row r="7943" spans="1:8">
      <c r="A7943" s="2" t="s">
        <v>215</v>
      </c>
      <c r="B7943" s="2"/>
      <c r="C7943">
        <v>347.69</v>
      </c>
      <c r="D7943">
        <v>6.5</v>
      </c>
      <c r="E7943">
        <v>229.45</v>
      </c>
      <c r="F7943" t="s">
        <v>238</v>
      </c>
      <c r="G7943">
        <f>_xlfn.XLOOKUP(A7943,'List of Molecules Used'!$D$3:$D$55,'List of Molecules Used'!$E$3:$E$55,"",0,1)</f>
        <v>386.32600000000002</v>
      </c>
      <c r="H7943">
        <v>49.072769999999998</v>
      </c>
    </row>
    <row r="7944" spans="1:8">
      <c r="A7944" s="2" t="s">
        <v>215</v>
      </c>
      <c r="B7944" s="2"/>
      <c r="C7944">
        <v>347.69</v>
      </c>
      <c r="D7944">
        <v>7</v>
      </c>
      <c r="E7944">
        <v>231.15</v>
      </c>
      <c r="F7944" t="s">
        <v>238</v>
      </c>
      <c r="G7944">
        <f>_xlfn.XLOOKUP(A7944,'List of Molecules Used'!$D$3:$D$55,'List of Molecules Used'!$E$3:$E$55,"",0,1)</f>
        <v>386.32600000000002</v>
      </c>
      <c r="H7944">
        <v>49.072769999999998</v>
      </c>
    </row>
    <row r="7945" spans="1:8">
      <c r="A7945" s="2" t="s">
        <v>215</v>
      </c>
      <c r="B7945" s="2"/>
      <c r="C7945">
        <v>347.69</v>
      </c>
      <c r="D7945">
        <v>7.5</v>
      </c>
      <c r="E7945">
        <v>233.07</v>
      </c>
      <c r="F7945" t="s">
        <v>238</v>
      </c>
      <c r="G7945">
        <f>_xlfn.XLOOKUP(A7945,'List of Molecules Used'!$D$3:$D$55,'List of Molecules Used'!$E$3:$E$55,"",0,1)</f>
        <v>386.32600000000002</v>
      </c>
      <c r="H7945">
        <v>49.072769999999998</v>
      </c>
    </row>
    <row r="7946" spans="1:8">
      <c r="A7946" s="2" t="s">
        <v>215</v>
      </c>
      <c r="B7946" s="2"/>
      <c r="C7946">
        <v>347.69</v>
      </c>
      <c r="D7946">
        <v>8</v>
      </c>
      <c r="E7946">
        <v>235.24</v>
      </c>
      <c r="F7946" t="s">
        <v>238</v>
      </c>
      <c r="G7946">
        <f>_xlfn.XLOOKUP(A7946,'List of Molecules Used'!$D$3:$D$55,'List of Molecules Used'!$E$3:$E$55,"",0,1)</f>
        <v>386.32600000000002</v>
      </c>
      <c r="H7946">
        <v>49.072769999999998</v>
      </c>
    </row>
    <row r="7947" spans="1:8">
      <c r="A7947" s="2" t="s">
        <v>215</v>
      </c>
      <c r="B7947" s="2"/>
      <c r="C7947">
        <v>347.69</v>
      </c>
      <c r="D7947">
        <v>8.5</v>
      </c>
      <c r="E7947">
        <v>237.74</v>
      </c>
      <c r="F7947" t="s">
        <v>238</v>
      </c>
      <c r="G7947">
        <f>_xlfn.XLOOKUP(A7947,'List of Molecules Used'!$D$3:$D$55,'List of Molecules Used'!$E$3:$E$55,"",0,1)</f>
        <v>386.32600000000002</v>
      </c>
      <c r="H7947">
        <v>49.072769999999998</v>
      </c>
    </row>
    <row r="7948" spans="1:8">
      <c r="A7948" s="2" t="s">
        <v>215</v>
      </c>
      <c r="B7948" s="2"/>
      <c r="C7948">
        <v>347.69</v>
      </c>
      <c r="D7948">
        <v>9</v>
      </c>
      <c r="E7948">
        <v>240.65</v>
      </c>
      <c r="F7948" t="s">
        <v>238</v>
      </c>
      <c r="G7948">
        <f>_xlfn.XLOOKUP(A7948,'List of Molecules Used'!$D$3:$D$55,'List of Molecules Used'!$E$3:$E$55,"",0,1)</f>
        <v>386.32600000000002</v>
      </c>
      <c r="H7948">
        <v>49.072769999999998</v>
      </c>
    </row>
    <row r="7949" spans="1:8">
      <c r="A7949" s="2" t="s">
        <v>215</v>
      </c>
      <c r="B7949" s="2"/>
      <c r="C7949">
        <v>347.69</v>
      </c>
      <c r="D7949">
        <v>9.5</v>
      </c>
      <c r="E7949">
        <v>244.09</v>
      </c>
      <c r="F7949" t="s">
        <v>238</v>
      </c>
      <c r="G7949">
        <f>_xlfn.XLOOKUP(A7949,'List of Molecules Used'!$D$3:$D$55,'List of Molecules Used'!$E$3:$E$55,"",0,1)</f>
        <v>386.32600000000002</v>
      </c>
      <c r="H7949">
        <v>49.072769999999998</v>
      </c>
    </row>
    <row r="7950" spans="1:8">
      <c r="A7950" s="2" t="s">
        <v>215</v>
      </c>
      <c r="B7950" s="2"/>
      <c r="C7950">
        <v>347.69</v>
      </c>
      <c r="D7950">
        <v>10</v>
      </c>
      <c r="E7950">
        <v>248.23</v>
      </c>
      <c r="F7950" t="s">
        <v>238</v>
      </c>
      <c r="G7950">
        <f>_xlfn.XLOOKUP(A7950,'List of Molecules Used'!$D$3:$D$55,'List of Molecules Used'!$E$3:$E$55,"",0,1)</f>
        <v>386.32600000000002</v>
      </c>
      <c r="H7950">
        <v>49.072769999999998</v>
      </c>
    </row>
    <row r="7951" spans="1:8">
      <c r="A7951" s="2" t="s">
        <v>215</v>
      </c>
      <c r="B7951" s="2"/>
      <c r="C7951">
        <v>386.33</v>
      </c>
      <c r="D7951">
        <v>1</v>
      </c>
      <c r="E7951">
        <v>225.22</v>
      </c>
      <c r="F7951" t="s">
        <v>238</v>
      </c>
      <c r="G7951">
        <f>_xlfn.XLOOKUP(A7951,'List of Molecules Used'!$D$3:$D$55,'List of Molecules Used'!$E$3:$E$55,"",0,1)</f>
        <v>386.32600000000002</v>
      </c>
      <c r="H7951">
        <v>49.072769999999998</v>
      </c>
    </row>
    <row r="7952" spans="1:8">
      <c r="A7952" s="2" t="s">
        <v>215</v>
      </c>
      <c r="B7952" s="2"/>
      <c r="C7952">
        <v>386.33</v>
      </c>
      <c r="D7952">
        <v>1.5</v>
      </c>
      <c r="E7952">
        <v>225.67</v>
      </c>
      <c r="F7952" t="s">
        <v>238</v>
      </c>
      <c r="G7952">
        <f>_xlfn.XLOOKUP(A7952,'List of Molecules Used'!$D$3:$D$55,'List of Molecules Used'!$E$3:$E$55,"",0,1)</f>
        <v>386.32600000000002</v>
      </c>
      <c r="H7952">
        <v>49.072769999999998</v>
      </c>
    </row>
    <row r="7953" spans="1:8">
      <c r="A7953" s="2" t="s">
        <v>215</v>
      </c>
      <c r="B7953" s="2"/>
      <c r="C7953">
        <v>386.33</v>
      </c>
      <c r="D7953">
        <v>2</v>
      </c>
      <c r="E7953">
        <v>226.14</v>
      </c>
      <c r="F7953" t="s">
        <v>238</v>
      </c>
      <c r="G7953">
        <f>_xlfn.XLOOKUP(A7953,'List of Molecules Used'!$D$3:$D$55,'List of Molecules Used'!$E$3:$E$55,"",0,1)</f>
        <v>386.32600000000002</v>
      </c>
      <c r="H7953">
        <v>49.072769999999998</v>
      </c>
    </row>
    <row r="7954" spans="1:8">
      <c r="A7954" s="2" t="s">
        <v>215</v>
      </c>
      <c r="B7954" s="2"/>
      <c r="C7954">
        <v>386.33</v>
      </c>
      <c r="D7954">
        <v>2.5</v>
      </c>
      <c r="E7954">
        <v>226.63</v>
      </c>
      <c r="F7954" t="s">
        <v>238</v>
      </c>
      <c r="G7954">
        <f>_xlfn.XLOOKUP(A7954,'List of Molecules Used'!$D$3:$D$55,'List of Molecules Used'!$E$3:$E$55,"",0,1)</f>
        <v>386.32600000000002</v>
      </c>
      <c r="H7954">
        <v>49.072769999999998</v>
      </c>
    </row>
    <row r="7955" spans="1:8">
      <c r="A7955" s="2" t="s">
        <v>215</v>
      </c>
      <c r="B7955" s="2"/>
      <c r="C7955">
        <v>386.33</v>
      </c>
      <c r="D7955">
        <v>3</v>
      </c>
      <c r="E7955">
        <v>227.14</v>
      </c>
      <c r="F7955" t="s">
        <v>238</v>
      </c>
      <c r="G7955">
        <f>_xlfn.XLOOKUP(A7955,'List of Molecules Used'!$D$3:$D$55,'List of Molecules Used'!$E$3:$E$55,"",0,1)</f>
        <v>386.32600000000002</v>
      </c>
      <c r="H7955">
        <v>49.072769999999998</v>
      </c>
    </row>
    <row r="7956" spans="1:8">
      <c r="A7956" s="2" t="s">
        <v>215</v>
      </c>
      <c r="B7956" s="2"/>
      <c r="C7956">
        <v>386.33</v>
      </c>
      <c r="D7956">
        <v>3.5</v>
      </c>
      <c r="E7956">
        <v>227.68</v>
      </c>
      <c r="F7956" t="s">
        <v>238</v>
      </c>
      <c r="G7956">
        <f>_xlfn.XLOOKUP(A7956,'List of Molecules Used'!$D$3:$D$55,'List of Molecules Used'!$E$3:$E$55,"",0,1)</f>
        <v>386.32600000000002</v>
      </c>
      <c r="H7956">
        <v>49.072769999999998</v>
      </c>
    </row>
    <row r="7957" spans="1:8">
      <c r="A7957" s="2" t="s">
        <v>215</v>
      </c>
      <c r="B7957" s="2"/>
      <c r="C7957">
        <v>386.33</v>
      </c>
      <c r="D7957">
        <v>4</v>
      </c>
      <c r="E7957">
        <v>228.25</v>
      </c>
      <c r="F7957" t="s">
        <v>238</v>
      </c>
      <c r="G7957">
        <f>_xlfn.XLOOKUP(A7957,'List of Molecules Used'!$D$3:$D$55,'List of Molecules Used'!$E$3:$E$55,"",0,1)</f>
        <v>386.32600000000002</v>
      </c>
      <c r="H7957">
        <v>49.072769999999998</v>
      </c>
    </row>
    <row r="7958" spans="1:8">
      <c r="A7958" s="2" t="s">
        <v>215</v>
      </c>
      <c r="B7958" s="2"/>
      <c r="C7958">
        <v>386.33</v>
      </c>
      <c r="D7958">
        <v>4.5</v>
      </c>
      <c r="E7958">
        <v>228.85</v>
      </c>
      <c r="F7958" t="s">
        <v>238</v>
      </c>
      <c r="G7958">
        <f>_xlfn.XLOOKUP(A7958,'List of Molecules Used'!$D$3:$D$55,'List of Molecules Used'!$E$3:$E$55,"",0,1)</f>
        <v>386.32600000000002</v>
      </c>
      <c r="H7958">
        <v>49.072769999999998</v>
      </c>
    </row>
    <row r="7959" spans="1:8">
      <c r="A7959" s="2" t="s">
        <v>215</v>
      </c>
      <c r="B7959" s="2"/>
      <c r="C7959">
        <v>386.33</v>
      </c>
      <c r="D7959">
        <v>5</v>
      </c>
      <c r="E7959">
        <v>229.47</v>
      </c>
      <c r="F7959" t="s">
        <v>238</v>
      </c>
      <c r="G7959">
        <f>_xlfn.XLOOKUP(A7959,'List of Molecules Used'!$D$3:$D$55,'List of Molecules Used'!$E$3:$E$55,"",0,1)</f>
        <v>386.32600000000002</v>
      </c>
      <c r="H7959">
        <v>49.072769999999998</v>
      </c>
    </row>
    <row r="7960" spans="1:8">
      <c r="A7960" s="2" t="s">
        <v>215</v>
      </c>
      <c r="B7960" s="2"/>
      <c r="C7960">
        <v>386.33</v>
      </c>
      <c r="D7960">
        <v>5.5</v>
      </c>
      <c r="E7960">
        <v>230.14</v>
      </c>
      <c r="F7960" t="s">
        <v>238</v>
      </c>
      <c r="G7960">
        <f>_xlfn.XLOOKUP(A7960,'List of Molecules Used'!$D$3:$D$55,'List of Molecules Used'!$E$3:$E$55,"",0,1)</f>
        <v>386.32600000000002</v>
      </c>
      <c r="H7960">
        <v>49.072769999999998</v>
      </c>
    </row>
    <row r="7961" spans="1:8">
      <c r="A7961" s="2" t="s">
        <v>215</v>
      </c>
      <c r="B7961" s="2"/>
      <c r="C7961">
        <v>386.33</v>
      </c>
      <c r="D7961">
        <v>6</v>
      </c>
      <c r="E7961">
        <v>230.84</v>
      </c>
      <c r="F7961" t="s">
        <v>238</v>
      </c>
      <c r="G7961">
        <f>_xlfn.XLOOKUP(A7961,'List of Molecules Used'!$D$3:$D$55,'List of Molecules Used'!$E$3:$E$55,"",0,1)</f>
        <v>386.32600000000002</v>
      </c>
      <c r="H7961">
        <v>49.072769999999998</v>
      </c>
    </row>
    <row r="7962" spans="1:8">
      <c r="A7962" s="2" t="s">
        <v>215</v>
      </c>
      <c r="B7962" s="2"/>
      <c r="C7962">
        <v>386.33</v>
      </c>
      <c r="D7962">
        <v>6.5</v>
      </c>
      <c r="E7962">
        <v>231.58</v>
      </c>
      <c r="F7962" t="s">
        <v>238</v>
      </c>
      <c r="G7962">
        <f>_xlfn.XLOOKUP(A7962,'List of Molecules Used'!$D$3:$D$55,'List of Molecules Used'!$E$3:$E$55,"",0,1)</f>
        <v>386.32600000000002</v>
      </c>
      <c r="H7962">
        <v>49.072769999999998</v>
      </c>
    </row>
    <row r="7963" spans="1:8">
      <c r="A7963" s="2" t="s">
        <v>215</v>
      </c>
      <c r="B7963" s="2"/>
      <c r="C7963">
        <v>386.33</v>
      </c>
      <c r="D7963">
        <v>7</v>
      </c>
      <c r="E7963">
        <v>232.36</v>
      </c>
      <c r="F7963" t="s">
        <v>238</v>
      </c>
      <c r="G7963">
        <f>_xlfn.XLOOKUP(A7963,'List of Molecules Used'!$D$3:$D$55,'List of Molecules Used'!$E$3:$E$55,"",0,1)</f>
        <v>386.32600000000002</v>
      </c>
      <c r="H7963">
        <v>49.072769999999998</v>
      </c>
    </row>
    <row r="7964" spans="1:8">
      <c r="A7964" s="2" t="s">
        <v>215</v>
      </c>
      <c r="B7964" s="2"/>
      <c r="C7964">
        <v>386.33</v>
      </c>
      <c r="D7964">
        <v>7.5</v>
      </c>
      <c r="E7964">
        <v>233.2</v>
      </c>
      <c r="F7964" t="s">
        <v>238</v>
      </c>
      <c r="G7964">
        <f>_xlfn.XLOOKUP(A7964,'List of Molecules Used'!$D$3:$D$55,'List of Molecules Used'!$E$3:$E$55,"",0,1)</f>
        <v>386.32600000000002</v>
      </c>
      <c r="H7964">
        <v>49.072769999999998</v>
      </c>
    </row>
    <row r="7965" spans="1:8">
      <c r="A7965" s="2" t="s">
        <v>215</v>
      </c>
      <c r="B7965" s="2"/>
      <c r="C7965">
        <v>386.33</v>
      </c>
      <c r="D7965">
        <v>8</v>
      </c>
      <c r="E7965">
        <v>234.08</v>
      </c>
      <c r="F7965" t="s">
        <v>238</v>
      </c>
      <c r="G7965">
        <f>_xlfn.XLOOKUP(A7965,'List of Molecules Used'!$D$3:$D$55,'List of Molecules Used'!$E$3:$E$55,"",0,1)</f>
        <v>386.32600000000002</v>
      </c>
      <c r="H7965">
        <v>49.072769999999998</v>
      </c>
    </row>
    <row r="7966" spans="1:8">
      <c r="A7966" s="2" t="s">
        <v>215</v>
      </c>
      <c r="B7966" s="2"/>
      <c r="C7966">
        <v>386.33</v>
      </c>
      <c r="D7966">
        <v>8.5</v>
      </c>
      <c r="E7966">
        <v>235.03</v>
      </c>
      <c r="F7966" t="s">
        <v>238</v>
      </c>
      <c r="G7966">
        <f>_xlfn.XLOOKUP(A7966,'List of Molecules Used'!$D$3:$D$55,'List of Molecules Used'!$E$3:$E$55,"",0,1)</f>
        <v>386.32600000000002</v>
      </c>
      <c r="H7966">
        <v>49.072769999999998</v>
      </c>
    </row>
    <row r="7967" spans="1:8">
      <c r="A7967" s="2" t="s">
        <v>215</v>
      </c>
      <c r="B7967" s="2"/>
      <c r="C7967">
        <v>386.33</v>
      </c>
      <c r="D7967">
        <v>9</v>
      </c>
      <c r="E7967">
        <v>236.04</v>
      </c>
      <c r="F7967" t="s">
        <v>238</v>
      </c>
      <c r="G7967">
        <f>_xlfn.XLOOKUP(A7967,'List of Molecules Used'!$D$3:$D$55,'List of Molecules Used'!$E$3:$E$55,"",0,1)</f>
        <v>386.32600000000002</v>
      </c>
      <c r="H7967">
        <v>49.072769999999998</v>
      </c>
    </row>
    <row r="7968" spans="1:8">
      <c r="A7968" s="2" t="s">
        <v>215</v>
      </c>
      <c r="B7968" s="2"/>
      <c r="C7968">
        <v>386.33</v>
      </c>
      <c r="D7968">
        <v>9.5</v>
      </c>
      <c r="E7968">
        <v>237.12</v>
      </c>
      <c r="F7968" t="s">
        <v>238</v>
      </c>
      <c r="G7968">
        <f>_xlfn.XLOOKUP(A7968,'List of Molecules Used'!$D$3:$D$55,'List of Molecules Used'!$E$3:$E$55,"",0,1)</f>
        <v>386.32600000000002</v>
      </c>
      <c r="H7968">
        <v>49.072769999999998</v>
      </c>
    </row>
    <row r="7969" spans="1:8">
      <c r="A7969" s="2" t="s">
        <v>215</v>
      </c>
      <c r="B7969" s="2"/>
      <c r="C7969">
        <v>386.33</v>
      </c>
      <c r="D7969">
        <v>10</v>
      </c>
      <c r="E7969">
        <v>238.28</v>
      </c>
      <c r="F7969" t="s">
        <v>238</v>
      </c>
      <c r="G7969">
        <f>_xlfn.XLOOKUP(A7969,'List of Molecules Used'!$D$3:$D$55,'List of Molecules Used'!$E$3:$E$55,"",0,1)</f>
        <v>386.32600000000002</v>
      </c>
      <c r="H7969">
        <v>49.072769999999998</v>
      </c>
    </row>
    <row r="7970" spans="1:8">
      <c r="A7970" s="2" t="s">
        <v>215</v>
      </c>
      <c r="B7970" s="2"/>
      <c r="C7970">
        <v>424.96</v>
      </c>
      <c r="D7970">
        <v>1</v>
      </c>
      <c r="E7970">
        <v>230.83</v>
      </c>
      <c r="F7970" t="s">
        <v>238</v>
      </c>
      <c r="G7970">
        <f>_xlfn.XLOOKUP(A7970,'List of Molecules Used'!$D$3:$D$55,'List of Molecules Used'!$E$3:$E$55,"",0,1)</f>
        <v>386.32600000000002</v>
      </c>
      <c r="H7970">
        <v>49.072769999999998</v>
      </c>
    </row>
    <row r="7971" spans="1:8">
      <c r="A7971" s="2" t="s">
        <v>215</v>
      </c>
      <c r="B7971" s="2"/>
      <c r="C7971">
        <v>424.96</v>
      </c>
      <c r="D7971">
        <v>1.5</v>
      </c>
      <c r="E7971">
        <v>231.15</v>
      </c>
      <c r="F7971" t="s">
        <v>238</v>
      </c>
      <c r="G7971">
        <f>_xlfn.XLOOKUP(A7971,'List of Molecules Used'!$D$3:$D$55,'List of Molecules Used'!$E$3:$E$55,"",0,1)</f>
        <v>386.32600000000002</v>
      </c>
      <c r="H7971">
        <v>49.072769999999998</v>
      </c>
    </row>
    <row r="7972" spans="1:8">
      <c r="A7972" s="2" t="s">
        <v>215</v>
      </c>
      <c r="B7972" s="2"/>
      <c r="C7972">
        <v>424.96</v>
      </c>
      <c r="D7972">
        <v>2</v>
      </c>
      <c r="E7972">
        <v>231.48</v>
      </c>
      <c r="F7972" t="s">
        <v>238</v>
      </c>
      <c r="G7972">
        <f>_xlfn.XLOOKUP(A7972,'List of Molecules Used'!$D$3:$D$55,'List of Molecules Used'!$E$3:$E$55,"",0,1)</f>
        <v>386.32600000000002</v>
      </c>
      <c r="H7972">
        <v>49.072769999999998</v>
      </c>
    </row>
    <row r="7973" spans="1:8">
      <c r="A7973" s="2" t="s">
        <v>215</v>
      </c>
      <c r="B7973" s="2"/>
      <c r="C7973">
        <v>424.96</v>
      </c>
      <c r="D7973">
        <v>2.5</v>
      </c>
      <c r="E7973">
        <v>231.82</v>
      </c>
      <c r="F7973" t="s">
        <v>238</v>
      </c>
      <c r="G7973">
        <f>_xlfn.XLOOKUP(A7973,'List of Molecules Used'!$D$3:$D$55,'List of Molecules Used'!$E$3:$E$55,"",0,1)</f>
        <v>386.32600000000002</v>
      </c>
      <c r="H7973">
        <v>49.072769999999998</v>
      </c>
    </row>
    <row r="7974" spans="1:8">
      <c r="A7974" s="2" t="s">
        <v>215</v>
      </c>
      <c r="B7974" s="2"/>
      <c r="C7974">
        <v>424.96</v>
      </c>
      <c r="D7974">
        <v>3</v>
      </c>
      <c r="E7974">
        <v>232.17</v>
      </c>
      <c r="F7974" t="s">
        <v>238</v>
      </c>
      <c r="G7974">
        <f>_xlfn.XLOOKUP(A7974,'List of Molecules Used'!$D$3:$D$55,'List of Molecules Used'!$E$3:$E$55,"",0,1)</f>
        <v>386.32600000000002</v>
      </c>
      <c r="H7974">
        <v>49.072769999999998</v>
      </c>
    </row>
    <row r="7975" spans="1:8">
      <c r="A7975" s="2" t="s">
        <v>215</v>
      </c>
      <c r="B7975" s="2"/>
      <c r="C7975">
        <v>424.96</v>
      </c>
      <c r="D7975">
        <v>3.5</v>
      </c>
      <c r="E7975">
        <v>232.54</v>
      </c>
      <c r="F7975" t="s">
        <v>238</v>
      </c>
      <c r="G7975">
        <f>_xlfn.XLOOKUP(A7975,'List of Molecules Used'!$D$3:$D$55,'List of Molecules Used'!$E$3:$E$55,"",0,1)</f>
        <v>386.32600000000002</v>
      </c>
      <c r="H7975">
        <v>49.072769999999998</v>
      </c>
    </row>
    <row r="7976" spans="1:8">
      <c r="A7976" s="2" t="s">
        <v>215</v>
      </c>
      <c r="B7976" s="2"/>
      <c r="C7976">
        <v>424.96</v>
      </c>
      <c r="D7976">
        <v>4</v>
      </c>
      <c r="E7976">
        <v>232.91</v>
      </c>
      <c r="F7976" t="s">
        <v>238</v>
      </c>
      <c r="G7976">
        <f>_xlfn.XLOOKUP(A7976,'List of Molecules Used'!$D$3:$D$55,'List of Molecules Used'!$E$3:$E$55,"",0,1)</f>
        <v>386.32600000000002</v>
      </c>
      <c r="H7976">
        <v>49.072769999999998</v>
      </c>
    </row>
    <row r="7977" spans="1:8">
      <c r="A7977" s="2" t="s">
        <v>215</v>
      </c>
      <c r="B7977" s="2"/>
      <c r="C7977">
        <v>424.96</v>
      </c>
      <c r="D7977">
        <v>4.5</v>
      </c>
      <c r="E7977">
        <v>233.3</v>
      </c>
      <c r="F7977" t="s">
        <v>238</v>
      </c>
      <c r="G7977">
        <f>_xlfn.XLOOKUP(A7977,'List of Molecules Used'!$D$3:$D$55,'List of Molecules Used'!$E$3:$E$55,"",0,1)</f>
        <v>386.32600000000002</v>
      </c>
      <c r="H7977">
        <v>49.072769999999998</v>
      </c>
    </row>
    <row r="7978" spans="1:8">
      <c r="A7978" s="2" t="s">
        <v>215</v>
      </c>
      <c r="B7978" s="2"/>
      <c r="C7978">
        <v>424.96</v>
      </c>
      <c r="D7978">
        <v>5</v>
      </c>
      <c r="E7978">
        <v>233.7</v>
      </c>
      <c r="F7978" t="s">
        <v>238</v>
      </c>
      <c r="G7978">
        <f>_xlfn.XLOOKUP(A7978,'List of Molecules Used'!$D$3:$D$55,'List of Molecules Used'!$E$3:$E$55,"",0,1)</f>
        <v>386.32600000000002</v>
      </c>
      <c r="H7978">
        <v>49.072769999999998</v>
      </c>
    </row>
    <row r="7979" spans="1:8">
      <c r="A7979" s="2" t="s">
        <v>215</v>
      </c>
      <c r="B7979" s="2"/>
      <c r="C7979">
        <v>424.96</v>
      </c>
      <c r="D7979">
        <v>5.5</v>
      </c>
      <c r="E7979">
        <v>234.12</v>
      </c>
      <c r="F7979" t="s">
        <v>238</v>
      </c>
      <c r="G7979">
        <f>_xlfn.XLOOKUP(A7979,'List of Molecules Used'!$D$3:$D$55,'List of Molecules Used'!$E$3:$E$55,"",0,1)</f>
        <v>386.32600000000002</v>
      </c>
      <c r="H7979">
        <v>49.072769999999998</v>
      </c>
    </row>
    <row r="7980" spans="1:8">
      <c r="A7980" s="2" t="s">
        <v>215</v>
      </c>
      <c r="B7980" s="2"/>
      <c r="C7980">
        <v>424.96</v>
      </c>
      <c r="D7980">
        <v>6</v>
      </c>
      <c r="E7980">
        <v>234.55</v>
      </c>
      <c r="F7980" t="s">
        <v>238</v>
      </c>
      <c r="G7980">
        <f>_xlfn.XLOOKUP(A7980,'List of Molecules Used'!$D$3:$D$55,'List of Molecules Used'!$E$3:$E$55,"",0,1)</f>
        <v>386.32600000000002</v>
      </c>
      <c r="H7980">
        <v>49.072769999999998</v>
      </c>
    </row>
    <row r="7981" spans="1:8">
      <c r="A7981" s="2" t="s">
        <v>215</v>
      </c>
      <c r="B7981" s="2"/>
      <c r="C7981">
        <v>424.96</v>
      </c>
      <c r="D7981">
        <v>6.5</v>
      </c>
      <c r="E7981">
        <v>235</v>
      </c>
      <c r="F7981" t="s">
        <v>238</v>
      </c>
      <c r="G7981">
        <f>_xlfn.XLOOKUP(A7981,'List of Molecules Used'!$D$3:$D$55,'List of Molecules Used'!$E$3:$E$55,"",0,1)</f>
        <v>386.32600000000002</v>
      </c>
      <c r="H7981">
        <v>49.072769999999998</v>
      </c>
    </row>
    <row r="7982" spans="1:8">
      <c r="A7982" s="2" t="s">
        <v>215</v>
      </c>
      <c r="B7982" s="2"/>
      <c r="C7982">
        <v>424.96</v>
      </c>
      <c r="D7982">
        <v>7</v>
      </c>
      <c r="E7982">
        <v>235.46</v>
      </c>
      <c r="F7982" t="s">
        <v>238</v>
      </c>
      <c r="G7982">
        <f>_xlfn.XLOOKUP(A7982,'List of Molecules Used'!$D$3:$D$55,'List of Molecules Used'!$E$3:$E$55,"",0,1)</f>
        <v>386.32600000000002</v>
      </c>
      <c r="H7982">
        <v>49.072769999999998</v>
      </c>
    </row>
    <row r="7983" spans="1:8">
      <c r="A7983" s="2" t="s">
        <v>215</v>
      </c>
      <c r="B7983" s="2"/>
      <c r="C7983">
        <v>424.96</v>
      </c>
      <c r="D7983">
        <v>7.5</v>
      </c>
      <c r="E7983">
        <v>235.94</v>
      </c>
      <c r="F7983" t="s">
        <v>238</v>
      </c>
      <c r="G7983">
        <f>_xlfn.XLOOKUP(A7983,'List of Molecules Used'!$D$3:$D$55,'List of Molecules Used'!$E$3:$E$55,"",0,1)</f>
        <v>386.32600000000002</v>
      </c>
      <c r="H7983">
        <v>49.072769999999998</v>
      </c>
    </row>
    <row r="7984" spans="1:8">
      <c r="A7984" s="2" t="s">
        <v>215</v>
      </c>
      <c r="B7984" s="2"/>
      <c r="C7984">
        <v>424.96</v>
      </c>
      <c r="D7984">
        <v>8</v>
      </c>
      <c r="E7984">
        <v>236.44</v>
      </c>
      <c r="F7984" t="s">
        <v>238</v>
      </c>
      <c r="G7984">
        <f>_xlfn.XLOOKUP(A7984,'List of Molecules Used'!$D$3:$D$55,'List of Molecules Used'!$E$3:$E$55,"",0,1)</f>
        <v>386.32600000000002</v>
      </c>
      <c r="H7984">
        <v>49.072769999999998</v>
      </c>
    </row>
    <row r="7985" spans="1:8">
      <c r="A7985" s="2" t="s">
        <v>215</v>
      </c>
      <c r="B7985" s="2"/>
      <c r="C7985">
        <v>424.96</v>
      </c>
      <c r="D7985">
        <v>8.5</v>
      </c>
      <c r="E7985">
        <v>236.95</v>
      </c>
      <c r="F7985" t="s">
        <v>238</v>
      </c>
      <c r="G7985">
        <f>_xlfn.XLOOKUP(A7985,'List of Molecules Used'!$D$3:$D$55,'List of Molecules Used'!$E$3:$E$55,"",0,1)</f>
        <v>386.32600000000002</v>
      </c>
      <c r="H7985">
        <v>49.072769999999998</v>
      </c>
    </row>
    <row r="7986" spans="1:8">
      <c r="A7986" s="2" t="s">
        <v>215</v>
      </c>
      <c r="B7986" s="2"/>
      <c r="C7986">
        <v>424.96</v>
      </c>
      <c r="D7986">
        <v>9</v>
      </c>
      <c r="E7986">
        <v>237.49</v>
      </c>
      <c r="F7986" t="s">
        <v>238</v>
      </c>
      <c r="G7986">
        <f>_xlfn.XLOOKUP(A7986,'List of Molecules Used'!$D$3:$D$55,'List of Molecules Used'!$E$3:$E$55,"",0,1)</f>
        <v>386.32600000000002</v>
      </c>
      <c r="H7986">
        <v>49.072769999999998</v>
      </c>
    </row>
    <row r="7987" spans="1:8">
      <c r="A7987" s="2" t="s">
        <v>215</v>
      </c>
      <c r="B7987" s="2"/>
      <c r="C7987">
        <v>424.96</v>
      </c>
      <c r="D7987">
        <v>9.5</v>
      </c>
      <c r="E7987">
        <v>238.05</v>
      </c>
      <c r="F7987" t="s">
        <v>238</v>
      </c>
      <c r="G7987">
        <f>_xlfn.XLOOKUP(A7987,'List of Molecules Used'!$D$3:$D$55,'List of Molecules Used'!$E$3:$E$55,"",0,1)</f>
        <v>386.32600000000002</v>
      </c>
      <c r="H7987">
        <v>49.072769999999998</v>
      </c>
    </row>
    <row r="7988" spans="1:8">
      <c r="A7988" s="2" t="s">
        <v>215</v>
      </c>
      <c r="B7988" s="2"/>
      <c r="C7988">
        <v>424.96</v>
      </c>
      <c r="D7988">
        <v>10</v>
      </c>
      <c r="E7988">
        <v>238.63</v>
      </c>
      <c r="F7988" t="s">
        <v>238</v>
      </c>
      <c r="G7988">
        <f>_xlfn.XLOOKUP(A7988,'List of Molecules Used'!$D$3:$D$55,'List of Molecules Used'!$E$3:$E$55,"",0,1)</f>
        <v>386.32600000000002</v>
      </c>
      <c r="H7988">
        <v>49.072769999999998</v>
      </c>
    </row>
    <row r="7989" spans="1:8">
      <c r="A7989" s="2" t="s">
        <v>219</v>
      </c>
      <c r="B7989" s="2"/>
      <c r="C7989">
        <v>210.5</v>
      </c>
      <c r="D7989">
        <v>1</v>
      </c>
      <c r="E7989">
        <v>253.95</v>
      </c>
      <c r="F7989" t="s">
        <v>237</v>
      </c>
      <c r="G7989">
        <f>_xlfn.XLOOKUP(A7989,'List of Molecules Used'!$D$3:$D$55,'List of Molecules Used'!$E$3:$E$55,"",0,1)</f>
        <v>421</v>
      </c>
      <c r="H7989">
        <v>49.072769999999998</v>
      </c>
    </row>
    <row r="7990" spans="1:8">
      <c r="A7990" s="2" t="s">
        <v>219</v>
      </c>
      <c r="B7990" s="2"/>
      <c r="C7990">
        <v>210.5</v>
      </c>
      <c r="D7990">
        <v>1.5</v>
      </c>
      <c r="E7990">
        <v>253.94</v>
      </c>
      <c r="F7990" t="s">
        <v>237</v>
      </c>
      <c r="G7990">
        <f>_xlfn.XLOOKUP(A7990,'List of Molecules Used'!$D$3:$D$55,'List of Molecules Used'!$E$3:$E$55,"",0,1)</f>
        <v>421</v>
      </c>
      <c r="H7990">
        <v>49.072769999999998</v>
      </c>
    </row>
    <row r="7991" spans="1:8">
      <c r="A7991" s="2" t="s">
        <v>219</v>
      </c>
      <c r="B7991" s="2"/>
      <c r="C7991">
        <v>210.5</v>
      </c>
      <c r="D7991">
        <v>2</v>
      </c>
      <c r="E7991">
        <v>253.94</v>
      </c>
      <c r="F7991" t="s">
        <v>237</v>
      </c>
      <c r="G7991">
        <f>_xlfn.XLOOKUP(A7991,'List of Molecules Used'!$D$3:$D$55,'List of Molecules Used'!$E$3:$E$55,"",0,1)</f>
        <v>421</v>
      </c>
      <c r="H7991">
        <v>49.072769999999998</v>
      </c>
    </row>
    <row r="7992" spans="1:8">
      <c r="A7992" s="2" t="s">
        <v>219</v>
      </c>
      <c r="B7992" s="2"/>
      <c r="C7992">
        <v>210.5</v>
      </c>
      <c r="D7992">
        <v>2.5</v>
      </c>
      <c r="E7992">
        <v>253.93</v>
      </c>
      <c r="F7992" t="s">
        <v>237</v>
      </c>
      <c r="G7992">
        <f>_xlfn.XLOOKUP(A7992,'List of Molecules Used'!$D$3:$D$55,'List of Molecules Used'!$E$3:$E$55,"",0,1)</f>
        <v>421</v>
      </c>
      <c r="H7992">
        <v>49.072769999999998</v>
      </c>
    </row>
    <row r="7993" spans="1:8">
      <c r="A7993" s="2" t="s">
        <v>219</v>
      </c>
      <c r="B7993" s="2"/>
      <c r="C7993">
        <v>210.5</v>
      </c>
      <c r="D7993">
        <v>3</v>
      </c>
      <c r="E7993">
        <v>253.92</v>
      </c>
      <c r="F7993" t="s">
        <v>237</v>
      </c>
      <c r="G7993">
        <f>_xlfn.XLOOKUP(A7993,'List of Molecules Used'!$D$3:$D$55,'List of Molecules Used'!$E$3:$E$55,"",0,1)</f>
        <v>421</v>
      </c>
      <c r="H7993">
        <v>49.072769999999998</v>
      </c>
    </row>
    <row r="7994" spans="1:8">
      <c r="A7994" s="2" t="s">
        <v>219</v>
      </c>
      <c r="B7994" s="2"/>
      <c r="C7994">
        <v>210.5</v>
      </c>
      <c r="D7994">
        <v>3.5</v>
      </c>
      <c r="E7994">
        <v>253.91</v>
      </c>
      <c r="F7994" t="s">
        <v>237</v>
      </c>
      <c r="G7994">
        <f>_xlfn.XLOOKUP(A7994,'List of Molecules Used'!$D$3:$D$55,'List of Molecules Used'!$E$3:$E$55,"",0,1)</f>
        <v>421</v>
      </c>
      <c r="H7994">
        <v>49.072769999999998</v>
      </c>
    </row>
    <row r="7995" spans="1:8">
      <c r="A7995" s="2" t="s">
        <v>219</v>
      </c>
      <c r="B7995" s="2"/>
      <c r="C7995">
        <v>210.5</v>
      </c>
      <c r="D7995">
        <v>4</v>
      </c>
      <c r="E7995">
        <v>253.91</v>
      </c>
      <c r="F7995" t="s">
        <v>237</v>
      </c>
      <c r="G7995">
        <f>_xlfn.XLOOKUP(A7995,'List of Molecules Used'!$D$3:$D$55,'List of Molecules Used'!$E$3:$E$55,"",0,1)</f>
        <v>421</v>
      </c>
      <c r="H7995">
        <v>49.072769999999998</v>
      </c>
    </row>
    <row r="7996" spans="1:8">
      <c r="A7996" s="2" t="s">
        <v>219</v>
      </c>
      <c r="B7996" s="2"/>
      <c r="C7996">
        <v>210.5</v>
      </c>
      <c r="D7996">
        <v>4.5</v>
      </c>
      <c r="E7996">
        <v>253.9</v>
      </c>
      <c r="F7996" t="s">
        <v>237</v>
      </c>
      <c r="G7996">
        <f>_xlfn.XLOOKUP(A7996,'List of Molecules Used'!$D$3:$D$55,'List of Molecules Used'!$E$3:$E$55,"",0,1)</f>
        <v>421</v>
      </c>
      <c r="H7996">
        <v>49.072769999999998</v>
      </c>
    </row>
    <row r="7997" spans="1:8">
      <c r="A7997" s="2" t="s">
        <v>219</v>
      </c>
      <c r="B7997" s="2"/>
      <c r="C7997">
        <v>210.5</v>
      </c>
      <c r="D7997">
        <v>5</v>
      </c>
      <c r="E7997">
        <v>253.89</v>
      </c>
      <c r="F7997" t="s">
        <v>237</v>
      </c>
      <c r="G7997">
        <f>_xlfn.XLOOKUP(A7997,'List of Molecules Used'!$D$3:$D$55,'List of Molecules Used'!$E$3:$E$55,"",0,1)</f>
        <v>421</v>
      </c>
      <c r="H7997">
        <v>49.072769999999998</v>
      </c>
    </row>
    <row r="7998" spans="1:8">
      <c r="A7998" s="2" t="s">
        <v>219</v>
      </c>
      <c r="B7998" s="2"/>
      <c r="C7998">
        <v>210.5</v>
      </c>
      <c r="D7998">
        <v>5.5</v>
      </c>
      <c r="E7998">
        <v>253.89</v>
      </c>
      <c r="F7998" t="s">
        <v>237</v>
      </c>
      <c r="G7998">
        <f>_xlfn.XLOOKUP(A7998,'List of Molecules Used'!$D$3:$D$55,'List of Molecules Used'!$E$3:$E$55,"",0,1)</f>
        <v>421</v>
      </c>
      <c r="H7998">
        <v>49.072769999999998</v>
      </c>
    </row>
    <row r="7999" spans="1:8">
      <c r="A7999" s="2" t="s">
        <v>219</v>
      </c>
      <c r="B7999" s="2"/>
      <c r="C7999">
        <v>210.5</v>
      </c>
      <c r="D7999">
        <v>6</v>
      </c>
      <c r="E7999">
        <v>253.88</v>
      </c>
      <c r="F7999" t="s">
        <v>237</v>
      </c>
      <c r="G7999">
        <f>_xlfn.XLOOKUP(A7999,'List of Molecules Used'!$D$3:$D$55,'List of Molecules Used'!$E$3:$E$55,"",0,1)</f>
        <v>421</v>
      </c>
      <c r="H7999">
        <v>49.072769999999998</v>
      </c>
    </row>
    <row r="8000" spans="1:8">
      <c r="A8000" s="2" t="s">
        <v>219</v>
      </c>
      <c r="B8000" s="2"/>
      <c r="C8000">
        <v>210.5</v>
      </c>
      <c r="D8000">
        <v>6.5</v>
      </c>
      <c r="E8000">
        <v>253.87</v>
      </c>
      <c r="F8000" t="s">
        <v>237</v>
      </c>
      <c r="G8000">
        <f>_xlfn.XLOOKUP(A8000,'List of Molecules Used'!$D$3:$D$55,'List of Molecules Used'!$E$3:$E$55,"",0,1)</f>
        <v>421</v>
      </c>
      <c r="H8000">
        <v>49.072769999999998</v>
      </c>
    </row>
    <row r="8001" spans="1:8">
      <c r="A8001" s="2" t="s">
        <v>219</v>
      </c>
      <c r="B8001" s="2"/>
      <c r="C8001">
        <v>210.5</v>
      </c>
      <c r="D8001">
        <v>7</v>
      </c>
      <c r="E8001">
        <v>253.87</v>
      </c>
      <c r="F8001" t="s">
        <v>237</v>
      </c>
      <c r="G8001">
        <f>_xlfn.XLOOKUP(A8001,'List of Molecules Used'!$D$3:$D$55,'List of Molecules Used'!$E$3:$E$55,"",0,1)</f>
        <v>421</v>
      </c>
      <c r="H8001">
        <v>49.072769999999998</v>
      </c>
    </row>
    <row r="8002" spans="1:8">
      <c r="A8002" s="2" t="s">
        <v>219</v>
      </c>
      <c r="B8002" s="2"/>
      <c r="C8002">
        <v>210.5</v>
      </c>
      <c r="D8002">
        <v>7.5</v>
      </c>
      <c r="E8002">
        <v>253.86</v>
      </c>
      <c r="F8002" t="s">
        <v>237</v>
      </c>
      <c r="G8002">
        <f>_xlfn.XLOOKUP(A8002,'List of Molecules Used'!$D$3:$D$55,'List of Molecules Used'!$E$3:$E$55,"",0,1)</f>
        <v>421</v>
      </c>
      <c r="H8002">
        <v>49.072769999999998</v>
      </c>
    </row>
    <row r="8003" spans="1:8">
      <c r="A8003" s="2" t="s">
        <v>219</v>
      </c>
      <c r="B8003" s="2"/>
      <c r="C8003">
        <v>210.5</v>
      </c>
      <c r="D8003">
        <v>8</v>
      </c>
      <c r="E8003">
        <v>253.85</v>
      </c>
      <c r="F8003" t="s">
        <v>237</v>
      </c>
      <c r="G8003">
        <f>_xlfn.XLOOKUP(A8003,'List of Molecules Used'!$D$3:$D$55,'List of Molecules Used'!$E$3:$E$55,"",0,1)</f>
        <v>421</v>
      </c>
      <c r="H8003">
        <v>49.072769999999998</v>
      </c>
    </row>
    <row r="8004" spans="1:8">
      <c r="A8004" s="2" t="s">
        <v>219</v>
      </c>
      <c r="B8004" s="2"/>
      <c r="C8004">
        <v>210.5</v>
      </c>
      <c r="D8004">
        <v>8.5</v>
      </c>
      <c r="E8004">
        <v>253.85</v>
      </c>
      <c r="F8004" t="s">
        <v>237</v>
      </c>
      <c r="G8004">
        <f>_xlfn.XLOOKUP(A8004,'List of Molecules Used'!$D$3:$D$55,'List of Molecules Used'!$E$3:$E$55,"",0,1)</f>
        <v>421</v>
      </c>
      <c r="H8004">
        <v>49.072769999999998</v>
      </c>
    </row>
    <row r="8005" spans="1:8">
      <c r="A8005" s="2" t="s">
        <v>219</v>
      </c>
      <c r="B8005" s="2"/>
      <c r="C8005">
        <v>210.5</v>
      </c>
      <c r="D8005">
        <v>9</v>
      </c>
      <c r="E8005">
        <v>253.84</v>
      </c>
      <c r="F8005" t="s">
        <v>237</v>
      </c>
      <c r="G8005">
        <f>_xlfn.XLOOKUP(A8005,'List of Molecules Used'!$D$3:$D$55,'List of Molecules Used'!$E$3:$E$55,"",0,1)</f>
        <v>421</v>
      </c>
      <c r="H8005">
        <v>49.072769999999998</v>
      </c>
    </row>
    <row r="8006" spans="1:8">
      <c r="A8006" s="2" t="s">
        <v>219</v>
      </c>
      <c r="B8006" s="2"/>
      <c r="C8006">
        <v>210.5</v>
      </c>
      <c r="D8006">
        <v>9.5</v>
      </c>
      <c r="E8006">
        <v>253.83</v>
      </c>
      <c r="F8006" t="s">
        <v>237</v>
      </c>
      <c r="G8006">
        <f>_xlfn.XLOOKUP(A8006,'List of Molecules Used'!$D$3:$D$55,'List of Molecules Used'!$E$3:$E$55,"",0,1)</f>
        <v>421</v>
      </c>
      <c r="H8006">
        <v>49.072769999999998</v>
      </c>
    </row>
    <row r="8007" spans="1:8">
      <c r="A8007" s="2" t="s">
        <v>219</v>
      </c>
      <c r="B8007" s="2"/>
      <c r="C8007">
        <v>210.5</v>
      </c>
      <c r="D8007">
        <v>10</v>
      </c>
      <c r="E8007">
        <v>253.83</v>
      </c>
      <c r="F8007" t="s">
        <v>237</v>
      </c>
      <c r="G8007">
        <f>_xlfn.XLOOKUP(A8007,'List of Molecules Used'!$D$3:$D$55,'List of Molecules Used'!$E$3:$E$55,"",0,1)</f>
        <v>421</v>
      </c>
      <c r="H8007">
        <v>49.072769999999998</v>
      </c>
    </row>
    <row r="8008" spans="1:8">
      <c r="A8008" s="2" t="s">
        <v>219</v>
      </c>
      <c r="B8008" s="2"/>
      <c r="C8008">
        <v>252.6</v>
      </c>
      <c r="D8008">
        <v>1</v>
      </c>
      <c r="E8008">
        <v>276.12</v>
      </c>
      <c r="F8008" t="s">
        <v>237</v>
      </c>
      <c r="G8008">
        <f>_xlfn.XLOOKUP(A8008,'List of Molecules Used'!$D$3:$D$55,'List of Molecules Used'!$E$3:$E$55,"",0,1)</f>
        <v>421</v>
      </c>
      <c r="H8008">
        <v>49.072769999999998</v>
      </c>
    </row>
    <row r="8009" spans="1:8">
      <c r="A8009" s="2" t="s">
        <v>219</v>
      </c>
      <c r="B8009" s="2"/>
      <c r="C8009">
        <v>252.6</v>
      </c>
      <c r="D8009">
        <v>1.5</v>
      </c>
      <c r="E8009">
        <v>276.10000000000002</v>
      </c>
      <c r="F8009" t="s">
        <v>237</v>
      </c>
      <c r="G8009">
        <f>_xlfn.XLOOKUP(A8009,'List of Molecules Used'!$D$3:$D$55,'List of Molecules Used'!$E$3:$E$55,"",0,1)</f>
        <v>421</v>
      </c>
      <c r="H8009">
        <v>49.072769999999998</v>
      </c>
    </row>
    <row r="8010" spans="1:8">
      <c r="A8010" s="2" t="s">
        <v>219</v>
      </c>
      <c r="B8010" s="2"/>
      <c r="C8010">
        <v>252.6</v>
      </c>
      <c r="D8010">
        <v>2</v>
      </c>
      <c r="E8010">
        <v>276.08999999999997</v>
      </c>
      <c r="F8010" t="s">
        <v>237</v>
      </c>
      <c r="G8010">
        <f>_xlfn.XLOOKUP(A8010,'List of Molecules Used'!$D$3:$D$55,'List of Molecules Used'!$E$3:$E$55,"",0,1)</f>
        <v>421</v>
      </c>
      <c r="H8010">
        <v>49.072769999999998</v>
      </c>
    </row>
    <row r="8011" spans="1:8">
      <c r="A8011" s="2" t="s">
        <v>219</v>
      </c>
      <c r="B8011" s="2"/>
      <c r="C8011">
        <v>252.6</v>
      </c>
      <c r="D8011">
        <v>2.5</v>
      </c>
      <c r="E8011">
        <v>276.07</v>
      </c>
      <c r="F8011" t="s">
        <v>237</v>
      </c>
      <c r="G8011">
        <f>_xlfn.XLOOKUP(A8011,'List of Molecules Used'!$D$3:$D$55,'List of Molecules Used'!$E$3:$E$55,"",0,1)</f>
        <v>421</v>
      </c>
      <c r="H8011">
        <v>49.072769999999998</v>
      </c>
    </row>
    <row r="8012" spans="1:8">
      <c r="A8012" s="2" t="s">
        <v>219</v>
      </c>
      <c r="B8012" s="2"/>
      <c r="C8012">
        <v>252.6</v>
      </c>
      <c r="D8012">
        <v>3</v>
      </c>
      <c r="E8012">
        <v>276.05</v>
      </c>
      <c r="F8012" t="s">
        <v>237</v>
      </c>
      <c r="G8012">
        <f>_xlfn.XLOOKUP(A8012,'List of Molecules Used'!$D$3:$D$55,'List of Molecules Used'!$E$3:$E$55,"",0,1)</f>
        <v>421</v>
      </c>
      <c r="H8012">
        <v>49.072769999999998</v>
      </c>
    </row>
    <row r="8013" spans="1:8">
      <c r="A8013" s="2" t="s">
        <v>219</v>
      </c>
      <c r="B8013" s="2"/>
      <c r="C8013">
        <v>252.6</v>
      </c>
      <c r="D8013">
        <v>3.5</v>
      </c>
      <c r="E8013">
        <v>276.02999999999997</v>
      </c>
      <c r="F8013" t="s">
        <v>237</v>
      </c>
      <c r="G8013">
        <f>_xlfn.XLOOKUP(A8013,'List of Molecules Used'!$D$3:$D$55,'List of Molecules Used'!$E$3:$E$55,"",0,1)</f>
        <v>421</v>
      </c>
      <c r="H8013">
        <v>49.072769999999998</v>
      </c>
    </row>
    <row r="8014" spans="1:8">
      <c r="A8014" s="2" t="s">
        <v>219</v>
      </c>
      <c r="B8014" s="2"/>
      <c r="C8014">
        <v>252.6</v>
      </c>
      <c r="D8014">
        <v>4</v>
      </c>
      <c r="E8014">
        <v>276.02</v>
      </c>
      <c r="F8014" t="s">
        <v>237</v>
      </c>
      <c r="G8014">
        <f>_xlfn.XLOOKUP(A8014,'List of Molecules Used'!$D$3:$D$55,'List of Molecules Used'!$E$3:$E$55,"",0,1)</f>
        <v>421</v>
      </c>
      <c r="H8014">
        <v>49.072769999999998</v>
      </c>
    </row>
    <row r="8015" spans="1:8">
      <c r="A8015" s="2" t="s">
        <v>219</v>
      </c>
      <c r="B8015" s="2"/>
      <c r="C8015">
        <v>252.6</v>
      </c>
      <c r="D8015">
        <v>4.5</v>
      </c>
      <c r="E8015">
        <v>276</v>
      </c>
      <c r="F8015" t="s">
        <v>237</v>
      </c>
      <c r="G8015">
        <f>_xlfn.XLOOKUP(A8015,'List of Molecules Used'!$D$3:$D$55,'List of Molecules Used'!$E$3:$E$55,"",0,1)</f>
        <v>421</v>
      </c>
      <c r="H8015">
        <v>49.072769999999998</v>
      </c>
    </row>
    <row r="8016" spans="1:8">
      <c r="A8016" s="2" t="s">
        <v>219</v>
      </c>
      <c r="B8016" s="2"/>
      <c r="C8016">
        <v>252.6</v>
      </c>
      <c r="D8016">
        <v>5</v>
      </c>
      <c r="E8016">
        <v>275.98</v>
      </c>
      <c r="F8016" t="s">
        <v>237</v>
      </c>
      <c r="G8016">
        <f>_xlfn.XLOOKUP(A8016,'List of Molecules Used'!$D$3:$D$55,'List of Molecules Used'!$E$3:$E$55,"",0,1)</f>
        <v>421</v>
      </c>
      <c r="H8016">
        <v>49.072769999999998</v>
      </c>
    </row>
    <row r="8017" spans="1:8">
      <c r="A8017" s="2" t="s">
        <v>219</v>
      </c>
      <c r="B8017" s="2"/>
      <c r="C8017">
        <v>252.6</v>
      </c>
      <c r="D8017">
        <v>5.5</v>
      </c>
      <c r="E8017">
        <v>275.97000000000003</v>
      </c>
      <c r="F8017" t="s">
        <v>237</v>
      </c>
      <c r="G8017">
        <f>_xlfn.XLOOKUP(A8017,'List of Molecules Used'!$D$3:$D$55,'List of Molecules Used'!$E$3:$E$55,"",0,1)</f>
        <v>421</v>
      </c>
      <c r="H8017">
        <v>49.072769999999998</v>
      </c>
    </row>
    <row r="8018" spans="1:8">
      <c r="A8018" s="2" t="s">
        <v>219</v>
      </c>
      <c r="B8018" s="2"/>
      <c r="C8018">
        <v>252.6</v>
      </c>
      <c r="D8018">
        <v>6</v>
      </c>
      <c r="E8018">
        <v>275.95</v>
      </c>
      <c r="F8018" t="s">
        <v>237</v>
      </c>
      <c r="G8018">
        <f>_xlfn.XLOOKUP(A8018,'List of Molecules Used'!$D$3:$D$55,'List of Molecules Used'!$E$3:$E$55,"",0,1)</f>
        <v>421</v>
      </c>
      <c r="H8018">
        <v>49.072769999999998</v>
      </c>
    </row>
    <row r="8019" spans="1:8">
      <c r="A8019" s="2" t="s">
        <v>219</v>
      </c>
      <c r="B8019" s="2"/>
      <c r="C8019">
        <v>252.6</v>
      </c>
      <c r="D8019">
        <v>6.5</v>
      </c>
      <c r="E8019">
        <v>275.93</v>
      </c>
      <c r="F8019" t="s">
        <v>237</v>
      </c>
      <c r="G8019">
        <f>_xlfn.XLOOKUP(A8019,'List of Molecules Used'!$D$3:$D$55,'List of Molecules Used'!$E$3:$E$55,"",0,1)</f>
        <v>421</v>
      </c>
      <c r="H8019">
        <v>49.072769999999998</v>
      </c>
    </row>
    <row r="8020" spans="1:8">
      <c r="A8020" s="2" t="s">
        <v>219</v>
      </c>
      <c r="B8020" s="2"/>
      <c r="C8020">
        <v>252.6</v>
      </c>
      <c r="D8020">
        <v>7</v>
      </c>
      <c r="E8020">
        <v>275.92</v>
      </c>
      <c r="F8020" t="s">
        <v>237</v>
      </c>
      <c r="G8020">
        <f>_xlfn.XLOOKUP(A8020,'List of Molecules Used'!$D$3:$D$55,'List of Molecules Used'!$E$3:$E$55,"",0,1)</f>
        <v>421</v>
      </c>
      <c r="H8020">
        <v>49.072769999999998</v>
      </c>
    </row>
    <row r="8021" spans="1:8">
      <c r="A8021" s="2" t="s">
        <v>219</v>
      </c>
      <c r="B8021" s="2"/>
      <c r="C8021">
        <v>252.6</v>
      </c>
      <c r="D8021">
        <v>7.5</v>
      </c>
      <c r="E8021">
        <v>275.89999999999998</v>
      </c>
      <c r="F8021" t="s">
        <v>237</v>
      </c>
      <c r="G8021">
        <f>_xlfn.XLOOKUP(A8021,'List of Molecules Used'!$D$3:$D$55,'List of Molecules Used'!$E$3:$E$55,"",0,1)</f>
        <v>421</v>
      </c>
      <c r="H8021">
        <v>49.072769999999998</v>
      </c>
    </row>
    <row r="8022" spans="1:8">
      <c r="A8022" s="2" t="s">
        <v>219</v>
      </c>
      <c r="B8022" s="2"/>
      <c r="C8022">
        <v>252.6</v>
      </c>
      <c r="D8022">
        <v>8</v>
      </c>
      <c r="E8022">
        <v>275.88</v>
      </c>
      <c r="F8022" t="s">
        <v>237</v>
      </c>
      <c r="G8022">
        <f>_xlfn.XLOOKUP(A8022,'List of Molecules Used'!$D$3:$D$55,'List of Molecules Used'!$E$3:$E$55,"",0,1)</f>
        <v>421</v>
      </c>
      <c r="H8022">
        <v>49.072769999999998</v>
      </c>
    </row>
    <row r="8023" spans="1:8">
      <c r="A8023" s="2" t="s">
        <v>219</v>
      </c>
      <c r="B8023" s="2"/>
      <c r="C8023">
        <v>252.6</v>
      </c>
      <c r="D8023">
        <v>8.5</v>
      </c>
      <c r="E8023">
        <v>275.87</v>
      </c>
      <c r="F8023" t="s">
        <v>237</v>
      </c>
      <c r="G8023">
        <f>_xlfn.XLOOKUP(A8023,'List of Molecules Used'!$D$3:$D$55,'List of Molecules Used'!$E$3:$E$55,"",0,1)</f>
        <v>421</v>
      </c>
      <c r="H8023">
        <v>49.072769999999998</v>
      </c>
    </row>
    <row r="8024" spans="1:8">
      <c r="A8024" s="2" t="s">
        <v>219</v>
      </c>
      <c r="B8024" s="2"/>
      <c r="C8024">
        <v>252.6</v>
      </c>
      <c r="D8024">
        <v>9</v>
      </c>
      <c r="E8024">
        <v>275.85000000000002</v>
      </c>
      <c r="F8024" t="s">
        <v>237</v>
      </c>
      <c r="G8024">
        <f>_xlfn.XLOOKUP(A8024,'List of Molecules Used'!$D$3:$D$55,'List of Molecules Used'!$E$3:$E$55,"",0,1)</f>
        <v>421</v>
      </c>
      <c r="H8024">
        <v>49.072769999999998</v>
      </c>
    </row>
    <row r="8025" spans="1:8">
      <c r="A8025" s="2" t="s">
        <v>219</v>
      </c>
      <c r="B8025" s="2"/>
      <c r="C8025">
        <v>252.6</v>
      </c>
      <c r="D8025">
        <v>9.5</v>
      </c>
      <c r="E8025">
        <v>275.83</v>
      </c>
      <c r="F8025" t="s">
        <v>237</v>
      </c>
      <c r="G8025">
        <f>_xlfn.XLOOKUP(A8025,'List of Molecules Used'!$D$3:$D$55,'List of Molecules Used'!$E$3:$E$55,"",0,1)</f>
        <v>421</v>
      </c>
      <c r="H8025">
        <v>49.072769999999998</v>
      </c>
    </row>
    <row r="8026" spans="1:8">
      <c r="A8026" s="2" t="s">
        <v>219</v>
      </c>
      <c r="B8026" s="2"/>
      <c r="C8026">
        <v>252.6</v>
      </c>
      <c r="D8026">
        <v>10</v>
      </c>
      <c r="E8026">
        <v>275.82</v>
      </c>
      <c r="F8026" t="s">
        <v>237</v>
      </c>
      <c r="G8026">
        <f>_xlfn.XLOOKUP(A8026,'List of Molecules Used'!$D$3:$D$55,'List of Molecules Used'!$E$3:$E$55,"",0,1)</f>
        <v>421</v>
      </c>
      <c r="H8026">
        <v>49.072769999999998</v>
      </c>
    </row>
    <row r="8027" spans="1:8">
      <c r="A8027" s="2" t="s">
        <v>219</v>
      </c>
      <c r="B8027" s="2"/>
      <c r="C8027">
        <v>294.7</v>
      </c>
      <c r="D8027">
        <v>1</v>
      </c>
      <c r="E8027">
        <v>299.82</v>
      </c>
      <c r="F8027" t="s">
        <v>237</v>
      </c>
      <c r="G8027">
        <f>_xlfn.XLOOKUP(A8027,'List of Molecules Used'!$D$3:$D$55,'List of Molecules Used'!$E$3:$E$55,"",0,1)</f>
        <v>421</v>
      </c>
      <c r="H8027">
        <v>49.072769999999998</v>
      </c>
    </row>
    <row r="8028" spans="1:8">
      <c r="A8028" s="2" t="s">
        <v>219</v>
      </c>
      <c r="B8028" s="2"/>
      <c r="C8028">
        <v>294.7</v>
      </c>
      <c r="D8028">
        <v>1.5</v>
      </c>
      <c r="E8028">
        <v>299.77999999999997</v>
      </c>
      <c r="F8028" t="s">
        <v>237</v>
      </c>
      <c r="G8028">
        <f>_xlfn.XLOOKUP(A8028,'List of Molecules Used'!$D$3:$D$55,'List of Molecules Used'!$E$3:$E$55,"",0,1)</f>
        <v>421</v>
      </c>
      <c r="H8028">
        <v>49.072769999999998</v>
      </c>
    </row>
    <row r="8029" spans="1:8">
      <c r="A8029" s="2" t="s">
        <v>219</v>
      </c>
      <c r="B8029" s="2"/>
      <c r="C8029">
        <v>294.7</v>
      </c>
      <c r="D8029">
        <v>2</v>
      </c>
      <c r="E8029">
        <v>299.73</v>
      </c>
      <c r="F8029" t="s">
        <v>237</v>
      </c>
      <c r="G8029">
        <f>_xlfn.XLOOKUP(A8029,'List of Molecules Used'!$D$3:$D$55,'List of Molecules Used'!$E$3:$E$55,"",0,1)</f>
        <v>421</v>
      </c>
      <c r="H8029">
        <v>49.072769999999998</v>
      </c>
    </row>
    <row r="8030" spans="1:8">
      <c r="A8030" s="2" t="s">
        <v>219</v>
      </c>
      <c r="B8030" s="2"/>
      <c r="C8030">
        <v>294.7</v>
      </c>
      <c r="D8030">
        <v>2.5</v>
      </c>
      <c r="E8030">
        <v>299.69</v>
      </c>
      <c r="F8030" t="s">
        <v>237</v>
      </c>
      <c r="G8030">
        <f>_xlfn.XLOOKUP(A8030,'List of Molecules Used'!$D$3:$D$55,'List of Molecules Used'!$E$3:$E$55,"",0,1)</f>
        <v>421</v>
      </c>
      <c r="H8030">
        <v>49.072769999999998</v>
      </c>
    </row>
    <row r="8031" spans="1:8">
      <c r="A8031" s="2" t="s">
        <v>219</v>
      </c>
      <c r="B8031" s="2"/>
      <c r="C8031">
        <v>294.7</v>
      </c>
      <c r="D8031">
        <v>3</v>
      </c>
      <c r="E8031">
        <v>299.64999999999998</v>
      </c>
      <c r="F8031" t="s">
        <v>237</v>
      </c>
      <c r="G8031">
        <f>_xlfn.XLOOKUP(A8031,'List of Molecules Used'!$D$3:$D$55,'List of Molecules Used'!$E$3:$E$55,"",0,1)</f>
        <v>421</v>
      </c>
      <c r="H8031">
        <v>49.072769999999998</v>
      </c>
    </row>
    <row r="8032" spans="1:8">
      <c r="A8032" s="2" t="s">
        <v>219</v>
      </c>
      <c r="B8032" s="2"/>
      <c r="C8032">
        <v>294.7</v>
      </c>
      <c r="D8032">
        <v>3.5</v>
      </c>
      <c r="E8032">
        <v>299.61</v>
      </c>
      <c r="F8032" t="s">
        <v>237</v>
      </c>
      <c r="G8032">
        <f>_xlfn.XLOOKUP(A8032,'List of Molecules Used'!$D$3:$D$55,'List of Molecules Used'!$E$3:$E$55,"",0,1)</f>
        <v>421</v>
      </c>
      <c r="H8032">
        <v>49.072769999999998</v>
      </c>
    </row>
    <row r="8033" spans="1:8">
      <c r="A8033" s="2" t="s">
        <v>219</v>
      </c>
      <c r="B8033" s="2"/>
      <c r="C8033">
        <v>294.7</v>
      </c>
      <c r="D8033">
        <v>4</v>
      </c>
      <c r="E8033">
        <v>299.57</v>
      </c>
      <c r="F8033" t="s">
        <v>237</v>
      </c>
      <c r="G8033">
        <f>_xlfn.XLOOKUP(A8033,'List of Molecules Used'!$D$3:$D$55,'List of Molecules Used'!$E$3:$E$55,"",0,1)</f>
        <v>421</v>
      </c>
      <c r="H8033">
        <v>49.072769999999998</v>
      </c>
    </row>
    <row r="8034" spans="1:8">
      <c r="A8034" s="2" t="s">
        <v>219</v>
      </c>
      <c r="B8034" s="2"/>
      <c r="C8034">
        <v>294.7</v>
      </c>
      <c r="D8034">
        <v>4.5</v>
      </c>
      <c r="E8034">
        <v>299.52999999999997</v>
      </c>
      <c r="F8034" t="s">
        <v>237</v>
      </c>
      <c r="G8034">
        <f>_xlfn.XLOOKUP(A8034,'List of Molecules Used'!$D$3:$D$55,'List of Molecules Used'!$E$3:$E$55,"",0,1)</f>
        <v>421</v>
      </c>
      <c r="H8034">
        <v>49.072769999999998</v>
      </c>
    </row>
    <row r="8035" spans="1:8">
      <c r="A8035" s="2" t="s">
        <v>219</v>
      </c>
      <c r="B8035" s="2"/>
      <c r="C8035">
        <v>294.7</v>
      </c>
      <c r="D8035">
        <v>5</v>
      </c>
      <c r="E8035">
        <v>299.49</v>
      </c>
      <c r="F8035" t="s">
        <v>237</v>
      </c>
      <c r="G8035">
        <f>_xlfn.XLOOKUP(A8035,'List of Molecules Used'!$D$3:$D$55,'List of Molecules Used'!$E$3:$E$55,"",0,1)</f>
        <v>421</v>
      </c>
      <c r="H8035">
        <v>49.072769999999998</v>
      </c>
    </row>
    <row r="8036" spans="1:8">
      <c r="A8036" s="2" t="s">
        <v>219</v>
      </c>
      <c r="B8036" s="2"/>
      <c r="C8036">
        <v>294.7</v>
      </c>
      <c r="D8036">
        <v>5.5</v>
      </c>
      <c r="E8036">
        <v>299.45</v>
      </c>
      <c r="F8036" t="s">
        <v>237</v>
      </c>
      <c r="G8036">
        <f>_xlfn.XLOOKUP(A8036,'List of Molecules Used'!$D$3:$D$55,'List of Molecules Used'!$E$3:$E$55,"",0,1)</f>
        <v>421</v>
      </c>
      <c r="H8036">
        <v>49.072769999999998</v>
      </c>
    </row>
    <row r="8037" spans="1:8">
      <c r="A8037" s="2" t="s">
        <v>219</v>
      </c>
      <c r="B8037" s="2"/>
      <c r="C8037">
        <v>294.7</v>
      </c>
      <c r="D8037">
        <v>6</v>
      </c>
      <c r="E8037">
        <v>299.41000000000003</v>
      </c>
      <c r="F8037" t="s">
        <v>237</v>
      </c>
      <c r="G8037">
        <f>_xlfn.XLOOKUP(A8037,'List of Molecules Used'!$D$3:$D$55,'List of Molecules Used'!$E$3:$E$55,"",0,1)</f>
        <v>421</v>
      </c>
      <c r="H8037">
        <v>49.072769999999998</v>
      </c>
    </row>
    <row r="8038" spans="1:8">
      <c r="A8038" s="2" t="s">
        <v>219</v>
      </c>
      <c r="B8038" s="2"/>
      <c r="C8038">
        <v>294.7</v>
      </c>
      <c r="D8038">
        <v>6.5</v>
      </c>
      <c r="E8038">
        <v>299.37</v>
      </c>
      <c r="F8038" t="s">
        <v>237</v>
      </c>
      <c r="G8038">
        <f>_xlfn.XLOOKUP(A8038,'List of Molecules Used'!$D$3:$D$55,'List of Molecules Used'!$E$3:$E$55,"",0,1)</f>
        <v>421</v>
      </c>
      <c r="H8038">
        <v>49.072769999999998</v>
      </c>
    </row>
    <row r="8039" spans="1:8">
      <c r="A8039" s="2" t="s">
        <v>219</v>
      </c>
      <c r="B8039" s="2"/>
      <c r="C8039">
        <v>294.7</v>
      </c>
      <c r="D8039">
        <v>7</v>
      </c>
      <c r="E8039">
        <v>299.33</v>
      </c>
      <c r="F8039" t="s">
        <v>237</v>
      </c>
      <c r="G8039">
        <f>_xlfn.XLOOKUP(A8039,'List of Molecules Used'!$D$3:$D$55,'List of Molecules Used'!$E$3:$E$55,"",0,1)</f>
        <v>421</v>
      </c>
      <c r="H8039">
        <v>49.072769999999998</v>
      </c>
    </row>
    <row r="8040" spans="1:8">
      <c r="A8040" s="2" t="s">
        <v>219</v>
      </c>
      <c r="B8040" s="2"/>
      <c r="C8040">
        <v>294.7</v>
      </c>
      <c r="D8040">
        <v>7.5</v>
      </c>
      <c r="E8040">
        <v>299.29000000000002</v>
      </c>
      <c r="F8040" t="s">
        <v>237</v>
      </c>
      <c r="G8040">
        <f>_xlfn.XLOOKUP(A8040,'List of Molecules Used'!$D$3:$D$55,'List of Molecules Used'!$E$3:$E$55,"",0,1)</f>
        <v>421</v>
      </c>
      <c r="H8040">
        <v>49.072769999999998</v>
      </c>
    </row>
    <row r="8041" spans="1:8">
      <c r="A8041" s="2" t="s">
        <v>219</v>
      </c>
      <c r="B8041" s="2"/>
      <c r="C8041">
        <v>294.7</v>
      </c>
      <c r="D8041">
        <v>8</v>
      </c>
      <c r="E8041">
        <v>299.25</v>
      </c>
      <c r="F8041" t="s">
        <v>237</v>
      </c>
      <c r="G8041">
        <f>_xlfn.XLOOKUP(A8041,'List of Molecules Used'!$D$3:$D$55,'List of Molecules Used'!$E$3:$E$55,"",0,1)</f>
        <v>421</v>
      </c>
      <c r="H8041">
        <v>49.072769999999998</v>
      </c>
    </row>
    <row r="8042" spans="1:8">
      <c r="A8042" s="2" t="s">
        <v>219</v>
      </c>
      <c r="B8042" s="2"/>
      <c r="C8042">
        <v>294.7</v>
      </c>
      <c r="D8042">
        <v>8.5</v>
      </c>
      <c r="E8042">
        <v>299.20999999999998</v>
      </c>
      <c r="F8042" t="s">
        <v>237</v>
      </c>
      <c r="G8042">
        <f>_xlfn.XLOOKUP(A8042,'List of Molecules Used'!$D$3:$D$55,'List of Molecules Used'!$E$3:$E$55,"",0,1)</f>
        <v>421</v>
      </c>
      <c r="H8042">
        <v>49.072769999999998</v>
      </c>
    </row>
    <row r="8043" spans="1:8">
      <c r="A8043" s="2" t="s">
        <v>219</v>
      </c>
      <c r="B8043" s="2"/>
      <c r="C8043">
        <v>294.7</v>
      </c>
      <c r="D8043">
        <v>9</v>
      </c>
      <c r="E8043">
        <v>299.17</v>
      </c>
      <c r="F8043" t="s">
        <v>237</v>
      </c>
      <c r="G8043">
        <f>_xlfn.XLOOKUP(A8043,'List of Molecules Used'!$D$3:$D$55,'List of Molecules Used'!$E$3:$E$55,"",0,1)</f>
        <v>421</v>
      </c>
      <c r="H8043">
        <v>49.072769999999998</v>
      </c>
    </row>
    <row r="8044" spans="1:8">
      <c r="A8044" s="2" t="s">
        <v>219</v>
      </c>
      <c r="B8044" s="2"/>
      <c r="C8044">
        <v>294.7</v>
      </c>
      <c r="D8044">
        <v>9.5</v>
      </c>
      <c r="E8044">
        <v>299.14</v>
      </c>
      <c r="F8044" t="s">
        <v>237</v>
      </c>
      <c r="G8044">
        <f>_xlfn.XLOOKUP(A8044,'List of Molecules Used'!$D$3:$D$55,'List of Molecules Used'!$E$3:$E$55,"",0,1)</f>
        <v>421</v>
      </c>
      <c r="H8044">
        <v>49.072769999999998</v>
      </c>
    </row>
    <row r="8045" spans="1:8">
      <c r="A8045" s="2" t="s">
        <v>219</v>
      </c>
      <c r="B8045" s="2"/>
      <c r="C8045">
        <v>294.7</v>
      </c>
      <c r="D8045">
        <v>10</v>
      </c>
      <c r="E8045">
        <v>299.10000000000002</v>
      </c>
      <c r="F8045" t="s">
        <v>237</v>
      </c>
      <c r="G8045">
        <f>_xlfn.XLOOKUP(A8045,'List of Molecules Used'!$D$3:$D$55,'List of Molecules Used'!$E$3:$E$55,"",0,1)</f>
        <v>421</v>
      </c>
      <c r="H8045">
        <v>49.072769999999998</v>
      </c>
    </row>
    <row r="8046" spans="1:8">
      <c r="A8046" s="2" t="s">
        <v>219</v>
      </c>
      <c r="B8046" s="2"/>
      <c r="C8046">
        <v>336.8</v>
      </c>
      <c r="D8046">
        <v>1</v>
      </c>
      <c r="E8046">
        <v>251.59</v>
      </c>
      <c r="F8046" t="s">
        <v>238</v>
      </c>
      <c r="G8046">
        <f>_xlfn.XLOOKUP(A8046,'List of Molecules Used'!$D$3:$D$55,'List of Molecules Used'!$E$3:$E$55,"",0,1)</f>
        <v>421</v>
      </c>
      <c r="H8046">
        <v>49.072769999999998</v>
      </c>
    </row>
    <row r="8047" spans="1:8">
      <c r="A8047" s="2" t="s">
        <v>219</v>
      </c>
      <c r="B8047" s="2"/>
      <c r="C8047">
        <v>336.8</v>
      </c>
      <c r="D8047">
        <v>1.5</v>
      </c>
      <c r="E8047">
        <v>253.22</v>
      </c>
      <c r="F8047" t="s">
        <v>238</v>
      </c>
      <c r="G8047">
        <f>_xlfn.XLOOKUP(A8047,'List of Molecules Used'!$D$3:$D$55,'List of Molecules Used'!$E$3:$E$55,"",0,1)</f>
        <v>421</v>
      </c>
      <c r="H8047">
        <v>49.072769999999998</v>
      </c>
    </row>
    <row r="8048" spans="1:8">
      <c r="A8048" s="2" t="s">
        <v>219</v>
      </c>
      <c r="B8048" s="2"/>
      <c r="C8048">
        <v>336.8</v>
      </c>
      <c r="D8048">
        <v>2</v>
      </c>
      <c r="E8048">
        <v>255.08</v>
      </c>
      <c r="F8048" t="s">
        <v>238</v>
      </c>
      <c r="G8048">
        <f>_xlfn.XLOOKUP(A8048,'List of Molecules Used'!$D$3:$D$55,'List of Molecules Used'!$E$3:$E$55,"",0,1)</f>
        <v>421</v>
      </c>
      <c r="H8048">
        <v>49.072769999999998</v>
      </c>
    </row>
    <row r="8049" spans="1:8">
      <c r="A8049" s="2" t="s">
        <v>219</v>
      </c>
      <c r="B8049" s="2"/>
      <c r="C8049">
        <v>336.8</v>
      </c>
      <c r="D8049">
        <v>2.5</v>
      </c>
      <c r="E8049">
        <v>257.23</v>
      </c>
      <c r="F8049" t="s">
        <v>238</v>
      </c>
      <c r="G8049">
        <f>_xlfn.XLOOKUP(A8049,'List of Molecules Used'!$D$3:$D$55,'List of Molecules Used'!$E$3:$E$55,"",0,1)</f>
        <v>421</v>
      </c>
      <c r="H8049">
        <v>49.072769999999998</v>
      </c>
    </row>
    <row r="8050" spans="1:8">
      <c r="A8050" s="2" t="s">
        <v>219</v>
      </c>
      <c r="B8050" s="2"/>
      <c r="C8050">
        <v>336.8</v>
      </c>
      <c r="D8050">
        <v>3</v>
      </c>
      <c r="E8050">
        <v>259.76</v>
      </c>
      <c r="F8050" t="s">
        <v>238</v>
      </c>
      <c r="G8050">
        <f>_xlfn.XLOOKUP(A8050,'List of Molecules Used'!$D$3:$D$55,'List of Molecules Used'!$E$3:$E$55,"",0,1)</f>
        <v>421</v>
      </c>
      <c r="H8050">
        <v>49.072769999999998</v>
      </c>
    </row>
    <row r="8051" spans="1:8">
      <c r="A8051" s="2" t="s">
        <v>219</v>
      </c>
      <c r="B8051" s="2"/>
      <c r="C8051">
        <v>336.8</v>
      </c>
      <c r="D8051">
        <v>3.0670000000000002</v>
      </c>
      <c r="E8051">
        <v>260.13</v>
      </c>
      <c r="F8051" t="s">
        <v>238</v>
      </c>
      <c r="G8051">
        <f>_xlfn.XLOOKUP(A8051,'List of Molecules Used'!$D$3:$D$55,'List of Molecules Used'!$E$3:$E$55,"",0,1)</f>
        <v>421</v>
      </c>
      <c r="H8051">
        <v>49.072769999999998</v>
      </c>
    </row>
    <row r="8052" spans="1:8">
      <c r="A8052" s="2" t="s">
        <v>219</v>
      </c>
      <c r="B8052" s="2"/>
      <c r="C8052">
        <v>336.8</v>
      </c>
      <c r="D8052">
        <v>3.0670000000000002</v>
      </c>
      <c r="E8052">
        <v>325.22000000000003</v>
      </c>
      <c r="F8052" t="s">
        <v>237</v>
      </c>
      <c r="G8052">
        <f>_xlfn.XLOOKUP(A8052,'List of Molecules Used'!$D$3:$D$55,'List of Molecules Used'!$E$3:$E$55,"",0,1)</f>
        <v>421</v>
      </c>
      <c r="H8052">
        <v>49.072769999999998</v>
      </c>
    </row>
    <row r="8053" spans="1:8">
      <c r="A8053" s="2" t="s">
        <v>219</v>
      </c>
      <c r="B8053" s="2"/>
      <c r="C8053">
        <v>336.8</v>
      </c>
      <c r="D8053">
        <v>3.5</v>
      </c>
      <c r="E8053">
        <v>325.12</v>
      </c>
      <c r="F8053" t="s">
        <v>237</v>
      </c>
      <c r="G8053">
        <f>_xlfn.XLOOKUP(A8053,'List of Molecules Used'!$D$3:$D$55,'List of Molecules Used'!$E$3:$E$55,"",0,1)</f>
        <v>421</v>
      </c>
      <c r="H8053">
        <v>49.072769999999998</v>
      </c>
    </row>
    <row r="8054" spans="1:8">
      <c r="A8054" s="2" t="s">
        <v>219</v>
      </c>
      <c r="B8054" s="2"/>
      <c r="C8054">
        <v>336.8</v>
      </c>
      <c r="D8054">
        <v>4</v>
      </c>
      <c r="E8054">
        <v>325</v>
      </c>
      <c r="F8054" t="s">
        <v>237</v>
      </c>
      <c r="G8054">
        <f>_xlfn.XLOOKUP(A8054,'List of Molecules Used'!$D$3:$D$55,'List of Molecules Used'!$E$3:$E$55,"",0,1)</f>
        <v>421</v>
      </c>
      <c r="H8054">
        <v>49.072769999999998</v>
      </c>
    </row>
    <row r="8055" spans="1:8">
      <c r="A8055" s="2" t="s">
        <v>219</v>
      </c>
      <c r="B8055" s="2"/>
      <c r="C8055">
        <v>336.8</v>
      </c>
      <c r="D8055">
        <v>4.5</v>
      </c>
      <c r="E8055">
        <v>324.88</v>
      </c>
      <c r="F8055" t="s">
        <v>237</v>
      </c>
      <c r="G8055">
        <f>_xlfn.XLOOKUP(A8055,'List of Molecules Used'!$D$3:$D$55,'List of Molecules Used'!$E$3:$E$55,"",0,1)</f>
        <v>421</v>
      </c>
      <c r="H8055">
        <v>49.072769999999998</v>
      </c>
    </row>
    <row r="8056" spans="1:8">
      <c r="A8056" s="2" t="s">
        <v>219</v>
      </c>
      <c r="B8056" s="2"/>
      <c r="C8056">
        <v>336.8</v>
      </c>
      <c r="D8056">
        <v>5</v>
      </c>
      <c r="E8056">
        <v>324.76</v>
      </c>
      <c r="F8056" t="s">
        <v>237</v>
      </c>
      <c r="G8056">
        <f>_xlfn.XLOOKUP(A8056,'List of Molecules Used'!$D$3:$D$55,'List of Molecules Used'!$E$3:$E$55,"",0,1)</f>
        <v>421</v>
      </c>
      <c r="H8056">
        <v>49.072769999999998</v>
      </c>
    </row>
    <row r="8057" spans="1:8">
      <c r="A8057" s="2" t="s">
        <v>219</v>
      </c>
      <c r="B8057" s="2"/>
      <c r="C8057">
        <v>336.8</v>
      </c>
      <c r="D8057">
        <v>5.5</v>
      </c>
      <c r="E8057">
        <v>324.64</v>
      </c>
      <c r="F8057" t="s">
        <v>237</v>
      </c>
      <c r="G8057">
        <f>_xlfn.XLOOKUP(A8057,'List of Molecules Used'!$D$3:$D$55,'List of Molecules Used'!$E$3:$E$55,"",0,1)</f>
        <v>421</v>
      </c>
      <c r="H8057">
        <v>49.072769999999998</v>
      </c>
    </row>
    <row r="8058" spans="1:8">
      <c r="A8058" s="2" t="s">
        <v>219</v>
      </c>
      <c r="B8058" s="2"/>
      <c r="C8058">
        <v>336.8</v>
      </c>
      <c r="D8058">
        <v>6</v>
      </c>
      <c r="E8058">
        <v>324.52999999999997</v>
      </c>
      <c r="F8058" t="s">
        <v>237</v>
      </c>
      <c r="G8058">
        <f>_xlfn.XLOOKUP(A8058,'List of Molecules Used'!$D$3:$D$55,'List of Molecules Used'!$E$3:$E$55,"",0,1)</f>
        <v>421</v>
      </c>
      <c r="H8058">
        <v>49.072769999999998</v>
      </c>
    </row>
    <row r="8059" spans="1:8">
      <c r="A8059" s="2" t="s">
        <v>219</v>
      </c>
      <c r="B8059" s="2"/>
      <c r="C8059">
        <v>336.8</v>
      </c>
      <c r="D8059">
        <v>6.5</v>
      </c>
      <c r="E8059">
        <v>324.41000000000003</v>
      </c>
      <c r="F8059" t="s">
        <v>237</v>
      </c>
      <c r="G8059">
        <f>_xlfn.XLOOKUP(A8059,'List of Molecules Used'!$D$3:$D$55,'List of Molecules Used'!$E$3:$E$55,"",0,1)</f>
        <v>421</v>
      </c>
      <c r="H8059">
        <v>49.072769999999998</v>
      </c>
    </row>
    <row r="8060" spans="1:8">
      <c r="A8060" s="2" t="s">
        <v>219</v>
      </c>
      <c r="B8060" s="2"/>
      <c r="C8060">
        <v>336.8</v>
      </c>
      <c r="D8060">
        <v>7</v>
      </c>
      <c r="E8060">
        <v>324.3</v>
      </c>
      <c r="F8060" t="s">
        <v>237</v>
      </c>
      <c r="G8060">
        <f>_xlfn.XLOOKUP(A8060,'List of Molecules Used'!$D$3:$D$55,'List of Molecules Used'!$E$3:$E$55,"",0,1)</f>
        <v>421</v>
      </c>
      <c r="H8060">
        <v>49.072769999999998</v>
      </c>
    </row>
    <row r="8061" spans="1:8">
      <c r="A8061" s="2" t="s">
        <v>219</v>
      </c>
      <c r="B8061" s="2"/>
      <c r="C8061">
        <v>336.8</v>
      </c>
      <c r="D8061">
        <v>7.5</v>
      </c>
      <c r="E8061">
        <v>324.19</v>
      </c>
      <c r="F8061" t="s">
        <v>237</v>
      </c>
      <c r="G8061">
        <f>_xlfn.XLOOKUP(A8061,'List of Molecules Used'!$D$3:$D$55,'List of Molecules Used'!$E$3:$E$55,"",0,1)</f>
        <v>421</v>
      </c>
      <c r="H8061">
        <v>49.072769999999998</v>
      </c>
    </row>
    <row r="8062" spans="1:8">
      <c r="A8062" s="2" t="s">
        <v>219</v>
      </c>
      <c r="B8062" s="2"/>
      <c r="C8062">
        <v>336.8</v>
      </c>
      <c r="D8062">
        <v>8</v>
      </c>
      <c r="E8062">
        <v>324.08</v>
      </c>
      <c r="F8062" t="s">
        <v>237</v>
      </c>
      <c r="G8062">
        <f>_xlfn.XLOOKUP(A8062,'List of Molecules Used'!$D$3:$D$55,'List of Molecules Used'!$E$3:$E$55,"",0,1)</f>
        <v>421</v>
      </c>
      <c r="H8062">
        <v>49.072769999999998</v>
      </c>
    </row>
    <row r="8063" spans="1:8">
      <c r="A8063" s="2" t="s">
        <v>219</v>
      </c>
      <c r="B8063" s="2"/>
      <c r="C8063">
        <v>336.8</v>
      </c>
      <c r="D8063">
        <v>8.5</v>
      </c>
      <c r="E8063">
        <v>323.97000000000003</v>
      </c>
      <c r="F8063" t="s">
        <v>237</v>
      </c>
      <c r="G8063">
        <f>_xlfn.XLOOKUP(A8063,'List of Molecules Used'!$D$3:$D$55,'List of Molecules Used'!$E$3:$E$55,"",0,1)</f>
        <v>421</v>
      </c>
      <c r="H8063">
        <v>49.072769999999998</v>
      </c>
    </row>
    <row r="8064" spans="1:8">
      <c r="A8064" s="2" t="s">
        <v>219</v>
      </c>
      <c r="B8064" s="2"/>
      <c r="C8064">
        <v>336.8</v>
      </c>
      <c r="D8064">
        <v>9</v>
      </c>
      <c r="E8064">
        <v>323.86</v>
      </c>
      <c r="F8064" t="s">
        <v>237</v>
      </c>
      <c r="G8064">
        <f>_xlfn.XLOOKUP(A8064,'List of Molecules Used'!$D$3:$D$55,'List of Molecules Used'!$E$3:$E$55,"",0,1)</f>
        <v>421</v>
      </c>
      <c r="H8064">
        <v>49.072769999999998</v>
      </c>
    </row>
    <row r="8065" spans="1:8">
      <c r="A8065" s="2" t="s">
        <v>219</v>
      </c>
      <c r="B8065" s="2"/>
      <c r="C8065">
        <v>336.8</v>
      </c>
      <c r="D8065">
        <v>9.5</v>
      </c>
      <c r="E8065">
        <v>323.75</v>
      </c>
      <c r="F8065" t="s">
        <v>237</v>
      </c>
      <c r="G8065">
        <f>_xlfn.XLOOKUP(A8065,'List of Molecules Used'!$D$3:$D$55,'List of Molecules Used'!$E$3:$E$55,"",0,1)</f>
        <v>421</v>
      </c>
      <c r="H8065">
        <v>49.072769999999998</v>
      </c>
    </row>
    <row r="8066" spans="1:8">
      <c r="A8066" s="2" t="s">
        <v>219</v>
      </c>
      <c r="B8066" s="2"/>
      <c r="C8066">
        <v>336.8</v>
      </c>
      <c r="D8066">
        <v>10</v>
      </c>
      <c r="E8066">
        <v>323.64</v>
      </c>
      <c r="F8066" t="s">
        <v>237</v>
      </c>
      <c r="G8066">
        <f>_xlfn.XLOOKUP(A8066,'List of Molecules Used'!$D$3:$D$55,'List of Molecules Used'!$E$3:$E$55,"",0,1)</f>
        <v>421</v>
      </c>
      <c r="H8066">
        <v>49.072769999999998</v>
      </c>
    </row>
    <row r="8067" spans="1:8">
      <c r="A8067" s="2" t="s">
        <v>219</v>
      </c>
      <c r="B8067" s="2"/>
      <c r="C8067">
        <v>378.9</v>
      </c>
      <c r="D8067">
        <v>1</v>
      </c>
      <c r="E8067">
        <v>267.08</v>
      </c>
      <c r="F8067" t="s">
        <v>238</v>
      </c>
      <c r="G8067">
        <f>_xlfn.XLOOKUP(A8067,'List of Molecules Used'!$D$3:$D$55,'List of Molecules Used'!$E$3:$E$55,"",0,1)</f>
        <v>421</v>
      </c>
      <c r="H8067">
        <v>49.072769999999998</v>
      </c>
    </row>
    <row r="8068" spans="1:8">
      <c r="A8068" s="2" t="s">
        <v>219</v>
      </c>
      <c r="B8068" s="2"/>
      <c r="C8068">
        <v>378.9</v>
      </c>
      <c r="D8068">
        <v>1.5</v>
      </c>
      <c r="E8068">
        <v>268.06</v>
      </c>
      <c r="F8068" t="s">
        <v>238</v>
      </c>
      <c r="G8068">
        <f>_xlfn.XLOOKUP(A8068,'List of Molecules Used'!$D$3:$D$55,'List of Molecules Used'!$E$3:$E$55,"",0,1)</f>
        <v>421</v>
      </c>
      <c r="H8068">
        <v>49.072769999999998</v>
      </c>
    </row>
    <row r="8069" spans="1:8">
      <c r="A8069" s="2" t="s">
        <v>219</v>
      </c>
      <c r="B8069" s="2"/>
      <c r="C8069">
        <v>378.9</v>
      </c>
      <c r="D8069">
        <v>2</v>
      </c>
      <c r="E8069">
        <v>269.12</v>
      </c>
      <c r="F8069" t="s">
        <v>238</v>
      </c>
      <c r="G8069">
        <f>_xlfn.XLOOKUP(A8069,'List of Molecules Used'!$D$3:$D$55,'List of Molecules Used'!$E$3:$E$55,"",0,1)</f>
        <v>421</v>
      </c>
      <c r="H8069">
        <v>49.072769999999998</v>
      </c>
    </row>
    <row r="8070" spans="1:8">
      <c r="A8070" s="2" t="s">
        <v>219</v>
      </c>
      <c r="B8070" s="2"/>
      <c r="C8070">
        <v>378.9</v>
      </c>
      <c r="D8070">
        <v>2.5</v>
      </c>
      <c r="E8070">
        <v>270.27999999999997</v>
      </c>
      <c r="F8070" t="s">
        <v>238</v>
      </c>
      <c r="G8070">
        <f>_xlfn.XLOOKUP(A8070,'List of Molecules Used'!$D$3:$D$55,'List of Molecules Used'!$E$3:$E$55,"",0,1)</f>
        <v>421</v>
      </c>
      <c r="H8070">
        <v>49.072769999999998</v>
      </c>
    </row>
    <row r="8071" spans="1:8">
      <c r="A8071" s="2" t="s">
        <v>219</v>
      </c>
      <c r="B8071" s="2"/>
      <c r="C8071">
        <v>378.9</v>
      </c>
      <c r="D8071">
        <v>3</v>
      </c>
      <c r="E8071">
        <v>271.54000000000002</v>
      </c>
      <c r="F8071" t="s">
        <v>238</v>
      </c>
      <c r="G8071">
        <f>_xlfn.XLOOKUP(A8071,'List of Molecules Used'!$D$3:$D$55,'List of Molecules Used'!$E$3:$E$55,"",0,1)</f>
        <v>421</v>
      </c>
      <c r="H8071">
        <v>49.072769999999998</v>
      </c>
    </row>
    <row r="8072" spans="1:8">
      <c r="A8072" s="2" t="s">
        <v>219</v>
      </c>
      <c r="B8072" s="2"/>
      <c r="C8072">
        <v>378.9</v>
      </c>
      <c r="D8072">
        <v>3.5</v>
      </c>
      <c r="E8072">
        <v>272.92</v>
      </c>
      <c r="F8072" t="s">
        <v>238</v>
      </c>
      <c r="G8072">
        <f>_xlfn.XLOOKUP(A8072,'List of Molecules Used'!$D$3:$D$55,'List of Molecules Used'!$E$3:$E$55,"",0,1)</f>
        <v>421</v>
      </c>
      <c r="H8072">
        <v>49.072769999999998</v>
      </c>
    </row>
    <row r="8073" spans="1:8">
      <c r="A8073" s="2" t="s">
        <v>219</v>
      </c>
      <c r="B8073" s="2"/>
      <c r="C8073">
        <v>378.9</v>
      </c>
      <c r="D8073">
        <v>4</v>
      </c>
      <c r="E8073">
        <v>274.44</v>
      </c>
      <c r="F8073" t="s">
        <v>238</v>
      </c>
      <c r="G8073">
        <f>_xlfn.XLOOKUP(A8073,'List of Molecules Used'!$D$3:$D$55,'List of Molecules Used'!$E$3:$E$55,"",0,1)</f>
        <v>421</v>
      </c>
      <c r="H8073">
        <v>49.072769999999998</v>
      </c>
    </row>
    <row r="8074" spans="1:8">
      <c r="A8074" s="2" t="s">
        <v>219</v>
      </c>
      <c r="B8074" s="2"/>
      <c r="C8074">
        <v>378.9</v>
      </c>
      <c r="D8074">
        <v>4.5</v>
      </c>
      <c r="E8074">
        <v>276.12</v>
      </c>
      <c r="F8074" t="s">
        <v>238</v>
      </c>
      <c r="G8074">
        <f>_xlfn.XLOOKUP(A8074,'List of Molecules Used'!$D$3:$D$55,'List of Molecules Used'!$E$3:$E$55,"",0,1)</f>
        <v>421</v>
      </c>
      <c r="H8074">
        <v>49.072769999999998</v>
      </c>
    </row>
    <row r="8075" spans="1:8">
      <c r="A8075" s="2" t="s">
        <v>219</v>
      </c>
      <c r="B8075" s="2"/>
      <c r="C8075">
        <v>378.9</v>
      </c>
      <c r="D8075">
        <v>5</v>
      </c>
      <c r="E8075">
        <v>278.01</v>
      </c>
      <c r="F8075" t="s">
        <v>238</v>
      </c>
      <c r="G8075">
        <f>_xlfn.XLOOKUP(A8075,'List of Molecules Used'!$D$3:$D$55,'List of Molecules Used'!$E$3:$E$55,"",0,1)</f>
        <v>421</v>
      </c>
      <c r="H8075">
        <v>49.072769999999998</v>
      </c>
    </row>
    <row r="8076" spans="1:8">
      <c r="A8076" s="2" t="s">
        <v>219</v>
      </c>
      <c r="B8076" s="2"/>
      <c r="C8076">
        <v>378.9</v>
      </c>
      <c r="D8076">
        <v>5.5</v>
      </c>
      <c r="E8076">
        <v>280.13</v>
      </c>
      <c r="F8076" t="s">
        <v>238</v>
      </c>
      <c r="G8076">
        <f>_xlfn.XLOOKUP(A8076,'List of Molecules Used'!$D$3:$D$55,'List of Molecules Used'!$E$3:$E$55,"",0,1)</f>
        <v>421</v>
      </c>
      <c r="H8076">
        <v>49.072769999999998</v>
      </c>
    </row>
    <row r="8077" spans="1:8">
      <c r="A8077" s="2" t="s">
        <v>219</v>
      </c>
      <c r="B8077" s="2"/>
      <c r="C8077">
        <v>378.9</v>
      </c>
      <c r="D8077">
        <v>6</v>
      </c>
      <c r="E8077">
        <v>282.54000000000002</v>
      </c>
      <c r="F8077" t="s">
        <v>238</v>
      </c>
      <c r="G8077">
        <f>_xlfn.XLOOKUP(A8077,'List of Molecules Used'!$D$3:$D$55,'List of Molecules Used'!$E$3:$E$55,"",0,1)</f>
        <v>421</v>
      </c>
      <c r="H8077">
        <v>49.072769999999998</v>
      </c>
    </row>
    <row r="8078" spans="1:8">
      <c r="A8078" s="2" t="s">
        <v>219</v>
      </c>
      <c r="B8078" s="2"/>
      <c r="C8078">
        <v>378.9</v>
      </c>
      <c r="D8078">
        <v>6.5</v>
      </c>
      <c r="E8078">
        <v>285.31</v>
      </c>
      <c r="F8078" t="s">
        <v>238</v>
      </c>
      <c r="G8078">
        <f>_xlfn.XLOOKUP(A8078,'List of Molecules Used'!$D$3:$D$55,'List of Molecules Used'!$E$3:$E$55,"",0,1)</f>
        <v>421</v>
      </c>
      <c r="H8078">
        <v>49.072769999999998</v>
      </c>
    </row>
    <row r="8079" spans="1:8">
      <c r="A8079" s="2" t="s">
        <v>219</v>
      </c>
      <c r="B8079" s="2"/>
      <c r="C8079">
        <v>378.9</v>
      </c>
      <c r="D8079">
        <v>7</v>
      </c>
      <c r="E8079">
        <v>288.52999999999997</v>
      </c>
      <c r="F8079" t="s">
        <v>238</v>
      </c>
      <c r="G8079">
        <f>_xlfn.XLOOKUP(A8079,'List of Molecules Used'!$D$3:$D$55,'List of Molecules Used'!$E$3:$E$55,"",0,1)</f>
        <v>421</v>
      </c>
      <c r="H8079">
        <v>49.072769999999998</v>
      </c>
    </row>
    <row r="8080" spans="1:8">
      <c r="A8080" s="2" t="s">
        <v>219</v>
      </c>
      <c r="B8080" s="2"/>
      <c r="C8080">
        <v>378.9</v>
      </c>
      <c r="D8080">
        <v>7.5</v>
      </c>
      <c r="E8080">
        <v>292.35000000000002</v>
      </c>
      <c r="F8080" t="s">
        <v>238</v>
      </c>
      <c r="G8080">
        <f>_xlfn.XLOOKUP(A8080,'List of Molecules Used'!$D$3:$D$55,'List of Molecules Used'!$E$3:$E$55,"",0,1)</f>
        <v>421</v>
      </c>
      <c r="H8080">
        <v>49.072769999999998</v>
      </c>
    </row>
    <row r="8081" spans="1:8">
      <c r="A8081" s="2" t="s">
        <v>219</v>
      </c>
      <c r="B8081" s="2"/>
      <c r="C8081">
        <v>378.9</v>
      </c>
      <c r="D8081">
        <v>8</v>
      </c>
      <c r="E8081">
        <v>296.95</v>
      </c>
      <c r="F8081" t="s">
        <v>238</v>
      </c>
      <c r="G8081">
        <f>_xlfn.XLOOKUP(A8081,'List of Molecules Used'!$D$3:$D$55,'List of Molecules Used'!$E$3:$E$55,"",0,1)</f>
        <v>421</v>
      </c>
      <c r="H8081">
        <v>49.072769999999998</v>
      </c>
    </row>
    <row r="8082" spans="1:8">
      <c r="A8082" s="2" t="s">
        <v>219</v>
      </c>
      <c r="B8082" s="2"/>
      <c r="C8082">
        <v>378.9</v>
      </c>
      <c r="D8082">
        <v>8.5</v>
      </c>
      <c r="E8082">
        <v>302.64999999999998</v>
      </c>
      <c r="F8082" t="s">
        <v>238</v>
      </c>
      <c r="G8082">
        <f>_xlfn.XLOOKUP(A8082,'List of Molecules Used'!$D$3:$D$55,'List of Molecules Used'!$E$3:$E$55,"",0,1)</f>
        <v>421</v>
      </c>
      <c r="H8082">
        <v>49.072769999999998</v>
      </c>
    </row>
    <row r="8083" spans="1:8">
      <c r="A8083" s="2" t="s">
        <v>219</v>
      </c>
      <c r="B8083" s="2"/>
      <c r="C8083">
        <v>378.9</v>
      </c>
      <c r="D8083">
        <v>8.7659000000000002</v>
      </c>
      <c r="E8083">
        <v>306.29000000000002</v>
      </c>
      <c r="F8083" t="s">
        <v>238</v>
      </c>
      <c r="G8083">
        <f>_xlfn.XLOOKUP(A8083,'List of Molecules Used'!$D$3:$D$55,'List of Molecules Used'!$E$3:$E$55,"",0,1)</f>
        <v>421</v>
      </c>
      <c r="H8083">
        <v>49.072769999999998</v>
      </c>
    </row>
    <row r="8084" spans="1:8">
      <c r="A8084" s="2" t="s">
        <v>219</v>
      </c>
      <c r="B8084" s="2"/>
      <c r="C8084">
        <v>378.9</v>
      </c>
      <c r="D8084">
        <v>8.7659000000000002</v>
      </c>
      <c r="E8084">
        <v>364.23</v>
      </c>
      <c r="F8084" t="s">
        <v>237</v>
      </c>
      <c r="G8084">
        <f>_xlfn.XLOOKUP(A8084,'List of Molecules Used'!$D$3:$D$55,'List of Molecules Used'!$E$3:$E$55,"",0,1)</f>
        <v>421</v>
      </c>
      <c r="H8084">
        <v>49.072769999999998</v>
      </c>
    </row>
    <row r="8085" spans="1:8">
      <c r="A8085" s="2" t="s">
        <v>219</v>
      </c>
      <c r="B8085" s="2"/>
      <c r="C8085">
        <v>378.9</v>
      </c>
      <c r="D8085">
        <v>9</v>
      </c>
      <c r="E8085">
        <v>363.9</v>
      </c>
      <c r="F8085" t="s">
        <v>237</v>
      </c>
      <c r="G8085">
        <f>_xlfn.XLOOKUP(A8085,'List of Molecules Used'!$D$3:$D$55,'List of Molecules Used'!$E$3:$E$55,"",0,1)</f>
        <v>421</v>
      </c>
      <c r="H8085">
        <v>49.072769999999998</v>
      </c>
    </row>
    <row r="8086" spans="1:8">
      <c r="A8086" s="2" t="s">
        <v>219</v>
      </c>
      <c r="B8086" s="2"/>
      <c r="C8086">
        <v>378.9</v>
      </c>
      <c r="D8086">
        <v>9.5</v>
      </c>
      <c r="E8086">
        <v>363.2</v>
      </c>
      <c r="F8086" t="s">
        <v>237</v>
      </c>
      <c r="G8086">
        <f>_xlfn.XLOOKUP(A8086,'List of Molecules Used'!$D$3:$D$55,'List of Molecules Used'!$E$3:$E$55,"",0,1)</f>
        <v>421</v>
      </c>
      <c r="H8086">
        <v>49.072769999999998</v>
      </c>
    </row>
    <row r="8087" spans="1:8">
      <c r="A8087" s="2" t="s">
        <v>219</v>
      </c>
      <c r="B8087" s="2"/>
      <c r="C8087">
        <v>378.9</v>
      </c>
      <c r="D8087">
        <v>10</v>
      </c>
      <c r="E8087">
        <v>362.53</v>
      </c>
      <c r="F8087" t="s">
        <v>237</v>
      </c>
      <c r="G8087">
        <f>_xlfn.XLOOKUP(A8087,'List of Molecules Used'!$D$3:$D$55,'List of Molecules Used'!$E$3:$E$55,"",0,1)</f>
        <v>421</v>
      </c>
      <c r="H8087">
        <v>49.072769999999998</v>
      </c>
    </row>
    <row r="8088" spans="1:8">
      <c r="A8088" s="2" t="s">
        <v>219</v>
      </c>
      <c r="B8088" s="2"/>
      <c r="C8088">
        <v>421</v>
      </c>
      <c r="D8088">
        <v>1</v>
      </c>
      <c r="E8088">
        <v>280.79000000000002</v>
      </c>
      <c r="F8088" t="s">
        <v>238</v>
      </c>
      <c r="G8088">
        <f>_xlfn.XLOOKUP(A8088,'List of Molecules Used'!$D$3:$D$55,'List of Molecules Used'!$E$3:$E$55,"",0,1)</f>
        <v>421</v>
      </c>
      <c r="H8088">
        <v>49.072769999999998</v>
      </c>
    </row>
    <row r="8089" spans="1:8">
      <c r="A8089" s="2" t="s">
        <v>219</v>
      </c>
      <c r="B8089" s="2"/>
      <c r="C8089">
        <v>421</v>
      </c>
      <c r="D8089">
        <v>1.5</v>
      </c>
      <c r="E8089">
        <v>281.42</v>
      </c>
      <c r="F8089" t="s">
        <v>238</v>
      </c>
      <c r="G8089">
        <f>_xlfn.XLOOKUP(A8089,'List of Molecules Used'!$D$3:$D$55,'List of Molecules Used'!$E$3:$E$55,"",0,1)</f>
        <v>421</v>
      </c>
      <c r="H8089">
        <v>49.072769999999998</v>
      </c>
    </row>
    <row r="8090" spans="1:8">
      <c r="A8090" s="2" t="s">
        <v>219</v>
      </c>
      <c r="B8090" s="2"/>
      <c r="C8090">
        <v>421</v>
      </c>
      <c r="D8090">
        <v>2</v>
      </c>
      <c r="E8090">
        <v>282.08</v>
      </c>
      <c r="F8090" t="s">
        <v>238</v>
      </c>
      <c r="G8090">
        <f>_xlfn.XLOOKUP(A8090,'List of Molecules Used'!$D$3:$D$55,'List of Molecules Used'!$E$3:$E$55,"",0,1)</f>
        <v>421</v>
      </c>
      <c r="H8090">
        <v>49.072769999999998</v>
      </c>
    </row>
    <row r="8091" spans="1:8">
      <c r="A8091" s="2" t="s">
        <v>219</v>
      </c>
      <c r="B8091" s="2"/>
      <c r="C8091">
        <v>421</v>
      </c>
      <c r="D8091">
        <v>2.5</v>
      </c>
      <c r="E8091">
        <v>282.77</v>
      </c>
      <c r="F8091" t="s">
        <v>238</v>
      </c>
      <c r="G8091">
        <f>_xlfn.XLOOKUP(A8091,'List of Molecules Used'!$D$3:$D$55,'List of Molecules Used'!$E$3:$E$55,"",0,1)</f>
        <v>421</v>
      </c>
      <c r="H8091">
        <v>49.072769999999998</v>
      </c>
    </row>
    <row r="8092" spans="1:8">
      <c r="A8092" s="2" t="s">
        <v>219</v>
      </c>
      <c r="B8092" s="2"/>
      <c r="C8092">
        <v>421</v>
      </c>
      <c r="D8092">
        <v>3</v>
      </c>
      <c r="E8092">
        <v>283.51</v>
      </c>
      <c r="F8092" t="s">
        <v>238</v>
      </c>
      <c r="G8092">
        <f>_xlfn.XLOOKUP(A8092,'List of Molecules Used'!$D$3:$D$55,'List of Molecules Used'!$E$3:$E$55,"",0,1)</f>
        <v>421</v>
      </c>
      <c r="H8092">
        <v>49.072769999999998</v>
      </c>
    </row>
    <row r="8093" spans="1:8">
      <c r="A8093" s="2" t="s">
        <v>219</v>
      </c>
      <c r="B8093" s="2"/>
      <c r="C8093">
        <v>421</v>
      </c>
      <c r="D8093">
        <v>3.5</v>
      </c>
      <c r="E8093">
        <v>284.27999999999997</v>
      </c>
      <c r="F8093" t="s">
        <v>238</v>
      </c>
      <c r="G8093">
        <f>_xlfn.XLOOKUP(A8093,'List of Molecules Used'!$D$3:$D$55,'List of Molecules Used'!$E$3:$E$55,"",0,1)</f>
        <v>421</v>
      </c>
      <c r="H8093">
        <v>49.072769999999998</v>
      </c>
    </row>
    <row r="8094" spans="1:8">
      <c r="A8094" s="2" t="s">
        <v>219</v>
      </c>
      <c r="B8094" s="2"/>
      <c r="C8094">
        <v>421</v>
      </c>
      <c r="D8094">
        <v>4</v>
      </c>
      <c r="E8094">
        <v>285.10000000000002</v>
      </c>
      <c r="F8094" t="s">
        <v>238</v>
      </c>
      <c r="G8094">
        <f>_xlfn.XLOOKUP(A8094,'List of Molecules Used'!$D$3:$D$55,'List of Molecules Used'!$E$3:$E$55,"",0,1)</f>
        <v>421</v>
      </c>
      <c r="H8094">
        <v>49.072769999999998</v>
      </c>
    </row>
    <row r="8095" spans="1:8">
      <c r="A8095" s="2" t="s">
        <v>219</v>
      </c>
      <c r="B8095" s="2"/>
      <c r="C8095">
        <v>421</v>
      </c>
      <c r="D8095">
        <v>4.5</v>
      </c>
      <c r="E8095">
        <v>285.98</v>
      </c>
      <c r="F8095" t="s">
        <v>238</v>
      </c>
      <c r="G8095">
        <f>_xlfn.XLOOKUP(A8095,'List of Molecules Used'!$D$3:$D$55,'List of Molecules Used'!$E$3:$E$55,"",0,1)</f>
        <v>421</v>
      </c>
      <c r="H8095">
        <v>49.072769999999998</v>
      </c>
    </row>
    <row r="8096" spans="1:8">
      <c r="A8096" s="2" t="s">
        <v>219</v>
      </c>
      <c r="B8096" s="2"/>
      <c r="C8096">
        <v>421</v>
      </c>
      <c r="D8096">
        <v>5</v>
      </c>
      <c r="E8096">
        <v>286.89999999999998</v>
      </c>
      <c r="F8096" t="s">
        <v>238</v>
      </c>
      <c r="G8096">
        <f>_xlfn.XLOOKUP(A8096,'List of Molecules Used'!$D$3:$D$55,'List of Molecules Used'!$E$3:$E$55,"",0,1)</f>
        <v>421</v>
      </c>
      <c r="H8096">
        <v>49.072769999999998</v>
      </c>
    </row>
    <row r="8097" spans="1:8">
      <c r="A8097" s="2" t="s">
        <v>219</v>
      </c>
      <c r="B8097" s="2"/>
      <c r="C8097">
        <v>421</v>
      </c>
      <c r="D8097">
        <v>5.5</v>
      </c>
      <c r="E8097">
        <v>287.89</v>
      </c>
      <c r="F8097" t="s">
        <v>238</v>
      </c>
      <c r="G8097">
        <f>_xlfn.XLOOKUP(A8097,'List of Molecules Used'!$D$3:$D$55,'List of Molecules Used'!$E$3:$E$55,"",0,1)</f>
        <v>421</v>
      </c>
      <c r="H8097">
        <v>49.072769999999998</v>
      </c>
    </row>
    <row r="8098" spans="1:8">
      <c r="A8098" s="2" t="s">
        <v>219</v>
      </c>
      <c r="B8098" s="2"/>
      <c r="C8098">
        <v>421</v>
      </c>
      <c r="D8098">
        <v>6</v>
      </c>
      <c r="E8098">
        <v>288.94</v>
      </c>
      <c r="F8098" t="s">
        <v>238</v>
      </c>
      <c r="G8098">
        <f>_xlfn.XLOOKUP(A8098,'List of Molecules Used'!$D$3:$D$55,'List of Molecules Used'!$E$3:$E$55,"",0,1)</f>
        <v>421</v>
      </c>
      <c r="H8098">
        <v>49.072769999999998</v>
      </c>
    </row>
    <row r="8099" spans="1:8">
      <c r="A8099" s="2" t="s">
        <v>219</v>
      </c>
      <c r="B8099" s="2"/>
      <c r="C8099">
        <v>421</v>
      </c>
      <c r="D8099">
        <v>6.5</v>
      </c>
      <c r="E8099">
        <v>290.06</v>
      </c>
      <c r="F8099" t="s">
        <v>238</v>
      </c>
      <c r="G8099">
        <f>_xlfn.XLOOKUP(A8099,'List of Molecules Used'!$D$3:$D$55,'List of Molecules Used'!$E$3:$E$55,"",0,1)</f>
        <v>421</v>
      </c>
      <c r="H8099">
        <v>49.072769999999998</v>
      </c>
    </row>
    <row r="8100" spans="1:8">
      <c r="A8100" s="2" t="s">
        <v>219</v>
      </c>
      <c r="B8100" s="2"/>
      <c r="C8100">
        <v>421</v>
      </c>
      <c r="D8100">
        <v>7</v>
      </c>
      <c r="E8100">
        <v>291.26</v>
      </c>
      <c r="F8100" t="s">
        <v>238</v>
      </c>
      <c r="G8100">
        <f>_xlfn.XLOOKUP(A8100,'List of Molecules Used'!$D$3:$D$55,'List of Molecules Used'!$E$3:$E$55,"",0,1)</f>
        <v>421</v>
      </c>
      <c r="H8100">
        <v>49.072769999999998</v>
      </c>
    </row>
    <row r="8101" spans="1:8">
      <c r="A8101" s="2" t="s">
        <v>219</v>
      </c>
      <c r="B8101" s="2"/>
      <c r="C8101">
        <v>421</v>
      </c>
      <c r="D8101">
        <v>7.5</v>
      </c>
      <c r="E8101">
        <v>292.55</v>
      </c>
      <c r="F8101" t="s">
        <v>238</v>
      </c>
      <c r="G8101">
        <f>_xlfn.XLOOKUP(A8101,'List of Molecules Used'!$D$3:$D$55,'List of Molecules Used'!$E$3:$E$55,"",0,1)</f>
        <v>421</v>
      </c>
      <c r="H8101">
        <v>49.072769999999998</v>
      </c>
    </row>
    <row r="8102" spans="1:8">
      <c r="A8102" s="2" t="s">
        <v>219</v>
      </c>
      <c r="B8102" s="2"/>
      <c r="C8102">
        <v>421</v>
      </c>
      <c r="D8102">
        <v>8</v>
      </c>
      <c r="E8102">
        <v>293.94</v>
      </c>
      <c r="F8102" t="s">
        <v>238</v>
      </c>
      <c r="G8102">
        <f>_xlfn.XLOOKUP(A8102,'List of Molecules Used'!$D$3:$D$55,'List of Molecules Used'!$E$3:$E$55,"",0,1)</f>
        <v>421</v>
      </c>
      <c r="H8102">
        <v>49.072769999999998</v>
      </c>
    </row>
    <row r="8103" spans="1:8">
      <c r="A8103" s="2" t="s">
        <v>219</v>
      </c>
      <c r="B8103" s="2"/>
      <c r="C8103">
        <v>421</v>
      </c>
      <c r="D8103">
        <v>8.5</v>
      </c>
      <c r="E8103">
        <v>295.44</v>
      </c>
      <c r="F8103" t="s">
        <v>238</v>
      </c>
      <c r="G8103">
        <f>_xlfn.XLOOKUP(A8103,'List of Molecules Used'!$D$3:$D$55,'List of Molecules Used'!$E$3:$E$55,"",0,1)</f>
        <v>421</v>
      </c>
      <c r="H8103">
        <v>49.072769999999998</v>
      </c>
    </row>
    <row r="8104" spans="1:8">
      <c r="A8104" s="2" t="s">
        <v>219</v>
      </c>
      <c r="B8104" s="2"/>
      <c r="C8104">
        <v>421</v>
      </c>
      <c r="D8104">
        <v>9</v>
      </c>
      <c r="E8104">
        <v>297.07</v>
      </c>
      <c r="F8104" t="s">
        <v>238</v>
      </c>
      <c r="G8104">
        <f>_xlfn.XLOOKUP(A8104,'List of Molecules Used'!$D$3:$D$55,'List of Molecules Used'!$E$3:$E$55,"",0,1)</f>
        <v>421</v>
      </c>
      <c r="H8104">
        <v>49.072769999999998</v>
      </c>
    </row>
    <row r="8105" spans="1:8">
      <c r="A8105" s="2" t="s">
        <v>219</v>
      </c>
      <c r="B8105" s="2"/>
      <c r="C8105">
        <v>421</v>
      </c>
      <c r="D8105">
        <v>9.5</v>
      </c>
      <c r="E8105">
        <v>298.83</v>
      </c>
      <c r="F8105" t="s">
        <v>238</v>
      </c>
      <c r="G8105">
        <f>_xlfn.XLOOKUP(A8105,'List of Molecules Used'!$D$3:$D$55,'List of Molecules Used'!$E$3:$E$55,"",0,1)</f>
        <v>421</v>
      </c>
      <c r="H8105">
        <v>49.072769999999998</v>
      </c>
    </row>
    <row r="8106" spans="1:8">
      <c r="A8106" s="2" t="s">
        <v>219</v>
      </c>
      <c r="B8106" s="2"/>
      <c r="C8106">
        <v>421</v>
      </c>
      <c r="D8106">
        <v>10</v>
      </c>
      <c r="E8106">
        <v>300.76</v>
      </c>
      <c r="F8106" t="s">
        <v>238</v>
      </c>
      <c r="G8106">
        <f>_xlfn.XLOOKUP(A8106,'List of Molecules Used'!$D$3:$D$55,'List of Molecules Used'!$E$3:$E$55,"",0,1)</f>
        <v>421</v>
      </c>
      <c r="H8106">
        <v>49.072769999999998</v>
      </c>
    </row>
    <row r="8107" spans="1:8">
      <c r="A8107" s="2" t="s">
        <v>219</v>
      </c>
      <c r="B8107" s="2"/>
      <c r="C8107">
        <v>463.1</v>
      </c>
      <c r="D8107">
        <v>1</v>
      </c>
      <c r="E8107">
        <v>292.82</v>
      </c>
      <c r="F8107" t="s">
        <v>238</v>
      </c>
      <c r="G8107">
        <f>_xlfn.XLOOKUP(A8107,'List of Molecules Used'!$D$3:$D$55,'List of Molecules Used'!$E$3:$E$55,"",0,1)</f>
        <v>421</v>
      </c>
      <c r="H8107">
        <v>49.072769999999998</v>
      </c>
    </row>
    <row r="8108" spans="1:8">
      <c r="A8108" s="2" t="s">
        <v>219</v>
      </c>
      <c r="B8108" s="2"/>
      <c r="C8108">
        <v>463.1</v>
      </c>
      <c r="D8108">
        <v>1.5</v>
      </c>
      <c r="E8108">
        <v>293.25</v>
      </c>
      <c r="F8108" t="s">
        <v>238</v>
      </c>
      <c r="G8108">
        <f>_xlfn.XLOOKUP(A8108,'List of Molecules Used'!$D$3:$D$55,'List of Molecules Used'!$E$3:$E$55,"",0,1)</f>
        <v>421</v>
      </c>
      <c r="H8108">
        <v>49.072769999999998</v>
      </c>
    </row>
    <row r="8109" spans="1:8">
      <c r="A8109" s="2" t="s">
        <v>219</v>
      </c>
      <c r="B8109" s="2"/>
      <c r="C8109">
        <v>463.1</v>
      </c>
      <c r="D8109">
        <v>2</v>
      </c>
      <c r="E8109">
        <v>293.69</v>
      </c>
      <c r="F8109" t="s">
        <v>238</v>
      </c>
      <c r="G8109">
        <f>_xlfn.XLOOKUP(A8109,'List of Molecules Used'!$D$3:$D$55,'List of Molecules Used'!$E$3:$E$55,"",0,1)</f>
        <v>421</v>
      </c>
      <c r="H8109">
        <v>49.072769999999998</v>
      </c>
    </row>
    <row r="8110" spans="1:8">
      <c r="A8110" s="2" t="s">
        <v>219</v>
      </c>
      <c r="B8110" s="2"/>
      <c r="C8110">
        <v>463.1</v>
      </c>
      <c r="D8110">
        <v>2.5</v>
      </c>
      <c r="E8110">
        <v>294.14</v>
      </c>
      <c r="F8110" t="s">
        <v>238</v>
      </c>
      <c r="G8110">
        <f>_xlfn.XLOOKUP(A8110,'List of Molecules Used'!$D$3:$D$55,'List of Molecules Used'!$E$3:$E$55,"",0,1)</f>
        <v>421</v>
      </c>
      <c r="H8110">
        <v>49.072769999999998</v>
      </c>
    </row>
    <row r="8111" spans="1:8">
      <c r="A8111" s="2" t="s">
        <v>219</v>
      </c>
      <c r="B8111" s="2"/>
      <c r="C8111">
        <v>463.1</v>
      </c>
      <c r="D8111">
        <v>3</v>
      </c>
      <c r="E8111">
        <v>294.62</v>
      </c>
      <c r="F8111" t="s">
        <v>238</v>
      </c>
      <c r="G8111">
        <f>_xlfn.XLOOKUP(A8111,'List of Molecules Used'!$D$3:$D$55,'List of Molecules Used'!$E$3:$E$55,"",0,1)</f>
        <v>421</v>
      </c>
      <c r="H8111">
        <v>49.072769999999998</v>
      </c>
    </row>
    <row r="8112" spans="1:8">
      <c r="A8112" s="2" t="s">
        <v>219</v>
      </c>
      <c r="B8112" s="2"/>
      <c r="C8112">
        <v>463.1</v>
      </c>
      <c r="D8112">
        <v>3.5</v>
      </c>
      <c r="E8112">
        <v>295.11</v>
      </c>
      <c r="F8112" t="s">
        <v>238</v>
      </c>
      <c r="G8112">
        <f>_xlfn.XLOOKUP(A8112,'List of Molecules Used'!$D$3:$D$55,'List of Molecules Used'!$E$3:$E$55,"",0,1)</f>
        <v>421</v>
      </c>
      <c r="H8112">
        <v>49.072769999999998</v>
      </c>
    </row>
    <row r="8113" spans="1:8">
      <c r="A8113" s="2" t="s">
        <v>219</v>
      </c>
      <c r="B8113" s="2"/>
      <c r="C8113">
        <v>463.1</v>
      </c>
      <c r="D8113">
        <v>4</v>
      </c>
      <c r="E8113">
        <v>295.61</v>
      </c>
      <c r="F8113" t="s">
        <v>238</v>
      </c>
      <c r="G8113">
        <f>_xlfn.XLOOKUP(A8113,'List of Molecules Used'!$D$3:$D$55,'List of Molecules Used'!$E$3:$E$55,"",0,1)</f>
        <v>421</v>
      </c>
      <c r="H8113">
        <v>49.072769999999998</v>
      </c>
    </row>
    <row r="8114" spans="1:8">
      <c r="A8114" s="2" t="s">
        <v>219</v>
      </c>
      <c r="B8114" s="2"/>
      <c r="C8114">
        <v>463.1</v>
      </c>
      <c r="D8114">
        <v>4.5</v>
      </c>
      <c r="E8114">
        <v>296.14</v>
      </c>
      <c r="F8114" t="s">
        <v>238</v>
      </c>
      <c r="G8114">
        <f>_xlfn.XLOOKUP(A8114,'List of Molecules Used'!$D$3:$D$55,'List of Molecules Used'!$E$3:$E$55,"",0,1)</f>
        <v>421</v>
      </c>
      <c r="H8114">
        <v>49.072769999999998</v>
      </c>
    </row>
    <row r="8115" spans="1:8">
      <c r="A8115" s="2" t="s">
        <v>219</v>
      </c>
      <c r="B8115" s="2"/>
      <c r="C8115">
        <v>463.1</v>
      </c>
      <c r="D8115">
        <v>5</v>
      </c>
      <c r="E8115">
        <v>296.69</v>
      </c>
      <c r="F8115" t="s">
        <v>238</v>
      </c>
      <c r="G8115">
        <f>_xlfn.XLOOKUP(A8115,'List of Molecules Used'!$D$3:$D$55,'List of Molecules Used'!$E$3:$E$55,"",0,1)</f>
        <v>421</v>
      </c>
      <c r="H8115">
        <v>49.072769999999998</v>
      </c>
    </row>
    <row r="8116" spans="1:8">
      <c r="A8116" s="2" t="s">
        <v>219</v>
      </c>
      <c r="B8116" s="2"/>
      <c r="C8116">
        <v>463.1</v>
      </c>
      <c r="D8116">
        <v>5.5</v>
      </c>
      <c r="E8116">
        <v>297.26</v>
      </c>
      <c r="F8116" t="s">
        <v>238</v>
      </c>
      <c r="G8116">
        <f>_xlfn.XLOOKUP(A8116,'List of Molecules Used'!$D$3:$D$55,'List of Molecules Used'!$E$3:$E$55,"",0,1)</f>
        <v>421</v>
      </c>
      <c r="H8116">
        <v>49.072769999999998</v>
      </c>
    </row>
    <row r="8117" spans="1:8">
      <c r="A8117" s="2" t="s">
        <v>219</v>
      </c>
      <c r="B8117" s="2"/>
      <c r="C8117">
        <v>463.1</v>
      </c>
      <c r="D8117">
        <v>6</v>
      </c>
      <c r="E8117">
        <v>297.85000000000002</v>
      </c>
      <c r="F8117" t="s">
        <v>238</v>
      </c>
      <c r="G8117">
        <f>_xlfn.XLOOKUP(A8117,'List of Molecules Used'!$D$3:$D$55,'List of Molecules Used'!$E$3:$E$55,"",0,1)</f>
        <v>421</v>
      </c>
      <c r="H8117">
        <v>49.072769999999998</v>
      </c>
    </row>
    <row r="8118" spans="1:8">
      <c r="A8118" s="2" t="s">
        <v>219</v>
      </c>
      <c r="B8118" s="2"/>
      <c r="C8118">
        <v>463.1</v>
      </c>
      <c r="D8118">
        <v>6.5</v>
      </c>
      <c r="E8118">
        <v>298.45999999999998</v>
      </c>
      <c r="F8118" t="s">
        <v>238</v>
      </c>
      <c r="G8118">
        <f>_xlfn.XLOOKUP(A8118,'List of Molecules Used'!$D$3:$D$55,'List of Molecules Used'!$E$3:$E$55,"",0,1)</f>
        <v>421</v>
      </c>
      <c r="H8118">
        <v>49.072769999999998</v>
      </c>
    </row>
    <row r="8119" spans="1:8">
      <c r="A8119" s="2" t="s">
        <v>219</v>
      </c>
      <c r="B8119" s="2"/>
      <c r="C8119">
        <v>463.1</v>
      </c>
      <c r="D8119">
        <v>7</v>
      </c>
      <c r="E8119">
        <v>299.10000000000002</v>
      </c>
      <c r="F8119" t="s">
        <v>238</v>
      </c>
      <c r="G8119">
        <f>_xlfn.XLOOKUP(A8119,'List of Molecules Used'!$D$3:$D$55,'List of Molecules Used'!$E$3:$E$55,"",0,1)</f>
        <v>421</v>
      </c>
      <c r="H8119">
        <v>49.072769999999998</v>
      </c>
    </row>
    <row r="8120" spans="1:8">
      <c r="A8120" s="2" t="s">
        <v>219</v>
      </c>
      <c r="B8120" s="2"/>
      <c r="C8120">
        <v>463.1</v>
      </c>
      <c r="D8120">
        <v>7.5</v>
      </c>
      <c r="E8120">
        <v>299.76</v>
      </c>
      <c r="F8120" t="s">
        <v>238</v>
      </c>
      <c r="G8120">
        <f>_xlfn.XLOOKUP(A8120,'List of Molecules Used'!$D$3:$D$55,'List of Molecules Used'!$E$3:$E$55,"",0,1)</f>
        <v>421</v>
      </c>
      <c r="H8120">
        <v>49.072769999999998</v>
      </c>
    </row>
    <row r="8121" spans="1:8">
      <c r="A8121" s="2" t="s">
        <v>219</v>
      </c>
      <c r="B8121" s="2"/>
      <c r="C8121">
        <v>463.1</v>
      </c>
      <c r="D8121">
        <v>8</v>
      </c>
      <c r="E8121">
        <v>300.45999999999998</v>
      </c>
      <c r="F8121" t="s">
        <v>238</v>
      </c>
      <c r="G8121">
        <f>_xlfn.XLOOKUP(A8121,'List of Molecules Used'!$D$3:$D$55,'List of Molecules Used'!$E$3:$E$55,"",0,1)</f>
        <v>421</v>
      </c>
      <c r="H8121">
        <v>49.072769999999998</v>
      </c>
    </row>
    <row r="8122" spans="1:8">
      <c r="A8122" s="2" t="s">
        <v>219</v>
      </c>
      <c r="B8122" s="2"/>
      <c r="C8122">
        <v>463.1</v>
      </c>
      <c r="D8122">
        <v>8.5</v>
      </c>
      <c r="E8122">
        <v>301.18</v>
      </c>
      <c r="F8122" t="s">
        <v>238</v>
      </c>
      <c r="G8122">
        <f>_xlfn.XLOOKUP(A8122,'List of Molecules Used'!$D$3:$D$55,'List of Molecules Used'!$E$3:$E$55,"",0,1)</f>
        <v>421</v>
      </c>
      <c r="H8122">
        <v>49.072769999999998</v>
      </c>
    </row>
    <row r="8123" spans="1:8">
      <c r="A8123" s="2" t="s">
        <v>219</v>
      </c>
      <c r="B8123" s="2"/>
      <c r="C8123">
        <v>463.1</v>
      </c>
      <c r="D8123">
        <v>9</v>
      </c>
      <c r="E8123">
        <v>301.93</v>
      </c>
      <c r="F8123" t="s">
        <v>238</v>
      </c>
      <c r="G8123">
        <f>_xlfn.XLOOKUP(A8123,'List of Molecules Used'!$D$3:$D$55,'List of Molecules Used'!$E$3:$E$55,"",0,1)</f>
        <v>421</v>
      </c>
      <c r="H8123">
        <v>49.072769999999998</v>
      </c>
    </row>
    <row r="8124" spans="1:8">
      <c r="A8124" s="2" t="s">
        <v>219</v>
      </c>
      <c r="B8124" s="2"/>
      <c r="C8124">
        <v>463.1</v>
      </c>
      <c r="D8124">
        <v>9.5</v>
      </c>
      <c r="E8124">
        <v>302.72000000000003</v>
      </c>
      <c r="F8124" t="s">
        <v>238</v>
      </c>
      <c r="G8124">
        <f>_xlfn.XLOOKUP(A8124,'List of Molecules Used'!$D$3:$D$55,'List of Molecules Used'!$E$3:$E$55,"",0,1)</f>
        <v>421</v>
      </c>
      <c r="H8124">
        <v>49.072769999999998</v>
      </c>
    </row>
    <row r="8125" spans="1:8">
      <c r="A8125" s="2" t="s">
        <v>219</v>
      </c>
      <c r="B8125" s="2"/>
      <c r="C8125">
        <v>463.1</v>
      </c>
      <c r="D8125">
        <v>10</v>
      </c>
      <c r="E8125">
        <v>303.52999999999997</v>
      </c>
      <c r="F8125" t="s">
        <v>238</v>
      </c>
      <c r="G8125">
        <f>_xlfn.XLOOKUP(A8125,'List of Molecules Used'!$D$3:$D$55,'List of Molecules Used'!$E$3:$E$55,"",0,1)</f>
        <v>421</v>
      </c>
      <c r="H8125">
        <v>49.072769999999998</v>
      </c>
    </row>
  </sheetData>
  <autoFilter ref="A1:A8125" xr:uid="{454CC79B-6DD3-4876-A9C5-7C7B42EF1507}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E6B43-D886-482D-BD82-64ECAA7CEB94}">
  <dimension ref="A1:AD120"/>
  <sheetViews>
    <sheetView topLeftCell="A26" workbookViewId="0">
      <pane xSplit="1" topLeftCell="B1" activePane="topRight" state="frozen"/>
      <selection pane="topRight" activeCell="A34" sqref="A34"/>
    </sheetView>
  </sheetViews>
  <sheetFormatPr defaultRowHeight="15"/>
  <cols>
    <col min="1" max="1" width="38.42578125" bestFit="1" customWidth="1"/>
    <col min="2" max="2" width="9.42578125" bestFit="1" customWidth="1"/>
    <col min="4" max="4" width="36" bestFit="1" customWidth="1"/>
    <col min="5" max="5" width="9.28515625" bestFit="1" customWidth="1"/>
    <col min="6" max="6" width="12.140625" bestFit="1" customWidth="1"/>
    <col min="7" max="7" width="10.85546875" bestFit="1" customWidth="1"/>
    <col min="8" max="8" width="22.42578125" bestFit="1" customWidth="1"/>
    <col min="9" max="9" width="22.42578125" customWidth="1"/>
    <col min="10" max="10" width="9.140625" customWidth="1"/>
    <col min="11" max="12" width="22.42578125" customWidth="1"/>
    <col min="26" max="27" width="13.5703125" customWidth="1"/>
    <col min="29" max="29" width="20" bestFit="1" customWidth="1"/>
    <col min="30" max="30" width="25" bestFit="1" customWidth="1"/>
  </cols>
  <sheetData>
    <row r="1" spans="1:3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K1" s="16" t="s">
        <v>241</v>
      </c>
      <c r="L1" s="16"/>
      <c r="N1" s="15" t="s">
        <v>9</v>
      </c>
      <c r="O1" s="15"/>
      <c r="P1" s="15"/>
      <c r="Q1" s="15"/>
      <c r="R1" s="15"/>
      <c r="S1" s="15"/>
      <c r="T1" s="15"/>
      <c r="U1" s="15"/>
      <c r="V1" s="15"/>
      <c r="W1" s="15"/>
      <c r="Z1" s="16" t="s">
        <v>247</v>
      </c>
      <c r="AA1" s="16"/>
      <c r="AC1" t="s">
        <v>248</v>
      </c>
      <c r="AD1" t="s">
        <v>249</v>
      </c>
    </row>
    <row r="2" spans="1:30" ht="16.5">
      <c r="E2" s="3" t="s">
        <v>10</v>
      </c>
      <c r="F2" s="3" t="s">
        <v>11</v>
      </c>
      <c r="G2" s="3" t="s">
        <v>12</v>
      </c>
      <c r="I2">
        <f>SUM(H2:H55)</f>
        <v>8200</v>
      </c>
      <c r="K2" s="3" t="s">
        <v>242</v>
      </c>
      <c r="L2" s="3" t="s">
        <v>243</v>
      </c>
      <c r="N2" s="13">
        <v>0.5</v>
      </c>
      <c r="O2" s="13">
        <v>0.6</v>
      </c>
      <c r="P2" s="13">
        <v>0.7</v>
      </c>
      <c r="Q2" s="13">
        <v>0.8</v>
      </c>
      <c r="R2" s="13">
        <v>0.9</v>
      </c>
      <c r="S2" s="13">
        <v>1</v>
      </c>
      <c r="T2" s="13">
        <v>1.1000000000000001</v>
      </c>
      <c r="U2" s="13">
        <v>1.2</v>
      </c>
      <c r="V2" s="13">
        <v>1.3</v>
      </c>
      <c r="W2" s="13">
        <v>1.4</v>
      </c>
      <c r="X2" s="13">
        <v>1.5</v>
      </c>
      <c r="Z2" t="s">
        <v>245</v>
      </c>
      <c r="AA2" t="s">
        <v>246</v>
      </c>
      <c r="AD2">
        <f>SUM(AC3:AC55)</f>
        <v>40386</v>
      </c>
    </row>
    <row r="3" spans="1:30" ht="18">
      <c r="A3" t="s">
        <v>14</v>
      </c>
      <c r="B3" t="s">
        <v>15</v>
      </c>
      <c r="C3" t="s">
        <v>16</v>
      </c>
      <c r="D3" t="s">
        <v>17</v>
      </c>
      <c r="E3" s="10">
        <v>190.56399999999999</v>
      </c>
      <c r="F3" s="10">
        <v>45.991999999999997</v>
      </c>
      <c r="G3" s="10">
        <v>162.66</v>
      </c>
      <c r="H3">
        <f>COUNT(Isothermal_Data_for_T___95_282_K30[Temperature (K)])</f>
        <v>213</v>
      </c>
      <c r="K3" s="6">
        <v>90.694100000000006</v>
      </c>
      <c r="L3" s="6">
        <v>625</v>
      </c>
      <c r="N3" s="6">
        <f t="shared" ref="N3:X3" si="0">N2*$E$3</f>
        <v>95.281999999999996</v>
      </c>
      <c r="O3" s="6">
        <f t="shared" si="0"/>
        <v>114.33839999999999</v>
      </c>
      <c r="P3" s="6">
        <f t="shared" si="0"/>
        <v>133.39479999999998</v>
      </c>
      <c r="Q3" s="6">
        <f t="shared" si="0"/>
        <v>152.4512</v>
      </c>
      <c r="R3" s="6">
        <f t="shared" si="0"/>
        <v>171.5076</v>
      </c>
      <c r="S3" s="6">
        <f t="shared" si="0"/>
        <v>190.56399999999999</v>
      </c>
      <c r="T3" s="6">
        <f t="shared" si="0"/>
        <v>209.62040000000002</v>
      </c>
      <c r="U3" s="6">
        <f t="shared" si="0"/>
        <v>228.67679999999999</v>
      </c>
      <c r="V3" s="6">
        <f t="shared" si="0"/>
        <v>247.73320000000001</v>
      </c>
      <c r="W3" s="6">
        <f t="shared" si="0"/>
        <v>266.78959999999995</v>
      </c>
      <c r="X3" s="6">
        <f t="shared" si="0"/>
        <v>285.846</v>
      </c>
      <c r="Z3">
        <v>0.11695999999999999</v>
      </c>
      <c r="AA3">
        <v>45.991999999999997</v>
      </c>
      <c r="AC3">
        <f>COUNT([1]Methane!$A$2:$A$919)</f>
        <v>918</v>
      </c>
    </row>
    <row r="4" spans="1:30" ht="18">
      <c r="A4" t="s">
        <v>19</v>
      </c>
      <c r="B4" t="s">
        <v>20</v>
      </c>
      <c r="C4" t="s">
        <v>21</v>
      </c>
      <c r="D4" t="s">
        <v>22</v>
      </c>
      <c r="E4" s="10">
        <v>512.6</v>
      </c>
      <c r="F4" s="10">
        <v>81.034999999999997</v>
      </c>
      <c r="G4" s="10">
        <v>280</v>
      </c>
      <c r="H4">
        <f>COUNT(Isothermal_Data_for_T___256_30_K21[Temperature (K)])</f>
        <v>136</v>
      </c>
      <c r="K4" s="6">
        <v>175.61</v>
      </c>
      <c r="L4" s="6">
        <v>620</v>
      </c>
      <c r="N4" s="6">
        <f t="shared" ref="N4:X13" si="1">N$2*$E4</f>
        <v>256.3</v>
      </c>
      <c r="O4" s="6">
        <f t="shared" si="1"/>
        <v>307.56</v>
      </c>
      <c r="P4" s="6">
        <f t="shared" si="1"/>
        <v>358.82</v>
      </c>
      <c r="Q4" s="6">
        <f t="shared" si="1"/>
        <v>410.08000000000004</v>
      </c>
      <c r="R4" s="6">
        <f t="shared" si="1"/>
        <v>461.34000000000003</v>
      </c>
      <c r="S4" s="6">
        <f t="shared" si="1"/>
        <v>512.6</v>
      </c>
      <c r="T4" s="6">
        <f t="shared" si="1"/>
        <v>563.86000000000013</v>
      </c>
      <c r="U4" s="6">
        <f t="shared" si="1"/>
        <v>615.12</v>
      </c>
      <c r="V4" s="7">
        <f t="shared" si="1"/>
        <v>666.38000000000011</v>
      </c>
      <c r="W4" s="7">
        <f t="shared" si="1"/>
        <v>717.64</v>
      </c>
      <c r="X4" s="7">
        <f t="shared" si="1"/>
        <v>768.90000000000009</v>
      </c>
      <c r="Z4">
        <v>1.9999999999999999E-6</v>
      </c>
      <c r="AA4">
        <v>81.034999999999997</v>
      </c>
      <c r="AC4">
        <f>COUNT([1]Methanol!$A$2:$A$1201)</f>
        <v>1200</v>
      </c>
    </row>
    <row r="5" spans="1:30" ht="18">
      <c r="A5" s="1" t="s">
        <v>23</v>
      </c>
      <c r="B5" t="s">
        <v>24</v>
      </c>
      <c r="C5" s="2" t="s">
        <v>25</v>
      </c>
      <c r="D5" s="2" t="s">
        <v>26</v>
      </c>
      <c r="E5" s="11">
        <v>305.322</v>
      </c>
      <c r="F5" s="11">
        <v>48.722000000000001</v>
      </c>
      <c r="G5" s="11">
        <v>206.18</v>
      </c>
      <c r="H5" s="5">
        <f>COUNT(Isothermal_Data_for_T___152_66_K42[Temperature (K)])</f>
        <v>211</v>
      </c>
      <c r="I5" s="5"/>
      <c r="J5" s="5"/>
      <c r="K5" s="4">
        <v>90.367999999999995</v>
      </c>
      <c r="L5" s="4">
        <v>675</v>
      </c>
      <c r="M5" s="4"/>
      <c r="N5" s="6">
        <f t="shared" si="1"/>
        <v>152.661</v>
      </c>
      <c r="O5" s="6">
        <f t="shared" si="1"/>
        <v>183.19319999999999</v>
      </c>
      <c r="P5" s="6">
        <f t="shared" si="1"/>
        <v>213.72539999999998</v>
      </c>
      <c r="Q5" s="6">
        <f t="shared" si="1"/>
        <v>244.25760000000002</v>
      </c>
      <c r="R5" s="6">
        <f t="shared" si="1"/>
        <v>274.78980000000001</v>
      </c>
      <c r="S5" s="6">
        <f t="shared" si="1"/>
        <v>305.322</v>
      </c>
      <c r="T5" s="6">
        <f t="shared" si="1"/>
        <v>335.85420000000005</v>
      </c>
      <c r="U5" s="6">
        <f t="shared" si="1"/>
        <v>366.38639999999998</v>
      </c>
      <c r="V5" s="6">
        <f t="shared" si="1"/>
        <v>396.91860000000003</v>
      </c>
      <c r="W5" s="6">
        <f t="shared" si="1"/>
        <v>427.45079999999996</v>
      </c>
      <c r="X5" s="6">
        <f t="shared" si="1"/>
        <v>457.983</v>
      </c>
      <c r="Z5">
        <v>1.1E-5</v>
      </c>
      <c r="AA5">
        <v>48.722000000000001</v>
      </c>
      <c r="AC5">
        <f>COUNT([1]Ethane!$A$2:$A$977)</f>
        <v>976</v>
      </c>
    </row>
    <row r="6" spans="1:30" ht="18">
      <c r="A6" s="1" t="s">
        <v>27</v>
      </c>
      <c r="B6" s="2" t="s">
        <v>28</v>
      </c>
      <c r="C6" s="2" t="s">
        <v>29</v>
      </c>
      <c r="D6" s="2" t="s">
        <v>30</v>
      </c>
      <c r="E6" s="11">
        <v>282.35000000000002</v>
      </c>
      <c r="F6" s="11">
        <v>50.417999999999999</v>
      </c>
      <c r="G6" s="11">
        <v>214.2</v>
      </c>
      <c r="H6" s="5">
        <f>COUNT(Isothermal_Data_for_T___141_18_K54[Temperature (K)])</f>
        <v>213</v>
      </c>
      <c r="I6" s="5"/>
      <c r="J6" s="5"/>
      <c r="K6" s="4">
        <v>103.986</v>
      </c>
      <c r="L6" s="4">
        <v>450</v>
      </c>
      <c r="M6" s="4"/>
      <c r="N6" s="6">
        <f t="shared" si="1"/>
        <v>141.17500000000001</v>
      </c>
      <c r="O6" s="6">
        <f t="shared" si="1"/>
        <v>169.41</v>
      </c>
      <c r="P6" s="6">
        <f t="shared" si="1"/>
        <v>197.64500000000001</v>
      </c>
      <c r="Q6" s="6">
        <f t="shared" si="1"/>
        <v>225.88000000000002</v>
      </c>
      <c r="R6" s="6">
        <f t="shared" si="1"/>
        <v>254.11500000000004</v>
      </c>
      <c r="S6" s="6">
        <f t="shared" si="1"/>
        <v>282.35000000000002</v>
      </c>
      <c r="T6" s="6">
        <f t="shared" si="1"/>
        <v>310.58500000000004</v>
      </c>
      <c r="U6" s="6">
        <f t="shared" si="1"/>
        <v>338.82</v>
      </c>
      <c r="V6" s="6">
        <f t="shared" si="1"/>
        <v>367.05500000000006</v>
      </c>
      <c r="W6" s="6">
        <f t="shared" si="1"/>
        <v>395.29</v>
      </c>
      <c r="X6" s="6">
        <f t="shared" si="1"/>
        <v>423.52500000000003</v>
      </c>
      <c r="Z6">
        <v>1.2199999999999999E-3</v>
      </c>
      <c r="AA6">
        <v>50.417999999999999</v>
      </c>
      <c r="AC6">
        <f>COUNT([1]Ethene!$A$2:$A$1011)</f>
        <v>1010</v>
      </c>
    </row>
    <row r="7" spans="1:30" ht="18">
      <c r="A7" s="1" t="s">
        <v>31</v>
      </c>
      <c r="B7" s="2" t="s">
        <v>32</v>
      </c>
      <c r="C7" s="2" t="s">
        <v>33</v>
      </c>
      <c r="D7" s="2" t="s">
        <v>34</v>
      </c>
      <c r="E7" s="11">
        <v>369.89</v>
      </c>
      <c r="F7" s="11">
        <v>42.512</v>
      </c>
      <c r="G7" s="11">
        <v>220</v>
      </c>
      <c r="H7" s="5">
        <f>COUNT(Isothermal_Data_for_T___184_94_K66[Temperature (K)])</f>
        <v>213</v>
      </c>
      <c r="I7" s="4"/>
      <c r="J7" s="4"/>
      <c r="K7" s="4">
        <v>85.525000000000006</v>
      </c>
      <c r="L7" s="4">
        <v>650</v>
      </c>
      <c r="M7" s="4"/>
      <c r="N7" s="6">
        <f t="shared" si="1"/>
        <v>184.94499999999999</v>
      </c>
      <c r="O7" s="6">
        <f t="shared" si="1"/>
        <v>221.934</v>
      </c>
      <c r="P7" s="6">
        <f t="shared" si="1"/>
        <v>258.923</v>
      </c>
      <c r="Q7" s="6">
        <f t="shared" si="1"/>
        <v>295.91199999999998</v>
      </c>
      <c r="R7" s="6">
        <f t="shared" si="1"/>
        <v>332.90100000000001</v>
      </c>
      <c r="S7" s="6">
        <f t="shared" si="1"/>
        <v>369.89</v>
      </c>
      <c r="T7" s="6">
        <f t="shared" si="1"/>
        <v>406.87900000000002</v>
      </c>
      <c r="U7" s="6">
        <f t="shared" si="1"/>
        <v>443.86799999999999</v>
      </c>
      <c r="V7" s="6">
        <f t="shared" si="1"/>
        <v>480.85699999999997</v>
      </c>
      <c r="W7" s="6">
        <f t="shared" si="1"/>
        <v>517.846</v>
      </c>
      <c r="X7" s="6">
        <f t="shared" si="1"/>
        <v>554.83500000000004</v>
      </c>
      <c r="Z7" s="14">
        <v>1.7200000000000001E-9</v>
      </c>
      <c r="AA7">
        <v>42.512</v>
      </c>
      <c r="AC7">
        <f>COUNT([1]Propane!$A$2:$A$851)</f>
        <v>850</v>
      </c>
    </row>
    <row r="8" spans="1:30" ht="18">
      <c r="A8" s="1" t="s">
        <v>35</v>
      </c>
      <c r="B8" s="2" t="s">
        <v>36</v>
      </c>
      <c r="C8" s="2" t="s">
        <v>37</v>
      </c>
      <c r="D8" s="2" t="s">
        <v>38</v>
      </c>
      <c r="E8" s="11">
        <v>364.21</v>
      </c>
      <c r="F8" s="11">
        <v>45.55</v>
      </c>
      <c r="G8" s="11">
        <v>229.6</v>
      </c>
      <c r="H8" s="5">
        <f>COUNT(Isothermal_Data_for_T___182_10_K78[Temperature (K)])</f>
        <v>213</v>
      </c>
      <c r="I8" s="4"/>
      <c r="J8" s="4"/>
      <c r="K8" s="4">
        <v>87.953000000000003</v>
      </c>
      <c r="L8" s="4">
        <v>575</v>
      </c>
      <c r="M8" s="4"/>
      <c r="N8" s="6">
        <f t="shared" si="1"/>
        <v>182.10499999999999</v>
      </c>
      <c r="O8" s="6">
        <f t="shared" si="1"/>
        <v>218.52599999999998</v>
      </c>
      <c r="P8" s="6">
        <f t="shared" si="1"/>
        <v>254.94699999999997</v>
      </c>
      <c r="Q8" s="6">
        <f t="shared" si="1"/>
        <v>291.36799999999999</v>
      </c>
      <c r="R8" s="6">
        <f t="shared" si="1"/>
        <v>327.78899999999999</v>
      </c>
      <c r="S8" s="6">
        <f t="shared" si="1"/>
        <v>364.21</v>
      </c>
      <c r="T8" s="6">
        <f t="shared" si="1"/>
        <v>400.63100000000003</v>
      </c>
      <c r="U8" s="6">
        <f t="shared" si="1"/>
        <v>437.05199999999996</v>
      </c>
      <c r="V8" s="6">
        <f t="shared" si="1"/>
        <v>473.47300000000001</v>
      </c>
      <c r="W8" s="6">
        <f t="shared" si="1"/>
        <v>509.89399999999995</v>
      </c>
      <c r="X8" s="6">
        <f t="shared" si="1"/>
        <v>546.31499999999994</v>
      </c>
      <c r="Z8" s="14">
        <v>7.4709999999999995E-9</v>
      </c>
      <c r="AA8">
        <v>45.55</v>
      </c>
      <c r="AC8">
        <f>COUNT([1]Propene!$A$2:$A$911)</f>
        <v>910</v>
      </c>
    </row>
    <row r="9" spans="1:30" ht="18">
      <c r="A9" s="1" t="s">
        <v>39</v>
      </c>
      <c r="B9" s="2" t="s">
        <v>40</v>
      </c>
      <c r="C9" s="2" t="s">
        <v>41</v>
      </c>
      <c r="D9" s="2" t="s">
        <v>42</v>
      </c>
      <c r="E9" s="11">
        <v>402.38</v>
      </c>
      <c r="F9" s="11">
        <v>56.26</v>
      </c>
      <c r="G9" s="11">
        <v>244.92</v>
      </c>
      <c r="H9" s="5">
        <f>COUNT(Isothermal_Data_for_T___281_67_K90[Temperature (K)])</f>
        <v>84</v>
      </c>
      <c r="I9" s="4"/>
      <c r="J9" s="4"/>
      <c r="K9" s="4">
        <v>273</v>
      </c>
      <c r="L9" s="4">
        <v>474</v>
      </c>
      <c r="M9" s="4"/>
      <c r="N9" s="7">
        <f t="shared" si="1"/>
        <v>201.19</v>
      </c>
      <c r="O9" s="7">
        <f t="shared" si="1"/>
        <v>241.428</v>
      </c>
      <c r="P9" s="6">
        <f t="shared" si="1"/>
        <v>281.666</v>
      </c>
      <c r="Q9" s="6">
        <f t="shared" si="1"/>
        <v>321.904</v>
      </c>
      <c r="R9" s="6">
        <f t="shared" si="1"/>
        <v>362.142</v>
      </c>
      <c r="S9" s="6">
        <f t="shared" si="1"/>
        <v>402.38</v>
      </c>
      <c r="T9" s="6">
        <f t="shared" si="1"/>
        <v>442.61800000000005</v>
      </c>
      <c r="U9" s="7">
        <f t="shared" si="1"/>
        <v>482.85599999999999</v>
      </c>
      <c r="V9" s="7">
        <f t="shared" si="1"/>
        <v>523.09400000000005</v>
      </c>
      <c r="W9" s="7">
        <f t="shared" si="1"/>
        <v>563.33199999999999</v>
      </c>
      <c r="X9" s="7">
        <f t="shared" si="1"/>
        <v>603.56999999999994</v>
      </c>
      <c r="Z9">
        <v>1.8630000000000001E-3</v>
      </c>
      <c r="AA9">
        <v>56.26</v>
      </c>
      <c r="AC9">
        <f>COUNT([1]Propyne!$A$2:$A$1073)</f>
        <v>1072</v>
      </c>
    </row>
    <row r="10" spans="1:30" ht="18">
      <c r="A10" s="1" t="s">
        <v>43</v>
      </c>
      <c r="B10" s="2" t="s">
        <v>44</v>
      </c>
      <c r="C10" s="2" t="s">
        <v>37</v>
      </c>
      <c r="D10" s="2" t="s">
        <v>45</v>
      </c>
      <c r="E10" s="11">
        <v>398.3</v>
      </c>
      <c r="F10" s="11">
        <v>55.796999999999997</v>
      </c>
      <c r="G10" s="11">
        <v>258.5</v>
      </c>
      <c r="H10" s="5">
        <f>COUNT(Isothermal_Data_for_T___278_81_K96[Temperature (K)])</f>
        <v>97</v>
      </c>
      <c r="I10" s="4"/>
      <c r="J10" s="4"/>
      <c r="K10" s="4">
        <v>273</v>
      </c>
      <c r="L10" s="4">
        <v>473</v>
      </c>
      <c r="M10" s="4"/>
      <c r="N10" s="7">
        <f t="shared" si="1"/>
        <v>199.15</v>
      </c>
      <c r="O10" s="7">
        <f t="shared" si="1"/>
        <v>238.98</v>
      </c>
      <c r="P10" s="6">
        <f t="shared" si="1"/>
        <v>278.81</v>
      </c>
      <c r="Q10" s="6">
        <f t="shared" si="1"/>
        <v>318.64000000000004</v>
      </c>
      <c r="R10" s="6">
        <f t="shared" si="1"/>
        <v>358.47</v>
      </c>
      <c r="S10" s="6">
        <f t="shared" si="1"/>
        <v>398.3</v>
      </c>
      <c r="T10" s="6">
        <f t="shared" si="1"/>
        <v>438.13000000000005</v>
      </c>
      <c r="U10" s="7">
        <f t="shared" si="1"/>
        <v>477.96</v>
      </c>
      <c r="V10" s="7">
        <f t="shared" si="1"/>
        <v>517.79000000000008</v>
      </c>
      <c r="W10" s="7">
        <f t="shared" si="1"/>
        <v>557.62</v>
      </c>
      <c r="X10" s="7">
        <f t="shared" si="1"/>
        <v>597.45000000000005</v>
      </c>
      <c r="Z10">
        <v>6.9999999999999999E-4</v>
      </c>
      <c r="AA10">
        <v>55.796999999999997</v>
      </c>
      <c r="AC10">
        <f>COUNT([1]Cyclopropane!$A$2:$A$1045)</f>
        <v>1044</v>
      </c>
    </row>
    <row r="11" spans="1:30" ht="18">
      <c r="A11" s="1" t="s">
        <v>46</v>
      </c>
      <c r="B11" s="2" t="s">
        <v>47</v>
      </c>
      <c r="C11" s="2" t="s">
        <v>48</v>
      </c>
      <c r="D11" s="2" t="s">
        <v>49</v>
      </c>
      <c r="E11" s="11">
        <v>425.125</v>
      </c>
      <c r="F11" s="11">
        <v>37.96</v>
      </c>
      <c r="G11" s="11">
        <v>228</v>
      </c>
      <c r="H11" s="5">
        <f>COUNT(Isothermal_Data_for_T___212_56_K102[Temperature (K)])</f>
        <v>175</v>
      </c>
      <c r="I11" s="4"/>
      <c r="J11" s="4"/>
      <c r="K11" s="4">
        <v>134.89500000000001</v>
      </c>
      <c r="L11" s="4">
        <v>575</v>
      </c>
      <c r="M11" s="4"/>
      <c r="N11" s="6">
        <f t="shared" si="1"/>
        <v>212.5625</v>
      </c>
      <c r="O11" s="6">
        <f t="shared" si="1"/>
        <v>255.07499999999999</v>
      </c>
      <c r="P11" s="6">
        <f t="shared" si="1"/>
        <v>297.58749999999998</v>
      </c>
      <c r="Q11" s="6">
        <f t="shared" si="1"/>
        <v>340.1</v>
      </c>
      <c r="R11" s="6">
        <f t="shared" si="1"/>
        <v>382.61250000000001</v>
      </c>
      <c r="S11" s="6">
        <f t="shared" si="1"/>
        <v>425.125</v>
      </c>
      <c r="T11" s="6">
        <f t="shared" si="1"/>
        <v>467.63750000000005</v>
      </c>
      <c r="U11" s="6">
        <f t="shared" si="1"/>
        <v>510.15</v>
      </c>
      <c r="V11" s="6">
        <f t="shared" si="1"/>
        <v>552.66250000000002</v>
      </c>
      <c r="W11" s="7">
        <f t="shared" si="1"/>
        <v>595.17499999999995</v>
      </c>
      <c r="X11" s="7">
        <f t="shared" si="1"/>
        <v>637.6875</v>
      </c>
      <c r="Z11">
        <v>6.9999999999999999E-6</v>
      </c>
      <c r="AA11">
        <v>37.96</v>
      </c>
      <c r="AC11">
        <f>COUNT([1]Butane!$A$2:$A$761)</f>
        <v>760</v>
      </c>
    </row>
    <row r="12" spans="1:30" ht="18">
      <c r="A12" s="1" t="s">
        <v>50</v>
      </c>
      <c r="B12" s="2" t="s">
        <v>51</v>
      </c>
      <c r="C12" s="2" t="s">
        <v>48</v>
      </c>
      <c r="D12" s="2" t="s">
        <v>52</v>
      </c>
      <c r="E12" s="11">
        <v>407.81</v>
      </c>
      <c r="F12" s="11">
        <v>36.29</v>
      </c>
      <c r="G12" s="11">
        <v>225.5</v>
      </c>
      <c r="H12" s="5">
        <f>COUNT(Isothermal_Data_for_T___203_91_K3[Temperature (K)])</f>
        <v>194</v>
      </c>
      <c r="I12" s="4"/>
      <c r="J12" s="4"/>
      <c r="K12" s="4">
        <v>113.73</v>
      </c>
      <c r="L12" s="4">
        <v>575</v>
      </c>
      <c r="M12" s="4"/>
      <c r="N12" s="6">
        <f t="shared" si="1"/>
        <v>203.905</v>
      </c>
      <c r="O12" s="6">
        <f t="shared" si="1"/>
        <v>244.68599999999998</v>
      </c>
      <c r="P12" s="6">
        <f t="shared" si="1"/>
        <v>285.46699999999998</v>
      </c>
      <c r="Q12" s="6">
        <f t="shared" si="1"/>
        <v>326.24800000000005</v>
      </c>
      <c r="R12" s="6">
        <f t="shared" si="1"/>
        <v>367.029</v>
      </c>
      <c r="S12" s="6">
        <f t="shared" si="1"/>
        <v>407.81</v>
      </c>
      <c r="T12" s="6">
        <f t="shared" si="1"/>
        <v>448.59100000000007</v>
      </c>
      <c r="U12" s="6">
        <f t="shared" si="1"/>
        <v>489.37199999999996</v>
      </c>
      <c r="V12" s="6">
        <f t="shared" si="1"/>
        <v>530.15300000000002</v>
      </c>
      <c r="W12" s="6">
        <f t="shared" si="1"/>
        <v>570.93399999999997</v>
      </c>
      <c r="X12" s="7">
        <f t="shared" si="1"/>
        <v>611.71500000000003</v>
      </c>
      <c r="Z12" s="14">
        <v>2.2889999999999999E-7</v>
      </c>
      <c r="AA12">
        <v>36.29</v>
      </c>
      <c r="AC12">
        <f>COUNT([1]Isobutane!$A$2:$A$727)</f>
        <v>726</v>
      </c>
    </row>
    <row r="13" spans="1:30" ht="18">
      <c r="A13" s="1" t="s">
        <v>53</v>
      </c>
      <c r="B13" s="2" t="s">
        <v>54</v>
      </c>
      <c r="C13" s="2" t="s">
        <v>55</v>
      </c>
      <c r="D13" s="2" t="s">
        <v>56</v>
      </c>
      <c r="E13" s="11">
        <v>469.7</v>
      </c>
      <c r="F13" s="11">
        <v>33.674999999999997</v>
      </c>
      <c r="G13" s="11">
        <v>232</v>
      </c>
      <c r="H13" s="5">
        <f>COUNT(Isothermal_Data_for_T___234_85_K14[Temperature (K)])</f>
        <v>175</v>
      </c>
      <c r="I13" s="4"/>
      <c r="J13" s="4"/>
      <c r="K13" s="4">
        <v>143.47</v>
      </c>
      <c r="L13" s="4">
        <v>650</v>
      </c>
      <c r="M13" s="4"/>
      <c r="N13" s="6">
        <f t="shared" si="1"/>
        <v>234.85</v>
      </c>
      <c r="O13" s="6">
        <f t="shared" si="1"/>
        <v>281.82</v>
      </c>
      <c r="P13" s="6">
        <f t="shared" si="1"/>
        <v>328.78999999999996</v>
      </c>
      <c r="Q13" s="6">
        <f t="shared" si="1"/>
        <v>375.76</v>
      </c>
      <c r="R13" s="6">
        <f t="shared" si="1"/>
        <v>422.73</v>
      </c>
      <c r="S13" s="6">
        <f t="shared" si="1"/>
        <v>469.7</v>
      </c>
      <c r="T13" s="6">
        <f t="shared" si="1"/>
        <v>516.67000000000007</v>
      </c>
      <c r="U13" s="6">
        <f t="shared" si="1"/>
        <v>563.64</v>
      </c>
      <c r="V13" s="6">
        <f t="shared" si="1"/>
        <v>610.61</v>
      </c>
      <c r="W13" s="7">
        <f t="shared" si="1"/>
        <v>657.57999999999993</v>
      </c>
      <c r="X13" s="7">
        <f t="shared" si="1"/>
        <v>704.55</v>
      </c>
      <c r="Z13" s="14">
        <v>7.8028000000000005E-7</v>
      </c>
      <c r="AA13">
        <v>33.674999999999997</v>
      </c>
      <c r="AC13">
        <f>COUNT([1]Pentane!$A$2:$A$675)</f>
        <v>674</v>
      </c>
    </row>
    <row r="14" spans="1:30" ht="18">
      <c r="A14" s="1" t="s">
        <v>57</v>
      </c>
      <c r="B14" s="2" t="s">
        <v>58</v>
      </c>
      <c r="C14" s="2" t="s">
        <v>55</v>
      </c>
      <c r="D14" s="2" t="s">
        <v>59</v>
      </c>
      <c r="E14" s="11">
        <v>460.35</v>
      </c>
      <c r="F14" s="11">
        <v>33.78</v>
      </c>
      <c r="G14" s="11">
        <v>236</v>
      </c>
      <c r="H14" s="5">
        <f>COUNT(Isothermal_Data_for_T___230_18_K25[Temperature (K)])</f>
        <v>118</v>
      </c>
      <c r="I14" s="4"/>
      <c r="J14" s="4"/>
      <c r="K14" s="4">
        <v>112.65</v>
      </c>
      <c r="L14" s="4">
        <v>500</v>
      </c>
      <c r="M14" s="4"/>
      <c r="N14" s="6">
        <f t="shared" ref="N14:X23" si="2">N$2*$E14</f>
        <v>230.17500000000001</v>
      </c>
      <c r="O14" s="6">
        <f t="shared" si="2"/>
        <v>276.20999999999998</v>
      </c>
      <c r="P14" s="6">
        <f t="shared" si="2"/>
        <v>322.245</v>
      </c>
      <c r="Q14" s="6">
        <f t="shared" si="2"/>
        <v>368.28000000000003</v>
      </c>
      <c r="R14" s="6">
        <f t="shared" si="2"/>
        <v>414.31500000000005</v>
      </c>
      <c r="S14" s="6">
        <f t="shared" si="2"/>
        <v>460.35</v>
      </c>
      <c r="T14" s="7">
        <f t="shared" si="2"/>
        <v>506.38500000000005</v>
      </c>
      <c r="U14" s="7">
        <f t="shared" si="2"/>
        <v>552.41999999999996</v>
      </c>
      <c r="V14" s="7">
        <f t="shared" si="2"/>
        <v>598.45500000000004</v>
      </c>
      <c r="W14" s="7">
        <f t="shared" si="2"/>
        <v>644.49</v>
      </c>
      <c r="X14" s="7">
        <f t="shared" si="2"/>
        <v>690.52500000000009</v>
      </c>
      <c r="Z14" s="14">
        <v>8.9519999999999997E-10</v>
      </c>
      <c r="AA14">
        <v>33.78</v>
      </c>
      <c r="AC14">
        <f>COUNT('[1]2-Methylbutane'!$A$2:$A$675)</f>
        <v>674</v>
      </c>
    </row>
    <row r="15" spans="1:30" ht="18">
      <c r="A15" s="1" t="s">
        <v>60</v>
      </c>
      <c r="B15" s="2" t="s">
        <v>61</v>
      </c>
      <c r="C15" s="2" t="s">
        <v>55</v>
      </c>
      <c r="D15" s="2" t="s">
        <v>62</v>
      </c>
      <c r="E15" s="11">
        <v>433.74</v>
      </c>
      <c r="F15" s="11">
        <v>31.96</v>
      </c>
      <c r="G15" s="11">
        <v>236</v>
      </c>
      <c r="H15" s="5">
        <f>COUNT(Isothermal_Data_for_T___260_24_K33[Temperature (K)])</f>
        <v>137</v>
      </c>
      <c r="I15" s="2"/>
      <c r="J15" s="2"/>
      <c r="K15" s="4">
        <v>256.60000000000002</v>
      </c>
      <c r="L15" s="4">
        <v>550</v>
      </c>
      <c r="M15" s="2"/>
      <c r="N15" s="7">
        <f t="shared" si="2"/>
        <v>216.87</v>
      </c>
      <c r="O15" s="6">
        <f t="shared" si="2"/>
        <v>260.24399999999997</v>
      </c>
      <c r="P15" s="6">
        <f t="shared" si="2"/>
        <v>303.61799999999999</v>
      </c>
      <c r="Q15" s="6">
        <f t="shared" si="2"/>
        <v>346.99200000000002</v>
      </c>
      <c r="R15" s="6">
        <f t="shared" si="2"/>
        <v>390.36600000000004</v>
      </c>
      <c r="S15" s="6">
        <f t="shared" si="2"/>
        <v>433.74</v>
      </c>
      <c r="T15" s="6">
        <f t="shared" si="2"/>
        <v>477.11400000000003</v>
      </c>
      <c r="U15" s="6">
        <f t="shared" si="2"/>
        <v>520.48799999999994</v>
      </c>
      <c r="V15" s="7">
        <f t="shared" si="2"/>
        <v>563.86200000000008</v>
      </c>
      <c r="W15" s="7">
        <f t="shared" si="2"/>
        <v>607.23599999999999</v>
      </c>
      <c r="X15" s="7">
        <f t="shared" si="2"/>
        <v>650.61</v>
      </c>
      <c r="Z15" s="14">
        <v>0.35399999999999998</v>
      </c>
      <c r="AA15">
        <v>31.96</v>
      </c>
      <c r="AC15">
        <f>COUNT('[1]2,2-Dimethylpropane'!$A$2:$A$635)</f>
        <v>634</v>
      </c>
    </row>
    <row r="16" spans="1:30" ht="18">
      <c r="A16" s="1" t="s">
        <v>63</v>
      </c>
      <c r="B16" s="2" t="s">
        <v>64</v>
      </c>
      <c r="C16" s="2" t="s">
        <v>65</v>
      </c>
      <c r="D16" s="2" t="s">
        <v>66</v>
      </c>
      <c r="E16" s="11">
        <v>507.82</v>
      </c>
      <c r="F16" s="11">
        <v>30.440999999999999</v>
      </c>
      <c r="G16" s="11">
        <v>233.2</v>
      </c>
      <c r="H16" s="5">
        <f>COUNT(Isothermal_Data_for_T___253_91_K41[Temperature (K)])</f>
        <v>137</v>
      </c>
      <c r="I16" s="2"/>
      <c r="J16" s="2"/>
      <c r="K16" s="4">
        <v>177.83</v>
      </c>
      <c r="L16" s="4">
        <v>600</v>
      </c>
      <c r="M16" s="2"/>
      <c r="N16" s="6">
        <f t="shared" si="2"/>
        <v>253.91</v>
      </c>
      <c r="O16" s="6">
        <f t="shared" si="2"/>
        <v>304.69200000000001</v>
      </c>
      <c r="P16" s="6">
        <f t="shared" si="2"/>
        <v>355.47399999999999</v>
      </c>
      <c r="Q16" s="6">
        <f t="shared" si="2"/>
        <v>406.25600000000003</v>
      </c>
      <c r="R16" s="6">
        <f t="shared" si="2"/>
        <v>457.03800000000001</v>
      </c>
      <c r="S16" s="6">
        <f t="shared" si="2"/>
        <v>507.82</v>
      </c>
      <c r="T16" s="6">
        <f t="shared" si="2"/>
        <v>558.60200000000009</v>
      </c>
      <c r="U16" s="7">
        <f t="shared" si="2"/>
        <v>609.38400000000001</v>
      </c>
      <c r="V16" s="7">
        <f t="shared" si="2"/>
        <v>660.16600000000005</v>
      </c>
      <c r="W16" s="7">
        <f t="shared" si="2"/>
        <v>710.94799999999998</v>
      </c>
      <c r="X16" s="7">
        <f t="shared" si="2"/>
        <v>761.73</v>
      </c>
      <c r="Z16" s="14">
        <v>1.2E-5</v>
      </c>
      <c r="AA16">
        <v>30.440999999999999</v>
      </c>
      <c r="AC16">
        <f>COUNT([1]Hexane!$A$2:$A$611)</f>
        <v>610</v>
      </c>
    </row>
    <row r="17" spans="1:29" ht="18">
      <c r="A17" s="1" t="s">
        <v>67</v>
      </c>
      <c r="B17" s="2" t="s">
        <v>68</v>
      </c>
      <c r="C17" s="2" t="s">
        <v>65</v>
      </c>
      <c r="D17" s="2" t="s">
        <v>69</v>
      </c>
      <c r="E17" s="11">
        <v>497.7</v>
      </c>
      <c r="F17" s="11">
        <v>30.4</v>
      </c>
      <c r="G17" s="11">
        <v>234</v>
      </c>
      <c r="H17" s="5">
        <f>COUNT('2-Methylpentane'!A2:A138)</f>
        <v>137</v>
      </c>
      <c r="I17" s="2"/>
      <c r="J17" s="2"/>
      <c r="K17" s="4">
        <v>119.6</v>
      </c>
      <c r="L17" s="4">
        <v>550</v>
      </c>
      <c r="M17" s="2"/>
      <c r="N17" s="6">
        <f t="shared" si="2"/>
        <v>248.85</v>
      </c>
      <c r="O17" s="6">
        <f t="shared" si="2"/>
        <v>298.62</v>
      </c>
      <c r="P17" s="6">
        <f t="shared" si="2"/>
        <v>348.39</v>
      </c>
      <c r="Q17" s="6">
        <f t="shared" si="2"/>
        <v>398.16</v>
      </c>
      <c r="R17" s="6">
        <f t="shared" si="2"/>
        <v>447.93</v>
      </c>
      <c r="S17" s="6">
        <f t="shared" si="2"/>
        <v>497.7</v>
      </c>
      <c r="T17" s="6">
        <f t="shared" si="2"/>
        <v>547.47</v>
      </c>
      <c r="U17" s="7">
        <f t="shared" si="2"/>
        <v>597.24</v>
      </c>
      <c r="V17" s="7">
        <f t="shared" si="2"/>
        <v>647.01</v>
      </c>
      <c r="W17" s="7">
        <f t="shared" si="2"/>
        <v>696.78</v>
      </c>
      <c r="X17" s="7">
        <f t="shared" si="2"/>
        <v>746.55</v>
      </c>
      <c r="Z17" s="14">
        <v>7.6730000000000003E-11</v>
      </c>
      <c r="AA17">
        <v>30.4</v>
      </c>
      <c r="AC17">
        <f>COUNT('[1]2-Methylpentane'!$A$2:$A$607)</f>
        <v>606</v>
      </c>
    </row>
    <row r="18" spans="1:29" ht="18">
      <c r="A18" s="1" t="s">
        <v>70</v>
      </c>
      <c r="B18" s="2" t="s">
        <v>71</v>
      </c>
      <c r="C18" s="2" t="s">
        <v>72</v>
      </c>
      <c r="D18" s="2" t="s">
        <v>73</v>
      </c>
      <c r="E18" s="11">
        <v>553.6</v>
      </c>
      <c r="F18" s="11">
        <v>40.805</v>
      </c>
      <c r="G18" s="11">
        <v>271.3</v>
      </c>
      <c r="H18" s="5">
        <f>COUNT(Isothermal_Data_for_T___332_16_K60[Temperature (K)])</f>
        <v>137</v>
      </c>
      <c r="I18" s="2"/>
      <c r="J18" s="2"/>
      <c r="K18" s="4">
        <v>279.86</v>
      </c>
      <c r="L18" s="4">
        <v>700</v>
      </c>
      <c r="M18" s="2"/>
      <c r="N18" s="7">
        <f t="shared" si="2"/>
        <v>276.8</v>
      </c>
      <c r="O18" s="6">
        <f t="shared" si="2"/>
        <v>332.16</v>
      </c>
      <c r="P18" s="6">
        <f t="shared" si="2"/>
        <v>387.52</v>
      </c>
      <c r="Q18" s="6">
        <f t="shared" si="2"/>
        <v>442.88000000000005</v>
      </c>
      <c r="R18" s="6">
        <f t="shared" si="2"/>
        <v>498.24</v>
      </c>
      <c r="S18" s="6">
        <f t="shared" si="2"/>
        <v>553.6</v>
      </c>
      <c r="T18" s="6">
        <f t="shared" si="2"/>
        <v>608.96</v>
      </c>
      <c r="U18" s="6">
        <f t="shared" si="2"/>
        <v>664.32</v>
      </c>
      <c r="V18" s="7">
        <f t="shared" si="2"/>
        <v>719.68000000000006</v>
      </c>
      <c r="W18" s="7">
        <f t="shared" si="2"/>
        <v>775.04</v>
      </c>
      <c r="X18" s="7">
        <f t="shared" si="2"/>
        <v>830.40000000000009</v>
      </c>
      <c r="Z18" s="14">
        <v>5.3488000000000001E-2</v>
      </c>
      <c r="AA18">
        <v>40.805</v>
      </c>
      <c r="AC18">
        <f>COUNT([1]Cyclohexane!$A$2:$A$817)</f>
        <v>816</v>
      </c>
    </row>
    <row r="19" spans="1:29" ht="18">
      <c r="A19" s="1" t="s">
        <v>74</v>
      </c>
      <c r="B19" s="2" t="s">
        <v>75</v>
      </c>
      <c r="C19" s="2" t="s">
        <v>76</v>
      </c>
      <c r="D19" s="2" t="s">
        <v>77</v>
      </c>
      <c r="E19" s="11">
        <v>540.20000000000005</v>
      </c>
      <c r="F19" s="11">
        <v>27.357299999999999</v>
      </c>
      <c r="G19" s="11">
        <v>233</v>
      </c>
      <c r="H19" s="5">
        <f>COUNT(Isothermal_Data_for_T___270_10_K69[Temperature (K)])</f>
        <v>137</v>
      </c>
      <c r="I19" s="2"/>
      <c r="J19" s="2"/>
      <c r="K19" s="4">
        <v>182.55</v>
      </c>
      <c r="L19" s="4">
        <v>600</v>
      </c>
      <c r="M19" s="2"/>
      <c r="N19" s="6">
        <f t="shared" si="2"/>
        <v>270.10000000000002</v>
      </c>
      <c r="O19" s="6">
        <f t="shared" si="2"/>
        <v>324.12</v>
      </c>
      <c r="P19" s="6">
        <f t="shared" si="2"/>
        <v>378.14</v>
      </c>
      <c r="Q19" s="6">
        <f t="shared" si="2"/>
        <v>432.16000000000008</v>
      </c>
      <c r="R19" s="6">
        <f t="shared" si="2"/>
        <v>486.18000000000006</v>
      </c>
      <c r="S19" s="6">
        <f t="shared" si="2"/>
        <v>540.20000000000005</v>
      </c>
      <c r="T19" s="6">
        <f t="shared" si="2"/>
        <v>594.22000000000014</v>
      </c>
      <c r="U19" s="7">
        <f t="shared" si="2"/>
        <v>648.24</v>
      </c>
      <c r="V19" s="7">
        <f t="shared" si="2"/>
        <v>702.2600000000001</v>
      </c>
      <c r="W19" s="7">
        <f t="shared" si="2"/>
        <v>756.28</v>
      </c>
      <c r="X19" s="7">
        <f t="shared" si="2"/>
        <v>810.30000000000007</v>
      </c>
      <c r="Z19" s="14">
        <v>1.9999999999999999E-6</v>
      </c>
      <c r="AA19">
        <v>27.357299999999999</v>
      </c>
      <c r="AC19">
        <f>COUNT([1]Heptane!$A$2:$A$549)</f>
        <v>548</v>
      </c>
    </row>
    <row r="20" spans="1:29" ht="18">
      <c r="A20" s="1" t="s">
        <v>78</v>
      </c>
      <c r="B20" s="2" t="s">
        <v>79</v>
      </c>
      <c r="C20" s="2" t="s">
        <v>80</v>
      </c>
      <c r="D20" s="2" t="s">
        <v>81</v>
      </c>
      <c r="E20" s="11">
        <v>568.74</v>
      </c>
      <c r="F20" s="11">
        <v>24.835899999999999</v>
      </c>
      <c r="G20" s="11">
        <v>232</v>
      </c>
      <c r="H20" s="5">
        <f>COUNT(Isothermal_Data_for_T___284_37_K77[Temperature (K)])</f>
        <v>154</v>
      </c>
      <c r="I20" s="2"/>
      <c r="J20" s="2"/>
      <c r="K20" s="4">
        <v>216.37</v>
      </c>
      <c r="L20" s="4">
        <v>730</v>
      </c>
      <c r="M20" s="2"/>
      <c r="N20" s="6">
        <f t="shared" si="2"/>
        <v>284.37</v>
      </c>
      <c r="O20" s="6">
        <f t="shared" si="2"/>
        <v>341.24399999999997</v>
      </c>
      <c r="P20" s="6">
        <f t="shared" si="2"/>
        <v>398.11799999999999</v>
      </c>
      <c r="Q20" s="6">
        <f t="shared" si="2"/>
        <v>454.99200000000002</v>
      </c>
      <c r="R20" s="6">
        <f t="shared" si="2"/>
        <v>511.86600000000004</v>
      </c>
      <c r="S20" s="6">
        <f t="shared" si="2"/>
        <v>568.74</v>
      </c>
      <c r="T20" s="6">
        <f t="shared" si="2"/>
        <v>625.61400000000003</v>
      </c>
      <c r="U20" s="6">
        <f t="shared" si="2"/>
        <v>682.48799999999994</v>
      </c>
      <c r="V20" s="7">
        <f t="shared" si="2"/>
        <v>739.36200000000008</v>
      </c>
      <c r="W20" s="7">
        <f t="shared" si="2"/>
        <v>796.23599999999999</v>
      </c>
      <c r="X20" s="7">
        <f t="shared" si="2"/>
        <v>853.11</v>
      </c>
      <c r="Z20" s="14">
        <v>0</v>
      </c>
      <c r="AA20">
        <v>24.835899999999999</v>
      </c>
      <c r="AC20">
        <f>COUNT([1]Octane!$A$2:$A$499)</f>
        <v>498</v>
      </c>
    </row>
    <row r="21" spans="1:29" ht="18">
      <c r="A21" s="1" t="s">
        <v>82</v>
      </c>
      <c r="B21" s="2" t="s">
        <v>83</v>
      </c>
      <c r="C21" s="2" t="s">
        <v>84</v>
      </c>
      <c r="D21" s="2" t="s">
        <v>85</v>
      </c>
      <c r="E21" s="11">
        <v>594.54999999999995</v>
      </c>
      <c r="F21" s="11">
        <v>22.81</v>
      </c>
      <c r="G21" s="11">
        <v>232</v>
      </c>
      <c r="H21" s="5">
        <f>COUNT(Isothermal_Data_for_T___297_27_K87[Temperature (K)])</f>
        <v>118</v>
      </c>
      <c r="I21" s="2"/>
      <c r="J21" s="2"/>
      <c r="K21" s="4">
        <v>219.7</v>
      </c>
      <c r="L21" s="4">
        <v>600</v>
      </c>
      <c r="M21" s="2"/>
      <c r="N21" s="6">
        <f t="shared" si="2"/>
        <v>297.27499999999998</v>
      </c>
      <c r="O21" s="6">
        <f t="shared" si="2"/>
        <v>356.72999999999996</v>
      </c>
      <c r="P21" s="6">
        <f t="shared" si="2"/>
        <v>416.18499999999995</v>
      </c>
      <c r="Q21" s="6">
        <f t="shared" si="2"/>
        <v>475.64</v>
      </c>
      <c r="R21" s="6">
        <f t="shared" si="2"/>
        <v>535.09500000000003</v>
      </c>
      <c r="S21" s="6">
        <f t="shared" si="2"/>
        <v>594.54999999999995</v>
      </c>
      <c r="T21" s="7">
        <f t="shared" si="2"/>
        <v>654.005</v>
      </c>
      <c r="U21" s="7">
        <f t="shared" si="2"/>
        <v>713.45999999999992</v>
      </c>
      <c r="V21" s="7">
        <f t="shared" si="2"/>
        <v>772.91499999999996</v>
      </c>
      <c r="W21" s="7">
        <f t="shared" si="2"/>
        <v>832.36999999999989</v>
      </c>
      <c r="X21" s="7">
        <f t="shared" si="2"/>
        <v>891.82499999999993</v>
      </c>
      <c r="Z21" s="14">
        <v>3.9999999999999998E-6</v>
      </c>
      <c r="AA21">
        <v>22.81</v>
      </c>
      <c r="AC21">
        <f>COUNT([1]Nonane!$A$2:$A$459)</f>
        <v>458</v>
      </c>
    </row>
    <row r="22" spans="1:29" ht="18">
      <c r="A22" s="1" t="s">
        <v>86</v>
      </c>
      <c r="B22" s="2" t="s">
        <v>87</v>
      </c>
      <c r="C22" s="2" t="s">
        <v>88</v>
      </c>
      <c r="D22" s="2" t="s">
        <v>89</v>
      </c>
      <c r="E22" s="11">
        <v>617.70000000000005</v>
      </c>
      <c r="F22" s="11">
        <v>21.03</v>
      </c>
      <c r="G22" s="11">
        <v>233</v>
      </c>
      <c r="H22" s="5">
        <f>COUNT(Isothermal_Data_for_T___308_85_K95[Temperature (K)])</f>
        <v>118</v>
      </c>
      <c r="I22" s="2"/>
      <c r="J22" s="2"/>
      <c r="K22" s="4">
        <v>243.5</v>
      </c>
      <c r="L22" s="4">
        <v>675</v>
      </c>
      <c r="M22" s="2"/>
      <c r="N22" s="6">
        <f t="shared" si="2"/>
        <v>308.85000000000002</v>
      </c>
      <c r="O22" s="6">
        <f t="shared" si="2"/>
        <v>370.62</v>
      </c>
      <c r="P22" s="6">
        <f t="shared" si="2"/>
        <v>432.39</v>
      </c>
      <c r="Q22" s="6">
        <f t="shared" si="2"/>
        <v>494.16000000000008</v>
      </c>
      <c r="R22" s="6">
        <f t="shared" si="2"/>
        <v>555.93000000000006</v>
      </c>
      <c r="S22" s="6">
        <f t="shared" si="2"/>
        <v>617.70000000000005</v>
      </c>
      <c r="T22" s="7">
        <f t="shared" si="2"/>
        <v>679.47000000000014</v>
      </c>
      <c r="U22" s="7">
        <f t="shared" si="2"/>
        <v>741.24</v>
      </c>
      <c r="V22" s="7">
        <f t="shared" si="2"/>
        <v>803.0100000000001</v>
      </c>
      <c r="W22" s="7">
        <f t="shared" si="2"/>
        <v>864.78</v>
      </c>
      <c r="X22" s="7">
        <f t="shared" si="2"/>
        <v>926.55000000000007</v>
      </c>
      <c r="Z22">
        <v>1.4E-5</v>
      </c>
      <c r="AA22">
        <v>21.03</v>
      </c>
      <c r="AC22">
        <f>COUNT([1]Decane!$A$2:$A$423)</f>
        <v>422</v>
      </c>
    </row>
    <row r="23" spans="1:29" ht="18">
      <c r="A23" s="1" t="s">
        <v>90</v>
      </c>
      <c r="B23" s="2" t="s">
        <v>91</v>
      </c>
      <c r="C23" s="2" t="s">
        <v>92</v>
      </c>
      <c r="D23" s="2" t="s">
        <v>93</v>
      </c>
      <c r="E23" s="11">
        <v>658.1</v>
      </c>
      <c r="F23" s="11">
        <v>18.170000000000002</v>
      </c>
      <c r="G23" s="11">
        <v>227</v>
      </c>
      <c r="H23" s="5">
        <f>COUNT(Isothermal_Data_for_T___329_05_K104[Temperature (K)])</f>
        <v>118</v>
      </c>
      <c r="I23" s="2"/>
      <c r="J23" s="2"/>
      <c r="K23" s="4">
        <v>263.60000000000002</v>
      </c>
      <c r="L23" s="4">
        <v>700</v>
      </c>
      <c r="M23" s="2"/>
      <c r="N23" s="6">
        <f t="shared" si="2"/>
        <v>329.05</v>
      </c>
      <c r="O23" s="6">
        <f t="shared" si="2"/>
        <v>394.86</v>
      </c>
      <c r="P23" s="6">
        <f t="shared" si="2"/>
        <v>460.66999999999996</v>
      </c>
      <c r="Q23" s="6">
        <f t="shared" si="2"/>
        <v>526.48</v>
      </c>
      <c r="R23" s="6">
        <f t="shared" si="2"/>
        <v>592.29000000000008</v>
      </c>
      <c r="S23" s="6">
        <f t="shared" si="2"/>
        <v>658.1</v>
      </c>
      <c r="T23" s="7">
        <f t="shared" si="2"/>
        <v>723.91000000000008</v>
      </c>
      <c r="U23" s="7">
        <f t="shared" si="2"/>
        <v>789.72</v>
      </c>
      <c r="V23" s="7">
        <f t="shared" si="2"/>
        <v>855.53000000000009</v>
      </c>
      <c r="W23" s="7">
        <f t="shared" si="2"/>
        <v>921.33999999999992</v>
      </c>
      <c r="X23" s="7">
        <f t="shared" si="2"/>
        <v>987.15000000000009</v>
      </c>
      <c r="Z23" s="14">
        <v>6.0000000000000002E-6</v>
      </c>
      <c r="AA23">
        <v>18.170000000000002</v>
      </c>
      <c r="AC23">
        <f>COUNT([1]Dodecane!$A$2:$A$365)</f>
        <v>364</v>
      </c>
    </row>
    <row r="24" spans="1:29" ht="18">
      <c r="A24" s="1" t="s">
        <v>94</v>
      </c>
      <c r="B24" s="2" t="s">
        <v>95</v>
      </c>
      <c r="C24" s="2" t="s">
        <v>96</v>
      </c>
      <c r="D24" s="2" t="s">
        <v>97</v>
      </c>
      <c r="E24" s="11">
        <v>471.11</v>
      </c>
      <c r="F24" s="11">
        <v>44.07638</v>
      </c>
      <c r="G24" s="11">
        <v>554</v>
      </c>
      <c r="H24" s="5">
        <f>COUNT(Isothermal_Data_for_T___235_56_K111[Temperature (K)])</f>
        <v>175</v>
      </c>
      <c r="I24" s="2"/>
      <c r="J24" s="2"/>
      <c r="K24" s="4">
        <v>162.68</v>
      </c>
      <c r="L24" s="4">
        <v>625</v>
      </c>
      <c r="M24" s="2"/>
      <c r="N24" s="6">
        <f t="shared" ref="N24:X33" si="3">N$2*$E24</f>
        <v>235.55500000000001</v>
      </c>
      <c r="O24" s="6">
        <f t="shared" si="3"/>
        <v>282.666</v>
      </c>
      <c r="P24" s="6">
        <f t="shared" si="3"/>
        <v>329.77699999999999</v>
      </c>
      <c r="Q24" s="6">
        <f t="shared" si="3"/>
        <v>376.88800000000003</v>
      </c>
      <c r="R24" s="6">
        <f t="shared" si="3"/>
        <v>423.99900000000002</v>
      </c>
      <c r="S24" s="6">
        <f t="shared" si="3"/>
        <v>471.11</v>
      </c>
      <c r="T24" s="6">
        <f t="shared" si="3"/>
        <v>518.221</v>
      </c>
      <c r="U24" s="6">
        <f t="shared" si="3"/>
        <v>565.33199999999999</v>
      </c>
      <c r="V24" s="6">
        <f t="shared" si="3"/>
        <v>612.44299999999998</v>
      </c>
      <c r="W24" s="7">
        <f t="shared" si="3"/>
        <v>659.55399999999997</v>
      </c>
      <c r="X24" s="7">
        <f t="shared" si="3"/>
        <v>706.66499999999996</v>
      </c>
      <c r="Z24" s="14">
        <v>6.4999999999999994E-5</v>
      </c>
      <c r="AA24">
        <v>44.07638</v>
      </c>
      <c r="AC24">
        <f>COUNT([1]R11!$A$2:$A$883)</f>
        <v>882</v>
      </c>
    </row>
    <row r="25" spans="1:29" ht="18">
      <c r="A25" s="1" t="s">
        <v>98</v>
      </c>
      <c r="B25" s="2" t="s">
        <v>99</v>
      </c>
      <c r="C25" s="2" t="s">
        <v>100</v>
      </c>
      <c r="D25" s="2" t="s">
        <v>101</v>
      </c>
      <c r="E25" s="11">
        <v>385.12</v>
      </c>
      <c r="F25" s="11">
        <v>41.36</v>
      </c>
      <c r="G25" s="11">
        <v>565</v>
      </c>
      <c r="H25" s="5">
        <f>COUNT(Isothermal_Data_for_T___192_56_K121[Temperature (K)])</f>
        <v>175</v>
      </c>
      <c r="K25" s="6">
        <v>116.099</v>
      </c>
      <c r="L25" s="6">
        <v>525</v>
      </c>
      <c r="N25" s="6">
        <f t="shared" si="3"/>
        <v>192.56</v>
      </c>
      <c r="O25" s="6">
        <f t="shared" si="3"/>
        <v>231.072</v>
      </c>
      <c r="P25" s="6">
        <f t="shared" si="3"/>
        <v>269.584</v>
      </c>
      <c r="Q25" s="6">
        <f t="shared" si="3"/>
        <v>308.096</v>
      </c>
      <c r="R25" s="6">
        <f t="shared" si="3"/>
        <v>346.608</v>
      </c>
      <c r="S25" s="6">
        <f t="shared" si="3"/>
        <v>385.12</v>
      </c>
      <c r="T25" s="6">
        <f t="shared" si="3"/>
        <v>423.63200000000006</v>
      </c>
      <c r="U25" s="6">
        <f t="shared" si="3"/>
        <v>462.14400000000001</v>
      </c>
      <c r="V25" s="6">
        <f t="shared" si="3"/>
        <v>500.65600000000001</v>
      </c>
      <c r="W25" s="7">
        <f t="shared" si="3"/>
        <v>539.16800000000001</v>
      </c>
      <c r="X25" s="7">
        <f t="shared" si="3"/>
        <v>577.68000000000006</v>
      </c>
      <c r="Z25" s="14">
        <v>2.0000000000000002E-5</v>
      </c>
      <c r="AA25">
        <v>41.360999999999997</v>
      </c>
      <c r="AC25">
        <f>COUNT([1]R12!$A$2:$A$829)</f>
        <v>828</v>
      </c>
    </row>
    <row r="26" spans="1:29" ht="18">
      <c r="A26" s="1" t="s">
        <v>102</v>
      </c>
      <c r="B26" s="2" t="s">
        <v>103</v>
      </c>
      <c r="C26" s="2" t="s">
        <v>104</v>
      </c>
      <c r="D26" s="2" t="s">
        <v>105</v>
      </c>
      <c r="E26" s="11">
        <v>302</v>
      </c>
      <c r="F26" s="11">
        <v>38.79</v>
      </c>
      <c r="G26" s="11">
        <v>583</v>
      </c>
      <c r="H26" s="5">
        <f>COUNT(Isothermal_Data_for_T___151_00_K142[Temperature (K)])</f>
        <v>175</v>
      </c>
      <c r="K26" s="6">
        <v>92</v>
      </c>
      <c r="L26" s="6">
        <v>403</v>
      </c>
      <c r="N26" s="6">
        <f t="shared" si="3"/>
        <v>151</v>
      </c>
      <c r="O26" s="6">
        <f t="shared" si="3"/>
        <v>181.2</v>
      </c>
      <c r="P26" s="6">
        <f t="shared" si="3"/>
        <v>211.39999999999998</v>
      </c>
      <c r="Q26" s="6">
        <f t="shared" si="3"/>
        <v>241.60000000000002</v>
      </c>
      <c r="R26" s="6">
        <f t="shared" si="3"/>
        <v>271.8</v>
      </c>
      <c r="S26" s="6">
        <f t="shared" si="3"/>
        <v>302</v>
      </c>
      <c r="T26" s="6">
        <f t="shared" si="3"/>
        <v>332.20000000000005</v>
      </c>
      <c r="U26" s="6">
        <f t="shared" si="3"/>
        <v>362.4</v>
      </c>
      <c r="V26" s="6">
        <f t="shared" si="3"/>
        <v>392.6</v>
      </c>
      <c r="W26" s="7">
        <f t="shared" si="3"/>
        <v>422.79999999999995</v>
      </c>
      <c r="X26" s="7">
        <f t="shared" si="3"/>
        <v>453</v>
      </c>
      <c r="Z26" s="14">
        <v>3.0000000000000001E-6</v>
      </c>
      <c r="AA26">
        <v>38.79</v>
      </c>
      <c r="AC26">
        <f>COUNT([1]R13!$A$2:$A$775)</f>
        <v>774</v>
      </c>
    </row>
    <row r="27" spans="1:29" ht="18">
      <c r="A27" s="1" t="s">
        <v>106</v>
      </c>
      <c r="B27" s="2" t="s">
        <v>107</v>
      </c>
      <c r="C27" s="2" t="s">
        <v>108</v>
      </c>
      <c r="D27" s="2" t="s">
        <v>109</v>
      </c>
      <c r="E27" s="11">
        <v>227.51</v>
      </c>
      <c r="F27" s="11">
        <v>37.5</v>
      </c>
      <c r="G27" s="11">
        <v>625.66161</v>
      </c>
      <c r="H27" s="5">
        <f>COUNT(Isothermal_Data_for_T___136_51_K152[Temperature (K)])</f>
        <v>194</v>
      </c>
      <c r="K27" s="6">
        <v>120</v>
      </c>
      <c r="L27" s="6">
        <v>623</v>
      </c>
      <c r="N27" s="7">
        <f t="shared" si="3"/>
        <v>113.755</v>
      </c>
      <c r="O27" s="6">
        <f t="shared" si="3"/>
        <v>136.506</v>
      </c>
      <c r="P27" s="6">
        <f t="shared" si="3"/>
        <v>159.25699999999998</v>
      </c>
      <c r="Q27" s="6">
        <f t="shared" si="3"/>
        <v>182.00800000000001</v>
      </c>
      <c r="R27" s="6">
        <f t="shared" si="3"/>
        <v>204.75899999999999</v>
      </c>
      <c r="S27" s="6">
        <f t="shared" si="3"/>
        <v>227.51</v>
      </c>
      <c r="T27" s="6">
        <f t="shared" si="3"/>
        <v>250.26100000000002</v>
      </c>
      <c r="U27" s="6">
        <f t="shared" si="3"/>
        <v>273.012</v>
      </c>
      <c r="V27" s="6">
        <f t="shared" si="3"/>
        <v>295.76299999999998</v>
      </c>
      <c r="W27" s="6">
        <f t="shared" si="3"/>
        <v>318.51399999999995</v>
      </c>
      <c r="X27" s="6">
        <f t="shared" si="3"/>
        <v>341.26499999999999</v>
      </c>
      <c r="Z27" s="14">
        <v>1.0120000000000001E-3</v>
      </c>
      <c r="AA27">
        <v>37.5</v>
      </c>
      <c r="AC27">
        <f>COUNT([1]R14!$A$2:$A$747)</f>
        <v>746</v>
      </c>
    </row>
    <row r="28" spans="1:29" ht="18">
      <c r="A28" s="1" t="s">
        <v>110</v>
      </c>
      <c r="B28" s="2" t="s">
        <v>111</v>
      </c>
      <c r="C28" s="2" t="s">
        <v>112</v>
      </c>
      <c r="D28" s="2" t="s">
        <v>113</v>
      </c>
      <c r="E28" s="10">
        <v>451.48</v>
      </c>
      <c r="F28" s="10">
        <v>51.811999999999998</v>
      </c>
      <c r="G28" s="10">
        <v>526.01379999999995</v>
      </c>
      <c r="H28" s="5">
        <f>COUNT(Isothermal_Data_for_T___225_74_K163[Temperature (K)])</f>
        <v>116</v>
      </c>
      <c r="K28" s="6">
        <v>200</v>
      </c>
      <c r="L28" s="6">
        <v>473</v>
      </c>
      <c r="N28" s="6">
        <f t="shared" si="3"/>
        <v>225.74</v>
      </c>
      <c r="O28" s="6">
        <f t="shared" si="3"/>
        <v>270.88799999999998</v>
      </c>
      <c r="P28" s="6">
        <f t="shared" si="3"/>
        <v>316.036</v>
      </c>
      <c r="Q28" s="6">
        <f t="shared" si="3"/>
        <v>361.18400000000003</v>
      </c>
      <c r="R28" s="6">
        <f t="shared" si="3"/>
        <v>406.33200000000005</v>
      </c>
      <c r="S28" s="6">
        <f t="shared" si="3"/>
        <v>451.48</v>
      </c>
      <c r="T28" s="7">
        <f t="shared" si="3"/>
        <v>496.62800000000004</v>
      </c>
      <c r="U28" s="7">
        <f t="shared" si="3"/>
        <v>541.77599999999995</v>
      </c>
      <c r="V28" s="7">
        <f t="shared" si="3"/>
        <v>586.92400000000009</v>
      </c>
      <c r="W28" s="7">
        <f t="shared" si="3"/>
        <v>632.072</v>
      </c>
      <c r="X28" s="7">
        <f t="shared" si="3"/>
        <v>677.22</v>
      </c>
      <c r="Z28" s="14">
        <v>6.8280000000000005E-7</v>
      </c>
      <c r="AA28">
        <v>51.811999999999998</v>
      </c>
      <c r="AC28">
        <f>COUNT([1]R21!$A$2:$A$1037)</f>
        <v>1036</v>
      </c>
    </row>
    <row r="29" spans="1:29" ht="18">
      <c r="A29" s="1" t="s">
        <v>114</v>
      </c>
      <c r="B29" s="2" t="s">
        <v>115</v>
      </c>
      <c r="C29" s="2" t="s">
        <v>116</v>
      </c>
      <c r="D29" s="2" t="s">
        <v>117</v>
      </c>
      <c r="E29" s="11">
        <v>369.29500000000002</v>
      </c>
      <c r="F29" s="11">
        <v>49.9</v>
      </c>
      <c r="G29" s="11">
        <v>523.84199999999998</v>
      </c>
      <c r="H29" s="5">
        <f>COUNT(Isothermal_Data_for_T___184_65_K131[Temperature (K)])</f>
        <v>194</v>
      </c>
      <c r="K29" s="6">
        <v>115.73</v>
      </c>
      <c r="L29" s="6">
        <v>550</v>
      </c>
      <c r="N29" s="6">
        <f t="shared" si="3"/>
        <v>184.64750000000001</v>
      </c>
      <c r="O29" s="6">
        <f t="shared" si="3"/>
        <v>221.577</v>
      </c>
      <c r="P29" s="6">
        <f t="shared" si="3"/>
        <v>258.50650000000002</v>
      </c>
      <c r="Q29" s="6">
        <f t="shared" si="3"/>
        <v>295.43600000000004</v>
      </c>
      <c r="R29" s="6">
        <f t="shared" si="3"/>
        <v>332.3655</v>
      </c>
      <c r="S29" s="6">
        <f t="shared" si="3"/>
        <v>369.29500000000002</v>
      </c>
      <c r="T29" s="6">
        <f t="shared" si="3"/>
        <v>406.22450000000003</v>
      </c>
      <c r="U29" s="6">
        <f t="shared" si="3"/>
        <v>443.154</v>
      </c>
      <c r="V29" s="6">
        <f t="shared" si="3"/>
        <v>480.08350000000002</v>
      </c>
      <c r="W29" s="6">
        <f t="shared" si="3"/>
        <v>517.01300000000003</v>
      </c>
      <c r="X29" s="7">
        <f t="shared" si="3"/>
        <v>553.9425</v>
      </c>
      <c r="Z29" s="14">
        <v>3.9999999999999998E-6</v>
      </c>
      <c r="AA29">
        <v>49.9</v>
      </c>
      <c r="AC29">
        <f>COUNT([1]R22!$A$2:$A$997)</f>
        <v>996</v>
      </c>
    </row>
    <row r="30" spans="1:29" ht="18">
      <c r="A30" s="1" t="s">
        <v>118</v>
      </c>
      <c r="B30" s="2" t="s">
        <v>119</v>
      </c>
      <c r="C30" s="2" t="s">
        <v>120</v>
      </c>
      <c r="D30" s="2" t="s">
        <v>121</v>
      </c>
      <c r="E30" s="10">
        <v>299.29300000000001</v>
      </c>
      <c r="F30" s="10">
        <v>48.32</v>
      </c>
      <c r="G30" s="10">
        <v>527</v>
      </c>
      <c r="H30" s="5">
        <f>COUNT(Isothermal_Data_for_T___149_65_K4[Temperature (K)])</f>
        <v>213</v>
      </c>
      <c r="K30" s="6">
        <v>118.02</v>
      </c>
      <c r="L30" s="6">
        <v>475</v>
      </c>
      <c r="N30" s="6">
        <f t="shared" si="3"/>
        <v>149.6465</v>
      </c>
      <c r="O30" s="6">
        <f t="shared" si="3"/>
        <v>179.57579999999999</v>
      </c>
      <c r="P30" s="6">
        <f t="shared" si="3"/>
        <v>209.5051</v>
      </c>
      <c r="Q30" s="6">
        <f t="shared" si="3"/>
        <v>239.43440000000001</v>
      </c>
      <c r="R30" s="6">
        <f t="shared" si="3"/>
        <v>269.36369999999999</v>
      </c>
      <c r="S30" s="6">
        <f t="shared" si="3"/>
        <v>299.29300000000001</v>
      </c>
      <c r="T30" s="6">
        <f t="shared" si="3"/>
        <v>329.22230000000002</v>
      </c>
      <c r="U30" s="6">
        <f t="shared" si="3"/>
        <v>359.15159999999997</v>
      </c>
      <c r="V30" s="6">
        <f t="shared" si="3"/>
        <v>389.08090000000004</v>
      </c>
      <c r="W30" s="6">
        <f t="shared" si="3"/>
        <v>419.0102</v>
      </c>
      <c r="X30" s="6">
        <f t="shared" si="3"/>
        <v>448.93950000000001</v>
      </c>
      <c r="Z30" s="14">
        <v>5.8E-4</v>
      </c>
      <c r="AA30">
        <v>48.32</v>
      </c>
      <c r="AC30">
        <f>COUNT([1]R23!$A$2:$A$969)</f>
        <v>968</v>
      </c>
    </row>
    <row r="31" spans="1:29" ht="18">
      <c r="A31" s="1" t="s">
        <v>122</v>
      </c>
      <c r="B31" s="2" t="s">
        <v>123</v>
      </c>
      <c r="C31" s="2" t="s">
        <v>124</v>
      </c>
      <c r="D31" s="2" t="s">
        <v>125</v>
      </c>
      <c r="E31" s="10">
        <v>351.255</v>
      </c>
      <c r="F31" s="10">
        <v>57.82</v>
      </c>
      <c r="G31" s="10">
        <v>424</v>
      </c>
      <c r="H31" s="5">
        <f>COUNT(Isothermal_Data_for_T___175_63_K17[Temperature (K)])</f>
        <v>154</v>
      </c>
      <c r="K31" s="6">
        <v>136.34</v>
      </c>
      <c r="L31" s="6">
        <v>435</v>
      </c>
      <c r="N31" s="6">
        <f t="shared" si="3"/>
        <v>175.6275</v>
      </c>
      <c r="O31" s="6">
        <f t="shared" si="3"/>
        <v>210.75299999999999</v>
      </c>
      <c r="P31" s="6">
        <f t="shared" si="3"/>
        <v>245.87849999999997</v>
      </c>
      <c r="Q31" s="6">
        <f t="shared" si="3"/>
        <v>281.00400000000002</v>
      </c>
      <c r="R31" s="6">
        <f t="shared" si="3"/>
        <v>316.12950000000001</v>
      </c>
      <c r="S31" s="6">
        <f t="shared" si="3"/>
        <v>351.255</v>
      </c>
      <c r="T31" s="6">
        <f t="shared" si="3"/>
        <v>386.38050000000004</v>
      </c>
      <c r="U31" s="6">
        <f t="shared" si="3"/>
        <v>421.50599999999997</v>
      </c>
      <c r="V31" s="7">
        <f t="shared" si="3"/>
        <v>456.63150000000002</v>
      </c>
      <c r="W31" s="7">
        <f t="shared" si="3"/>
        <v>491.75699999999995</v>
      </c>
      <c r="X31" s="7">
        <f t="shared" si="3"/>
        <v>526.88249999999994</v>
      </c>
      <c r="Z31" s="14">
        <v>4.8099999999999998E-4</v>
      </c>
      <c r="AA31">
        <v>57.82</v>
      </c>
      <c r="AC31">
        <f>COUNT([1]R32!$A$2:$A$1159)</f>
        <v>1158</v>
      </c>
    </row>
    <row r="32" spans="1:29" ht="18">
      <c r="A32" s="1" t="s">
        <v>126</v>
      </c>
      <c r="B32" s="2" t="s">
        <v>127</v>
      </c>
      <c r="C32" s="2" t="s">
        <v>128</v>
      </c>
      <c r="D32" s="2" t="s">
        <v>129</v>
      </c>
      <c r="E32" s="10">
        <v>317.27999999999997</v>
      </c>
      <c r="F32" s="10">
        <v>58.97</v>
      </c>
      <c r="G32" s="10">
        <v>320</v>
      </c>
      <c r="H32" s="5">
        <f>COUNT(Isothermal_Data_for_T___158_64_K28[Temperature (K)])</f>
        <v>173</v>
      </c>
      <c r="K32" s="6">
        <v>129.82</v>
      </c>
      <c r="L32" s="6">
        <v>425</v>
      </c>
      <c r="N32" s="6">
        <f t="shared" si="3"/>
        <v>158.63999999999999</v>
      </c>
      <c r="O32" s="6">
        <f t="shared" si="3"/>
        <v>190.36799999999997</v>
      </c>
      <c r="P32" s="6">
        <f t="shared" si="3"/>
        <v>222.09599999999998</v>
      </c>
      <c r="Q32" s="6">
        <f t="shared" si="3"/>
        <v>253.82399999999998</v>
      </c>
      <c r="R32" s="6">
        <f t="shared" si="3"/>
        <v>285.55199999999996</v>
      </c>
      <c r="S32" s="6">
        <f t="shared" si="3"/>
        <v>317.27999999999997</v>
      </c>
      <c r="T32" s="6">
        <f t="shared" si="3"/>
        <v>349.00799999999998</v>
      </c>
      <c r="U32" s="6">
        <f t="shared" si="3"/>
        <v>380.73599999999993</v>
      </c>
      <c r="V32" s="6">
        <f t="shared" si="3"/>
        <v>412.464</v>
      </c>
      <c r="W32" s="7">
        <f t="shared" si="3"/>
        <v>444.19199999999995</v>
      </c>
      <c r="X32" s="7">
        <f t="shared" si="3"/>
        <v>475.91999999999996</v>
      </c>
      <c r="Z32" s="14">
        <v>3.4499999999999999E-3</v>
      </c>
      <c r="AA32">
        <v>58.97</v>
      </c>
      <c r="AC32">
        <f>COUNT([1]R41!$A$2:$A$1181)</f>
        <v>1180</v>
      </c>
    </row>
    <row r="33" spans="1:29" ht="18">
      <c r="A33" s="1" t="s">
        <v>130</v>
      </c>
      <c r="B33" s="2" t="s">
        <v>131</v>
      </c>
      <c r="C33" s="2" t="s">
        <v>132</v>
      </c>
      <c r="D33" s="2" t="s">
        <v>133</v>
      </c>
      <c r="E33" s="10">
        <v>487.21</v>
      </c>
      <c r="F33" s="10">
        <v>33.921999999999997</v>
      </c>
      <c r="G33" s="10">
        <v>560</v>
      </c>
      <c r="H33" s="5">
        <f>COUNT('R113'!A2:A119)</f>
        <v>118</v>
      </c>
      <c r="K33" s="6">
        <v>236.93</v>
      </c>
      <c r="L33" s="6">
        <v>525</v>
      </c>
      <c r="N33" s="6">
        <f t="shared" si="3"/>
        <v>243.60499999999999</v>
      </c>
      <c r="O33" s="6">
        <f t="shared" si="3"/>
        <v>292.32599999999996</v>
      </c>
      <c r="P33" s="6">
        <f t="shared" si="3"/>
        <v>341.04699999999997</v>
      </c>
      <c r="Q33" s="6">
        <f t="shared" si="3"/>
        <v>389.76800000000003</v>
      </c>
      <c r="R33" s="6">
        <f t="shared" si="3"/>
        <v>438.48899999999998</v>
      </c>
      <c r="S33" s="6">
        <f t="shared" si="3"/>
        <v>487.21</v>
      </c>
      <c r="T33" s="7">
        <f t="shared" si="3"/>
        <v>535.93100000000004</v>
      </c>
      <c r="U33" s="7">
        <f t="shared" si="3"/>
        <v>584.65199999999993</v>
      </c>
      <c r="V33" s="7">
        <f t="shared" si="3"/>
        <v>633.37300000000005</v>
      </c>
      <c r="W33" s="7">
        <f t="shared" si="3"/>
        <v>682.09399999999994</v>
      </c>
      <c r="X33" s="7">
        <f t="shared" si="3"/>
        <v>730.81499999999994</v>
      </c>
      <c r="Z33" s="14">
        <v>1.8710000000000001E-2</v>
      </c>
      <c r="AA33">
        <v>33.921999999999997</v>
      </c>
      <c r="AC33">
        <f>COUNT([1]R113!$A$2:$A$681)</f>
        <v>680</v>
      </c>
    </row>
    <row r="34" spans="1:29" ht="18">
      <c r="A34" s="1" t="s">
        <v>134</v>
      </c>
      <c r="B34" s="2" t="s">
        <v>135</v>
      </c>
      <c r="C34" s="2" t="s">
        <v>136</v>
      </c>
      <c r="D34" s="2" t="s">
        <v>137</v>
      </c>
      <c r="E34" s="10">
        <v>418.83</v>
      </c>
      <c r="F34" s="10">
        <v>32.57</v>
      </c>
      <c r="G34" s="10">
        <v>579.97</v>
      </c>
      <c r="H34" s="5">
        <f>COUNT(Isothermal_Data_for_T___293_18_K13[Temperature (K)])</f>
        <v>118</v>
      </c>
      <c r="I34" t="s">
        <v>138</v>
      </c>
      <c r="K34" s="6">
        <v>273.14999999999998</v>
      </c>
      <c r="L34" s="6">
        <v>507</v>
      </c>
      <c r="N34" s="7">
        <f t="shared" ref="N34:X43" si="4">N$2*$E34</f>
        <v>209.41499999999999</v>
      </c>
      <c r="O34" s="7">
        <f t="shared" si="4"/>
        <v>251.29799999999997</v>
      </c>
      <c r="P34" s="6">
        <f t="shared" si="4"/>
        <v>293.18099999999998</v>
      </c>
      <c r="Q34" s="6">
        <f t="shared" si="4"/>
        <v>335.06400000000002</v>
      </c>
      <c r="R34" s="6">
        <f t="shared" si="4"/>
        <v>376.947</v>
      </c>
      <c r="S34" s="6">
        <f t="shared" si="4"/>
        <v>418.83</v>
      </c>
      <c r="T34" s="6">
        <f t="shared" si="4"/>
        <v>460.71300000000002</v>
      </c>
      <c r="U34" s="6">
        <f t="shared" si="4"/>
        <v>502.59599999999995</v>
      </c>
      <c r="V34" s="7">
        <f t="shared" si="4"/>
        <v>544.47900000000004</v>
      </c>
      <c r="W34" s="7">
        <f t="shared" si="4"/>
        <v>586.36199999999997</v>
      </c>
      <c r="X34" s="7">
        <f t="shared" si="4"/>
        <v>628.245</v>
      </c>
      <c r="Z34" s="14">
        <v>2.0219999999999999E-3</v>
      </c>
      <c r="AA34">
        <v>32.57</v>
      </c>
      <c r="AC34">
        <f>COUNT([1]R114!$A$2:$A$635)</f>
        <v>634</v>
      </c>
    </row>
    <row r="35" spans="1:29" ht="18">
      <c r="A35" s="1" t="s">
        <v>139</v>
      </c>
      <c r="B35" s="2" t="s">
        <v>140</v>
      </c>
      <c r="C35" s="2" t="s">
        <v>141</v>
      </c>
      <c r="D35" s="2" t="s">
        <v>142</v>
      </c>
      <c r="E35" s="10">
        <v>353.1</v>
      </c>
      <c r="F35" s="10">
        <v>31.29</v>
      </c>
      <c r="G35" s="10">
        <v>615</v>
      </c>
      <c r="H35" s="5">
        <f>COUNT(Isothermal_Data_for_T___176_55_K23[Temperature (K)])</f>
        <v>213</v>
      </c>
      <c r="K35" s="6">
        <v>173.75</v>
      </c>
      <c r="L35" s="6">
        <v>550</v>
      </c>
      <c r="N35" s="6">
        <f t="shared" si="4"/>
        <v>176.55</v>
      </c>
      <c r="O35" s="6">
        <f t="shared" si="4"/>
        <v>211.86</v>
      </c>
      <c r="P35" s="6">
        <f t="shared" si="4"/>
        <v>247.17</v>
      </c>
      <c r="Q35" s="6">
        <f t="shared" si="4"/>
        <v>282.48</v>
      </c>
      <c r="R35" s="6">
        <f t="shared" si="4"/>
        <v>317.79000000000002</v>
      </c>
      <c r="S35" s="6">
        <f t="shared" si="4"/>
        <v>353.1</v>
      </c>
      <c r="T35" s="6">
        <f t="shared" si="4"/>
        <v>388.41000000000008</v>
      </c>
      <c r="U35" s="6">
        <f t="shared" si="4"/>
        <v>423.72</v>
      </c>
      <c r="V35" s="6">
        <f t="shared" si="4"/>
        <v>459.03000000000003</v>
      </c>
      <c r="W35" s="6">
        <f t="shared" si="4"/>
        <v>494.34</v>
      </c>
      <c r="X35" s="6">
        <f t="shared" si="4"/>
        <v>529.65000000000009</v>
      </c>
      <c r="Z35" s="14">
        <v>2.213E-2</v>
      </c>
      <c r="AA35">
        <v>31.29</v>
      </c>
      <c r="AC35">
        <f>COUNT([1]R115!$A$2:$A$627)</f>
        <v>626</v>
      </c>
    </row>
    <row r="36" spans="1:29" ht="18">
      <c r="A36" s="1" t="s">
        <v>143</v>
      </c>
      <c r="B36" s="2" t="s">
        <v>144</v>
      </c>
      <c r="C36" s="2" t="s">
        <v>145</v>
      </c>
      <c r="D36" s="2" t="s">
        <v>146</v>
      </c>
      <c r="E36" s="10">
        <v>293.02999999999997</v>
      </c>
      <c r="F36" s="10">
        <v>30.48</v>
      </c>
      <c r="G36" s="10">
        <v>613.29999999999995</v>
      </c>
      <c r="H36" s="5">
        <f>COUNT(Isothermal_Data_for_T___175_82_K39[Temperature (K)])</f>
        <v>175</v>
      </c>
      <c r="K36" s="6">
        <v>173.1</v>
      </c>
      <c r="L36" s="6">
        <v>425</v>
      </c>
      <c r="N36" s="7">
        <f t="shared" si="4"/>
        <v>146.51499999999999</v>
      </c>
      <c r="O36" s="6">
        <f t="shared" si="4"/>
        <v>175.81799999999998</v>
      </c>
      <c r="P36" s="6">
        <f t="shared" si="4"/>
        <v>205.12099999999998</v>
      </c>
      <c r="Q36" s="6">
        <f t="shared" si="4"/>
        <v>234.42399999999998</v>
      </c>
      <c r="R36" s="6">
        <f t="shared" si="4"/>
        <v>263.72699999999998</v>
      </c>
      <c r="S36" s="6">
        <f t="shared" si="4"/>
        <v>293.02999999999997</v>
      </c>
      <c r="T36" s="6">
        <f t="shared" si="4"/>
        <v>322.33299999999997</v>
      </c>
      <c r="U36" s="6">
        <f t="shared" si="4"/>
        <v>351.63599999999997</v>
      </c>
      <c r="V36" s="6">
        <f t="shared" si="4"/>
        <v>380.93899999999996</v>
      </c>
      <c r="W36" s="6">
        <f t="shared" si="4"/>
        <v>410.24199999999996</v>
      </c>
      <c r="X36" s="7">
        <f t="shared" si="4"/>
        <v>439.54499999999996</v>
      </c>
      <c r="Z36" s="14">
        <v>0.26079999999999998</v>
      </c>
      <c r="AA36">
        <v>30.48</v>
      </c>
      <c r="AC36">
        <f>COUNT([1]R116!$A$2:$A$607)</f>
        <v>606</v>
      </c>
    </row>
    <row r="37" spans="1:29" ht="18">
      <c r="A37" s="1" t="s">
        <v>147</v>
      </c>
      <c r="B37" s="2" t="s">
        <v>148</v>
      </c>
      <c r="C37" s="2" t="s">
        <v>149</v>
      </c>
      <c r="D37" s="2" t="s">
        <v>150</v>
      </c>
      <c r="E37" s="10">
        <v>456.83100000000002</v>
      </c>
      <c r="F37" s="10">
        <v>36.618000000000002</v>
      </c>
      <c r="G37" s="10">
        <v>550.00360000000001</v>
      </c>
      <c r="H37" s="5">
        <f>COUNT(Isothermal_Data_for_T___228_42_K52[Temperature (K)])</f>
        <v>175</v>
      </c>
      <c r="K37" s="6">
        <v>166</v>
      </c>
      <c r="L37" s="6">
        <v>600</v>
      </c>
      <c r="N37" s="6">
        <f t="shared" si="4"/>
        <v>228.41550000000001</v>
      </c>
      <c r="O37" s="6">
        <f t="shared" si="4"/>
        <v>274.09859999999998</v>
      </c>
      <c r="P37" s="6">
        <f t="shared" si="4"/>
        <v>319.7817</v>
      </c>
      <c r="Q37" s="6">
        <f t="shared" si="4"/>
        <v>365.46480000000003</v>
      </c>
      <c r="R37" s="6">
        <f t="shared" si="4"/>
        <v>411.14790000000005</v>
      </c>
      <c r="S37" s="6">
        <f t="shared" si="4"/>
        <v>456.83100000000002</v>
      </c>
      <c r="T37" s="6">
        <f t="shared" si="4"/>
        <v>502.51410000000004</v>
      </c>
      <c r="U37" s="6">
        <f t="shared" si="4"/>
        <v>548.19719999999995</v>
      </c>
      <c r="V37" s="6">
        <f t="shared" si="4"/>
        <v>593.88030000000003</v>
      </c>
      <c r="W37" s="7">
        <f t="shared" si="4"/>
        <v>639.5634</v>
      </c>
      <c r="X37" s="7">
        <f t="shared" si="4"/>
        <v>685.24649999999997</v>
      </c>
      <c r="Z37" s="14">
        <v>4.1999999999999998E-5</v>
      </c>
      <c r="AA37">
        <v>36.618000000000002</v>
      </c>
      <c r="AC37">
        <f>COUNT([1]R123!$A$2:$A$735)</f>
        <v>734</v>
      </c>
    </row>
    <row r="38" spans="1:29" ht="18">
      <c r="A38" s="1" t="s">
        <v>151</v>
      </c>
      <c r="B38" s="2" t="s">
        <v>152</v>
      </c>
      <c r="C38" s="2" t="s">
        <v>153</v>
      </c>
      <c r="D38" s="2" t="s">
        <v>154</v>
      </c>
      <c r="E38" s="10">
        <v>395.42500000000001</v>
      </c>
      <c r="F38" s="10">
        <v>36.24295</v>
      </c>
      <c r="G38" s="10">
        <v>560.00491999999997</v>
      </c>
      <c r="H38" s="5">
        <f>COUNT(Isothermal_Data_for_T___197_71_K64[Temperature (K)])</f>
        <v>137</v>
      </c>
      <c r="K38" s="6">
        <v>120</v>
      </c>
      <c r="L38" s="6">
        <v>470</v>
      </c>
      <c r="N38" s="6">
        <f t="shared" si="4"/>
        <v>197.71250000000001</v>
      </c>
      <c r="O38" s="6">
        <f t="shared" si="4"/>
        <v>237.255</v>
      </c>
      <c r="P38" s="6">
        <f t="shared" si="4"/>
        <v>276.79750000000001</v>
      </c>
      <c r="Q38" s="6">
        <f t="shared" si="4"/>
        <v>316.34000000000003</v>
      </c>
      <c r="R38" s="6">
        <f t="shared" si="4"/>
        <v>355.88249999999999</v>
      </c>
      <c r="S38" s="6">
        <f t="shared" si="4"/>
        <v>395.42500000000001</v>
      </c>
      <c r="T38" s="6">
        <f t="shared" si="4"/>
        <v>434.96750000000003</v>
      </c>
      <c r="U38" s="7">
        <f t="shared" si="4"/>
        <v>474.51</v>
      </c>
      <c r="V38" s="7">
        <f t="shared" si="4"/>
        <v>514.05250000000001</v>
      </c>
      <c r="W38" s="7">
        <f t="shared" si="4"/>
        <v>553.59500000000003</v>
      </c>
      <c r="X38" s="7">
        <f t="shared" si="4"/>
        <v>593.13750000000005</v>
      </c>
      <c r="Z38" s="14">
        <v>3.2279999999999999E-16</v>
      </c>
      <c r="AA38">
        <v>36.24295</v>
      </c>
      <c r="AC38">
        <f>COUNT([1]R124!$A$2:$A$725)</f>
        <v>724</v>
      </c>
    </row>
    <row r="39" spans="1:29" ht="18">
      <c r="A39" s="1" t="s">
        <v>155</v>
      </c>
      <c r="B39" s="2" t="s">
        <v>156</v>
      </c>
      <c r="C39" s="2" t="s">
        <v>157</v>
      </c>
      <c r="D39" s="2" t="s">
        <v>158</v>
      </c>
      <c r="E39" s="10">
        <v>339.173</v>
      </c>
      <c r="F39" s="10">
        <v>36.177</v>
      </c>
      <c r="G39" s="10">
        <v>573.6</v>
      </c>
      <c r="H39" s="5">
        <f>COUNT(Isothermal_Data_for_T___203_50_K74[Temperature (K)])</f>
        <v>175</v>
      </c>
      <c r="K39" s="6">
        <v>172.52</v>
      </c>
      <c r="L39" s="6">
        <v>500</v>
      </c>
      <c r="N39" s="7">
        <f t="shared" si="4"/>
        <v>169.5865</v>
      </c>
      <c r="O39" s="6">
        <f t="shared" si="4"/>
        <v>203.50379999999998</v>
      </c>
      <c r="P39" s="6">
        <f t="shared" si="4"/>
        <v>237.4211</v>
      </c>
      <c r="Q39" s="6">
        <f t="shared" si="4"/>
        <v>271.33840000000004</v>
      </c>
      <c r="R39" s="6">
        <f t="shared" si="4"/>
        <v>305.25569999999999</v>
      </c>
      <c r="S39" s="6">
        <f t="shared" si="4"/>
        <v>339.173</v>
      </c>
      <c r="T39" s="6">
        <f t="shared" si="4"/>
        <v>373.09030000000001</v>
      </c>
      <c r="U39" s="6">
        <f t="shared" si="4"/>
        <v>407.00759999999997</v>
      </c>
      <c r="V39" s="6">
        <f t="shared" si="4"/>
        <v>440.92490000000004</v>
      </c>
      <c r="W39" s="6">
        <f t="shared" si="4"/>
        <v>474.84219999999999</v>
      </c>
      <c r="X39" s="7">
        <f t="shared" si="4"/>
        <v>508.7595</v>
      </c>
      <c r="Z39" s="14">
        <v>2.9139999999999999E-2</v>
      </c>
      <c r="AA39">
        <v>36.177</v>
      </c>
      <c r="AC39">
        <f>COUNT([1]R125!$A$2:$A$725)</f>
        <v>724</v>
      </c>
    </row>
    <row r="40" spans="1:29" ht="18">
      <c r="A40" s="1" t="s">
        <v>159</v>
      </c>
      <c r="B40" s="2" t="s">
        <v>160</v>
      </c>
      <c r="C40" s="2" t="s">
        <v>161</v>
      </c>
      <c r="D40" s="2" t="s">
        <v>162</v>
      </c>
      <c r="E40" s="10">
        <v>374.21</v>
      </c>
      <c r="F40" s="10">
        <v>40.592799999999997</v>
      </c>
      <c r="G40" s="10">
        <v>511.9</v>
      </c>
      <c r="H40" s="5">
        <f>COUNT(Isothermal_Data_for_T___187_10_K86[Temperature (K)])</f>
        <v>156</v>
      </c>
      <c r="K40" s="6">
        <v>169.85</v>
      </c>
      <c r="L40" s="6">
        <v>455</v>
      </c>
      <c r="N40" s="6">
        <f t="shared" si="4"/>
        <v>187.10499999999999</v>
      </c>
      <c r="O40" s="6">
        <f t="shared" si="4"/>
        <v>224.52599999999998</v>
      </c>
      <c r="P40" s="6">
        <f t="shared" si="4"/>
        <v>261.94699999999995</v>
      </c>
      <c r="Q40" s="6">
        <f t="shared" si="4"/>
        <v>299.36799999999999</v>
      </c>
      <c r="R40" s="6">
        <f t="shared" si="4"/>
        <v>336.78899999999999</v>
      </c>
      <c r="S40" s="6">
        <f t="shared" si="4"/>
        <v>374.21</v>
      </c>
      <c r="T40" s="6">
        <f t="shared" si="4"/>
        <v>411.63100000000003</v>
      </c>
      <c r="U40" s="6">
        <f t="shared" si="4"/>
        <v>449.05199999999996</v>
      </c>
      <c r="V40" s="7">
        <f t="shared" si="4"/>
        <v>486.47300000000001</v>
      </c>
      <c r="W40" s="7">
        <f t="shared" si="4"/>
        <v>523.89399999999989</v>
      </c>
      <c r="X40" s="7">
        <f t="shared" si="4"/>
        <v>561.31499999999994</v>
      </c>
      <c r="Z40" s="14">
        <v>3.8969999999999999E-3</v>
      </c>
      <c r="AA40">
        <v>40.592799999999997</v>
      </c>
      <c r="AC40">
        <f>COUNT([1]R134a!$A$2:$A$813)</f>
        <v>812</v>
      </c>
    </row>
    <row r="41" spans="1:29" ht="18">
      <c r="A41" s="1" t="s">
        <v>163</v>
      </c>
      <c r="B41" s="2" t="s">
        <v>164</v>
      </c>
      <c r="C41" s="2" t="s">
        <v>165</v>
      </c>
      <c r="D41" s="2" t="s">
        <v>166</v>
      </c>
      <c r="E41" s="10">
        <v>477.5</v>
      </c>
      <c r="F41" s="10">
        <v>42.12</v>
      </c>
      <c r="G41" s="10">
        <v>458.6</v>
      </c>
      <c r="H41" s="5">
        <f>COUNT(Isothermal_Data_for_T___238_75_K99[Temperature (K)])</f>
        <v>118</v>
      </c>
      <c r="K41" s="6">
        <v>169.68</v>
      </c>
      <c r="L41" s="6">
        <v>500</v>
      </c>
      <c r="N41" s="6">
        <f t="shared" si="4"/>
        <v>238.75</v>
      </c>
      <c r="O41" s="6">
        <f t="shared" si="4"/>
        <v>286.5</v>
      </c>
      <c r="P41" s="6">
        <f t="shared" si="4"/>
        <v>334.25</v>
      </c>
      <c r="Q41" s="6">
        <f t="shared" si="4"/>
        <v>382</v>
      </c>
      <c r="R41" s="6">
        <f t="shared" si="4"/>
        <v>429.75</v>
      </c>
      <c r="S41" s="6">
        <f t="shared" si="4"/>
        <v>477.5</v>
      </c>
      <c r="T41" s="7">
        <f t="shared" si="4"/>
        <v>525.25</v>
      </c>
      <c r="U41" s="7">
        <f t="shared" si="4"/>
        <v>573</v>
      </c>
      <c r="V41" s="7">
        <f t="shared" si="4"/>
        <v>620.75</v>
      </c>
      <c r="W41" s="7">
        <f t="shared" si="4"/>
        <v>668.5</v>
      </c>
      <c r="X41" s="7">
        <f t="shared" si="4"/>
        <v>716.25</v>
      </c>
      <c r="Z41" s="14">
        <v>6.4999999999999994E-5</v>
      </c>
      <c r="AA41">
        <v>42.12</v>
      </c>
      <c r="AC41">
        <f>COUNT([1]R141b!$A$2:$A$845)</f>
        <v>844</v>
      </c>
    </row>
    <row r="42" spans="1:29" ht="18">
      <c r="A42" s="1" t="s">
        <v>167</v>
      </c>
      <c r="B42" s="2" t="s">
        <v>168</v>
      </c>
      <c r="C42" s="2" t="s">
        <v>169</v>
      </c>
      <c r="D42" s="2" t="s">
        <v>170</v>
      </c>
      <c r="E42" s="10">
        <v>410.26</v>
      </c>
      <c r="F42" s="10">
        <v>40.549999999999997</v>
      </c>
      <c r="G42" s="10">
        <v>446</v>
      </c>
      <c r="H42" s="5">
        <f>COUNT(Isothermal_Data_for_T___205_13_K108[Temperature (K)])</f>
        <v>137</v>
      </c>
      <c r="K42" s="6">
        <v>142.72</v>
      </c>
      <c r="L42" s="6">
        <v>470</v>
      </c>
      <c r="N42" s="6">
        <f t="shared" si="4"/>
        <v>205.13</v>
      </c>
      <c r="O42" s="6">
        <f t="shared" si="4"/>
        <v>246.15599999999998</v>
      </c>
      <c r="P42" s="6">
        <f t="shared" si="4"/>
        <v>287.18199999999996</v>
      </c>
      <c r="Q42" s="6">
        <f t="shared" si="4"/>
        <v>328.20800000000003</v>
      </c>
      <c r="R42" s="6">
        <f t="shared" si="4"/>
        <v>369.23399999999998</v>
      </c>
      <c r="S42" s="6">
        <f t="shared" si="4"/>
        <v>410.26</v>
      </c>
      <c r="T42" s="6">
        <f t="shared" si="4"/>
        <v>451.286</v>
      </c>
      <c r="U42" s="7">
        <f t="shared" si="4"/>
        <v>492.31199999999995</v>
      </c>
      <c r="V42" s="7">
        <f t="shared" si="4"/>
        <v>533.33799999999997</v>
      </c>
      <c r="W42" s="7">
        <f t="shared" si="4"/>
        <v>574.36399999999992</v>
      </c>
      <c r="X42" s="7">
        <f t="shared" si="4"/>
        <v>615.39</v>
      </c>
      <c r="Z42" s="14">
        <v>3.6000000000000001E-5</v>
      </c>
      <c r="AA42">
        <v>40.549999999999997</v>
      </c>
      <c r="AC42">
        <f>COUNT([1]R142b!$A$2:$A$813)</f>
        <v>812</v>
      </c>
    </row>
    <row r="43" spans="1:29" ht="18">
      <c r="A43" s="1" t="s">
        <v>171</v>
      </c>
      <c r="B43" s="2" t="s">
        <v>172</v>
      </c>
      <c r="C43" s="2" t="s">
        <v>173</v>
      </c>
      <c r="D43" s="2" t="s">
        <v>174</v>
      </c>
      <c r="E43" s="10">
        <v>345.85700000000003</v>
      </c>
      <c r="F43" s="10">
        <v>37.61</v>
      </c>
      <c r="G43" s="10">
        <v>431</v>
      </c>
      <c r="H43" s="5">
        <f>COUNT(Isothermal_Data_for_T___172_93_K117[Temperature (K)])</f>
        <v>213</v>
      </c>
      <c r="K43" s="6">
        <v>161.34</v>
      </c>
      <c r="L43" s="6">
        <v>650</v>
      </c>
      <c r="N43" s="6">
        <f t="shared" si="4"/>
        <v>172.92850000000001</v>
      </c>
      <c r="O43" s="6">
        <f t="shared" si="4"/>
        <v>207.51420000000002</v>
      </c>
      <c r="P43" s="6">
        <f t="shared" si="4"/>
        <v>242.09989999999999</v>
      </c>
      <c r="Q43" s="6">
        <f t="shared" si="4"/>
        <v>276.68560000000002</v>
      </c>
      <c r="R43" s="6">
        <f t="shared" si="4"/>
        <v>311.27130000000005</v>
      </c>
      <c r="S43" s="6">
        <f t="shared" si="4"/>
        <v>345.85700000000003</v>
      </c>
      <c r="T43" s="6">
        <f t="shared" si="4"/>
        <v>380.44270000000006</v>
      </c>
      <c r="U43" s="6">
        <f t="shared" si="4"/>
        <v>415.02840000000003</v>
      </c>
      <c r="V43" s="6">
        <f t="shared" si="4"/>
        <v>449.61410000000006</v>
      </c>
      <c r="W43" s="6">
        <f t="shared" si="4"/>
        <v>484.19979999999998</v>
      </c>
      <c r="X43" s="6">
        <f t="shared" si="4"/>
        <v>518.78550000000007</v>
      </c>
      <c r="Z43" s="14">
        <v>1.0749999999999999E-2</v>
      </c>
      <c r="AA43">
        <v>37.61</v>
      </c>
      <c r="AC43">
        <f>COUNT([1]R143a!$A$2:$A$753)</f>
        <v>752</v>
      </c>
    </row>
    <row r="44" spans="1:29" ht="18">
      <c r="A44" s="1" t="s">
        <v>175</v>
      </c>
      <c r="B44" s="2" t="s">
        <v>176</v>
      </c>
      <c r="C44" s="2" t="s">
        <v>177</v>
      </c>
      <c r="D44" s="2" t="s">
        <v>178</v>
      </c>
      <c r="E44" s="10">
        <v>386.411</v>
      </c>
      <c r="F44" s="10">
        <v>45.167499999999997</v>
      </c>
      <c r="G44" s="10">
        <v>367.99979999999999</v>
      </c>
      <c r="H44" s="5">
        <f>COUNT(Isothermal_Data_for_T___193_21_K130[Temperature (K)])</f>
        <v>156</v>
      </c>
      <c r="K44" s="6">
        <v>154.56</v>
      </c>
      <c r="L44" s="6">
        <v>500</v>
      </c>
      <c r="N44" s="6">
        <f t="shared" ref="N44:X55" si="5">N$2*$E44</f>
        <v>193.2055</v>
      </c>
      <c r="O44" s="6">
        <f t="shared" si="5"/>
        <v>231.8466</v>
      </c>
      <c r="P44" s="6">
        <f t="shared" si="5"/>
        <v>270.48769999999996</v>
      </c>
      <c r="Q44" s="6">
        <f t="shared" si="5"/>
        <v>309.12880000000001</v>
      </c>
      <c r="R44" s="6">
        <f t="shared" si="5"/>
        <v>347.76990000000001</v>
      </c>
      <c r="S44" s="6">
        <f t="shared" si="5"/>
        <v>386.411</v>
      </c>
      <c r="T44" s="6">
        <f t="shared" si="5"/>
        <v>425.05210000000005</v>
      </c>
      <c r="U44" s="6">
        <f t="shared" si="5"/>
        <v>463.69319999999999</v>
      </c>
      <c r="V44" s="7">
        <f t="shared" si="5"/>
        <v>502.33430000000004</v>
      </c>
      <c r="W44" s="7">
        <f t="shared" si="5"/>
        <v>540.97539999999992</v>
      </c>
      <c r="X44" s="7">
        <f t="shared" si="5"/>
        <v>579.61649999999997</v>
      </c>
      <c r="Z44" s="14">
        <v>6.4099999999999997E-4</v>
      </c>
      <c r="AA44">
        <v>45.167499999999997</v>
      </c>
      <c r="AC44">
        <f>COUNT([1]R152a!$A$2:$A$905)</f>
        <v>904</v>
      </c>
    </row>
    <row r="45" spans="1:29" ht="18">
      <c r="A45" s="1" t="s">
        <v>244</v>
      </c>
      <c r="B45" s="2" t="s">
        <v>179</v>
      </c>
      <c r="C45" s="2" t="s">
        <v>180</v>
      </c>
      <c r="D45" s="2" t="s">
        <v>181</v>
      </c>
      <c r="E45" s="10">
        <v>345.02</v>
      </c>
      <c r="F45" s="10">
        <v>26.4</v>
      </c>
      <c r="G45" s="10">
        <v>628</v>
      </c>
      <c r="H45" s="5">
        <f>COUNT(Isothermal_Data_for_T___172_51_K140[Temperature (K)])</f>
        <v>156</v>
      </c>
      <c r="K45" s="6">
        <v>125.45</v>
      </c>
      <c r="L45" s="6">
        <v>440</v>
      </c>
      <c r="N45" s="6">
        <f t="shared" si="5"/>
        <v>172.51</v>
      </c>
      <c r="O45" s="6">
        <f t="shared" si="5"/>
        <v>207.01199999999997</v>
      </c>
      <c r="P45" s="6">
        <f t="shared" si="5"/>
        <v>241.51399999999998</v>
      </c>
      <c r="Q45" s="6">
        <f t="shared" si="5"/>
        <v>276.01600000000002</v>
      </c>
      <c r="R45" s="6">
        <f t="shared" si="5"/>
        <v>310.51799999999997</v>
      </c>
      <c r="S45" s="6">
        <f t="shared" si="5"/>
        <v>345.02</v>
      </c>
      <c r="T45" s="6">
        <f t="shared" si="5"/>
        <v>379.52199999999999</v>
      </c>
      <c r="U45" s="6">
        <f t="shared" si="5"/>
        <v>414.02399999999994</v>
      </c>
      <c r="V45" s="7">
        <f t="shared" si="5"/>
        <v>448.52600000000001</v>
      </c>
      <c r="W45" s="7">
        <f t="shared" si="5"/>
        <v>483.02799999999996</v>
      </c>
      <c r="X45" s="7">
        <f t="shared" si="5"/>
        <v>517.53</v>
      </c>
      <c r="Z45" s="14">
        <v>2.0000000000000002E-5</v>
      </c>
      <c r="AA45">
        <v>26.4</v>
      </c>
      <c r="AC45">
        <f>COUNT([1]R218!$A$2:$A$529)</f>
        <v>528</v>
      </c>
    </row>
    <row r="46" spans="1:29" ht="18">
      <c r="A46" s="1" t="s">
        <v>182</v>
      </c>
      <c r="B46" s="2" t="s">
        <v>183</v>
      </c>
      <c r="C46" s="2" t="s">
        <v>184</v>
      </c>
      <c r="D46" s="2" t="s">
        <v>185</v>
      </c>
      <c r="E46" s="10">
        <v>374.9</v>
      </c>
      <c r="F46" s="10">
        <v>29.25</v>
      </c>
      <c r="G46" s="10">
        <v>594.29999999999995</v>
      </c>
      <c r="H46" s="5">
        <f>COUNT(Isothermal_Data_for_T___187_45_K150[Temperature (K)])</f>
        <v>156</v>
      </c>
      <c r="K46" s="6">
        <v>146.35</v>
      </c>
      <c r="L46" s="6">
        <v>475</v>
      </c>
      <c r="N46" s="6">
        <f t="shared" si="5"/>
        <v>187.45</v>
      </c>
      <c r="O46" s="6">
        <f t="shared" si="5"/>
        <v>224.93999999999997</v>
      </c>
      <c r="P46" s="6">
        <f t="shared" si="5"/>
        <v>262.42999999999995</v>
      </c>
      <c r="Q46" s="6">
        <f t="shared" si="5"/>
        <v>299.92</v>
      </c>
      <c r="R46" s="6">
        <f t="shared" si="5"/>
        <v>337.40999999999997</v>
      </c>
      <c r="S46" s="6">
        <f t="shared" si="5"/>
        <v>374.9</v>
      </c>
      <c r="T46" s="6">
        <f t="shared" si="5"/>
        <v>412.39</v>
      </c>
      <c r="U46" s="6">
        <f t="shared" si="5"/>
        <v>449.87999999999994</v>
      </c>
      <c r="V46" s="7">
        <f t="shared" si="5"/>
        <v>487.37</v>
      </c>
      <c r="W46" s="7">
        <f t="shared" si="5"/>
        <v>524.8599999999999</v>
      </c>
      <c r="X46" s="7">
        <f t="shared" si="5"/>
        <v>562.34999999999991</v>
      </c>
      <c r="Z46" s="14">
        <v>7.2999999999999999E-5</v>
      </c>
      <c r="AA46">
        <v>29.25</v>
      </c>
      <c r="AC46">
        <f>COUNT([1]R227ea!$A$2:$A$587)</f>
        <v>586</v>
      </c>
    </row>
    <row r="47" spans="1:29" ht="18">
      <c r="A47" s="1" t="s">
        <v>186</v>
      </c>
      <c r="B47" s="2" t="s">
        <v>187</v>
      </c>
      <c r="C47" s="2" t="s">
        <v>188</v>
      </c>
      <c r="D47" s="2" t="s">
        <v>189</v>
      </c>
      <c r="E47" s="10">
        <v>412.44</v>
      </c>
      <c r="F47" s="10">
        <v>34.200000000000003</v>
      </c>
      <c r="G47" s="10">
        <v>565</v>
      </c>
      <c r="H47" s="5">
        <f>COUNT(Isothermal_Data_for_T___247_46_K160[Temperature (K)])</f>
        <v>99</v>
      </c>
      <c r="K47" s="6">
        <v>240</v>
      </c>
      <c r="L47" s="6">
        <v>420</v>
      </c>
      <c r="N47" s="7">
        <f t="shared" si="5"/>
        <v>206.22</v>
      </c>
      <c r="O47" s="6">
        <f t="shared" si="5"/>
        <v>247.464</v>
      </c>
      <c r="P47" s="6">
        <f t="shared" si="5"/>
        <v>288.70799999999997</v>
      </c>
      <c r="Q47" s="6">
        <f t="shared" si="5"/>
        <v>329.952</v>
      </c>
      <c r="R47" s="6">
        <f t="shared" si="5"/>
        <v>371.19600000000003</v>
      </c>
      <c r="S47" s="6">
        <f t="shared" si="5"/>
        <v>412.44</v>
      </c>
      <c r="T47" s="7">
        <f t="shared" si="5"/>
        <v>453.68400000000003</v>
      </c>
      <c r="U47" s="7">
        <f t="shared" si="5"/>
        <v>494.928</v>
      </c>
      <c r="V47" s="7">
        <f t="shared" si="5"/>
        <v>536.17200000000003</v>
      </c>
      <c r="W47" s="7">
        <f t="shared" si="5"/>
        <v>577.41599999999994</v>
      </c>
      <c r="X47" s="7">
        <f t="shared" si="5"/>
        <v>618.66</v>
      </c>
      <c r="Z47" s="14">
        <v>2.0000000000000001E-4</v>
      </c>
      <c r="AA47">
        <v>34.200000000000003</v>
      </c>
      <c r="AC47">
        <f>COUNT([1]R236ea!$A$2:$A$681)</f>
        <v>680</v>
      </c>
    </row>
    <row r="48" spans="1:29" ht="18">
      <c r="A48" s="1" t="s">
        <v>190</v>
      </c>
      <c r="B48" s="2" t="s">
        <v>191</v>
      </c>
      <c r="C48" s="2" t="s">
        <v>188</v>
      </c>
      <c r="D48" s="2" t="s">
        <v>192</v>
      </c>
      <c r="E48" s="10">
        <v>398.07</v>
      </c>
      <c r="F48" s="10">
        <v>32</v>
      </c>
      <c r="G48" s="10">
        <v>551.29999999999995</v>
      </c>
      <c r="H48" s="5">
        <f>COUNT(Isothermal_Data_for_T___199_03_K167[Temperature (K)])</f>
        <v>118</v>
      </c>
      <c r="K48" s="6">
        <v>176.6</v>
      </c>
      <c r="L48" s="6">
        <v>400</v>
      </c>
      <c r="N48" s="6">
        <f t="shared" si="5"/>
        <v>199.035</v>
      </c>
      <c r="O48" s="6">
        <f t="shared" si="5"/>
        <v>238.84199999999998</v>
      </c>
      <c r="P48" s="6">
        <f t="shared" si="5"/>
        <v>278.649</v>
      </c>
      <c r="Q48" s="6">
        <f t="shared" si="5"/>
        <v>318.45600000000002</v>
      </c>
      <c r="R48" s="6">
        <f t="shared" si="5"/>
        <v>358.26299999999998</v>
      </c>
      <c r="S48" s="6">
        <f t="shared" si="5"/>
        <v>398.07</v>
      </c>
      <c r="T48" s="7">
        <f t="shared" si="5"/>
        <v>437.87700000000001</v>
      </c>
      <c r="U48" s="7">
        <f t="shared" si="5"/>
        <v>477.68399999999997</v>
      </c>
      <c r="V48" s="7">
        <f t="shared" si="5"/>
        <v>517.49099999999999</v>
      </c>
      <c r="W48" s="7">
        <f t="shared" si="5"/>
        <v>557.298</v>
      </c>
      <c r="X48" s="7">
        <f t="shared" si="5"/>
        <v>597.10500000000002</v>
      </c>
      <c r="Z48" s="14">
        <v>1.604E-3</v>
      </c>
      <c r="AA48">
        <v>32</v>
      </c>
      <c r="AC48">
        <f>COUNT([1]R236fa!$A$2:$A$641)</f>
        <v>640</v>
      </c>
    </row>
    <row r="49" spans="1:29" ht="18">
      <c r="A49" s="1" t="s">
        <v>193</v>
      </c>
      <c r="B49" s="2" t="s">
        <v>194</v>
      </c>
      <c r="C49" s="2" t="s">
        <v>195</v>
      </c>
      <c r="D49" s="2" t="s">
        <v>196</v>
      </c>
      <c r="E49" s="10">
        <v>447.57</v>
      </c>
      <c r="F49" s="10">
        <v>39.406999999999996</v>
      </c>
      <c r="G49" s="10">
        <v>525</v>
      </c>
      <c r="H49" s="5">
        <f>COUNT(Isothermal_Data_for_T___223_78_K174[Temperature (K)])</f>
        <v>118</v>
      </c>
      <c r="K49" s="6">
        <v>196</v>
      </c>
      <c r="L49" s="6">
        <v>450</v>
      </c>
      <c r="N49" s="6">
        <f t="shared" si="5"/>
        <v>223.785</v>
      </c>
      <c r="O49" s="6">
        <f t="shared" si="5"/>
        <v>268.54199999999997</v>
      </c>
      <c r="P49" s="6">
        <f t="shared" si="5"/>
        <v>313.29899999999998</v>
      </c>
      <c r="Q49" s="6">
        <f t="shared" si="5"/>
        <v>358.05600000000004</v>
      </c>
      <c r="R49" s="6">
        <f t="shared" si="5"/>
        <v>402.81299999999999</v>
      </c>
      <c r="S49" s="6">
        <f t="shared" si="5"/>
        <v>447.57</v>
      </c>
      <c r="T49" s="7">
        <f t="shared" si="5"/>
        <v>492.32700000000006</v>
      </c>
      <c r="U49" s="7">
        <f t="shared" si="5"/>
        <v>537.08399999999995</v>
      </c>
      <c r="V49" s="7">
        <f t="shared" si="5"/>
        <v>581.84100000000001</v>
      </c>
      <c r="W49" s="7">
        <f t="shared" si="5"/>
        <v>626.59799999999996</v>
      </c>
      <c r="X49" s="7">
        <f t="shared" si="5"/>
        <v>671.35500000000002</v>
      </c>
      <c r="Z49" s="14">
        <v>1.1839999999999999E-3</v>
      </c>
      <c r="AA49">
        <v>39.406999999999996</v>
      </c>
      <c r="AC49">
        <f>COUNT([1]R245ca!$A$2:$A$791)</f>
        <v>790</v>
      </c>
    </row>
    <row r="50" spans="1:29" ht="18">
      <c r="A50" s="1" t="s">
        <v>197</v>
      </c>
      <c r="B50" s="2" t="s">
        <v>198</v>
      </c>
      <c r="C50" s="2" t="s">
        <v>195</v>
      </c>
      <c r="D50" s="2" t="s">
        <v>199</v>
      </c>
      <c r="E50" s="10">
        <v>427.01</v>
      </c>
      <c r="F50" s="10">
        <v>36.51</v>
      </c>
      <c r="G50" s="10">
        <v>519.4</v>
      </c>
      <c r="H50" s="5">
        <f>COUNT(Isothermal_Data_for_T___213_50_K181[Temperature (K)])</f>
        <v>118</v>
      </c>
      <c r="K50" s="6">
        <v>170</v>
      </c>
      <c r="L50" s="6">
        <v>440</v>
      </c>
      <c r="N50" s="6">
        <f t="shared" si="5"/>
        <v>213.505</v>
      </c>
      <c r="O50" s="6">
        <f t="shared" si="5"/>
        <v>256.20599999999996</v>
      </c>
      <c r="P50" s="6">
        <f t="shared" si="5"/>
        <v>298.90699999999998</v>
      </c>
      <c r="Q50" s="6">
        <f t="shared" si="5"/>
        <v>341.608</v>
      </c>
      <c r="R50" s="6">
        <f t="shared" si="5"/>
        <v>384.30900000000003</v>
      </c>
      <c r="S50" s="6">
        <f t="shared" si="5"/>
        <v>427.01</v>
      </c>
      <c r="T50" s="7">
        <f t="shared" si="5"/>
        <v>469.71100000000001</v>
      </c>
      <c r="U50" s="7">
        <f t="shared" si="5"/>
        <v>512.41199999999992</v>
      </c>
      <c r="V50" s="7">
        <f t="shared" si="5"/>
        <v>555.11300000000006</v>
      </c>
      <c r="W50" s="7">
        <f t="shared" si="5"/>
        <v>597.81399999999996</v>
      </c>
      <c r="X50" s="7">
        <f t="shared" si="5"/>
        <v>640.51499999999999</v>
      </c>
      <c r="Z50" s="14">
        <v>1.1900000000000001E-4</v>
      </c>
      <c r="AA50">
        <v>36.51</v>
      </c>
      <c r="AC50">
        <f>COUNT([1]R245fa!$A$2:$A$733)</f>
        <v>732</v>
      </c>
    </row>
    <row r="51" spans="1:29" ht="18">
      <c r="A51" s="1" t="s">
        <v>200</v>
      </c>
      <c r="B51" s="2" t="s">
        <v>201</v>
      </c>
      <c r="C51" s="2" t="s">
        <v>202</v>
      </c>
      <c r="D51" s="2" t="s">
        <v>203</v>
      </c>
      <c r="E51" s="10">
        <v>388.38</v>
      </c>
      <c r="F51" s="10">
        <v>27.774999999999999</v>
      </c>
      <c r="G51" s="10">
        <v>620</v>
      </c>
      <c r="H51" s="5">
        <f>COUNT(Isothermal_Data_for_T___271_87_K10[Temperature (K)])</f>
        <v>175</v>
      </c>
      <c r="K51" s="6">
        <v>233.35</v>
      </c>
      <c r="L51" s="6">
        <v>623</v>
      </c>
      <c r="N51" s="7">
        <f t="shared" si="5"/>
        <v>194.19</v>
      </c>
      <c r="O51" s="7">
        <f t="shared" si="5"/>
        <v>233.02799999999999</v>
      </c>
      <c r="P51" s="6">
        <f t="shared" si="5"/>
        <v>271.86599999999999</v>
      </c>
      <c r="Q51" s="6">
        <f t="shared" si="5"/>
        <v>310.70400000000001</v>
      </c>
      <c r="R51" s="6">
        <f t="shared" si="5"/>
        <v>349.54200000000003</v>
      </c>
      <c r="S51" s="6">
        <f t="shared" si="5"/>
        <v>388.38</v>
      </c>
      <c r="T51" s="6">
        <f t="shared" si="5"/>
        <v>427.21800000000002</v>
      </c>
      <c r="U51" s="6">
        <f t="shared" si="5"/>
        <v>466.05599999999998</v>
      </c>
      <c r="V51" s="6">
        <f t="shared" si="5"/>
        <v>504.89400000000001</v>
      </c>
      <c r="W51" s="6">
        <f t="shared" si="5"/>
        <v>543.73199999999997</v>
      </c>
      <c r="X51" s="6">
        <f t="shared" si="5"/>
        <v>582.56999999999994</v>
      </c>
      <c r="Z51" s="14">
        <v>0.19461000000000001</v>
      </c>
      <c r="AA51">
        <v>27.774999999999999</v>
      </c>
      <c r="AC51">
        <f>COUNT([1]RC318!$A$2:$A$553)</f>
        <v>552</v>
      </c>
    </row>
    <row r="52" spans="1:29" ht="18">
      <c r="A52" s="1" t="s">
        <v>204</v>
      </c>
      <c r="B52" s="2" t="s">
        <v>205</v>
      </c>
      <c r="C52" s="2" t="s">
        <v>206</v>
      </c>
      <c r="D52" s="2" t="s">
        <v>207</v>
      </c>
      <c r="E52" s="10">
        <v>562.02</v>
      </c>
      <c r="F52" s="10">
        <v>49.072769999999998</v>
      </c>
      <c r="G52" s="10">
        <v>304.7</v>
      </c>
      <c r="H52" s="5">
        <f>COUNT(Isothermal_Data_for_T___281_01_K26[Temperature (K)])</f>
        <v>156</v>
      </c>
      <c r="K52" s="6">
        <v>278.67399999999998</v>
      </c>
      <c r="L52" s="6">
        <v>725</v>
      </c>
      <c r="N52" s="6">
        <f t="shared" si="5"/>
        <v>281.01</v>
      </c>
      <c r="O52" s="6">
        <f t="shared" si="5"/>
        <v>337.21199999999999</v>
      </c>
      <c r="P52" s="6">
        <f t="shared" si="5"/>
        <v>393.41399999999999</v>
      </c>
      <c r="Q52" s="6">
        <f t="shared" si="5"/>
        <v>449.61599999999999</v>
      </c>
      <c r="R52" s="6">
        <f t="shared" si="5"/>
        <v>505.81799999999998</v>
      </c>
      <c r="S52" s="6">
        <f t="shared" si="5"/>
        <v>562.02</v>
      </c>
      <c r="T52" s="6">
        <f t="shared" si="5"/>
        <v>618.22199999999998</v>
      </c>
      <c r="U52" s="6">
        <f t="shared" si="5"/>
        <v>674.42399999999998</v>
      </c>
      <c r="V52" s="7">
        <f t="shared" si="5"/>
        <v>730.62599999999998</v>
      </c>
      <c r="W52" s="7">
        <f t="shared" si="5"/>
        <v>786.82799999999997</v>
      </c>
      <c r="X52" s="7">
        <f t="shared" si="5"/>
        <v>843.03</v>
      </c>
      <c r="Z52" s="14">
        <v>4.7849999999999997E-2</v>
      </c>
      <c r="AA52">
        <v>49.072769999999998</v>
      </c>
      <c r="AC52">
        <f>COUNT([1]Benzene!$A$2:$A$983)</f>
        <v>982</v>
      </c>
    </row>
    <row r="53" spans="1:29" ht="18">
      <c r="A53" s="1" t="s">
        <v>208</v>
      </c>
      <c r="B53" s="2" t="s">
        <v>209</v>
      </c>
      <c r="C53" s="2" t="s">
        <v>210</v>
      </c>
      <c r="D53" s="2" t="s">
        <v>211</v>
      </c>
      <c r="E53" s="10">
        <v>591.75</v>
      </c>
      <c r="F53" s="10">
        <v>41.262999999999998</v>
      </c>
      <c r="G53" s="10">
        <v>292</v>
      </c>
      <c r="H53" s="5">
        <f>COUNT(Isothermal_Data_for_T___295_88_K38[Temperature (K)])</f>
        <v>137</v>
      </c>
      <c r="K53" s="6">
        <v>178</v>
      </c>
      <c r="L53" s="6">
        <v>700</v>
      </c>
      <c r="N53" s="6">
        <f t="shared" si="5"/>
        <v>295.875</v>
      </c>
      <c r="O53" s="6">
        <f t="shared" si="5"/>
        <v>355.05</v>
      </c>
      <c r="P53" s="6">
        <f t="shared" si="5"/>
        <v>414.22499999999997</v>
      </c>
      <c r="Q53" s="6">
        <f t="shared" si="5"/>
        <v>473.40000000000003</v>
      </c>
      <c r="R53" s="6">
        <f t="shared" si="5"/>
        <v>532.57500000000005</v>
      </c>
      <c r="S53" s="6">
        <f t="shared" si="5"/>
        <v>591.75</v>
      </c>
      <c r="T53" s="6">
        <f t="shared" si="5"/>
        <v>650.92500000000007</v>
      </c>
      <c r="U53" s="7">
        <f t="shared" si="5"/>
        <v>710.1</v>
      </c>
      <c r="V53" s="7">
        <f t="shared" si="5"/>
        <v>769.27499999999998</v>
      </c>
      <c r="W53" s="7">
        <f t="shared" si="5"/>
        <v>828.44999999999993</v>
      </c>
      <c r="X53" s="7">
        <f t="shared" si="5"/>
        <v>887.625</v>
      </c>
      <c r="Z53" s="14">
        <v>3.939E-7</v>
      </c>
      <c r="AA53">
        <v>41.262999999999998</v>
      </c>
      <c r="AC53">
        <f>COUNT([1]Toluene!$A$2:$A$827)</f>
        <v>826</v>
      </c>
    </row>
    <row r="54" spans="1:29" ht="18">
      <c r="A54" s="1" t="s">
        <v>212</v>
      </c>
      <c r="B54" s="2" t="s">
        <v>213</v>
      </c>
      <c r="C54" s="2" t="s">
        <v>214</v>
      </c>
      <c r="D54" s="2" t="s">
        <v>215</v>
      </c>
      <c r="E54" s="10">
        <v>386.32600000000002</v>
      </c>
      <c r="F54" s="10">
        <v>23.224</v>
      </c>
      <c r="G54" s="10">
        <v>627.70000000000005</v>
      </c>
      <c r="H54" s="5">
        <f>COUNT(Isothermal_Data_for_T___193_16_K49[Temperature (K)])</f>
        <v>135</v>
      </c>
      <c r="K54" s="6">
        <v>144</v>
      </c>
      <c r="L54" s="6">
        <v>450</v>
      </c>
      <c r="N54" s="6">
        <f t="shared" si="5"/>
        <v>193.16300000000001</v>
      </c>
      <c r="O54" s="6">
        <f t="shared" si="5"/>
        <v>231.79560000000001</v>
      </c>
      <c r="P54" s="6">
        <f t="shared" si="5"/>
        <v>270.4282</v>
      </c>
      <c r="Q54" s="6">
        <f t="shared" si="5"/>
        <v>309.06080000000003</v>
      </c>
      <c r="R54" s="6">
        <f t="shared" si="5"/>
        <v>347.69340000000005</v>
      </c>
      <c r="S54" s="6">
        <f t="shared" si="5"/>
        <v>386.32600000000002</v>
      </c>
      <c r="T54" s="6">
        <f t="shared" si="5"/>
        <v>424.95860000000005</v>
      </c>
      <c r="U54" s="7">
        <f t="shared" si="5"/>
        <v>463.59120000000001</v>
      </c>
      <c r="V54" s="7">
        <f t="shared" si="5"/>
        <v>502.22380000000004</v>
      </c>
      <c r="W54" s="7">
        <f t="shared" si="5"/>
        <v>540.85640000000001</v>
      </c>
      <c r="X54" s="7">
        <f t="shared" si="5"/>
        <v>579.48900000000003</v>
      </c>
      <c r="Z54" s="14">
        <v>1.1E-5</v>
      </c>
      <c r="AA54">
        <v>23.224</v>
      </c>
      <c r="AC54">
        <f>COUNT([1]Decafluorobutane!$A$2:$A$467)</f>
        <v>466</v>
      </c>
    </row>
    <row r="55" spans="1:29" ht="18">
      <c r="A55" s="1" t="s">
        <v>216</v>
      </c>
      <c r="B55" s="2" t="s">
        <v>217</v>
      </c>
      <c r="C55" s="2" t="s">
        <v>218</v>
      </c>
      <c r="D55" s="2" t="s">
        <v>219</v>
      </c>
      <c r="E55" s="10">
        <v>421</v>
      </c>
      <c r="F55" s="10">
        <v>20.63</v>
      </c>
      <c r="G55" s="10">
        <v>625</v>
      </c>
      <c r="H55" s="5">
        <f>COUNT(Isothermal_Data_for_T___210_50_K61[Temperature (K)])</f>
        <v>137</v>
      </c>
      <c r="K55" s="6">
        <v>148.21</v>
      </c>
      <c r="L55" s="6">
        <v>500</v>
      </c>
      <c r="N55" s="6">
        <f t="shared" si="5"/>
        <v>210.5</v>
      </c>
      <c r="O55" s="6">
        <f t="shared" si="5"/>
        <v>252.6</v>
      </c>
      <c r="P55" s="6">
        <f t="shared" si="5"/>
        <v>294.7</v>
      </c>
      <c r="Q55" s="6">
        <f t="shared" si="5"/>
        <v>336.8</v>
      </c>
      <c r="R55" s="6">
        <f t="shared" si="5"/>
        <v>378.90000000000003</v>
      </c>
      <c r="S55" s="6">
        <f t="shared" si="5"/>
        <v>421</v>
      </c>
      <c r="T55" s="6">
        <f t="shared" si="5"/>
        <v>463.1</v>
      </c>
      <c r="U55" s="7">
        <f t="shared" si="5"/>
        <v>505.2</v>
      </c>
      <c r="V55" s="7">
        <f t="shared" si="5"/>
        <v>547.30000000000007</v>
      </c>
      <c r="W55" s="7">
        <f t="shared" si="5"/>
        <v>589.4</v>
      </c>
      <c r="X55" s="7">
        <f t="shared" si="5"/>
        <v>631.5</v>
      </c>
      <c r="Z55" s="14">
        <v>9.9999999999999995E-7</v>
      </c>
      <c r="AA55">
        <v>20.63</v>
      </c>
      <c r="AC55">
        <f>COUNT([1]Dodecafluoropentane!$A$2:$A$415)</f>
        <v>414</v>
      </c>
    </row>
    <row r="56" spans="1:29">
      <c r="A56" s="1"/>
      <c r="H56" s="5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</row>
    <row r="57" spans="1:29">
      <c r="A57" s="1"/>
      <c r="H57" s="5"/>
      <c r="N57" s="6"/>
      <c r="O57" s="6"/>
      <c r="P57" s="6"/>
      <c r="Q57" s="8"/>
      <c r="R57" t="s">
        <v>13</v>
      </c>
      <c r="U57" s="6"/>
      <c r="V57" s="6"/>
      <c r="W57" s="6"/>
      <c r="X57" s="6"/>
    </row>
    <row r="58" spans="1:29">
      <c r="A58" s="1"/>
      <c r="H58" s="5"/>
      <c r="N58" s="6"/>
      <c r="O58" s="6"/>
      <c r="P58" s="6"/>
      <c r="Q58" s="9"/>
      <c r="R58" t="s">
        <v>18</v>
      </c>
      <c r="U58" s="6"/>
      <c r="V58" s="6"/>
      <c r="W58" s="6"/>
      <c r="X58" s="6"/>
    </row>
    <row r="59" spans="1:29">
      <c r="A59" s="1"/>
      <c r="H59" s="5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</row>
    <row r="60" spans="1:29">
      <c r="A60" s="1"/>
      <c r="H60" s="5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</row>
    <row r="61" spans="1:29">
      <c r="A61" s="1"/>
      <c r="H61" s="5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</row>
    <row r="62" spans="1:29">
      <c r="A62" s="1"/>
      <c r="H62" s="5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</row>
    <row r="63" spans="1:29">
      <c r="A63" s="1"/>
      <c r="H63" s="5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</row>
    <row r="64" spans="1:29">
      <c r="A64" s="1"/>
      <c r="H64" s="5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</row>
    <row r="65" spans="1:24">
      <c r="A65" s="1"/>
      <c r="H65" s="5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6" spans="1:24">
      <c r="A66" s="1"/>
      <c r="H66" s="5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</row>
    <row r="67" spans="1:24">
      <c r="A67" s="1"/>
      <c r="H67" s="5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</row>
    <row r="68" spans="1:24">
      <c r="A68" s="1"/>
      <c r="H68" s="5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</row>
    <row r="69" spans="1:24">
      <c r="A69" s="1"/>
      <c r="H69" s="5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</row>
    <row r="70" spans="1:24">
      <c r="A70" s="1"/>
      <c r="H70" s="5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</row>
    <row r="71" spans="1:24">
      <c r="A71" s="1"/>
      <c r="H71" s="5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</row>
    <row r="72" spans="1:24">
      <c r="A72" s="1"/>
      <c r="H72" s="5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</row>
    <row r="73" spans="1:24">
      <c r="A73" s="1"/>
      <c r="H73" s="5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</row>
    <row r="74" spans="1:24">
      <c r="A74" s="1"/>
      <c r="H74" s="5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</row>
    <row r="75" spans="1:24">
      <c r="A75" s="1"/>
      <c r="H75" s="5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</row>
    <row r="76" spans="1:24">
      <c r="A76" s="1"/>
      <c r="H76" s="5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</row>
    <row r="77" spans="1:24">
      <c r="A77" s="1"/>
      <c r="H77" s="5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</row>
    <row r="78" spans="1:24">
      <c r="A78" s="1"/>
      <c r="H78" s="5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</row>
    <row r="79" spans="1:24">
      <c r="A79" s="1"/>
      <c r="H79" s="5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</row>
    <row r="80" spans="1:24">
      <c r="A80" s="1"/>
      <c r="H80" s="5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</row>
    <row r="81" spans="1:24">
      <c r="A81" s="1"/>
      <c r="H81" s="5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</row>
    <row r="82" spans="1:24">
      <c r="A82" s="1"/>
      <c r="H82" s="5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</row>
    <row r="83" spans="1:24">
      <c r="A83" s="1"/>
      <c r="H83" s="5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</row>
    <row r="84" spans="1:24">
      <c r="A84" s="1"/>
      <c r="H84" s="5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</row>
    <row r="85" spans="1:24">
      <c r="A85" s="1"/>
      <c r="H85" s="5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</row>
    <row r="86" spans="1:24">
      <c r="A86" s="1"/>
      <c r="H86" s="5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</row>
    <row r="87" spans="1:24">
      <c r="A87" s="1"/>
      <c r="H87" s="5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</row>
    <row r="88" spans="1:24">
      <c r="A88" s="1"/>
      <c r="H88" s="5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</row>
    <row r="89" spans="1:24">
      <c r="A89" s="1"/>
      <c r="H89" s="5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</row>
    <row r="90" spans="1:24">
      <c r="A90" s="1"/>
      <c r="H90" s="5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</row>
    <row r="91" spans="1:24">
      <c r="A91" s="1"/>
      <c r="H91" s="5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</row>
    <row r="92" spans="1:24">
      <c r="A92" s="1"/>
      <c r="H92" s="5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</row>
    <row r="93" spans="1:24">
      <c r="A93" s="1"/>
      <c r="H93" s="5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</row>
    <row r="94" spans="1:24">
      <c r="A94" s="1"/>
      <c r="H94" s="5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</row>
    <row r="95" spans="1:24">
      <c r="A95" s="1"/>
      <c r="H95" s="5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</row>
    <row r="96" spans="1:24">
      <c r="A96" s="1"/>
      <c r="H96" s="5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</row>
    <row r="97" spans="1:24">
      <c r="A97" s="1"/>
      <c r="H97" s="5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</row>
    <row r="98" spans="1:24">
      <c r="A98" s="1"/>
      <c r="H98" s="5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</row>
    <row r="99" spans="1:24">
      <c r="A99" s="1"/>
      <c r="H99" s="5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</row>
    <row r="100" spans="1:24">
      <c r="A100" s="1"/>
      <c r="H100" s="5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</row>
    <row r="101" spans="1:24">
      <c r="A101" s="1"/>
      <c r="H101" s="5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</row>
    <row r="102" spans="1:24">
      <c r="A102" s="1"/>
      <c r="H102" s="5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</row>
    <row r="103" spans="1:24">
      <c r="A103" s="1"/>
      <c r="H103" s="5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</row>
    <row r="104" spans="1:24">
      <c r="H104" s="5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</row>
    <row r="105" spans="1:24">
      <c r="H105" s="5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</row>
    <row r="106" spans="1:24">
      <c r="H106" s="5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</row>
    <row r="107" spans="1:24">
      <c r="H107" s="5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</row>
    <row r="108" spans="1:24">
      <c r="H108" s="5"/>
    </row>
    <row r="109" spans="1:24">
      <c r="H109" s="5"/>
    </row>
    <row r="110" spans="1:24">
      <c r="H110" s="5"/>
    </row>
    <row r="111" spans="1:24">
      <c r="H111" s="5"/>
    </row>
    <row r="112" spans="1:24">
      <c r="H112" s="5"/>
    </row>
    <row r="113" spans="8:8">
      <c r="H113" s="5"/>
    </row>
    <row r="114" spans="8:8">
      <c r="H114" s="5"/>
    </row>
    <row r="115" spans="8:8">
      <c r="H115" s="5"/>
    </row>
    <row r="116" spans="8:8">
      <c r="H116" s="5"/>
    </row>
    <row r="117" spans="8:8">
      <c r="H117" s="5"/>
    </row>
    <row r="118" spans="8:8">
      <c r="H118" s="5"/>
    </row>
    <row r="119" spans="8:8">
      <c r="H119" s="5"/>
    </row>
    <row r="120" spans="8:8">
      <c r="H120" s="5"/>
    </row>
  </sheetData>
  <mergeCells count="3">
    <mergeCell ref="N1:W1"/>
    <mergeCell ref="K1:L1"/>
    <mergeCell ref="Z1:AA1"/>
  </mergeCell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141F3-E924-42EA-B794-42E1B16C98DD}">
  <dimension ref="A1:A2"/>
  <sheetViews>
    <sheetView workbookViewId="0">
      <selection activeCell="A2" sqref="A2"/>
    </sheetView>
  </sheetViews>
  <sheetFormatPr defaultRowHeight="15"/>
  <sheetData>
    <row r="1" spans="1:1">
      <c r="A1" t="s">
        <v>220</v>
      </c>
    </row>
    <row r="2" spans="1:1">
      <c r="A2" s="12" t="s">
        <v>221</v>
      </c>
    </row>
  </sheetData>
  <hyperlinks>
    <hyperlink ref="A2" r:id="rId1" xr:uid="{758F20EA-F24D-4462-AAC9-B5B94C9C95B5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3BB05-0DDA-4E7E-B1DD-9875D48A7A16}">
  <dimension ref="A1:N138"/>
  <sheetViews>
    <sheetView topLeftCell="A86" workbookViewId="0">
      <selection activeCell="D93" sqref="D93"/>
    </sheetView>
  </sheetViews>
  <sheetFormatPr defaultRowHeight="15"/>
  <sheetData>
    <row r="1" spans="1:14">
      <c r="A1" t="s">
        <v>223</v>
      </c>
      <c r="B1" t="s">
        <v>224</v>
      </c>
      <c r="C1" t="s">
        <v>225</v>
      </c>
      <c r="D1" t="s">
        <v>226</v>
      </c>
      <c r="E1" t="s">
        <v>227</v>
      </c>
      <c r="F1" t="s">
        <v>228</v>
      </c>
      <c r="G1" t="s">
        <v>229</v>
      </c>
      <c r="H1" t="s">
        <v>230</v>
      </c>
      <c r="I1" t="s">
        <v>231</v>
      </c>
      <c r="J1" t="s">
        <v>232</v>
      </c>
      <c r="K1" t="s">
        <v>233</v>
      </c>
      <c r="L1" t="s">
        <v>234</v>
      </c>
      <c r="M1" t="s">
        <v>235</v>
      </c>
      <c r="N1" t="s">
        <v>236</v>
      </c>
    </row>
    <row r="2" spans="1:14">
      <c r="A2">
        <v>210.5</v>
      </c>
      <c r="B2">
        <v>1</v>
      </c>
      <c r="C2">
        <v>1866.6</v>
      </c>
      <c r="D2">
        <v>5.3574000000000004E-4</v>
      </c>
      <c r="E2">
        <v>-25.626000000000001</v>
      </c>
      <c r="F2">
        <v>-25.611000000000001</v>
      </c>
      <c r="G2">
        <v>-100.39</v>
      </c>
      <c r="H2">
        <v>198.74</v>
      </c>
      <c r="I2">
        <v>253.95</v>
      </c>
      <c r="J2">
        <v>705.38</v>
      </c>
      <c r="K2">
        <v>-4.1204999999999999E-2</v>
      </c>
      <c r="L2">
        <v>2.2109999999999999E-3</v>
      </c>
      <c r="M2">
        <v>6.7395999999999998E-2</v>
      </c>
      <c r="N2" t="s">
        <v>237</v>
      </c>
    </row>
    <row r="3" spans="1:14">
      <c r="A3">
        <v>210.5</v>
      </c>
      <c r="B3">
        <v>1.5</v>
      </c>
      <c r="C3">
        <v>1866.7</v>
      </c>
      <c r="D3">
        <v>5.3569999999999996E-4</v>
      </c>
      <c r="E3">
        <v>-25.629000000000001</v>
      </c>
      <c r="F3">
        <v>-25.606000000000002</v>
      </c>
      <c r="G3">
        <v>-100.41</v>
      </c>
      <c r="H3">
        <v>198.74</v>
      </c>
      <c r="I3">
        <v>253.94</v>
      </c>
      <c r="J3">
        <v>705.56</v>
      </c>
      <c r="K3">
        <v>-4.1210999999999998E-2</v>
      </c>
      <c r="L3">
        <v>2.2139999999999998E-3</v>
      </c>
      <c r="M3">
        <v>6.7400000000000002E-2</v>
      </c>
      <c r="N3" t="s">
        <v>237</v>
      </c>
    </row>
    <row r="4" spans="1:14">
      <c r="A4">
        <v>210.5</v>
      </c>
      <c r="B4">
        <v>2</v>
      </c>
      <c r="C4">
        <v>1866.8</v>
      </c>
      <c r="D4">
        <v>5.3567000000000003E-4</v>
      </c>
      <c r="E4">
        <v>-25.631</v>
      </c>
      <c r="F4">
        <v>-25.6</v>
      </c>
      <c r="G4">
        <v>-100.42</v>
      </c>
      <c r="H4">
        <v>198.75</v>
      </c>
      <c r="I4">
        <v>253.94</v>
      </c>
      <c r="J4">
        <v>705.74</v>
      </c>
      <c r="K4">
        <v>-4.1216000000000003E-2</v>
      </c>
      <c r="L4">
        <v>2.2168999999999999E-3</v>
      </c>
      <c r="M4">
        <v>6.7403000000000005E-2</v>
      </c>
      <c r="N4" t="s">
        <v>237</v>
      </c>
    </row>
    <row r="5" spans="1:14">
      <c r="A5">
        <v>210.5</v>
      </c>
      <c r="B5">
        <v>2.5</v>
      </c>
      <c r="C5">
        <v>1867</v>
      </c>
      <c r="D5">
        <v>5.3563000000000005E-4</v>
      </c>
      <c r="E5">
        <v>-25.634</v>
      </c>
      <c r="F5">
        <v>-25.594999999999999</v>
      </c>
      <c r="G5">
        <v>-100.43</v>
      </c>
      <c r="H5">
        <v>198.75</v>
      </c>
      <c r="I5">
        <v>253.93</v>
      </c>
      <c r="J5">
        <v>705.93</v>
      </c>
      <c r="K5">
        <v>-4.1221000000000001E-2</v>
      </c>
      <c r="L5">
        <v>2.2198999999999999E-3</v>
      </c>
      <c r="M5">
        <v>6.7406999999999995E-2</v>
      </c>
      <c r="N5" t="s">
        <v>237</v>
      </c>
    </row>
    <row r="6" spans="1:14">
      <c r="A6">
        <v>210.5</v>
      </c>
      <c r="B6">
        <v>3</v>
      </c>
      <c r="C6">
        <v>1867.1</v>
      </c>
      <c r="D6">
        <v>5.3558999999999996E-4</v>
      </c>
      <c r="E6">
        <v>-25.635999999999999</v>
      </c>
      <c r="F6">
        <v>-25.59</v>
      </c>
      <c r="G6">
        <v>-100.44</v>
      </c>
      <c r="H6">
        <v>198.75</v>
      </c>
      <c r="I6">
        <v>253.92</v>
      </c>
      <c r="J6">
        <v>706.11</v>
      </c>
      <c r="K6">
        <v>-4.1227E-2</v>
      </c>
      <c r="L6">
        <v>2.2228999999999999E-3</v>
      </c>
      <c r="M6">
        <v>6.7410999999999999E-2</v>
      </c>
      <c r="N6" t="s">
        <v>237</v>
      </c>
    </row>
    <row r="7" spans="1:14">
      <c r="A7">
        <v>210.5</v>
      </c>
      <c r="B7">
        <v>3.5</v>
      </c>
      <c r="C7">
        <v>1867.2</v>
      </c>
      <c r="D7">
        <v>5.3556000000000003E-4</v>
      </c>
      <c r="E7">
        <v>-25.638999999999999</v>
      </c>
      <c r="F7">
        <v>-25.585000000000001</v>
      </c>
      <c r="G7">
        <v>-100.45</v>
      </c>
      <c r="H7">
        <v>198.76</v>
      </c>
      <c r="I7">
        <v>253.91</v>
      </c>
      <c r="J7">
        <v>706.29</v>
      </c>
      <c r="K7">
        <v>-4.1231999999999998E-2</v>
      </c>
      <c r="L7">
        <v>2.2258E-3</v>
      </c>
      <c r="M7">
        <v>6.7415000000000003E-2</v>
      </c>
      <c r="N7" t="s">
        <v>237</v>
      </c>
    </row>
    <row r="8" spans="1:14">
      <c r="A8">
        <v>210.5</v>
      </c>
      <c r="B8">
        <v>4</v>
      </c>
      <c r="C8">
        <v>1867.3</v>
      </c>
      <c r="D8">
        <v>5.3552000000000005E-4</v>
      </c>
      <c r="E8">
        <v>-25.640999999999998</v>
      </c>
      <c r="F8">
        <v>-25.58</v>
      </c>
      <c r="G8">
        <v>-100.47</v>
      </c>
      <c r="H8">
        <v>198.76</v>
      </c>
      <c r="I8">
        <v>253.91</v>
      </c>
      <c r="J8">
        <v>706.47</v>
      </c>
      <c r="K8">
        <v>-4.1237999999999997E-2</v>
      </c>
      <c r="L8">
        <v>2.2288E-3</v>
      </c>
      <c r="M8">
        <v>6.7419000000000007E-2</v>
      </c>
      <c r="N8" t="s">
        <v>237</v>
      </c>
    </row>
    <row r="9" spans="1:14">
      <c r="A9">
        <v>210.5</v>
      </c>
      <c r="B9">
        <v>4.5</v>
      </c>
      <c r="C9">
        <v>1867.5</v>
      </c>
      <c r="D9">
        <v>5.3547999999999996E-4</v>
      </c>
      <c r="E9">
        <v>-25.643999999999998</v>
      </c>
      <c r="F9">
        <v>-25.574000000000002</v>
      </c>
      <c r="G9">
        <v>-100.48</v>
      </c>
      <c r="H9">
        <v>198.76</v>
      </c>
      <c r="I9">
        <v>253.9</v>
      </c>
      <c r="J9">
        <v>706.65</v>
      </c>
      <c r="K9">
        <v>-4.1243000000000002E-2</v>
      </c>
      <c r="L9">
        <v>2.2317999999999999E-3</v>
      </c>
      <c r="M9">
        <v>6.7422999999999997E-2</v>
      </c>
      <c r="N9" t="s">
        <v>237</v>
      </c>
    </row>
    <row r="10" spans="1:14">
      <c r="A10">
        <v>210.5</v>
      </c>
      <c r="B10">
        <v>5</v>
      </c>
      <c r="C10">
        <v>1867.6</v>
      </c>
      <c r="D10">
        <v>5.3545000000000003E-4</v>
      </c>
      <c r="E10">
        <v>-25.646000000000001</v>
      </c>
      <c r="F10">
        <v>-25.568999999999999</v>
      </c>
      <c r="G10">
        <v>-100.49</v>
      </c>
      <c r="H10">
        <v>198.76</v>
      </c>
      <c r="I10">
        <v>253.89</v>
      </c>
      <c r="J10">
        <v>706.83</v>
      </c>
      <c r="K10">
        <v>-4.1248E-2</v>
      </c>
      <c r="L10">
        <v>2.2347999999999999E-3</v>
      </c>
      <c r="M10">
        <v>6.7427000000000001E-2</v>
      </c>
      <c r="N10" t="s">
        <v>237</v>
      </c>
    </row>
    <row r="11" spans="1:14">
      <c r="A11">
        <v>210.5</v>
      </c>
      <c r="B11">
        <v>5.5</v>
      </c>
      <c r="C11">
        <v>1867.7</v>
      </c>
      <c r="D11">
        <v>5.3541000000000005E-4</v>
      </c>
      <c r="E11">
        <v>-25.649000000000001</v>
      </c>
      <c r="F11">
        <v>-25.564</v>
      </c>
      <c r="G11">
        <v>-100.5</v>
      </c>
      <c r="H11">
        <v>198.77</v>
      </c>
      <c r="I11">
        <v>253.89</v>
      </c>
      <c r="J11">
        <v>707.01</v>
      </c>
      <c r="K11">
        <v>-4.1253999999999999E-2</v>
      </c>
      <c r="L11">
        <v>2.2377999999999999E-3</v>
      </c>
      <c r="M11">
        <v>6.7431000000000005E-2</v>
      </c>
      <c r="N11" t="s">
        <v>237</v>
      </c>
    </row>
    <row r="12" spans="1:14">
      <c r="A12">
        <v>210.5</v>
      </c>
      <c r="B12">
        <v>6</v>
      </c>
      <c r="C12">
        <v>1867.9</v>
      </c>
      <c r="D12">
        <v>5.3536999999999996E-4</v>
      </c>
      <c r="E12">
        <v>-25.651</v>
      </c>
      <c r="F12">
        <v>-25.559000000000001</v>
      </c>
      <c r="G12">
        <v>-100.51</v>
      </c>
      <c r="H12">
        <v>198.77</v>
      </c>
      <c r="I12">
        <v>253.88</v>
      </c>
      <c r="J12">
        <v>707.19</v>
      </c>
      <c r="K12">
        <v>-4.1258999999999997E-2</v>
      </c>
      <c r="L12">
        <v>2.2407E-3</v>
      </c>
      <c r="M12">
        <v>6.7433999999999994E-2</v>
      </c>
      <c r="N12" t="s">
        <v>237</v>
      </c>
    </row>
    <row r="13" spans="1:14">
      <c r="A13">
        <v>210.5</v>
      </c>
      <c r="B13">
        <v>6.5</v>
      </c>
      <c r="C13">
        <v>1868</v>
      </c>
      <c r="D13">
        <v>5.3534000000000003E-4</v>
      </c>
      <c r="E13">
        <v>-25.654</v>
      </c>
      <c r="F13">
        <v>-25.553000000000001</v>
      </c>
      <c r="G13">
        <v>-100.52</v>
      </c>
      <c r="H13">
        <v>198.77</v>
      </c>
      <c r="I13">
        <v>253.87</v>
      </c>
      <c r="J13">
        <v>707.36</v>
      </c>
      <c r="K13">
        <v>-4.1264000000000002E-2</v>
      </c>
      <c r="L13">
        <v>2.2436999999999999E-3</v>
      </c>
      <c r="M13">
        <v>6.7437999999999998E-2</v>
      </c>
      <c r="N13" t="s">
        <v>237</v>
      </c>
    </row>
    <row r="14" spans="1:14">
      <c r="A14">
        <v>210.5</v>
      </c>
      <c r="B14">
        <v>7</v>
      </c>
      <c r="C14">
        <v>1868.1</v>
      </c>
      <c r="D14">
        <v>5.3529999999999995E-4</v>
      </c>
      <c r="E14">
        <v>-25.655999999999999</v>
      </c>
      <c r="F14">
        <v>-25.547999999999998</v>
      </c>
      <c r="G14">
        <v>-100.54</v>
      </c>
      <c r="H14">
        <v>198.78</v>
      </c>
      <c r="I14">
        <v>253.87</v>
      </c>
      <c r="J14">
        <v>707.54</v>
      </c>
      <c r="K14">
        <v>-4.1269E-2</v>
      </c>
      <c r="L14">
        <v>2.2468000000000002E-3</v>
      </c>
      <c r="M14">
        <v>6.7442000000000002E-2</v>
      </c>
      <c r="N14" t="s">
        <v>237</v>
      </c>
    </row>
    <row r="15" spans="1:14">
      <c r="A15">
        <v>210.5</v>
      </c>
      <c r="B15">
        <v>7.5</v>
      </c>
      <c r="C15">
        <v>1868.2</v>
      </c>
      <c r="D15">
        <v>5.3525999999999997E-4</v>
      </c>
      <c r="E15">
        <v>-25.658999999999999</v>
      </c>
      <c r="F15">
        <v>-25.542999999999999</v>
      </c>
      <c r="G15">
        <v>-100.55</v>
      </c>
      <c r="H15">
        <v>198.78</v>
      </c>
      <c r="I15">
        <v>253.86</v>
      </c>
      <c r="J15">
        <v>707.72</v>
      </c>
      <c r="K15">
        <v>-4.1274999999999999E-2</v>
      </c>
      <c r="L15">
        <v>2.2498000000000002E-3</v>
      </c>
      <c r="M15">
        <v>6.7446000000000006E-2</v>
      </c>
      <c r="N15" t="s">
        <v>237</v>
      </c>
    </row>
    <row r="16" spans="1:14">
      <c r="A16">
        <v>210.5</v>
      </c>
      <c r="B16">
        <v>8</v>
      </c>
      <c r="C16">
        <v>1868.4</v>
      </c>
      <c r="D16">
        <v>5.3523000000000004E-4</v>
      </c>
      <c r="E16">
        <v>-25.661000000000001</v>
      </c>
      <c r="F16">
        <v>-25.538</v>
      </c>
      <c r="G16">
        <v>-100.56</v>
      </c>
      <c r="H16">
        <v>198.78</v>
      </c>
      <c r="I16">
        <v>253.85</v>
      </c>
      <c r="J16">
        <v>707.9</v>
      </c>
      <c r="K16">
        <v>-4.1279999999999997E-2</v>
      </c>
      <c r="L16">
        <v>2.2528000000000001E-3</v>
      </c>
      <c r="M16">
        <v>6.7449999999999996E-2</v>
      </c>
      <c r="N16" t="s">
        <v>237</v>
      </c>
    </row>
    <row r="17" spans="1:14">
      <c r="A17">
        <v>210.5</v>
      </c>
      <c r="B17">
        <v>8.5</v>
      </c>
      <c r="C17">
        <v>1868.5</v>
      </c>
      <c r="D17">
        <v>5.3518999999999995E-4</v>
      </c>
      <c r="E17">
        <v>-25.663</v>
      </c>
      <c r="F17">
        <v>-25.532</v>
      </c>
      <c r="G17">
        <v>-100.57</v>
      </c>
      <c r="H17">
        <v>198.78</v>
      </c>
      <c r="I17">
        <v>253.85</v>
      </c>
      <c r="J17">
        <v>708.08</v>
      </c>
      <c r="K17">
        <v>-4.1285000000000002E-2</v>
      </c>
      <c r="L17">
        <v>2.2558000000000001E-3</v>
      </c>
      <c r="M17">
        <v>6.7454E-2</v>
      </c>
      <c r="N17" t="s">
        <v>237</v>
      </c>
    </row>
    <row r="18" spans="1:14">
      <c r="A18">
        <v>210.5</v>
      </c>
      <c r="B18">
        <v>9</v>
      </c>
      <c r="C18">
        <v>1868.6</v>
      </c>
      <c r="D18">
        <v>5.3516000000000002E-4</v>
      </c>
      <c r="E18">
        <v>-25.666</v>
      </c>
      <c r="F18">
        <v>-25.527000000000001</v>
      </c>
      <c r="G18">
        <v>-100.58</v>
      </c>
      <c r="H18">
        <v>198.79</v>
      </c>
      <c r="I18">
        <v>253.84</v>
      </c>
      <c r="J18">
        <v>708.26</v>
      </c>
      <c r="K18">
        <v>-4.1291000000000001E-2</v>
      </c>
      <c r="L18">
        <v>2.2588E-3</v>
      </c>
      <c r="M18">
        <v>6.7457000000000003E-2</v>
      </c>
      <c r="N18" t="s">
        <v>237</v>
      </c>
    </row>
    <row r="19" spans="1:14">
      <c r="A19">
        <v>210.5</v>
      </c>
      <c r="B19">
        <v>9.5</v>
      </c>
      <c r="C19">
        <v>1868.7</v>
      </c>
      <c r="D19">
        <v>5.3512000000000004E-4</v>
      </c>
      <c r="E19">
        <v>-25.667999999999999</v>
      </c>
      <c r="F19">
        <v>-25.521999999999998</v>
      </c>
      <c r="G19">
        <v>-100.59</v>
      </c>
      <c r="H19">
        <v>198.79</v>
      </c>
      <c r="I19">
        <v>253.83</v>
      </c>
      <c r="J19">
        <v>708.44</v>
      </c>
      <c r="K19">
        <v>-4.1295999999999999E-2</v>
      </c>
      <c r="L19">
        <v>2.2618999999999998E-3</v>
      </c>
      <c r="M19">
        <v>6.7460999999999993E-2</v>
      </c>
      <c r="N19" t="s">
        <v>237</v>
      </c>
    </row>
    <row r="20" spans="1:14">
      <c r="A20">
        <v>210.5</v>
      </c>
      <c r="B20">
        <v>10</v>
      </c>
      <c r="C20">
        <v>1868.9</v>
      </c>
      <c r="D20">
        <v>5.3507999999999995E-4</v>
      </c>
      <c r="E20">
        <v>-25.670999999999999</v>
      </c>
      <c r="F20">
        <v>-25.516999999999999</v>
      </c>
      <c r="G20">
        <v>-100.61</v>
      </c>
      <c r="H20">
        <v>198.79</v>
      </c>
      <c r="I20">
        <v>253.83</v>
      </c>
      <c r="J20">
        <v>708.62</v>
      </c>
      <c r="K20">
        <v>-4.1300999999999997E-2</v>
      </c>
      <c r="L20">
        <v>2.2648999999999998E-3</v>
      </c>
      <c r="M20">
        <v>6.7464999999999997E-2</v>
      </c>
      <c r="N20" t="s">
        <v>237</v>
      </c>
    </row>
    <row r="21" spans="1:14">
      <c r="A21">
        <v>252.6</v>
      </c>
      <c r="B21">
        <v>1</v>
      </c>
      <c r="C21">
        <v>1745.7</v>
      </c>
      <c r="D21">
        <v>5.7284999999999997E-4</v>
      </c>
      <c r="E21">
        <v>-14.478999999999999</v>
      </c>
      <c r="F21">
        <v>-14.462999999999999</v>
      </c>
      <c r="G21">
        <v>-52.176000000000002</v>
      </c>
      <c r="H21">
        <v>218.13</v>
      </c>
      <c r="I21">
        <v>276.12</v>
      </c>
      <c r="J21">
        <v>598.86</v>
      </c>
      <c r="K21">
        <v>-3.4438999999999997E-2</v>
      </c>
      <c r="L21">
        <v>9.2520000000000005E-4</v>
      </c>
      <c r="M21">
        <v>6.6601999999999995E-2</v>
      </c>
      <c r="N21" t="s">
        <v>237</v>
      </c>
    </row>
    <row r="22" spans="1:14">
      <c r="A22">
        <v>252.6</v>
      </c>
      <c r="B22">
        <v>1.5</v>
      </c>
      <c r="C22">
        <v>1745.8</v>
      </c>
      <c r="D22">
        <v>5.7279E-4</v>
      </c>
      <c r="E22">
        <v>-14.483000000000001</v>
      </c>
      <c r="F22">
        <v>-14.458</v>
      </c>
      <c r="G22">
        <v>-52.19</v>
      </c>
      <c r="H22">
        <v>218.13</v>
      </c>
      <c r="I22">
        <v>276.10000000000002</v>
      </c>
      <c r="J22">
        <v>599.11</v>
      </c>
      <c r="K22">
        <v>-3.4452999999999998E-2</v>
      </c>
      <c r="L22">
        <v>9.2632999999999995E-4</v>
      </c>
      <c r="M22">
        <v>6.6611000000000004E-2</v>
      </c>
      <c r="N22" t="s">
        <v>237</v>
      </c>
    </row>
    <row r="23" spans="1:14">
      <c r="A23">
        <v>252.6</v>
      </c>
      <c r="B23">
        <v>2</v>
      </c>
      <c r="C23">
        <v>1746</v>
      </c>
      <c r="D23">
        <v>5.7273999999999997E-4</v>
      </c>
      <c r="E23">
        <v>-14.486000000000001</v>
      </c>
      <c r="F23">
        <v>-14.452999999999999</v>
      </c>
      <c r="G23">
        <v>-52.204000000000001</v>
      </c>
      <c r="H23">
        <v>218.13</v>
      </c>
      <c r="I23">
        <v>276.08999999999997</v>
      </c>
      <c r="J23">
        <v>599.35</v>
      </c>
      <c r="K23">
        <v>-3.4467999999999999E-2</v>
      </c>
      <c r="L23">
        <v>9.2745999999999996E-4</v>
      </c>
      <c r="M23">
        <v>6.6618999999999998E-2</v>
      </c>
      <c r="N23" t="s">
        <v>237</v>
      </c>
    </row>
    <row r="24" spans="1:14">
      <c r="A24">
        <v>252.6</v>
      </c>
      <c r="B24">
        <v>2.5</v>
      </c>
      <c r="C24">
        <v>1746.2</v>
      </c>
      <c r="D24">
        <v>5.7268E-4</v>
      </c>
      <c r="E24">
        <v>-14.49</v>
      </c>
      <c r="F24">
        <v>-14.448</v>
      </c>
      <c r="G24">
        <v>-52.218000000000004</v>
      </c>
      <c r="H24">
        <v>218.14</v>
      </c>
      <c r="I24">
        <v>276.07</v>
      </c>
      <c r="J24">
        <v>599.6</v>
      </c>
      <c r="K24">
        <v>-3.4481999999999999E-2</v>
      </c>
      <c r="L24">
        <v>9.2858999999999997E-4</v>
      </c>
      <c r="M24">
        <v>6.6628000000000007E-2</v>
      </c>
      <c r="N24" t="s">
        <v>237</v>
      </c>
    </row>
    <row r="25" spans="1:14">
      <c r="A25">
        <v>252.6</v>
      </c>
      <c r="B25">
        <v>3</v>
      </c>
      <c r="C25">
        <v>1746.4</v>
      </c>
      <c r="D25">
        <v>5.7262000000000003E-4</v>
      </c>
      <c r="E25">
        <v>-14.493</v>
      </c>
      <c r="F25">
        <v>-14.444000000000001</v>
      </c>
      <c r="G25">
        <v>-52.231999999999999</v>
      </c>
      <c r="H25">
        <v>218.14</v>
      </c>
      <c r="I25">
        <v>276.05</v>
      </c>
      <c r="J25">
        <v>599.85</v>
      </c>
      <c r="K25">
        <v>-3.4495999999999999E-2</v>
      </c>
      <c r="L25">
        <v>9.2973000000000003E-4</v>
      </c>
      <c r="M25">
        <v>6.6636000000000001E-2</v>
      </c>
      <c r="N25" t="s">
        <v>237</v>
      </c>
    </row>
    <row r="26" spans="1:14">
      <c r="A26">
        <v>252.6</v>
      </c>
      <c r="B26">
        <v>3.5</v>
      </c>
      <c r="C26">
        <v>1746.5</v>
      </c>
      <c r="D26">
        <v>5.7255999999999995E-4</v>
      </c>
      <c r="E26">
        <v>-14.497</v>
      </c>
      <c r="F26">
        <v>-14.439</v>
      </c>
      <c r="G26">
        <v>-52.244999999999997</v>
      </c>
      <c r="H26">
        <v>218.14</v>
      </c>
      <c r="I26">
        <v>276.02999999999997</v>
      </c>
      <c r="J26">
        <v>600.1</v>
      </c>
      <c r="K26">
        <v>-3.4511E-2</v>
      </c>
      <c r="L26">
        <v>9.3086000000000004E-4</v>
      </c>
      <c r="M26">
        <v>6.6644999999999996E-2</v>
      </c>
      <c r="N26" t="s">
        <v>237</v>
      </c>
    </row>
    <row r="27" spans="1:14">
      <c r="A27">
        <v>252.6</v>
      </c>
      <c r="B27">
        <v>4</v>
      </c>
      <c r="C27">
        <v>1746.7</v>
      </c>
      <c r="D27">
        <v>5.7249999999999998E-4</v>
      </c>
      <c r="E27">
        <v>-14.5</v>
      </c>
      <c r="F27">
        <v>-14.433999999999999</v>
      </c>
      <c r="G27">
        <v>-52.259</v>
      </c>
      <c r="H27">
        <v>218.15</v>
      </c>
      <c r="I27">
        <v>276.02</v>
      </c>
      <c r="J27">
        <v>600.35</v>
      </c>
      <c r="K27">
        <v>-3.4525E-2</v>
      </c>
      <c r="L27">
        <v>9.3199000000000005E-4</v>
      </c>
      <c r="M27">
        <v>6.6653000000000004E-2</v>
      </c>
      <c r="N27" t="s">
        <v>237</v>
      </c>
    </row>
    <row r="28" spans="1:14">
      <c r="A28">
        <v>252.6</v>
      </c>
      <c r="B28">
        <v>4.5</v>
      </c>
      <c r="C28">
        <v>1746.9</v>
      </c>
      <c r="D28">
        <v>5.7244999999999996E-4</v>
      </c>
      <c r="E28">
        <v>-14.503</v>
      </c>
      <c r="F28">
        <v>-14.429</v>
      </c>
      <c r="G28">
        <v>-52.273000000000003</v>
      </c>
      <c r="H28">
        <v>218.15</v>
      </c>
      <c r="I28">
        <v>276</v>
      </c>
      <c r="J28">
        <v>600.59</v>
      </c>
      <c r="K28">
        <v>-3.4539E-2</v>
      </c>
      <c r="L28">
        <v>9.3313000000000001E-4</v>
      </c>
      <c r="M28">
        <v>6.6661999999999999E-2</v>
      </c>
      <c r="N28" t="s">
        <v>237</v>
      </c>
    </row>
    <row r="29" spans="1:14">
      <c r="A29">
        <v>252.6</v>
      </c>
      <c r="B29">
        <v>5</v>
      </c>
      <c r="C29">
        <v>1747.1</v>
      </c>
      <c r="D29">
        <v>5.7238999999999999E-4</v>
      </c>
      <c r="E29">
        <v>-14.507</v>
      </c>
      <c r="F29">
        <v>-14.425000000000001</v>
      </c>
      <c r="G29">
        <v>-52.286999999999999</v>
      </c>
      <c r="H29">
        <v>218.15</v>
      </c>
      <c r="I29">
        <v>275.98</v>
      </c>
      <c r="J29">
        <v>600.84</v>
      </c>
      <c r="K29">
        <v>-3.4554000000000001E-2</v>
      </c>
      <c r="L29">
        <v>9.3426999999999996E-4</v>
      </c>
      <c r="M29">
        <v>6.6669999999999993E-2</v>
      </c>
      <c r="N29" t="s">
        <v>237</v>
      </c>
    </row>
    <row r="30" spans="1:14">
      <c r="A30">
        <v>252.6</v>
      </c>
      <c r="B30">
        <v>5.5</v>
      </c>
      <c r="C30">
        <v>1747.2</v>
      </c>
      <c r="D30">
        <v>5.7233000000000002E-4</v>
      </c>
      <c r="E30">
        <v>-14.51</v>
      </c>
      <c r="F30">
        <v>-14.42</v>
      </c>
      <c r="G30">
        <v>-52.301000000000002</v>
      </c>
      <c r="H30">
        <v>218.15</v>
      </c>
      <c r="I30">
        <v>275.97000000000003</v>
      </c>
      <c r="J30">
        <v>601.09</v>
      </c>
      <c r="K30">
        <v>-3.4568000000000002E-2</v>
      </c>
      <c r="L30">
        <v>9.3539999999999997E-4</v>
      </c>
      <c r="M30">
        <v>6.6679000000000002E-2</v>
      </c>
      <c r="N30" t="s">
        <v>237</v>
      </c>
    </row>
    <row r="31" spans="1:14">
      <c r="A31">
        <v>252.6</v>
      </c>
      <c r="B31">
        <v>6</v>
      </c>
      <c r="C31">
        <v>1747.4</v>
      </c>
      <c r="D31">
        <v>5.7227999999999999E-4</v>
      </c>
      <c r="E31">
        <v>-14.513999999999999</v>
      </c>
      <c r="F31">
        <v>-14.414999999999999</v>
      </c>
      <c r="G31">
        <v>-52.314</v>
      </c>
      <c r="H31">
        <v>218.16</v>
      </c>
      <c r="I31">
        <v>275.95</v>
      </c>
      <c r="J31">
        <v>601.33000000000004</v>
      </c>
      <c r="K31">
        <v>-3.4582000000000002E-2</v>
      </c>
      <c r="L31">
        <v>9.3654000000000003E-4</v>
      </c>
      <c r="M31">
        <v>6.6686999999999996E-2</v>
      </c>
      <c r="N31" t="s">
        <v>237</v>
      </c>
    </row>
    <row r="32" spans="1:14">
      <c r="A32">
        <v>252.6</v>
      </c>
      <c r="B32">
        <v>6.5</v>
      </c>
      <c r="C32">
        <v>1747.6</v>
      </c>
      <c r="D32">
        <v>5.7222000000000002E-4</v>
      </c>
      <c r="E32">
        <v>-14.516999999999999</v>
      </c>
      <c r="F32">
        <v>-14.41</v>
      </c>
      <c r="G32">
        <v>-52.328000000000003</v>
      </c>
      <c r="H32">
        <v>218.16</v>
      </c>
      <c r="I32">
        <v>275.93</v>
      </c>
      <c r="J32">
        <v>601.58000000000004</v>
      </c>
      <c r="K32">
        <v>-3.4596000000000002E-2</v>
      </c>
      <c r="L32">
        <v>9.3767999999999998E-4</v>
      </c>
      <c r="M32">
        <v>6.6696000000000005E-2</v>
      </c>
      <c r="N32" t="s">
        <v>237</v>
      </c>
    </row>
    <row r="33" spans="1:14">
      <c r="A33">
        <v>252.6</v>
      </c>
      <c r="B33">
        <v>7</v>
      </c>
      <c r="C33">
        <v>1747.8</v>
      </c>
      <c r="D33">
        <v>5.7216000000000005E-4</v>
      </c>
      <c r="E33">
        <v>-14.521000000000001</v>
      </c>
      <c r="F33">
        <v>-14.404999999999999</v>
      </c>
      <c r="G33">
        <v>-52.341999999999999</v>
      </c>
      <c r="H33">
        <v>218.16</v>
      </c>
      <c r="I33">
        <v>275.92</v>
      </c>
      <c r="J33">
        <v>601.83000000000004</v>
      </c>
      <c r="K33">
        <v>-3.4610000000000002E-2</v>
      </c>
      <c r="L33">
        <v>9.3882000000000004E-4</v>
      </c>
      <c r="M33">
        <v>6.6703999999999999E-2</v>
      </c>
      <c r="N33" t="s">
        <v>237</v>
      </c>
    </row>
    <row r="34" spans="1:14">
      <c r="A34">
        <v>252.6</v>
      </c>
      <c r="B34">
        <v>7.5</v>
      </c>
      <c r="C34">
        <v>1747.9</v>
      </c>
      <c r="D34">
        <v>5.7209999999999997E-4</v>
      </c>
      <c r="E34">
        <v>-14.523999999999999</v>
      </c>
      <c r="F34">
        <v>-14.401</v>
      </c>
      <c r="G34">
        <v>-52.354999999999997</v>
      </c>
      <c r="H34">
        <v>218.17</v>
      </c>
      <c r="I34">
        <v>275.89999999999998</v>
      </c>
      <c r="J34">
        <v>602.07000000000005</v>
      </c>
      <c r="K34">
        <v>-3.4624000000000002E-2</v>
      </c>
      <c r="L34">
        <v>9.3997000000000004E-4</v>
      </c>
      <c r="M34">
        <v>6.6711999999999994E-2</v>
      </c>
      <c r="N34" t="s">
        <v>237</v>
      </c>
    </row>
    <row r="35" spans="1:14">
      <c r="A35">
        <v>252.6</v>
      </c>
      <c r="B35">
        <v>8</v>
      </c>
      <c r="C35">
        <v>1748.1</v>
      </c>
      <c r="D35">
        <v>5.7205000000000005E-4</v>
      </c>
      <c r="E35">
        <v>-14.528</v>
      </c>
      <c r="F35">
        <v>-14.396000000000001</v>
      </c>
      <c r="G35">
        <v>-52.369</v>
      </c>
      <c r="H35">
        <v>218.17</v>
      </c>
      <c r="I35">
        <v>275.88</v>
      </c>
      <c r="J35">
        <v>602.32000000000005</v>
      </c>
      <c r="K35">
        <v>-3.4638000000000002E-2</v>
      </c>
      <c r="L35">
        <v>9.4110999999999999E-4</v>
      </c>
      <c r="M35">
        <v>6.6721000000000003E-2</v>
      </c>
      <c r="N35" t="s">
        <v>237</v>
      </c>
    </row>
    <row r="36" spans="1:14">
      <c r="A36">
        <v>252.6</v>
      </c>
      <c r="B36">
        <v>8.5</v>
      </c>
      <c r="C36">
        <v>1748.3</v>
      </c>
      <c r="D36">
        <v>5.7198999999999998E-4</v>
      </c>
      <c r="E36">
        <v>-14.531000000000001</v>
      </c>
      <c r="F36">
        <v>-14.391</v>
      </c>
      <c r="G36">
        <v>-52.383000000000003</v>
      </c>
      <c r="H36">
        <v>218.17</v>
      </c>
      <c r="I36">
        <v>275.87</v>
      </c>
      <c r="J36">
        <v>602.55999999999995</v>
      </c>
      <c r="K36">
        <v>-3.4652000000000002E-2</v>
      </c>
      <c r="L36">
        <v>9.4225000000000005E-4</v>
      </c>
      <c r="M36">
        <v>6.6728999999999997E-2</v>
      </c>
      <c r="N36" t="s">
        <v>237</v>
      </c>
    </row>
    <row r="37" spans="1:14">
      <c r="A37">
        <v>252.6</v>
      </c>
      <c r="B37">
        <v>9</v>
      </c>
      <c r="C37">
        <v>1748.5</v>
      </c>
      <c r="D37">
        <v>5.7193000000000001E-4</v>
      </c>
      <c r="E37">
        <v>-14.535</v>
      </c>
      <c r="F37">
        <v>-14.385999999999999</v>
      </c>
      <c r="G37">
        <v>-52.396999999999998</v>
      </c>
      <c r="H37">
        <v>218.17</v>
      </c>
      <c r="I37">
        <v>275.85000000000002</v>
      </c>
      <c r="J37">
        <v>602.80999999999995</v>
      </c>
      <c r="K37">
        <v>-3.4666000000000002E-2</v>
      </c>
      <c r="L37">
        <v>9.4339999999999995E-4</v>
      </c>
      <c r="M37">
        <v>6.6737000000000005E-2</v>
      </c>
      <c r="N37" t="s">
        <v>237</v>
      </c>
    </row>
    <row r="38" spans="1:14">
      <c r="A38">
        <v>252.6</v>
      </c>
      <c r="B38">
        <v>9.5</v>
      </c>
      <c r="C38">
        <v>1748.6</v>
      </c>
      <c r="D38">
        <v>5.7187999999999998E-4</v>
      </c>
      <c r="E38">
        <v>-14.538</v>
      </c>
      <c r="F38">
        <v>-14.382</v>
      </c>
      <c r="G38">
        <v>-52.41</v>
      </c>
      <c r="H38">
        <v>218.18</v>
      </c>
      <c r="I38">
        <v>275.83</v>
      </c>
      <c r="J38">
        <v>603.04999999999995</v>
      </c>
      <c r="K38">
        <v>-3.4680000000000002E-2</v>
      </c>
      <c r="L38">
        <v>9.4454999999999995E-4</v>
      </c>
      <c r="M38">
        <v>6.6746E-2</v>
      </c>
      <c r="N38" t="s">
        <v>237</v>
      </c>
    </row>
    <row r="39" spans="1:14">
      <c r="A39">
        <v>252.6</v>
      </c>
      <c r="B39">
        <v>10</v>
      </c>
      <c r="C39">
        <v>1748.8</v>
      </c>
      <c r="D39">
        <v>5.7182000000000001E-4</v>
      </c>
      <c r="E39">
        <v>-14.541</v>
      </c>
      <c r="F39">
        <v>-14.377000000000001</v>
      </c>
      <c r="G39">
        <v>-52.423999999999999</v>
      </c>
      <c r="H39">
        <v>218.18</v>
      </c>
      <c r="I39">
        <v>275.82</v>
      </c>
      <c r="J39">
        <v>603.29999999999995</v>
      </c>
      <c r="K39">
        <v>-3.4694000000000003E-2</v>
      </c>
      <c r="L39">
        <v>9.4569000000000001E-4</v>
      </c>
      <c r="M39">
        <v>6.6753999999999994E-2</v>
      </c>
      <c r="N39" t="s">
        <v>237</v>
      </c>
    </row>
    <row r="40" spans="1:14">
      <c r="A40">
        <v>294.7</v>
      </c>
      <c r="B40">
        <v>1</v>
      </c>
      <c r="C40">
        <v>1616.3</v>
      </c>
      <c r="D40">
        <v>6.1868000000000003E-4</v>
      </c>
      <c r="E40">
        <v>-2.3597000000000001</v>
      </c>
      <c r="F40">
        <v>-2.3418000000000001</v>
      </c>
      <c r="G40">
        <v>-7.8426999999999998</v>
      </c>
      <c r="H40">
        <v>236.22</v>
      </c>
      <c r="I40">
        <v>299.82</v>
      </c>
      <c r="J40">
        <v>482.07</v>
      </c>
      <c r="K40">
        <v>-2.4004000000000001E-2</v>
      </c>
      <c r="L40">
        <v>4.8479000000000003E-4</v>
      </c>
      <c r="M40">
        <v>6.4259999999999998E-2</v>
      </c>
      <c r="N40" t="s">
        <v>237</v>
      </c>
    </row>
    <row r="41" spans="1:14">
      <c r="A41">
        <v>294.7</v>
      </c>
      <c r="B41">
        <v>1.5</v>
      </c>
      <c r="C41">
        <v>1616.6</v>
      </c>
      <c r="D41">
        <v>6.1857999999999998E-4</v>
      </c>
      <c r="E41">
        <v>-2.3650000000000002</v>
      </c>
      <c r="F41">
        <v>-2.3382000000000001</v>
      </c>
      <c r="G41">
        <v>-7.8606999999999996</v>
      </c>
      <c r="H41">
        <v>236.22</v>
      </c>
      <c r="I41">
        <v>299.77999999999997</v>
      </c>
      <c r="J41">
        <v>482.44</v>
      </c>
      <c r="K41">
        <v>-2.4046000000000001E-2</v>
      </c>
      <c r="L41">
        <v>4.8548999999999999E-4</v>
      </c>
      <c r="M41">
        <v>6.4276E-2</v>
      </c>
      <c r="N41" t="s">
        <v>237</v>
      </c>
    </row>
    <row r="42" spans="1:14">
      <c r="A42">
        <v>294.7</v>
      </c>
      <c r="B42">
        <v>2</v>
      </c>
      <c r="C42">
        <v>1616.9</v>
      </c>
      <c r="D42">
        <v>6.1848000000000003E-4</v>
      </c>
      <c r="E42">
        <v>-2.3702999999999999</v>
      </c>
      <c r="F42">
        <v>-2.3346</v>
      </c>
      <c r="G42">
        <v>-7.8787000000000003</v>
      </c>
      <c r="H42">
        <v>236.22</v>
      </c>
      <c r="I42">
        <v>299.73</v>
      </c>
      <c r="J42">
        <v>482.82</v>
      </c>
      <c r="K42">
        <v>-2.4087000000000001E-2</v>
      </c>
      <c r="L42">
        <v>4.8619000000000001E-4</v>
      </c>
      <c r="M42">
        <v>6.4293000000000003E-2</v>
      </c>
      <c r="N42" t="s">
        <v>237</v>
      </c>
    </row>
    <row r="43" spans="1:14">
      <c r="A43">
        <v>294.7</v>
      </c>
      <c r="B43">
        <v>2.5</v>
      </c>
      <c r="C43">
        <v>1617.1</v>
      </c>
      <c r="D43">
        <v>6.1837000000000003E-4</v>
      </c>
      <c r="E43">
        <v>-2.3755000000000002</v>
      </c>
      <c r="F43">
        <v>-2.331</v>
      </c>
      <c r="G43">
        <v>-7.8967000000000001</v>
      </c>
      <c r="H43">
        <v>236.23</v>
      </c>
      <c r="I43">
        <v>299.69</v>
      </c>
      <c r="J43">
        <v>483.19</v>
      </c>
      <c r="K43">
        <v>-2.4129000000000001E-2</v>
      </c>
      <c r="L43">
        <v>4.8689000000000002E-4</v>
      </c>
      <c r="M43">
        <v>6.4309000000000005E-2</v>
      </c>
      <c r="N43" t="s">
        <v>237</v>
      </c>
    </row>
    <row r="44" spans="1:14">
      <c r="A44">
        <v>294.7</v>
      </c>
      <c r="B44">
        <v>3</v>
      </c>
      <c r="C44">
        <v>1617.4</v>
      </c>
      <c r="D44">
        <v>6.1826999999999997E-4</v>
      </c>
      <c r="E44">
        <v>-2.3807999999999998</v>
      </c>
      <c r="F44">
        <v>-2.3273999999999999</v>
      </c>
      <c r="G44">
        <v>-7.9146000000000001</v>
      </c>
      <c r="H44">
        <v>236.23</v>
      </c>
      <c r="I44">
        <v>299.64999999999998</v>
      </c>
      <c r="J44">
        <v>483.57</v>
      </c>
      <c r="K44">
        <v>-2.4170000000000001E-2</v>
      </c>
      <c r="L44">
        <v>4.8758999999999999E-4</v>
      </c>
      <c r="M44">
        <v>6.4325999999999994E-2</v>
      </c>
      <c r="N44" t="s">
        <v>237</v>
      </c>
    </row>
    <row r="45" spans="1:14">
      <c r="A45">
        <v>294.7</v>
      </c>
      <c r="B45">
        <v>3.5</v>
      </c>
      <c r="C45">
        <v>1617.7</v>
      </c>
      <c r="D45">
        <v>6.1815999999999998E-4</v>
      </c>
      <c r="E45">
        <v>-2.3860999999999999</v>
      </c>
      <c r="F45">
        <v>-2.3237999999999999</v>
      </c>
      <c r="G45">
        <v>-7.9325000000000001</v>
      </c>
      <c r="H45">
        <v>236.23</v>
      </c>
      <c r="I45">
        <v>299.61</v>
      </c>
      <c r="J45">
        <v>483.94</v>
      </c>
      <c r="K45">
        <v>-2.4211E-2</v>
      </c>
      <c r="L45">
        <v>4.8828999999999995E-4</v>
      </c>
      <c r="M45">
        <v>6.4341999999999996E-2</v>
      </c>
      <c r="N45" t="s">
        <v>237</v>
      </c>
    </row>
    <row r="46" spans="1:14">
      <c r="A46">
        <v>294.7</v>
      </c>
      <c r="B46">
        <v>4</v>
      </c>
      <c r="C46">
        <v>1618</v>
      </c>
      <c r="D46">
        <v>6.1806000000000003E-4</v>
      </c>
      <c r="E46">
        <v>-2.3913000000000002</v>
      </c>
      <c r="F46">
        <v>-2.3201000000000001</v>
      </c>
      <c r="G46">
        <v>-7.9504000000000001</v>
      </c>
      <c r="H46">
        <v>236.24</v>
      </c>
      <c r="I46">
        <v>299.57</v>
      </c>
      <c r="J46">
        <v>484.31</v>
      </c>
      <c r="K46">
        <v>-2.4251999999999999E-2</v>
      </c>
      <c r="L46">
        <v>4.8899000000000002E-4</v>
      </c>
      <c r="M46">
        <v>6.4357999999999999E-2</v>
      </c>
      <c r="N46" t="s">
        <v>237</v>
      </c>
    </row>
    <row r="47" spans="1:14">
      <c r="A47">
        <v>294.7</v>
      </c>
      <c r="B47">
        <v>4.5</v>
      </c>
      <c r="C47">
        <v>1618.2</v>
      </c>
      <c r="D47">
        <v>6.1795999999999997E-4</v>
      </c>
      <c r="E47">
        <v>-2.3965999999999998</v>
      </c>
      <c r="F47">
        <v>-2.3165</v>
      </c>
      <c r="G47">
        <v>-7.9683000000000002</v>
      </c>
      <c r="H47">
        <v>236.24</v>
      </c>
      <c r="I47">
        <v>299.52999999999997</v>
      </c>
      <c r="J47">
        <v>484.68</v>
      </c>
      <c r="K47">
        <v>-2.4292000000000001E-2</v>
      </c>
      <c r="L47">
        <v>4.8968999999999998E-4</v>
      </c>
      <c r="M47">
        <v>6.4375000000000002E-2</v>
      </c>
      <c r="N47" t="s">
        <v>237</v>
      </c>
    </row>
    <row r="48" spans="1:14">
      <c r="A48">
        <v>294.7</v>
      </c>
      <c r="B48">
        <v>5</v>
      </c>
      <c r="C48">
        <v>1618.5</v>
      </c>
      <c r="D48">
        <v>6.1786000000000002E-4</v>
      </c>
      <c r="E48">
        <v>-2.4018000000000002</v>
      </c>
      <c r="F48">
        <v>-2.3129</v>
      </c>
      <c r="G48">
        <v>-7.9861000000000004</v>
      </c>
      <c r="H48">
        <v>236.24</v>
      </c>
      <c r="I48">
        <v>299.49</v>
      </c>
      <c r="J48">
        <v>485.05</v>
      </c>
      <c r="K48">
        <v>-2.4333E-2</v>
      </c>
      <c r="L48">
        <v>4.9039000000000005E-4</v>
      </c>
      <c r="M48">
        <v>6.4391000000000004E-2</v>
      </c>
      <c r="N48" t="s">
        <v>237</v>
      </c>
    </row>
    <row r="49" spans="1:14">
      <c r="A49">
        <v>294.7</v>
      </c>
      <c r="B49">
        <v>5.5</v>
      </c>
      <c r="C49">
        <v>1618.8</v>
      </c>
      <c r="D49">
        <v>6.1775000000000003E-4</v>
      </c>
      <c r="E49">
        <v>-2.4070999999999998</v>
      </c>
      <c r="F49">
        <v>-2.3092000000000001</v>
      </c>
      <c r="G49">
        <v>-8.0038999999999998</v>
      </c>
      <c r="H49">
        <v>236.24</v>
      </c>
      <c r="I49">
        <v>299.45</v>
      </c>
      <c r="J49">
        <v>485.42</v>
      </c>
      <c r="K49">
        <v>-2.4372999999999999E-2</v>
      </c>
      <c r="L49">
        <v>4.9109000000000002E-4</v>
      </c>
      <c r="M49">
        <v>6.4407000000000006E-2</v>
      </c>
      <c r="N49" t="s">
        <v>237</v>
      </c>
    </row>
    <row r="50" spans="1:14">
      <c r="A50">
        <v>294.7</v>
      </c>
      <c r="B50">
        <v>6</v>
      </c>
      <c r="C50">
        <v>1619</v>
      </c>
      <c r="D50">
        <v>6.1764999999999997E-4</v>
      </c>
      <c r="E50">
        <v>-2.4123000000000001</v>
      </c>
      <c r="F50">
        <v>-2.3056000000000001</v>
      </c>
      <c r="G50">
        <v>-8.0216999999999992</v>
      </c>
      <c r="H50">
        <v>236.25</v>
      </c>
      <c r="I50">
        <v>299.41000000000003</v>
      </c>
      <c r="J50">
        <v>485.79</v>
      </c>
      <c r="K50">
        <v>-2.4413000000000001E-2</v>
      </c>
      <c r="L50">
        <v>4.9180000000000003E-4</v>
      </c>
      <c r="M50">
        <v>6.4422999999999994E-2</v>
      </c>
      <c r="N50" t="s">
        <v>237</v>
      </c>
    </row>
    <row r="51" spans="1:14">
      <c r="A51">
        <v>294.7</v>
      </c>
      <c r="B51">
        <v>6.5</v>
      </c>
      <c r="C51">
        <v>1619.3</v>
      </c>
      <c r="D51">
        <v>6.1755000000000002E-4</v>
      </c>
      <c r="E51">
        <v>-2.4175</v>
      </c>
      <c r="F51">
        <v>-2.3018999999999998</v>
      </c>
      <c r="G51">
        <v>-8.0395000000000003</v>
      </c>
      <c r="H51">
        <v>236.25</v>
      </c>
      <c r="I51">
        <v>299.37</v>
      </c>
      <c r="J51">
        <v>486.16</v>
      </c>
      <c r="K51">
        <v>-2.4452999999999999E-2</v>
      </c>
      <c r="L51">
        <v>4.9249999999999999E-4</v>
      </c>
      <c r="M51">
        <v>6.4438999999999996E-2</v>
      </c>
      <c r="N51" t="s">
        <v>237</v>
      </c>
    </row>
    <row r="52" spans="1:14">
      <c r="A52">
        <v>294.7</v>
      </c>
      <c r="B52">
        <v>7</v>
      </c>
      <c r="C52">
        <v>1619.6</v>
      </c>
      <c r="D52">
        <v>6.1744999999999997E-4</v>
      </c>
      <c r="E52">
        <v>-2.4226999999999999</v>
      </c>
      <c r="F52">
        <v>-2.2982</v>
      </c>
      <c r="G52">
        <v>-8.0572999999999997</v>
      </c>
      <c r="H52">
        <v>236.25</v>
      </c>
      <c r="I52">
        <v>299.33</v>
      </c>
      <c r="J52">
        <v>486.53</v>
      </c>
      <c r="K52">
        <v>-2.4493000000000001E-2</v>
      </c>
      <c r="L52">
        <v>4.9319999999999995E-4</v>
      </c>
      <c r="M52">
        <v>6.4454999999999998E-2</v>
      </c>
      <c r="N52" t="s">
        <v>237</v>
      </c>
    </row>
    <row r="53" spans="1:14">
      <c r="A53">
        <v>294.7</v>
      </c>
      <c r="B53">
        <v>7.5</v>
      </c>
      <c r="C53">
        <v>1619.8</v>
      </c>
      <c r="D53">
        <v>6.1733999999999997E-4</v>
      </c>
      <c r="E53">
        <v>-2.4279000000000002</v>
      </c>
      <c r="F53">
        <v>-2.2946</v>
      </c>
      <c r="G53">
        <v>-8.0749999999999993</v>
      </c>
      <c r="H53">
        <v>236.25</v>
      </c>
      <c r="I53">
        <v>299.29000000000002</v>
      </c>
      <c r="J53">
        <v>486.9</v>
      </c>
      <c r="K53">
        <v>-2.4532999999999999E-2</v>
      </c>
      <c r="L53">
        <v>4.9390000000000002E-4</v>
      </c>
      <c r="M53">
        <v>6.4471000000000001E-2</v>
      </c>
      <c r="N53" t="s">
        <v>237</v>
      </c>
    </row>
    <row r="54" spans="1:14">
      <c r="A54">
        <v>294.7</v>
      </c>
      <c r="B54">
        <v>8</v>
      </c>
      <c r="C54">
        <v>1620.1</v>
      </c>
      <c r="D54">
        <v>6.1724000000000002E-4</v>
      </c>
      <c r="E54">
        <v>-2.4331</v>
      </c>
      <c r="F54">
        <v>-2.2909000000000002</v>
      </c>
      <c r="G54">
        <v>-8.0927000000000007</v>
      </c>
      <c r="H54">
        <v>236.26</v>
      </c>
      <c r="I54">
        <v>299.25</v>
      </c>
      <c r="J54">
        <v>487.26</v>
      </c>
      <c r="K54">
        <v>-2.4572E-2</v>
      </c>
      <c r="L54">
        <v>4.9459999999999999E-4</v>
      </c>
      <c r="M54">
        <v>6.4487000000000003E-2</v>
      </c>
      <c r="N54" t="s">
        <v>237</v>
      </c>
    </row>
    <row r="55" spans="1:14">
      <c r="A55">
        <v>294.7</v>
      </c>
      <c r="B55">
        <v>8.5</v>
      </c>
      <c r="C55">
        <v>1620.4</v>
      </c>
      <c r="D55">
        <v>6.1713999999999996E-4</v>
      </c>
      <c r="E55">
        <v>-2.4382999999999999</v>
      </c>
      <c r="F55">
        <v>-2.2871999999999999</v>
      </c>
      <c r="G55">
        <v>-8.1104000000000003</v>
      </c>
      <c r="H55">
        <v>236.26</v>
      </c>
      <c r="I55">
        <v>299.20999999999998</v>
      </c>
      <c r="J55">
        <v>487.63</v>
      </c>
      <c r="K55">
        <v>-2.4611999999999998E-2</v>
      </c>
      <c r="L55">
        <v>4.9531E-4</v>
      </c>
      <c r="M55">
        <v>6.4503000000000005E-2</v>
      </c>
      <c r="N55" t="s">
        <v>237</v>
      </c>
    </row>
    <row r="56" spans="1:14">
      <c r="A56">
        <v>294.7</v>
      </c>
      <c r="B56">
        <v>9</v>
      </c>
      <c r="C56">
        <v>1620.6</v>
      </c>
      <c r="D56">
        <v>6.1704000000000001E-4</v>
      </c>
      <c r="E56">
        <v>-2.4434999999999998</v>
      </c>
      <c r="F56">
        <v>-2.2835000000000001</v>
      </c>
      <c r="G56">
        <v>-8.1280000000000001</v>
      </c>
      <c r="H56">
        <v>236.26</v>
      </c>
      <c r="I56">
        <v>299.17</v>
      </c>
      <c r="J56">
        <v>487.99</v>
      </c>
      <c r="K56">
        <v>-2.4650999999999999E-2</v>
      </c>
      <c r="L56">
        <v>4.9600999999999996E-4</v>
      </c>
      <c r="M56">
        <v>6.4519000000000007E-2</v>
      </c>
      <c r="N56" t="s">
        <v>237</v>
      </c>
    </row>
    <row r="57" spans="1:14">
      <c r="A57">
        <v>294.7</v>
      </c>
      <c r="B57">
        <v>9.5</v>
      </c>
      <c r="C57">
        <v>1620.9</v>
      </c>
      <c r="D57">
        <v>6.1693999999999996E-4</v>
      </c>
      <c r="E57">
        <v>-2.4487000000000001</v>
      </c>
      <c r="F57">
        <v>-2.2797999999999998</v>
      </c>
      <c r="G57">
        <v>-8.1456</v>
      </c>
      <c r="H57">
        <v>236.26</v>
      </c>
      <c r="I57">
        <v>299.14</v>
      </c>
      <c r="J57">
        <v>488.36</v>
      </c>
      <c r="K57">
        <v>-2.469E-2</v>
      </c>
      <c r="L57">
        <v>4.9671000000000003E-4</v>
      </c>
      <c r="M57">
        <v>6.4534999999999995E-2</v>
      </c>
      <c r="N57" t="s">
        <v>237</v>
      </c>
    </row>
    <row r="58" spans="1:14">
      <c r="A58">
        <v>294.7</v>
      </c>
      <c r="B58">
        <v>10</v>
      </c>
      <c r="C58">
        <v>1621.2</v>
      </c>
      <c r="D58">
        <v>6.1684000000000001E-4</v>
      </c>
      <c r="E58">
        <v>-2.4538000000000002</v>
      </c>
      <c r="F58">
        <v>-2.2761</v>
      </c>
      <c r="G58">
        <v>-8.1631999999999998</v>
      </c>
      <c r="H58">
        <v>236.27</v>
      </c>
      <c r="I58">
        <v>299.10000000000002</v>
      </c>
      <c r="J58">
        <v>488.72</v>
      </c>
      <c r="K58">
        <v>-2.4729000000000001E-2</v>
      </c>
      <c r="L58">
        <v>4.9742000000000005E-4</v>
      </c>
      <c r="M58">
        <v>6.4550999999999997E-2</v>
      </c>
      <c r="N58" t="s">
        <v>237</v>
      </c>
    </row>
    <row r="59" spans="1:14">
      <c r="A59">
        <v>336.8</v>
      </c>
      <c r="B59">
        <v>1</v>
      </c>
      <c r="C59">
        <v>10.685</v>
      </c>
      <c r="D59">
        <v>9.3589000000000006E-2</v>
      </c>
      <c r="E59">
        <v>31.826000000000001</v>
      </c>
      <c r="F59">
        <v>34.521999999999998</v>
      </c>
      <c r="G59">
        <v>112.76</v>
      </c>
      <c r="H59">
        <v>241.58</v>
      </c>
      <c r="I59">
        <v>251.59</v>
      </c>
      <c r="J59">
        <v>96.792000000000002</v>
      </c>
      <c r="K59">
        <v>1.5082</v>
      </c>
      <c r="L59">
        <v>1.2325E-5</v>
      </c>
      <c r="M59">
        <v>1.3635E-2</v>
      </c>
      <c r="N59" t="s">
        <v>238</v>
      </c>
    </row>
    <row r="60" spans="1:14">
      <c r="A60">
        <v>336.8</v>
      </c>
      <c r="B60">
        <v>1.5</v>
      </c>
      <c r="C60">
        <v>16.364999999999998</v>
      </c>
      <c r="D60">
        <v>6.1106000000000001E-2</v>
      </c>
      <c r="E60">
        <v>31.687000000000001</v>
      </c>
      <c r="F60">
        <v>34.326999999999998</v>
      </c>
      <c r="G60">
        <v>108.97</v>
      </c>
      <c r="H60">
        <v>242.15</v>
      </c>
      <c r="I60">
        <v>253.22</v>
      </c>
      <c r="J60">
        <v>94.887</v>
      </c>
      <c r="K60">
        <v>1.5721000000000001</v>
      </c>
      <c r="L60">
        <v>1.2305E-5</v>
      </c>
      <c r="M60">
        <v>1.3672E-2</v>
      </c>
      <c r="N60" t="s">
        <v>238</v>
      </c>
    </row>
    <row r="61" spans="1:14">
      <c r="A61">
        <v>336.8</v>
      </c>
      <c r="B61">
        <v>2</v>
      </c>
      <c r="C61">
        <v>22.312000000000001</v>
      </c>
      <c r="D61">
        <v>4.4819999999999999E-2</v>
      </c>
      <c r="E61">
        <v>31.541</v>
      </c>
      <c r="F61">
        <v>34.122999999999998</v>
      </c>
      <c r="G61">
        <v>106.13</v>
      </c>
      <c r="H61">
        <v>242.76</v>
      </c>
      <c r="I61">
        <v>255.08</v>
      </c>
      <c r="J61">
        <v>92.858000000000004</v>
      </c>
      <c r="K61">
        <v>1.6443000000000001</v>
      </c>
      <c r="L61">
        <v>1.2286000000000001E-5</v>
      </c>
      <c r="M61">
        <v>1.3717E-2</v>
      </c>
      <c r="N61" t="s">
        <v>238</v>
      </c>
    </row>
    <row r="62" spans="1:14">
      <c r="A62">
        <v>336.8</v>
      </c>
      <c r="B62">
        <v>2.5</v>
      </c>
      <c r="C62">
        <v>28.565999999999999</v>
      </c>
      <c r="D62">
        <v>3.5006000000000002E-2</v>
      </c>
      <c r="E62">
        <v>31.387</v>
      </c>
      <c r="F62">
        <v>33.906999999999996</v>
      </c>
      <c r="G62">
        <v>103.8</v>
      </c>
      <c r="H62">
        <v>243.42</v>
      </c>
      <c r="I62">
        <v>257.23</v>
      </c>
      <c r="J62">
        <v>90.683999999999997</v>
      </c>
      <c r="K62">
        <v>1.7267999999999999</v>
      </c>
      <c r="L62">
        <v>1.2268E-5</v>
      </c>
      <c r="M62">
        <v>1.3772E-2</v>
      </c>
      <c r="N62" t="s">
        <v>238</v>
      </c>
    </row>
    <row r="63" spans="1:14">
      <c r="A63">
        <v>336.8</v>
      </c>
      <c r="B63">
        <v>3</v>
      </c>
      <c r="C63">
        <v>35.182000000000002</v>
      </c>
      <c r="D63">
        <v>2.8424000000000001E-2</v>
      </c>
      <c r="E63">
        <v>31.222000000000001</v>
      </c>
      <c r="F63">
        <v>33.677999999999997</v>
      </c>
      <c r="G63">
        <v>101.77</v>
      </c>
      <c r="H63">
        <v>244.13</v>
      </c>
      <c r="I63">
        <v>259.76</v>
      </c>
      <c r="J63">
        <v>88.337999999999994</v>
      </c>
      <c r="K63">
        <v>1.8223</v>
      </c>
      <c r="L63">
        <v>1.2251E-5</v>
      </c>
      <c r="M63">
        <v>1.3839000000000001E-2</v>
      </c>
      <c r="N63" t="s">
        <v>238</v>
      </c>
    </row>
    <row r="64" spans="1:14">
      <c r="A64">
        <v>336.8</v>
      </c>
      <c r="B64">
        <v>3.0670000000000002</v>
      </c>
      <c r="C64">
        <v>36.098999999999997</v>
      </c>
      <c r="D64">
        <v>2.7702000000000001E-2</v>
      </c>
      <c r="E64">
        <v>31.199000000000002</v>
      </c>
      <c r="F64">
        <v>33.646000000000001</v>
      </c>
      <c r="G64">
        <v>101.52</v>
      </c>
      <c r="H64">
        <v>244.23</v>
      </c>
      <c r="I64">
        <v>260.13</v>
      </c>
      <c r="J64">
        <v>88.009</v>
      </c>
      <c r="K64">
        <v>1.8363</v>
      </c>
      <c r="L64">
        <v>1.2249000000000001E-5</v>
      </c>
      <c r="M64">
        <v>1.3849E-2</v>
      </c>
      <c r="N64" t="s">
        <v>238</v>
      </c>
    </row>
    <row r="65" spans="1:14">
      <c r="A65">
        <v>336.8</v>
      </c>
      <c r="B65">
        <v>3.0670000000000002</v>
      </c>
      <c r="C65">
        <v>1465.7</v>
      </c>
      <c r="D65">
        <v>6.8225999999999996E-4</v>
      </c>
      <c r="E65">
        <v>10.75</v>
      </c>
      <c r="F65">
        <v>10.811</v>
      </c>
      <c r="G65">
        <v>33.713999999999999</v>
      </c>
      <c r="H65">
        <v>252.56</v>
      </c>
      <c r="I65">
        <v>325.22000000000003</v>
      </c>
      <c r="J65">
        <v>352.83</v>
      </c>
      <c r="K65">
        <v>-3.7774000000000002E-3</v>
      </c>
      <c r="L65">
        <v>2.7280000000000002E-4</v>
      </c>
      <c r="M65">
        <v>6.0103999999999998E-2</v>
      </c>
      <c r="N65" t="s">
        <v>237</v>
      </c>
    </row>
    <row r="66" spans="1:14">
      <c r="A66">
        <v>336.8</v>
      </c>
      <c r="B66">
        <v>3.5</v>
      </c>
      <c r="C66">
        <v>1466.2</v>
      </c>
      <c r="D66">
        <v>6.8205000000000002E-4</v>
      </c>
      <c r="E66">
        <v>10.742000000000001</v>
      </c>
      <c r="F66">
        <v>10.811</v>
      </c>
      <c r="G66">
        <v>33.691000000000003</v>
      </c>
      <c r="H66">
        <v>252.56</v>
      </c>
      <c r="I66">
        <v>325.12</v>
      </c>
      <c r="J66">
        <v>353.39</v>
      </c>
      <c r="K66">
        <v>-3.9154999999999997E-3</v>
      </c>
      <c r="L66">
        <v>2.7329999999999998E-4</v>
      </c>
      <c r="M66">
        <v>6.0132999999999999E-2</v>
      </c>
      <c r="N66" t="s">
        <v>237</v>
      </c>
    </row>
    <row r="67" spans="1:14">
      <c r="A67">
        <v>336.8</v>
      </c>
      <c r="B67">
        <v>4</v>
      </c>
      <c r="C67">
        <v>1466.7</v>
      </c>
      <c r="D67">
        <v>6.8181000000000003E-4</v>
      </c>
      <c r="E67">
        <v>10.733000000000001</v>
      </c>
      <c r="F67">
        <v>10.811999999999999</v>
      </c>
      <c r="G67">
        <v>33.662999999999997</v>
      </c>
      <c r="H67">
        <v>252.55</v>
      </c>
      <c r="I67">
        <v>325</v>
      </c>
      <c r="J67">
        <v>354.03</v>
      </c>
      <c r="K67">
        <v>-4.0736000000000001E-3</v>
      </c>
      <c r="L67">
        <v>2.7389E-4</v>
      </c>
      <c r="M67">
        <v>6.0165999999999997E-2</v>
      </c>
      <c r="N67" t="s">
        <v>237</v>
      </c>
    </row>
    <row r="68" spans="1:14">
      <c r="A68">
        <v>336.8</v>
      </c>
      <c r="B68">
        <v>4.5</v>
      </c>
      <c r="C68">
        <v>1467.2</v>
      </c>
      <c r="D68">
        <v>6.8157000000000005E-4</v>
      </c>
      <c r="E68">
        <v>10.724</v>
      </c>
      <c r="F68">
        <v>10.811999999999999</v>
      </c>
      <c r="G68">
        <v>33.636000000000003</v>
      </c>
      <c r="H68">
        <v>252.55</v>
      </c>
      <c r="I68">
        <v>324.88</v>
      </c>
      <c r="J68">
        <v>354.66</v>
      </c>
      <c r="K68">
        <v>-4.2301999999999999E-3</v>
      </c>
      <c r="L68">
        <v>2.7447000000000002E-4</v>
      </c>
      <c r="M68">
        <v>6.0199000000000003E-2</v>
      </c>
      <c r="N68" t="s">
        <v>237</v>
      </c>
    </row>
    <row r="69" spans="1:14">
      <c r="A69">
        <v>336.8</v>
      </c>
      <c r="B69">
        <v>5</v>
      </c>
      <c r="C69">
        <v>1467.7</v>
      </c>
      <c r="D69">
        <v>6.8134000000000001E-4</v>
      </c>
      <c r="E69">
        <v>10.715</v>
      </c>
      <c r="F69">
        <v>10.813000000000001</v>
      </c>
      <c r="G69">
        <v>33.609000000000002</v>
      </c>
      <c r="H69">
        <v>252.55</v>
      </c>
      <c r="I69">
        <v>324.76</v>
      </c>
      <c r="J69">
        <v>355.3</v>
      </c>
      <c r="K69">
        <v>-4.3854999999999996E-3</v>
      </c>
      <c r="L69">
        <v>2.7504999999999999E-4</v>
      </c>
      <c r="M69">
        <v>6.0232000000000001E-2</v>
      </c>
      <c r="N69" t="s">
        <v>237</v>
      </c>
    </row>
    <row r="70" spans="1:14">
      <c r="A70">
        <v>336.8</v>
      </c>
      <c r="B70">
        <v>5.5</v>
      </c>
      <c r="C70">
        <v>1468.2</v>
      </c>
      <c r="D70">
        <v>6.8110000000000002E-4</v>
      </c>
      <c r="E70">
        <v>10.706</v>
      </c>
      <c r="F70">
        <v>10.814</v>
      </c>
      <c r="G70">
        <v>33.582000000000001</v>
      </c>
      <c r="H70">
        <v>252.55</v>
      </c>
      <c r="I70">
        <v>324.64</v>
      </c>
      <c r="J70">
        <v>355.93</v>
      </c>
      <c r="K70">
        <v>-4.5392999999999996E-3</v>
      </c>
      <c r="L70">
        <v>2.7563000000000002E-4</v>
      </c>
      <c r="M70">
        <v>6.0263999999999998E-2</v>
      </c>
      <c r="N70" t="s">
        <v>237</v>
      </c>
    </row>
    <row r="71" spans="1:14">
      <c r="A71">
        <v>336.8</v>
      </c>
      <c r="B71">
        <v>6</v>
      </c>
      <c r="C71">
        <v>1468.7</v>
      </c>
      <c r="D71">
        <v>6.8086999999999998E-4</v>
      </c>
      <c r="E71">
        <v>10.696999999999999</v>
      </c>
      <c r="F71">
        <v>10.815</v>
      </c>
      <c r="G71">
        <v>33.555</v>
      </c>
      <c r="H71">
        <v>252.55</v>
      </c>
      <c r="I71">
        <v>324.52999999999997</v>
      </c>
      <c r="J71">
        <v>356.56</v>
      </c>
      <c r="K71">
        <v>-4.6918000000000003E-3</v>
      </c>
      <c r="L71">
        <v>2.7620999999999999E-4</v>
      </c>
      <c r="M71">
        <v>6.0297000000000003E-2</v>
      </c>
      <c r="N71" t="s">
        <v>237</v>
      </c>
    </row>
    <row r="72" spans="1:14">
      <c r="A72">
        <v>336.8</v>
      </c>
      <c r="B72">
        <v>6.5</v>
      </c>
      <c r="C72">
        <v>1469.2</v>
      </c>
      <c r="D72">
        <v>6.8062999999999999E-4</v>
      </c>
      <c r="E72">
        <v>10.688000000000001</v>
      </c>
      <c r="F72">
        <v>10.815</v>
      </c>
      <c r="G72">
        <v>33.529000000000003</v>
      </c>
      <c r="H72">
        <v>252.55</v>
      </c>
      <c r="I72">
        <v>324.41000000000003</v>
      </c>
      <c r="J72">
        <v>357.18</v>
      </c>
      <c r="K72">
        <v>-4.8428999999999998E-3</v>
      </c>
      <c r="L72">
        <v>2.7679000000000001E-4</v>
      </c>
      <c r="M72">
        <v>6.0329000000000001E-2</v>
      </c>
      <c r="N72" t="s">
        <v>237</v>
      </c>
    </row>
    <row r="73" spans="1:14">
      <c r="A73">
        <v>336.8</v>
      </c>
      <c r="B73">
        <v>7</v>
      </c>
      <c r="C73">
        <v>1469.7</v>
      </c>
      <c r="D73">
        <v>6.8039999999999995E-4</v>
      </c>
      <c r="E73">
        <v>10.679</v>
      </c>
      <c r="F73">
        <v>10.816000000000001</v>
      </c>
      <c r="G73">
        <v>33.502000000000002</v>
      </c>
      <c r="H73">
        <v>252.54</v>
      </c>
      <c r="I73">
        <v>324.3</v>
      </c>
      <c r="J73">
        <v>357.81</v>
      </c>
      <c r="K73">
        <v>-4.9927000000000001E-3</v>
      </c>
      <c r="L73">
        <v>2.7736999999999998E-4</v>
      </c>
      <c r="M73">
        <v>6.0360999999999998E-2</v>
      </c>
      <c r="N73" t="s">
        <v>237</v>
      </c>
    </row>
    <row r="74" spans="1:14">
      <c r="A74">
        <v>336.8</v>
      </c>
      <c r="B74">
        <v>7.5</v>
      </c>
      <c r="C74">
        <v>1470.2</v>
      </c>
      <c r="D74">
        <v>6.8017000000000002E-4</v>
      </c>
      <c r="E74">
        <v>10.67</v>
      </c>
      <c r="F74">
        <v>10.817</v>
      </c>
      <c r="G74">
        <v>33.475000000000001</v>
      </c>
      <c r="H74">
        <v>252.54</v>
      </c>
      <c r="I74">
        <v>324.19</v>
      </c>
      <c r="J74">
        <v>358.43</v>
      </c>
      <c r="K74">
        <v>-5.1411E-3</v>
      </c>
      <c r="L74">
        <v>2.7795000000000001E-4</v>
      </c>
      <c r="M74">
        <v>6.0394000000000003E-2</v>
      </c>
      <c r="N74" t="s">
        <v>237</v>
      </c>
    </row>
    <row r="75" spans="1:14">
      <c r="A75">
        <v>336.8</v>
      </c>
      <c r="B75">
        <v>8</v>
      </c>
      <c r="C75">
        <v>1470.7</v>
      </c>
      <c r="D75">
        <v>6.7993999999999997E-4</v>
      </c>
      <c r="E75">
        <v>10.661</v>
      </c>
      <c r="F75">
        <v>10.818</v>
      </c>
      <c r="G75">
        <v>33.448999999999998</v>
      </c>
      <c r="H75">
        <v>252.54</v>
      </c>
      <c r="I75">
        <v>324.08</v>
      </c>
      <c r="J75">
        <v>359.05</v>
      </c>
      <c r="K75">
        <v>-5.2883000000000001E-3</v>
      </c>
      <c r="L75">
        <v>2.7852999999999998E-4</v>
      </c>
      <c r="M75">
        <v>6.0425E-2</v>
      </c>
      <c r="N75" t="s">
        <v>237</v>
      </c>
    </row>
    <row r="76" spans="1:14">
      <c r="A76">
        <v>336.8</v>
      </c>
      <c r="B76">
        <v>8.5</v>
      </c>
      <c r="C76">
        <v>1471.2</v>
      </c>
      <c r="D76">
        <v>6.7971000000000004E-4</v>
      </c>
      <c r="E76">
        <v>10.651999999999999</v>
      </c>
      <c r="F76">
        <v>10.819000000000001</v>
      </c>
      <c r="G76">
        <v>33.421999999999997</v>
      </c>
      <c r="H76">
        <v>252.54</v>
      </c>
      <c r="I76">
        <v>323.97000000000003</v>
      </c>
      <c r="J76">
        <v>359.66</v>
      </c>
      <c r="K76">
        <v>-5.4340999999999999E-3</v>
      </c>
      <c r="L76">
        <v>2.7910000000000001E-4</v>
      </c>
      <c r="M76">
        <v>6.0456999999999997E-2</v>
      </c>
      <c r="N76" t="s">
        <v>237</v>
      </c>
    </row>
    <row r="77" spans="1:14">
      <c r="A77">
        <v>336.8</v>
      </c>
      <c r="B77">
        <v>9</v>
      </c>
      <c r="C77">
        <v>1471.7</v>
      </c>
      <c r="D77">
        <v>6.7947999999999999E-4</v>
      </c>
      <c r="E77">
        <v>10.643000000000001</v>
      </c>
      <c r="F77">
        <v>10.82</v>
      </c>
      <c r="G77">
        <v>33.396000000000001</v>
      </c>
      <c r="H77">
        <v>252.54</v>
      </c>
      <c r="I77">
        <v>323.86</v>
      </c>
      <c r="J77">
        <v>360.28</v>
      </c>
      <c r="K77">
        <v>-5.5786999999999998E-3</v>
      </c>
      <c r="L77">
        <v>2.7967999999999998E-4</v>
      </c>
      <c r="M77">
        <v>6.0489000000000001E-2</v>
      </c>
      <c r="N77" t="s">
        <v>237</v>
      </c>
    </row>
    <row r="78" spans="1:14">
      <c r="A78">
        <v>336.8</v>
      </c>
      <c r="B78">
        <v>9.5</v>
      </c>
      <c r="C78">
        <v>1472.2</v>
      </c>
      <c r="D78">
        <v>6.7924999999999995E-4</v>
      </c>
      <c r="E78">
        <v>10.635</v>
      </c>
      <c r="F78">
        <v>10.821</v>
      </c>
      <c r="G78">
        <v>33.369</v>
      </c>
      <c r="H78">
        <v>252.54</v>
      </c>
      <c r="I78">
        <v>323.75</v>
      </c>
      <c r="J78">
        <v>360.89</v>
      </c>
      <c r="K78">
        <v>-5.7220999999999999E-3</v>
      </c>
      <c r="L78">
        <v>2.8026E-4</v>
      </c>
      <c r="M78">
        <v>6.0519999999999997E-2</v>
      </c>
      <c r="N78" t="s">
        <v>237</v>
      </c>
    </row>
    <row r="79" spans="1:14">
      <c r="A79">
        <v>336.8</v>
      </c>
      <c r="B79">
        <v>10</v>
      </c>
      <c r="C79">
        <v>1472.7</v>
      </c>
      <c r="D79">
        <v>6.7902999999999995E-4</v>
      </c>
      <c r="E79">
        <v>10.625999999999999</v>
      </c>
      <c r="F79">
        <v>10.821</v>
      </c>
      <c r="G79">
        <v>33.343000000000004</v>
      </c>
      <c r="H79">
        <v>252.54</v>
      </c>
      <c r="I79">
        <v>323.64</v>
      </c>
      <c r="J79">
        <v>361.5</v>
      </c>
      <c r="K79">
        <v>-5.8642E-3</v>
      </c>
      <c r="L79">
        <v>2.8082999999999998E-4</v>
      </c>
      <c r="M79">
        <v>6.0552000000000002E-2</v>
      </c>
      <c r="N79" t="s">
        <v>237</v>
      </c>
    </row>
    <row r="80" spans="1:14">
      <c r="A80">
        <v>378.9</v>
      </c>
      <c r="B80">
        <v>1</v>
      </c>
      <c r="C80">
        <v>9.3717000000000006</v>
      </c>
      <c r="D80">
        <v>0.1067</v>
      </c>
      <c r="E80">
        <v>42.372999999999998</v>
      </c>
      <c r="F80">
        <v>45.445999999999998</v>
      </c>
      <c r="G80">
        <v>143.31</v>
      </c>
      <c r="H80">
        <v>257.68</v>
      </c>
      <c r="I80">
        <v>267.08</v>
      </c>
      <c r="J80">
        <v>103.85</v>
      </c>
      <c r="K80">
        <v>1.0391999999999999</v>
      </c>
      <c r="L80">
        <v>1.3695E-5</v>
      </c>
      <c r="M80">
        <v>1.6070999999999998E-2</v>
      </c>
      <c r="N80" t="s">
        <v>238</v>
      </c>
    </row>
    <row r="81" spans="1:14">
      <c r="A81">
        <v>378.9</v>
      </c>
      <c r="B81">
        <v>1.5</v>
      </c>
      <c r="C81">
        <v>14.242000000000001</v>
      </c>
      <c r="D81">
        <v>7.0216000000000001E-2</v>
      </c>
      <c r="E81">
        <v>42.271999999999998</v>
      </c>
      <c r="F81">
        <v>45.305</v>
      </c>
      <c r="G81">
        <v>139.66999999999999</v>
      </c>
      <c r="H81">
        <v>258.02999999999997</v>
      </c>
      <c r="I81">
        <v>268.06</v>
      </c>
      <c r="J81">
        <v>102.58</v>
      </c>
      <c r="K81">
        <v>1.0647</v>
      </c>
      <c r="L81">
        <v>1.3692E-5</v>
      </c>
      <c r="M81">
        <v>1.6098999999999999E-2</v>
      </c>
      <c r="N81" t="s">
        <v>238</v>
      </c>
    </row>
    <row r="82" spans="1:14">
      <c r="A82">
        <v>378.9</v>
      </c>
      <c r="B82">
        <v>2</v>
      </c>
      <c r="C82">
        <v>19.248000000000001</v>
      </c>
      <c r="D82">
        <v>5.1954E-2</v>
      </c>
      <c r="E82">
        <v>42.167999999999999</v>
      </c>
      <c r="F82">
        <v>45.161000000000001</v>
      </c>
      <c r="G82">
        <v>136.99</v>
      </c>
      <c r="H82">
        <v>258.41000000000003</v>
      </c>
      <c r="I82">
        <v>269.12</v>
      </c>
      <c r="J82">
        <v>101.27</v>
      </c>
      <c r="K82">
        <v>1.0919000000000001</v>
      </c>
      <c r="L82">
        <v>1.3691E-5</v>
      </c>
      <c r="M82">
        <v>1.6131E-2</v>
      </c>
      <c r="N82" t="s">
        <v>238</v>
      </c>
    </row>
    <row r="83" spans="1:14">
      <c r="A83">
        <v>378.9</v>
      </c>
      <c r="B83">
        <v>2.5</v>
      </c>
      <c r="C83">
        <v>24.401</v>
      </c>
      <c r="D83">
        <v>4.0981999999999998E-2</v>
      </c>
      <c r="E83">
        <v>42.06</v>
      </c>
      <c r="F83">
        <v>45.011000000000003</v>
      </c>
      <c r="G83">
        <v>134.85</v>
      </c>
      <c r="H83">
        <v>258.8</v>
      </c>
      <c r="I83">
        <v>270.27999999999997</v>
      </c>
      <c r="J83">
        <v>99.914000000000001</v>
      </c>
      <c r="K83">
        <v>1.1212</v>
      </c>
      <c r="L83">
        <v>1.3691E-5</v>
      </c>
      <c r="M83">
        <v>1.6167999999999998E-2</v>
      </c>
      <c r="N83" t="s">
        <v>238</v>
      </c>
    </row>
    <row r="84" spans="1:14">
      <c r="A84">
        <v>378.9</v>
      </c>
      <c r="B84">
        <v>3</v>
      </c>
      <c r="C84">
        <v>29.713999999999999</v>
      </c>
      <c r="D84">
        <v>3.3654000000000003E-2</v>
      </c>
      <c r="E84">
        <v>41.948999999999998</v>
      </c>
      <c r="F84">
        <v>44.856999999999999</v>
      </c>
      <c r="G84">
        <v>133.03</v>
      </c>
      <c r="H84">
        <v>259.20999999999998</v>
      </c>
      <c r="I84">
        <v>271.54000000000002</v>
      </c>
      <c r="J84">
        <v>98.507000000000005</v>
      </c>
      <c r="K84">
        <v>1.1527000000000001</v>
      </c>
      <c r="L84">
        <v>1.3692E-5</v>
      </c>
      <c r="M84">
        <v>1.6211E-2</v>
      </c>
      <c r="N84" t="s">
        <v>238</v>
      </c>
    </row>
    <row r="85" spans="1:14">
      <c r="A85">
        <v>378.9</v>
      </c>
      <c r="B85">
        <v>3.5</v>
      </c>
      <c r="C85">
        <v>35.201999999999998</v>
      </c>
      <c r="D85">
        <v>2.8407999999999999E-2</v>
      </c>
      <c r="E85">
        <v>41.834000000000003</v>
      </c>
      <c r="F85">
        <v>44.698</v>
      </c>
      <c r="G85">
        <v>131.44</v>
      </c>
      <c r="H85">
        <v>259.64999999999998</v>
      </c>
      <c r="I85">
        <v>272.92</v>
      </c>
      <c r="J85">
        <v>97.043000000000006</v>
      </c>
      <c r="K85">
        <v>1.1868000000000001</v>
      </c>
      <c r="L85">
        <v>1.3695E-5</v>
      </c>
      <c r="M85">
        <v>1.6258999999999999E-2</v>
      </c>
      <c r="N85" t="s">
        <v>238</v>
      </c>
    </row>
    <row r="86" spans="1:14">
      <c r="A86">
        <v>378.9</v>
      </c>
      <c r="B86">
        <v>4</v>
      </c>
      <c r="C86">
        <v>40.881</v>
      </c>
      <c r="D86">
        <v>2.4461E-2</v>
      </c>
      <c r="E86">
        <v>41.715000000000003</v>
      </c>
      <c r="F86">
        <v>44.533000000000001</v>
      </c>
      <c r="G86">
        <v>130</v>
      </c>
      <c r="H86">
        <v>260.10000000000002</v>
      </c>
      <c r="I86">
        <v>274.44</v>
      </c>
      <c r="J86">
        <v>95.519000000000005</v>
      </c>
      <c r="K86">
        <v>1.2238</v>
      </c>
      <c r="L86">
        <v>1.3699999999999999E-5</v>
      </c>
      <c r="M86">
        <v>1.6313000000000001E-2</v>
      </c>
      <c r="N86" t="s">
        <v>238</v>
      </c>
    </row>
    <row r="87" spans="1:14">
      <c r="A87">
        <v>378.9</v>
      </c>
      <c r="B87">
        <v>4.5</v>
      </c>
      <c r="C87">
        <v>46.773000000000003</v>
      </c>
      <c r="D87">
        <v>2.138E-2</v>
      </c>
      <c r="E87">
        <v>41.591000000000001</v>
      </c>
      <c r="F87">
        <v>44.362000000000002</v>
      </c>
      <c r="G87">
        <v>128.68</v>
      </c>
      <c r="H87">
        <v>260.58999999999997</v>
      </c>
      <c r="I87">
        <v>276.12</v>
      </c>
      <c r="J87">
        <v>93.926000000000002</v>
      </c>
      <c r="K87">
        <v>1.2643</v>
      </c>
      <c r="L87">
        <v>1.3706999999999999E-5</v>
      </c>
      <c r="M87">
        <v>1.6375000000000001E-2</v>
      </c>
      <c r="N87" t="s">
        <v>238</v>
      </c>
    </row>
    <row r="88" spans="1:14">
      <c r="A88">
        <v>378.9</v>
      </c>
      <c r="B88">
        <v>5</v>
      </c>
      <c r="C88">
        <v>52.901000000000003</v>
      </c>
      <c r="D88">
        <v>1.8903E-2</v>
      </c>
      <c r="E88">
        <v>41.462000000000003</v>
      </c>
      <c r="F88">
        <v>44.183999999999997</v>
      </c>
      <c r="G88">
        <v>127.45</v>
      </c>
      <c r="H88">
        <v>261.10000000000002</v>
      </c>
      <c r="I88">
        <v>278.01</v>
      </c>
      <c r="J88">
        <v>92.257999999999996</v>
      </c>
      <c r="K88">
        <v>1.3087</v>
      </c>
      <c r="L88">
        <v>1.3716999999999999E-5</v>
      </c>
      <c r="M88">
        <v>1.6445999999999999E-2</v>
      </c>
      <c r="N88" t="s">
        <v>238</v>
      </c>
    </row>
    <row r="89" spans="1:14">
      <c r="A89">
        <v>378.9</v>
      </c>
      <c r="B89">
        <v>5.5</v>
      </c>
      <c r="C89">
        <v>59.292999999999999</v>
      </c>
      <c r="D89">
        <v>1.6865000000000002E-2</v>
      </c>
      <c r="E89">
        <v>41.326000000000001</v>
      </c>
      <c r="F89">
        <v>43.997999999999998</v>
      </c>
      <c r="G89">
        <v>126.28</v>
      </c>
      <c r="H89">
        <v>261.64</v>
      </c>
      <c r="I89">
        <v>280.13</v>
      </c>
      <c r="J89">
        <v>90.506</v>
      </c>
      <c r="K89">
        <v>1.3577999999999999</v>
      </c>
      <c r="L89">
        <v>1.3729E-5</v>
      </c>
      <c r="M89">
        <v>1.6527E-2</v>
      </c>
      <c r="N89" t="s">
        <v>238</v>
      </c>
    </row>
    <row r="90" spans="1:14">
      <c r="A90">
        <v>378.9</v>
      </c>
      <c r="B90">
        <v>6</v>
      </c>
      <c r="C90">
        <v>65.983999999999995</v>
      </c>
      <c r="D90">
        <v>1.5155E-2</v>
      </c>
      <c r="E90">
        <v>41.183999999999997</v>
      </c>
      <c r="F90">
        <v>43.802999999999997</v>
      </c>
      <c r="G90">
        <v>125.16</v>
      </c>
      <c r="H90">
        <v>262.22000000000003</v>
      </c>
      <c r="I90">
        <v>282.54000000000002</v>
      </c>
      <c r="J90">
        <v>88.659000000000006</v>
      </c>
      <c r="K90">
        <v>1.4124000000000001</v>
      </c>
      <c r="L90">
        <v>1.3745E-5</v>
      </c>
      <c r="M90">
        <v>1.6621E-2</v>
      </c>
      <c r="N90" t="s">
        <v>238</v>
      </c>
    </row>
    <row r="91" spans="1:14">
      <c r="A91">
        <v>378.9</v>
      </c>
      <c r="B91">
        <v>6.5</v>
      </c>
      <c r="C91">
        <v>73.016999999999996</v>
      </c>
      <c r="D91">
        <v>1.3695000000000001E-2</v>
      </c>
      <c r="E91">
        <v>41.033999999999999</v>
      </c>
      <c r="F91">
        <v>43.597999999999999</v>
      </c>
      <c r="G91">
        <v>124.07</v>
      </c>
      <c r="H91">
        <v>262.83999999999997</v>
      </c>
      <c r="I91">
        <v>285.31</v>
      </c>
      <c r="J91">
        <v>86.703000000000003</v>
      </c>
      <c r="K91">
        <v>1.4737</v>
      </c>
      <c r="L91">
        <v>1.3764000000000001E-5</v>
      </c>
      <c r="M91">
        <v>1.6729000000000001E-2</v>
      </c>
      <c r="N91" t="s">
        <v>238</v>
      </c>
    </row>
    <row r="92" spans="1:14">
      <c r="A92">
        <v>378.9</v>
      </c>
      <c r="B92">
        <v>7</v>
      </c>
      <c r="C92">
        <v>80.444000000000003</v>
      </c>
      <c r="D92">
        <v>1.2430999999999999E-2</v>
      </c>
      <c r="E92">
        <v>40.875999999999998</v>
      </c>
      <c r="F92">
        <v>43.381999999999998</v>
      </c>
      <c r="G92">
        <v>123</v>
      </c>
      <c r="H92">
        <v>263.51</v>
      </c>
      <c r="I92">
        <v>288.52999999999997</v>
      </c>
      <c r="J92">
        <v>84.620999999999995</v>
      </c>
      <c r="K92">
        <v>1.5431999999999999</v>
      </c>
      <c r="L92">
        <v>1.3789E-5</v>
      </c>
      <c r="M92">
        <v>1.6854999999999998E-2</v>
      </c>
      <c r="N92" t="s">
        <v>238</v>
      </c>
    </row>
    <row r="93" spans="1:14">
      <c r="A93">
        <v>378.9</v>
      </c>
      <c r="B93">
        <v>7.5</v>
      </c>
      <c r="C93">
        <v>88.334000000000003</v>
      </c>
      <c r="D93">
        <v>1.1320999999999999E-2</v>
      </c>
      <c r="E93">
        <v>40.707000000000001</v>
      </c>
      <c r="F93">
        <v>43.152000000000001</v>
      </c>
      <c r="G93">
        <v>121.94</v>
      </c>
      <c r="H93">
        <v>264.24</v>
      </c>
      <c r="I93">
        <v>292.35000000000002</v>
      </c>
      <c r="J93">
        <v>82.393000000000001</v>
      </c>
      <c r="K93">
        <v>1.623</v>
      </c>
      <c r="L93">
        <v>1.3818000000000001E-5</v>
      </c>
      <c r="M93">
        <v>1.7003999999999998E-2</v>
      </c>
      <c r="N93" t="s">
        <v>238</v>
      </c>
    </row>
    <row r="94" spans="1:14">
      <c r="A94">
        <v>378.9</v>
      </c>
      <c r="B94">
        <v>8</v>
      </c>
      <c r="C94">
        <v>96.775999999999996</v>
      </c>
      <c r="D94">
        <v>1.0333E-2</v>
      </c>
      <c r="E94">
        <v>40.526000000000003</v>
      </c>
      <c r="F94">
        <v>42.906999999999996</v>
      </c>
      <c r="G94">
        <v>120.89</v>
      </c>
      <c r="H94">
        <v>265.02999999999997</v>
      </c>
      <c r="I94">
        <v>296.95</v>
      </c>
      <c r="J94">
        <v>79.989000000000004</v>
      </c>
      <c r="K94">
        <v>1.7159</v>
      </c>
      <c r="L94">
        <v>1.3855E-5</v>
      </c>
      <c r="M94">
        <v>1.7180999999999998E-2</v>
      </c>
      <c r="N94" t="s">
        <v>238</v>
      </c>
    </row>
    <row r="95" spans="1:14">
      <c r="A95">
        <v>378.9</v>
      </c>
      <c r="B95">
        <v>8.5</v>
      </c>
      <c r="C95">
        <v>105.89</v>
      </c>
      <c r="D95">
        <v>9.4435000000000005E-3</v>
      </c>
      <c r="E95">
        <v>40.33</v>
      </c>
      <c r="F95">
        <v>42.642000000000003</v>
      </c>
      <c r="G95">
        <v>119.81</v>
      </c>
      <c r="H95">
        <v>265.89999999999998</v>
      </c>
      <c r="I95">
        <v>302.64999999999998</v>
      </c>
      <c r="J95">
        <v>77.372</v>
      </c>
      <c r="K95">
        <v>1.8261000000000001</v>
      </c>
      <c r="L95">
        <v>1.3900000000000001E-5</v>
      </c>
      <c r="M95">
        <v>1.7395000000000001E-2</v>
      </c>
      <c r="N95" t="s">
        <v>238</v>
      </c>
    </row>
    <row r="96" spans="1:14">
      <c r="A96">
        <v>378.9</v>
      </c>
      <c r="B96">
        <v>8.7659000000000002</v>
      </c>
      <c r="C96">
        <v>111.07</v>
      </c>
      <c r="D96">
        <v>9.0031E-3</v>
      </c>
      <c r="E96">
        <v>40.218000000000004</v>
      </c>
      <c r="F96">
        <v>42.491</v>
      </c>
      <c r="G96">
        <v>119.23</v>
      </c>
      <c r="H96">
        <v>266.39999999999998</v>
      </c>
      <c r="I96">
        <v>306.29000000000002</v>
      </c>
      <c r="J96">
        <v>75.876000000000005</v>
      </c>
      <c r="K96">
        <v>1.8938999999999999</v>
      </c>
      <c r="L96">
        <v>1.3929E-5</v>
      </c>
      <c r="M96">
        <v>1.7528999999999999E-2</v>
      </c>
      <c r="N96" t="s">
        <v>238</v>
      </c>
    </row>
    <row r="97" spans="1:14">
      <c r="A97">
        <v>378.9</v>
      </c>
      <c r="B97">
        <v>8.7659000000000002</v>
      </c>
      <c r="C97">
        <v>1264.7</v>
      </c>
      <c r="D97">
        <v>7.9069000000000003E-4</v>
      </c>
      <c r="E97">
        <v>24.965</v>
      </c>
      <c r="F97">
        <v>25.164999999999999</v>
      </c>
      <c r="G97">
        <v>73.498999999999995</v>
      </c>
      <c r="H97">
        <v>269.36</v>
      </c>
      <c r="I97">
        <v>364.23</v>
      </c>
      <c r="J97">
        <v>209.63</v>
      </c>
      <c r="K97">
        <v>6.0002E-2</v>
      </c>
      <c r="L97">
        <v>1.4678E-4</v>
      </c>
      <c r="M97">
        <v>5.3104999999999999E-2</v>
      </c>
      <c r="N97" t="s">
        <v>237</v>
      </c>
    </row>
    <row r="98" spans="1:14">
      <c r="A98">
        <v>378.9</v>
      </c>
      <c r="B98">
        <v>9</v>
      </c>
      <c r="C98">
        <v>1265.4000000000001</v>
      </c>
      <c r="D98">
        <v>7.9024E-4</v>
      </c>
      <c r="E98">
        <v>24.954999999999998</v>
      </c>
      <c r="F98">
        <v>25.16</v>
      </c>
      <c r="G98">
        <v>73.471000000000004</v>
      </c>
      <c r="H98">
        <v>269.33999999999997</v>
      </c>
      <c r="I98">
        <v>363.9</v>
      </c>
      <c r="J98">
        <v>210.3</v>
      </c>
      <c r="K98">
        <v>5.9379000000000001E-2</v>
      </c>
      <c r="L98">
        <v>1.4710999999999999E-4</v>
      </c>
      <c r="M98">
        <v>5.3144999999999998E-2</v>
      </c>
      <c r="N98" t="s">
        <v>237</v>
      </c>
    </row>
    <row r="99" spans="1:14">
      <c r="A99">
        <v>378.9</v>
      </c>
      <c r="B99">
        <v>9.5</v>
      </c>
      <c r="C99">
        <v>1266.9000000000001</v>
      </c>
      <c r="D99">
        <v>7.8930000000000005E-4</v>
      </c>
      <c r="E99">
        <v>24.933</v>
      </c>
      <c r="F99">
        <v>25.149000000000001</v>
      </c>
      <c r="G99">
        <v>73.412999999999997</v>
      </c>
      <c r="H99">
        <v>269.3</v>
      </c>
      <c r="I99">
        <v>363.2</v>
      </c>
      <c r="J99">
        <v>211.72</v>
      </c>
      <c r="K99">
        <v>5.808E-2</v>
      </c>
      <c r="L99">
        <v>1.4781000000000001E-4</v>
      </c>
      <c r="M99">
        <v>5.323E-2</v>
      </c>
      <c r="N99" t="s">
        <v>237</v>
      </c>
    </row>
    <row r="100" spans="1:14">
      <c r="A100">
        <v>378.9</v>
      </c>
      <c r="B100">
        <v>10</v>
      </c>
      <c r="C100">
        <v>1268.4000000000001</v>
      </c>
      <c r="D100">
        <v>7.8837000000000004E-4</v>
      </c>
      <c r="E100">
        <v>24.911999999999999</v>
      </c>
      <c r="F100">
        <v>25.138999999999999</v>
      </c>
      <c r="G100">
        <v>73.355000000000004</v>
      </c>
      <c r="H100">
        <v>269.25</v>
      </c>
      <c r="I100">
        <v>362.53</v>
      </c>
      <c r="J100">
        <v>213.12</v>
      </c>
      <c r="K100">
        <v>5.6821000000000003E-2</v>
      </c>
      <c r="L100">
        <v>1.4851E-4</v>
      </c>
      <c r="M100">
        <v>5.3314E-2</v>
      </c>
      <c r="N100" t="s">
        <v>237</v>
      </c>
    </row>
    <row r="101" spans="1:14">
      <c r="A101">
        <v>421</v>
      </c>
      <c r="B101">
        <v>1</v>
      </c>
      <c r="C101">
        <v>8.3680000000000003</v>
      </c>
      <c r="D101">
        <v>0.1195</v>
      </c>
      <c r="E101">
        <v>53.542999999999999</v>
      </c>
      <c r="F101">
        <v>56.984999999999999</v>
      </c>
      <c r="G101">
        <v>172.17</v>
      </c>
      <c r="H101">
        <v>271.72000000000003</v>
      </c>
      <c r="I101">
        <v>280.79000000000002</v>
      </c>
      <c r="J101">
        <v>110.18</v>
      </c>
      <c r="K101">
        <v>0.75966</v>
      </c>
      <c r="L101">
        <v>1.4987999999999999E-5</v>
      </c>
      <c r="M101">
        <v>1.8481000000000001E-2</v>
      </c>
      <c r="N101" t="s">
        <v>238</v>
      </c>
    </row>
    <row r="102" spans="1:14">
      <c r="A102">
        <v>421</v>
      </c>
      <c r="B102">
        <v>1.5</v>
      </c>
      <c r="C102">
        <v>12.661</v>
      </c>
      <c r="D102">
        <v>7.8980999999999996E-2</v>
      </c>
      <c r="E102">
        <v>53.465000000000003</v>
      </c>
      <c r="F102">
        <v>56.877000000000002</v>
      </c>
      <c r="G102">
        <v>168.61</v>
      </c>
      <c r="H102">
        <v>271.94</v>
      </c>
      <c r="I102">
        <v>281.42</v>
      </c>
      <c r="J102">
        <v>109.3</v>
      </c>
      <c r="K102">
        <v>0.77087000000000006</v>
      </c>
      <c r="L102">
        <v>1.4996E-5</v>
      </c>
      <c r="M102">
        <v>1.8505000000000001E-2</v>
      </c>
      <c r="N102" t="s">
        <v>238</v>
      </c>
    </row>
    <row r="103" spans="1:14">
      <c r="A103">
        <v>421</v>
      </c>
      <c r="B103">
        <v>2</v>
      </c>
      <c r="C103">
        <v>17.032</v>
      </c>
      <c r="D103">
        <v>5.8712E-2</v>
      </c>
      <c r="E103">
        <v>53.386000000000003</v>
      </c>
      <c r="F103">
        <v>56.768000000000001</v>
      </c>
      <c r="G103">
        <v>166.03</v>
      </c>
      <c r="H103">
        <v>272.16000000000003</v>
      </c>
      <c r="I103">
        <v>282.08</v>
      </c>
      <c r="J103">
        <v>108.39</v>
      </c>
      <c r="K103">
        <v>0.78251999999999999</v>
      </c>
      <c r="L103">
        <v>1.5004999999999999E-5</v>
      </c>
      <c r="M103">
        <v>1.8530999999999999E-2</v>
      </c>
      <c r="N103" t="s">
        <v>238</v>
      </c>
    </row>
    <row r="104" spans="1:14">
      <c r="A104">
        <v>421</v>
      </c>
      <c r="B104">
        <v>2.5</v>
      </c>
      <c r="C104">
        <v>21.484000000000002</v>
      </c>
      <c r="D104">
        <v>4.6545999999999997E-2</v>
      </c>
      <c r="E104">
        <v>53.305</v>
      </c>
      <c r="F104">
        <v>56.655999999999999</v>
      </c>
      <c r="G104">
        <v>163.98</v>
      </c>
      <c r="H104">
        <v>272.39</v>
      </c>
      <c r="I104">
        <v>282.77</v>
      </c>
      <c r="J104">
        <v>107.47</v>
      </c>
      <c r="K104">
        <v>0.79464000000000001</v>
      </c>
      <c r="L104">
        <v>1.5016E-5</v>
      </c>
      <c r="M104">
        <v>1.856E-2</v>
      </c>
      <c r="N104" t="s">
        <v>238</v>
      </c>
    </row>
    <row r="105" spans="1:14">
      <c r="A105">
        <v>421</v>
      </c>
      <c r="B105">
        <v>3</v>
      </c>
      <c r="C105">
        <v>26.021999999999998</v>
      </c>
      <c r="D105">
        <v>3.8428999999999998E-2</v>
      </c>
      <c r="E105">
        <v>53.222000000000001</v>
      </c>
      <c r="F105">
        <v>56.542999999999999</v>
      </c>
      <c r="G105">
        <v>162.27000000000001</v>
      </c>
      <c r="H105">
        <v>272.63</v>
      </c>
      <c r="I105">
        <v>283.51</v>
      </c>
      <c r="J105">
        <v>106.53</v>
      </c>
      <c r="K105">
        <v>0.80727000000000004</v>
      </c>
      <c r="L105">
        <v>1.5027E-5</v>
      </c>
      <c r="M105">
        <v>1.8591E-2</v>
      </c>
      <c r="N105" t="s">
        <v>238</v>
      </c>
    </row>
    <row r="106" spans="1:14">
      <c r="A106">
        <v>421</v>
      </c>
      <c r="B106">
        <v>3.5</v>
      </c>
      <c r="C106">
        <v>30.649000000000001</v>
      </c>
      <c r="D106">
        <v>3.2627999999999997E-2</v>
      </c>
      <c r="E106">
        <v>53.137999999999998</v>
      </c>
      <c r="F106">
        <v>56.427</v>
      </c>
      <c r="G106">
        <v>160.78</v>
      </c>
      <c r="H106">
        <v>272.88</v>
      </c>
      <c r="I106">
        <v>284.27999999999997</v>
      </c>
      <c r="J106">
        <v>105.57</v>
      </c>
      <c r="K106">
        <v>0.82043999999999995</v>
      </c>
      <c r="L106">
        <v>1.504E-5</v>
      </c>
      <c r="M106">
        <v>1.8626E-2</v>
      </c>
      <c r="N106" t="s">
        <v>238</v>
      </c>
    </row>
    <row r="107" spans="1:14">
      <c r="A107">
        <v>421</v>
      </c>
      <c r="B107">
        <v>4</v>
      </c>
      <c r="C107">
        <v>35.371000000000002</v>
      </c>
      <c r="D107">
        <v>2.8271999999999999E-2</v>
      </c>
      <c r="E107">
        <v>53.052</v>
      </c>
      <c r="F107">
        <v>56.31</v>
      </c>
      <c r="G107">
        <v>159.46</v>
      </c>
      <c r="H107">
        <v>273.13</v>
      </c>
      <c r="I107">
        <v>285.10000000000002</v>
      </c>
      <c r="J107">
        <v>104.59</v>
      </c>
      <c r="K107">
        <v>0.83418000000000003</v>
      </c>
      <c r="L107">
        <v>1.5055000000000001E-5</v>
      </c>
      <c r="M107">
        <v>1.8664E-2</v>
      </c>
      <c r="N107" t="s">
        <v>238</v>
      </c>
    </row>
    <row r="108" spans="1:14">
      <c r="A108">
        <v>421</v>
      </c>
      <c r="B108">
        <v>4.5</v>
      </c>
      <c r="C108">
        <v>40.192</v>
      </c>
      <c r="D108">
        <v>2.4879999999999999E-2</v>
      </c>
      <c r="E108">
        <v>52.965000000000003</v>
      </c>
      <c r="F108">
        <v>56.19</v>
      </c>
      <c r="G108">
        <v>158.27000000000001</v>
      </c>
      <c r="H108">
        <v>273.39999999999998</v>
      </c>
      <c r="I108">
        <v>285.98</v>
      </c>
      <c r="J108">
        <v>103.6</v>
      </c>
      <c r="K108">
        <v>0.84853000000000001</v>
      </c>
      <c r="L108">
        <v>1.5071E-5</v>
      </c>
      <c r="M108">
        <v>1.8704999999999999E-2</v>
      </c>
      <c r="N108" t="s">
        <v>238</v>
      </c>
    </row>
    <row r="109" spans="1:14">
      <c r="A109">
        <v>421</v>
      </c>
      <c r="B109">
        <v>5</v>
      </c>
      <c r="C109">
        <v>45.119</v>
      </c>
      <c r="D109">
        <v>2.2164E-2</v>
      </c>
      <c r="E109">
        <v>52.875</v>
      </c>
      <c r="F109">
        <v>56.067</v>
      </c>
      <c r="G109">
        <v>157.18</v>
      </c>
      <c r="H109">
        <v>273.67</v>
      </c>
      <c r="I109">
        <v>286.89999999999998</v>
      </c>
      <c r="J109">
        <v>102.58</v>
      </c>
      <c r="K109">
        <v>0.86353000000000002</v>
      </c>
      <c r="L109">
        <v>1.5088E-5</v>
      </c>
      <c r="M109">
        <v>1.8749999999999999E-2</v>
      </c>
      <c r="N109" t="s">
        <v>238</v>
      </c>
    </row>
    <row r="110" spans="1:14">
      <c r="A110">
        <v>421</v>
      </c>
      <c r="B110">
        <v>5.5</v>
      </c>
      <c r="C110">
        <v>50.156999999999996</v>
      </c>
      <c r="D110">
        <v>1.9937E-2</v>
      </c>
      <c r="E110">
        <v>52.783000000000001</v>
      </c>
      <c r="F110">
        <v>55.942</v>
      </c>
      <c r="G110">
        <v>156.16</v>
      </c>
      <c r="H110">
        <v>273.95</v>
      </c>
      <c r="I110">
        <v>287.89</v>
      </c>
      <c r="J110">
        <v>101.54</v>
      </c>
      <c r="K110">
        <v>0.87924000000000002</v>
      </c>
      <c r="L110">
        <v>1.5108E-5</v>
      </c>
      <c r="M110">
        <v>1.8799E-2</v>
      </c>
      <c r="N110" t="s">
        <v>238</v>
      </c>
    </row>
    <row r="111" spans="1:14">
      <c r="A111">
        <v>421</v>
      </c>
      <c r="B111">
        <v>6</v>
      </c>
      <c r="C111">
        <v>55.314</v>
      </c>
      <c r="D111">
        <v>1.8079000000000001E-2</v>
      </c>
      <c r="E111">
        <v>52.69</v>
      </c>
      <c r="F111">
        <v>55.814</v>
      </c>
      <c r="G111">
        <v>155.21</v>
      </c>
      <c r="H111">
        <v>274.25</v>
      </c>
      <c r="I111">
        <v>288.94</v>
      </c>
      <c r="J111">
        <v>100.47</v>
      </c>
      <c r="K111">
        <v>0.89571000000000001</v>
      </c>
      <c r="L111">
        <v>1.5129E-5</v>
      </c>
      <c r="M111">
        <v>1.8853000000000002E-2</v>
      </c>
      <c r="N111" t="s">
        <v>238</v>
      </c>
    </row>
    <row r="112" spans="1:14">
      <c r="A112">
        <v>421</v>
      </c>
      <c r="B112">
        <v>6.5</v>
      </c>
      <c r="C112">
        <v>60.597000000000001</v>
      </c>
      <c r="D112">
        <v>1.6503E-2</v>
      </c>
      <c r="E112">
        <v>52.593000000000004</v>
      </c>
      <c r="F112">
        <v>55.683</v>
      </c>
      <c r="G112">
        <v>154.31</v>
      </c>
      <c r="H112">
        <v>274.55</v>
      </c>
      <c r="I112">
        <v>290.06</v>
      </c>
      <c r="J112">
        <v>99.385999999999996</v>
      </c>
      <c r="K112">
        <v>0.91298000000000001</v>
      </c>
      <c r="L112">
        <v>1.5153E-5</v>
      </c>
      <c r="M112">
        <v>1.8911000000000001E-2</v>
      </c>
      <c r="N112" t="s">
        <v>238</v>
      </c>
    </row>
    <row r="113" spans="1:14">
      <c r="A113">
        <v>421</v>
      </c>
      <c r="B113">
        <v>7</v>
      </c>
      <c r="C113">
        <v>66.013000000000005</v>
      </c>
      <c r="D113">
        <v>1.5148999999999999E-2</v>
      </c>
      <c r="E113">
        <v>52.494999999999997</v>
      </c>
      <c r="F113">
        <v>55.548999999999999</v>
      </c>
      <c r="G113">
        <v>153.44999999999999</v>
      </c>
      <c r="H113">
        <v>274.87</v>
      </c>
      <c r="I113">
        <v>291.26</v>
      </c>
      <c r="J113">
        <v>98.274000000000001</v>
      </c>
      <c r="K113">
        <v>0.93113000000000001</v>
      </c>
      <c r="L113">
        <v>1.5179E-5</v>
      </c>
      <c r="M113">
        <v>1.8974999999999999E-2</v>
      </c>
      <c r="N113" t="s">
        <v>238</v>
      </c>
    </row>
    <row r="114" spans="1:14">
      <c r="A114">
        <v>421</v>
      </c>
      <c r="B114">
        <v>7.5</v>
      </c>
      <c r="C114">
        <v>71.572000000000003</v>
      </c>
      <c r="D114">
        <v>1.3972E-2</v>
      </c>
      <c r="E114">
        <v>52.393000000000001</v>
      </c>
      <c r="F114">
        <v>55.411999999999999</v>
      </c>
      <c r="G114">
        <v>152.62</v>
      </c>
      <c r="H114">
        <v>275.19</v>
      </c>
      <c r="I114">
        <v>292.55</v>
      </c>
      <c r="J114">
        <v>97.135000000000005</v>
      </c>
      <c r="K114">
        <v>0.95023000000000002</v>
      </c>
      <c r="L114">
        <v>1.5207E-5</v>
      </c>
      <c r="M114">
        <v>1.9043000000000001E-2</v>
      </c>
      <c r="N114" t="s">
        <v>238</v>
      </c>
    </row>
    <row r="115" spans="1:14">
      <c r="A115">
        <v>421</v>
      </c>
      <c r="B115">
        <v>8</v>
      </c>
      <c r="C115">
        <v>77.284000000000006</v>
      </c>
      <c r="D115">
        <v>1.2939000000000001E-2</v>
      </c>
      <c r="E115">
        <v>52.289000000000001</v>
      </c>
      <c r="F115">
        <v>55.271000000000001</v>
      </c>
      <c r="G115">
        <v>151.83000000000001</v>
      </c>
      <c r="H115">
        <v>275.54000000000002</v>
      </c>
      <c r="I115">
        <v>293.94</v>
      </c>
      <c r="J115">
        <v>95.968000000000004</v>
      </c>
      <c r="K115">
        <v>0.97036</v>
      </c>
      <c r="L115">
        <v>1.5238E-5</v>
      </c>
      <c r="M115">
        <v>1.9118E-2</v>
      </c>
      <c r="N115" t="s">
        <v>238</v>
      </c>
    </row>
    <row r="116" spans="1:14">
      <c r="A116">
        <v>421</v>
      </c>
      <c r="B116">
        <v>8.5</v>
      </c>
      <c r="C116">
        <v>83.159000000000006</v>
      </c>
      <c r="D116">
        <v>1.2024999999999999E-2</v>
      </c>
      <c r="E116">
        <v>52.182000000000002</v>
      </c>
      <c r="F116">
        <v>55.125999999999998</v>
      </c>
      <c r="G116">
        <v>151.06</v>
      </c>
      <c r="H116">
        <v>275.89</v>
      </c>
      <c r="I116">
        <v>295.44</v>
      </c>
      <c r="J116">
        <v>94.771000000000001</v>
      </c>
      <c r="K116">
        <v>0.99158999999999997</v>
      </c>
      <c r="L116">
        <v>1.5271999999999999E-5</v>
      </c>
      <c r="M116">
        <v>1.9199999999999998E-2</v>
      </c>
      <c r="N116" t="s">
        <v>238</v>
      </c>
    </row>
    <row r="117" spans="1:14">
      <c r="A117">
        <v>421</v>
      </c>
      <c r="B117">
        <v>9</v>
      </c>
      <c r="C117">
        <v>89.210999999999999</v>
      </c>
      <c r="D117">
        <v>1.1209E-2</v>
      </c>
      <c r="E117">
        <v>52.072000000000003</v>
      </c>
      <c r="F117">
        <v>54.978000000000002</v>
      </c>
      <c r="G117">
        <v>150.31</v>
      </c>
      <c r="H117">
        <v>276.26</v>
      </c>
      <c r="I117">
        <v>297.07</v>
      </c>
      <c r="J117">
        <v>93.543999999999997</v>
      </c>
      <c r="K117">
        <v>1.014</v>
      </c>
      <c r="L117">
        <v>1.5310000000000001E-5</v>
      </c>
      <c r="M117">
        <v>1.9289000000000001E-2</v>
      </c>
      <c r="N117" t="s">
        <v>238</v>
      </c>
    </row>
    <row r="118" spans="1:14">
      <c r="A118">
        <v>421</v>
      </c>
      <c r="B118">
        <v>9.5</v>
      </c>
      <c r="C118">
        <v>95.451999999999998</v>
      </c>
      <c r="D118">
        <v>1.0475999999999999E-2</v>
      </c>
      <c r="E118">
        <v>51.957999999999998</v>
      </c>
      <c r="F118">
        <v>54.825000000000003</v>
      </c>
      <c r="G118">
        <v>149.58000000000001</v>
      </c>
      <c r="H118">
        <v>276.64999999999998</v>
      </c>
      <c r="I118">
        <v>298.83</v>
      </c>
      <c r="J118">
        <v>92.284999999999997</v>
      </c>
      <c r="K118">
        <v>1.0378000000000001</v>
      </c>
      <c r="L118">
        <v>1.5350999999999999E-5</v>
      </c>
      <c r="M118">
        <v>1.9386E-2</v>
      </c>
      <c r="N118" t="s">
        <v>238</v>
      </c>
    </row>
    <row r="119" spans="1:14">
      <c r="A119">
        <v>421</v>
      </c>
      <c r="B119">
        <v>10</v>
      </c>
      <c r="C119">
        <v>101.9</v>
      </c>
      <c r="D119">
        <v>9.8136000000000004E-3</v>
      </c>
      <c r="E119">
        <v>51.841000000000001</v>
      </c>
      <c r="F119">
        <v>54.667999999999999</v>
      </c>
      <c r="G119">
        <v>148.86000000000001</v>
      </c>
      <c r="H119">
        <v>277.06</v>
      </c>
      <c r="I119">
        <v>300.76</v>
      </c>
      <c r="J119">
        <v>90.991</v>
      </c>
      <c r="K119">
        <v>1.0629999999999999</v>
      </c>
      <c r="L119">
        <v>1.5396999999999998E-5</v>
      </c>
      <c r="M119">
        <v>1.9491999999999999E-2</v>
      </c>
      <c r="N119" t="s">
        <v>238</v>
      </c>
    </row>
    <row r="120" spans="1:14">
      <c r="A120">
        <v>463.1</v>
      </c>
      <c r="B120">
        <v>1</v>
      </c>
      <c r="C120">
        <v>7.569</v>
      </c>
      <c r="D120">
        <v>0.13211999999999999</v>
      </c>
      <c r="E120">
        <v>65.259</v>
      </c>
      <c r="F120">
        <v>69.064999999999998</v>
      </c>
      <c r="G120">
        <v>199.51</v>
      </c>
      <c r="H120">
        <v>283.95999999999998</v>
      </c>
      <c r="I120">
        <v>292.82</v>
      </c>
      <c r="J120">
        <v>116.03</v>
      </c>
      <c r="K120">
        <v>0.58291999999999999</v>
      </c>
      <c r="L120">
        <v>1.6218999999999998E-5</v>
      </c>
      <c r="M120">
        <v>2.0846E-2</v>
      </c>
      <c r="N120" t="s">
        <v>238</v>
      </c>
    </row>
    <row r="121" spans="1:14">
      <c r="A121">
        <v>463.1</v>
      </c>
      <c r="B121">
        <v>1.5</v>
      </c>
      <c r="C121">
        <v>11.422000000000001</v>
      </c>
      <c r="D121">
        <v>8.7552000000000005E-2</v>
      </c>
      <c r="E121">
        <v>65.195999999999998</v>
      </c>
      <c r="F121">
        <v>68.978999999999999</v>
      </c>
      <c r="G121">
        <v>196</v>
      </c>
      <c r="H121">
        <v>284.08999999999997</v>
      </c>
      <c r="I121">
        <v>293.25</v>
      </c>
      <c r="J121">
        <v>115.39</v>
      </c>
      <c r="K121">
        <v>0.58814</v>
      </c>
      <c r="L121">
        <v>1.6234000000000001E-5</v>
      </c>
      <c r="M121">
        <v>2.0865999999999999E-2</v>
      </c>
      <c r="N121" t="s">
        <v>238</v>
      </c>
    </row>
    <row r="122" spans="1:14">
      <c r="A122">
        <v>463.1</v>
      </c>
      <c r="B122">
        <v>2</v>
      </c>
      <c r="C122">
        <v>15.321999999999999</v>
      </c>
      <c r="D122">
        <v>6.5266000000000005E-2</v>
      </c>
      <c r="E122">
        <v>65.132999999999996</v>
      </c>
      <c r="F122">
        <v>68.891999999999996</v>
      </c>
      <c r="G122">
        <v>193.47</v>
      </c>
      <c r="H122">
        <v>284.23</v>
      </c>
      <c r="I122">
        <v>293.69</v>
      </c>
      <c r="J122">
        <v>114.74</v>
      </c>
      <c r="K122">
        <v>0.59348000000000001</v>
      </c>
      <c r="L122">
        <v>1.6249999999999999E-5</v>
      </c>
      <c r="M122">
        <v>2.0888E-2</v>
      </c>
      <c r="N122" t="s">
        <v>238</v>
      </c>
    </row>
    <row r="123" spans="1:14">
      <c r="A123">
        <v>463.1</v>
      </c>
      <c r="B123">
        <v>2.5</v>
      </c>
      <c r="C123">
        <v>19.27</v>
      </c>
      <c r="D123">
        <v>5.1893000000000002E-2</v>
      </c>
      <c r="E123">
        <v>65.067999999999998</v>
      </c>
      <c r="F123">
        <v>68.805000000000007</v>
      </c>
      <c r="G123">
        <v>191.48</v>
      </c>
      <c r="H123">
        <v>284.36</v>
      </c>
      <c r="I123">
        <v>294.14</v>
      </c>
      <c r="J123">
        <v>114.09</v>
      </c>
      <c r="K123">
        <v>0.59892999999999996</v>
      </c>
      <c r="L123">
        <v>1.6266999999999999E-5</v>
      </c>
      <c r="M123">
        <v>2.0912E-2</v>
      </c>
      <c r="N123" t="s">
        <v>238</v>
      </c>
    </row>
    <row r="124" spans="1:14">
      <c r="A124">
        <v>463.1</v>
      </c>
      <c r="B124">
        <v>3</v>
      </c>
      <c r="C124">
        <v>23.268999999999998</v>
      </c>
      <c r="D124">
        <v>4.2974999999999999E-2</v>
      </c>
      <c r="E124">
        <v>65.003</v>
      </c>
      <c r="F124">
        <v>68.715999999999994</v>
      </c>
      <c r="G124">
        <v>189.82</v>
      </c>
      <c r="H124">
        <v>284.5</v>
      </c>
      <c r="I124">
        <v>294.62</v>
      </c>
      <c r="J124">
        <v>113.43</v>
      </c>
      <c r="K124">
        <v>0.60450000000000004</v>
      </c>
      <c r="L124">
        <v>1.6285000000000001E-5</v>
      </c>
      <c r="M124">
        <v>2.0937999999999998E-2</v>
      </c>
      <c r="N124" t="s">
        <v>238</v>
      </c>
    </row>
    <row r="125" spans="1:14">
      <c r="A125">
        <v>463.1</v>
      </c>
      <c r="B125">
        <v>3.5</v>
      </c>
      <c r="C125">
        <v>27.32</v>
      </c>
      <c r="D125">
        <v>3.6602999999999997E-2</v>
      </c>
      <c r="E125">
        <v>64.936999999999998</v>
      </c>
      <c r="F125">
        <v>68.626999999999995</v>
      </c>
      <c r="G125">
        <v>188.39</v>
      </c>
      <c r="H125">
        <v>284.64999999999998</v>
      </c>
      <c r="I125">
        <v>295.11</v>
      </c>
      <c r="J125">
        <v>112.76</v>
      </c>
      <c r="K125">
        <v>0.61019000000000001</v>
      </c>
      <c r="L125">
        <v>1.6303999999999998E-5</v>
      </c>
      <c r="M125">
        <v>2.0965000000000001E-2</v>
      </c>
      <c r="N125" t="s">
        <v>238</v>
      </c>
    </row>
    <row r="126" spans="1:14">
      <c r="A126">
        <v>463.1</v>
      </c>
      <c r="B126">
        <v>4</v>
      </c>
      <c r="C126">
        <v>31.423999999999999</v>
      </c>
      <c r="D126">
        <v>3.1822999999999997E-2</v>
      </c>
      <c r="E126">
        <v>64.87</v>
      </c>
      <c r="F126">
        <v>68.536000000000001</v>
      </c>
      <c r="G126">
        <v>187.14</v>
      </c>
      <c r="H126">
        <v>284.8</v>
      </c>
      <c r="I126">
        <v>295.61</v>
      </c>
      <c r="J126">
        <v>112.09</v>
      </c>
      <c r="K126">
        <v>0.61599000000000004</v>
      </c>
      <c r="L126">
        <v>1.6324000000000002E-5</v>
      </c>
      <c r="M126">
        <v>2.0995E-2</v>
      </c>
      <c r="N126" t="s">
        <v>238</v>
      </c>
    </row>
    <row r="127" spans="1:14">
      <c r="A127">
        <v>463.1</v>
      </c>
      <c r="B127">
        <v>4.5</v>
      </c>
      <c r="C127">
        <v>35.582000000000001</v>
      </c>
      <c r="D127">
        <v>2.8104000000000001E-2</v>
      </c>
      <c r="E127">
        <v>64.802000000000007</v>
      </c>
      <c r="F127">
        <v>68.444999999999993</v>
      </c>
      <c r="G127">
        <v>186.01</v>
      </c>
      <c r="H127">
        <v>284.95</v>
      </c>
      <c r="I127">
        <v>296.14</v>
      </c>
      <c r="J127">
        <v>111.41</v>
      </c>
      <c r="K127">
        <v>0.62192000000000003</v>
      </c>
      <c r="L127">
        <v>1.6345999999999999E-5</v>
      </c>
      <c r="M127">
        <v>2.1027000000000001E-2</v>
      </c>
      <c r="N127" t="s">
        <v>238</v>
      </c>
    </row>
    <row r="128" spans="1:14">
      <c r="A128">
        <v>463.1</v>
      </c>
      <c r="B128">
        <v>5</v>
      </c>
      <c r="C128">
        <v>39.796999999999997</v>
      </c>
      <c r="D128">
        <v>2.5127E-2</v>
      </c>
      <c r="E128">
        <v>64.733000000000004</v>
      </c>
      <c r="F128">
        <v>68.352000000000004</v>
      </c>
      <c r="G128">
        <v>184.98</v>
      </c>
      <c r="H128">
        <v>285.10000000000002</v>
      </c>
      <c r="I128">
        <v>296.69</v>
      </c>
      <c r="J128">
        <v>110.72</v>
      </c>
      <c r="K128">
        <v>0.62797000000000003</v>
      </c>
      <c r="L128">
        <v>1.6368999999999999E-5</v>
      </c>
      <c r="M128">
        <v>2.1059999999999999E-2</v>
      </c>
      <c r="N128" t="s">
        <v>238</v>
      </c>
    </row>
    <row r="129" spans="1:14">
      <c r="A129">
        <v>463.1</v>
      </c>
      <c r="B129">
        <v>5.5</v>
      </c>
      <c r="C129">
        <v>44.070999999999998</v>
      </c>
      <c r="D129">
        <v>2.2690999999999999E-2</v>
      </c>
      <c r="E129">
        <v>64.664000000000001</v>
      </c>
      <c r="F129">
        <v>68.257999999999996</v>
      </c>
      <c r="G129">
        <v>184.04</v>
      </c>
      <c r="H129">
        <v>285.26</v>
      </c>
      <c r="I129">
        <v>297.26</v>
      </c>
      <c r="J129">
        <v>110.03</v>
      </c>
      <c r="K129">
        <v>0.63414999999999999</v>
      </c>
      <c r="L129">
        <v>1.6392000000000002E-5</v>
      </c>
      <c r="M129">
        <v>2.1097000000000001E-2</v>
      </c>
      <c r="N129" t="s">
        <v>238</v>
      </c>
    </row>
    <row r="130" spans="1:14">
      <c r="A130">
        <v>463.1</v>
      </c>
      <c r="B130">
        <v>6</v>
      </c>
      <c r="C130">
        <v>48.405000000000001</v>
      </c>
      <c r="D130">
        <v>2.0659E-2</v>
      </c>
      <c r="E130">
        <v>64.593000000000004</v>
      </c>
      <c r="F130">
        <v>68.162999999999997</v>
      </c>
      <c r="G130">
        <v>183.16</v>
      </c>
      <c r="H130">
        <v>285.42</v>
      </c>
      <c r="I130">
        <v>297.85000000000002</v>
      </c>
      <c r="J130">
        <v>109.33</v>
      </c>
      <c r="K130">
        <v>0.64046000000000003</v>
      </c>
      <c r="L130">
        <v>1.6418000000000001E-5</v>
      </c>
      <c r="M130">
        <v>2.1135000000000001E-2</v>
      </c>
      <c r="N130" t="s">
        <v>238</v>
      </c>
    </row>
    <row r="131" spans="1:14">
      <c r="A131">
        <v>463.1</v>
      </c>
      <c r="B131">
        <v>6.5</v>
      </c>
      <c r="C131">
        <v>52.802</v>
      </c>
      <c r="D131">
        <v>1.8939000000000001E-2</v>
      </c>
      <c r="E131">
        <v>64.522000000000006</v>
      </c>
      <c r="F131">
        <v>68.066999999999993</v>
      </c>
      <c r="G131">
        <v>182.34</v>
      </c>
      <c r="H131">
        <v>285.58999999999997</v>
      </c>
      <c r="I131">
        <v>298.45999999999998</v>
      </c>
      <c r="J131">
        <v>108.63</v>
      </c>
      <c r="K131">
        <v>0.64688999999999997</v>
      </c>
      <c r="L131">
        <v>1.6444E-5</v>
      </c>
      <c r="M131">
        <v>2.1176E-2</v>
      </c>
      <c r="N131" t="s">
        <v>238</v>
      </c>
    </row>
    <row r="132" spans="1:14">
      <c r="A132">
        <v>463.1</v>
      </c>
      <c r="B132">
        <v>7</v>
      </c>
      <c r="C132">
        <v>57.262</v>
      </c>
      <c r="D132">
        <v>1.7464E-2</v>
      </c>
      <c r="E132">
        <v>64.448999999999998</v>
      </c>
      <c r="F132">
        <v>67.97</v>
      </c>
      <c r="G132">
        <v>181.56</v>
      </c>
      <c r="H132">
        <v>285.76</v>
      </c>
      <c r="I132">
        <v>299.10000000000002</v>
      </c>
      <c r="J132">
        <v>107.92</v>
      </c>
      <c r="K132">
        <v>0.65346000000000004</v>
      </c>
      <c r="L132">
        <v>1.6473E-5</v>
      </c>
      <c r="M132">
        <v>2.1218999999999998E-2</v>
      </c>
      <c r="N132" t="s">
        <v>238</v>
      </c>
    </row>
    <row r="133" spans="1:14">
      <c r="A133">
        <v>463.1</v>
      </c>
      <c r="B133">
        <v>7.5</v>
      </c>
      <c r="C133">
        <v>61.79</v>
      </c>
      <c r="D133">
        <v>1.6184E-2</v>
      </c>
      <c r="E133">
        <v>64.376000000000005</v>
      </c>
      <c r="F133">
        <v>67.872</v>
      </c>
      <c r="G133">
        <v>180.83</v>
      </c>
      <c r="H133">
        <v>285.93</v>
      </c>
      <c r="I133">
        <v>299.76</v>
      </c>
      <c r="J133">
        <v>107.2</v>
      </c>
      <c r="K133">
        <v>0.66015999999999997</v>
      </c>
      <c r="L133">
        <v>1.6501999999999999E-5</v>
      </c>
      <c r="M133">
        <v>2.1264999999999999E-2</v>
      </c>
      <c r="N133" t="s">
        <v>238</v>
      </c>
    </row>
    <row r="134" spans="1:14">
      <c r="A134">
        <v>463.1</v>
      </c>
      <c r="B134">
        <v>8</v>
      </c>
      <c r="C134">
        <v>66.385999999999996</v>
      </c>
      <c r="D134">
        <v>1.5063999999999999E-2</v>
      </c>
      <c r="E134">
        <v>64.301000000000002</v>
      </c>
      <c r="F134">
        <v>67.772000000000006</v>
      </c>
      <c r="G134">
        <v>180.13</v>
      </c>
      <c r="H134">
        <v>286.11</v>
      </c>
      <c r="I134">
        <v>300.45999999999998</v>
      </c>
      <c r="J134">
        <v>106.48</v>
      </c>
      <c r="K134">
        <v>0.66700000000000004</v>
      </c>
      <c r="L134">
        <v>1.6534000000000001E-5</v>
      </c>
      <c r="M134">
        <v>2.1314E-2</v>
      </c>
      <c r="N134" t="s">
        <v>238</v>
      </c>
    </row>
    <row r="135" spans="1:14">
      <c r="A135">
        <v>463.1</v>
      </c>
      <c r="B135">
        <v>8.5</v>
      </c>
      <c r="C135">
        <v>71.052999999999997</v>
      </c>
      <c r="D135">
        <v>1.4074E-2</v>
      </c>
      <c r="E135">
        <v>64.225999999999999</v>
      </c>
      <c r="F135">
        <v>67.671999999999997</v>
      </c>
      <c r="G135">
        <v>179.46</v>
      </c>
      <c r="H135">
        <v>286.29000000000002</v>
      </c>
      <c r="I135">
        <v>301.18</v>
      </c>
      <c r="J135">
        <v>105.75</v>
      </c>
      <c r="K135">
        <v>0.67396999999999996</v>
      </c>
      <c r="L135">
        <v>1.6566999999999999E-5</v>
      </c>
      <c r="M135">
        <v>2.1366E-2</v>
      </c>
      <c r="N135" t="s">
        <v>238</v>
      </c>
    </row>
    <row r="136" spans="1:14">
      <c r="A136">
        <v>463.1</v>
      </c>
      <c r="B136">
        <v>9</v>
      </c>
      <c r="C136">
        <v>75.793999999999997</v>
      </c>
      <c r="D136">
        <v>1.3194000000000001E-2</v>
      </c>
      <c r="E136">
        <v>64.149000000000001</v>
      </c>
      <c r="F136">
        <v>67.569000000000003</v>
      </c>
      <c r="G136">
        <v>178.81</v>
      </c>
      <c r="H136">
        <v>286.47000000000003</v>
      </c>
      <c r="I136">
        <v>301.93</v>
      </c>
      <c r="J136">
        <v>105.02</v>
      </c>
      <c r="K136">
        <v>0.68106999999999995</v>
      </c>
      <c r="L136">
        <v>1.6602000000000001E-5</v>
      </c>
      <c r="M136">
        <v>2.1420999999999999E-2</v>
      </c>
      <c r="N136" t="s">
        <v>238</v>
      </c>
    </row>
    <row r="137" spans="1:14">
      <c r="A137">
        <v>463.1</v>
      </c>
      <c r="B137">
        <v>9.5</v>
      </c>
      <c r="C137">
        <v>80.61</v>
      </c>
      <c r="D137">
        <v>1.2404999999999999E-2</v>
      </c>
      <c r="E137">
        <v>64.070999999999998</v>
      </c>
      <c r="F137">
        <v>67.465999999999994</v>
      </c>
      <c r="G137">
        <v>178.19</v>
      </c>
      <c r="H137">
        <v>286.66000000000003</v>
      </c>
      <c r="I137">
        <v>302.72000000000003</v>
      </c>
      <c r="J137">
        <v>104.28</v>
      </c>
      <c r="K137">
        <v>0.68830999999999998</v>
      </c>
      <c r="L137">
        <v>1.6639000000000001E-5</v>
      </c>
      <c r="M137">
        <v>2.1478000000000001E-2</v>
      </c>
      <c r="N137" t="s">
        <v>238</v>
      </c>
    </row>
    <row r="138" spans="1:14">
      <c r="A138">
        <v>463.1</v>
      </c>
      <c r="B138">
        <v>10</v>
      </c>
      <c r="C138">
        <v>85.506</v>
      </c>
      <c r="D138">
        <v>1.1695000000000001E-2</v>
      </c>
      <c r="E138">
        <v>63.991999999999997</v>
      </c>
      <c r="F138">
        <v>67.361000000000004</v>
      </c>
      <c r="G138">
        <v>177.59</v>
      </c>
      <c r="H138">
        <v>286.86</v>
      </c>
      <c r="I138">
        <v>303.52999999999997</v>
      </c>
      <c r="J138">
        <v>103.53</v>
      </c>
      <c r="K138">
        <v>0.69569000000000003</v>
      </c>
      <c r="L138">
        <v>1.6677999999999999E-5</v>
      </c>
      <c r="M138">
        <v>2.1538999999999999E-2</v>
      </c>
      <c r="N138" t="s">
        <v>238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AF2F-4808-4E43-9FDC-6CBCF8B50D0A}">
  <dimension ref="A1:N136"/>
  <sheetViews>
    <sheetView workbookViewId="0"/>
  </sheetViews>
  <sheetFormatPr defaultRowHeight="15"/>
  <sheetData>
    <row r="1" spans="1:14">
      <c r="A1" t="s">
        <v>223</v>
      </c>
      <c r="B1" t="s">
        <v>224</v>
      </c>
      <c r="C1" t="s">
        <v>225</v>
      </c>
      <c r="D1" t="s">
        <v>226</v>
      </c>
      <c r="E1" t="s">
        <v>227</v>
      </c>
      <c r="F1" t="s">
        <v>228</v>
      </c>
      <c r="G1" t="s">
        <v>229</v>
      </c>
      <c r="H1" t="s">
        <v>230</v>
      </c>
      <c r="I1" t="s">
        <v>231</v>
      </c>
      <c r="J1" t="s">
        <v>232</v>
      </c>
      <c r="K1" t="s">
        <v>233</v>
      </c>
      <c r="L1" t="s">
        <v>234</v>
      </c>
      <c r="M1" t="s">
        <v>235</v>
      </c>
      <c r="N1" t="s">
        <v>236</v>
      </c>
    </row>
    <row r="2" spans="1:14">
      <c r="A2">
        <v>193.16</v>
      </c>
      <c r="B2">
        <v>1</v>
      </c>
      <c r="C2">
        <v>1865.3</v>
      </c>
      <c r="D2">
        <v>5.3611000000000002E-4</v>
      </c>
      <c r="E2">
        <v>-19.657</v>
      </c>
      <c r="F2">
        <v>-19.645</v>
      </c>
      <c r="G2">
        <v>-85.236000000000004</v>
      </c>
      <c r="H2">
        <v>180.37</v>
      </c>
      <c r="I2">
        <v>242.42</v>
      </c>
      <c r="J2">
        <v>714.51</v>
      </c>
      <c r="K2">
        <v>-3.3475999999999999E-2</v>
      </c>
      <c r="L2" t="s">
        <v>239</v>
      </c>
      <c r="M2" t="s">
        <v>239</v>
      </c>
      <c r="N2" t="s">
        <v>237</v>
      </c>
    </row>
    <row r="3" spans="1:14">
      <c r="A3">
        <v>193.16</v>
      </c>
      <c r="B3">
        <v>1.5</v>
      </c>
      <c r="C3">
        <v>1865.4</v>
      </c>
      <c r="D3">
        <v>5.3607999999999998E-4</v>
      </c>
      <c r="E3">
        <v>-19.66</v>
      </c>
      <c r="F3">
        <v>-19.640999999999998</v>
      </c>
      <c r="G3">
        <v>-85.248000000000005</v>
      </c>
      <c r="H3">
        <v>180.37</v>
      </c>
      <c r="I3">
        <v>242.41</v>
      </c>
      <c r="J3">
        <v>714.7</v>
      </c>
      <c r="K3">
        <v>-3.3480999999999997E-2</v>
      </c>
      <c r="L3" t="s">
        <v>239</v>
      </c>
      <c r="M3" t="s">
        <v>239</v>
      </c>
      <c r="N3" t="s">
        <v>237</v>
      </c>
    </row>
    <row r="4" spans="1:14">
      <c r="A4">
        <v>193.16</v>
      </c>
      <c r="B4">
        <v>2</v>
      </c>
      <c r="C4">
        <v>1865.5</v>
      </c>
      <c r="D4">
        <v>5.3604E-4</v>
      </c>
      <c r="E4">
        <v>-19.661999999999999</v>
      </c>
      <c r="F4">
        <v>-19.637</v>
      </c>
      <c r="G4">
        <v>-85.26</v>
      </c>
      <c r="H4">
        <v>180.38</v>
      </c>
      <c r="I4">
        <v>242.41</v>
      </c>
      <c r="J4">
        <v>714.88</v>
      </c>
      <c r="K4">
        <v>-3.3486000000000002E-2</v>
      </c>
      <c r="L4" t="s">
        <v>239</v>
      </c>
      <c r="M4" t="s">
        <v>239</v>
      </c>
      <c r="N4" t="s">
        <v>237</v>
      </c>
    </row>
    <row r="5" spans="1:14">
      <c r="A5">
        <v>193.16</v>
      </c>
      <c r="B5">
        <v>2.5</v>
      </c>
      <c r="C5">
        <v>1865.7</v>
      </c>
      <c r="D5">
        <v>5.3600000000000002E-4</v>
      </c>
      <c r="E5">
        <v>-19.664000000000001</v>
      </c>
      <c r="F5">
        <v>-19.632000000000001</v>
      </c>
      <c r="G5">
        <v>-85.272000000000006</v>
      </c>
      <c r="H5">
        <v>180.38</v>
      </c>
      <c r="I5">
        <v>242.4</v>
      </c>
      <c r="J5">
        <v>715.06</v>
      </c>
      <c r="K5">
        <v>-3.3491E-2</v>
      </c>
      <c r="L5" t="s">
        <v>239</v>
      </c>
      <c r="M5" t="s">
        <v>239</v>
      </c>
      <c r="N5" t="s">
        <v>237</v>
      </c>
    </row>
    <row r="6" spans="1:14">
      <c r="A6">
        <v>193.16</v>
      </c>
      <c r="B6">
        <v>3</v>
      </c>
      <c r="C6">
        <v>1865.8</v>
      </c>
      <c r="D6">
        <v>5.3596000000000004E-4</v>
      </c>
      <c r="E6">
        <v>-19.667000000000002</v>
      </c>
      <c r="F6">
        <v>-19.628</v>
      </c>
      <c r="G6">
        <v>-85.284000000000006</v>
      </c>
      <c r="H6">
        <v>180.39</v>
      </c>
      <c r="I6">
        <v>242.4</v>
      </c>
      <c r="J6">
        <v>715.24</v>
      </c>
      <c r="K6">
        <v>-3.3495999999999998E-2</v>
      </c>
      <c r="L6" t="s">
        <v>239</v>
      </c>
      <c r="M6" t="s">
        <v>239</v>
      </c>
      <c r="N6" t="s">
        <v>237</v>
      </c>
    </row>
    <row r="7" spans="1:14">
      <c r="A7">
        <v>193.16</v>
      </c>
      <c r="B7">
        <v>3.5</v>
      </c>
      <c r="C7">
        <v>1865.9</v>
      </c>
      <c r="D7">
        <v>5.3593E-4</v>
      </c>
      <c r="E7">
        <v>-19.669</v>
      </c>
      <c r="F7">
        <v>-19.623999999999999</v>
      </c>
      <c r="G7">
        <v>-85.296000000000006</v>
      </c>
      <c r="H7">
        <v>180.39</v>
      </c>
      <c r="I7">
        <v>242.39</v>
      </c>
      <c r="J7">
        <v>715.42</v>
      </c>
      <c r="K7">
        <v>-3.3500000000000002E-2</v>
      </c>
      <c r="L7" t="s">
        <v>239</v>
      </c>
      <c r="M7" t="s">
        <v>239</v>
      </c>
      <c r="N7" t="s">
        <v>237</v>
      </c>
    </row>
    <row r="8" spans="1:14">
      <c r="A8">
        <v>193.16</v>
      </c>
      <c r="B8">
        <v>4</v>
      </c>
      <c r="C8">
        <v>1866.1</v>
      </c>
      <c r="D8">
        <v>5.3589000000000002E-4</v>
      </c>
      <c r="E8">
        <v>-19.670999999999999</v>
      </c>
      <c r="F8">
        <v>-19.62</v>
      </c>
      <c r="G8">
        <v>-85.308000000000007</v>
      </c>
      <c r="H8">
        <v>180.39</v>
      </c>
      <c r="I8">
        <v>242.39</v>
      </c>
      <c r="J8">
        <v>715.6</v>
      </c>
      <c r="K8">
        <v>-3.3505E-2</v>
      </c>
      <c r="L8" t="s">
        <v>239</v>
      </c>
      <c r="M8" t="s">
        <v>239</v>
      </c>
      <c r="N8" t="s">
        <v>237</v>
      </c>
    </row>
    <row r="9" spans="1:14">
      <c r="A9">
        <v>193.16</v>
      </c>
      <c r="B9">
        <v>4.5</v>
      </c>
      <c r="C9">
        <v>1866.2</v>
      </c>
      <c r="D9">
        <v>5.3585000000000004E-4</v>
      </c>
      <c r="E9">
        <v>-19.673999999999999</v>
      </c>
      <c r="F9">
        <v>-19.616</v>
      </c>
      <c r="G9">
        <v>-85.32</v>
      </c>
      <c r="H9">
        <v>180.4</v>
      </c>
      <c r="I9">
        <v>242.38</v>
      </c>
      <c r="J9">
        <v>715.78</v>
      </c>
      <c r="K9">
        <v>-3.3509999999999998E-2</v>
      </c>
      <c r="L9" t="s">
        <v>239</v>
      </c>
      <c r="M9" t="s">
        <v>239</v>
      </c>
      <c r="N9" t="s">
        <v>237</v>
      </c>
    </row>
    <row r="10" spans="1:14">
      <c r="A10">
        <v>193.16</v>
      </c>
      <c r="B10">
        <v>5</v>
      </c>
      <c r="C10">
        <v>1866.3</v>
      </c>
      <c r="D10">
        <v>5.3580999999999995E-4</v>
      </c>
      <c r="E10">
        <v>-19.675999999999998</v>
      </c>
      <c r="F10">
        <v>-19.611999999999998</v>
      </c>
      <c r="G10">
        <v>-85.331999999999994</v>
      </c>
      <c r="H10">
        <v>180.4</v>
      </c>
      <c r="I10">
        <v>242.38</v>
      </c>
      <c r="J10">
        <v>715.96</v>
      </c>
      <c r="K10">
        <v>-3.3515000000000003E-2</v>
      </c>
      <c r="L10" t="s">
        <v>239</v>
      </c>
      <c r="M10" t="s">
        <v>239</v>
      </c>
      <c r="N10" t="s">
        <v>237</v>
      </c>
    </row>
    <row r="11" spans="1:14">
      <c r="A11">
        <v>193.16</v>
      </c>
      <c r="B11">
        <v>5.5</v>
      </c>
      <c r="C11">
        <v>1866.5</v>
      </c>
      <c r="D11">
        <v>5.3578000000000002E-4</v>
      </c>
      <c r="E11">
        <v>-19.678000000000001</v>
      </c>
      <c r="F11">
        <v>-19.608000000000001</v>
      </c>
      <c r="G11">
        <v>-85.343999999999994</v>
      </c>
      <c r="H11">
        <v>180.41</v>
      </c>
      <c r="I11">
        <v>242.37</v>
      </c>
      <c r="J11">
        <v>716.14</v>
      </c>
      <c r="K11">
        <v>-3.3520000000000001E-2</v>
      </c>
      <c r="L11" t="s">
        <v>239</v>
      </c>
      <c r="M11" t="s">
        <v>239</v>
      </c>
      <c r="N11" t="s">
        <v>237</v>
      </c>
    </row>
    <row r="12" spans="1:14">
      <c r="A12">
        <v>193.16</v>
      </c>
      <c r="B12">
        <v>6</v>
      </c>
      <c r="C12">
        <v>1866.6</v>
      </c>
      <c r="D12">
        <v>5.3574000000000004E-4</v>
      </c>
      <c r="E12">
        <v>-19.681000000000001</v>
      </c>
      <c r="F12">
        <v>-19.603999999999999</v>
      </c>
      <c r="G12">
        <v>-85.355999999999995</v>
      </c>
      <c r="H12">
        <v>180.41</v>
      </c>
      <c r="I12">
        <v>242.37</v>
      </c>
      <c r="J12">
        <v>716.32</v>
      </c>
      <c r="K12">
        <v>-3.3524999999999999E-2</v>
      </c>
      <c r="L12" t="s">
        <v>239</v>
      </c>
      <c r="M12" t="s">
        <v>239</v>
      </c>
      <c r="N12" t="s">
        <v>237</v>
      </c>
    </row>
    <row r="13" spans="1:14">
      <c r="A13">
        <v>193.16</v>
      </c>
      <c r="B13">
        <v>6.5</v>
      </c>
      <c r="C13">
        <v>1866.7</v>
      </c>
      <c r="D13">
        <v>5.3569999999999996E-4</v>
      </c>
      <c r="E13">
        <v>-19.683</v>
      </c>
      <c r="F13">
        <v>-19.600000000000001</v>
      </c>
      <c r="G13">
        <v>-85.367999999999995</v>
      </c>
      <c r="H13">
        <v>180.42</v>
      </c>
      <c r="I13">
        <v>242.36</v>
      </c>
      <c r="J13">
        <v>716.5</v>
      </c>
      <c r="K13">
        <v>-3.3529999999999997E-2</v>
      </c>
      <c r="L13" t="s">
        <v>239</v>
      </c>
      <c r="M13" t="s">
        <v>239</v>
      </c>
      <c r="N13" t="s">
        <v>237</v>
      </c>
    </row>
    <row r="14" spans="1:14">
      <c r="A14">
        <v>193.16</v>
      </c>
      <c r="B14">
        <v>7</v>
      </c>
      <c r="C14">
        <v>1866.8</v>
      </c>
      <c r="D14">
        <v>5.3565999999999998E-4</v>
      </c>
      <c r="E14">
        <v>-19.684999999999999</v>
      </c>
      <c r="F14">
        <v>-19.596</v>
      </c>
      <c r="G14">
        <v>-85.38</v>
      </c>
      <c r="H14">
        <v>180.42</v>
      </c>
      <c r="I14">
        <v>242.36</v>
      </c>
      <c r="J14">
        <v>716.68</v>
      </c>
      <c r="K14">
        <v>-3.3535000000000002E-2</v>
      </c>
      <c r="L14" t="s">
        <v>239</v>
      </c>
      <c r="M14" t="s">
        <v>239</v>
      </c>
      <c r="N14" t="s">
        <v>237</v>
      </c>
    </row>
    <row r="15" spans="1:14">
      <c r="A15">
        <v>193.16</v>
      </c>
      <c r="B15">
        <v>7.5</v>
      </c>
      <c r="C15">
        <v>1867</v>
      </c>
      <c r="D15">
        <v>5.3562E-4</v>
      </c>
      <c r="E15">
        <v>-19.687999999999999</v>
      </c>
      <c r="F15">
        <v>-19.591999999999999</v>
      </c>
      <c r="G15">
        <v>-85.391999999999996</v>
      </c>
      <c r="H15">
        <v>180.42</v>
      </c>
      <c r="I15">
        <v>242.35</v>
      </c>
      <c r="J15">
        <v>716.86</v>
      </c>
      <c r="K15">
        <v>-3.354E-2</v>
      </c>
      <c r="L15" t="s">
        <v>239</v>
      </c>
      <c r="M15" t="s">
        <v>239</v>
      </c>
      <c r="N15" t="s">
        <v>237</v>
      </c>
    </row>
    <row r="16" spans="1:14">
      <c r="A16">
        <v>193.16</v>
      </c>
      <c r="B16">
        <v>8</v>
      </c>
      <c r="C16">
        <v>1867.1</v>
      </c>
      <c r="D16">
        <v>5.3558999999999996E-4</v>
      </c>
      <c r="E16">
        <v>-19.690000000000001</v>
      </c>
      <c r="F16">
        <v>-19.588000000000001</v>
      </c>
      <c r="G16">
        <v>-85.403999999999996</v>
      </c>
      <c r="H16">
        <v>180.43</v>
      </c>
      <c r="I16">
        <v>242.35</v>
      </c>
      <c r="J16">
        <v>717.04</v>
      </c>
      <c r="K16">
        <v>-3.3543999999999997E-2</v>
      </c>
      <c r="L16" t="s">
        <v>239</v>
      </c>
      <c r="M16" t="s">
        <v>239</v>
      </c>
      <c r="N16" t="s">
        <v>237</v>
      </c>
    </row>
    <row r="17" spans="1:14">
      <c r="A17">
        <v>193.16</v>
      </c>
      <c r="B17">
        <v>8.5</v>
      </c>
      <c r="C17">
        <v>1867.2</v>
      </c>
      <c r="D17">
        <v>5.3554999999999998E-4</v>
      </c>
      <c r="E17">
        <v>-19.692</v>
      </c>
      <c r="F17">
        <v>-19.584</v>
      </c>
      <c r="G17">
        <v>-85.415999999999997</v>
      </c>
      <c r="H17">
        <v>180.43</v>
      </c>
      <c r="I17">
        <v>242.34</v>
      </c>
      <c r="J17">
        <v>717.22</v>
      </c>
      <c r="K17">
        <v>-3.3549000000000002E-2</v>
      </c>
      <c r="L17" t="s">
        <v>239</v>
      </c>
      <c r="M17" t="s">
        <v>239</v>
      </c>
      <c r="N17" t="s">
        <v>237</v>
      </c>
    </row>
    <row r="18" spans="1:14">
      <c r="A18">
        <v>193.16</v>
      </c>
      <c r="B18">
        <v>9</v>
      </c>
      <c r="C18">
        <v>1867.4</v>
      </c>
      <c r="D18">
        <v>5.3551E-4</v>
      </c>
      <c r="E18">
        <v>-19.693999999999999</v>
      </c>
      <c r="F18">
        <v>-19.579999999999998</v>
      </c>
      <c r="G18">
        <v>-85.427999999999997</v>
      </c>
      <c r="H18">
        <v>180.44</v>
      </c>
      <c r="I18">
        <v>242.34</v>
      </c>
      <c r="J18">
        <v>717.39</v>
      </c>
      <c r="K18">
        <v>-3.3554E-2</v>
      </c>
      <c r="L18" t="s">
        <v>239</v>
      </c>
      <c r="M18" t="s">
        <v>239</v>
      </c>
      <c r="N18" t="s">
        <v>237</v>
      </c>
    </row>
    <row r="19" spans="1:14">
      <c r="A19">
        <v>193.16</v>
      </c>
      <c r="B19">
        <v>9.5</v>
      </c>
      <c r="C19">
        <v>1867.5</v>
      </c>
      <c r="D19">
        <v>5.3547999999999996E-4</v>
      </c>
      <c r="E19">
        <v>-19.696999999999999</v>
      </c>
      <c r="F19">
        <v>-19.576000000000001</v>
      </c>
      <c r="G19">
        <v>-85.44</v>
      </c>
      <c r="H19">
        <v>180.44</v>
      </c>
      <c r="I19">
        <v>242.33</v>
      </c>
      <c r="J19">
        <v>717.57</v>
      </c>
      <c r="K19">
        <v>-3.3558999999999999E-2</v>
      </c>
      <c r="L19" t="s">
        <v>239</v>
      </c>
      <c r="M19" t="s">
        <v>239</v>
      </c>
      <c r="N19" t="s">
        <v>237</v>
      </c>
    </row>
    <row r="20" spans="1:14">
      <c r="A20">
        <v>193.16</v>
      </c>
      <c r="B20">
        <v>10</v>
      </c>
      <c r="C20">
        <v>1867.6</v>
      </c>
      <c r="D20">
        <v>5.3543999999999998E-4</v>
      </c>
      <c r="E20">
        <v>-19.699000000000002</v>
      </c>
      <c r="F20">
        <v>-19.571999999999999</v>
      </c>
      <c r="G20">
        <v>-85.451999999999998</v>
      </c>
      <c r="H20">
        <v>180.44</v>
      </c>
      <c r="I20">
        <v>242.33</v>
      </c>
      <c r="J20">
        <v>717.75</v>
      </c>
      <c r="K20">
        <v>-3.3563999999999997E-2</v>
      </c>
      <c r="L20" t="s">
        <v>239</v>
      </c>
      <c r="M20" t="s">
        <v>239</v>
      </c>
      <c r="N20" t="s">
        <v>237</v>
      </c>
    </row>
    <row r="21" spans="1:14">
      <c r="A21">
        <v>231.8</v>
      </c>
      <c r="B21">
        <v>1</v>
      </c>
      <c r="C21">
        <v>1732.3</v>
      </c>
      <c r="D21">
        <v>5.7726999999999995E-4</v>
      </c>
      <c r="E21">
        <v>-10.122999999999999</v>
      </c>
      <c r="F21">
        <v>-10.109</v>
      </c>
      <c r="G21">
        <v>-40.261000000000003</v>
      </c>
      <c r="H21">
        <v>192.43</v>
      </c>
      <c r="I21">
        <v>251.57</v>
      </c>
      <c r="J21">
        <v>601.97</v>
      </c>
      <c r="K21">
        <v>-2.972E-2</v>
      </c>
      <c r="L21">
        <v>8.3463999999999999E-4</v>
      </c>
      <c r="M21">
        <v>6.6975000000000007E-2</v>
      </c>
      <c r="N21" t="s">
        <v>237</v>
      </c>
    </row>
    <row r="22" spans="1:14">
      <c r="A22">
        <v>231.8</v>
      </c>
      <c r="B22">
        <v>1.5</v>
      </c>
      <c r="C22">
        <v>1732.5</v>
      </c>
      <c r="D22">
        <v>5.7720999999999998E-4</v>
      </c>
      <c r="E22">
        <v>-10.125999999999999</v>
      </c>
      <c r="F22">
        <v>-10.106</v>
      </c>
      <c r="G22">
        <v>-40.274000000000001</v>
      </c>
      <c r="H22">
        <v>192.43</v>
      </c>
      <c r="I22">
        <v>251.56</v>
      </c>
      <c r="J22">
        <v>602.22</v>
      </c>
      <c r="K22">
        <v>-2.9732999999999999E-2</v>
      </c>
      <c r="L22">
        <v>8.3584999999999996E-4</v>
      </c>
      <c r="M22">
        <v>6.6980999999999999E-2</v>
      </c>
      <c r="N22" t="s">
        <v>237</v>
      </c>
    </row>
    <row r="23" spans="1:14">
      <c r="A23">
        <v>231.8</v>
      </c>
      <c r="B23">
        <v>2</v>
      </c>
      <c r="C23">
        <v>1732.7</v>
      </c>
      <c r="D23">
        <v>5.7715000000000002E-4</v>
      </c>
      <c r="E23">
        <v>-10.129</v>
      </c>
      <c r="F23">
        <v>-10.102</v>
      </c>
      <c r="G23">
        <v>-40.287999999999997</v>
      </c>
      <c r="H23">
        <v>192.43</v>
      </c>
      <c r="I23">
        <v>251.55</v>
      </c>
      <c r="J23">
        <v>602.47</v>
      </c>
      <c r="K23">
        <v>-2.9746000000000002E-2</v>
      </c>
      <c r="L23">
        <v>8.3706000000000004E-4</v>
      </c>
      <c r="M23">
        <v>6.6987000000000005E-2</v>
      </c>
      <c r="N23" t="s">
        <v>237</v>
      </c>
    </row>
    <row r="24" spans="1:14">
      <c r="A24">
        <v>231.8</v>
      </c>
      <c r="B24">
        <v>2.5</v>
      </c>
      <c r="C24">
        <v>1732.8</v>
      </c>
      <c r="D24">
        <v>5.7709000000000005E-4</v>
      </c>
      <c r="E24">
        <v>-10.132</v>
      </c>
      <c r="F24">
        <v>-10.098000000000001</v>
      </c>
      <c r="G24">
        <v>-40.301000000000002</v>
      </c>
      <c r="H24">
        <v>192.44</v>
      </c>
      <c r="I24">
        <v>251.54</v>
      </c>
      <c r="J24">
        <v>602.72</v>
      </c>
      <c r="K24">
        <v>-2.9758E-2</v>
      </c>
      <c r="L24">
        <v>8.3827999999999995E-4</v>
      </c>
      <c r="M24">
        <v>6.6992999999999997E-2</v>
      </c>
      <c r="N24" t="s">
        <v>237</v>
      </c>
    </row>
    <row r="25" spans="1:14">
      <c r="A25">
        <v>231.8</v>
      </c>
      <c r="B25">
        <v>3</v>
      </c>
      <c r="C25">
        <v>1733</v>
      </c>
      <c r="D25">
        <v>5.7702999999999997E-4</v>
      </c>
      <c r="E25">
        <v>-10.135999999999999</v>
      </c>
      <c r="F25">
        <v>-10.093999999999999</v>
      </c>
      <c r="G25">
        <v>-40.314999999999998</v>
      </c>
      <c r="H25">
        <v>192.44</v>
      </c>
      <c r="I25">
        <v>251.52</v>
      </c>
      <c r="J25">
        <v>602.97</v>
      </c>
      <c r="K25">
        <v>-2.9770999999999999E-2</v>
      </c>
      <c r="L25">
        <v>8.3949000000000003E-4</v>
      </c>
      <c r="M25">
        <v>6.7000000000000004E-2</v>
      </c>
      <c r="N25" t="s">
        <v>237</v>
      </c>
    </row>
    <row r="26" spans="1:14">
      <c r="A26">
        <v>231.8</v>
      </c>
      <c r="B26">
        <v>3.5</v>
      </c>
      <c r="C26">
        <v>1733.2</v>
      </c>
      <c r="D26">
        <v>5.7697E-4</v>
      </c>
      <c r="E26">
        <v>-10.138999999999999</v>
      </c>
      <c r="F26">
        <v>-10.090999999999999</v>
      </c>
      <c r="G26">
        <v>-40.328000000000003</v>
      </c>
      <c r="H26">
        <v>192.44</v>
      </c>
      <c r="I26">
        <v>251.51</v>
      </c>
      <c r="J26">
        <v>603.22</v>
      </c>
      <c r="K26">
        <v>-2.9784000000000001E-2</v>
      </c>
      <c r="L26">
        <v>8.4071000000000005E-4</v>
      </c>
      <c r="M26">
        <v>6.7005999999999996E-2</v>
      </c>
      <c r="N26" t="s">
        <v>237</v>
      </c>
    </row>
    <row r="27" spans="1:14">
      <c r="A27">
        <v>231.8</v>
      </c>
      <c r="B27">
        <v>4</v>
      </c>
      <c r="C27">
        <v>1733.4</v>
      </c>
      <c r="D27">
        <v>5.7691000000000003E-4</v>
      </c>
      <c r="E27">
        <v>-10.141999999999999</v>
      </c>
      <c r="F27">
        <v>-10.087</v>
      </c>
      <c r="G27">
        <v>-40.341999999999999</v>
      </c>
      <c r="H27">
        <v>192.45</v>
      </c>
      <c r="I27">
        <v>251.5</v>
      </c>
      <c r="J27">
        <v>603.46</v>
      </c>
      <c r="K27">
        <v>-2.9797000000000001E-2</v>
      </c>
      <c r="L27">
        <v>8.4194000000000001E-4</v>
      </c>
      <c r="M27">
        <v>6.7012000000000002E-2</v>
      </c>
      <c r="N27" t="s">
        <v>237</v>
      </c>
    </row>
    <row r="28" spans="1:14">
      <c r="A28">
        <v>231.8</v>
      </c>
      <c r="B28">
        <v>4.5</v>
      </c>
      <c r="C28">
        <v>1733.6</v>
      </c>
      <c r="D28">
        <v>5.7684999999999995E-4</v>
      </c>
      <c r="E28">
        <v>-10.145</v>
      </c>
      <c r="F28">
        <v>-10.083</v>
      </c>
      <c r="G28">
        <v>-40.354999999999997</v>
      </c>
      <c r="H28">
        <v>192.45</v>
      </c>
      <c r="I28">
        <v>251.49</v>
      </c>
      <c r="J28">
        <v>603.71</v>
      </c>
      <c r="K28">
        <v>-2.981E-2</v>
      </c>
      <c r="L28">
        <v>8.4316000000000002E-4</v>
      </c>
      <c r="M28">
        <v>6.7017999999999994E-2</v>
      </c>
      <c r="N28" t="s">
        <v>237</v>
      </c>
    </row>
    <row r="29" spans="1:14">
      <c r="A29">
        <v>231.8</v>
      </c>
      <c r="B29">
        <v>5</v>
      </c>
      <c r="C29">
        <v>1733.7</v>
      </c>
      <c r="D29">
        <v>5.7678999999999999E-4</v>
      </c>
      <c r="E29">
        <v>-10.148</v>
      </c>
      <c r="F29">
        <v>-10.079000000000001</v>
      </c>
      <c r="G29">
        <v>-40.369</v>
      </c>
      <c r="H29">
        <v>192.46</v>
      </c>
      <c r="I29">
        <v>251.47</v>
      </c>
      <c r="J29">
        <v>603.96</v>
      </c>
      <c r="K29">
        <v>-2.9822000000000001E-2</v>
      </c>
      <c r="L29">
        <v>8.4438999999999998E-4</v>
      </c>
      <c r="M29">
        <v>6.7022999999999999E-2</v>
      </c>
      <c r="N29" t="s">
        <v>237</v>
      </c>
    </row>
    <row r="30" spans="1:14">
      <c r="A30">
        <v>231.8</v>
      </c>
      <c r="B30">
        <v>5.5</v>
      </c>
      <c r="C30">
        <v>1733.9</v>
      </c>
      <c r="D30">
        <v>5.7673000000000002E-4</v>
      </c>
      <c r="E30">
        <v>-10.151</v>
      </c>
      <c r="F30">
        <v>-10.076000000000001</v>
      </c>
      <c r="G30">
        <v>-40.381999999999998</v>
      </c>
      <c r="H30">
        <v>192.46</v>
      </c>
      <c r="I30">
        <v>251.46</v>
      </c>
      <c r="J30">
        <v>604.21</v>
      </c>
      <c r="K30">
        <v>-2.9835E-2</v>
      </c>
      <c r="L30">
        <v>8.4561E-4</v>
      </c>
      <c r="M30">
        <v>6.7029000000000005E-2</v>
      </c>
      <c r="N30" t="s">
        <v>237</v>
      </c>
    </row>
    <row r="31" spans="1:14">
      <c r="A31">
        <v>231.8</v>
      </c>
      <c r="B31">
        <v>6</v>
      </c>
      <c r="C31">
        <v>1734.1</v>
      </c>
      <c r="D31">
        <v>5.7667000000000005E-4</v>
      </c>
      <c r="E31">
        <v>-10.154</v>
      </c>
      <c r="F31">
        <v>-10.071999999999999</v>
      </c>
      <c r="G31">
        <v>-40.395000000000003</v>
      </c>
      <c r="H31">
        <v>192.46</v>
      </c>
      <c r="I31">
        <v>251.45</v>
      </c>
      <c r="J31">
        <v>604.45000000000005</v>
      </c>
      <c r="K31">
        <v>-2.9848E-2</v>
      </c>
      <c r="L31">
        <v>8.4683999999999996E-4</v>
      </c>
      <c r="M31">
        <v>6.7034999999999997E-2</v>
      </c>
      <c r="N31" t="s">
        <v>237</v>
      </c>
    </row>
    <row r="32" spans="1:14">
      <c r="A32">
        <v>231.8</v>
      </c>
      <c r="B32">
        <v>6.5</v>
      </c>
      <c r="C32">
        <v>1734.3</v>
      </c>
      <c r="D32">
        <v>5.7660999999999997E-4</v>
      </c>
      <c r="E32">
        <v>-10.157</v>
      </c>
      <c r="F32">
        <v>-10.068</v>
      </c>
      <c r="G32">
        <v>-40.408999999999999</v>
      </c>
      <c r="H32">
        <v>192.47</v>
      </c>
      <c r="I32">
        <v>251.44</v>
      </c>
      <c r="J32">
        <v>604.70000000000005</v>
      </c>
      <c r="K32">
        <v>-2.9860000000000001E-2</v>
      </c>
      <c r="L32">
        <v>8.4807999999999997E-4</v>
      </c>
      <c r="M32">
        <v>6.7041000000000003E-2</v>
      </c>
      <c r="N32" t="s">
        <v>237</v>
      </c>
    </row>
    <row r="33" spans="1:14">
      <c r="A33">
        <v>231.8</v>
      </c>
      <c r="B33">
        <v>7</v>
      </c>
      <c r="C33">
        <v>1734.5</v>
      </c>
      <c r="D33">
        <v>5.7655E-4</v>
      </c>
      <c r="E33">
        <v>-10.16</v>
      </c>
      <c r="F33">
        <v>-10.064</v>
      </c>
      <c r="G33">
        <v>-40.421999999999997</v>
      </c>
      <c r="H33">
        <v>192.47</v>
      </c>
      <c r="I33">
        <v>251.43</v>
      </c>
      <c r="J33">
        <v>604.95000000000005</v>
      </c>
      <c r="K33">
        <v>-2.9873E-2</v>
      </c>
      <c r="L33">
        <v>8.4931000000000004E-4</v>
      </c>
      <c r="M33">
        <v>6.7046999999999995E-2</v>
      </c>
      <c r="N33" t="s">
        <v>237</v>
      </c>
    </row>
    <row r="34" spans="1:14">
      <c r="A34">
        <v>231.8</v>
      </c>
      <c r="B34">
        <v>7.5</v>
      </c>
      <c r="C34">
        <v>1734.6</v>
      </c>
      <c r="D34">
        <v>5.7649000000000003E-4</v>
      </c>
      <c r="E34">
        <v>-10.163</v>
      </c>
      <c r="F34">
        <v>-10.061</v>
      </c>
      <c r="G34">
        <v>-40.436</v>
      </c>
      <c r="H34">
        <v>192.47</v>
      </c>
      <c r="I34">
        <v>251.41</v>
      </c>
      <c r="J34">
        <v>605.19000000000005</v>
      </c>
      <c r="K34">
        <v>-2.9885999999999999E-2</v>
      </c>
      <c r="L34">
        <v>8.5055000000000005E-4</v>
      </c>
      <c r="M34">
        <v>6.7053000000000001E-2</v>
      </c>
      <c r="N34" t="s">
        <v>237</v>
      </c>
    </row>
    <row r="35" spans="1:14">
      <c r="A35">
        <v>231.8</v>
      </c>
      <c r="B35">
        <v>8</v>
      </c>
      <c r="C35">
        <v>1734.8</v>
      </c>
      <c r="D35">
        <v>5.7642999999999995E-4</v>
      </c>
      <c r="E35">
        <v>-10.167</v>
      </c>
      <c r="F35">
        <v>-10.057</v>
      </c>
      <c r="G35">
        <v>-40.448999999999998</v>
      </c>
      <c r="H35">
        <v>192.48</v>
      </c>
      <c r="I35">
        <v>251.4</v>
      </c>
      <c r="J35">
        <v>605.44000000000005</v>
      </c>
      <c r="K35">
        <v>-2.9898000000000001E-2</v>
      </c>
      <c r="L35">
        <v>8.5178999999999995E-4</v>
      </c>
      <c r="M35">
        <v>6.7058999999999994E-2</v>
      </c>
      <c r="N35" t="s">
        <v>237</v>
      </c>
    </row>
    <row r="36" spans="1:14">
      <c r="A36">
        <v>231.8</v>
      </c>
      <c r="B36">
        <v>8.5</v>
      </c>
      <c r="C36">
        <v>1735</v>
      </c>
      <c r="D36">
        <v>5.7636999999999999E-4</v>
      </c>
      <c r="E36">
        <v>-10.17</v>
      </c>
      <c r="F36">
        <v>-10.053000000000001</v>
      </c>
      <c r="G36">
        <v>-40.462000000000003</v>
      </c>
      <c r="H36">
        <v>192.48</v>
      </c>
      <c r="I36">
        <v>251.39</v>
      </c>
      <c r="J36">
        <v>605.67999999999995</v>
      </c>
      <c r="K36">
        <v>-2.9911E-2</v>
      </c>
      <c r="L36">
        <v>8.5302999999999996E-4</v>
      </c>
      <c r="M36">
        <v>6.7065E-2</v>
      </c>
      <c r="N36" t="s">
        <v>237</v>
      </c>
    </row>
    <row r="37" spans="1:14">
      <c r="A37">
        <v>231.8</v>
      </c>
      <c r="B37">
        <v>9</v>
      </c>
      <c r="C37">
        <v>1735.2</v>
      </c>
      <c r="D37">
        <v>5.7631000000000002E-4</v>
      </c>
      <c r="E37">
        <v>-10.173</v>
      </c>
      <c r="F37">
        <v>-10.048999999999999</v>
      </c>
      <c r="G37">
        <v>-40.475999999999999</v>
      </c>
      <c r="H37">
        <v>192.48</v>
      </c>
      <c r="I37">
        <v>251.38</v>
      </c>
      <c r="J37">
        <v>605.92999999999995</v>
      </c>
      <c r="K37">
        <v>-2.9923000000000002E-2</v>
      </c>
      <c r="L37">
        <v>8.5426999999999996E-4</v>
      </c>
      <c r="M37">
        <v>6.7071000000000006E-2</v>
      </c>
      <c r="N37" t="s">
        <v>237</v>
      </c>
    </row>
    <row r="38" spans="1:14">
      <c r="A38">
        <v>231.8</v>
      </c>
      <c r="B38">
        <v>9.5</v>
      </c>
      <c r="C38">
        <v>1735.3</v>
      </c>
      <c r="D38">
        <v>5.7625999999999999E-4</v>
      </c>
      <c r="E38">
        <v>-10.176</v>
      </c>
      <c r="F38">
        <v>-10.045999999999999</v>
      </c>
      <c r="G38">
        <v>-40.488999999999997</v>
      </c>
      <c r="H38">
        <v>192.49</v>
      </c>
      <c r="I38">
        <v>251.37</v>
      </c>
      <c r="J38">
        <v>606.17999999999995</v>
      </c>
      <c r="K38">
        <v>-2.9936000000000001E-2</v>
      </c>
      <c r="L38">
        <v>8.5552000000000002E-4</v>
      </c>
      <c r="M38">
        <v>6.7076999999999998E-2</v>
      </c>
      <c r="N38" t="s">
        <v>237</v>
      </c>
    </row>
    <row r="39" spans="1:14">
      <c r="A39">
        <v>231.8</v>
      </c>
      <c r="B39">
        <v>10</v>
      </c>
      <c r="C39">
        <v>1735.5</v>
      </c>
      <c r="D39">
        <v>5.7620000000000002E-4</v>
      </c>
      <c r="E39">
        <v>-10.179</v>
      </c>
      <c r="F39">
        <v>-10.042</v>
      </c>
      <c r="G39">
        <v>-40.502000000000002</v>
      </c>
      <c r="H39">
        <v>192.49</v>
      </c>
      <c r="I39">
        <v>251.35</v>
      </c>
      <c r="J39">
        <v>606.41999999999996</v>
      </c>
      <c r="K39">
        <v>-2.9947999999999999E-2</v>
      </c>
      <c r="L39">
        <v>8.5676000000000003E-4</v>
      </c>
      <c r="M39">
        <v>6.7082000000000003E-2</v>
      </c>
      <c r="N39" t="s">
        <v>237</v>
      </c>
    </row>
    <row r="40" spans="1:14">
      <c r="A40">
        <v>270.43</v>
      </c>
      <c r="B40">
        <v>1</v>
      </c>
      <c r="C40">
        <v>1598.5</v>
      </c>
      <c r="D40">
        <v>6.2558000000000004E-4</v>
      </c>
      <c r="E40">
        <v>-0.1976</v>
      </c>
      <c r="F40">
        <v>-0.18271000000000001</v>
      </c>
      <c r="G40">
        <v>-0.67403999999999997</v>
      </c>
      <c r="H40">
        <v>203.36</v>
      </c>
      <c r="I40">
        <v>262.7</v>
      </c>
      <c r="J40">
        <v>487.55</v>
      </c>
      <c r="K40">
        <v>-2.2372E-2</v>
      </c>
      <c r="L40">
        <v>3.9594000000000001E-4</v>
      </c>
      <c r="M40">
        <v>6.5710000000000005E-2</v>
      </c>
      <c r="N40" t="s">
        <v>237</v>
      </c>
    </row>
    <row r="41" spans="1:14">
      <c r="A41">
        <v>270.43</v>
      </c>
      <c r="B41">
        <v>1.5</v>
      </c>
      <c r="C41">
        <v>1598.8</v>
      </c>
      <c r="D41">
        <v>6.2547999999999998E-4</v>
      </c>
      <c r="E41">
        <v>-0.2021</v>
      </c>
      <c r="F41">
        <v>-0.17977000000000001</v>
      </c>
      <c r="G41">
        <v>-0.69069000000000003</v>
      </c>
      <c r="H41">
        <v>203.36</v>
      </c>
      <c r="I41">
        <v>262.67</v>
      </c>
      <c r="J41">
        <v>487.92</v>
      </c>
      <c r="K41">
        <v>-2.2408999999999998E-2</v>
      </c>
      <c r="L41">
        <v>3.9648999999999999E-4</v>
      </c>
      <c r="M41">
        <v>6.5724000000000005E-2</v>
      </c>
      <c r="N41" t="s">
        <v>237</v>
      </c>
    </row>
    <row r="42" spans="1:14">
      <c r="A42">
        <v>270.43</v>
      </c>
      <c r="B42">
        <v>2</v>
      </c>
      <c r="C42">
        <v>1599.1</v>
      </c>
      <c r="D42">
        <v>6.2536999999999998E-4</v>
      </c>
      <c r="E42">
        <v>-0.20660000000000001</v>
      </c>
      <c r="F42">
        <v>-0.17682</v>
      </c>
      <c r="G42">
        <v>-0.70733000000000001</v>
      </c>
      <c r="H42">
        <v>203.36</v>
      </c>
      <c r="I42">
        <v>262.64</v>
      </c>
      <c r="J42">
        <v>488.29</v>
      </c>
      <c r="K42">
        <v>-2.2446000000000001E-2</v>
      </c>
      <c r="L42">
        <v>3.9704999999999997E-4</v>
      </c>
      <c r="M42">
        <v>6.5738000000000005E-2</v>
      </c>
      <c r="N42" t="s">
        <v>237</v>
      </c>
    </row>
    <row r="43" spans="1:14">
      <c r="A43">
        <v>270.43</v>
      </c>
      <c r="B43">
        <v>2.5</v>
      </c>
      <c r="C43">
        <v>1599.3</v>
      </c>
      <c r="D43">
        <v>6.2525999999999999E-4</v>
      </c>
      <c r="E43">
        <v>-0.21107999999999999</v>
      </c>
      <c r="F43">
        <v>-0.17388000000000001</v>
      </c>
      <c r="G43">
        <v>-0.72394000000000003</v>
      </c>
      <c r="H43">
        <v>203.37</v>
      </c>
      <c r="I43">
        <v>262.61</v>
      </c>
      <c r="J43">
        <v>488.65</v>
      </c>
      <c r="K43">
        <v>-2.2483E-2</v>
      </c>
      <c r="L43">
        <v>3.9761000000000001E-4</v>
      </c>
      <c r="M43">
        <v>6.5752000000000005E-2</v>
      </c>
      <c r="N43" t="s">
        <v>237</v>
      </c>
    </row>
    <row r="44" spans="1:14">
      <c r="A44">
        <v>270.43</v>
      </c>
      <c r="B44">
        <v>3</v>
      </c>
      <c r="C44">
        <v>1599.6</v>
      </c>
      <c r="D44">
        <v>6.2516000000000004E-4</v>
      </c>
      <c r="E44">
        <v>-0.21556</v>
      </c>
      <c r="F44">
        <v>-0.17091999999999999</v>
      </c>
      <c r="G44">
        <v>-0.74053000000000002</v>
      </c>
      <c r="H44">
        <v>203.37</v>
      </c>
      <c r="I44">
        <v>262.57</v>
      </c>
      <c r="J44">
        <v>489.02</v>
      </c>
      <c r="K44">
        <v>-2.2519999999999998E-2</v>
      </c>
      <c r="L44">
        <v>3.9816E-4</v>
      </c>
      <c r="M44">
        <v>6.5766000000000005E-2</v>
      </c>
      <c r="N44" t="s">
        <v>237</v>
      </c>
    </row>
    <row r="45" spans="1:14">
      <c r="A45">
        <v>270.43</v>
      </c>
      <c r="B45">
        <v>3.5</v>
      </c>
      <c r="C45">
        <v>1599.9</v>
      </c>
      <c r="D45">
        <v>6.2505000000000004E-4</v>
      </c>
      <c r="E45">
        <v>-0.22003</v>
      </c>
      <c r="F45">
        <v>-0.16796</v>
      </c>
      <c r="G45">
        <v>-0.7571</v>
      </c>
      <c r="H45">
        <v>203.37</v>
      </c>
      <c r="I45">
        <v>262.54000000000002</v>
      </c>
      <c r="J45">
        <v>489.39</v>
      </c>
      <c r="K45">
        <v>-2.2557000000000001E-2</v>
      </c>
      <c r="L45">
        <v>3.9871999999999998E-4</v>
      </c>
      <c r="M45">
        <v>6.5780000000000005E-2</v>
      </c>
      <c r="N45" t="s">
        <v>237</v>
      </c>
    </row>
    <row r="46" spans="1:14">
      <c r="A46">
        <v>270.43</v>
      </c>
      <c r="B46">
        <v>4</v>
      </c>
      <c r="C46">
        <v>1600.1</v>
      </c>
      <c r="D46">
        <v>6.2494999999999998E-4</v>
      </c>
      <c r="E46">
        <v>-0.22450000000000001</v>
      </c>
      <c r="F46">
        <v>-0.16500000000000001</v>
      </c>
      <c r="G46">
        <v>-0.77364999999999995</v>
      </c>
      <c r="H46">
        <v>203.37</v>
      </c>
      <c r="I46">
        <v>262.51</v>
      </c>
      <c r="J46">
        <v>489.75</v>
      </c>
      <c r="K46">
        <v>-2.2592999999999999E-2</v>
      </c>
      <c r="L46">
        <v>3.9928000000000001E-4</v>
      </c>
      <c r="M46">
        <v>6.5794000000000005E-2</v>
      </c>
      <c r="N46" t="s">
        <v>237</v>
      </c>
    </row>
    <row r="47" spans="1:14">
      <c r="A47">
        <v>270.43</v>
      </c>
      <c r="B47">
        <v>4.5</v>
      </c>
      <c r="C47">
        <v>1600.4</v>
      </c>
      <c r="D47">
        <v>6.2483999999999999E-4</v>
      </c>
      <c r="E47">
        <v>-0.22896</v>
      </c>
      <c r="F47">
        <v>-0.16203000000000001</v>
      </c>
      <c r="G47">
        <v>-0.79017000000000004</v>
      </c>
      <c r="H47">
        <v>203.38</v>
      </c>
      <c r="I47">
        <v>262.48</v>
      </c>
      <c r="J47">
        <v>490.12</v>
      </c>
      <c r="K47">
        <v>-2.2629E-2</v>
      </c>
      <c r="L47">
        <v>3.9983999999999999E-4</v>
      </c>
      <c r="M47">
        <v>6.5807000000000004E-2</v>
      </c>
      <c r="N47" t="s">
        <v>237</v>
      </c>
    </row>
    <row r="48" spans="1:14">
      <c r="A48">
        <v>270.43</v>
      </c>
      <c r="B48">
        <v>5</v>
      </c>
      <c r="C48">
        <v>1600.7</v>
      </c>
      <c r="D48">
        <v>6.2474000000000004E-4</v>
      </c>
      <c r="E48">
        <v>-0.23341000000000001</v>
      </c>
      <c r="F48">
        <v>-0.15906000000000001</v>
      </c>
      <c r="G48">
        <v>-0.80667999999999995</v>
      </c>
      <c r="H48">
        <v>203.38</v>
      </c>
      <c r="I48">
        <v>262.45</v>
      </c>
      <c r="J48">
        <v>490.48</v>
      </c>
      <c r="K48">
        <v>-2.2665000000000001E-2</v>
      </c>
      <c r="L48">
        <v>4.0038999999999998E-4</v>
      </c>
      <c r="M48">
        <v>6.5821000000000005E-2</v>
      </c>
      <c r="N48" t="s">
        <v>237</v>
      </c>
    </row>
    <row r="49" spans="1:14">
      <c r="A49">
        <v>270.43</v>
      </c>
      <c r="B49">
        <v>5.5</v>
      </c>
      <c r="C49">
        <v>1600.9</v>
      </c>
      <c r="D49">
        <v>6.2463000000000004E-4</v>
      </c>
      <c r="E49">
        <v>-0.23785999999999999</v>
      </c>
      <c r="F49">
        <v>-0.15608</v>
      </c>
      <c r="G49">
        <v>-0.82316999999999996</v>
      </c>
      <c r="H49">
        <v>203.38</v>
      </c>
      <c r="I49">
        <v>262.42</v>
      </c>
      <c r="J49">
        <v>490.85</v>
      </c>
      <c r="K49">
        <v>-2.2700999999999999E-2</v>
      </c>
      <c r="L49">
        <v>4.0095000000000002E-4</v>
      </c>
      <c r="M49">
        <v>6.5835000000000005E-2</v>
      </c>
      <c r="N49" t="s">
        <v>237</v>
      </c>
    </row>
    <row r="50" spans="1:14">
      <c r="A50">
        <v>270.43</v>
      </c>
      <c r="B50">
        <v>6</v>
      </c>
      <c r="C50">
        <v>1601.2</v>
      </c>
      <c r="D50">
        <v>6.2452999999999999E-4</v>
      </c>
      <c r="E50">
        <v>-0.24229000000000001</v>
      </c>
      <c r="F50">
        <v>-0.15310000000000001</v>
      </c>
      <c r="G50">
        <v>-0.83962999999999999</v>
      </c>
      <c r="H50">
        <v>203.39</v>
      </c>
      <c r="I50">
        <v>262.39</v>
      </c>
      <c r="J50">
        <v>491.21</v>
      </c>
      <c r="K50">
        <v>-2.2737E-2</v>
      </c>
      <c r="L50">
        <v>4.0151E-4</v>
      </c>
      <c r="M50">
        <v>6.5849000000000005E-2</v>
      </c>
      <c r="N50" t="s">
        <v>237</v>
      </c>
    </row>
    <row r="51" spans="1:14">
      <c r="A51">
        <v>270.43</v>
      </c>
      <c r="B51">
        <v>6.5</v>
      </c>
      <c r="C51">
        <v>1601.5</v>
      </c>
      <c r="D51">
        <v>6.2441999999999999E-4</v>
      </c>
      <c r="E51">
        <v>-0.24673</v>
      </c>
      <c r="F51">
        <v>-0.15012</v>
      </c>
      <c r="G51">
        <v>-0.85607999999999995</v>
      </c>
      <c r="H51">
        <v>203.39</v>
      </c>
      <c r="I51">
        <v>262.36</v>
      </c>
      <c r="J51">
        <v>491.57</v>
      </c>
      <c r="K51">
        <v>-2.2773000000000002E-2</v>
      </c>
      <c r="L51">
        <v>4.0206999999999998E-4</v>
      </c>
      <c r="M51">
        <v>6.5862000000000004E-2</v>
      </c>
      <c r="N51" t="s">
        <v>237</v>
      </c>
    </row>
    <row r="52" spans="1:14">
      <c r="A52">
        <v>270.43</v>
      </c>
      <c r="B52">
        <v>7</v>
      </c>
      <c r="C52">
        <v>1601.7</v>
      </c>
      <c r="D52">
        <v>6.2432000000000004E-4</v>
      </c>
      <c r="E52">
        <v>-0.25114999999999998</v>
      </c>
      <c r="F52">
        <v>-0.14713000000000001</v>
      </c>
      <c r="G52">
        <v>-0.87250000000000005</v>
      </c>
      <c r="H52">
        <v>203.39</v>
      </c>
      <c r="I52">
        <v>262.33</v>
      </c>
      <c r="J52">
        <v>491.93</v>
      </c>
      <c r="K52">
        <v>-2.2808999999999999E-2</v>
      </c>
      <c r="L52">
        <v>4.0263000000000001E-4</v>
      </c>
      <c r="M52">
        <v>6.5876000000000004E-2</v>
      </c>
      <c r="N52" t="s">
        <v>237</v>
      </c>
    </row>
    <row r="53" spans="1:14">
      <c r="A53">
        <v>270.43</v>
      </c>
      <c r="B53">
        <v>7.5</v>
      </c>
      <c r="C53">
        <v>1602</v>
      </c>
      <c r="D53">
        <v>6.2421999999999998E-4</v>
      </c>
      <c r="E53">
        <v>-0.25557000000000002</v>
      </c>
      <c r="F53">
        <v>-0.14413000000000001</v>
      </c>
      <c r="G53">
        <v>-0.88890000000000002</v>
      </c>
      <c r="H53">
        <v>203.39</v>
      </c>
      <c r="I53">
        <v>262.3</v>
      </c>
      <c r="J53">
        <v>492.3</v>
      </c>
      <c r="K53">
        <v>-2.2844E-2</v>
      </c>
      <c r="L53">
        <v>4.0318999999999999E-4</v>
      </c>
      <c r="M53">
        <v>6.5890000000000004E-2</v>
      </c>
      <c r="N53" t="s">
        <v>237</v>
      </c>
    </row>
    <row r="54" spans="1:14">
      <c r="A54">
        <v>270.43</v>
      </c>
      <c r="B54">
        <v>8</v>
      </c>
      <c r="C54">
        <v>1602.3</v>
      </c>
      <c r="D54">
        <v>6.2410999999999999E-4</v>
      </c>
      <c r="E54">
        <v>-0.25997999999999999</v>
      </c>
      <c r="F54">
        <v>-0.14113999999999999</v>
      </c>
      <c r="G54">
        <v>-0.90529000000000004</v>
      </c>
      <c r="H54">
        <v>203.4</v>
      </c>
      <c r="I54">
        <v>262.26</v>
      </c>
      <c r="J54">
        <v>492.66</v>
      </c>
      <c r="K54">
        <v>-2.2879E-2</v>
      </c>
      <c r="L54">
        <v>4.0374999999999997E-4</v>
      </c>
      <c r="M54">
        <v>6.5903000000000003E-2</v>
      </c>
      <c r="N54" t="s">
        <v>237</v>
      </c>
    </row>
    <row r="55" spans="1:14">
      <c r="A55">
        <v>270.43</v>
      </c>
      <c r="B55">
        <v>8.5</v>
      </c>
      <c r="C55">
        <v>1602.5</v>
      </c>
      <c r="D55">
        <v>6.2401000000000004E-4</v>
      </c>
      <c r="E55">
        <v>-0.26438</v>
      </c>
      <c r="F55">
        <v>-0.13813</v>
      </c>
      <c r="G55">
        <v>-0.92164999999999997</v>
      </c>
      <c r="H55">
        <v>203.4</v>
      </c>
      <c r="I55">
        <v>262.23</v>
      </c>
      <c r="J55">
        <v>493.02</v>
      </c>
      <c r="K55">
        <v>-2.2914E-2</v>
      </c>
      <c r="L55">
        <v>4.0431000000000001E-4</v>
      </c>
      <c r="M55">
        <v>6.5917000000000003E-2</v>
      </c>
      <c r="N55" t="s">
        <v>237</v>
      </c>
    </row>
    <row r="56" spans="1:14">
      <c r="A56">
        <v>270.43</v>
      </c>
      <c r="B56">
        <v>9</v>
      </c>
      <c r="C56">
        <v>1602.8</v>
      </c>
      <c r="D56">
        <v>6.2390999999999998E-4</v>
      </c>
      <c r="E56">
        <v>-0.26878000000000002</v>
      </c>
      <c r="F56">
        <v>-0.13513</v>
      </c>
      <c r="G56">
        <v>-0.93798999999999999</v>
      </c>
      <c r="H56">
        <v>203.4</v>
      </c>
      <c r="I56">
        <v>262.2</v>
      </c>
      <c r="J56">
        <v>493.38</v>
      </c>
      <c r="K56">
        <v>-2.2949000000000001E-2</v>
      </c>
      <c r="L56">
        <v>4.0486999999999999E-4</v>
      </c>
      <c r="M56">
        <v>6.5930000000000002E-2</v>
      </c>
      <c r="N56" t="s">
        <v>237</v>
      </c>
    </row>
    <row r="57" spans="1:14">
      <c r="A57">
        <v>270.43</v>
      </c>
      <c r="B57">
        <v>9.5</v>
      </c>
      <c r="C57">
        <v>1603.1</v>
      </c>
      <c r="D57">
        <v>6.2379999999999998E-4</v>
      </c>
      <c r="E57">
        <v>-0.27317000000000002</v>
      </c>
      <c r="F57">
        <v>-0.13211999999999999</v>
      </c>
      <c r="G57">
        <v>-0.95430999999999999</v>
      </c>
      <c r="H57">
        <v>203.4</v>
      </c>
      <c r="I57">
        <v>262.17</v>
      </c>
      <c r="J57">
        <v>493.74</v>
      </c>
      <c r="K57">
        <v>-2.2984000000000001E-2</v>
      </c>
      <c r="L57">
        <v>4.0543000000000003E-4</v>
      </c>
      <c r="M57">
        <v>6.5944000000000003E-2</v>
      </c>
      <c r="N57" t="s">
        <v>237</v>
      </c>
    </row>
    <row r="58" spans="1:14">
      <c r="A58">
        <v>270.43</v>
      </c>
      <c r="B58">
        <v>10</v>
      </c>
      <c r="C58">
        <v>1603.3</v>
      </c>
      <c r="D58">
        <v>6.2370000000000004E-4</v>
      </c>
      <c r="E58">
        <v>-0.27755999999999997</v>
      </c>
      <c r="F58">
        <v>-0.12909999999999999</v>
      </c>
      <c r="G58">
        <v>-0.97060999999999997</v>
      </c>
      <c r="H58">
        <v>203.41</v>
      </c>
      <c r="I58">
        <v>262.14999999999998</v>
      </c>
      <c r="J58">
        <v>494.09</v>
      </c>
      <c r="K58">
        <v>-2.3019000000000001E-2</v>
      </c>
      <c r="L58">
        <v>4.0599000000000001E-4</v>
      </c>
      <c r="M58">
        <v>6.5957000000000002E-2</v>
      </c>
      <c r="N58" t="s">
        <v>237</v>
      </c>
    </row>
    <row r="59" spans="1:14">
      <c r="A59">
        <v>309.06</v>
      </c>
      <c r="B59">
        <v>1</v>
      </c>
      <c r="C59">
        <v>9.5510000000000002</v>
      </c>
      <c r="D59">
        <v>0.1047</v>
      </c>
      <c r="E59">
        <v>28.518000000000001</v>
      </c>
      <c r="F59">
        <v>31.01</v>
      </c>
      <c r="G59">
        <v>112.63</v>
      </c>
      <c r="H59">
        <v>200.28</v>
      </c>
      <c r="I59">
        <v>209.84</v>
      </c>
      <c r="J59">
        <v>103.09</v>
      </c>
      <c r="K59">
        <v>1.2547999999999999</v>
      </c>
      <c r="L59">
        <v>1.2055000000000001E-5</v>
      </c>
      <c r="M59">
        <v>1.3549E-2</v>
      </c>
      <c r="N59" t="s">
        <v>238</v>
      </c>
    </row>
    <row r="60" spans="1:14">
      <c r="A60">
        <v>309.06</v>
      </c>
      <c r="B60">
        <v>1.5</v>
      </c>
      <c r="C60">
        <v>14.565</v>
      </c>
      <c r="D60">
        <v>6.8659999999999999E-2</v>
      </c>
      <c r="E60">
        <v>28.423999999999999</v>
      </c>
      <c r="F60">
        <v>30.876000000000001</v>
      </c>
      <c r="G60">
        <v>108.95</v>
      </c>
      <c r="H60">
        <v>200.62</v>
      </c>
      <c r="I60">
        <v>210.91</v>
      </c>
      <c r="J60">
        <v>101.51</v>
      </c>
      <c r="K60">
        <v>1.2963</v>
      </c>
      <c r="L60">
        <v>1.203E-5</v>
      </c>
      <c r="M60">
        <v>1.3585E-2</v>
      </c>
      <c r="N60" t="s">
        <v>238</v>
      </c>
    </row>
    <row r="61" spans="1:14">
      <c r="A61">
        <v>309.06</v>
      </c>
      <c r="B61">
        <v>2</v>
      </c>
      <c r="C61">
        <v>19.760000000000002</v>
      </c>
      <c r="D61">
        <v>5.0608E-2</v>
      </c>
      <c r="E61">
        <v>28.327000000000002</v>
      </c>
      <c r="F61">
        <v>30.736000000000001</v>
      </c>
      <c r="G61">
        <v>106.24</v>
      </c>
      <c r="H61">
        <v>200.98</v>
      </c>
      <c r="I61">
        <v>212.09</v>
      </c>
      <c r="J61">
        <v>99.846000000000004</v>
      </c>
      <c r="K61">
        <v>1.3419000000000001</v>
      </c>
      <c r="L61">
        <v>1.2007999999999999E-5</v>
      </c>
      <c r="M61">
        <v>1.3627E-2</v>
      </c>
      <c r="N61" t="s">
        <v>238</v>
      </c>
    </row>
    <row r="62" spans="1:14">
      <c r="A62">
        <v>309.06</v>
      </c>
      <c r="B62">
        <v>2.5</v>
      </c>
      <c r="C62">
        <v>25.158000000000001</v>
      </c>
      <c r="D62">
        <v>3.9747999999999999E-2</v>
      </c>
      <c r="E62">
        <v>28.225999999999999</v>
      </c>
      <c r="F62">
        <v>30.591000000000001</v>
      </c>
      <c r="G62">
        <v>104.04</v>
      </c>
      <c r="H62">
        <v>201.35</v>
      </c>
      <c r="I62">
        <v>213.43</v>
      </c>
      <c r="J62">
        <v>98.09</v>
      </c>
      <c r="K62">
        <v>1.3924000000000001</v>
      </c>
      <c r="L62">
        <v>1.1989E-5</v>
      </c>
      <c r="M62">
        <v>1.3677E-2</v>
      </c>
      <c r="N62" t="s">
        <v>238</v>
      </c>
    </row>
    <row r="63" spans="1:14">
      <c r="A63">
        <v>309.06</v>
      </c>
      <c r="B63">
        <v>3</v>
      </c>
      <c r="C63">
        <v>30.786000000000001</v>
      </c>
      <c r="D63">
        <v>3.2482999999999998E-2</v>
      </c>
      <c r="E63">
        <v>28.12</v>
      </c>
      <c r="F63">
        <v>30.439</v>
      </c>
      <c r="G63">
        <v>102.17</v>
      </c>
      <c r="H63">
        <v>201.75</v>
      </c>
      <c r="I63">
        <v>214.93</v>
      </c>
      <c r="J63">
        <v>96.23</v>
      </c>
      <c r="K63">
        <v>1.4488000000000001</v>
      </c>
      <c r="L63">
        <v>1.1973E-5</v>
      </c>
      <c r="M63">
        <v>1.3735000000000001E-2</v>
      </c>
      <c r="N63" t="s">
        <v>238</v>
      </c>
    </row>
    <row r="64" spans="1:14">
      <c r="A64">
        <v>309.06</v>
      </c>
      <c r="B64">
        <v>3.5</v>
      </c>
      <c r="C64">
        <v>36.673999999999999</v>
      </c>
      <c r="D64">
        <v>2.7267E-2</v>
      </c>
      <c r="E64">
        <v>28.007999999999999</v>
      </c>
      <c r="F64">
        <v>30.279</v>
      </c>
      <c r="G64">
        <v>100.51</v>
      </c>
      <c r="H64">
        <v>202.18</v>
      </c>
      <c r="I64">
        <v>216.64</v>
      </c>
      <c r="J64">
        <v>94.248000000000005</v>
      </c>
      <c r="K64">
        <v>1.5124</v>
      </c>
      <c r="L64">
        <v>1.1960999999999999E-5</v>
      </c>
      <c r="M64">
        <v>1.3802999999999999E-2</v>
      </c>
      <c r="N64" t="s">
        <v>238</v>
      </c>
    </row>
    <row r="65" spans="1:14">
      <c r="A65">
        <v>309.06</v>
      </c>
      <c r="B65">
        <v>3.7385999999999999</v>
      </c>
      <c r="C65">
        <v>39.587000000000003</v>
      </c>
      <c r="D65">
        <v>2.5260999999999999E-2</v>
      </c>
      <c r="E65">
        <v>27.952000000000002</v>
      </c>
      <c r="F65">
        <v>30.2</v>
      </c>
      <c r="G65">
        <v>99.766999999999996</v>
      </c>
      <c r="H65">
        <v>202.4</v>
      </c>
      <c r="I65">
        <v>217.55</v>
      </c>
      <c r="J65">
        <v>93.254999999999995</v>
      </c>
      <c r="K65">
        <v>1.5457000000000001</v>
      </c>
      <c r="L65">
        <v>1.1956E-5</v>
      </c>
      <c r="M65">
        <v>1.384E-2</v>
      </c>
      <c r="N65" t="s">
        <v>238</v>
      </c>
    </row>
    <row r="66" spans="1:14">
      <c r="A66">
        <v>309.06</v>
      </c>
      <c r="B66">
        <v>3.7385999999999999</v>
      </c>
      <c r="C66">
        <v>1451.5</v>
      </c>
      <c r="D66">
        <v>6.8893000000000003E-4</v>
      </c>
      <c r="E66">
        <v>10.182</v>
      </c>
      <c r="F66">
        <v>10.244</v>
      </c>
      <c r="G66">
        <v>35.195</v>
      </c>
      <c r="H66">
        <v>212.68</v>
      </c>
      <c r="I66">
        <v>277.58999999999997</v>
      </c>
      <c r="J66">
        <v>364.67</v>
      </c>
      <c r="K66">
        <v>-5.3474999999999998E-3</v>
      </c>
      <c r="L66">
        <v>2.2382000000000001E-4</v>
      </c>
      <c r="M66">
        <v>6.198E-2</v>
      </c>
      <c r="N66" t="s">
        <v>237</v>
      </c>
    </row>
    <row r="67" spans="1:14">
      <c r="A67">
        <v>309.06</v>
      </c>
      <c r="B67">
        <v>4</v>
      </c>
      <c r="C67">
        <v>1451.8</v>
      </c>
      <c r="D67">
        <v>6.8880999999999999E-4</v>
      </c>
      <c r="E67">
        <v>10.178000000000001</v>
      </c>
      <c r="F67">
        <v>10.244</v>
      </c>
      <c r="G67">
        <v>35.183</v>
      </c>
      <c r="H67">
        <v>212.68</v>
      </c>
      <c r="I67">
        <v>277.54000000000002</v>
      </c>
      <c r="J67">
        <v>364.99</v>
      </c>
      <c r="K67">
        <v>-5.4213000000000004E-3</v>
      </c>
      <c r="L67">
        <v>2.2405E-4</v>
      </c>
      <c r="M67">
        <v>6.1996000000000002E-2</v>
      </c>
      <c r="N67" t="s">
        <v>237</v>
      </c>
    </row>
    <row r="68" spans="1:14">
      <c r="A68">
        <v>309.06</v>
      </c>
      <c r="B68">
        <v>4.5</v>
      </c>
      <c r="C68">
        <v>1452.3</v>
      </c>
      <c r="D68">
        <v>6.8858000000000005E-4</v>
      </c>
      <c r="E68">
        <v>10.170999999999999</v>
      </c>
      <c r="F68">
        <v>10.244999999999999</v>
      </c>
      <c r="G68">
        <v>35.158999999999999</v>
      </c>
      <c r="H68">
        <v>212.68</v>
      </c>
      <c r="I68">
        <v>277.44</v>
      </c>
      <c r="J68">
        <v>365.61</v>
      </c>
      <c r="K68">
        <v>-5.5615999999999999E-3</v>
      </c>
      <c r="L68">
        <v>2.2447999999999999E-4</v>
      </c>
      <c r="M68">
        <v>6.2026999999999999E-2</v>
      </c>
      <c r="N68" t="s">
        <v>237</v>
      </c>
    </row>
    <row r="69" spans="1:14">
      <c r="A69">
        <v>309.06</v>
      </c>
      <c r="B69">
        <v>5</v>
      </c>
      <c r="C69">
        <v>1452.8</v>
      </c>
      <c r="D69">
        <v>6.8835000000000001E-4</v>
      </c>
      <c r="E69">
        <v>10.164</v>
      </c>
      <c r="F69">
        <v>10.246</v>
      </c>
      <c r="G69">
        <v>35.134999999999998</v>
      </c>
      <c r="H69">
        <v>212.68</v>
      </c>
      <c r="I69">
        <v>277.33999999999997</v>
      </c>
      <c r="J69">
        <v>366.21</v>
      </c>
      <c r="K69">
        <v>-5.7006000000000001E-3</v>
      </c>
      <c r="L69">
        <v>2.2491000000000001E-4</v>
      </c>
      <c r="M69">
        <v>6.2058000000000002E-2</v>
      </c>
      <c r="N69" t="s">
        <v>237</v>
      </c>
    </row>
    <row r="70" spans="1:14">
      <c r="A70">
        <v>309.06</v>
      </c>
      <c r="B70">
        <v>5.5</v>
      </c>
      <c r="C70">
        <v>1453.2</v>
      </c>
      <c r="D70">
        <v>6.8811999999999996E-4</v>
      </c>
      <c r="E70">
        <v>10.156000000000001</v>
      </c>
      <c r="F70">
        <v>10.246</v>
      </c>
      <c r="G70">
        <v>35.110999999999997</v>
      </c>
      <c r="H70">
        <v>212.68</v>
      </c>
      <c r="I70">
        <v>277.24</v>
      </c>
      <c r="J70">
        <v>366.82</v>
      </c>
      <c r="K70">
        <v>-5.8384999999999999E-3</v>
      </c>
      <c r="L70">
        <v>2.2534000000000001E-4</v>
      </c>
      <c r="M70">
        <v>6.2088999999999998E-2</v>
      </c>
      <c r="N70" t="s">
        <v>237</v>
      </c>
    </row>
    <row r="71" spans="1:14">
      <c r="A71">
        <v>309.06</v>
      </c>
      <c r="B71">
        <v>6</v>
      </c>
      <c r="C71">
        <v>1453.7</v>
      </c>
      <c r="D71">
        <v>6.8789000000000003E-4</v>
      </c>
      <c r="E71">
        <v>10.148999999999999</v>
      </c>
      <c r="F71">
        <v>10.247</v>
      </c>
      <c r="G71">
        <v>35.087000000000003</v>
      </c>
      <c r="H71">
        <v>212.68</v>
      </c>
      <c r="I71">
        <v>277.14</v>
      </c>
      <c r="J71">
        <v>367.42</v>
      </c>
      <c r="K71">
        <v>-5.9752E-3</v>
      </c>
      <c r="L71">
        <v>2.2576000000000001E-4</v>
      </c>
      <c r="M71">
        <v>6.2119000000000001E-2</v>
      </c>
      <c r="N71" t="s">
        <v>237</v>
      </c>
    </row>
    <row r="72" spans="1:14">
      <c r="A72">
        <v>309.06</v>
      </c>
      <c r="B72">
        <v>6.5</v>
      </c>
      <c r="C72">
        <v>1454.2</v>
      </c>
      <c r="D72">
        <v>6.8765999999999999E-4</v>
      </c>
      <c r="E72">
        <v>10.141999999999999</v>
      </c>
      <c r="F72">
        <v>10.247999999999999</v>
      </c>
      <c r="G72">
        <v>35.063000000000002</v>
      </c>
      <c r="H72">
        <v>212.68</v>
      </c>
      <c r="I72">
        <v>277.05</v>
      </c>
      <c r="J72">
        <v>368.03</v>
      </c>
      <c r="K72">
        <v>-6.1107000000000002E-3</v>
      </c>
      <c r="L72">
        <v>2.2619E-4</v>
      </c>
      <c r="M72">
        <v>6.2149999999999997E-2</v>
      </c>
      <c r="N72" t="s">
        <v>237</v>
      </c>
    </row>
    <row r="73" spans="1:14">
      <c r="A73">
        <v>309.06</v>
      </c>
      <c r="B73">
        <v>7</v>
      </c>
      <c r="C73">
        <v>1454.7</v>
      </c>
      <c r="D73">
        <v>6.8743000000000005E-4</v>
      </c>
      <c r="E73">
        <v>10.134</v>
      </c>
      <c r="F73">
        <v>10.249000000000001</v>
      </c>
      <c r="G73">
        <v>35.039000000000001</v>
      </c>
      <c r="H73">
        <v>212.68</v>
      </c>
      <c r="I73">
        <v>276.95</v>
      </c>
      <c r="J73">
        <v>368.63</v>
      </c>
      <c r="K73">
        <v>-6.2451E-3</v>
      </c>
      <c r="L73">
        <v>2.2662E-4</v>
      </c>
      <c r="M73">
        <v>6.2179999999999999E-2</v>
      </c>
      <c r="N73" t="s">
        <v>237</v>
      </c>
    </row>
    <row r="74" spans="1:14">
      <c r="A74">
        <v>309.06</v>
      </c>
      <c r="B74">
        <v>7.5</v>
      </c>
      <c r="C74">
        <v>1455.2</v>
      </c>
      <c r="D74">
        <v>6.8720999999999995E-4</v>
      </c>
      <c r="E74">
        <v>10.127000000000001</v>
      </c>
      <c r="F74">
        <v>10.25</v>
      </c>
      <c r="G74">
        <v>35.015999999999998</v>
      </c>
      <c r="H74">
        <v>212.68</v>
      </c>
      <c r="I74">
        <v>276.86</v>
      </c>
      <c r="J74">
        <v>369.22</v>
      </c>
      <c r="K74">
        <v>-6.3784000000000002E-3</v>
      </c>
      <c r="L74">
        <v>2.2704999999999999E-4</v>
      </c>
      <c r="M74">
        <v>6.2210000000000001E-2</v>
      </c>
      <c r="N74" t="s">
        <v>237</v>
      </c>
    </row>
    <row r="75" spans="1:14">
      <c r="A75">
        <v>309.06</v>
      </c>
      <c r="B75">
        <v>8</v>
      </c>
      <c r="C75">
        <v>1455.6</v>
      </c>
      <c r="D75">
        <v>6.8698000000000001E-4</v>
      </c>
      <c r="E75">
        <v>10.119999999999999</v>
      </c>
      <c r="F75">
        <v>10.250999999999999</v>
      </c>
      <c r="G75">
        <v>34.991999999999997</v>
      </c>
      <c r="H75">
        <v>212.68</v>
      </c>
      <c r="I75">
        <v>276.76</v>
      </c>
      <c r="J75">
        <v>369.82</v>
      </c>
      <c r="K75">
        <v>-6.5104999999999998E-3</v>
      </c>
      <c r="L75">
        <v>2.2746999999999999E-4</v>
      </c>
      <c r="M75">
        <v>6.2239999999999997E-2</v>
      </c>
      <c r="N75" t="s">
        <v>237</v>
      </c>
    </row>
    <row r="76" spans="1:14">
      <c r="A76">
        <v>309.06</v>
      </c>
      <c r="B76">
        <v>8.5</v>
      </c>
      <c r="C76">
        <v>1456.1</v>
      </c>
      <c r="D76">
        <v>6.8676000000000002E-4</v>
      </c>
      <c r="E76">
        <v>10.113</v>
      </c>
      <c r="F76">
        <v>10.252000000000001</v>
      </c>
      <c r="G76">
        <v>34.969000000000001</v>
      </c>
      <c r="H76">
        <v>212.67</v>
      </c>
      <c r="I76">
        <v>276.67</v>
      </c>
      <c r="J76">
        <v>370.41</v>
      </c>
      <c r="K76">
        <v>-6.6416000000000001E-3</v>
      </c>
      <c r="L76">
        <v>2.2790000000000001E-4</v>
      </c>
      <c r="M76">
        <v>6.2268999999999998E-2</v>
      </c>
      <c r="N76" t="s">
        <v>237</v>
      </c>
    </row>
    <row r="77" spans="1:14">
      <c r="A77">
        <v>309.06</v>
      </c>
      <c r="B77">
        <v>9</v>
      </c>
      <c r="C77">
        <v>1456.6</v>
      </c>
      <c r="D77">
        <v>6.8652999999999997E-4</v>
      </c>
      <c r="E77">
        <v>10.105</v>
      </c>
      <c r="F77">
        <v>10.253</v>
      </c>
      <c r="G77">
        <v>34.945</v>
      </c>
      <c r="H77">
        <v>212.67</v>
      </c>
      <c r="I77">
        <v>276.58</v>
      </c>
      <c r="J77">
        <v>371</v>
      </c>
      <c r="K77">
        <v>-6.7716E-3</v>
      </c>
      <c r="L77">
        <v>2.2833E-4</v>
      </c>
      <c r="M77">
        <v>6.2299E-2</v>
      </c>
      <c r="N77" t="s">
        <v>237</v>
      </c>
    </row>
    <row r="78" spans="1:14">
      <c r="A78">
        <v>309.06</v>
      </c>
      <c r="B78">
        <v>9.5</v>
      </c>
      <c r="C78">
        <v>1457.1</v>
      </c>
      <c r="D78">
        <v>6.8630999999999998E-4</v>
      </c>
      <c r="E78">
        <v>10.098000000000001</v>
      </c>
      <c r="F78">
        <v>10.253</v>
      </c>
      <c r="G78">
        <v>34.921999999999997</v>
      </c>
      <c r="H78">
        <v>212.67</v>
      </c>
      <c r="I78">
        <v>276.48</v>
      </c>
      <c r="J78">
        <v>371.59</v>
      </c>
      <c r="K78">
        <v>-6.9005000000000004E-3</v>
      </c>
      <c r="L78">
        <v>2.2875E-4</v>
      </c>
      <c r="M78">
        <v>6.2329000000000002E-2</v>
      </c>
      <c r="N78" t="s">
        <v>237</v>
      </c>
    </row>
    <row r="79" spans="1:14">
      <c r="A79">
        <v>309.06</v>
      </c>
      <c r="B79">
        <v>10</v>
      </c>
      <c r="C79">
        <v>1457.5</v>
      </c>
      <c r="D79">
        <v>6.8608999999999999E-4</v>
      </c>
      <c r="E79">
        <v>10.090999999999999</v>
      </c>
      <c r="F79">
        <v>10.254</v>
      </c>
      <c r="G79">
        <v>34.899000000000001</v>
      </c>
      <c r="H79">
        <v>212.67</v>
      </c>
      <c r="I79">
        <v>276.39</v>
      </c>
      <c r="J79">
        <v>372.18</v>
      </c>
      <c r="K79">
        <v>-7.0283000000000003E-3</v>
      </c>
      <c r="L79">
        <v>2.2917E-4</v>
      </c>
      <c r="M79">
        <v>6.2357999999999997E-2</v>
      </c>
      <c r="N79" t="s">
        <v>237</v>
      </c>
    </row>
    <row r="80" spans="1:14">
      <c r="A80">
        <v>347.69</v>
      </c>
      <c r="B80">
        <v>1</v>
      </c>
      <c r="C80">
        <v>8.4033999999999995</v>
      </c>
      <c r="D80">
        <v>0.11899999999999999</v>
      </c>
      <c r="E80">
        <v>36.453000000000003</v>
      </c>
      <c r="F80">
        <v>39.286000000000001</v>
      </c>
      <c r="G80">
        <v>137.85</v>
      </c>
      <c r="H80">
        <v>209.17</v>
      </c>
      <c r="I80">
        <v>218.32</v>
      </c>
      <c r="J80">
        <v>110.29</v>
      </c>
      <c r="K80">
        <v>0.91827999999999999</v>
      </c>
      <c r="L80">
        <v>1.3409E-5</v>
      </c>
      <c r="M80">
        <v>1.5640999999999999E-2</v>
      </c>
      <c r="N80" t="s">
        <v>238</v>
      </c>
    </row>
    <row r="81" spans="1:14">
      <c r="A81">
        <v>347.69</v>
      </c>
      <c r="B81">
        <v>1.5</v>
      </c>
      <c r="C81">
        <v>12.74</v>
      </c>
      <c r="D81">
        <v>7.8491000000000005E-2</v>
      </c>
      <c r="E81">
        <v>36.381999999999998</v>
      </c>
      <c r="F81">
        <v>39.185000000000002</v>
      </c>
      <c r="G81">
        <v>134.27000000000001</v>
      </c>
      <c r="H81">
        <v>209.37</v>
      </c>
      <c r="I81">
        <v>218.99</v>
      </c>
      <c r="J81">
        <v>109.21</v>
      </c>
      <c r="K81">
        <v>0.93677999999999995</v>
      </c>
      <c r="L81">
        <v>1.3407000000000001E-5</v>
      </c>
      <c r="M81">
        <v>1.5668999999999999E-2</v>
      </c>
      <c r="N81" t="s">
        <v>238</v>
      </c>
    </row>
    <row r="82" spans="1:14">
      <c r="A82">
        <v>347.69</v>
      </c>
      <c r="B82">
        <v>2</v>
      </c>
      <c r="C82">
        <v>17.175000000000001</v>
      </c>
      <c r="D82">
        <v>5.8222999999999997E-2</v>
      </c>
      <c r="E82">
        <v>36.308999999999997</v>
      </c>
      <c r="F82">
        <v>39.081000000000003</v>
      </c>
      <c r="G82">
        <v>131.66999999999999</v>
      </c>
      <c r="H82">
        <v>209.58</v>
      </c>
      <c r="I82">
        <v>219.7</v>
      </c>
      <c r="J82">
        <v>108.09</v>
      </c>
      <c r="K82">
        <v>0.95637000000000005</v>
      </c>
      <c r="L82">
        <v>1.3407000000000001E-5</v>
      </c>
      <c r="M82">
        <v>1.5701E-2</v>
      </c>
      <c r="N82" t="s">
        <v>238</v>
      </c>
    </row>
    <row r="83" spans="1:14">
      <c r="A83">
        <v>347.69</v>
      </c>
      <c r="B83">
        <v>2.5</v>
      </c>
      <c r="C83">
        <v>21.715</v>
      </c>
      <c r="D83">
        <v>4.6051000000000002E-2</v>
      </c>
      <c r="E83">
        <v>36.234000000000002</v>
      </c>
      <c r="F83">
        <v>38.973999999999997</v>
      </c>
      <c r="G83">
        <v>129.59</v>
      </c>
      <c r="H83">
        <v>209.8</v>
      </c>
      <c r="I83">
        <v>220.47</v>
      </c>
      <c r="J83">
        <v>106.94</v>
      </c>
      <c r="K83">
        <v>0.97714999999999996</v>
      </c>
      <c r="L83">
        <v>1.341E-5</v>
      </c>
      <c r="M83">
        <v>1.5737000000000001E-2</v>
      </c>
      <c r="N83" t="s">
        <v>238</v>
      </c>
    </row>
    <row r="84" spans="1:14">
      <c r="A84">
        <v>347.69</v>
      </c>
      <c r="B84">
        <v>3</v>
      </c>
      <c r="C84">
        <v>26.367000000000001</v>
      </c>
      <c r="D84">
        <v>3.7926000000000001E-2</v>
      </c>
      <c r="E84">
        <v>36.156999999999996</v>
      </c>
      <c r="F84">
        <v>38.865000000000002</v>
      </c>
      <c r="G84">
        <v>127.85</v>
      </c>
      <c r="H84">
        <v>210.03</v>
      </c>
      <c r="I84">
        <v>221.29</v>
      </c>
      <c r="J84">
        <v>105.75</v>
      </c>
      <c r="K84">
        <v>0.99924999999999997</v>
      </c>
      <c r="L84">
        <v>1.3416E-5</v>
      </c>
      <c r="M84">
        <v>1.5776999999999999E-2</v>
      </c>
      <c r="N84" t="s">
        <v>238</v>
      </c>
    </row>
    <row r="85" spans="1:14">
      <c r="A85">
        <v>347.69</v>
      </c>
      <c r="B85">
        <v>3.5</v>
      </c>
      <c r="C85">
        <v>31.14</v>
      </c>
      <c r="D85">
        <v>3.2113000000000003E-2</v>
      </c>
      <c r="E85">
        <v>36.078000000000003</v>
      </c>
      <c r="F85">
        <v>38.753</v>
      </c>
      <c r="G85">
        <v>126.33</v>
      </c>
      <c r="H85">
        <v>210.26</v>
      </c>
      <c r="I85">
        <v>222.17</v>
      </c>
      <c r="J85">
        <v>104.52</v>
      </c>
      <c r="K85">
        <v>1.0227999999999999</v>
      </c>
      <c r="L85">
        <v>1.3424000000000001E-5</v>
      </c>
      <c r="M85">
        <v>1.5821999999999999E-2</v>
      </c>
      <c r="N85" t="s">
        <v>238</v>
      </c>
    </row>
    <row r="86" spans="1:14">
      <c r="A86">
        <v>347.69</v>
      </c>
      <c r="B86">
        <v>4</v>
      </c>
      <c r="C86">
        <v>36.043999999999997</v>
      </c>
      <c r="D86">
        <v>2.7744000000000001E-2</v>
      </c>
      <c r="E86">
        <v>35.996000000000002</v>
      </c>
      <c r="F86">
        <v>38.637999999999998</v>
      </c>
      <c r="G86">
        <v>124.98</v>
      </c>
      <c r="H86">
        <v>210.51</v>
      </c>
      <c r="I86">
        <v>223.13</v>
      </c>
      <c r="J86">
        <v>103.24</v>
      </c>
      <c r="K86">
        <v>1.048</v>
      </c>
      <c r="L86">
        <v>1.3434999999999999E-5</v>
      </c>
      <c r="M86">
        <v>1.5871E-2</v>
      </c>
      <c r="N86" t="s">
        <v>238</v>
      </c>
    </row>
    <row r="87" spans="1:14">
      <c r="A87">
        <v>347.69</v>
      </c>
      <c r="B87">
        <v>4.5</v>
      </c>
      <c r="C87">
        <v>41.088000000000001</v>
      </c>
      <c r="D87">
        <v>2.4337999999999999E-2</v>
      </c>
      <c r="E87">
        <v>35.911999999999999</v>
      </c>
      <c r="F87">
        <v>38.518999999999998</v>
      </c>
      <c r="G87">
        <v>123.75</v>
      </c>
      <c r="H87">
        <v>210.77</v>
      </c>
      <c r="I87">
        <v>224.17</v>
      </c>
      <c r="J87">
        <v>101.92</v>
      </c>
      <c r="K87">
        <v>1.075</v>
      </c>
      <c r="L87">
        <v>1.3448999999999999E-5</v>
      </c>
      <c r="M87">
        <v>1.5925999999999999E-2</v>
      </c>
      <c r="N87" t="s">
        <v>238</v>
      </c>
    </row>
    <row r="88" spans="1:14">
      <c r="A88">
        <v>347.69</v>
      </c>
      <c r="B88">
        <v>5</v>
      </c>
      <c r="C88">
        <v>46.286999999999999</v>
      </c>
      <c r="D88">
        <v>2.1604999999999999E-2</v>
      </c>
      <c r="E88">
        <v>35.826000000000001</v>
      </c>
      <c r="F88">
        <v>38.396999999999998</v>
      </c>
      <c r="G88">
        <v>122.61</v>
      </c>
      <c r="H88">
        <v>211.04</v>
      </c>
      <c r="I88">
        <v>225.31</v>
      </c>
      <c r="J88">
        <v>100.55</v>
      </c>
      <c r="K88">
        <v>1.1041000000000001</v>
      </c>
      <c r="L88">
        <v>1.3467E-5</v>
      </c>
      <c r="M88">
        <v>1.5987000000000001E-2</v>
      </c>
      <c r="N88" t="s">
        <v>238</v>
      </c>
    </row>
    <row r="89" spans="1:14">
      <c r="A89">
        <v>347.69</v>
      </c>
      <c r="B89">
        <v>5.5</v>
      </c>
      <c r="C89">
        <v>51.652000000000001</v>
      </c>
      <c r="D89">
        <v>1.9359999999999999E-2</v>
      </c>
      <c r="E89">
        <v>35.735999999999997</v>
      </c>
      <c r="F89">
        <v>38.270000000000003</v>
      </c>
      <c r="G89">
        <v>121.55</v>
      </c>
      <c r="H89">
        <v>211.32</v>
      </c>
      <c r="I89">
        <v>226.55</v>
      </c>
      <c r="J89">
        <v>99.13</v>
      </c>
      <c r="K89">
        <v>1.1354</v>
      </c>
      <c r="L89">
        <v>1.3489000000000001E-5</v>
      </c>
      <c r="M89">
        <v>1.6055E-2</v>
      </c>
      <c r="N89" t="s">
        <v>238</v>
      </c>
    </row>
    <row r="90" spans="1:14">
      <c r="A90">
        <v>347.69</v>
      </c>
      <c r="B90">
        <v>6</v>
      </c>
      <c r="C90">
        <v>57.203000000000003</v>
      </c>
      <c r="D90">
        <v>1.7482000000000001E-2</v>
      </c>
      <c r="E90">
        <v>35.643000000000001</v>
      </c>
      <c r="F90">
        <v>38.139000000000003</v>
      </c>
      <c r="G90">
        <v>120.54</v>
      </c>
      <c r="H90">
        <v>211.62</v>
      </c>
      <c r="I90">
        <v>227.93</v>
      </c>
      <c r="J90">
        <v>97.644000000000005</v>
      </c>
      <c r="K90">
        <v>1.1695</v>
      </c>
      <c r="L90">
        <v>1.3515E-5</v>
      </c>
      <c r="M90">
        <v>1.6129999999999999E-2</v>
      </c>
      <c r="N90" t="s">
        <v>238</v>
      </c>
    </row>
    <row r="91" spans="1:14">
      <c r="A91">
        <v>347.69</v>
      </c>
      <c r="B91">
        <v>6.5</v>
      </c>
      <c r="C91">
        <v>62.956000000000003</v>
      </c>
      <c r="D91">
        <v>1.5883999999999999E-2</v>
      </c>
      <c r="E91">
        <v>35.545999999999999</v>
      </c>
      <c r="F91">
        <v>38.003999999999998</v>
      </c>
      <c r="G91">
        <v>119.58</v>
      </c>
      <c r="H91">
        <v>211.93</v>
      </c>
      <c r="I91">
        <v>229.45</v>
      </c>
      <c r="J91">
        <v>96.093000000000004</v>
      </c>
      <c r="K91">
        <v>1.2065999999999999</v>
      </c>
      <c r="L91">
        <v>1.3546E-5</v>
      </c>
      <c r="M91">
        <v>1.6215E-2</v>
      </c>
      <c r="N91" t="s">
        <v>238</v>
      </c>
    </row>
    <row r="92" spans="1:14">
      <c r="A92">
        <v>347.69</v>
      </c>
      <c r="B92">
        <v>7</v>
      </c>
      <c r="C92">
        <v>68.936000000000007</v>
      </c>
      <c r="D92">
        <v>1.4506E-2</v>
      </c>
      <c r="E92">
        <v>35.445</v>
      </c>
      <c r="F92">
        <v>37.862000000000002</v>
      </c>
      <c r="G92">
        <v>118.66</v>
      </c>
      <c r="H92">
        <v>212.26</v>
      </c>
      <c r="I92">
        <v>231.15</v>
      </c>
      <c r="J92">
        <v>94.466999999999999</v>
      </c>
      <c r="K92">
        <v>1.2472000000000001</v>
      </c>
      <c r="L92">
        <v>1.3582E-5</v>
      </c>
      <c r="M92">
        <v>1.6309000000000001E-2</v>
      </c>
      <c r="N92" t="s">
        <v>238</v>
      </c>
    </row>
    <row r="93" spans="1:14">
      <c r="A93">
        <v>347.69</v>
      </c>
      <c r="B93">
        <v>7.5</v>
      </c>
      <c r="C93">
        <v>75.168999999999997</v>
      </c>
      <c r="D93">
        <v>1.3303000000000001E-2</v>
      </c>
      <c r="E93">
        <v>35.340000000000003</v>
      </c>
      <c r="F93">
        <v>37.715000000000003</v>
      </c>
      <c r="G93">
        <v>117.76</v>
      </c>
      <c r="H93">
        <v>212.62</v>
      </c>
      <c r="I93">
        <v>233.07</v>
      </c>
      <c r="J93">
        <v>92.759</v>
      </c>
      <c r="K93">
        <v>1.2919</v>
      </c>
      <c r="L93">
        <v>1.3624E-5</v>
      </c>
      <c r="M93">
        <v>1.6416E-2</v>
      </c>
      <c r="N93" t="s">
        <v>238</v>
      </c>
    </row>
    <row r="94" spans="1:14">
      <c r="A94">
        <v>347.69</v>
      </c>
      <c r="B94">
        <v>8</v>
      </c>
      <c r="C94">
        <v>81.688000000000002</v>
      </c>
      <c r="D94">
        <v>1.2241999999999999E-2</v>
      </c>
      <c r="E94">
        <v>35.229999999999997</v>
      </c>
      <c r="F94">
        <v>37.561</v>
      </c>
      <c r="G94">
        <v>116.88</v>
      </c>
      <c r="H94">
        <v>212.99</v>
      </c>
      <c r="I94">
        <v>235.24</v>
      </c>
      <c r="J94">
        <v>90.957999999999998</v>
      </c>
      <c r="K94">
        <v>1.3415999999999999</v>
      </c>
      <c r="L94">
        <v>1.3672999999999999E-5</v>
      </c>
      <c r="M94">
        <v>1.6535999999999999E-2</v>
      </c>
      <c r="N94" t="s">
        <v>238</v>
      </c>
    </row>
    <row r="95" spans="1:14">
      <c r="A95">
        <v>347.69</v>
      </c>
      <c r="B95">
        <v>8.5</v>
      </c>
      <c r="C95">
        <v>88.534000000000006</v>
      </c>
      <c r="D95">
        <v>1.1294999999999999E-2</v>
      </c>
      <c r="E95">
        <v>35.113999999999997</v>
      </c>
      <c r="F95">
        <v>37.399000000000001</v>
      </c>
      <c r="G95">
        <v>116.01</v>
      </c>
      <c r="H95">
        <v>213.39</v>
      </c>
      <c r="I95">
        <v>237.74</v>
      </c>
      <c r="J95">
        <v>89.051000000000002</v>
      </c>
      <c r="K95">
        <v>1.3971</v>
      </c>
      <c r="L95">
        <v>1.3729E-5</v>
      </c>
      <c r="M95">
        <v>1.6671999999999999E-2</v>
      </c>
      <c r="N95" t="s">
        <v>238</v>
      </c>
    </row>
    <row r="96" spans="1:14">
      <c r="A96">
        <v>347.69</v>
      </c>
      <c r="B96">
        <v>9</v>
      </c>
      <c r="C96">
        <v>95.756</v>
      </c>
      <c r="D96">
        <v>1.0442999999999999E-2</v>
      </c>
      <c r="E96">
        <v>34.991</v>
      </c>
      <c r="F96">
        <v>37.228000000000002</v>
      </c>
      <c r="G96">
        <v>115.15</v>
      </c>
      <c r="H96">
        <v>213.82</v>
      </c>
      <c r="I96">
        <v>240.65</v>
      </c>
      <c r="J96">
        <v>87.022000000000006</v>
      </c>
      <c r="K96">
        <v>1.4599</v>
      </c>
      <c r="L96">
        <v>1.3794999999999999E-5</v>
      </c>
      <c r="M96">
        <v>1.6829E-2</v>
      </c>
      <c r="N96" t="s">
        <v>238</v>
      </c>
    </row>
    <row r="97" spans="1:14">
      <c r="A97">
        <v>347.69</v>
      </c>
      <c r="B97">
        <v>9.5</v>
      </c>
      <c r="C97">
        <v>103.42</v>
      </c>
      <c r="D97">
        <v>9.6693000000000005E-3</v>
      </c>
      <c r="E97">
        <v>34.860999999999997</v>
      </c>
      <c r="F97">
        <v>37.046999999999997</v>
      </c>
      <c r="G97">
        <v>114.28</v>
      </c>
      <c r="H97">
        <v>214.29</v>
      </c>
      <c r="I97">
        <v>244.09</v>
      </c>
      <c r="J97">
        <v>84.852000000000004</v>
      </c>
      <c r="K97">
        <v>1.5315000000000001</v>
      </c>
      <c r="L97">
        <v>1.3871E-5</v>
      </c>
      <c r="M97">
        <v>1.7010000000000001E-2</v>
      </c>
      <c r="N97" t="s">
        <v>238</v>
      </c>
    </row>
    <row r="98" spans="1:14">
      <c r="A98">
        <v>347.69</v>
      </c>
      <c r="B98">
        <v>10</v>
      </c>
      <c r="C98">
        <v>111.61</v>
      </c>
      <c r="D98">
        <v>8.9598999999999998E-3</v>
      </c>
      <c r="E98">
        <v>34.720999999999997</v>
      </c>
      <c r="F98">
        <v>36.853999999999999</v>
      </c>
      <c r="G98">
        <v>113.41</v>
      </c>
      <c r="H98">
        <v>214.79</v>
      </c>
      <c r="I98">
        <v>248.23</v>
      </c>
      <c r="J98">
        <v>82.513000000000005</v>
      </c>
      <c r="K98">
        <v>1.6145</v>
      </c>
      <c r="L98">
        <v>1.3959E-5</v>
      </c>
      <c r="M98">
        <v>1.7221E-2</v>
      </c>
      <c r="N98" t="s">
        <v>238</v>
      </c>
    </row>
    <row r="99" spans="1:14">
      <c r="A99">
        <v>386.33</v>
      </c>
      <c r="B99">
        <v>1</v>
      </c>
      <c r="C99">
        <v>7.5155000000000003</v>
      </c>
      <c r="D99">
        <v>0.13306000000000001</v>
      </c>
      <c r="E99">
        <v>44.691000000000003</v>
      </c>
      <c r="F99">
        <v>47.857999999999997</v>
      </c>
      <c r="G99">
        <v>161.22</v>
      </c>
      <c r="H99">
        <v>216.31</v>
      </c>
      <c r="I99">
        <v>225.22</v>
      </c>
      <c r="J99">
        <v>116.87</v>
      </c>
      <c r="K99">
        <v>0.70753999999999995</v>
      </c>
      <c r="L99">
        <v>1.4684E-5</v>
      </c>
      <c r="M99">
        <v>1.7642000000000001E-2</v>
      </c>
      <c r="N99" t="s">
        <v>238</v>
      </c>
    </row>
    <row r="100" spans="1:14">
      <c r="A100">
        <v>386.33</v>
      </c>
      <c r="B100">
        <v>1.5</v>
      </c>
      <c r="C100">
        <v>11.355</v>
      </c>
      <c r="D100">
        <v>8.8065000000000004E-2</v>
      </c>
      <c r="E100">
        <v>44.634</v>
      </c>
      <c r="F100">
        <v>47.777999999999999</v>
      </c>
      <c r="G100">
        <v>157.69999999999999</v>
      </c>
      <c r="H100">
        <v>216.43</v>
      </c>
      <c r="I100">
        <v>225.67</v>
      </c>
      <c r="J100">
        <v>116.09</v>
      </c>
      <c r="K100">
        <v>0.71655999999999997</v>
      </c>
      <c r="L100">
        <v>1.4696E-5</v>
      </c>
      <c r="M100">
        <v>1.7666000000000001E-2</v>
      </c>
      <c r="N100" t="s">
        <v>238</v>
      </c>
    </row>
    <row r="101" spans="1:14">
      <c r="A101">
        <v>386.33</v>
      </c>
      <c r="B101">
        <v>2</v>
      </c>
      <c r="C101">
        <v>15.253</v>
      </c>
      <c r="D101">
        <v>6.5561999999999995E-2</v>
      </c>
      <c r="E101">
        <v>44.575000000000003</v>
      </c>
      <c r="F101">
        <v>47.697000000000003</v>
      </c>
      <c r="G101">
        <v>155.16</v>
      </c>
      <c r="H101">
        <v>216.56</v>
      </c>
      <c r="I101">
        <v>226.14</v>
      </c>
      <c r="J101">
        <v>115.3</v>
      </c>
      <c r="K101">
        <v>0.72591000000000006</v>
      </c>
      <c r="L101">
        <v>1.471E-5</v>
      </c>
      <c r="M101">
        <v>1.7693E-2</v>
      </c>
      <c r="N101" t="s">
        <v>238</v>
      </c>
    </row>
    <row r="102" spans="1:14">
      <c r="A102">
        <v>386.33</v>
      </c>
      <c r="B102">
        <v>2.5</v>
      </c>
      <c r="C102">
        <v>19.210999999999999</v>
      </c>
      <c r="D102">
        <v>5.2054999999999997E-2</v>
      </c>
      <c r="E102">
        <v>44.515999999999998</v>
      </c>
      <c r="F102">
        <v>47.613999999999997</v>
      </c>
      <c r="G102">
        <v>153.15</v>
      </c>
      <c r="H102">
        <v>216.69</v>
      </c>
      <c r="I102">
        <v>226.63</v>
      </c>
      <c r="J102">
        <v>114.5</v>
      </c>
      <c r="K102">
        <v>0.73560000000000003</v>
      </c>
      <c r="L102">
        <v>1.4725999999999999E-5</v>
      </c>
      <c r="M102">
        <v>1.7721000000000001E-2</v>
      </c>
      <c r="N102" t="s">
        <v>238</v>
      </c>
    </row>
    <row r="103" spans="1:14">
      <c r="A103">
        <v>386.33</v>
      </c>
      <c r="B103">
        <v>3</v>
      </c>
      <c r="C103">
        <v>23.231000000000002</v>
      </c>
      <c r="D103">
        <v>4.3046000000000001E-2</v>
      </c>
      <c r="E103">
        <v>44.456000000000003</v>
      </c>
      <c r="F103">
        <v>47.53</v>
      </c>
      <c r="G103">
        <v>151.47</v>
      </c>
      <c r="H103">
        <v>216.82</v>
      </c>
      <c r="I103">
        <v>227.14</v>
      </c>
      <c r="J103">
        <v>113.68</v>
      </c>
      <c r="K103">
        <v>0.74563999999999997</v>
      </c>
      <c r="L103">
        <v>1.4744E-5</v>
      </c>
      <c r="M103">
        <v>1.7753000000000001E-2</v>
      </c>
      <c r="N103" t="s">
        <v>238</v>
      </c>
    </row>
    <row r="104" spans="1:14">
      <c r="A104">
        <v>386.33</v>
      </c>
      <c r="B104">
        <v>3.5</v>
      </c>
      <c r="C104">
        <v>27.318000000000001</v>
      </c>
      <c r="D104">
        <v>3.6606E-2</v>
      </c>
      <c r="E104">
        <v>44.395000000000003</v>
      </c>
      <c r="F104">
        <v>47.444000000000003</v>
      </c>
      <c r="G104">
        <v>150.03</v>
      </c>
      <c r="H104">
        <v>216.96</v>
      </c>
      <c r="I104">
        <v>227.68</v>
      </c>
      <c r="J104">
        <v>112.85</v>
      </c>
      <c r="K104">
        <v>0.75605</v>
      </c>
      <c r="L104">
        <v>1.4764E-5</v>
      </c>
      <c r="M104">
        <v>1.7786E-2</v>
      </c>
      <c r="N104" t="s">
        <v>238</v>
      </c>
    </row>
    <row r="105" spans="1:14">
      <c r="A105">
        <v>386.33</v>
      </c>
      <c r="B105">
        <v>4</v>
      </c>
      <c r="C105">
        <v>31.472999999999999</v>
      </c>
      <c r="D105">
        <v>3.1773000000000003E-2</v>
      </c>
      <c r="E105">
        <v>44.332000000000001</v>
      </c>
      <c r="F105">
        <v>47.357999999999997</v>
      </c>
      <c r="G105">
        <v>148.76</v>
      </c>
      <c r="H105">
        <v>217.1</v>
      </c>
      <c r="I105">
        <v>228.25</v>
      </c>
      <c r="J105">
        <v>112</v>
      </c>
      <c r="K105">
        <v>0.76687000000000005</v>
      </c>
      <c r="L105">
        <v>1.4786E-5</v>
      </c>
      <c r="M105">
        <v>1.7822999999999999E-2</v>
      </c>
      <c r="N105" t="s">
        <v>238</v>
      </c>
    </row>
    <row r="106" spans="1:14">
      <c r="A106">
        <v>386.33</v>
      </c>
      <c r="B106">
        <v>4.5</v>
      </c>
      <c r="C106">
        <v>35.700000000000003</v>
      </c>
      <c r="D106">
        <v>2.8011000000000001E-2</v>
      </c>
      <c r="E106">
        <v>44.268999999999998</v>
      </c>
      <c r="F106">
        <v>47.268999999999998</v>
      </c>
      <c r="G106">
        <v>147.61000000000001</v>
      </c>
      <c r="H106">
        <v>217.25</v>
      </c>
      <c r="I106">
        <v>228.85</v>
      </c>
      <c r="J106">
        <v>111.13</v>
      </c>
      <c r="K106">
        <v>0.77810000000000001</v>
      </c>
      <c r="L106">
        <v>1.4810000000000001E-5</v>
      </c>
      <c r="M106">
        <v>1.7861999999999999E-2</v>
      </c>
      <c r="N106" t="s">
        <v>238</v>
      </c>
    </row>
    <row r="107" spans="1:14">
      <c r="A107">
        <v>386.33</v>
      </c>
      <c r="B107">
        <v>5</v>
      </c>
      <c r="C107">
        <v>40.003</v>
      </c>
      <c r="D107">
        <v>2.4997999999999999E-2</v>
      </c>
      <c r="E107">
        <v>44.204000000000001</v>
      </c>
      <c r="F107">
        <v>47.18</v>
      </c>
      <c r="G107">
        <v>146.56</v>
      </c>
      <c r="H107">
        <v>217.4</v>
      </c>
      <c r="I107">
        <v>229.47</v>
      </c>
      <c r="J107">
        <v>110.25</v>
      </c>
      <c r="K107">
        <v>0.78978999999999999</v>
      </c>
      <c r="L107">
        <v>1.4836E-5</v>
      </c>
      <c r="M107">
        <v>1.7904E-2</v>
      </c>
      <c r="N107" t="s">
        <v>238</v>
      </c>
    </row>
    <row r="108" spans="1:14">
      <c r="A108">
        <v>386.33</v>
      </c>
      <c r="B108">
        <v>5.5</v>
      </c>
      <c r="C108">
        <v>44.384999999999998</v>
      </c>
      <c r="D108">
        <v>2.2530000000000001E-2</v>
      </c>
      <c r="E108">
        <v>44.139000000000003</v>
      </c>
      <c r="F108">
        <v>47.088000000000001</v>
      </c>
      <c r="G108">
        <v>145.6</v>
      </c>
      <c r="H108">
        <v>217.55</v>
      </c>
      <c r="I108">
        <v>230.14</v>
      </c>
      <c r="J108">
        <v>109.35</v>
      </c>
      <c r="K108">
        <v>0.80195000000000005</v>
      </c>
      <c r="L108">
        <v>1.4865000000000001E-5</v>
      </c>
      <c r="M108">
        <v>1.7950000000000001E-2</v>
      </c>
      <c r="N108" t="s">
        <v>238</v>
      </c>
    </row>
    <row r="109" spans="1:14">
      <c r="A109">
        <v>386.33</v>
      </c>
      <c r="B109">
        <v>6</v>
      </c>
      <c r="C109">
        <v>48.850999999999999</v>
      </c>
      <c r="D109">
        <v>2.0469999999999999E-2</v>
      </c>
      <c r="E109">
        <v>44.070999999999998</v>
      </c>
      <c r="F109">
        <v>46.994999999999997</v>
      </c>
      <c r="G109">
        <v>144.69</v>
      </c>
      <c r="H109">
        <v>217.71</v>
      </c>
      <c r="I109">
        <v>230.84</v>
      </c>
      <c r="J109">
        <v>108.43</v>
      </c>
      <c r="K109">
        <v>0.81460999999999995</v>
      </c>
      <c r="L109">
        <v>1.4897E-5</v>
      </c>
      <c r="M109">
        <v>1.7999000000000001E-2</v>
      </c>
      <c r="N109" t="s">
        <v>238</v>
      </c>
    </row>
    <row r="110" spans="1:14">
      <c r="A110">
        <v>386.33</v>
      </c>
      <c r="B110">
        <v>6.5</v>
      </c>
      <c r="C110">
        <v>53.405000000000001</v>
      </c>
      <c r="D110">
        <v>1.8724999999999999E-2</v>
      </c>
      <c r="E110">
        <v>44.003</v>
      </c>
      <c r="F110">
        <v>46.9</v>
      </c>
      <c r="G110">
        <v>143.84</v>
      </c>
      <c r="H110">
        <v>217.88</v>
      </c>
      <c r="I110">
        <v>231.58</v>
      </c>
      <c r="J110">
        <v>107.49</v>
      </c>
      <c r="K110">
        <v>0.82782</v>
      </c>
      <c r="L110">
        <v>1.4931E-5</v>
      </c>
      <c r="M110">
        <v>1.8051000000000001E-2</v>
      </c>
      <c r="N110" t="s">
        <v>238</v>
      </c>
    </row>
    <row r="111" spans="1:14">
      <c r="A111">
        <v>386.33</v>
      </c>
      <c r="B111">
        <v>7</v>
      </c>
      <c r="C111">
        <v>58.051000000000002</v>
      </c>
      <c r="D111">
        <v>1.7226000000000002E-2</v>
      </c>
      <c r="E111">
        <v>43.933</v>
      </c>
      <c r="F111">
        <v>46.802999999999997</v>
      </c>
      <c r="G111">
        <v>143.04</v>
      </c>
      <c r="H111">
        <v>218.05</v>
      </c>
      <c r="I111">
        <v>232.36</v>
      </c>
      <c r="J111">
        <v>106.53</v>
      </c>
      <c r="K111">
        <v>0.84158999999999995</v>
      </c>
      <c r="L111">
        <v>1.4969E-5</v>
      </c>
      <c r="M111">
        <v>1.8107999999999999E-2</v>
      </c>
      <c r="N111" t="s">
        <v>238</v>
      </c>
    </row>
    <row r="112" spans="1:14">
      <c r="A112">
        <v>386.33</v>
      </c>
      <c r="B112">
        <v>7.5</v>
      </c>
      <c r="C112">
        <v>62.795999999999999</v>
      </c>
      <c r="D112">
        <v>1.5925000000000002E-2</v>
      </c>
      <c r="E112">
        <v>43.862000000000002</v>
      </c>
      <c r="F112">
        <v>46.704000000000001</v>
      </c>
      <c r="G112">
        <v>142.27000000000001</v>
      </c>
      <c r="H112">
        <v>218.22</v>
      </c>
      <c r="I112">
        <v>233.2</v>
      </c>
      <c r="J112">
        <v>105.55</v>
      </c>
      <c r="K112">
        <v>0.85597999999999996</v>
      </c>
      <c r="L112">
        <v>1.5009E-5</v>
      </c>
      <c r="M112">
        <v>1.8168E-2</v>
      </c>
      <c r="N112" t="s">
        <v>238</v>
      </c>
    </row>
    <row r="113" spans="1:14">
      <c r="A113">
        <v>386.33</v>
      </c>
      <c r="B113">
        <v>8</v>
      </c>
      <c r="C113">
        <v>67.644000000000005</v>
      </c>
      <c r="D113">
        <v>1.4782999999999999E-2</v>
      </c>
      <c r="E113">
        <v>43.789000000000001</v>
      </c>
      <c r="F113">
        <v>46.603999999999999</v>
      </c>
      <c r="G113">
        <v>141.54</v>
      </c>
      <c r="H113">
        <v>218.41</v>
      </c>
      <c r="I113">
        <v>234.08</v>
      </c>
      <c r="J113">
        <v>104.55</v>
      </c>
      <c r="K113">
        <v>0.87102999999999997</v>
      </c>
      <c r="L113">
        <v>1.5053E-5</v>
      </c>
      <c r="M113">
        <v>1.8232999999999999E-2</v>
      </c>
      <c r="N113" t="s">
        <v>238</v>
      </c>
    </row>
    <row r="114" spans="1:14">
      <c r="A114">
        <v>386.33</v>
      </c>
      <c r="B114">
        <v>8.5</v>
      </c>
      <c r="C114">
        <v>72.602999999999994</v>
      </c>
      <c r="D114">
        <v>1.3774E-2</v>
      </c>
      <c r="E114">
        <v>43.713999999999999</v>
      </c>
      <c r="F114">
        <v>46.500999999999998</v>
      </c>
      <c r="G114">
        <v>140.83000000000001</v>
      </c>
      <c r="H114">
        <v>218.59</v>
      </c>
      <c r="I114">
        <v>235.03</v>
      </c>
      <c r="J114">
        <v>103.53</v>
      </c>
      <c r="K114">
        <v>0.88678999999999997</v>
      </c>
      <c r="L114">
        <v>1.5099999999999999E-5</v>
      </c>
      <c r="M114">
        <v>1.8303E-2</v>
      </c>
      <c r="N114" t="s">
        <v>238</v>
      </c>
    </row>
    <row r="115" spans="1:14">
      <c r="A115">
        <v>386.33</v>
      </c>
      <c r="B115">
        <v>9</v>
      </c>
      <c r="C115">
        <v>77.677999999999997</v>
      </c>
      <c r="D115">
        <v>1.2874E-2</v>
      </c>
      <c r="E115">
        <v>43.637</v>
      </c>
      <c r="F115">
        <v>46.395000000000003</v>
      </c>
      <c r="G115">
        <v>140.15</v>
      </c>
      <c r="H115">
        <v>218.79</v>
      </c>
      <c r="I115">
        <v>236.04</v>
      </c>
      <c r="J115">
        <v>102.48</v>
      </c>
      <c r="K115">
        <v>0.90329999999999999</v>
      </c>
      <c r="L115">
        <v>1.5150999999999999E-5</v>
      </c>
      <c r="M115">
        <v>1.8377999999999999E-2</v>
      </c>
      <c r="N115" t="s">
        <v>238</v>
      </c>
    </row>
    <row r="116" spans="1:14">
      <c r="A116">
        <v>386.33</v>
      </c>
      <c r="B116">
        <v>9.5</v>
      </c>
      <c r="C116">
        <v>82.878</v>
      </c>
      <c r="D116">
        <v>1.2066E-2</v>
      </c>
      <c r="E116">
        <v>43.558999999999997</v>
      </c>
      <c r="F116">
        <v>46.286999999999999</v>
      </c>
      <c r="G116">
        <v>139.49</v>
      </c>
      <c r="H116">
        <v>218.99</v>
      </c>
      <c r="I116">
        <v>237.12</v>
      </c>
      <c r="J116">
        <v>101.4</v>
      </c>
      <c r="K116">
        <v>0.92061999999999999</v>
      </c>
      <c r="L116">
        <v>1.5206E-5</v>
      </c>
      <c r="M116">
        <v>1.8457999999999999E-2</v>
      </c>
      <c r="N116" t="s">
        <v>238</v>
      </c>
    </row>
    <row r="117" spans="1:14">
      <c r="A117">
        <v>386.33</v>
      </c>
      <c r="B117">
        <v>10</v>
      </c>
      <c r="C117">
        <v>88.210999999999999</v>
      </c>
      <c r="D117">
        <v>1.1336000000000001E-2</v>
      </c>
      <c r="E117">
        <v>43.478000000000002</v>
      </c>
      <c r="F117">
        <v>46.177</v>
      </c>
      <c r="G117">
        <v>138.84</v>
      </c>
      <c r="H117">
        <v>219.2</v>
      </c>
      <c r="I117">
        <v>238.28</v>
      </c>
      <c r="J117">
        <v>100.3</v>
      </c>
      <c r="K117">
        <v>0.93881999999999999</v>
      </c>
      <c r="L117">
        <v>1.5265999999999999E-5</v>
      </c>
      <c r="M117">
        <v>1.8544000000000001E-2</v>
      </c>
      <c r="N117" t="s">
        <v>238</v>
      </c>
    </row>
    <row r="118" spans="1:14">
      <c r="A118">
        <v>424.96</v>
      </c>
      <c r="B118">
        <v>1</v>
      </c>
      <c r="C118">
        <v>6.8040000000000003</v>
      </c>
      <c r="D118">
        <v>0.14696999999999999</v>
      </c>
      <c r="E118">
        <v>53.173000000000002</v>
      </c>
      <c r="F118">
        <v>56.670999999999999</v>
      </c>
      <c r="G118">
        <v>182.96</v>
      </c>
      <c r="H118">
        <v>222.06</v>
      </c>
      <c r="I118">
        <v>230.83</v>
      </c>
      <c r="J118">
        <v>122.99</v>
      </c>
      <c r="K118">
        <v>0.56599999999999995</v>
      </c>
      <c r="L118">
        <v>1.5894999999999999E-5</v>
      </c>
      <c r="M118">
        <v>1.9553000000000001E-2</v>
      </c>
      <c r="N118" t="s">
        <v>238</v>
      </c>
    </row>
    <row r="119" spans="1:14">
      <c r="A119">
        <v>424.96</v>
      </c>
      <c r="B119">
        <v>1.5</v>
      </c>
      <c r="C119">
        <v>10.257999999999999</v>
      </c>
      <c r="D119">
        <v>9.7487000000000004E-2</v>
      </c>
      <c r="E119">
        <v>53.125</v>
      </c>
      <c r="F119">
        <v>56.606000000000002</v>
      </c>
      <c r="G119">
        <v>179.48</v>
      </c>
      <c r="H119">
        <v>222.14</v>
      </c>
      <c r="I119">
        <v>231.15</v>
      </c>
      <c r="J119">
        <v>122.42</v>
      </c>
      <c r="K119">
        <v>0.57062999999999997</v>
      </c>
      <c r="L119">
        <v>1.5917E-5</v>
      </c>
      <c r="M119">
        <v>1.9574000000000001E-2</v>
      </c>
      <c r="N119" t="s">
        <v>238</v>
      </c>
    </row>
    <row r="120" spans="1:14">
      <c r="A120">
        <v>424.96</v>
      </c>
      <c r="B120">
        <v>2</v>
      </c>
      <c r="C120">
        <v>13.747</v>
      </c>
      <c r="D120">
        <v>7.2741E-2</v>
      </c>
      <c r="E120">
        <v>53.076999999999998</v>
      </c>
      <c r="F120">
        <v>56.539000000000001</v>
      </c>
      <c r="G120">
        <v>176.97</v>
      </c>
      <c r="H120">
        <v>222.22</v>
      </c>
      <c r="I120">
        <v>231.48</v>
      </c>
      <c r="J120">
        <v>121.85</v>
      </c>
      <c r="K120">
        <v>0.57537000000000005</v>
      </c>
      <c r="L120">
        <v>1.594E-5</v>
      </c>
      <c r="M120">
        <v>1.9597E-2</v>
      </c>
      <c r="N120" t="s">
        <v>238</v>
      </c>
    </row>
    <row r="121" spans="1:14">
      <c r="A121">
        <v>424.96</v>
      </c>
      <c r="B121">
        <v>2.5</v>
      </c>
      <c r="C121">
        <v>17.274000000000001</v>
      </c>
      <c r="D121">
        <v>5.7890999999999998E-2</v>
      </c>
      <c r="E121">
        <v>53.027999999999999</v>
      </c>
      <c r="F121">
        <v>56.472999999999999</v>
      </c>
      <c r="G121">
        <v>175</v>
      </c>
      <c r="H121">
        <v>222.3</v>
      </c>
      <c r="I121">
        <v>231.82</v>
      </c>
      <c r="J121">
        <v>121.27</v>
      </c>
      <c r="K121">
        <v>0.58020000000000005</v>
      </c>
      <c r="L121">
        <v>1.5964000000000002E-5</v>
      </c>
      <c r="M121">
        <v>1.9621E-2</v>
      </c>
      <c r="N121" t="s">
        <v>238</v>
      </c>
    </row>
    <row r="122" spans="1:14">
      <c r="A122">
        <v>424.96</v>
      </c>
      <c r="B122">
        <v>3</v>
      </c>
      <c r="C122">
        <v>20.838000000000001</v>
      </c>
      <c r="D122">
        <v>4.7988999999999997E-2</v>
      </c>
      <c r="E122">
        <v>52.978000000000002</v>
      </c>
      <c r="F122">
        <v>56.405000000000001</v>
      </c>
      <c r="G122">
        <v>173.37</v>
      </c>
      <c r="H122">
        <v>222.39</v>
      </c>
      <c r="I122">
        <v>232.17</v>
      </c>
      <c r="J122">
        <v>120.69</v>
      </c>
      <c r="K122">
        <v>0.58513000000000004</v>
      </c>
      <c r="L122">
        <v>1.5990000000000001E-5</v>
      </c>
      <c r="M122">
        <v>1.9647000000000001E-2</v>
      </c>
      <c r="N122" t="s">
        <v>238</v>
      </c>
    </row>
    <row r="123" spans="1:14">
      <c r="A123">
        <v>424.96</v>
      </c>
      <c r="B123">
        <v>3.5</v>
      </c>
      <c r="C123">
        <v>24.440999999999999</v>
      </c>
      <c r="D123">
        <v>4.0913999999999999E-2</v>
      </c>
      <c r="E123">
        <v>52.927999999999997</v>
      </c>
      <c r="F123">
        <v>56.337000000000003</v>
      </c>
      <c r="G123">
        <v>171.97</v>
      </c>
      <c r="H123">
        <v>222.47</v>
      </c>
      <c r="I123">
        <v>232.54</v>
      </c>
      <c r="J123">
        <v>120.1</v>
      </c>
      <c r="K123">
        <v>0.59016000000000002</v>
      </c>
      <c r="L123">
        <v>1.6016999999999999E-5</v>
      </c>
      <c r="M123">
        <v>1.9675000000000002E-2</v>
      </c>
      <c r="N123" t="s">
        <v>238</v>
      </c>
    </row>
    <row r="124" spans="1:14">
      <c r="A124">
        <v>424.96</v>
      </c>
      <c r="B124">
        <v>4</v>
      </c>
      <c r="C124">
        <v>28.084</v>
      </c>
      <c r="D124">
        <v>3.5607E-2</v>
      </c>
      <c r="E124">
        <v>52.878</v>
      </c>
      <c r="F124">
        <v>56.268000000000001</v>
      </c>
      <c r="G124">
        <v>170.74</v>
      </c>
      <c r="H124">
        <v>222.56</v>
      </c>
      <c r="I124">
        <v>232.91</v>
      </c>
      <c r="J124">
        <v>119.51</v>
      </c>
      <c r="K124">
        <v>0.59531000000000001</v>
      </c>
      <c r="L124">
        <v>1.6045999999999998E-5</v>
      </c>
      <c r="M124">
        <v>1.9703999999999999E-2</v>
      </c>
      <c r="N124" t="s">
        <v>238</v>
      </c>
    </row>
    <row r="125" spans="1:14">
      <c r="A125">
        <v>424.96</v>
      </c>
      <c r="B125">
        <v>4.5</v>
      </c>
      <c r="C125">
        <v>31.768999999999998</v>
      </c>
      <c r="D125">
        <v>3.1476999999999998E-2</v>
      </c>
      <c r="E125">
        <v>52.826000000000001</v>
      </c>
      <c r="F125">
        <v>56.198</v>
      </c>
      <c r="G125">
        <v>169.63</v>
      </c>
      <c r="H125">
        <v>222.65</v>
      </c>
      <c r="I125">
        <v>233.3</v>
      </c>
      <c r="J125">
        <v>118.91</v>
      </c>
      <c r="K125">
        <v>0.60055000000000003</v>
      </c>
      <c r="L125">
        <v>1.6076999999999999E-5</v>
      </c>
      <c r="M125">
        <v>1.9734999999999999E-2</v>
      </c>
      <c r="N125" t="s">
        <v>238</v>
      </c>
    </row>
    <row r="126" spans="1:14">
      <c r="A126">
        <v>424.96</v>
      </c>
      <c r="B126">
        <v>5</v>
      </c>
      <c r="C126">
        <v>35.496000000000002</v>
      </c>
      <c r="D126">
        <v>2.8173E-2</v>
      </c>
      <c r="E126">
        <v>52.774999999999999</v>
      </c>
      <c r="F126">
        <v>56.128</v>
      </c>
      <c r="G126">
        <v>168.63</v>
      </c>
      <c r="H126">
        <v>222.74</v>
      </c>
      <c r="I126">
        <v>233.7</v>
      </c>
      <c r="J126">
        <v>118.3</v>
      </c>
      <c r="K126">
        <v>0.60590999999999995</v>
      </c>
      <c r="L126">
        <v>1.6109000000000001E-5</v>
      </c>
      <c r="M126">
        <v>1.9768000000000001E-2</v>
      </c>
      <c r="N126" t="s">
        <v>238</v>
      </c>
    </row>
    <row r="127" spans="1:14">
      <c r="A127">
        <v>424.96</v>
      </c>
      <c r="B127">
        <v>5.5</v>
      </c>
      <c r="C127">
        <v>39.265999999999998</v>
      </c>
      <c r="D127">
        <v>2.5467E-2</v>
      </c>
      <c r="E127">
        <v>52.722000000000001</v>
      </c>
      <c r="F127">
        <v>56.055999999999997</v>
      </c>
      <c r="G127">
        <v>167.72</v>
      </c>
      <c r="H127">
        <v>222.84</v>
      </c>
      <c r="I127">
        <v>234.12</v>
      </c>
      <c r="J127">
        <v>117.69</v>
      </c>
      <c r="K127">
        <v>0.61138000000000003</v>
      </c>
      <c r="L127">
        <v>1.6143000000000001E-5</v>
      </c>
      <c r="M127">
        <v>1.9803000000000001E-2</v>
      </c>
      <c r="N127" t="s">
        <v>238</v>
      </c>
    </row>
    <row r="128" spans="1:14">
      <c r="A128">
        <v>424.96</v>
      </c>
      <c r="B128">
        <v>6</v>
      </c>
      <c r="C128">
        <v>43.081000000000003</v>
      </c>
      <c r="D128">
        <v>2.3212E-2</v>
      </c>
      <c r="E128">
        <v>52.668999999999997</v>
      </c>
      <c r="F128">
        <v>55.984000000000002</v>
      </c>
      <c r="G128">
        <v>166.87</v>
      </c>
      <c r="H128">
        <v>222.93</v>
      </c>
      <c r="I128">
        <v>234.55</v>
      </c>
      <c r="J128">
        <v>117.07</v>
      </c>
      <c r="K128">
        <v>0.61695999999999995</v>
      </c>
      <c r="L128">
        <v>1.6178999999999999E-5</v>
      </c>
      <c r="M128">
        <v>1.984E-2</v>
      </c>
      <c r="N128" t="s">
        <v>238</v>
      </c>
    </row>
    <row r="129" spans="1:14">
      <c r="A129">
        <v>424.96</v>
      </c>
      <c r="B129">
        <v>6.5</v>
      </c>
      <c r="C129">
        <v>46.942999999999998</v>
      </c>
      <c r="D129">
        <v>2.1302000000000001E-2</v>
      </c>
      <c r="E129">
        <v>52.616</v>
      </c>
      <c r="F129">
        <v>55.911999999999999</v>
      </c>
      <c r="G129">
        <v>166.07</v>
      </c>
      <c r="H129">
        <v>223.03</v>
      </c>
      <c r="I129">
        <v>235</v>
      </c>
      <c r="J129">
        <v>116.44</v>
      </c>
      <c r="K129">
        <v>0.62265999999999999</v>
      </c>
      <c r="L129">
        <v>1.6215999999999999E-5</v>
      </c>
      <c r="M129">
        <v>1.9879000000000001E-2</v>
      </c>
      <c r="N129" t="s">
        <v>238</v>
      </c>
    </row>
    <row r="130" spans="1:14">
      <c r="A130">
        <v>424.96</v>
      </c>
      <c r="B130">
        <v>7</v>
      </c>
      <c r="C130">
        <v>50.853000000000002</v>
      </c>
      <c r="D130">
        <v>1.9664999999999998E-2</v>
      </c>
      <c r="E130">
        <v>52.561999999999998</v>
      </c>
      <c r="F130">
        <v>55.838000000000001</v>
      </c>
      <c r="G130">
        <v>165.33</v>
      </c>
      <c r="H130">
        <v>223.13</v>
      </c>
      <c r="I130">
        <v>235.46</v>
      </c>
      <c r="J130">
        <v>115.81</v>
      </c>
      <c r="K130">
        <v>0.62848000000000004</v>
      </c>
      <c r="L130">
        <v>1.6256000000000002E-5</v>
      </c>
      <c r="M130">
        <v>1.992E-2</v>
      </c>
      <c r="N130" t="s">
        <v>238</v>
      </c>
    </row>
    <row r="131" spans="1:14">
      <c r="A131">
        <v>424.96</v>
      </c>
      <c r="B131">
        <v>7.5</v>
      </c>
      <c r="C131">
        <v>54.811999999999998</v>
      </c>
      <c r="D131">
        <v>1.8244E-2</v>
      </c>
      <c r="E131">
        <v>52.506999999999998</v>
      </c>
      <c r="F131">
        <v>55.764000000000003</v>
      </c>
      <c r="G131">
        <v>164.62</v>
      </c>
      <c r="H131">
        <v>223.23</v>
      </c>
      <c r="I131">
        <v>235.94</v>
      </c>
      <c r="J131">
        <v>115.17</v>
      </c>
      <c r="K131">
        <v>0.63441999999999998</v>
      </c>
      <c r="L131">
        <v>1.6297E-5</v>
      </c>
      <c r="M131">
        <v>1.9963000000000002E-2</v>
      </c>
      <c r="N131" t="s">
        <v>238</v>
      </c>
    </row>
    <row r="132" spans="1:14">
      <c r="A132">
        <v>424.96</v>
      </c>
      <c r="B132">
        <v>8</v>
      </c>
      <c r="C132">
        <v>58.820999999999998</v>
      </c>
      <c r="D132">
        <v>1.7000999999999999E-2</v>
      </c>
      <c r="E132">
        <v>52.451000000000001</v>
      </c>
      <c r="F132">
        <v>55.688000000000002</v>
      </c>
      <c r="G132">
        <v>163.95</v>
      </c>
      <c r="H132">
        <v>223.33</v>
      </c>
      <c r="I132">
        <v>236.44</v>
      </c>
      <c r="J132">
        <v>114.53</v>
      </c>
      <c r="K132">
        <v>0.64048000000000005</v>
      </c>
      <c r="L132">
        <v>1.6339999999999999E-5</v>
      </c>
      <c r="M132">
        <v>2.0008999999999999E-2</v>
      </c>
      <c r="N132" t="s">
        <v>238</v>
      </c>
    </row>
    <row r="133" spans="1:14">
      <c r="A133">
        <v>424.96</v>
      </c>
      <c r="B133">
        <v>8.5</v>
      </c>
      <c r="C133">
        <v>62.884</v>
      </c>
      <c r="D133">
        <v>1.5901999999999999E-2</v>
      </c>
      <c r="E133">
        <v>52.395000000000003</v>
      </c>
      <c r="F133">
        <v>55.612000000000002</v>
      </c>
      <c r="G133">
        <v>163.31</v>
      </c>
      <c r="H133">
        <v>223.44</v>
      </c>
      <c r="I133">
        <v>236.95</v>
      </c>
      <c r="J133">
        <v>113.87</v>
      </c>
      <c r="K133">
        <v>0.64666999999999997</v>
      </c>
      <c r="L133">
        <v>1.6385999999999999E-5</v>
      </c>
      <c r="M133">
        <v>2.0056999999999998E-2</v>
      </c>
      <c r="N133" t="s">
        <v>238</v>
      </c>
    </row>
    <row r="134" spans="1:14">
      <c r="A134">
        <v>424.96</v>
      </c>
      <c r="B134">
        <v>9</v>
      </c>
      <c r="C134">
        <v>67</v>
      </c>
      <c r="D134">
        <v>1.4925000000000001E-2</v>
      </c>
      <c r="E134">
        <v>52.338000000000001</v>
      </c>
      <c r="F134">
        <v>55.534999999999997</v>
      </c>
      <c r="G134">
        <v>162.69999999999999</v>
      </c>
      <c r="H134">
        <v>223.54</v>
      </c>
      <c r="I134">
        <v>237.49</v>
      </c>
      <c r="J134">
        <v>113.22</v>
      </c>
      <c r="K134">
        <v>0.65298</v>
      </c>
      <c r="L134">
        <v>1.6433E-5</v>
      </c>
      <c r="M134">
        <v>2.0107E-2</v>
      </c>
      <c r="N134" t="s">
        <v>238</v>
      </c>
    </row>
    <row r="135" spans="1:14">
      <c r="A135">
        <v>424.96</v>
      </c>
      <c r="B135">
        <v>9.5</v>
      </c>
      <c r="C135">
        <v>71.173000000000002</v>
      </c>
      <c r="D135">
        <v>1.405E-2</v>
      </c>
      <c r="E135">
        <v>52.28</v>
      </c>
      <c r="F135">
        <v>55.457000000000001</v>
      </c>
      <c r="G135">
        <v>162.11000000000001</v>
      </c>
      <c r="H135">
        <v>223.65</v>
      </c>
      <c r="I135">
        <v>238.05</v>
      </c>
      <c r="J135">
        <v>112.55</v>
      </c>
      <c r="K135">
        <v>0.65942000000000001</v>
      </c>
      <c r="L135">
        <v>1.6483000000000001E-5</v>
      </c>
      <c r="M135">
        <v>2.0160000000000001E-2</v>
      </c>
      <c r="N135" t="s">
        <v>238</v>
      </c>
    </row>
    <row r="136" spans="1:14">
      <c r="A136">
        <v>424.96</v>
      </c>
      <c r="B136">
        <v>10</v>
      </c>
      <c r="C136">
        <v>75.403000000000006</v>
      </c>
      <c r="D136">
        <v>1.3261999999999999E-2</v>
      </c>
      <c r="E136">
        <v>52.220999999999997</v>
      </c>
      <c r="F136">
        <v>55.378</v>
      </c>
      <c r="G136">
        <v>161.54</v>
      </c>
      <c r="H136">
        <v>223.77</v>
      </c>
      <c r="I136">
        <v>238.63</v>
      </c>
      <c r="J136">
        <v>111.88</v>
      </c>
      <c r="K136">
        <v>0.66598999999999997</v>
      </c>
      <c r="L136">
        <v>1.6535999999999999E-5</v>
      </c>
      <c r="M136">
        <v>2.0215E-2</v>
      </c>
      <c r="N136" t="s">
        <v>238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9859F-890B-4B69-A00C-77EA227187AC}">
  <dimension ref="A1:N138"/>
  <sheetViews>
    <sheetView workbookViewId="0"/>
  </sheetViews>
  <sheetFormatPr defaultRowHeight="15"/>
  <sheetData>
    <row r="1" spans="1:14">
      <c r="A1" t="s">
        <v>223</v>
      </c>
      <c r="B1" t="s">
        <v>224</v>
      </c>
      <c r="C1" t="s">
        <v>225</v>
      </c>
      <c r="D1" t="s">
        <v>226</v>
      </c>
      <c r="E1" t="s">
        <v>227</v>
      </c>
      <c r="F1" t="s">
        <v>228</v>
      </c>
      <c r="G1" t="s">
        <v>229</v>
      </c>
      <c r="H1" t="s">
        <v>230</v>
      </c>
      <c r="I1" t="s">
        <v>231</v>
      </c>
      <c r="J1" t="s">
        <v>232</v>
      </c>
      <c r="K1" t="s">
        <v>233</v>
      </c>
      <c r="L1" t="s">
        <v>234</v>
      </c>
      <c r="M1" t="s">
        <v>235</v>
      </c>
      <c r="N1" t="s">
        <v>236</v>
      </c>
    </row>
    <row r="2" spans="1:14">
      <c r="A2">
        <v>295.88</v>
      </c>
      <c r="B2">
        <v>1</v>
      </c>
      <c r="C2">
        <v>864.36</v>
      </c>
      <c r="D2">
        <v>1.1569E-3</v>
      </c>
      <c r="E2">
        <v>-14.939</v>
      </c>
      <c r="F2">
        <v>-14.929</v>
      </c>
      <c r="G2">
        <v>-44.018999999999998</v>
      </c>
      <c r="H2">
        <v>115.7</v>
      </c>
      <c r="I2">
        <v>156.07</v>
      </c>
      <c r="J2">
        <v>1312.6</v>
      </c>
      <c r="K2">
        <v>-4.6538000000000003E-2</v>
      </c>
      <c r="L2">
        <v>5.6766E-4</v>
      </c>
      <c r="M2">
        <v>0.13103000000000001</v>
      </c>
      <c r="N2" t="s">
        <v>237</v>
      </c>
    </row>
    <row r="3" spans="1:14">
      <c r="A3">
        <v>295.88</v>
      </c>
      <c r="B3">
        <v>1.5</v>
      </c>
      <c r="C3">
        <v>864.39</v>
      </c>
      <c r="D3">
        <v>1.1569E-3</v>
      </c>
      <c r="E3">
        <v>-14.941000000000001</v>
      </c>
      <c r="F3">
        <v>-14.925000000000001</v>
      </c>
      <c r="G3">
        <v>-44.024999999999999</v>
      </c>
      <c r="H3">
        <v>115.7</v>
      </c>
      <c r="I3">
        <v>156.07</v>
      </c>
      <c r="J3">
        <v>1312.8</v>
      </c>
      <c r="K3">
        <v>-4.6544000000000002E-2</v>
      </c>
      <c r="L3">
        <v>5.6791000000000003E-4</v>
      </c>
      <c r="M3">
        <v>0.13103999999999999</v>
      </c>
      <c r="N3" t="s">
        <v>237</v>
      </c>
    </row>
    <row r="4" spans="1:14">
      <c r="A4">
        <v>295.88</v>
      </c>
      <c r="B4">
        <v>2</v>
      </c>
      <c r="C4">
        <v>864.43</v>
      </c>
      <c r="D4">
        <v>1.1567999999999999E-3</v>
      </c>
      <c r="E4">
        <v>-14.943</v>
      </c>
      <c r="F4">
        <v>-14.922000000000001</v>
      </c>
      <c r="G4">
        <v>-44.030999999999999</v>
      </c>
      <c r="H4">
        <v>115.7</v>
      </c>
      <c r="I4">
        <v>156.06</v>
      </c>
      <c r="J4">
        <v>1313.1</v>
      </c>
      <c r="K4">
        <v>-4.6549E-2</v>
      </c>
      <c r="L4">
        <v>5.6815000000000001E-4</v>
      </c>
      <c r="M4">
        <v>0.13106000000000001</v>
      </c>
      <c r="N4" t="s">
        <v>237</v>
      </c>
    </row>
    <row r="5" spans="1:14">
      <c r="A5">
        <v>295.88</v>
      </c>
      <c r="B5">
        <v>2.5</v>
      </c>
      <c r="C5">
        <v>864.47</v>
      </c>
      <c r="D5">
        <v>1.1567999999999999E-3</v>
      </c>
      <c r="E5">
        <v>-14.945</v>
      </c>
      <c r="F5">
        <v>-14.917999999999999</v>
      </c>
      <c r="G5">
        <v>-44.036000000000001</v>
      </c>
      <c r="H5">
        <v>115.7</v>
      </c>
      <c r="I5">
        <v>156.06</v>
      </c>
      <c r="J5">
        <v>1313.4</v>
      </c>
      <c r="K5">
        <v>-4.6554999999999999E-2</v>
      </c>
      <c r="L5">
        <v>5.6839E-4</v>
      </c>
      <c r="M5">
        <v>0.13108</v>
      </c>
      <c r="N5" t="s">
        <v>237</v>
      </c>
    </row>
    <row r="6" spans="1:14">
      <c r="A6">
        <v>295.88</v>
      </c>
      <c r="B6">
        <v>3</v>
      </c>
      <c r="C6">
        <v>864.51</v>
      </c>
      <c r="D6">
        <v>1.1567000000000001E-3</v>
      </c>
      <c r="E6">
        <v>-14.946</v>
      </c>
      <c r="F6">
        <v>-14.914</v>
      </c>
      <c r="G6">
        <v>-44.042000000000002</v>
      </c>
      <c r="H6">
        <v>115.7</v>
      </c>
      <c r="I6">
        <v>156.06</v>
      </c>
      <c r="J6">
        <v>1313.6</v>
      </c>
      <c r="K6">
        <v>-4.6560999999999998E-2</v>
      </c>
      <c r="L6">
        <v>5.6862999999999998E-4</v>
      </c>
      <c r="M6">
        <v>0.13109000000000001</v>
      </c>
      <c r="N6" t="s">
        <v>237</v>
      </c>
    </row>
    <row r="7" spans="1:14">
      <c r="A7">
        <v>295.88</v>
      </c>
      <c r="B7">
        <v>3.5</v>
      </c>
      <c r="C7">
        <v>864.55</v>
      </c>
      <c r="D7">
        <v>1.1567000000000001E-3</v>
      </c>
      <c r="E7">
        <v>-14.948</v>
      </c>
      <c r="F7">
        <v>-14.911</v>
      </c>
      <c r="G7">
        <v>-44.048000000000002</v>
      </c>
      <c r="H7">
        <v>115.71</v>
      </c>
      <c r="I7">
        <v>156.05000000000001</v>
      </c>
      <c r="J7">
        <v>1313.9</v>
      </c>
      <c r="K7">
        <v>-4.6566000000000003E-2</v>
      </c>
      <c r="L7">
        <v>5.6888000000000001E-4</v>
      </c>
      <c r="M7">
        <v>0.13111</v>
      </c>
      <c r="N7" t="s">
        <v>237</v>
      </c>
    </row>
    <row r="8" spans="1:14">
      <c r="A8">
        <v>295.88</v>
      </c>
      <c r="B8">
        <v>4</v>
      </c>
      <c r="C8">
        <v>864.59</v>
      </c>
      <c r="D8">
        <v>1.1566E-3</v>
      </c>
      <c r="E8">
        <v>-14.95</v>
      </c>
      <c r="F8">
        <v>-14.907</v>
      </c>
      <c r="G8">
        <v>-44.054000000000002</v>
      </c>
      <c r="H8">
        <v>115.71</v>
      </c>
      <c r="I8">
        <v>156.05000000000001</v>
      </c>
      <c r="J8">
        <v>1314.1</v>
      </c>
      <c r="K8">
        <v>-4.6572000000000002E-2</v>
      </c>
      <c r="L8">
        <v>5.6912E-4</v>
      </c>
      <c r="M8">
        <v>0.13113</v>
      </c>
      <c r="N8" t="s">
        <v>237</v>
      </c>
    </row>
    <row r="9" spans="1:14">
      <c r="A9">
        <v>295.88</v>
      </c>
      <c r="B9">
        <v>4.5</v>
      </c>
      <c r="C9">
        <v>864.63</v>
      </c>
      <c r="D9">
        <v>1.1566E-3</v>
      </c>
      <c r="E9">
        <v>-14.951000000000001</v>
      </c>
      <c r="F9">
        <v>-14.903</v>
      </c>
      <c r="G9">
        <v>-44.058999999999997</v>
      </c>
      <c r="H9">
        <v>115.71</v>
      </c>
      <c r="I9">
        <v>156.04</v>
      </c>
      <c r="J9">
        <v>1314.4</v>
      </c>
      <c r="K9">
        <v>-4.6578000000000001E-2</v>
      </c>
      <c r="L9">
        <v>5.6935999999999998E-4</v>
      </c>
      <c r="M9">
        <v>0.13114000000000001</v>
      </c>
      <c r="N9" t="s">
        <v>237</v>
      </c>
    </row>
    <row r="10" spans="1:14">
      <c r="A10">
        <v>295.88</v>
      </c>
      <c r="B10">
        <v>5</v>
      </c>
      <c r="C10">
        <v>864.67</v>
      </c>
      <c r="D10">
        <v>1.1565E-3</v>
      </c>
      <c r="E10">
        <v>-14.952999999999999</v>
      </c>
      <c r="F10">
        <v>-14.9</v>
      </c>
      <c r="G10">
        <v>-44.064999999999998</v>
      </c>
      <c r="H10">
        <v>115.71</v>
      </c>
      <c r="I10">
        <v>156.04</v>
      </c>
      <c r="J10">
        <v>1314.7</v>
      </c>
      <c r="K10">
        <v>-4.6584E-2</v>
      </c>
      <c r="L10">
        <v>5.6961000000000002E-4</v>
      </c>
      <c r="M10">
        <v>0.13116</v>
      </c>
      <c r="N10" t="s">
        <v>237</v>
      </c>
    </row>
    <row r="11" spans="1:14">
      <c r="A11">
        <v>295.88</v>
      </c>
      <c r="B11">
        <v>5.5</v>
      </c>
      <c r="C11">
        <v>864.71</v>
      </c>
      <c r="D11">
        <v>1.1565E-3</v>
      </c>
      <c r="E11">
        <v>-14.955</v>
      </c>
      <c r="F11">
        <v>-14.896000000000001</v>
      </c>
      <c r="G11">
        <v>-44.070999999999998</v>
      </c>
      <c r="H11">
        <v>115.71</v>
      </c>
      <c r="I11">
        <v>156.03</v>
      </c>
      <c r="J11">
        <v>1314.9</v>
      </c>
      <c r="K11">
        <v>-4.6588999999999998E-2</v>
      </c>
      <c r="L11">
        <v>5.6985E-4</v>
      </c>
      <c r="M11">
        <v>0.13117999999999999</v>
      </c>
      <c r="N11" t="s">
        <v>237</v>
      </c>
    </row>
    <row r="12" spans="1:14">
      <c r="A12">
        <v>295.88</v>
      </c>
      <c r="B12">
        <v>6</v>
      </c>
      <c r="C12">
        <v>864.75</v>
      </c>
      <c r="D12">
        <v>1.1563999999999999E-3</v>
      </c>
      <c r="E12">
        <v>-14.956</v>
      </c>
      <c r="F12">
        <v>-14.891999999999999</v>
      </c>
      <c r="G12">
        <v>-44.076000000000001</v>
      </c>
      <c r="H12">
        <v>115.72</v>
      </c>
      <c r="I12">
        <v>156.03</v>
      </c>
      <c r="J12">
        <v>1315.2</v>
      </c>
      <c r="K12">
        <v>-4.6594999999999998E-2</v>
      </c>
      <c r="L12">
        <v>5.7008999999999998E-4</v>
      </c>
      <c r="M12">
        <v>0.13119</v>
      </c>
      <c r="N12" t="s">
        <v>237</v>
      </c>
    </row>
    <row r="13" spans="1:14">
      <c r="A13">
        <v>295.88</v>
      </c>
      <c r="B13">
        <v>6.5</v>
      </c>
      <c r="C13">
        <v>864.79</v>
      </c>
      <c r="D13">
        <v>1.1563999999999999E-3</v>
      </c>
      <c r="E13">
        <v>-14.958</v>
      </c>
      <c r="F13">
        <v>-14.888999999999999</v>
      </c>
      <c r="G13">
        <v>-44.082000000000001</v>
      </c>
      <c r="H13">
        <v>115.72</v>
      </c>
      <c r="I13">
        <v>156.03</v>
      </c>
      <c r="J13">
        <v>1315.4</v>
      </c>
      <c r="K13">
        <v>-4.6600999999999997E-2</v>
      </c>
      <c r="L13">
        <v>5.7034000000000002E-4</v>
      </c>
      <c r="M13">
        <v>0.13120999999999999</v>
      </c>
      <c r="N13" t="s">
        <v>237</v>
      </c>
    </row>
    <row r="14" spans="1:14">
      <c r="A14">
        <v>295.88</v>
      </c>
      <c r="B14">
        <v>7</v>
      </c>
      <c r="C14">
        <v>864.82</v>
      </c>
      <c r="D14">
        <v>1.1563000000000001E-3</v>
      </c>
      <c r="E14">
        <v>-14.96</v>
      </c>
      <c r="F14">
        <v>-14.885</v>
      </c>
      <c r="G14">
        <v>-44.088000000000001</v>
      </c>
      <c r="H14">
        <v>115.72</v>
      </c>
      <c r="I14">
        <v>156.02000000000001</v>
      </c>
      <c r="J14">
        <v>1315.7</v>
      </c>
      <c r="K14">
        <v>-4.6606000000000002E-2</v>
      </c>
      <c r="L14">
        <v>5.7058E-4</v>
      </c>
      <c r="M14">
        <v>0.13123000000000001</v>
      </c>
      <c r="N14" t="s">
        <v>237</v>
      </c>
    </row>
    <row r="15" spans="1:14">
      <c r="A15">
        <v>295.88</v>
      </c>
      <c r="B15">
        <v>7.5</v>
      </c>
      <c r="C15">
        <v>864.86</v>
      </c>
      <c r="D15">
        <v>1.1563000000000001E-3</v>
      </c>
      <c r="E15">
        <v>-14.961</v>
      </c>
      <c r="F15">
        <v>-14.882</v>
      </c>
      <c r="G15">
        <v>-44.094000000000001</v>
      </c>
      <c r="H15">
        <v>115.72</v>
      </c>
      <c r="I15">
        <v>156.02000000000001</v>
      </c>
      <c r="J15">
        <v>1315.9</v>
      </c>
      <c r="K15">
        <v>-4.6612000000000001E-2</v>
      </c>
      <c r="L15">
        <v>5.7081999999999999E-4</v>
      </c>
      <c r="M15">
        <v>0.13125000000000001</v>
      </c>
      <c r="N15" t="s">
        <v>237</v>
      </c>
    </row>
    <row r="16" spans="1:14">
      <c r="A16">
        <v>295.88</v>
      </c>
      <c r="B16">
        <v>8</v>
      </c>
      <c r="C16">
        <v>864.9</v>
      </c>
      <c r="D16">
        <v>1.1562E-3</v>
      </c>
      <c r="E16">
        <v>-14.962999999999999</v>
      </c>
      <c r="F16">
        <v>-14.878</v>
      </c>
      <c r="G16">
        <v>-44.098999999999997</v>
      </c>
      <c r="H16">
        <v>115.72</v>
      </c>
      <c r="I16">
        <v>156.01</v>
      </c>
      <c r="J16">
        <v>1316.2</v>
      </c>
      <c r="K16">
        <v>-4.6616999999999999E-2</v>
      </c>
      <c r="L16">
        <v>5.7107000000000002E-4</v>
      </c>
      <c r="M16">
        <v>0.13125999999999999</v>
      </c>
      <c r="N16" t="s">
        <v>237</v>
      </c>
    </row>
    <row r="17" spans="1:14">
      <c r="A17">
        <v>295.88</v>
      </c>
      <c r="B17">
        <v>8.5</v>
      </c>
      <c r="C17">
        <v>864.94</v>
      </c>
      <c r="D17">
        <v>1.1561E-3</v>
      </c>
      <c r="E17">
        <v>-14.965</v>
      </c>
      <c r="F17">
        <v>-14.874000000000001</v>
      </c>
      <c r="G17">
        <v>-44.104999999999997</v>
      </c>
      <c r="H17">
        <v>115.73</v>
      </c>
      <c r="I17">
        <v>156.01</v>
      </c>
      <c r="J17">
        <v>1316.5</v>
      </c>
      <c r="K17">
        <v>-4.6622999999999998E-2</v>
      </c>
      <c r="L17">
        <v>5.7131E-4</v>
      </c>
      <c r="M17">
        <v>0.13128000000000001</v>
      </c>
      <c r="N17" t="s">
        <v>237</v>
      </c>
    </row>
    <row r="18" spans="1:14">
      <c r="A18">
        <v>295.88</v>
      </c>
      <c r="B18">
        <v>9</v>
      </c>
      <c r="C18">
        <v>864.98</v>
      </c>
      <c r="D18">
        <v>1.1561E-3</v>
      </c>
      <c r="E18">
        <v>-14.967000000000001</v>
      </c>
      <c r="F18">
        <v>-14.871</v>
      </c>
      <c r="G18">
        <v>-44.110999999999997</v>
      </c>
      <c r="H18">
        <v>115.73</v>
      </c>
      <c r="I18">
        <v>156</v>
      </c>
      <c r="J18">
        <v>1316.7</v>
      </c>
      <c r="K18">
        <v>-4.6628999999999997E-2</v>
      </c>
      <c r="L18">
        <v>5.7154999999999999E-4</v>
      </c>
      <c r="M18">
        <v>0.1313</v>
      </c>
      <c r="N18" t="s">
        <v>237</v>
      </c>
    </row>
    <row r="19" spans="1:14">
      <c r="A19">
        <v>295.88</v>
      </c>
      <c r="B19">
        <v>9.5</v>
      </c>
      <c r="C19">
        <v>865.02</v>
      </c>
      <c r="D19">
        <v>1.1559999999999999E-3</v>
      </c>
      <c r="E19">
        <v>-14.968</v>
      </c>
      <c r="F19">
        <v>-14.867000000000001</v>
      </c>
      <c r="G19">
        <v>-44.116</v>
      </c>
      <c r="H19">
        <v>115.73</v>
      </c>
      <c r="I19">
        <v>156</v>
      </c>
      <c r="J19">
        <v>1317</v>
      </c>
      <c r="K19">
        <v>-4.6634000000000002E-2</v>
      </c>
      <c r="L19">
        <v>5.7180000000000002E-4</v>
      </c>
      <c r="M19">
        <v>0.13131000000000001</v>
      </c>
      <c r="N19" t="s">
        <v>237</v>
      </c>
    </row>
    <row r="20" spans="1:14">
      <c r="A20">
        <v>295.88</v>
      </c>
      <c r="B20">
        <v>10</v>
      </c>
      <c r="C20">
        <v>865.06</v>
      </c>
      <c r="D20">
        <v>1.1559999999999999E-3</v>
      </c>
      <c r="E20">
        <v>-14.97</v>
      </c>
      <c r="F20">
        <v>-14.863</v>
      </c>
      <c r="G20">
        <v>-44.122</v>
      </c>
      <c r="H20">
        <v>115.73</v>
      </c>
      <c r="I20">
        <v>155.99</v>
      </c>
      <c r="J20">
        <v>1317.2</v>
      </c>
      <c r="K20">
        <v>-4.6640000000000001E-2</v>
      </c>
      <c r="L20">
        <v>5.7204000000000001E-4</v>
      </c>
      <c r="M20">
        <v>0.13133</v>
      </c>
      <c r="N20" t="s">
        <v>237</v>
      </c>
    </row>
    <row r="21" spans="1:14">
      <c r="A21">
        <v>355.05</v>
      </c>
      <c r="B21">
        <v>1</v>
      </c>
      <c r="C21">
        <v>808</v>
      </c>
      <c r="D21">
        <v>1.2375999999999999E-3</v>
      </c>
      <c r="E21">
        <v>-5.1654</v>
      </c>
      <c r="F21">
        <v>-5.1539999999999999</v>
      </c>
      <c r="G21">
        <v>-13.954000000000001</v>
      </c>
      <c r="H21">
        <v>132.58000000000001</v>
      </c>
      <c r="I21">
        <v>174.73</v>
      </c>
      <c r="J21">
        <v>1071</v>
      </c>
      <c r="K21">
        <v>-3.7072000000000001E-2</v>
      </c>
      <c r="L21">
        <v>3.1199999999999999E-4</v>
      </c>
      <c r="M21">
        <v>0.11476</v>
      </c>
      <c r="N21" t="s">
        <v>237</v>
      </c>
    </row>
    <row r="22" spans="1:14">
      <c r="A22">
        <v>355.05</v>
      </c>
      <c r="B22">
        <v>1.5</v>
      </c>
      <c r="C22">
        <v>808.06</v>
      </c>
      <c r="D22">
        <v>1.2375000000000001E-3</v>
      </c>
      <c r="E22">
        <v>-5.1679000000000004</v>
      </c>
      <c r="F22">
        <v>-5.1508000000000003</v>
      </c>
      <c r="G22">
        <v>-13.961</v>
      </c>
      <c r="H22">
        <v>132.58000000000001</v>
      </c>
      <c r="I22">
        <v>174.72</v>
      </c>
      <c r="J22">
        <v>1071.3</v>
      </c>
      <c r="K22">
        <v>-3.7085E-2</v>
      </c>
      <c r="L22">
        <v>3.1213999999999998E-4</v>
      </c>
      <c r="M22">
        <v>0.11477999999999999</v>
      </c>
      <c r="N22" t="s">
        <v>237</v>
      </c>
    </row>
    <row r="23" spans="1:14">
      <c r="A23">
        <v>355.05</v>
      </c>
      <c r="B23">
        <v>2</v>
      </c>
      <c r="C23">
        <v>808.11</v>
      </c>
      <c r="D23">
        <v>1.2375000000000001E-3</v>
      </c>
      <c r="E23">
        <v>-5.1703000000000001</v>
      </c>
      <c r="F23">
        <v>-5.1475</v>
      </c>
      <c r="G23">
        <v>-13.968</v>
      </c>
      <c r="H23">
        <v>132.59</v>
      </c>
      <c r="I23">
        <v>174.71</v>
      </c>
      <c r="J23">
        <v>1071.7</v>
      </c>
      <c r="K23">
        <v>-3.7097999999999999E-2</v>
      </c>
      <c r="L23">
        <v>3.1229000000000001E-4</v>
      </c>
      <c r="M23">
        <v>0.1148</v>
      </c>
      <c r="N23" t="s">
        <v>237</v>
      </c>
    </row>
    <row r="24" spans="1:14">
      <c r="A24">
        <v>355.05</v>
      </c>
      <c r="B24">
        <v>2.5</v>
      </c>
      <c r="C24">
        <v>808.17</v>
      </c>
      <c r="D24">
        <v>1.2374E-3</v>
      </c>
      <c r="E24">
        <v>-5.1727999999999996</v>
      </c>
      <c r="F24">
        <v>-5.1443000000000003</v>
      </c>
      <c r="G24">
        <v>-13.975</v>
      </c>
      <c r="H24">
        <v>132.59</v>
      </c>
      <c r="I24">
        <v>174.7</v>
      </c>
      <c r="J24">
        <v>1072</v>
      </c>
      <c r="K24">
        <v>-3.7110999999999998E-2</v>
      </c>
      <c r="L24">
        <v>3.1242999999999999E-4</v>
      </c>
      <c r="M24">
        <v>0.11482000000000001</v>
      </c>
      <c r="N24" t="s">
        <v>237</v>
      </c>
    </row>
    <row r="25" spans="1:14">
      <c r="A25">
        <v>355.05</v>
      </c>
      <c r="B25">
        <v>3</v>
      </c>
      <c r="C25">
        <v>808.23</v>
      </c>
      <c r="D25">
        <v>1.2373E-3</v>
      </c>
      <c r="E25">
        <v>-5.1752000000000002</v>
      </c>
      <c r="F25">
        <v>-5.141</v>
      </c>
      <c r="G25">
        <v>-13.981999999999999</v>
      </c>
      <c r="H25">
        <v>132.59</v>
      </c>
      <c r="I25">
        <v>174.69</v>
      </c>
      <c r="J25">
        <v>1072.3</v>
      </c>
      <c r="K25">
        <v>-3.7123999999999997E-2</v>
      </c>
      <c r="L25">
        <v>3.1257000000000002E-4</v>
      </c>
      <c r="M25">
        <v>0.11484999999999999</v>
      </c>
      <c r="N25" t="s">
        <v>237</v>
      </c>
    </row>
    <row r="26" spans="1:14">
      <c r="A26">
        <v>355.05</v>
      </c>
      <c r="B26">
        <v>3.5</v>
      </c>
      <c r="C26">
        <v>808.28</v>
      </c>
      <c r="D26">
        <v>1.2371999999999999E-3</v>
      </c>
      <c r="E26">
        <v>-5.1776999999999997</v>
      </c>
      <c r="F26">
        <v>-5.1378000000000004</v>
      </c>
      <c r="G26">
        <v>-13.989000000000001</v>
      </c>
      <c r="H26">
        <v>132.59</v>
      </c>
      <c r="I26">
        <v>174.68</v>
      </c>
      <c r="J26">
        <v>1072.7</v>
      </c>
      <c r="K26">
        <v>-3.7137000000000003E-2</v>
      </c>
      <c r="L26">
        <v>3.1271000000000001E-4</v>
      </c>
      <c r="M26">
        <v>0.11487</v>
      </c>
      <c r="N26" t="s">
        <v>237</v>
      </c>
    </row>
    <row r="27" spans="1:14">
      <c r="A27">
        <v>355.05</v>
      </c>
      <c r="B27">
        <v>4</v>
      </c>
      <c r="C27">
        <v>808.34</v>
      </c>
      <c r="D27">
        <v>1.2371000000000001E-3</v>
      </c>
      <c r="E27">
        <v>-5.1801000000000004</v>
      </c>
      <c r="F27">
        <v>-5.1345000000000001</v>
      </c>
      <c r="G27">
        <v>-13.996</v>
      </c>
      <c r="H27">
        <v>132.59</v>
      </c>
      <c r="I27">
        <v>174.67</v>
      </c>
      <c r="J27">
        <v>1073</v>
      </c>
      <c r="K27">
        <v>-3.7150000000000002E-2</v>
      </c>
      <c r="L27">
        <v>3.1285999999999998E-4</v>
      </c>
      <c r="M27">
        <v>0.11489000000000001</v>
      </c>
      <c r="N27" t="s">
        <v>237</v>
      </c>
    </row>
    <row r="28" spans="1:14">
      <c r="A28">
        <v>355.05</v>
      </c>
      <c r="B28">
        <v>4.5</v>
      </c>
      <c r="C28">
        <v>808.4</v>
      </c>
      <c r="D28">
        <v>1.237E-3</v>
      </c>
      <c r="E28">
        <v>-5.1825999999999999</v>
      </c>
      <c r="F28">
        <v>-5.1313000000000004</v>
      </c>
      <c r="G28">
        <v>-14.003</v>
      </c>
      <c r="H28">
        <v>132.59</v>
      </c>
      <c r="I28">
        <v>174.66</v>
      </c>
      <c r="J28">
        <v>1073.4000000000001</v>
      </c>
      <c r="K28">
        <v>-3.7163000000000002E-2</v>
      </c>
      <c r="L28">
        <v>3.1300000000000002E-4</v>
      </c>
      <c r="M28">
        <v>0.11491</v>
      </c>
      <c r="N28" t="s">
        <v>237</v>
      </c>
    </row>
    <row r="29" spans="1:14">
      <c r="A29">
        <v>355.05</v>
      </c>
      <c r="B29">
        <v>5</v>
      </c>
      <c r="C29">
        <v>808.46</v>
      </c>
      <c r="D29">
        <v>1.2369E-3</v>
      </c>
      <c r="E29">
        <v>-5.1849999999999996</v>
      </c>
      <c r="F29">
        <v>-5.1280000000000001</v>
      </c>
      <c r="G29">
        <v>-14.009</v>
      </c>
      <c r="H29">
        <v>132.6</v>
      </c>
      <c r="I29">
        <v>174.65</v>
      </c>
      <c r="J29">
        <v>1073.7</v>
      </c>
      <c r="K29">
        <v>-3.7175E-2</v>
      </c>
      <c r="L29">
        <v>3.1314E-4</v>
      </c>
      <c r="M29">
        <v>0.11494</v>
      </c>
      <c r="N29" t="s">
        <v>237</v>
      </c>
    </row>
    <row r="30" spans="1:14">
      <c r="A30">
        <v>355.05</v>
      </c>
      <c r="B30">
        <v>5.5</v>
      </c>
      <c r="C30">
        <v>808.51</v>
      </c>
      <c r="D30">
        <v>1.2367999999999999E-3</v>
      </c>
      <c r="E30">
        <v>-5.1875</v>
      </c>
      <c r="F30">
        <v>-5.1247999999999996</v>
      </c>
      <c r="G30">
        <v>-14.016</v>
      </c>
      <c r="H30">
        <v>132.6</v>
      </c>
      <c r="I30">
        <v>174.64</v>
      </c>
      <c r="J30">
        <v>1074</v>
      </c>
      <c r="K30">
        <v>-3.7187999999999999E-2</v>
      </c>
      <c r="L30">
        <v>3.1327999999999998E-4</v>
      </c>
      <c r="M30">
        <v>0.11496000000000001</v>
      </c>
      <c r="N30" t="s">
        <v>237</v>
      </c>
    </row>
    <row r="31" spans="1:14">
      <c r="A31">
        <v>355.05</v>
      </c>
      <c r="B31">
        <v>6</v>
      </c>
      <c r="C31">
        <v>808.57</v>
      </c>
      <c r="D31">
        <v>1.2367999999999999E-3</v>
      </c>
      <c r="E31">
        <v>-5.1898999999999997</v>
      </c>
      <c r="F31">
        <v>-5.1215999999999999</v>
      </c>
      <c r="G31">
        <v>-14.023</v>
      </c>
      <c r="H31">
        <v>132.6</v>
      </c>
      <c r="I31">
        <v>174.63</v>
      </c>
      <c r="J31">
        <v>1074.4000000000001</v>
      </c>
      <c r="K31">
        <v>-3.7200999999999998E-2</v>
      </c>
      <c r="L31">
        <v>3.1342000000000002E-4</v>
      </c>
      <c r="M31">
        <v>0.11498</v>
      </c>
      <c r="N31" t="s">
        <v>237</v>
      </c>
    </row>
    <row r="32" spans="1:14">
      <c r="A32">
        <v>355.05</v>
      </c>
      <c r="B32">
        <v>6.5</v>
      </c>
      <c r="C32">
        <v>808.63</v>
      </c>
      <c r="D32">
        <v>1.2367000000000001E-3</v>
      </c>
      <c r="E32">
        <v>-5.1924000000000001</v>
      </c>
      <c r="F32">
        <v>-5.1182999999999996</v>
      </c>
      <c r="G32">
        <v>-14.03</v>
      </c>
      <c r="H32">
        <v>132.6</v>
      </c>
      <c r="I32">
        <v>174.62</v>
      </c>
      <c r="J32">
        <v>1074.7</v>
      </c>
      <c r="K32">
        <v>-3.7213999999999997E-2</v>
      </c>
      <c r="L32">
        <v>3.1356999999999999E-4</v>
      </c>
      <c r="M32">
        <v>0.115</v>
      </c>
      <c r="N32" t="s">
        <v>237</v>
      </c>
    </row>
    <row r="33" spans="1:14">
      <c r="A33">
        <v>355.05</v>
      </c>
      <c r="B33">
        <v>7</v>
      </c>
      <c r="C33">
        <v>808.68</v>
      </c>
      <c r="D33">
        <v>1.2366E-3</v>
      </c>
      <c r="E33">
        <v>-5.1947999999999999</v>
      </c>
      <c r="F33">
        <v>-5.1151</v>
      </c>
      <c r="G33">
        <v>-14.037000000000001</v>
      </c>
      <c r="H33">
        <v>132.6</v>
      </c>
      <c r="I33">
        <v>174.61</v>
      </c>
      <c r="J33">
        <v>1075.0999999999999</v>
      </c>
      <c r="K33">
        <v>-3.7226000000000002E-2</v>
      </c>
      <c r="L33">
        <v>3.1370999999999998E-4</v>
      </c>
      <c r="M33">
        <v>0.11502</v>
      </c>
      <c r="N33" t="s">
        <v>237</v>
      </c>
    </row>
    <row r="34" spans="1:14">
      <c r="A34">
        <v>355.05</v>
      </c>
      <c r="B34">
        <v>7.5</v>
      </c>
      <c r="C34">
        <v>808.74</v>
      </c>
      <c r="D34">
        <v>1.2365E-3</v>
      </c>
      <c r="E34">
        <v>-5.1973000000000003</v>
      </c>
      <c r="F34">
        <v>-5.1117999999999997</v>
      </c>
      <c r="G34">
        <v>-14.044</v>
      </c>
      <c r="H34">
        <v>132.6</v>
      </c>
      <c r="I34">
        <v>174.61</v>
      </c>
      <c r="J34">
        <v>1075.4000000000001</v>
      </c>
      <c r="K34">
        <v>-3.7239000000000001E-2</v>
      </c>
      <c r="L34">
        <v>3.1385000000000001E-4</v>
      </c>
      <c r="M34">
        <v>0.11505</v>
      </c>
      <c r="N34" t="s">
        <v>237</v>
      </c>
    </row>
    <row r="35" spans="1:14">
      <c r="A35">
        <v>355.05</v>
      </c>
      <c r="B35">
        <v>8</v>
      </c>
      <c r="C35">
        <v>808.8</v>
      </c>
      <c r="D35">
        <v>1.2363999999999999E-3</v>
      </c>
      <c r="E35">
        <v>-5.1997</v>
      </c>
      <c r="F35">
        <v>-5.1086</v>
      </c>
      <c r="G35">
        <v>-14.051</v>
      </c>
      <c r="H35">
        <v>132.61000000000001</v>
      </c>
      <c r="I35">
        <v>174.6</v>
      </c>
      <c r="J35">
        <v>1075.7</v>
      </c>
      <c r="K35">
        <v>-3.7252E-2</v>
      </c>
      <c r="L35">
        <v>3.1398999999999999E-4</v>
      </c>
      <c r="M35">
        <v>0.11507000000000001</v>
      </c>
      <c r="N35" t="s">
        <v>237</v>
      </c>
    </row>
    <row r="36" spans="1:14">
      <c r="A36">
        <v>355.05</v>
      </c>
      <c r="B36">
        <v>8.5</v>
      </c>
      <c r="C36">
        <v>808.85</v>
      </c>
      <c r="D36">
        <v>1.2363000000000001E-3</v>
      </c>
      <c r="E36">
        <v>-5.2020999999999997</v>
      </c>
      <c r="F36">
        <v>-5.1052999999999997</v>
      </c>
      <c r="G36">
        <v>-14.058</v>
      </c>
      <c r="H36">
        <v>132.61000000000001</v>
      </c>
      <c r="I36">
        <v>174.59</v>
      </c>
      <c r="J36">
        <v>1076.0999999999999</v>
      </c>
      <c r="K36">
        <v>-3.7263999999999999E-2</v>
      </c>
      <c r="L36">
        <v>3.1412999999999998E-4</v>
      </c>
      <c r="M36">
        <v>0.11509</v>
      </c>
      <c r="N36" t="s">
        <v>237</v>
      </c>
    </row>
    <row r="37" spans="1:14">
      <c r="A37">
        <v>355.05</v>
      </c>
      <c r="B37">
        <v>9</v>
      </c>
      <c r="C37">
        <v>808.91</v>
      </c>
      <c r="D37">
        <v>1.2362E-3</v>
      </c>
      <c r="E37">
        <v>-5.2046000000000001</v>
      </c>
      <c r="F37">
        <v>-5.1020000000000003</v>
      </c>
      <c r="G37">
        <v>-14.065</v>
      </c>
      <c r="H37">
        <v>132.61000000000001</v>
      </c>
      <c r="I37">
        <v>174.58</v>
      </c>
      <c r="J37">
        <v>1076.4000000000001</v>
      </c>
      <c r="K37">
        <v>-3.7276999999999998E-2</v>
      </c>
      <c r="L37">
        <v>3.1427000000000001E-4</v>
      </c>
      <c r="M37">
        <v>0.11511</v>
      </c>
      <c r="N37" t="s">
        <v>237</v>
      </c>
    </row>
    <row r="38" spans="1:14">
      <c r="A38">
        <v>355.05</v>
      </c>
      <c r="B38">
        <v>9.5</v>
      </c>
      <c r="C38">
        <v>808.97</v>
      </c>
      <c r="D38">
        <v>1.2361E-3</v>
      </c>
      <c r="E38">
        <v>-5.2069999999999999</v>
      </c>
      <c r="F38">
        <v>-5.0987999999999998</v>
      </c>
      <c r="G38">
        <v>-14.071</v>
      </c>
      <c r="H38">
        <v>132.61000000000001</v>
      </c>
      <c r="I38">
        <v>174.57</v>
      </c>
      <c r="J38">
        <v>1076.7</v>
      </c>
      <c r="K38">
        <v>-3.7289000000000003E-2</v>
      </c>
      <c r="L38">
        <v>3.1441999999999999E-4</v>
      </c>
      <c r="M38">
        <v>0.11513</v>
      </c>
      <c r="N38" t="s">
        <v>237</v>
      </c>
    </row>
    <row r="39" spans="1:14">
      <c r="A39">
        <v>355.05</v>
      </c>
      <c r="B39">
        <v>10</v>
      </c>
      <c r="C39">
        <v>809.03</v>
      </c>
      <c r="D39">
        <v>1.2361E-3</v>
      </c>
      <c r="E39">
        <v>-5.2093999999999996</v>
      </c>
      <c r="F39">
        <v>-5.0955000000000004</v>
      </c>
      <c r="G39">
        <v>-14.077999999999999</v>
      </c>
      <c r="H39">
        <v>132.61000000000001</v>
      </c>
      <c r="I39">
        <v>174.56</v>
      </c>
      <c r="J39">
        <v>1077.0999999999999</v>
      </c>
      <c r="K39">
        <v>-3.7302000000000002E-2</v>
      </c>
      <c r="L39">
        <v>3.1456000000000002E-4</v>
      </c>
      <c r="M39">
        <v>0.11516</v>
      </c>
      <c r="N39" t="s">
        <v>237</v>
      </c>
    </row>
    <row r="40" spans="1:14">
      <c r="A40">
        <v>411.23</v>
      </c>
      <c r="B40">
        <v>1</v>
      </c>
      <c r="C40">
        <v>2.7810999999999999</v>
      </c>
      <c r="D40">
        <v>0.35957</v>
      </c>
      <c r="E40">
        <v>33.826999999999998</v>
      </c>
      <c r="F40">
        <v>37.14</v>
      </c>
      <c r="G40">
        <v>96.536000000000001</v>
      </c>
      <c r="H40">
        <v>136.32</v>
      </c>
      <c r="I40">
        <v>146.02000000000001</v>
      </c>
      <c r="J40">
        <v>193.09</v>
      </c>
      <c r="K40">
        <v>2.6171000000000002</v>
      </c>
      <c r="L40">
        <v>9.4393999999999998E-6</v>
      </c>
      <c r="M40">
        <v>2.0396999999999998E-2</v>
      </c>
      <c r="N40" t="s">
        <v>238</v>
      </c>
    </row>
    <row r="41" spans="1:14">
      <c r="A41">
        <v>411.23</v>
      </c>
      <c r="B41">
        <v>1.5</v>
      </c>
      <c r="C41">
        <v>4.2427999999999999</v>
      </c>
      <c r="D41">
        <v>0.23569000000000001</v>
      </c>
      <c r="E41">
        <v>33.688000000000002</v>
      </c>
      <c r="F41">
        <v>36.945</v>
      </c>
      <c r="G41">
        <v>92.822000000000003</v>
      </c>
      <c r="H41">
        <v>136.97</v>
      </c>
      <c r="I41">
        <v>147.5</v>
      </c>
      <c r="J41">
        <v>190.23</v>
      </c>
      <c r="K41">
        <v>2.6894</v>
      </c>
      <c r="L41">
        <v>9.4133000000000002E-6</v>
      </c>
      <c r="M41">
        <v>2.0334000000000001E-2</v>
      </c>
      <c r="N41" t="s">
        <v>238</v>
      </c>
    </row>
    <row r="42" spans="1:14">
      <c r="A42">
        <v>411.23</v>
      </c>
      <c r="B42">
        <v>2</v>
      </c>
      <c r="C42">
        <v>5.7590000000000003</v>
      </c>
      <c r="D42">
        <v>0.17363999999999999</v>
      </c>
      <c r="E42">
        <v>33.542999999999999</v>
      </c>
      <c r="F42">
        <v>36.743000000000002</v>
      </c>
      <c r="G42">
        <v>90.07</v>
      </c>
      <c r="H42">
        <v>137.66</v>
      </c>
      <c r="I42">
        <v>149.13999999999999</v>
      </c>
      <c r="J42">
        <v>187.21</v>
      </c>
      <c r="K42">
        <v>2.7719</v>
      </c>
      <c r="L42">
        <v>9.3880000000000006E-6</v>
      </c>
      <c r="M42">
        <v>2.0275000000000001E-2</v>
      </c>
      <c r="N42" t="s">
        <v>238</v>
      </c>
    </row>
    <row r="43" spans="1:14">
      <c r="A43">
        <v>411.23</v>
      </c>
      <c r="B43">
        <v>2.0823999999999998</v>
      </c>
      <c r="C43">
        <v>6.0145999999999997</v>
      </c>
      <c r="D43">
        <v>0.16625999999999999</v>
      </c>
      <c r="E43">
        <v>33.518000000000001</v>
      </c>
      <c r="F43">
        <v>36.707999999999998</v>
      </c>
      <c r="G43">
        <v>89.673000000000002</v>
      </c>
      <c r="H43">
        <v>137.78</v>
      </c>
      <c r="I43">
        <v>149.43</v>
      </c>
      <c r="J43">
        <v>186.7</v>
      </c>
      <c r="K43">
        <v>2.7866</v>
      </c>
      <c r="L43">
        <v>9.3840000000000003E-6</v>
      </c>
      <c r="M43">
        <v>2.0265999999999999E-2</v>
      </c>
      <c r="N43" t="s">
        <v>238</v>
      </c>
    </row>
    <row r="44" spans="1:14">
      <c r="A44">
        <v>411.23</v>
      </c>
      <c r="B44">
        <v>2.0823999999999998</v>
      </c>
      <c r="C44">
        <v>750.13</v>
      </c>
      <c r="D44">
        <v>1.3331E-3</v>
      </c>
      <c r="E44">
        <v>5.1856999999999998</v>
      </c>
      <c r="F44">
        <v>5.2112999999999996</v>
      </c>
      <c r="G44">
        <v>13.08</v>
      </c>
      <c r="H44">
        <v>148.96</v>
      </c>
      <c r="I44">
        <v>194.39</v>
      </c>
      <c r="J44">
        <v>855.71</v>
      </c>
      <c r="K44">
        <v>-2.5201000000000001E-2</v>
      </c>
      <c r="L44">
        <v>2.0494999999999999E-4</v>
      </c>
      <c r="M44">
        <v>0.10054</v>
      </c>
      <c r="N44" t="s">
        <v>237</v>
      </c>
    </row>
    <row r="45" spans="1:14">
      <c r="A45">
        <v>411.23</v>
      </c>
      <c r="B45">
        <v>2.5</v>
      </c>
      <c r="C45">
        <v>750.21</v>
      </c>
      <c r="D45">
        <v>1.333E-3</v>
      </c>
      <c r="E45">
        <v>5.1826999999999996</v>
      </c>
      <c r="F45">
        <v>5.2134</v>
      </c>
      <c r="G45">
        <v>13.071999999999999</v>
      </c>
      <c r="H45">
        <v>148.96</v>
      </c>
      <c r="I45">
        <v>194.38</v>
      </c>
      <c r="J45">
        <v>856.1</v>
      </c>
      <c r="K45">
        <v>-2.5226999999999999E-2</v>
      </c>
      <c r="L45">
        <v>2.0505E-4</v>
      </c>
      <c r="M45">
        <v>0.10057000000000001</v>
      </c>
      <c r="N45" t="s">
        <v>237</v>
      </c>
    </row>
    <row r="46" spans="1:14">
      <c r="A46">
        <v>411.23</v>
      </c>
      <c r="B46">
        <v>3</v>
      </c>
      <c r="C46">
        <v>750.3</v>
      </c>
      <c r="D46">
        <v>1.3328000000000001E-3</v>
      </c>
      <c r="E46">
        <v>5.1790000000000003</v>
      </c>
      <c r="F46">
        <v>5.2157999999999998</v>
      </c>
      <c r="G46">
        <v>13.063000000000001</v>
      </c>
      <c r="H46">
        <v>148.96</v>
      </c>
      <c r="I46">
        <v>194.36</v>
      </c>
      <c r="J46">
        <v>856.56</v>
      </c>
      <c r="K46">
        <v>-2.5259E-2</v>
      </c>
      <c r="L46">
        <v>2.0515999999999999E-4</v>
      </c>
      <c r="M46">
        <v>0.10059999999999999</v>
      </c>
      <c r="N46" t="s">
        <v>237</v>
      </c>
    </row>
    <row r="47" spans="1:14">
      <c r="A47">
        <v>411.23</v>
      </c>
      <c r="B47">
        <v>3.5</v>
      </c>
      <c r="C47">
        <v>750.39</v>
      </c>
      <c r="D47">
        <v>1.3326E-3</v>
      </c>
      <c r="E47">
        <v>5.1753</v>
      </c>
      <c r="F47">
        <v>5.2183000000000002</v>
      </c>
      <c r="G47">
        <v>13.054</v>
      </c>
      <c r="H47">
        <v>148.96</v>
      </c>
      <c r="I47">
        <v>194.34</v>
      </c>
      <c r="J47">
        <v>857.03</v>
      </c>
      <c r="K47">
        <v>-2.529E-2</v>
      </c>
      <c r="L47">
        <v>2.0526999999999999E-4</v>
      </c>
      <c r="M47">
        <v>0.10062</v>
      </c>
      <c r="N47" t="s">
        <v>237</v>
      </c>
    </row>
    <row r="48" spans="1:14">
      <c r="A48">
        <v>411.23</v>
      </c>
      <c r="B48">
        <v>4</v>
      </c>
      <c r="C48">
        <v>750.47</v>
      </c>
      <c r="D48">
        <v>1.3324999999999999E-3</v>
      </c>
      <c r="E48">
        <v>5.1715999999999998</v>
      </c>
      <c r="F48">
        <v>5.2206999999999999</v>
      </c>
      <c r="G48">
        <v>13.045</v>
      </c>
      <c r="H48">
        <v>148.96</v>
      </c>
      <c r="I48">
        <v>194.31</v>
      </c>
      <c r="J48">
        <v>857.5</v>
      </c>
      <c r="K48">
        <v>-2.5321E-2</v>
      </c>
      <c r="L48">
        <v>2.0537999999999999E-4</v>
      </c>
      <c r="M48">
        <v>0.10065</v>
      </c>
      <c r="N48" t="s">
        <v>237</v>
      </c>
    </row>
    <row r="49" spans="1:14">
      <c r="A49">
        <v>411.23</v>
      </c>
      <c r="B49">
        <v>4.5</v>
      </c>
      <c r="C49">
        <v>750.56</v>
      </c>
      <c r="D49">
        <v>1.3323E-3</v>
      </c>
      <c r="E49">
        <v>5.1680000000000001</v>
      </c>
      <c r="F49">
        <v>5.2232000000000003</v>
      </c>
      <c r="G49">
        <v>13.036</v>
      </c>
      <c r="H49">
        <v>148.96</v>
      </c>
      <c r="I49">
        <v>194.29</v>
      </c>
      <c r="J49">
        <v>857.96</v>
      </c>
      <c r="K49">
        <v>-2.5353000000000001E-2</v>
      </c>
      <c r="L49">
        <v>2.0549000000000001E-4</v>
      </c>
      <c r="M49">
        <v>0.10068000000000001</v>
      </c>
      <c r="N49" t="s">
        <v>237</v>
      </c>
    </row>
    <row r="50" spans="1:14">
      <c r="A50">
        <v>411.23</v>
      </c>
      <c r="B50">
        <v>5</v>
      </c>
      <c r="C50">
        <v>750.65</v>
      </c>
      <c r="D50">
        <v>1.3322E-3</v>
      </c>
      <c r="E50">
        <v>5.1642999999999999</v>
      </c>
      <c r="F50">
        <v>5.2256999999999998</v>
      </c>
      <c r="G50">
        <v>13.026999999999999</v>
      </c>
      <c r="H50">
        <v>148.97</v>
      </c>
      <c r="I50">
        <v>194.27</v>
      </c>
      <c r="J50">
        <v>858.43</v>
      </c>
      <c r="K50">
        <v>-2.5384E-2</v>
      </c>
      <c r="L50">
        <v>2.0560000000000001E-4</v>
      </c>
      <c r="M50">
        <v>0.10070999999999999</v>
      </c>
      <c r="N50" t="s">
        <v>237</v>
      </c>
    </row>
    <row r="51" spans="1:14">
      <c r="A51">
        <v>411.23</v>
      </c>
      <c r="B51">
        <v>5.5</v>
      </c>
      <c r="C51">
        <v>750.74</v>
      </c>
      <c r="D51">
        <v>1.3320000000000001E-3</v>
      </c>
      <c r="E51">
        <v>5.1605999999999996</v>
      </c>
      <c r="F51">
        <v>5.2281000000000004</v>
      </c>
      <c r="G51">
        <v>13.018000000000001</v>
      </c>
      <c r="H51">
        <v>148.97</v>
      </c>
      <c r="I51">
        <v>194.25</v>
      </c>
      <c r="J51">
        <v>858.89</v>
      </c>
      <c r="K51">
        <v>-2.5415E-2</v>
      </c>
      <c r="L51">
        <v>2.0571000000000001E-4</v>
      </c>
      <c r="M51">
        <v>0.10074</v>
      </c>
      <c r="N51" t="s">
        <v>237</v>
      </c>
    </row>
    <row r="52" spans="1:14">
      <c r="A52">
        <v>411.23</v>
      </c>
      <c r="B52">
        <v>6</v>
      </c>
      <c r="C52">
        <v>750.83</v>
      </c>
      <c r="D52">
        <v>1.3319E-3</v>
      </c>
      <c r="E52">
        <v>5.157</v>
      </c>
      <c r="F52">
        <v>5.2305999999999999</v>
      </c>
      <c r="G52">
        <v>13.01</v>
      </c>
      <c r="H52">
        <v>148.97</v>
      </c>
      <c r="I52">
        <v>194.23</v>
      </c>
      <c r="J52">
        <v>859.35</v>
      </c>
      <c r="K52">
        <v>-2.5446E-2</v>
      </c>
      <c r="L52">
        <v>2.0582E-4</v>
      </c>
      <c r="M52">
        <v>0.10076</v>
      </c>
      <c r="N52" t="s">
        <v>237</v>
      </c>
    </row>
    <row r="53" spans="1:14">
      <c r="A53">
        <v>411.23</v>
      </c>
      <c r="B53">
        <v>6.5</v>
      </c>
      <c r="C53">
        <v>750.92</v>
      </c>
      <c r="D53">
        <v>1.3316999999999999E-3</v>
      </c>
      <c r="E53">
        <v>5.1532999999999998</v>
      </c>
      <c r="F53">
        <v>5.2331000000000003</v>
      </c>
      <c r="G53">
        <v>13.000999999999999</v>
      </c>
      <c r="H53">
        <v>148.97</v>
      </c>
      <c r="I53">
        <v>194.21</v>
      </c>
      <c r="J53">
        <v>859.82</v>
      </c>
      <c r="K53">
        <v>-2.5477E-2</v>
      </c>
      <c r="L53">
        <v>2.0593E-4</v>
      </c>
      <c r="M53">
        <v>0.10079</v>
      </c>
      <c r="N53" t="s">
        <v>237</v>
      </c>
    </row>
    <row r="54" spans="1:14">
      <c r="A54">
        <v>411.23</v>
      </c>
      <c r="B54">
        <v>7</v>
      </c>
      <c r="C54">
        <v>751</v>
      </c>
      <c r="D54">
        <v>1.3315E-3</v>
      </c>
      <c r="E54">
        <v>5.1497000000000002</v>
      </c>
      <c r="F54">
        <v>5.2355</v>
      </c>
      <c r="G54">
        <v>12.992000000000001</v>
      </c>
      <c r="H54">
        <v>148.97</v>
      </c>
      <c r="I54">
        <v>194.19</v>
      </c>
      <c r="J54">
        <v>860.28</v>
      </c>
      <c r="K54">
        <v>-2.5506999999999998E-2</v>
      </c>
      <c r="L54">
        <v>2.0604E-4</v>
      </c>
      <c r="M54">
        <v>0.10082000000000001</v>
      </c>
      <c r="N54" t="s">
        <v>237</v>
      </c>
    </row>
    <row r="55" spans="1:14">
      <c r="A55">
        <v>411.23</v>
      </c>
      <c r="B55">
        <v>7.5</v>
      </c>
      <c r="C55">
        <v>751.09</v>
      </c>
      <c r="D55">
        <v>1.3313999999999999E-3</v>
      </c>
      <c r="E55">
        <v>5.1459999999999999</v>
      </c>
      <c r="F55">
        <v>5.2380000000000004</v>
      </c>
      <c r="G55">
        <v>12.983000000000001</v>
      </c>
      <c r="H55">
        <v>148.97</v>
      </c>
      <c r="I55">
        <v>194.17</v>
      </c>
      <c r="J55">
        <v>860.74</v>
      </c>
      <c r="K55">
        <v>-2.5538000000000002E-2</v>
      </c>
      <c r="L55">
        <v>2.0615E-4</v>
      </c>
      <c r="M55">
        <v>0.10085</v>
      </c>
      <c r="N55" t="s">
        <v>237</v>
      </c>
    </row>
    <row r="56" spans="1:14">
      <c r="A56">
        <v>411.23</v>
      </c>
      <c r="B56">
        <v>8</v>
      </c>
      <c r="C56">
        <v>751.18</v>
      </c>
      <c r="D56">
        <v>1.3312E-3</v>
      </c>
      <c r="E56">
        <v>5.1424000000000003</v>
      </c>
      <c r="F56">
        <v>5.2404999999999999</v>
      </c>
      <c r="G56">
        <v>12.974</v>
      </c>
      <c r="H56">
        <v>148.97</v>
      </c>
      <c r="I56">
        <v>194.15</v>
      </c>
      <c r="J56">
        <v>861.2</v>
      </c>
      <c r="K56">
        <v>-2.5569000000000001E-2</v>
      </c>
      <c r="L56">
        <v>2.0625999999999999E-4</v>
      </c>
      <c r="M56">
        <v>0.10088</v>
      </c>
      <c r="N56" t="s">
        <v>237</v>
      </c>
    </row>
    <row r="57" spans="1:14">
      <c r="A57">
        <v>411.23</v>
      </c>
      <c r="B57">
        <v>8.5</v>
      </c>
      <c r="C57">
        <v>751.27</v>
      </c>
      <c r="D57">
        <v>1.3311E-3</v>
      </c>
      <c r="E57">
        <v>5.1387</v>
      </c>
      <c r="F57">
        <v>5.2430000000000003</v>
      </c>
      <c r="G57">
        <v>12.965</v>
      </c>
      <c r="H57">
        <v>148.97</v>
      </c>
      <c r="I57">
        <v>194.13</v>
      </c>
      <c r="J57">
        <v>861.66</v>
      </c>
      <c r="K57">
        <v>-2.5599E-2</v>
      </c>
      <c r="L57">
        <v>2.0636999999999999E-4</v>
      </c>
      <c r="M57">
        <v>0.10091</v>
      </c>
      <c r="N57" t="s">
        <v>237</v>
      </c>
    </row>
    <row r="58" spans="1:14">
      <c r="A58">
        <v>411.23</v>
      </c>
      <c r="B58">
        <v>9</v>
      </c>
      <c r="C58">
        <v>751.36</v>
      </c>
      <c r="D58">
        <v>1.3309000000000001E-3</v>
      </c>
      <c r="E58">
        <v>5.1351000000000004</v>
      </c>
      <c r="F58">
        <v>5.2454999999999998</v>
      </c>
      <c r="G58">
        <v>12.956</v>
      </c>
      <c r="H58">
        <v>148.97</v>
      </c>
      <c r="I58">
        <v>194.11</v>
      </c>
      <c r="J58">
        <v>862.12</v>
      </c>
      <c r="K58">
        <v>-2.5628999999999999E-2</v>
      </c>
      <c r="L58">
        <v>2.0647999999999999E-4</v>
      </c>
      <c r="M58">
        <v>0.10093000000000001</v>
      </c>
      <c r="N58" t="s">
        <v>237</v>
      </c>
    </row>
    <row r="59" spans="1:14">
      <c r="A59">
        <v>411.23</v>
      </c>
      <c r="B59">
        <v>9.5</v>
      </c>
      <c r="C59">
        <v>751.44</v>
      </c>
      <c r="D59">
        <v>1.3308E-3</v>
      </c>
      <c r="E59">
        <v>5.1315</v>
      </c>
      <c r="F59">
        <v>5.2480000000000002</v>
      </c>
      <c r="G59">
        <v>12.946999999999999</v>
      </c>
      <c r="H59">
        <v>148.97</v>
      </c>
      <c r="I59">
        <v>194.09</v>
      </c>
      <c r="J59">
        <v>862.58</v>
      </c>
      <c r="K59">
        <v>-2.5659999999999999E-2</v>
      </c>
      <c r="L59">
        <v>2.0659000000000001E-4</v>
      </c>
      <c r="M59">
        <v>0.10095999999999999</v>
      </c>
      <c r="N59" t="s">
        <v>237</v>
      </c>
    </row>
    <row r="60" spans="1:14">
      <c r="A60">
        <v>411.23</v>
      </c>
      <c r="B60">
        <v>10</v>
      </c>
      <c r="C60">
        <v>751.53</v>
      </c>
      <c r="D60">
        <v>1.3305999999999999E-3</v>
      </c>
      <c r="E60">
        <v>5.1279000000000003</v>
      </c>
      <c r="F60">
        <v>5.2504999999999997</v>
      </c>
      <c r="G60">
        <v>12.939</v>
      </c>
      <c r="H60">
        <v>148.97999999999999</v>
      </c>
      <c r="I60">
        <v>194.07</v>
      </c>
      <c r="J60">
        <v>863.04</v>
      </c>
      <c r="K60">
        <v>-2.5690000000000001E-2</v>
      </c>
      <c r="L60">
        <v>2.0670000000000001E-4</v>
      </c>
      <c r="M60">
        <v>0.10099</v>
      </c>
      <c r="N60" t="s">
        <v>237</v>
      </c>
    </row>
    <row r="61" spans="1:14">
      <c r="A61">
        <v>473.4</v>
      </c>
      <c r="B61">
        <v>1</v>
      </c>
      <c r="C61">
        <v>2.3860000000000001</v>
      </c>
      <c r="D61">
        <v>0.41910999999999998</v>
      </c>
      <c r="E61">
        <v>42.93</v>
      </c>
      <c r="F61">
        <v>46.792000000000002</v>
      </c>
      <c r="G61">
        <v>118.36</v>
      </c>
      <c r="H61">
        <v>155.19999999999999</v>
      </c>
      <c r="I61">
        <v>164.3</v>
      </c>
      <c r="J61">
        <v>208.6</v>
      </c>
      <c r="K61">
        <v>1.5556000000000001</v>
      </c>
      <c r="L61">
        <v>1.0869E-5</v>
      </c>
      <c r="M61">
        <v>2.6813E-2</v>
      </c>
      <c r="N61" t="s">
        <v>238</v>
      </c>
    </row>
    <row r="62" spans="1:14">
      <c r="A62">
        <v>473.4</v>
      </c>
      <c r="B62">
        <v>1.5</v>
      </c>
      <c r="C62">
        <v>3.6147999999999998</v>
      </c>
      <c r="D62">
        <v>0.27664</v>
      </c>
      <c r="E62">
        <v>42.84</v>
      </c>
      <c r="F62">
        <v>46.662999999999997</v>
      </c>
      <c r="G62">
        <v>114.8</v>
      </c>
      <c r="H62">
        <v>155.52000000000001</v>
      </c>
      <c r="I62">
        <v>165.05</v>
      </c>
      <c r="J62">
        <v>206.75</v>
      </c>
      <c r="K62">
        <v>1.5792999999999999</v>
      </c>
      <c r="L62">
        <v>1.0859000000000001E-5</v>
      </c>
      <c r="M62">
        <v>2.6776000000000001E-2</v>
      </c>
      <c r="N62" t="s">
        <v>238</v>
      </c>
    </row>
    <row r="63" spans="1:14">
      <c r="A63">
        <v>473.4</v>
      </c>
      <c r="B63">
        <v>2</v>
      </c>
      <c r="C63">
        <v>4.8692000000000002</v>
      </c>
      <c r="D63">
        <v>0.20537</v>
      </c>
      <c r="E63">
        <v>42.747</v>
      </c>
      <c r="F63">
        <v>46.530999999999999</v>
      </c>
      <c r="G63">
        <v>112.21</v>
      </c>
      <c r="H63">
        <v>155.85</v>
      </c>
      <c r="I63">
        <v>165.83</v>
      </c>
      <c r="J63">
        <v>204.86</v>
      </c>
      <c r="K63">
        <v>1.6043000000000001</v>
      </c>
      <c r="L63">
        <v>1.0849999999999999E-5</v>
      </c>
      <c r="M63">
        <v>2.6741000000000001E-2</v>
      </c>
      <c r="N63" t="s">
        <v>238</v>
      </c>
    </row>
    <row r="64" spans="1:14">
      <c r="A64">
        <v>473.4</v>
      </c>
      <c r="B64">
        <v>2.5</v>
      </c>
      <c r="C64">
        <v>6.1509</v>
      </c>
      <c r="D64">
        <v>0.16258</v>
      </c>
      <c r="E64">
        <v>42.652000000000001</v>
      </c>
      <c r="F64">
        <v>46.396999999999998</v>
      </c>
      <c r="G64">
        <v>110.15</v>
      </c>
      <c r="H64">
        <v>156.18</v>
      </c>
      <c r="I64">
        <v>166.67</v>
      </c>
      <c r="J64">
        <v>202.91</v>
      </c>
      <c r="K64">
        <v>1.6309</v>
      </c>
      <c r="L64">
        <v>1.0841E-5</v>
      </c>
      <c r="M64">
        <v>2.6709E-2</v>
      </c>
      <c r="N64" t="s">
        <v>238</v>
      </c>
    </row>
    <row r="65" spans="1:14">
      <c r="A65">
        <v>473.4</v>
      </c>
      <c r="B65">
        <v>3</v>
      </c>
      <c r="C65">
        <v>7.4615999999999998</v>
      </c>
      <c r="D65">
        <v>0.13402</v>
      </c>
      <c r="E65">
        <v>42.555</v>
      </c>
      <c r="F65">
        <v>46.259</v>
      </c>
      <c r="G65">
        <v>108.43</v>
      </c>
      <c r="H65">
        <v>156.53</v>
      </c>
      <c r="I65">
        <v>167.55</v>
      </c>
      <c r="J65">
        <v>200.92</v>
      </c>
      <c r="K65">
        <v>1.6592</v>
      </c>
      <c r="L65">
        <v>1.0834E-5</v>
      </c>
      <c r="M65">
        <v>2.6681E-2</v>
      </c>
      <c r="N65" t="s">
        <v>238</v>
      </c>
    </row>
    <row r="66" spans="1:14">
      <c r="A66">
        <v>473.4</v>
      </c>
      <c r="B66">
        <v>3.5</v>
      </c>
      <c r="C66">
        <v>8.8031000000000006</v>
      </c>
      <c r="D66">
        <v>0.11360000000000001</v>
      </c>
      <c r="E66">
        <v>42.454999999999998</v>
      </c>
      <c r="F66">
        <v>46.119</v>
      </c>
      <c r="G66">
        <v>106.93</v>
      </c>
      <c r="H66">
        <v>156.88999999999999</v>
      </c>
      <c r="I66">
        <v>168.48</v>
      </c>
      <c r="J66">
        <v>198.87</v>
      </c>
      <c r="K66">
        <v>1.6893</v>
      </c>
      <c r="L66">
        <v>1.0827E-5</v>
      </c>
      <c r="M66">
        <v>2.6655000000000002E-2</v>
      </c>
      <c r="N66" t="s">
        <v>238</v>
      </c>
    </row>
    <row r="67" spans="1:14">
      <c r="A67">
        <v>473.4</v>
      </c>
      <c r="B67">
        <v>4</v>
      </c>
      <c r="C67">
        <v>10.178000000000001</v>
      </c>
      <c r="D67">
        <v>9.8253999999999994E-2</v>
      </c>
      <c r="E67">
        <v>42.353000000000002</v>
      </c>
      <c r="F67">
        <v>45.975000000000001</v>
      </c>
      <c r="G67">
        <v>105.6</v>
      </c>
      <c r="H67">
        <v>157.26</v>
      </c>
      <c r="I67">
        <v>169.48</v>
      </c>
      <c r="J67">
        <v>196.76</v>
      </c>
      <c r="K67">
        <v>1.7214</v>
      </c>
      <c r="L67">
        <v>1.0822000000000001E-5</v>
      </c>
      <c r="M67">
        <v>2.6634000000000001E-2</v>
      </c>
      <c r="N67" t="s">
        <v>238</v>
      </c>
    </row>
    <row r="68" spans="1:14">
      <c r="A68">
        <v>473.4</v>
      </c>
      <c r="B68">
        <v>4.5</v>
      </c>
      <c r="C68">
        <v>11.587999999999999</v>
      </c>
      <c r="D68">
        <v>8.6299000000000001E-2</v>
      </c>
      <c r="E68">
        <v>42.249000000000002</v>
      </c>
      <c r="F68">
        <v>45.826999999999998</v>
      </c>
      <c r="G68">
        <v>104.39</v>
      </c>
      <c r="H68">
        <v>157.63999999999999</v>
      </c>
      <c r="I68">
        <v>170.55</v>
      </c>
      <c r="J68">
        <v>194.59</v>
      </c>
      <c r="K68">
        <v>1.7558</v>
      </c>
      <c r="L68">
        <v>1.0817E-5</v>
      </c>
      <c r="M68">
        <v>2.6616999999999998E-2</v>
      </c>
      <c r="N68" t="s">
        <v>238</v>
      </c>
    </row>
    <row r="69" spans="1:14">
      <c r="A69">
        <v>473.4</v>
      </c>
      <c r="B69">
        <v>5</v>
      </c>
      <c r="C69">
        <v>13.036</v>
      </c>
      <c r="D69">
        <v>7.6712000000000002E-2</v>
      </c>
      <c r="E69">
        <v>42.140999999999998</v>
      </c>
      <c r="F69">
        <v>45.674999999999997</v>
      </c>
      <c r="G69">
        <v>103.28</v>
      </c>
      <c r="H69">
        <v>158.05000000000001</v>
      </c>
      <c r="I69">
        <v>171.71</v>
      </c>
      <c r="J69">
        <v>192.35</v>
      </c>
      <c r="K69">
        <v>1.7927</v>
      </c>
      <c r="L69">
        <v>1.0813E-5</v>
      </c>
      <c r="M69">
        <v>2.6605E-2</v>
      </c>
      <c r="N69" t="s">
        <v>238</v>
      </c>
    </row>
    <row r="70" spans="1:14">
      <c r="A70">
        <v>473.4</v>
      </c>
      <c r="B70">
        <v>5.5</v>
      </c>
      <c r="C70">
        <v>14.525</v>
      </c>
      <c r="D70">
        <v>6.8846000000000004E-2</v>
      </c>
      <c r="E70">
        <v>42.03</v>
      </c>
      <c r="F70">
        <v>45.518999999999998</v>
      </c>
      <c r="G70">
        <v>102.24</v>
      </c>
      <c r="H70">
        <v>158.47</v>
      </c>
      <c r="I70">
        <v>172.95</v>
      </c>
      <c r="J70">
        <v>190.03</v>
      </c>
      <c r="K70">
        <v>1.8324</v>
      </c>
      <c r="L70">
        <v>1.081E-5</v>
      </c>
      <c r="M70">
        <v>2.6599000000000001E-2</v>
      </c>
      <c r="N70" t="s">
        <v>238</v>
      </c>
    </row>
    <row r="71" spans="1:14">
      <c r="A71">
        <v>473.4</v>
      </c>
      <c r="B71">
        <v>6</v>
      </c>
      <c r="C71">
        <v>16.059000000000001</v>
      </c>
      <c r="D71">
        <v>6.2268999999999998E-2</v>
      </c>
      <c r="E71">
        <v>41.915999999999997</v>
      </c>
      <c r="F71">
        <v>45.357999999999997</v>
      </c>
      <c r="G71">
        <v>101.26</v>
      </c>
      <c r="H71">
        <v>158.91</v>
      </c>
      <c r="I71">
        <v>174.3</v>
      </c>
      <c r="J71">
        <v>187.63</v>
      </c>
      <c r="K71">
        <v>1.8752</v>
      </c>
      <c r="L71">
        <v>1.0808000000000001E-5</v>
      </c>
      <c r="M71">
        <v>2.6599000000000001E-2</v>
      </c>
      <c r="N71" t="s">
        <v>238</v>
      </c>
    </row>
    <row r="72" spans="1:14">
      <c r="A72">
        <v>473.4</v>
      </c>
      <c r="B72">
        <v>6.5</v>
      </c>
      <c r="C72">
        <v>17.641999999999999</v>
      </c>
      <c r="D72">
        <v>5.6682000000000003E-2</v>
      </c>
      <c r="E72">
        <v>41.796999999999997</v>
      </c>
      <c r="F72">
        <v>45.192</v>
      </c>
      <c r="G72">
        <v>100.33</v>
      </c>
      <c r="H72">
        <v>159.38</v>
      </c>
      <c r="I72">
        <v>175.78</v>
      </c>
      <c r="J72">
        <v>185.14</v>
      </c>
      <c r="K72">
        <v>1.9217</v>
      </c>
      <c r="L72">
        <v>1.0807E-5</v>
      </c>
      <c r="M72">
        <v>2.6606999999999999E-2</v>
      </c>
      <c r="N72" t="s">
        <v>238</v>
      </c>
    </row>
    <row r="73" spans="1:14">
      <c r="A73">
        <v>473.4</v>
      </c>
      <c r="B73">
        <v>7</v>
      </c>
      <c r="C73">
        <v>19.279</v>
      </c>
      <c r="D73">
        <v>5.1871E-2</v>
      </c>
      <c r="E73">
        <v>41.674999999999997</v>
      </c>
      <c r="F73">
        <v>45.02</v>
      </c>
      <c r="G73">
        <v>99.442999999999998</v>
      </c>
      <c r="H73">
        <v>159.87</v>
      </c>
      <c r="I73">
        <v>177.41</v>
      </c>
      <c r="J73">
        <v>182.55</v>
      </c>
      <c r="K73">
        <v>1.9722</v>
      </c>
      <c r="L73">
        <v>1.0808000000000001E-5</v>
      </c>
      <c r="M73">
        <v>2.6623999999999998E-2</v>
      </c>
      <c r="N73" t="s">
        <v>238</v>
      </c>
    </row>
    <row r="74" spans="1:14">
      <c r="A74">
        <v>473.4</v>
      </c>
      <c r="B74">
        <v>7.5</v>
      </c>
      <c r="C74">
        <v>20.974</v>
      </c>
      <c r="D74">
        <v>4.7677999999999998E-2</v>
      </c>
      <c r="E74">
        <v>41.546999999999997</v>
      </c>
      <c r="F74">
        <v>44.841999999999999</v>
      </c>
      <c r="G74">
        <v>98.582999999999998</v>
      </c>
      <c r="H74">
        <v>160.4</v>
      </c>
      <c r="I74">
        <v>179.21</v>
      </c>
      <c r="J74">
        <v>179.85</v>
      </c>
      <c r="K74">
        <v>2.0274999999999999</v>
      </c>
      <c r="L74">
        <v>1.0808999999999999E-5</v>
      </c>
      <c r="M74">
        <v>2.6651000000000001E-2</v>
      </c>
      <c r="N74" t="s">
        <v>238</v>
      </c>
    </row>
    <row r="75" spans="1:14">
      <c r="A75">
        <v>473.4</v>
      </c>
      <c r="B75">
        <v>7.5346000000000002</v>
      </c>
      <c r="C75">
        <v>21.094000000000001</v>
      </c>
      <c r="D75">
        <v>4.7406999999999998E-2</v>
      </c>
      <c r="E75">
        <v>41.537999999999997</v>
      </c>
      <c r="F75">
        <v>44.829000000000001</v>
      </c>
      <c r="G75">
        <v>98.524000000000001</v>
      </c>
      <c r="H75">
        <v>160.44</v>
      </c>
      <c r="I75">
        <v>179.35</v>
      </c>
      <c r="J75">
        <v>179.66</v>
      </c>
      <c r="K75">
        <v>2.0314999999999999</v>
      </c>
      <c r="L75">
        <v>1.0808999999999999E-5</v>
      </c>
      <c r="M75">
        <v>2.6653E-2</v>
      </c>
      <c r="N75" t="s">
        <v>238</v>
      </c>
    </row>
    <row r="76" spans="1:14">
      <c r="A76">
        <v>473.4</v>
      </c>
      <c r="B76">
        <v>7.5346000000000002</v>
      </c>
      <c r="C76">
        <v>675.95</v>
      </c>
      <c r="D76">
        <v>1.4794000000000001E-3</v>
      </c>
      <c r="E76">
        <v>17.96</v>
      </c>
      <c r="F76">
        <v>18.062000000000001</v>
      </c>
      <c r="G76">
        <v>41.981999999999999</v>
      </c>
      <c r="H76">
        <v>166.53</v>
      </c>
      <c r="I76">
        <v>219.43</v>
      </c>
      <c r="J76">
        <v>620.41</v>
      </c>
      <c r="K76">
        <v>-2.1993E-3</v>
      </c>
      <c r="L76">
        <v>1.3774999999999999E-4</v>
      </c>
      <c r="M76">
        <v>8.7681999999999996E-2</v>
      </c>
      <c r="N76" t="s">
        <v>237</v>
      </c>
    </row>
    <row r="77" spans="1:14">
      <c r="A77">
        <v>473.4</v>
      </c>
      <c r="B77">
        <v>8</v>
      </c>
      <c r="C77">
        <v>676.11</v>
      </c>
      <c r="D77">
        <v>1.4790999999999999E-3</v>
      </c>
      <c r="E77">
        <v>17.954000000000001</v>
      </c>
      <c r="F77">
        <v>18.062999999999999</v>
      </c>
      <c r="G77">
        <v>41.969000000000001</v>
      </c>
      <c r="H77">
        <v>166.53</v>
      </c>
      <c r="I77">
        <v>219.37</v>
      </c>
      <c r="J77">
        <v>621.11</v>
      </c>
      <c r="K77">
        <v>-2.3070999999999999E-3</v>
      </c>
      <c r="L77">
        <v>1.3784999999999999E-4</v>
      </c>
      <c r="M77">
        <v>8.7717000000000003E-2</v>
      </c>
      <c r="N77" t="s">
        <v>237</v>
      </c>
    </row>
    <row r="78" spans="1:14">
      <c r="A78">
        <v>473.4</v>
      </c>
      <c r="B78">
        <v>8.5</v>
      </c>
      <c r="C78">
        <v>676.28</v>
      </c>
      <c r="D78">
        <v>1.4786999999999999E-3</v>
      </c>
      <c r="E78">
        <v>17.946999999999999</v>
      </c>
      <c r="F78">
        <v>18.062999999999999</v>
      </c>
      <c r="G78">
        <v>41.954999999999998</v>
      </c>
      <c r="H78">
        <v>166.53</v>
      </c>
      <c r="I78">
        <v>219.31</v>
      </c>
      <c r="J78">
        <v>621.86</v>
      </c>
      <c r="K78">
        <v>-2.4221999999999998E-3</v>
      </c>
      <c r="L78">
        <v>1.3797000000000001E-4</v>
      </c>
      <c r="M78">
        <v>8.7753999999999999E-2</v>
      </c>
      <c r="N78" t="s">
        <v>237</v>
      </c>
    </row>
    <row r="79" spans="1:14">
      <c r="A79">
        <v>473.4</v>
      </c>
      <c r="B79">
        <v>9</v>
      </c>
      <c r="C79">
        <v>676.45</v>
      </c>
      <c r="D79">
        <v>1.4783000000000001E-3</v>
      </c>
      <c r="E79">
        <v>17.940999999999999</v>
      </c>
      <c r="F79">
        <v>18.062999999999999</v>
      </c>
      <c r="G79">
        <v>41.942</v>
      </c>
      <c r="H79">
        <v>166.53</v>
      </c>
      <c r="I79">
        <v>219.25</v>
      </c>
      <c r="J79">
        <v>622.6</v>
      </c>
      <c r="K79">
        <v>-2.5366999999999998E-3</v>
      </c>
      <c r="L79">
        <v>1.3808000000000001E-4</v>
      </c>
      <c r="M79">
        <v>8.7791999999999995E-2</v>
      </c>
      <c r="N79" t="s">
        <v>237</v>
      </c>
    </row>
    <row r="80" spans="1:14">
      <c r="A80">
        <v>473.4</v>
      </c>
      <c r="B80">
        <v>9.5</v>
      </c>
      <c r="C80">
        <v>676.62</v>
      </c>
      <c r="D80">
        <v>1.4779000000000001E-3</v>
      </c>
      <c r="E80">
        <v>17.934000000000001</v>
      </c>
      <c r="F80">
        <v>18.062999999999999</v>
      </c>
      <c r="G80">
        <v>41.927999999999997</v>
      </c>
      <c r="H80">
        <v>166.52</v>
      </c>
      <c r="I80">
        <v>219.18</v>
      </c>
      <c r="J80">
        <v>623.35</v>
      </c>
      <c r="K80">
        <v>-2.6505000000000001E-3</v>
      </c>
      <c r="L80">
        <v>1.3819E-4</v>
      </c>
      <c r="M80">
        <v>8.7829000000000004E-2</v>
      </c>
      <c r="N80" t="s">
        <v>237</v>
      </c>
    </row>
    <row r="81" spans="1:14">
      <c r="A81">
        <v>473.4</v>
      </c>
      <c r="B81">
        <v>10</v>
      </c>
      <c r="C81">
        <v>676.79</v>
      </c>
      <c r="D81">
        <v>1.4775999999999999E-3</v>
      </c>
      <c r="E81">
        <v>17.928000000000001</v>
      </c>
      <c r="F81">
        <v>18.064</v>
      </c>
      <c r="G81">
        <v>41.914000000000001</v>
      </c>
      <c r="H81">
        <v>166.52</v>
      </c>
      <c r="I81">
        <v>219.12</v>
      </c>
      <c r="J81">
        <v>624.09</v>
      </c>
      <c r="K81">
        <v>-2.7636000000000002E-3</v>
      </c>
      <c r="L81">
        <v>1.383E-4</v>
      </c>
      <c r="M81">
        <v>8.7867000000000001E-2</v>
      </c>
      <c r="N81" t="s">
        <v>237</v>
      </c>
    </row>
    <row r="82" spans="1:14">
      <c r="A82">
        <v>532.58000000000004</v>
      </c>
      <c r="B82">
        <v>1</v>
      </c>
      <c r="C82">
        <v>2.1074999999999999</v>
      </c>
      <c r="D82">
        <v>0.47449000000000002</v>
      </c>
      <c r="E82">
        <v>52.625999999999998</v>
      </c>
      <c r="F82">
        <v>56.997999999999998</v>
      </c>
      <c r="G82">
        <v>138.66</v>
      </c>
      <c r="H82">
        <v>171.58</v>
      </c>
      <c r="I82">
        <v>180.4</v>
      </c>
      <c r="J82">
        <v>221.92</v>
      </c>
      <c r="K82">
        <v>1.0430999999999999</v>
      </c>
      <c r="L82">
        <v>1.2211999999999999E-5</v>
      </c>
      <c r="M82">
        <v>3.3341999999999997E-2</v>
      </c>
      <c r="N82" t="s">
        <v>238</v>
      </c>
    </row>
    <row r="83" spans="1:14">
      <c r="A83">
        <v>532.58000000000004</v>
      </c>
      <c r="B83">
        <v>1.5</v>
      </c>
      <c r="C83">
        <v>3.1821000000000002</v>
      </c>
      <c r="D83">
        <v>0.31425999999999998</v>
      </c>
      <c r="E83">
        <v>52.56</v>
      </c>
      <c r="F83">
        <v>56.902999999999999</v>
      </c>
      <c r="G83">
        <v>135.16</v>
      </c>
      <c r="H83">
        <v>171.76</v>
      </c>
      <c r="I83">
        <v>180.85</v>
      </c>
      <c r="J83">
        <v>220.61</v>
      </c>
      <c r="K83">
        <v>1.0532999999999999</v>
      </c>
      <c r="L83">
        <v>1.221E-5</v>
      </c>
      <c r="M83">
        <v>3.3326000000000001E-2</v>
      </c>
      <c r="N83" t="s">
        <v>238</v>
      </c>
    </row>
    <row r="84" spans="1:14">
      <c r="A84">
        <v>532.58000000000004</v>
      </c>
      <c r="B84">
        <v>2</v>
      </c>
      <c r="C84">
        <v>4.2710999999999997</v>
      </c>
      <c r="D84">
        <v>0.23413</v>
      </c>
      <c r="E84">
        <v>52.493000000000002</v>
      </c>
      <c r="F84">
        <v>56.807000000000002</v>
      </c>
      <c r="G84">
        <v>132.65</v>
      </c>
      <c r="H84">
        <v>171.95</v>
      </c>
      <c r="I84">
        <v>181.31</v>
      </c>
      <c r="J84">
        <v>219.28</v>
      </c>
      <c r="K84">
        <v>1.0637000000000001</v>
      </c>
      <c r="L84">
        <v>1.2208000000000001E-5</v>
      </c>
      <c r="M84">
        <v>3.3311E-2</v>
      </c>
      <c r="N84" t="s">
        <v>238</v>
      </c>
    </row>
    <row r="85" spans="1:14">
      <c r="A85">
        <v>532.58000000000004</v>
      </c>
      <c r="B85">
        <v>2.5</v>
      </c>
      <c r="C85">
        <v>5.3752000000000004</v>
      </c>
      <c r="D85">
        <v>0.18604000000000001</v>
      </c>
      <c r="E85">
        <v>52.424999999999997</v>
      </c>
      <c r="F85">
        <v>56.71</v>
      </c>
      <c r="G85">
        <v>130.66</v>
      </c>
      <c r="H85">
        <v>172.13</v>
      </c>
      <c r="I85">
        <v>181.79</v>
      </c>
      <c r="J85">
        <v>217.94</v>
      </c>
      <c r="K85">
        <v>1.0745</v>
      </c>
      <c r="L85">
        <v>1.2208000000000001E-5</v>
      </c>
      <c r="M85">
        <v>3.3298000000000001E-2</v>
      </c>
      <c r="N85" t="s">
        <v>238</v>
      </c>
    </row>
    <row r="86" spans="1:14">
      <c r="A86">
        <v>532.58000000000004</v>
      </c>
      <c r="B86">
        <v>3</v>
      </c>
      <c r="C86">
        <v>6.4947999999999997</v>
      </c>
      <c r="D86">
        <v>0.15397</v>
      </c>
      <c r="E86">
        <v>52.356000000000002</v>
      </c>
      <c r="F86">
        <v>56.612000000000002</v>
      </c>
      <c r="G86">
        <v>129.01</v>
      </c>
      <c r="H86">
        <v>172.32</v>
      </c>
      <c r="I86">
        <v>182.28</v>
      </c>
      <c r="J86">
        <v>216.57</v>
      </c>
      <c r="K86">
        <v>1.0855999999999999</v>
      </c>
      <c r="L86">
        <v>1.2208000000000001E-5</v>
      </c>
      <c r="M86">
        <v>3.3286000000000003E-2</v>
      </c>
      <c r="N86" t="s">
        <v>238</v>
      </c>
    </row>
    <row r="87" spans="1:14">
      <c r="A87">
        <v>532.58000000000004</v>
      </c>
      <c r="B87">
        <v>3.5</v>
      </c>
      <c r="C87">
        <v>7.6306000000000003</v>
      </c>
      <c r="D87">
        <v>0.13105</v>
      </c>
      <c r="E87">
        <v>52.286000000000001</v>
      </c>
      <c r="F87">
        <v>56.512999999999998</v>
      </c>
      <c r="G87">
        <v>127.6</v>
      </c>
      <c r="H87">
        <v>172.51</v>
      </c>
      <c r="I87">
        <v>182.79</v>
      </c>
      <c r="J87">
        <v>215.19</v>
      </c>
      <c r="K87">
        <v>1.0971</v>
      </c>
      <c r="L87">
        <v>1.2208000000000001E-5</v>
      </c>
      <c r="M87">
        <v>3.3276E-2</v>
      </c>
      <c r="N87" t="s">
        <v>238</v>
      </c>
    </row>
    <row r="88" spans="1:14">
      <c r="A88">
        <v>532.58000000000004</v>
      </c>
      <c r="B88">
        <v>4</v>
      </c>
      <c r="C88">
        <v>8.7832000000000008</v>
      </c>
      <c r="D88">
        <v>0.11385000000000001</v>
      </c>
      <c r="E88">
        <v>52.215000000000003</v>
      </c>
      <c r="F88">
        <v>56.411999999999999</v>
      </c>
      <c r="G88">
        <v>126.35</v>
      </c>
      <c r="H88">
        <v>172.71</v>
      </c>
      <c r="I88">
        <v>183.33</v>
      </c>
      <c r="J88">
        <v>213.79</v>
      </c>
      <c r="K88">
        <v>1.1089</v>
      </c>
      <c r="L88">
        <v>1.221E-5</v>
      </c>
      <c r="M88">
        <v>3.3266999999999998E-2</v>
      </c>
      <c r="N88" t="s">
        <v>238</v>
      </c>
    </row>
    <row r="89" spans="1:14">
      <c r="A89">
        <v>532.58000000000004</v>
      </c>
      <c r="B89">
        <v>4.5</v>
      </c>
      <c r="C89">
        <v>9.9533000000000005</v>
      </c>
      <c r="D89">
        <v>0.10047</v>
      </c>
      <c r="E89">
        <v>52.143999999999998</v>
      </c>
      <c r="F89">
        <v>56.308999999999997</v>
      </c>
      <c r="G89">
        <v>125.24</v>
      </c>
      <c r="H89">
        <v>172.91</v>
      </c>
      <c r="I89">
        <v>183.88</v>
      </c>
      <c r="J89">
        <v>212.36</v>
      </c>
      <c r="K89">
        <v>1.1212</v>
      </c>
      <c r="L89">
        <v>1.2211999999999999E-5</v>
      </c>
      <c r="M89">
        <v>3.3260999999999999E-2</v>
      </c>
      <c r="N89" t="s">
        <v>238</v>
      </c>
    </row>
    <row r="90" spans="1:14">
      <c r="A90">
        <v>532.58000000000004</v>
      </c>
      <c r="B90">
        <v>5</v>
      </c>
      <c r="C90">
        <v>11.141999999999999</v>
      </c>
      <c r="D90">
        <v>8.9754E-2</v>
      </c>
      <c r="E90">
        <v>52.07</v>
      </c>
      <c r="F90">
        <v>56.204999999999998</v>
      </c>
      <c r="G90">
        <v>124.22</v>
      </c>
      <c r="H90">
        <v>173.11</v>
      </c>
      <c r="I90">
        <v>184.45</v>
      </c>
      <c r="J90">
        <v>210.91</v>
      </c>
      <c r="K90">
        <v>1.1338999999999999</v>
      </c>
      <c r="L90">
        <v>1.2214E-5</v>
      </c>
      <c r="M90">
        <v>3.3256000000000001E-2</v>
      </c>
      <c r="N90" t="s">
        <v>238</v>
      </c>
    </row>
    <row r="91" spans="1:14">
      <c r="A91">
        <v>532.58000000000004</v>
      </c>
      <c r="B91">
        <v>5.5</v>
      </c>
      <c r="C91">
        <v>12.349</v>
      </c>
      <c r="D91">
        <v>8.0979999999999996E-2</v>
      </c>
      <c r="E91">
        <v>51.996000000000002</v>
      </c>
      <c r="F91">
        <v>56.1</v>
      </c>
      <c r="G91">
        <v>123.29</v>
      </c>
      <c r="H91">
        <v>173.32</v>
      </c>
      <c r="I91">
        <v>185.05</v>
      </c>
      <c r="J91">
        <v>209.45</v>
      </c>
      <c r="K91">
        <v>1.147</v>
      </c>
      <c r="L91">
        <v>1.2218000000000001E-5</v>
      </c>
      <c r="M91">
        <v>3.3253999999999999E-2</v>
      </c>
      <c r="N91" t="s">
        <v>238</v>
      </c>
    </row>
    <row r="92" spans="1:14">
      <c r="A92">
        <v>532.58000000000004</v>
      </c>
      <c r="B92">
        <v>6</v>
      </c>
      <c r="C92">
        <v>13.576000000000001</v>
      </c>
      <c r="D92">
        <v>7.3661000000000004E-2</v>
      </c>
      <c r="E92">
        <v>51.920999999999999</v>
      </c>
      <c r="F92">
        <v>55.993000000000002</v>
      </c>
      <c r="G92">
        <v>122.42</v>
      </c>
      <c r="H92">
        <v>173.53</v>
      </c>
      <c r="I92">
        <v>185.67</v>
      </c>
      <c r="J92">
        <v>207.95</v>
      </c>
      <c r="K92">
        <v>1.1606000000000001</v>
      </c>
      <c r="L92">
        <v>1.2221999999999999E-5</v>
      </c>
      <c r="M92">
        <v>3.3253999999999999E-2</v>
      </c>
      <c r="N92" t="s">
        <v>238</v>
      </c>
    </row>
    <row r="93" spans="1:14">
      <c r="A93">
        <v>532.58000000000004</v>
      </c>
      <c r="B93">
        <v>6.5</v>
      </c>
      <c r="C93">
        <v>14.823</v>
      </c>
      <c r="D93">
        <v>6.7461999999999994E-2</v>
      </c>
      <c r="E93">
        <v>51.844000000000001</v>
      </c>
      <c r="F93">
        <v>55.884999999999998</v>
      </c>
      <c r="G93">
        <v>121.6</v>
      </c>
      <c r="H93">
        <v>173.75</v>
      </c>
      <c r="I93">
        <v>186.32</v>
      </c>
      <c r="J93">
        <v>206.43</v>
      </c>
      <c r="K93">
        <v>1.1747000000000001</v>
      </c>
      <c r="L93">
        <v>1.2227E-5</v>
      </c>
      <c r="M93">
        <v>3.3257000000000002E-2</v>
      </c>
      <c r="N93" t="s">
        <v>238</v>
      </c>
    </row>
    <row r="94" spans="1:14">
      <c r="A94">
        <v>532.58000000000004</v>
      </c>
      <c r="B94">
        <v>7</v>
      </c>
      <c r="C94">
        <v>16.091999999999999</v>
      </c>
      <c r="D94">
        <v>6.2141000000000002E-2</v>
      </c>
      <c r="E94">
        <v>51.765999999999998</v>
      </c>
      <c r="F94">
        <v>55.774000000000001</v>
      </c>
      <c r="G94">
        <v>120.84</v>
      </c>
      <c r="H94">
        <v>173.97</v>
      </c>
      <c r="I94">
        <v>186.99</v>
      </c>
      <c r="J94">
        <v>204.89</v>
      </c>
      <c r="K94">
        <v>1.1894</v>
      </c>
      <c r="L94">
        <v>1.2232000000000001E-5</v>
      </c>
      <c r="M94">
        <v>3.3262E-2</v>
      </c>
      <c r="N94" t="s">
        <v>238</v>
      </c>
    </row>
    <row r="95" spans="1:14">
      <c r="A95">
        <v>532.58000000000004</v>
      </c>
      <c r="B95">
        <v>7.5</v>
      </c>
      <c r="C95">
        <v>17.384</v>
      </c>
      <c r="D95">
        <v>5.7523999999999999E-2</v>
      </c>
      <c r="E95">
        <v>51.686999999999998</v>
      </c>
      <c r="F95">
        <v>55.661999999999999</v>
      </c>
      <c r="G95">
        <v>120.11</v>
      </c>
      <c r="H95">
        <v>174.19</v>
      </c>
      <c r="I95">
        <v>187.7</v>
      </c>
      <c r="J95">
        <v>203.32</v>
      </c>
      <c r="K95">
        <v>1.2045999999999999</v>
      </c>
      <c r="L95">
        <v>1.2238999999999999E-5</v>
      </c>
      <c r="M95">
        <v>3.3271000000000002E-2</v>
      </c>
      <c r="N95" t="s">
        <v>238</v>
      </c>
    </row>
    <row r="96" spans="1:14">
      <c r="A96">
        <v>532.58000000000004</v>
      </c>
      <c r="B96">
        <v>8</v>
      </c>
      <c r="C96">
        <v>18.699000000000002</v>
      </c>
      <c r="D96">
        <v>5.3476999999999997E-2</v>
      </c>
      <c r="E96">
        <v>51.606000000000002</v>
      </c>
      <c r="F96">
        <v>55.548000000000002</v>
      </c>
      <c r="G96">
        <v>119.42</v>
      </c>
      <c r="H96">
        <v>174.42</v>
      </c>
      <c r="I96">
        <v>188.44</v>
      </c>
      <c r="J96">
        <v>201.71</v>
      </c>
      <c r="K96">
        <v>1.2204999999999999</v>
      </c>
      <c r="L96">
        <v>1.2245999999999999E-5</v>
      </c>
      <c r="M96">
        <v>3.3281999999999999E-2</v>
      </c>
      <c r="N96" t="s">
        <v>238</v>
      </c>
    </row>
    <row r="97" spans="1:14">
      <c r="A97">
        <v>532.58000000000004</v>
      </c>
      <c r="B97">
        <v>8.5</v>
      </c>
      <c r="C97">
        <v>20.04</v>
      </c>
      <c r="D97">
        <v>4.9901000000000001E-2</v>
      </c>
      <c r="E97">
        <v>51.524000000000001</v>
      </c>
      <c r="F97">
        <v>55.432000000000002</v>
      </c>
      <c r="G97">
        <v>118.75</v>
      </c>
      <c r="H97">
        <v>174.66</v>
      </c>
      <c r="I97">
        <v>189.22</v>
      </c>
      <c r="J97">
        <v>200.08</v>
      </c>
      <c r="K97">
        <v>1.2370000000000001</v>
      </c>
      <c r="L97">
        <v>1.2254E-5</v>
      </c>
      <c r="M97">
        <v>3.3297E-2</v>
      </c>
      <c r="N97" t="s">
        <v>238</v>
      </c>
    </row>
    <row r="98" spans="1:14">
      <c r="A98">
        <v>532.58000000000004</v>
      </c>
      <c r="B98">
        <v>9</v>
      </c>
      <c r="C98">
        <v>21.405999999999999</v>
      </c>
      <c r="D98">
        <v>4.6716000000000001E-2</v>
      </c>
      <c r="E98">
        <v>51.44</v>
      </c>
      <c r="F98">
        <v>55.314</v>
      </c>
      <c r="G98">
        <v>118.11</v>
      </c>
      <c r="H98">
        <v>174.9</v>
      </c>
      <c r="I98">
        <v>190.03</v>
      </c>
      <c r="J98">
        <v>198.42</v>
      </c>
      <c r="K98">
        <v>1.2542</v>
      </c>
      <c r="L98">
        <v>1.2262000000000001E-5</v>
      </c>
      <c r="M98">
        <v>3.3315999999999998E-2</v>
      </c>
      <c r="N98" t="s">
        <v>238</v>
      </c>
    </row>
    <row r="99" spans="1:14">
      <c r="A99">
        <v>532.58000000000004</v>
      </c>
      <c r="B99">
        <v>9.5</v>
      </c>
      <c r="C99">
        <v>22.8</v>
      </c>
      <c r="D99">
        <v>4.3860000000000003E-2</v>
      </c>
      <c r="E99">
        <v>51.354999999999997</v>
      </c>
      <c r="F99">
        <v>55.194000000000003</v>
      </c>
      <c r="G99">
        <v>117.49</v>
      </c>
      <c r="H99">
        <v>175.15</v>
      </c>
      <c r="I99">
        <v>190.89</v>
      </c>
      <c r="J99">
        <v>196.73</v>
      </c>
      <c r="K99">
        <v>1.2721</v>
      </c>
      <c r="L99">
        <v>1.2272E-5</v>
      </c>
      <c r="M99">
        <v>3.3340000000000002E-2</v>
      </c>
      <c r="N99" t="s">
        <v>238</v>
      </c>
    </row>
    <row r="100" spans="1:14">
      <c r="A100">
        <v>532.58000000000004</v>
      </c>
      <c r="B100">
        <v>10</v>
      </c>
      <c r="C100">
        <v>24.222999999999999</v>
      </c>
      <c r="D100">
        <v>4.1284000000000001E-2</v>
      </c>
      <c r="E100">
        <v>51.267000000000003</v>
      </c>
      <c r="F100">
        <v>55.070999999999998</v>
      </c>
      <c r="G100">
        <v>116.9</v>
      </c>
      <c r="H100">
        <v>175.41</v>
      </c>
      <c r="I100">
        <v>191.8</v>
      </c>
      <c r="J100">
        <v>195</v>
      </c>
      <c r="K100">
        <v>1.2908999999999999</v>
      </c>
      <c r="L100">
        <v>1.2283000000000001E-5</v>
      </c>
      <c r="M100">
        <v>3.3367000000000001E-2</v>
      </c>
      <c r="N100" t="s">
        <v>238</v>
      </c>
    </row>
    <row r="101" spans="1:14">
      <c r="A101">
        <v>591.75</v>
      </c>
      <c r="B101">
        <v>1</v>
      </c>
      <c r="C101">
        <v>1.8895999999999999</v>
      </c>
      <c r="D101">
        <v>0.52920999999999996</v>
      </c>
      <c r="E101">
        <v>63.234999999999999</v>
      </c>
      <c r="F101">
        <v>68.111000000000004</v>
      </c>
      <c r="G101">
        <v>158.43</v>
      </c>
      <c r="H101">
        <v>186.28</v>
      </c>
      <c r="I101">
        <v>194.95</v>
      </c>
      <c r="J101">
        <v>234.27</v>
      </c>
      <c r="K101">
        <v>0.74812999999999996</v>
      </c>
      <c r="L101">
        <v>1.3536000000000001E-5</v>
      </c>
      <c r="M101">
        <v>4.0159E-2</v>
      </c>
      <c r="N101" t="s">
        <v>238</v>
      </c>
    </row>
    <row r="102" spans="1:14">
      <c r="A102">
        <v>591.75</v>
      </c>
      <c r="B102">
        <v>1.5</v>
      </c>
      <c r="C102">
        <v>2.8473999999999999</v>
      </c>
      <c r="D102">
        <v>0.35120000000000001</v>
      </c>
      <c r="E102">
        <v>63.183999999999997</v>
      </c>
      <c r="F102">
        <v>68.037999999999997</v>
      </c>
      <c r="G102">
        <v>154.97999999999999</v>
      </c>
      <c r="H102">
        <v>186.39</v>
      </c>
      <c r="I102">
        <v>195.24</v>
      </c>
      <c r="J102">
        <v>233.3</v>
      </c>
      <c r="K102">
        <v>0.75294000000000005</v>
      </c>
      <c r="L102">
        <v>1.3539E-5</v>
      </c>
      <c r="M102">
        <v>4.0161000000000002E-2</v>
      </c>
      <c r="N102" t="s">
        <v>238</v>
      </c>
    </row>
    <row r="103" spans="1:14">
      <c r="A103">
        <v>591.75</v>
      </c>
      <c r="B103">
        <v>2</v>
      </c>
      <c r="C103">
        <v>3.8140000000000001</v>
      </c>
      <c r="D103">
        <v>0.26218999999999998</v>
      </c>
      <c r="E103">
        <v>63.133000000000003</v>
      </c>
      <c r="F103">
        <v>67.963999999999999</v>
      </c>
      <c r="G103">
        <v>152.5</v>
      </c>
      <c r="H103">
        <v>186.51</v>
      </c>
      <c r="I103">
        <v>195.54</v>
      </c>
      <c r="J103">
        <v>232.33</v>
      </c>
      <c r="K103">
        <v>0.75783999999999996</v>
      </c>
      <c r="L103">
        <v>1.3542E-5</v>
      </c>
      <c r="M103">
        <v>4.0162999999999997E-2</v>
      </c>
      <c r="N103" t="s">
        <v>238</v>
      </c>
    </row>
    <row r="104" spans="1:14">
      <c r="A104">
        <v>591.75</v>
      </c>
      <c r="B104">
        <v>2.5</v>
      </c>
      <c r="C104">
        <v>4.7897999999999996</v>
      </c>
      <c r="D104">
        <v>0.20877999999999999</v>
      </c>
      <c r="E104">
        <v>63.081000000000003</v>
      </c>
      <c r="F104">
        <v>67.89</v>
      </c>
      <c r="G104">
        <v>150.55000000000001</v>
      </c>
      <c r="H104">
        <v>186.62</v>
      </c>
      <c r="I104">
        <v>195.84</v>
      </c>
      <c r="J104">
        <v>231.35</v>
      </c>
      <c r="K104">
        <v>0.76280999999999999</v>
      </c>
      <c r="L104">
        <v>1.3545E-5</v>
      </c>
      <c r="M104">
        <v>4.0164999999999999E-2</v>
      </c>
      <c r="N104" t="s">
        <v>238</v>
      </c>
    </row>
    <row r="105" spans="1:14">
      <c r="A105">
        <v>591.75</v>
      </c>
      <c r="B105">
        <v>3</v>
      </c>
      <c r="C105">
        <v>5.7747999999999999</v>
      </c>
      <c r="D105">
        <v>0.17316999999999999</v>
      </c>
      <c r="E105">
        <v>63.027999999999999</v>
      </c>
      <c r="F105">
        <v>67.814999999999998</v>
      </c>
      <c r="G105">
        <v>148.94999999999999</v>
      </c>
      <c r="H105">
        <v>186.73</v>
      </c>
      <c r="I105">
        <v>196.15</v>
      </c>
      <c r="J105">
        <v>230.36</v>
      </c>
      <c r="K105">
        <v>0.76787000000000005</v>
      </c>
      <c r="L105">
        <v>1.3550000000000001E-5</v>
      </c>
      <c r="M105">
        <v>4.0169000000000003E-2</v>
      </c>
      <c r="N105" t="s">
        <v>238</v>
      </c>
    </row>
    <row r="106" spans="1:14">
      <c r="A106">
        <v>591.75</v>
      </c>
      <c r="B106">
        <v>3.5</v>
      </c>
      <c r="C106">
        <v>6.7694000000000001</v>
      </c>
      <c r="D106">
        <v>0.14771999999999999</v>
      </c>
      <c r="E106">
        <v>62.975000000000001</v>
      </c>
      <c r="F106">
        <v>67.739000000000004</v>
      </c>
      <c r="G106">
        <v>147.58000000000001</v>
      </c>
      <c r="H106">
        <v>186.85</v>
      </c>
      <c r="I106">
        <v>196.47</v>
      </c>
      <c r="J106">
        <v>229.36</v>
      </c>
      <c r="K106">
        <v>0.77302000000000004</v>
      </c>
      <c r="L106">
        <v>1.3553999999999999E-5</v>
      </c>
      <c r="M106">
        <v>4.0173E-2</v>
      </c>
      <c r="N106" t="s">
        <v>238</v>
      </c>
    </row>
    <row r="107" spans="1:14">
      <c r="A107">
        <v>591.75</v>
      </c>
      <c r="B107">
        <v>4</v>
      </c>
      <c r="C107">
        <v>7.7736999999999998</v>
      </c>
      <c r="D107">
        <v>0.12864</v>
      </c>
      <c r="E107">
        <v>62.921999999999997</v>
      </c>
      <c r="F107">
        <v>67.662999999999997</v>
      </c>
      <c r="G107">
        <v>146.37</v>
      </c>
      <c r="H107">
        <v>186.96</v>
      </c>
      <c r="I107">
        <v>196.8</v>
      </c>
      <c r="J107">
        <v>228.36</v>
      </c>
      <c r="K107">
        <v>0.77825999999999995</v>
      </c>
      <c r="L107">
        <v>1.3559E-5</v>
      </c>
      <c r="M107">
        <v>4.0178999999999999E-2</v>
      </c>
      <c r="N107" t="s">
        <v>238</v>
      </c>
    </row>
    <row r="108" spans="1:14">
      <c r="A108">
        <v>591.75</v>
      </c>
      <c r="B108">
        <v>4.5</v>
      </c>
      <c r="C108">
        <v>8.7880000000000003</v>
      </c>
      <c r="D108">
        <v>0.11379</v>
      </c>
      <c r="E108">
        <v>62.868000000000002</v>
      </c>
      <c r="F108">
        <v>67.585999999999999</v>
      </c>
      <c r="G108">
        <v>145.30000000000001</v>
      </c>
      <c r="H108">
        <v>187.08</v>
      </c>
      <c r="I108">
        <v>197.14</v>
      </c>
      <c r="J108">
        <v>227.35</v>
      </c>
      <c r="K108">
        <v>0.78359000000000001</v>
      </c>
      <c r="L108">
        <v>1.3565E-5</v>
      </c>
      <c r="M108">
        <v>4.0184999999999998E-2</v>
      </c>
      <c r="N108" t="s">
        <v>238</v>
      </c>
    </row>
    <row r="109" spans="1:14">
      <c r="A109">
        <v>591.75</v>
      </c>
      <c r="B109">
        <v>5</v>
      </c>
      <c r="C109">
        <v>9.8125</v>
      </c>
      <c r="D109">
        <v>0.10191</v>
      </c>
      <c r="E109">
        <v>62.813000000000002</v>
      </c>
      <c r="F109">
        <v>67.507999999999996</v>
      </c>
      <c r="G109">
        <v>144.33000000000001</v>
      </c>
      <c r="H109">
        <v>187.2</v>
      </c>
      <c r="I109">
        <v>197.48</v>
      </c>
      <c r="J109">
        <v>226.33</v>
      </c>
      <c r="K109">
        <v>0.78900999999999999</v>
      </c>
      <c r="L109">
        <v>1.3570999999999999E-5</v>
      </c>
      <c r="M109">
        <v>4.0191999999999999E-2</v>
      </c>
      <c r="N109" t="s">
        <v>238</v>
      </c>
    </row>
    <row r="110" spans="1:14">
      <c r="A110">
        <v>591.75</v>
      </c>
      <c r="B110">
        <v>5.5</v>
      </c>
      <c r="C110">
        <v>10.847</v>
      </c>
      <c r="D110">
        <v>9.2187000000000005E-2</v>
      </c>
      <c r="E110">
        <v>62.758000000000003</v>
      </c>
      <c r="F110">
        <v>67.430000000000007</v>
      </c>
      <c r="G110">
        <v>143.44999999999999</v>
      </c>
      <c r="H110">
        <v>187.32</v>
      </c>
      <c r="I110">
        <v>197.83</v>
      </c>
      <c r="J110">
        <v>225.3</v>
      </c>
      <c r="K110">
        <v>0.79452999999999996</v>
      </c>
      <c r="L110">
        <v>1.3577000000000001E-5</v>
      </c>
      <c r="M110">
        <v>4.02E-2</v>
      </c>
      <c r="N110" t="s">
        <v>238</v>
      </c>
    </row>
    <row r="111" spans="1:14">
      <c r="A111">
        <v>591.75</v>
      </c>
      <c r="B111">
        <v>6</v>
      </c>
      <c r="C111">
        <v>11.893000000000001</v>
      </c>
      <c r="D111">
        <v>8.4082000000000004E-2</v>
      </c>
      <c r="E111">
        <v>62.703000000000003</v>
      </c>
      <c r="F111">
        <v>67.350999999999999</v>
      </c>
      <c r="G111">
        <v>142.63</v>
      </c>
      <c r="H111">
        <v>187.44</v>
      </c>
      <c r="I111">
        <v>198.19</v>
      </c>
      <c r="J111">
        <v>224.26</v>
      </c>
      <c r="K111">
        <v>0.80015000000000003</v>
      </c>
      <c r="L111">
        <v>1.3585E-5</v>
      </c>
      <c r="M111">
        <v>4.0210000000000003E-2</v>
      </c>
      <c r="N111" t="s">
        <v>238</v>
      </c>
    </row>
    <row r="112" spans="1:14">
      <c r="A112">
        <v>591.75</v>
      </c>
      <c r="B112">
        <v>6.5</v>
      </c>
      <c r="C112">
        <v>12.95</v>
      </c>
      <c r="D112">
        <v>7.7220999999999998E-2</v>
      </c>
      <c r="E112">
        <v>62.646999999999998</v>
      </c>
      <c r="F112">
        <v>67.272000000000006</v>
      </c>
      <c r="G112">
        <v>141.87</v>
      </c>
      <c r="H112">
        <v>187.56</v>
      </c>
      <c r="I112">
        <v>198.56</v>
      </c>
      <c r="J112">
        <v>223.22</v>
      </c>
      <c r="K112">
        <v>0.80588000000000004</v>
      </c>
      <c r="L112">
        <v>1.3592E-5</v>
      </c>
      <c r="M112">
        <v>4.0219999999999999E-2</v>
      </c>
      <c r="N112" t="s">
        <v>238</v>
      </c>
    </row>
    <row r="113" spans="1:14">
      <c r="A113">
        <v>591.75</v>
      </c>
      <c r="B113">
        <v>7</v>
      </c>
      <c r="C113">
        <v>14.018000000000001</v>
      </c>
      <c r="D113">
        <v>7.1336999999999998E-2</v>
      </c>
      <c r="E113">
        <v>62.59</v>
      </c>
      <c r="F113">
        <v>67.191000000000003</v>
      </c>
      <c r="G113">
        <v>141.15</v>
      </c>
      <c r="H113">
        <v>187.69</v>
      </c>
      <c r="I113">
        <v>198.94</v>
      </c>
      <c r="J113">
        <v>222.17</v>
      </c>
      <c r="K113">
        <v>0.81171000000000004</v>
      </c>
      <c r="L113">
        <v>1.36E-5</v>
      </c>
      <c r="M113">
        <v>4.0231999999999997E-2</v>
      </c>
      <c r="N113" t="s">
        <v>238</v>
      </c>
    </row>
    <row r="114" spans="1:14">
      <c r="A114">
        <v>591.75</v>
      </c>
      <c r="B114">
        <v>7.5</v>
      </c>
      <c r="C114">
        <v>15.097</v>
      </c>
      <c r="D114">
        <v>6.6236000000000003E-2</v>
      </c>
      <c r="E114">
        <v>62.533000000000001</v>
      </c>
      <c r="F114">
        <v>67.11</v>
      </c>
      <c r="G114">
        <v>140.47999999999999</v>
      </c>
      <c r="H114">
        <v>187.81</v>
      </c>
      <c r="I114">
        <v>199.33</v>
      </c>
      <c r="J114">
        <v>221.11</v>
      </c>
      <c r="K114">
        <v>0.81764999999999999</v>
      </c>
      <c r="L114">
        <v>1.3609E-5</v>
      </c>
      <c r="M114">
        <v>4.0245000000000003E-2</v>
      </c>
      <c r="N114" t="s">
        <v>238</v>
      </c>
    </row>
    <row r="115" spans="1:14">
      <c r="A115">
        <v>591.75</v>
      </c>
      <c r="B115">
        <v>8</v>
      </c>
      <c r="C115">
        <v>16.189</v>
      </c>
      <c r="D115">
        <v>6.1771E-2</v>
      </c>
      <c r="E115">
        <v>62.475000000000001</v>
      </c>
      <c r="F115">
        <v>67.028000000000006</v>
      </c>
      <c r="G115">
        <v>139.85</v>
      </c>
      <c r="H115">
        <v>187.94</v>
      </c>
      <c r="I115">
        <v>199.73</v>
      </c>
      <c r="J115">
        <v>220.04</v>
      </c>
      <c r="K115">
        <v>0.82371000000000005</v>
      </c>
      <c r="L115">
        <v>1.3618000000000001E-5</v>
      </c>
      <c r="M115">
        <v>4.0259000000000003E-2</v>
      </c>
      <c r="N115" t="s">
        <v>238</v>
      </c>
    </row>
    <row r="116" spans="1:14">
      <c r="A116">
        <v>591.75</v>
      </c>
      <c r="B116">
        <v>8.5</v>
      </c>
      <c r="C116">
        <v>17.292999999999999</v>
      </c>
      <c r="D116">
        <v>5.7827999999999997E-2</v>
      </c>
      <c r="E116">
        <v>62.417000000000002</v>
      </c>
      <c r="F116">
        <v>66.945999999999998</v>
      </c>
      <c r="G116">
        <v>139.24</v>
      </c>
      <c r="H116">
        <v>188.07</v>
      </c>
      <c r="I116">
        <v>200.14</v>
      </c>
      <c r="J116">
        <v>218.96</v>
      </c>
      <c r="K116">
        <v>0.82987999999999995</v>
      </c>
      <c r="L116">
        <v>1.3627E-5</v>
      </c>
      <c r="M116">
        <v>4.0274999999999998E-2</v>
      </c>
      <c r="N116" t="s">
        <v>238</v>
      </c>
    </row>
    <row r="117" spans="1:14">
      <c r="A117">
        <v>591.75</v>
      </c>
      <c r="B117">
        <v>9</v>
      </c>
      <c r="C117">
        <v>18.408999999999999</v>
      </c>
      <c r="D117">
        <v>5.4322000000000002E-2</v>
      </c>
      <c r="E117">
        <v>62.357999999999997</v>
      </c>
      <c r="F117">
        <v>66.861999999999995</v>
      </c>
      <c r="G117">
        <v>138.66</v>
      </c>
      <c r="H117">
        <v>188.2</v>
      </c>
      <c r="I117">
        <v>200.56</v>
      </c>
      <c r="J117">
        <v>217.87</v>
      </c>
      <c r="K117">
        <v>0.83616999999999997</v>
      </c>
      <c r="L117">
        <v>1.3637E-5</v>
      </c>
      <c r="M117">
        <v>4.0292000000000001E-2</v>
      </c>
      <c r="N117" t="s">
        <v>238</v>
      </c>
    </row>
    <row r="118" spans="1:14">
      <c r="A118">
        <v>591.75</v>
      </c>
      <c r="B118">
        <v>9.5</v>
      </c>
      <c r="C118">
        <v>19.538</v>
      </c>
      <c r="D118">
        <v>5.1182999999999999E-2</v>
      </c>
      <c r="E118">
        <v>62.298000000000002</v>
      </c>
      <c r="F118">
        <v>66.778000000000006</v>
      </c>
      <c r="G118">
        <v>138.11000000000001</v>
      </c>
      <c r="H118">
        <v>188.33</v>
      </c>
      <c r="I118">
        <v>200.99</v>
      </c>
      <c r="J118">
        <v>216.77</v>
      </c>
      <c r="K118">
        <v>0.84258999999999995</v>
      </c>
      <c r="L118">
        <v>1.3648E-5</v>
      </c>
      <c r="M118">
        <v>4.0311E-2</v>
      </c>
      <c r="N118" t="s">
        <v>238</v>
      </c>
    </row>
    <row r="119" spans="1:14">
      <c r="A119">
        <v>591.75</v>
      </c>
      <c r="B119">
        <v>10</v>
      </c>
      <c r="C119">
        <v>20.68</v>
      </c>
      <c r="D119">
        <v>4.8356000000000003E-2</v>
      </c>
      <c r="E119">
        <v>62.237000000000002</v>
      </c>
      <c r="F119">
        <v>66.692999999999998</v>
      </c>
      <c r="G119">
        <v>137.58000000000001</v>
      </c>
      <c r="H119">
        <v>188.46</v>
      </c>
      <c r="I119">
        <v>201.44</v>
      </c>
      <c r="J119">
        <v>215.66</v>
      </c>
      <c r="K119">
        <v>0.84913000000000005</v>
      </c>
      <c r="L119">
        <v>1.3658999999999999E-5</v>
      </c>
      <c r="M119">
        <v>4.0330999999999999E-2</v>
      </c>
      <c r="N119" t="s">
        <v>238</v>
      </c>
    </row>
    <row r="120" spans="1:14">
      <c r="A120">
        <v>650.91999999999996</v>
      </c>
      <c r="B120">
        <v>1</v>
      </c>
      <c r="C120">
        <v>1.7136</v>
      </c>
      <c r="D120">
        <v>0.58355999999999997</v>
      </c>
      <c r="E120">
        <v>74.662999999999997</v>
      </c>
      <c r="F120">
        <v>80.039000000000001</v>
      </c>
      <c r="G120">
        <v>177.64</v>
      </c>
      <c r="H120">
        <v>199.39</v>
      </c>
      <c r="I120">
        <v>207.96</v>
      </c>
      <c r="J120">
        <v>245.9</v>
      </c>
      <c r="K120">
        <v>0.56425000000000003</v>
      </c>
      <c r="L120">
        <v>1.484E-5</v>
      </c>
      <c r="M120">
        <v>4.7166E-2</v>
      </c>
      <c r="N120" t="s">
        <v>238</v>
      </c>
    </row>
    <row r="121" spans="1:14">
      <c r="A121">
        <v>650.91999999999996</v>
      </c>
      <c r="B121">
        <v>1.5</v>
      </c>
      <c r="C121">
        <v>2.5789</v>
      </c>
      <c r="D121">
        <v>0.38775999999999999</v>
      </c>
      <c r="E121">
        <v>74.622</v>
      </c>
      <c r="F121">
        <v>79.980999999999995</v>
      </c>
      <c r="G121">
        <v>174.2</v>
      </c>
      <c r="H121">
        <v>199.46</v>
      </c>
      <c r="I121">
        <v>208.16</v>
      </c>
      <c r="J121">
        <v>245.16</v>
      </c>
      <c r="K121">
        <v>0.56666000000000005</v>
      </c>
      <c r="L121">
        <v>1.4844999999999999E-5</v>
      </c>
      <c r="M121">
        <v>4.7182000000000002E-2</v>
      </c>
      <c r="N121" t="s">
        <v>238</v>
      </c>
    </row>
    <row r="122" spans="1:14">
      <c r="A122">
        <v>650.91999999999996</v>
      </c>
      <c r="B122">
        <v>2</v>
      </c>
      <c r="C122">
        <v>3.45</v>
      </c>
      <c r="D122">
        <v>0.28985</v>
      </c>
      <c r="E122">
        <v>74.58</v>
      </c>
      <c r="F122">
        <v>79.921999999999997</v>
      </c>
      <c r="G122">
        <v>171.75</v>
      </c>
      <c r="H122">
        <v>199.53</v>
      </c>
      <c r="I122">
        <v>208.37</v>
      </c>
      <c r="J122">
        <v>244.42</v>
      </c>
      <c r="K122">
        <v>0.56908000000000003</v>
      </c>
      <c r="L122">
        <v>1.4851000000000001E-5</v>
      </c>
      <c r="M122">
        <v>4.7197999999999997E-2</v>
      </c>
      <c r="N122" t="s">
        <v>238</v>
      </c>
    </row>
    <row r="123" spans="1:14">
      <c r="A123">
        <v>650.91999999999996</v>
      </c>
      <c r="B123">
        <v>2.5</v>
      </c>
      <c r="C123">
        <v>4.327</v>
      </c>
      <c r="D123">
        <v>0.23111000000000001</v>
      </c>
      <c r="E123">
        <v>74.539000000000001</v>
      </c>
      <c r="F123">
        <v>79.861999999999995</v>
      </c>
      <c r="G123">
        <v>169.83</v>
      </c>
      <c r="H123">
        <v>199.61</v>
      </c>
      <c r="I123">
        <v>208.57</v>
      </c>
      <c r="J123">
        <v>243.68</v>
      </c>
      <c r="K123">
        <v>0.57152999999999998</v>
      </c>
      <c r="L123">
        <v>1.4857E-5</v>
      </c>
      <c r="M123">
        <v>4.7213999999999999E-2</v>
      </c>
      <c r="N123" t="s">
        <v>238</v>
      </c>
    </row>
    <row r="124" spans="1:14">
      <c r="A124">
        <v>650.91999999999996</v>
      </c>
      <c r="B124">
        <v>3</v>
      </c>
      <c r="C124">
        <v>5.2098000000000004</v>
      </c>
      <c r="D124">
        <v>0.19194</v>
      </c>
      <c r="E124">
        <v>74.497</v>
      </c>
      <c r="F124">
        <v>79.802000000000007</v>
      </c>
      <c r="G124">
        <v>168.25</v>
      </c>
      <c r="H124">
        <v>199.68</v>
      </c>
      <c r="I124">
        <v>208.79</v>
      </c>
      <c r="J124">
        <v>242.93</v>
      </c>
      <c r="K124">
        <v>0.57399999999999995</v>
      </c>
      <c r="L124">
        <v>1.4863E-5</v>
      </c>
      <c r="M124">
        <v>4.7231000000000002E-2</v>
      </c>
      <c r="N124" t="s">
        <v>238</v>
      </c>
    </row>
    <row r="125" spans="1:14">
      <c r="A125">
        <v>650.91999999999996</v>
      </c>
      <c r="B125">
        <v>3.5</v>
      </c>
      <c r="C125">
        <v>6.0987</v>
      </c>
      <c r="D125">
        <v>0.16397</v>
      </c>
      <c r="E125">
        <v>74.453999999999994</v>
      </c>
      <c r="F125">
        <v>79.742000000000004</v>
      </c>
      <c r="G125">
        <v>166.9</v>
      </c>
      <c r="H125">
        <v>199.75</v>
      </c>
      <c r="I125">
        <v>209</v>
      </c>
      <c r="J125">
        <v>242.19</v>
      </c>
      <c r="K125">
        <v>0.57648999999999995</v>
      </c>
      <c r="L125">
        <v>1.487E-5</v>
      </c>
      <c r="M125">
        <v>4.7247999999999998E-2</v>
      </c>
      <c r="N125" t="s">
        <v>238</v>
      </c>
    </row>
    <row r="126" spans="1:14">
      <c r="A126">
        <v>650.91999999999996</v>
      </c>
      <c r="B126">
        <v>4</v>
      </c>
      <c r="C126">
        <v>6.9936999999999996</v>
      </c>
      <c r="D126">
        <v>0.14298</v>
      </c>
      <c r="E126">
        <v>74.412000000000006</v>
      </c>
      <c r="F126">
        <v>79.682000000000002</v>
      </c>
      <c r="G126">
        <v>165.72</v>
      </c>
      <c r="H126">
        <v>199.82</v>
      </c>
      <c r="I126">
        <v>209.22</v>
      </c>
      <c r="J126">
        <v>241.44</v>
      </c>
      <c r="K126">
        <v>0.57899999999999996</v>
      </c>
      <c r="L126">
        <v>1.4877E-5</v>
      </c>
      <c r="M126">
        <v>4.7265000000000001E-2</v>
      </c>
      <c r="N126" t="s">
        <v>238</v>
      </c>
    </row>
    <row r="127" spans="1:14">
      <c r="A127">
        <v>650.91999999999996</v>
      </c>
      <c r="B127">
        <v>4.5</v>
      </c>
      <c r="C127">
        <v>7.8948999999999998</v>
      </c>
      <c r="D127">
        <v>0.12665999999999999</v>
      </c>
      <c r="E127">
        <v>74.369</v>
      </c>
      <c r="F127">
        <v>79.620999999999995</v>
      </c>
      <c r="G127">
        <v>164.68</v>
      </c>
      <c r="H127">
        <v>199.9</v>
      </c>
      <c r="I127">
        <v>209.44</v>
      </c>
      <c r="J127">
        <v>240.69</v>
      </c>
      <c r="K127">
        <v>0.58152999999999999</v>
      </c>
      <c r="L127">
        <v>1.4885000000000001E-5</v>
      </c>
      <c r="M127">
        <v>4.7282999999999999E-2</v>
      </c>
      <c r="N127" t="s">
        <v>238</v>
      </c>
    </row>
    <row r="128" spans="1:14">
      <c r="A128">
        <v>650.91999999999996</v>
      </c>
      <c r="B128">
        <v>5</v>
      </c>
      <c r="C128">
        <v>8.8024000000000004</v>
      </c>
      <c r="D128">
        <v>0.11360000000000001</v>
      </c>
      <c r="E128">
        <v>74.325999999999993</v>
      </c>
      <c r="F128">
        <v>79.56</v>
      </c>
      <c r="G128">
        <v>163.74</v>
      </c>
      <c r="H128">
        <v>199.97</v>
      </c>
      <c r="I128">
        <v>209.67</v>
      </c>
      <c r="J128">
        <v>239.93</v>
      </c>
      <c r="K128">
        <v>0.58408000000000004</v>
      </c>
      <c r="L128">
        <v>1.4893E-5</v>
      </c>
      <c r="M128">
        <v>4.7301999999999997E-2</v>
      </c>
      <c r="N128" t="s">
        <v>238</v>
      </c>
    </row>
    <row r="129" spans="1:14">
      <c r="A129">
        <v>650.91999999999996</v>
      </c>
      <c r="B129">
        <v>5.5</v>
      </c>
      <c r="C129">
        <v>9.7163000000000004</v>
      </c>
      <c r="D129">
        <v>0.10292</v>
      </c>
      <c r="E129">
        <v>74.283000000000001</v>
      </c>
      <c r="F129">
        <v>79.498999999999995</v>
      </c>
      <c r="G129">
        <v>162.88</v>
      </c>
      <c r="H129">
        <v>200.05</v>
      </c>
      <c r="I129">
        <v>209.9</v>
      </c>
      <c r="J129">
        <v>239.18</v>
      </c>
      <c r="K129">
        <v>0.58665</v>
      </c>
      <c r="L129">
        <v>1.4901E-5</v>
      </c>
      <c r="M129">
        <v>4.7321000000000002E-2</v>
      </c>
      <c r="N129" t="s">
        <v>238</v>
      </c>
    </row>
    <row r="130" spans="1:14">
      <c r="A130">
        <v>650.91999999999996</v>
      </c>
      <c r="B130">
        <v>6</v>
      </c>
      <c r="C130">
        <v>10.637</v>
      </c>
      <c r="D130">
        <v>9.4015000000000001E-2</v>
      </c>
      <c r="E130">
        <v>74.239000000000004</v>
      </c>
      <c r="F130">
        <v>79.436999999999998</v>
      </c>
      <c r="G130">
        <v>162.09</v>
      </c>
      <c r="H130">
        <v>200.12</v>
      </c>
      <c r="I130">
        <v>210.13</v>
      </c>
      <c r="J130">
        <v>238.42</v>
      </c>
      <c r="K130">
        <v>0.58925000000000005</v>
      </c>
      <c r="L130">
        <v>1.4909000000000001E-5</v>
      </c>
      <c r="M130">
        <v>4.734E-2</v>
      </c>
      <c r="N130" t="s">
        <v>238</v>
      </c>
    </row>
    <row r="131" spans="1:14">
      <c r="A131">
        <v>650.91999999999996</v>
      </c>
      <c r="B131">
        <v>6.5</v>
      </c>
      <c r="C131">
        <v>11.564</v>
      </c>
      <c r="D131">
        <v>8.6479E-2</v>
      </c>
      <c r="E131">
        <v>74.195999999999998</v>
      </c>
      <c r="F131">
        <v>79.375</v>
      </c>
      <c r="G131">
        <v>161.35</v>
      </c>
      <c r="H131">
        <v>200.2</v>
      </c>
      <c r="I131">
        <v>210.37</v>
      </c>
      <c r="J131">
        <v>237.66</v>
      </c>
      <c r="K131">
        <v>0.59187000000000001</v>
      </c>
      <c r="L131">
        <v>1.4918E-5</v>
      </c>
      <c r="M131">
        <v>4.7359999999999999E-2</v>
      </c>
      <c r="N131" t="s">
        <v>238</v>
      </c>
    </row>
    <row r="132" spans="1:14">
      <c r="A132">
        <v>650.91999999999996</v>
      </c>
      <c r="B132">
        <v>7</v>
      </c>
      <c r="C132">
        <v>12.497</v>
      </c>
      <c r="D132">
        <v>8.0018000000000006E-2</v>
      </c>
      <c r="E132">
        <v>74.150999999999996</v>
      </c>
      <c r="F132">
        <v>79.311999999999998</v>
      </c>
      <c r="G132">
        <v>160.66999999999999</v>
      </c>
      <c r="H132">
        <v>200.28</v>
      </c>
      <c r="I132">
        <v>210.62</v>
      </c>
      <c r="J132">
        <v>236.89</v>
      </c>
      <c r="K132">
        <v>0.59450999999999998</v>
      </c>
      <c r="L132">
        <v>1.4927E-5</v>
      </c>
      <c r="M132">
        <v>4.7381E-2</v>
      </c>
      <c r="N132" t="s">
        <v>238</v>
      </c>
    </row>
    <row r="133" spans="1:14">
      <c r="A133">
        <v>650.91999999999996</v>
      </c>
      <c r="B133">
        <v>7.5</v>
      </c>
      <c r="C133">
        <v>13.438000000000001</v>
      </c>
      <c r="D133">
        <v>7.4418999999999999E-2</v>
      </c>
      <c r="E133">
        <v>74.106999999999999</v>
      </c>
      <c r="F133">
        <v>79.25</v>
      </c>
      <c r="G133">
        <v>160.03</v>
      </c>
      <c r="H133">
        <v>200.36</v>
      </c>
      <c r="I133">
        <v>210.86</v>
      </c>
      <c r="J133">
        <v>236.13</v>
      </c>
      <c r="K133">
        <v>0.59716999999999998</v>
      </c>
      <c r="L133">
        <v>1.4936999999999999E-5</v>
      </c>
      <c r="M133">
        <v>4.7402E-2</v>
      </c>
      <c r="N133" t="s">
        <v>238</v>
      </c>
    </row>
    <row r="134" spans="1:14">
      <c r="A134">
        <v>650.91999999999996</v>
      </c>
      <c r="B134">
        <v>8</v>
      </c>
      <c r="C134">
        <v>14.385</v>
      </c>
      <c r="D134">
        <v>6.9517999999999996E-2</v>
      </c>
      <c r="E134">
        <v>74.061999999999998</v>
      </c>
      <c r="F134">
        <v>79.186000000000007</v>
      </c>
      <c r="G134">
        <v>159.41999999999999</v>
      </c>
      <c r="H134">
        <v>200.43</v>
      </c>
      <c r="I134">
        <v>211.11</v>
      </c>
      <c r="J134">
        <v>235.36</v>
      </c>
      <c r="K134">
        <v>0.59984999999999999</v>
      </c>
      <c r="L134">
        <v>1.4946999999999999E-5</v>
      </c>
      <c r="M134">
        <v>4.7424000000000001E-2</v>
      </c>
      <c r="N134" t="s">
        <v>238</v>
      </c>
    </row>
    <row r="135" spans="1:14">
      <c r="A135">
        <v>650.91999999999996</v>
      </c>
      <c r="B135">
        <v>8.5</v>
      </c>
      <c r="C135">
        <v>15.339</v>
      </c>
      <c r="D135">
        <v>6.5193000000000001E-2</v>
      </c>
      <c r="E135">
        <v>74.016999999999996</v>
      </c>
      <c r="F135">
        <v>79.123000000000005</v>
      </c>
      <c r="G135">
        <v>158.85</v>
      </c>
      <c r="H135">
        <v>200.51</v>
      </c>
      <c r="I135">
        <v>211.37</v>
      </c>
      <c r="J135">
        <v>234.59</v>
      </c>
      <c r="K135">
        <v>0.60255999999999998</v>
      </c>
      <c r="L135">
        <v>1.4956999999999999E-5</v>
      </c>
      <c r="M135">
        <v>4.7446000000000002E-2</v>
      </c>
      <c r="N135" t="s">
        <v>238</v>
      </c>
    </row>
    <row r="136" spans="1:14">
      <c r="A136">
        <v>650.91999999999996</v>
      </c>
      <c r="B136">
        <v>9</v>
      </c>
      <c r="C136">
        <v>16.3</v>
      </c>
      <c r="D136">
        <v>6.1349000000000001E-2</v>
      </c>
      <c r="E136">
        <v>73.971999999999994</v>
      </c>
      <c r="F136">
        <v>79.058999999999997</v>
      </c>
      <c r="G136">
        <v>158.30000000000001</v>
      </c>
      <c r="H136">
        <v>200.59</v>
      </c>
      <c r="I136">
        <v>211.63</v>
      </c>
      <c r="J136">
        <v>233.82</v>
      </c>
      <c r="K136">
        <v>0.60528999999999999</v>
      </c>
      <c r="L136">
        <v>1.4968E-5</v>
      </c>
      <c r="M136">
        <v>4.7468999999999997E-2</v>
      </c>
      <c r="N136" t="s">
        <v>238</v>
      </c>
    </row>
    <row r="137" spans="1:14">
      <c r="A137">
        <v>650.91999999999996</v>
      </c>
      <c r="B137">
        <v>9.5</v>
      </c>
      <c r="C137">
        <v>17.268999999999998</v>
      </c>
      <c r="D137">
        <v>5.7908000000000001E-2</v>
      </c>
      <c r="E137">
        <v>73.926000000000002</v>
      </c>
      <c r="F137">
        <v>78.995000000000005</v>
      </c>
      <c r="G137">
        <v>157.78</v>
      </c>
      <c r="H137">
        <v>200.67</v>
      </c>
      <c r="I137">
        <v>211.89</v>
      </c>
      <c r="J137">
        <v>233.04</v>
      </c>
      <c r="K137">
        <v>0.60804000000000002</v>
      </c>
      <c r="L137">
        <v>1.4979E-5</v>
      </c>
      <c r="M137">
        <v>4.7493E-2</v>
      </c>
      <c r="N137" t="s">
        <v>238</v>
      </c>
    </row>
    <row r="138" spans="1:14">
      <c r="A138">
        <v>650.91999999999996</v>
      </c>
      <c r="B138">
        <v>10</v>
      </c>
      <c r="C138">
        <v>18.245000000000001</v>
      </c>
      <c r="D138">
        <v>5.4810999999999999E-2</v>
      </c>
      <c r="E138">
        <v>73.88</v>
      </c>
      <c r="F138">
        <v>78.930000000000007</v>
      </c>
      <c r="G138">
        <v>157.28</v>
      </c>
      <c r="H138">
        <v>200.75</v>
      </c>
      <c r="I138">
        <v>212.16</v>
      </c>
      <c r="J138">
        <v>232.26</v>
      </c>
      <c r="K138">
        <v>0.61082000000000003</v>
      </c>
      <c r="L138">
        <v>1.499E-5</v>
      </c>
      <c r="M138">
        <v>4.7516999999999997E-2</v>
      </c>
      <c r="N138" t="s">
        <v>238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E246E-BC06-4544-B973-76DB77A64FB7}">
  <dimension ref="A1:N157"/>
  <sheetViews>
    <sheetView workbookViewId="0"/>
  </sheetViews>
  <sheetFormatPr defaultRowHeight="15"/>
  <sheetData>
    <row r="1" spans="1:14">
      <c r="A1" t="s">
        <v>223</v>
      </c>
      <c r="B1" t="s">
        <v>224</v>
      </c>
      <c r="C1" t="s">
        <v>225</v>
      </c>
      <c r="D1" t="s">
        <v>226</v>
      </c>
      <c r="E1" t="s">
        <v>227</v>
      </c>
      <c r="F1" t="s">
        <v>228</v>
      </c>
      <c r="G1" t="s">
        <v>229</v>
      </c>
      <c r="H1" t="s">
        <v>230</v>
      </c>
      <c r="I1" t="s">
        <v>231</v>
      </c>
      <c r="J1" t="s">
        <v>232</v>
      </c>
      <c r="K1" t="s">
        <v>233</v>
      </c>
      <c r="L1" t="s">
        <v>234</v>
      </c>
      <c r="M1" t="s">
        <v>235</v>
      </c>
      <c r="N1" t="s">
        <v>236</v>
      </c>
    </row>
    <row r="2" spans="1:14">
      <c r="A2">
        <v>281.01</v>
      </c>
      <c r="B2">
        <v>1</v>
      </c>
      <c r="C2">
        <v>891.61</v>
      </c>
      <c r="D2">
        <v>1.1215999999999999E-3</v>
      </c>
      <c r="E2">
        <v>-10.114000000000001</v>
      </c>
      <c r="F2">
        <v>-10.105</v>
      </c>
      <c r="G2">
        <v>-31.93</v>
      </c>
      <c r="H2">
        <v>92.028999999999996</v>
      </c>
      <c r="I2">
        <v>132.03</v>
      </c>
      <c r="J2">
        <v>1382.9</v>
      </c>
      <c r="K2">
        <v>-4.4551E-2</v>
      </c>
      <c r="L2">
        <v>7.8164E-4</v>
      </c>
      <c r="M2">
        <v>0.14718999999999999</v>
      </c>
      <c r="N2" t="s">
        <v>237</v>
      </c>
    </row>
    <row r="3" spans="1:14">
      <c r="A3">
        <v>281.01</v>
      </c>
      <c r="B3">
        <v>1.5</v>
      </c>
      <c r="C3">
        <v>891.65</v>
      </c>
      <c r="D3">
        <v>1.1215000000000001E-3</v>
      </c>
      <c r="E3">
        <v>-10.115</v>
      </c>
      <c r="F3">
        <v>-10.102</v>
      </c>
      <c r="G3">
        <v>-31.934999999999999</v>
      </c>
      <c r="H3">
        <v>92.031999999999996</v>
      </c>
      <c r="I3">
        <v>132.03</v>
      </c>
      <c r="J3">
        <v>1383.2</v>
      </c>
      <c r="K3">
        <v>-4.4556999999999999E-2</v>
      </c>
      <c r="L3">
        <v>7.8200000000000003E-4</v>
      </c>
      <c r="M3">
        <v>0.14721000000000001</v>
      </c>
      <c r="N3" t="s">
        <v>237</v>
      </c>
    </row>
    <row r="4" spans="1:14">
      <c r="A4">
        <v>281.01</v>
      </c>
      <c r="B4">
        <v>2</v>
      </c>
      <c r="C4">
        <v>891.69</v>
      </c>
      <c r="D4">
        <v>1.1215000000000001E-3</v>
      </c>
      <c r="E4">
        <v>-10.117000000000001</v>
      </c>
      <c r="F4">
        <v>-10.099</v>
      </c>
      <c r="G4">
        <v>-31.94</v>
      </c>
      <c r="H4">
        <v>92.034000000000006</v>
      </c>
      <c r="I4">
        <v>132.02000000000001</v>
      </c>
      <c r="J4">
        <v>1383.4</v>
      </c>
      <c r="K4">
        <v>-4.4561999999999997E-2</v>
      </c>
      <c r="L4">
        <v>7.8237000000000001E-4</v>
      </c>
      <c r="M4">
        <v>0.14723</v>
      </c>
      <c r="N4" t="s">
        <v>237</v>
      </c>
    </row>
    <row r="5" spans="1:14">
      <c r="A5">
        <v>281.01</v>
      </c>
      <c r="B5">
        <v>2.5</v>
      </c>
      <c r="C5">
        <v>891.72</v>
      </c>
      <c r="D5">
        <v>1.1214E-3</v>
      </c>
      <c r="E5">
        <v>-10.118</v>
      </c>
      <c r="F5">
        <v>-10.096</v>
      </c>
      <c r="G5">
        <v>-31.946000000000002</v>
      </c>
      <c r="H5">
        <v>92.036000000000001</v>
      </c>
      <c r="I5">
        <v>132.02000000000001</v>
      </c>
      <c r="J5">
        <v>1383.6</v>
      </c>
      <c r="K5">
        <v>-4.4568000000000003E-2</v>
      </c>
      <c r="L5">
        <v>7.8273000000000004E-4</v>
      </c>
      <c r="M5">
        <v>0.14724999999999999</v>
      </c>
      <c r="N5" t="s">
        <v>237</v>
      </c>
    </row>
    <row r="6" spans="1:14">
      <c r="A6">
        <v>281.01</v>
      </c>
      <c r="B6">
        <v>3</v>
      </c>
      <c r="C6">
        <v>891.76</v>
      </c>
      <c r="D6">
        <v>1.1214E-3</v>
      </c>
      <c r="E6">
        <v>-10.119999999999999</v>
      </c>
      <c r="F6">
        <v>-10.093</v>
      </c>
      <c r="G6">
        <v>-31.951000000000001</v>
      </c>
      <c r="H6">
        <v>92.037999999999997</v>
      </c>
      <c r="I6">
        <v>132.02000000000001</v>
      </c>
      <c r="J6">
        <v>1383.9</v>
      </c>
      <c r="K6">
        <v>-4.4573000000000002E-2</v>
      </c>
      <c r="L6">
        <v>7.8308999999999996E-4</v>
      </c>
      <c r="M6">
        <v>0.14726</v>
      </c>
      <c r="N6" t="s">
        <v>237</v>
      </c>
    </row>
    <row r="7" spans="1:14">
      <c r="A7">
        <v>281.01</v>
      </c>
      <c r="B7">
        <v>3.5</v>
      </c>
      <c r="C7">
        <v>891.8</v>
      </c>
      <c r="D7">
        <v>1.1213E-3</v>
      </c>
      <c r="E7">
        <v>-10.121</v>
      </c>
      <c r="F7">
        <v>-10.09</v>
      </c>
      <c r="G7">
        <v>-31.956</v>
      </c>
      <c r="H7">
        <v>92.040999999999997</v>
      </c>
      <c r="I7">
        <v>132.01</v>
      </c>
      <c r="J7">
        <v>1384.1</v>
      </c>
      <c r="K7">
        <v>-4.4579000000000001E-2</v>
      </c>
      <c r="L7">
        <v>7.8344999999999999E-4</v>
      </c>
      <c r="M7">
        <v>0.14727999999999999</v>
      </c>
      <c r="N7" t="s">
        <v>237</v>
      </c>
    </row>
    <row r="8" spans="1:14">
      <c r="A8">
        <v>281.01</v>
      </c>
      <c r="B8">
        <v>4</v>
      </c>
      <c r="C8">
        <v>891.84</v>
      </c>
      <c r="D8">
        <v>1.1213E-3</v>
      </c>
      <c r="E8">
        <v>-10.122</v>
      </c>
      <c r="F8">
        <v>-10.087</v>
      </c>
      <c r="G8">
        <v>-31.960999999999999</v>
      </c>
      <c r="H8">
        <v>92.043000000000006</v>
      </c>
      <c r="I8">
        <v>132.01</v>
      </c>
      <c r="J8">
        <v>1384.3</v>
      </c>
      <c r="K8">
        <v>-4.4583999999999999E-2</v>
      </c>
      <c r="L8">
        <v>7.8381999999999996E-4</v>
      </c>
      <c r="M8">
        <v>0.14729999999999999</v>
      </c>
      <c r="N8" t="s">
        <v>237</v>
      </c>
    </row>
    <row r="9" spans="1:14">
      <c r="A9">
        <v>281.01</v>
      </c>
      <c r="B9">
        <v>4.5</v>
      </c>
      <c r="C9">
        <v>891.87</v>
      </c>
      <c r="D9">
        <v>1.1211999999999999E-3</v>
      </c>
      <c r="E9">
        <v>-10.124000000000001</v>
      </c>
      <c r="F9">
        <v>-10.084</v>
      </c>
      <c r="G9">
        <v>-31.966000000000001</v>
      </c>
      <c r="H9">
        <v>92.045000000000002</v>
      </c>
      <c r="I9">
        <v>132</v>
      </c>
      <c r="J9">
        <v>1384.6</v>
      </c>
      <c r="K9">
        <v>-4.4589999999999998E-2</v>
      </c>
      <c r="L9">
        <v>7.8417999999999999E-4</v>
      </c>
      <c r="M9">
        <v>0.14732000000000001</v>
      </c>
      <c r="N9" t="s">
        <v>237</v>
      </c>
    </row>
    <row r="10" spans="1:14">
      <c r="A10">
        <v>281.01</v>
      </c>
      <c r="B10">
        <v>5</v>
      </c>
      <c r="C10">
        <v>891.91</v>
      </c>
      <c r="D10">
        <v>1.1211999999999999E-3</v>
      </c>
      <c r="E10">
        <v>-10.125</v>
      </c>
      <c r="F10">
        <v>-10.081</v>
      </c>
      <c r="G10">
        <v>-31.971</v>
      </c>
      <c r="H10">
        <v>92.048000000000002</v>
      </c>
      <c r="I10">
        <v>132</v>
      </c>
      <c r="J10">
        <v>1384.8</v>
      </c>
      <c r="K10">
        <v>-4.4595000000000003E-2</v>
      </c>
      <c r="L10">
        <v>7.8454999999999996E-4</v>
      </c>
      <c r="M10">
        <v>0.14734</v>
      </c>
      <c r="N10" t="s">
        <v>237</v>
      </c>
    </row>
    <row r="11" spans="1:14">
      <c r="A11">
        <v>281.01</v>
      </c>
      <c r="B11">
        <v>5.5</v>
      </c>
      <c r="C11">
        <v>891.95</v>
      </c>
      <c r="D11">
        <v>1.1211000000000001E-3</v>
      </c>
      <c r="E11">
        <v>-10.127000000000001</v>
      </c>
      <c r="F11">
        <v>-10.079000000000001</v>
      </c>
      <c r="G11">
        <v>-31.975999999999999</v>
      </c>
      <c r="H11">
        <v>92.05</v>
      </c>
      <c r="I11">
        <v>132</v>
      </c>
      <c r="J11">
        <v>1385.1</v>
      </c>
      <c r="K11">
        <v>-4.4601000000000002E-2</v>
      </c>
      <c r="L11">
        <v>7.8490999999999999E-4</v>
      </c>
      <c r="M11">
        <v>0.14735000000000001</v>
      </c>
      <c r="N11" t="s">
        <v>237</v>
      </c>
    </row>
    <row r="12" spans="1:14">
      <c r="A12">
        <v>281.01</v>
      </c>
      <c r="B12">
        <v>6</v>
      </c>
      <c r="C12">
        <v>891.99</v>
      </c>
      <c r="D12">
        <v>1.1211000000000001E-3</v>
      </c>
      <c r="E12">
        <v>-10.128</v>
      </c>
      <c r="F12">
        <v>-10.076000000000001</v>
      </c>
      <c r="G12">
        <v>-31.981000000000002</v>
      </c>
      <c r="H12">
        <v>92.052000000000007</v>
      </c>
      <c r="I12">
        <v>131.99</v>
      </c>
      <c r="J12">
        <v>1385.3</v>
      </c>
      <c r="K12">
        <v>-4.4606E-2</v>
      </c>
      <c r="L12">
        <v>7.8527000000000002E-4</v>
      </c>
      <c r="M12">
        <v>0.14737</v>
      </c>
      <c r="N12" t="s">
        <v>237</v>
      </c>
    </row>
    <row r="13" spans="1:14">
      <c r="A13">
        <v>281.01</v>
      </c>
      <c r="B13">
        <v>6.5</v>
      </c>
      <c r="C13">
        <v>892.02</v>
      </c>
      <c r="D13">
        <v>1.121E-3</v>
      </c>
      <c r="E13">
        <v>-10.130000000000001</v>
      </c>
      <c r="F13">
        <v>-10.073</v>
      </c>
      <c r="G13">
        <v>-31.986000000000001</v>
      </c>
      <c r="H13">
        <v>92.055000000000007</v>
      </c>
      <c r="I13">
        <v>131.99</v>
      </c>
      <c r="J13">
        <v>1385.5</v>
      </c>
      <c r="K13">
        <v>-4.4610999999999998E-2</v>
      </c>
      <c r="L13">
        <v>7.8563999999999999E-4</v>
      </c>
      <c r="M13">
        <v>0.14738999999999999</v>
      </c>
      <c r="N13" t="s">
        <v>237</v>
      </c>
    </row>
    <row r="14" spans="1:14">
      <c r="A14">
        <v>281.01</v>
      </c>
      <c r="B14">
        <v>7</v>
      </c>
      <c r="C14">
        <v>892.06</v>
      </c>
      <c r="D14">
        <v>1.121E-3</v>
      </c>
      <c r="E14">
        <v>-10.131</v>
      </c>
      <c r="F14">
        <v>-10.07</v>
      </c>
      <c r="G14">
        <v>-31.992000000000001</v>
      </c>
      <c r="H14">
        <v>92.057000000000002</v>
      </c>
      <c r="I14">
        <v>131.99</v>
      </c>
      <c r="J14">
        <v>1385.8</v>
      </c>
      <c r="K14">
        <v>-4.4616999999999997E-2</v>
      </c>
      <c r="L14">
        <v>7.8600000000000002E-4</v>
      </c>
      <c r="M14">
        <v>0.14741000000000001</v>
      </c>
      <c r="N14" t="s">
        <v>237</v>
      </c>
    </row>
    <row r="15" spans="1:14">
      <c r="A15">
        <v>281.01</v>
      </c>
      <c r="B15">
        <v>7.5</v>
      </c>
      <c r="C15">
        <v>892.1</v>
      </c>
      <c r="D15">
        <v>1.121E-3</v>
      </c>
      <c r="E15">
        <v>-10.132</v>
      </c>
      <c r="F15">
        <v>-10.067</v>
      </c>
      <c r="G15">
        <v>-31.997</v>
      </c>
      <c r="H15">
        <v>92.058999999999997</v>
      </c>
      <c r="I15">
        <v>131.97999999999999</v>
      </c>
      <c r="J15">
        <v>1386</v>
      </c>
      <c r="K15">
        <v>-4.4622000000000002E-2</v>
      </c>
      <c r="L15">
        <v>7.8636000000000005E-4</v>
      </c>
      <c r="M15">
        <v>0.14742</v>
      </c>
      <c r="N15" t="s">
        <v>237</v>
      </c>
    </row>
    <row r="16" spans="1:14">
      <c r="A16">
        <v>281.01</v>
      </c>
      <c r="B16">
        <v>8</v>
      </c>
      <c r="C16">
        <v>892.13</v>
      </c>
      <c r="D16">
        <v>1.1209E-3</v>
      </c>
      <c r="E16">
        <v>-10.134</v>
      </c>
      <c r="F16">
        <v>-10.064</v>
      </c>
      <c r="G16">
        <v>-32.002000000000002</v>
      </c>
      <c r="H16">
        <v>92.061999999999998</v>
      </c>
      <c r="I16">
        <v>131.97999999999999</v>
      </c>
      <c r="J16">
        <v>1386.2</v>
      </c>
      <c r="K16">
        <v>-4.4628000000000001E-2</v>
      </c>
      <c r="L16">
        <v>7.8673000000000002E-4</v>
      </c>
      <c r="M16">
        <v>0.14743999999999999</v>
      </c>
      <c r="N16" t="s">
        <v>237</v>
      </c>
    </row>
    <row r="17" spans="1:14">
      <c r="A17">
        <v>281.01</v>
      </c>
      <c r="B17">
        <v>8.5</v>
      </c>
      <c r="C17">
        <v>892.17</v>
      </c>
      <c r="D17">
        <v>1.1209E-3</v>
      </c>
      <c r="E17">
        <v>-10.135</v>
      </c>
      <c r="F17">
        <v>-10.061</v>
      </c>
      <c r="G17">
        <v>-32.006999999999998</v>
      </c>
      <c r="H17">
        <v>92.063999999999993</v>
      </c>
      <c r="I17">
        <v>131.97</v>
      </c>
      <c r="J17">
        <v>1386.5</v>
      </c>
      <c r="K17">
        <v>-4.4632999999999999E-2</v>
      </c>
      <c r="L17">
        <v>7.8708999999999995E-4</v>
      </c>
      <c r="M17">
        <v>0.14746000000000001</v>
      </c>
      <c r="N17" t="s">
        <v>237</v>
      </c>
    </row>
    <row r="18" spans="1:14">
      <c r="A18">
        <v>281.01</v>
      </c>
      <c r="B18">
        <v>9</v>
      </c>
      <c r="C18">
        <v>892.21</v>
      </c>
      <c r="D18">
        <v>1.1207999999999999E-3</v>
      </c>
      <c r="E18">
        <v>-10.137</v>
      </c>
      <c r="F18">
        <v>-10.058</v>
      </c>
      <c r="G18">
        <v>-32.012</v>
      </c>
      <c r="H18">
        <v>92.066000000000003</v>
      </c>
      <c r="I18">
        <v>131.97</v>
      </c>
      <c r="J18">
        <v>1386.7</v>
      </c>
      <c r="K18">
        <v>-4.4638999999999998E-2</v>
      </c>
      <c r="L18">
        <v>7.8746000000000003E-4</v>
      </c>
      <c r="M18">
        <v>0.14748</v>
      </c>
      <c r="N18" t="s">
        <v>237</v>
      </c>
    </row>
    <row r="19" spans="1:14">
      <c r="A19">
        <v>281.01</v>
      </c>
      <c r="B19">
        <v>9.5</v>
      </c>
      <c r="C19">
        <v>892.25</v>
      </c>
      <c r="D19">
        <v>1.1207999999999999E-3</v>
      </c>
      <c r="E19">
        <v>-10.138</v>
      </c>
      <c r="F19">
        <v>-10.055</v>
      </c>
      <c r="G19">
        <v>-32.017000000000003</v>
      </c>
      <c r="H19">
        <v>92.069000000000003</v>
      </c>
      <c r="I19">
        <v>131.97</v>
      </c>
      <c r="J19">
        <v>1386.9</v>
      </c>
      <c r="K19">
        <v>-4.4644000000000003E-2</v>
      </c>
      <c r="L19">
        <v>7.8781999999999995E-4</v>
      </c>
      <c r="M19">
        <v>0.14749999999999999</v>
      </c>
      <c r="N19" t="s">
        <v>237</v>
      </c>
    </row>
    <row r="20" spans="1:14">
      <c r="A20">
        <v>281.01</v>
      </c>
      <c r="B20">
        <v>10</v>
      </c>
      <c r="C20">
        <v>892.28</v>
      </c>
      <c r="D20">
        <v>1.1207000000000001E-3</v>
      </c>
      <c r="E20">
        <v>-10.14</v>
      </c>
      <c r="F20">
        <v>-10.052</v>
      </c>
      <c r="G20">
        <v>-32.021999999999998</v>
      </c>
      <c r="H20">
        <v>92.070999999999998</v>
      </c>
      <c r="I20">
        <v>131.96</v>
      </c>
      <c r="J20">
        <v>1387.2</v>
      </c>
      <c r="K20">
        <v>-4.4649000000000001E-2</v>
      </c>
      <c r="L20">
        <v>7.8819000000000003E-4</v>
      </c>
      <c r="M20">
        <v>0.14751</v>
      </c>
      <c r="N20" t="s">
        <v>237</v>
      </c>
    </row>
    <row r="21" spans="1:14">
      <c r="A21">
        <v>337.21</v>
      </c>
      <c r="B21">
        <v>1</v>
      </c>
      <c r="C21">
        <v>831.71</v>
      </c>
      <c r="D21">
        <v>1.2022999999999999E-3</v>
      </c>
      <c r="E21">
        <v>-2.3582999999999998</v>
      </c>
      <c r="F21">
        <v>-2.3489</v>
      </c>
      <c r="G21">
        <v>-6.8042999999999996</v>
      </c>
      <c r="H21">
        <v>103.28</v>
      </c>
      <c r="I21">
        <v>144.66</v>
      </c>
      <c r="J21">
        <v>1121.9000000000001</v>
      </c>
      <c r="K21">
        <v>-3.5976000000000001E-2</v>
      </c>
      <c r="L21">
        <v>3.7743999999999999E-4</v>
      </c>
      <c r="M21">
        <v>0.12870000000000001</v>
      </c>
      <c r="N21" t="s">
        <v>237</v>
      </c>
    </row>
    <row r="22" spans="1:14">
      <c r="A22">
        <v>337.21</v>
      </c>
      <c r="B22">
        <v>1.5</v>
      </c>
      <c r="C22">
        <v>831.77</v>
      </c>
      <c r="D22">
        <v>1.2022999999999999E-3</v>
      </c>
      <c r="E22">
        <v>-2.3603999999999998</v>
      </c>
      <c r="F22">
        <v>-2.3462999999999998</v>
      </c>
      <c r="G22">
        <v>-6.8105000000000002</v>
      </c>
      <c r="H22">
        <v>103.28</v>
      </c>
      <c r="I22">
        <v>144.65</v>
      </c>
      <c r="J22">
        <v>1122.3</v>
      </c>
      <c r="K22">
        <v>-3.5989E-2</v>
      </c>
      <c r="L22">
        <v>3.7761000000000001E-4</v>
      </c>
      <c r="M22">
        <v>0.12872</v>
      </c>
      <c r="N22" t="s">
        <v>237</v>
      </c>
    </row>
    <row r="23" spans="1:14">
      <c r="A23">
        <v>337.21</v>
      </c>
      <c r="B23">
        <v>2</v>
      </c>
      <c r="C23">
        <v>831.82</v>
      </c>
      <c r="D23">
        <v>1.2022000000000001E-3</v>
      </c>
      <c r="E23">
        <v>-2.3624999999999998</v>
      </c>
      <c r="F23">
        <v>-2.3437000000000001</v>
      </c>
      <c r="G23">
        <v>-6.8167</v>
      </c>
      <c r="H23">
        <v>103.28</v>
      </c>
      <c r="I23">
        <v>144.63999999999999</v>
      </c>
      <c r="J23">
        <v>1122.5999999999999</v>
      </c>
      <c r="K23">
        <v>-3.6001999999999999E-2</v>
      </c>
      <c r="L23">
        <v>3.7779000000000003E-4</v>
      </c>
      <c r="M23">
        <v>0.12873999999999999</v>
      </c>
      <c r="N23" t="s">
        <v>237</v>
      </c>
    </row>
    <row r="24" spans="1:14">
      <c r="A24">
        <v>337.21</v>
      </c>
      <c r="B24">
        <v>2.5</v>
      </c>
      <c r="C24">
        <v>831.88</v>
      </c>
      <c r="D24">
        <v>1.2021E-3</v>
      </c>
      <c r="E24">
        <v>-2.3645999999999998</v>
      </c>
      <c r="F24">
        <v>-2.3411</v>
      </c>
      <c r="G24">
        <v>-6.8228999999999997</v>
      </c>
      <c r="H24">
        <v>103.28</v>
      </c>
      <c r="I24">
        <v>144.63</v>
      </c>
      <c r="J24">
        <v>1122.9000000000001</v>
      </c>
      <c r="K24">
        <v>-3.6014999999999998E-2</v>
      </c>
      <c r="L24">
        <v>3.7795999999999999E-4</v>
      </c>
      <c r="M24">
        <v>0.12877</v>
      </c>
      <c r="N24" t="s">
        <v>237</v>
      </c>
    </row>
    <row r="25" spans="1:14">
      <c r="A25">
        <v>337.21</v>
      </c>
      <c r="B25">
        <v>3</v>
      </c>
      <c r="C25">
        <v>831.94</v>
      </c>
      <c r="D25">
        <v>1.2019999999999999E-3</v>
      </c>
      <c r="E25">
        <v>-2.3666999999999998</v>
      </c>
      <c r="F25">
        <v>-2.3384999999999998</v>
      </c>
      <c r="G25">
        <v>-6.8291000000000004</v>
      </c>
      <c r="H25">
        <v>103.29</v>
      </c>
      <c r="I25">
        <v>144.63</v>
      </c>
      <c r="J25">
        <v>1123.2</v>
      </c>
      <c r="K25">
        <v>-3.6027999999999998E-2</v>
      </c>
      <c r="L25">
        <v>3.7813000000000001E-4</v>
      </c>
      <c r="M25">
        <v>0.12878999999999999</v>
      </c>
      <c r="N25" t="s">
        <v>237</v>
      </c>
    </row>
    <row r="26" spans="1:14">
      <c r="A26">
        <v>337.21</v>
      </c>
      <c r="B26">
        <v>3.5</v>
      </c>
      <c r="C26">
        <v>831.99</v>
      </c>
      <c r="D26">
        <v>1.2019000000000001E-3</v>
      </c>
      <c r="E26">
        <v>-2.3687999999999998</v>
      </c>
      <c r="F26">
        <v>-2.3359000000000001</v>
      </c>
      <c r="G26">
        <v>-6.8353000000000002</v>
      </c>
      <c r="H26">
        <v>103.29</v>
      </c>
      <c r="I26">
        <v>144.62</v>
      </c>
      <c r="J26">
        <v>1123.5</v>
      </c>
      <c r="K26">
        <v>-3.6040000000000003E-2</v>
      </c>
      <c r="L26">
        <v>3.7830999999999997E-4</v>
      </c>
      <c r="M26">
        <v>0.12881000000000001</v>
      </c>
      <c r="N26" t="s">
        <v>237</v>
      </c>
    </row>
    <row r="27" spans="1:14">
      <c r="A27">
        <v>337.21</v>
      </c>
      <c r="B27">
        <v>4</v>
      </c>
      <c r="C27">
        <v>832.05</v>
      </c>
      <c r="D27">
        <v>1.2019000000000001E-3</v>
      </c>
      <c r="E27">
        <v>-2.3708</v>
      </c>
      <c r="F27">
        <v>-2.3332999999999999</v>
      </c>
      <c r="G27">
        <v>-6.8414999999999999</v>
      </c>
      <c r="H27">
        <v>103.29</v>
      </c>
      <c r="I27">
        <v>144.61000000000001</v>
      </c>
      <c r="J27">
        <v>1123.8</v>
      </c>
      <c r="K27">
        <v>-3.6053000000000002E-2</v>
      </c>
      <c r="L27">
        <v>3.7847999999999999E-4</v>
      </c>
      <c r="M27">
        <v>0.12884000000000001</v>
      </c>
      <c r="N27" t="s">
        <v>237</v>
      </c>
    </row>
    <row r="28" spans="1:14">
      <c r="A28">
        <v>337.21</v>
      </c>
      <c r="B28">
        <v>4.5</v>
      </c>
      <c r="C28">
        <v>832.1</v>
      </c>
      <c r="D28">
        <v>1.2018E-3</v>
      </c>
      <c r="E28">
        <v>-2.3729</v>
      </c>
      <c r="F28">
        <v>-2.3307000000000002</v>
      </c>
      <c r="G28">
        <v>-6.8476999999999997</v>
      </c>
      <c r="H28">
        <v>103.29</v>
      </c>
      <c r="I28">
        <v>144.6</v>
      </c>
      <c r="J28">
        <v>1124.2</v>
      </c>
      <c r="K28">
        <v>-3.6066000000000001E-2</v>
      </c>
      <c r="L28">
        <v>3.7865000000000002E-4</v>
      </c>
      <c r="M28">
        <v>0.12886</v>
      </c>
      <c r="N28" t="s">
        <v>237</v>
      </c>
    </row>
    <row r="29" spans="1:14">
      <c r="A29">
        <v>337.21</v>
      </c>
      <c r="B29">
        <v>5</v>
      </c>
      <c r="C29">
        <v>832.16</v>
      </c>
      <c r="D29">
        <v>1.2017E-3</v>
      </c>
      <c r="E29">
        <v>-2.375</v>
      </c>
      <c r="F29">
        <v>-2.3281000000000001</v>
      </c>
      <c r="G29">
        <v>-6.8539000000000003</v>
      </c>
      <c r="H29">
        <v>103.3</v>
      </c>
      <c r="I29">
        <v>144.59</v>
      </c>
      <c r="J29">
        <v>1124.5</v>
      </c>
      <c r="K29">
        <v>-3.6077999999999999E-2</v>
      </c>
      <c r="L29">
        <v>3.7881999999999998E-4</v>
      </c>
      <c r="M29">
        <v>0.12887999999999999</v>
      </c>
      <c r="N29" t="s">
        <v>237</v>
      </c>
    </row>
    <row r="30" spans="1:14">
      <c r="A30">
        <v>337.21</v>
      </c>
      <c r="B30">
        <v>5.5</v>
      </c>
      <c r="C30">
        <v>832.21</v>
      </c>
      <c r="D30">
        <v>1.2015999999999999E-3</v>
      </c>
      <c r="E30">
        <v>-2.3771</v>
      </c>
      <c r="F30">
        <v>-2.3254999999999999</v>
      </c>
      <c r="G30">
        <v>-6.8601000000000001</v>
      </c>
      <c r="H30">
        <v>103.3</v>
      </c>
      <c r="I30">
        <v>144.58000000000001</v>
      </c>
      <c r="J30">
        <v>1124.8</v>
      </c>
      <c r="K30">
        <v>-3.6090999999999998E-2</v>
      </c>
      <c r="L30">
        <v>3.79E-4</v>
      </c>
      <c r="M30">
        <v>0.12889999999999999</v>
      </c>
      <c r="N30" t="s">
        <v>237</v>
      </c>
    </row>
    <row r="31" spans="1:14">
      <c r="A31">
        <v>337.21</v>
      </c>
      <c r="B31">
        <v>6</v>
      </c>
      <c r="C31">
        <v>832.27</v>
      </c>
      <c r="D31">
        <v>1.2015000000000001E-3</v>
      </c>
      <c r="E31">
        <v>-2.3792</v>
      </c>
      <c r="F31">
        <v>-2.3229000000000002</v>
      </c>
      <c r="G31">
        <v>-6.8662999999999998</v>
      </c>
      <c r="H31">
        <v>103.3</v>
      </c>
      <c r="I31">
        <v>144.57</v>
      </c>
      <c r="J31">
        <v>1125.0999999999999</v>
      </c>
      <c r="K31">
        <v>-3.6103999999999997E-2</v>
      </c>
      <c r="L31">
        <v>3.7917000000000002E-4</v>
      </c>
      <c r="M31">
        <v>0.12892999999999999</v>
      </c>
      <c r="N31" t="s">
        <v>237</v>
      </c>
    </row>
    <row r="32" spans="1:14">
      <c r="A32">
        <v>337.21</v>
      </c>
      <c r="B32">
        <v>6.5</v>
      </c>
      <c r="C32">
        <v>832.32</v>
      </c>
      <c r="D32">
        <v>1.2015000000000001E-3</v>
      </c>
      <c r="E32">
        <v>-2.3813</v>
      </c>
      <c r="F32">
        <v>-2.3203</v>
      </c>
      <c r="G32">
        <v>-6.8723999999999998</v>
      </c>
      <c r="H32">
        <v>103.3</v>
      </c>
      <c r="I32">
        <v>144.57</v>
      </c>
      <c r="J32">
        <v>1125.4000000000001</v>
      </c>
      <c r="K32">
        <v>-3.6116000000000002E-2</v>
      </c>
      <c r="L32">
        <v>3.7933999999999998E-4</v>
      </c>
      <c r="M32">
        <v>0.12895000000000001</v>
      </c>
      <c r="N32" t="s">
        <v>237</v>
      </c>
    </row>
    <row r="33" spans="1:14">
      <c r="A33">
        <v>337.21</v>
      </c>
      <c r="B33">
        <v>7</v>
      </c>
      <c r="C33">
        <v>832.38</v>
      </c>
      <c r="D33">
        <v>1.2014E-3</v>
      </c>
      <c r="E33">
        <v>-2.3833000000000002</v>
      </c>
      <c r="F33">
        <v>-2.3176000000000001</v>
      </c>
      <c r="G33">
        <v>-6.8785999999999996</v>
      </c>
      <c r="H33">
        <v>103.3</v>
      </c>
      <c r="I33">
        <v>144.56</v>
      </c>
      <c r="J33">
        <v>1125.7</v>
      </c>
      <c r="K33">
        <v>-3.6129000000000001E-2</v>
      </c>
      <c r="L33">
        <v>3.7952E-4</v>
      </c>
      <c r="M33">
        <v>0.12897</v>
      </c>
      <c r="N33" t="s">
        <v>237</v>
      </c>
    </row>
    <row r="34" spans="1:14">
      <c r="A34">
        <v>337.21</v>
      </c>
      <c r="B34">
        <v>7.5</v>
      </c>
      <c r="C34">
        <v>832.43</v>
      </c>
      <c r="D34">
        <v>1.2013E-3</v>
      </c>
      <c r="E34">
        <v>-2.3854000000000002</v>
      </c>
      <c r="F34">
        <v>-2.3149999999999999</v>
      </c>
      <c r="G34">
        <v>-6.8848000000000003</v>
      </c>
      <c r="H34">
        <v>103.31</v>
      </c>
      <c r="I34">
        <v>144.55000000000001</v>
      </c>
      <c r="J34">
        <v>1126</v>
      </c>
      <c r="K34">
        <v>-3.6141E-2</v>
      </c>
      <c r="L34">
        <v>3.7969000000000002E-4</v>
      </c>
      <c r="M34">
        <v>0.129</v>
      </c>
      <c r="N34" t="s">
        <v>237</v>
      </c>
    </row>
    <row r="35" spans="1:14">
      <c r="A35">
        <v>337.21</v>
      </c>
      <c r="B35">
        <v>8</v>
      </c>
      <c r="C35">
        <v>832.49</v>
      </c>
      <c r="D35">
        <v>1.2011999999999999E-3</v>
      </c>
      <c r="E35">
        <v>-2.3875000000000002</v>
      </c>
      <c r="F35">
        <v>-2.3123999999999998</v>
      </c>
      <c r="G35">
        <v>-6.8909000000000002</v>
      </c>
      <c r="H35">
        <v>103.31</v>
      </c>
      <c r="I35">
        <v>144.54</v>
      </c>
      <c r="J35">
        <v>1126.4000000000001</v>
      </c>
      <c r="K35">
        <v>-3.6153999999999999E-2</v>
      </c>
      <c r="L35">
        <v>3.7985999999999998E-4</v>
      </c>
      <c r="M35">
        <v>0.12902</v>
      </c>
      <c r="N35" t="s">
        <v>237</v>
      </c>
    </row>
    <row r="36" spans="1:14">
      <c r="A36">
        <v>337.21</v>
      </c>
      <c r="B36">
        <v>8.5</v>
      </c>
      <c r="C36">
        <v>832.54</v>
      </c>
      <c r="D36">
        <v>1.2011000000000001E-3</v>
      </c>
      <c r="E36">
        <v>-2.3896000000000002</v>
      </c>
      <c r="F36">
        <v>-2.3098000000000001</v>
      </c>
      <c r="G36">
        <v>-6.8971</v>
      </c>
      <c r="H36">
        <v>103.31</v>
      </c>
      <c r="I36">
        <v>144.53</v>
      </c>
      <c r="J36">
        <v>1126.7</v>
      </c>
      <c r="K36">
        <v>-3.6165999999999997E-2</v>
      </c>
      <c r="L36">
        <v>3.8003000000000001E-4</v>
      </c>
      <c r="M36">
        <v>0.12903999999999999</v>
      </c>
      <c r="N36" t="s">
        <v>237</v>
      </c>
    </row>
    <row r="37" spans="1:14">
      <c r="A37">
        <v>337.21</v>
      </c>
      <c r="B37">
        <v>9</v>
      </c>
      <c r="C37">
        <v>832.6</v>
      </c>
      <c r="D37">
        <v>1.2011000000000001E-3</v>
      </c>
      <c r="E37">
        <v>-2.3915999999999999</v>
      </c>
      <c r="F37">
        <v>-2.3071999999999999</v>
      </c>
      <c r="G37">
        <v>-6.9032999999999998</v>
      </c>
      <c r="H37">
        <v>103.31</v>
      </c>
      <c r="I37">
        <v>144.52000000000001</v>
      </c>
      <c r="J37">
        <v>1127</v>
      </c>
      <c r="K37">
        <v>-3.6179000000000003E-2</v>
      </c>
      <c r="L37">
        <v>3.8021000000000002E-4</v>
      </c>
      <c r="M37">
        <v>0.12906999999999999</v>
      </c>
      <c r="N37" t="s">
        <v>237</v>
      </c>
    </row>
    <row r="38" spans="1:14">
      <c r="A38">
        <v>337.21</v>
      </c>
      <c r="B38">
        <v>9.5</v>
      </c>
      <c r="C38">
        <v>832.65</v>
      </c>
      <c r="D38">
        <v>1.201E-3</v>
      </c>
      <c r="E38">
        <v>-2.3936999999999999</v>
      </c>
      <c r="F38">
        <v>-2.3046000000000002</v>
      </c>
      <c r="G38">
        <v>-6.9093999999999998</v>
      </c>
      <c r="H38">
        <v>103.32</v>
      </c>
      <c r="I38">
        <v>144.52000000000001</v>
      </c>
      <c r="J38">
        <v>1127.3</v>
      </c>
      <c r="K38">
        <v>-3.6191000000000001E-2</v>
      </c>
      <c r="L38">
        <v>3.8037999999999999E-4</v>
      </c>
      <c r="M38">
        <v>0.12909000000000001</v>
      </c>
      <c r="N38" t="s">
        <v>237</v>
      </c>
    </row>
    <row r="39" spans="1:14">
      <c r="A39">
        <v>337.21</v>
      </c>
      <c r="B39">
        <v>10</v>
      </c>
      <c r="C39">
        <v>832.71</v>
      </c>
      <c r="D39">
        <v>1.2009E-3</v>
      </c>
      <c r="E39">
        <v>-2.3957999999999999</v>
      </c>
      <c r="F39">
        <v>-2.302</v>
      </c>
      <c r="G39">
        <v>-6.9156000000000004</v>
      </c>
      <c r="H39">
        <v>103.32</v>
      </c>
      <c r="I39">
        <v>144.51</v>
      </c>
      <c r="J39">
        <v>1127.5999999999999</v>
      </c>
      <c r="K39">
        <v>-3.6204E-2</v>
      </c>
      <c r="L39">
        <v>3.8055000000000001E-4</v>
      </c>
      <c r="M39">
        <v>0.12911</v>
      </c>
      <c r="N39" t="s">
        <v>237</v>
      </c>
    </row>
    <row r="40" spans="1:14">
      <c r="A40">
        <v>393.41</v>
      </c>
      <c r="B40">
        <v>1</v>
      </c>
      <c r="C40">
        <v>2.4445999999999999</v>
      </c>
      <c r="D40">
        <v>0.40905999999999998</v>
      </c>
      <c r="E40">
        <v>31.869</v>
      </c>
      <c r="F40">
        <v>35.064999999999998</v>
      </c>
      <c r="G40">
        <v>98.721000000000004</v>
      </c>
      <c r="H40">
        <v>103.68</v>
      </c>
      <c r="I40">
        <v>112.94</v>
      </c>
      <c r="J40">
        <v>208.58</v>
      </c>
      <c r="K40">
        <v>2.2812999999999999</v>
      </c>
      <c r="L40">
        <v>9.8942999999999994E-6</v>
      </c>
      <c r="M40">
        <v>1.916E-2</v>
      </c>
      <c r="N40" t="s">
        <v>238</v>
      </c>
    </row>
    <row r="41" spans="1:14">
      <c r="A41">
        <v>393.41</v>
      </c>
      <c r="B41">
        <v>1.5</v>
      </c>
      <c r="C41">
        <v>3.7124999999999999</v>
      </c>
      <c r="D41">
        <v>0.26935999999999999</v>
      </c>
      <c r="E41">
        <v>31.777999999999999</v>
      </c>
      <c r="F41">
        <v>34.933999999999997</v>
      </c>
      <c r="G41">
        <v>95.114999999999995</v>
      </c>
      <c r="H41">
        <v>103.98</v>
      </c>
      <c r="I41">
        <v>113.78</v>
      </c>
      <c r="J41">
        <v>206.4</v>
      </c>
      <c r="K41">
        <v>2.3237000000000001</v>
      </c>
      <c r="L41">
        <v>9.8714000000000001E-6</v>
      </c>
      <c r="M41">
        <v>1.9245999999999999E-2</v>
      </c>
      <c r="N41" t="s">
        <v>238</v>
      </c>
    </row>
    <row r="42" spans="1:14">
      <c r="A42">
        <v>393.41</v>
      </c>
      <c r="B42">
        <v>2</v>
      </c>
      <c r="C42">
        <v>5.0138999999999996</v>
      </c>
      <c r="D42">
        <v>0.19944999999999999</v>
      </c>
      <c r="E42">
        <v>31.684000000000001</v>
      </c>
      <c r="F42">
        <v>34.799999999999997</v>
      </c>
      <c r="G42">
        <v>92.48</v>
      </c>
      <c r="H42">
        <v>104.3</v>
      </c>
      <c r="I42">
        <v>114.68</v>
      </c>
      <c r="J42">
        <v>204.16</v>
      </c>
      <c r="K42">
        <v>2.3690000000000002</v>
      </c>
      <c r="L42">
        <v>9.8478999999999993E-6</v>
      </c>
      <c r="M42">
        <v>1.9335000000000001E-2</v>
      </c>
      <c r="N42" t="s">
        <v>238</v>
      </c>
    </row>
    <row r="43" spans="1:14">
      <c r="A43">
        <v>393.41</v>
      </c>
      <c r="B43">
        <v>2.5</v>
      </c>
      <c r="C43">
        <v>6.3514999999999997</v>
      </c>
      <c r="D43">
        <v>0.15744</v>
      </c>
      <c r="E43">
        <v>31.588000000000001</v>
      </c>
      <c r="F43">
        <v>34.661999999999999</v>
      </c>
      <c r="G43">
        <v>90.373999999999995</v>
      </c>
      <c r="H43">
        <v>104.62</v>
      </c>
      <c r="I43">
        <v>115.64</v>
      </c>
      <c r="J43">
        <v>201.83</v>
      </c>
      <c r="K43">
        <v>2.4174000000000002</v>
      </c>
      <c r="L43">
        <v>9.8238999999999992E-6</v>
      </c>
      <c r="M43">
        <v>1.9428000000000001E-2</v>
      </c>
      <c r="N43" t="s">
        <v>238</v>
      </c>
    </row>
    <row r="44" spans="1:14">
      <c r="A44">
        <v>393.41</v>
      </c>
      <c r="B44">
        <v>3</v>
      </c>
      <c r="C44">
        <v>7.7285000000000004</v>
      </c>
      <c r="D44">
        <v>0.12939000000000001</v>
      </c>
      <c r="E44">
        <v>31.488</v>
      </c>
      <c r="F44">
        <v>34.520000000000003</v>
      </c>
      <c r="G44">
        <v>88.597999999999999</v>
      </c>
      <c r="H44">
        <v>104.96</v>
      </c>
      <c r="I44">
        <v>116.69</v>
      </c>
      <c r="J44">
        <v>199.42</v>
      </c>
      <c r="K44">
        <v>2.4693999999999998</v>
      </c>
      <c r="L44">
        <v>9.7991999999999993E-6</v>
      </c>
      <c r="M44">
        <v>1.9526000000000002E-2</v>
      </c>
      <c r="N44" t="s">
        <v>238</v>
      </c>
    </row>
    <row r="45" spans="1:14">
      <c r="A45">
        <v>393.41</v>
      </c>
      <c r="B45">
        <v>3.0192999999999999</v>
      </c>
      <c r="C45">
        <v>7.7824</v>
      </c>
      <c r="D45">
        <v>0.1285</v>
      </c>
      <c r="E45">
        <v>31.484000000000002</v>
      </c>
      <c r="F45">
        <v>34.515000000000001</v>
      </c>
      <c r="G45">
        <v>88.534000000000006</v>
      </c>
      <c r="H45">
        <v>104.97</v>
      </c>
      <c r="I45">
        <v>116.73</v>
      </c>
      <c r="J45">
        <v>199.32</v>
      </c>
      <c r="K45">
        <v>2.4714999999999998</v>
      </c>
      <c r="L45">
        <v>9.7982000000000005E-6</v>
      </c>
      <c r="M45">
        <v>1.9529999999999999E-2</v>
      </c>
      <c r="N45" t="s">
        <v>238</v>
      </c>
    </row>
    <row r="46" spans="1:14">
      <c r="A46">
        <v>393.41</v>
      </c>
      <c r="B46">
        <v>3.0192999999999999</v>
      </c>
      <c r="C46">
        <v>767</v>
      </c>
      <c r="D46">
        <v>1.3037999999999999E-3</v>
      </c>
      <c r="E46">
        <v>6.1844999999999999</v>
      </c>
      <c r="F46">
        <v>6.2152000000000003</v>
      </c>
      <c r="G46">
        <v>16.600999999999999</v>
      </c>
      <c r="H46">
        <v>115.94</v>
      </c>
      <c r="I46">
        <v>160.16</v>
      </c>
      <c r="J46">
        <v>880.37</v>
      </c>
      <c r="K46">
        <v>-2.3525000000000001E-2</v>
      </c>
      <c r="L46">
        <v>2.2243E-4</v>
      </c>
      <c r="M46">
        <v>0.11174000000000001</v>
      </c>
      <c r="N46" t="s">
        <v>237</v>
      </c>
    </row>
    <row r="47" spans="1:14">
      <c r="A47">
        <v>393.41</v>
      </c>
      <c r="B47">
        <v>3.5</v>
      </c>
      <c r="C47">
        <v>767.09</v>
      </c>
      <c r="D47">
        <v>1.3036E-3</v>
      </c>
      <c r="E47">
        <v>6.1814</v>
      </c>
      <c r="F47">
        <v>6.2169999999999996</v>
      </c>
      <c r="G47">
        <v>16.593</v>
      </c>
      <c r="H47">
        <v>115.94</v>
      </c>
      <c r="I47">
        <v>160.13999999999999</v>
      </c>
      <c r="J47">
        <v>880.8</v>
      </c>
      <c r="K47">
        <v>-2.3556000000000001E-2</v>
      </c>
      <c r="L47">
        <v>2.2256000000000001E-4</v>
      </c>
      <c r="M47">
        <v>0.11178</v>
      </c>
      <c r="N47" t="s">
        <v>237</v>
      </c>
    </row>
    <row r="48" spans="1:14">
      <c r="A48">
        <v>393.41</v>
      </c>
      <c r="B48">
        <v>4</v>
      </c>
      <c r="C48">
        <v>767.18</v>
      </c>
      <c r="D48">
        <v>1.3035E-3</v>
      </c>
      <c r="E48">
        <v>6.1782000000000004</v>
      </c>
      <c r="F48">
        <v>6.2188999999999997</v>
      </c>
      <c r="G48">
        <v>16.585000000000001</v>
      </c>
      <c r="H48">
        <v>115.94</v>
      </c>
      <c r="I48">
        <v>160.12</v>
      </c>
      <c r="J48">
        <v>881.24</v>
      </c>
      <c r="K48">
        <v>-2.3588000000000001E-2</v>
      </c>
      <c r="L48">
        <v>2.2268E-4</v>
      </c>
      <c r="M48">
        <v>0.11181000000000001</v>
      </c>
      <c r="N48" t="s">
        <v>237</v>
      </c>
    </row>
    <row r="49" spans="1:14">
      <c r="A49">
        <v>393.41</v>
      </c>
      <c r="B49">
        <v>4.5</v>
      </c>
      <c r="C49">
        <v>767.26</v>
      </c>
      <c r="D49">
        <v>1.3033000000000001E-3</v>
      </c>
      <c r="E49">
        <v>6.1749999999999998</v>
      </c>
      <c r="F49">
        <v>6.2207999999999997</v>
      </c>
      <c r="G49">
        <v>16.577000000000002</v>
      </c>
      <c r="H49">
        <v>115.94</v>
      </c>
      <c r="I49">
        <v>160.1</v>
      </c>
      <c r="J49">
        <v>881.69</v>
      </c>
      <c r="K49">
        <v>-2.3619999999999999E-2</v>
      </c>
      <c r="L49">
        <v>2.2280999999999999E-4</v>
      </c>
      <c r="M49">
        <v>0.11183999999999999</v>
      </c>
      <c r="N49" t="s">
        <v>237</v>
      </c>
    </row>
    <row r="50" spans="1:14">
      <c r="A50">
        <v>393.41</v>
      </c>
      <c r="B50">
        <v>5</v>
      </c>
      <c r="C50">
        <v>767.35</v>
      </c>
      <c r="D50">
        <v>1.3032E-3</v>
      </c>
      <c r="E50">
        <v>6.1718000000000002</v>
      </c>
      <c r="F50">
        <v>6.2226999999999997</v>
      </c>
      <c r="G50">
        <v>16.568999999999999</v>
      </c>
      <c r="H50">
        <v>115.94</v>
      </c>
      <c r="I50">
        <v>160.08000000000001</v>
      </c>
      <c r="J50">
        <v>882.13</v>
      </c>
      <c r="K50">
        <v>-2.3651999999999999E-2</v>
      </c>
      <c r="L50">
        <v>2.2294E-4</v>
      </c>
      <c r="M50">
        <v>0.11187</v>
      </c>
      <c r="N50" t="s">
        <v>237</v>
      </c>
    </row>
    <row r="51" spans="1:14">
      <c r="A51">
        <v>393.41</v>
      </c>
      <c r="B51">
        <v>5.5</v>
      </c>
      <c r="C51">
        <v>767.44</v>
      </c>
      <c r="D51">
        <v>1.3029999999999999E-3</v>
      </c>
      <c r="E51">
        <v>6.1685999999999996</v>
      </c>
      <c r="F51">
        <v>6.2245999999999997</v>
      </c>
      <c r="G51">
        <v>16.559999999999999</v>
      </c>
      <c r="H51">
        <v>115.95</v>
      </c>
      <c r="I51">
        <v>160.06</v>
      </c>
      <c r="J51">
        <v>882.58</v>
      </c>
      <c r="K51">
        <v>-2.3682999999999999E-2</v>
      </c>
      <c r="L51">
        <v>2.2306999999999999E-4</v>
      </c>
      <c r="M51">
        <v>0.1119</v>
      </c>
      <c r="N51" t="s">
        <v>237</v>
      </c>
    </row>
    <row r="52" spans="1:14">
      <c r="A52">
        <v>393.41</v>
      </c>
      <c r="B52">
        <v>6</v>
      </c>
      <c r="C52">
        <v>767.53</v>
      </c>
      <c r="D52">
        <v>1.3029000000000001E-3</v>
      </c>
      <c r="E52">
        <v>6.1654</v>
      </c>
      <c r="F52">
        <v>6.2264999999999997</v>
      </c>
      <c r="G52">
        <v>16.552</v>
      </c>
      <c r="H52">
        <v>115.95</v>
      </c>
      <c r="I52">
        <v>160.05000000000001</v>
      </c>
      <c r="J52">
        <v>883.02</v>
      </c>
      <c r="K52">
        <v>-2.3715E-2</v>
      </c>
      <c r="L52">
        <v>2.2319000000000001E-4</v>
      </c>
      <c r="M52">
        <v>0.11194</v>
      </c>
      <c r="N52" t="s">
        <v>237</v>
      </c>
    </row>
    <row r="53" spans="1:14">
      <c r="A53">
        <v>393.41</v>
      </c>
      <c r="B53">
        <v>6.5</v>
      </c>
      <c r="C53">
        <v>767.62</v>
      </c>
      <c r="D53">
        <v>1.3027E-3</v>
      </c>
      <c r="E53">
        <v>6.1622000000000003</v>
      </c>
      <c r="F53">
        <v>6.2283999999999997</v>
      </c>
      <c r="G53">
        <v>16.544</v>
      </c>
      <c r="H53">
        <v>115.95</v>
      </c>
      <c r="I53">
        <v>160.03</v>
      </c>
      <c r="J53">
        <v>883.47</v>
      </c>
      <c r="K53">
        <v>-2.3747000000000001E-2</v>
      </c>
      <c r="L53">
        <v>2.2332E-4</v>
      </c>
      <c r="M53">
        <v>0.11197</v>
      </c>
      <c r="N53" t="s">
        <v>237</v>
      </c>
    </row>
    <row r="54" spans="1:14">
      <c r="A54">
        <v>393.41</v>
      </c>
      <c r="B54">
        <v>7</v>
      </c>
      <c r="C54">
        <v>767.71</v>
      </c>
      <c r="D54">
        <v>1.3025999999999999E-3</v>
      </c>
      <c r="E54">
        <v>6.1590999999999996</v>
      </c>
      <c r="F54">
        <v>6.2302999999999997</v>
      </c>
      <c r="G54">
        <v>16.536000000000001</v>
      </c>
      <c r="H54">
        <v>115.95</v>
      </c>
      <c r="I54">
        <v>160.01</v>
      </c>
      <c r="J54">
        <v>883.91</v>
      </c>
      <c r="K54">
        <v>-2.3779000000000002E-2</v>
      </c>
      <c r="L54">
        <v>2.2345000000000001E-4</v>
      </c>
      <c r="M54">
        <v>0.112</v>
      </c>
      <c r="N54" t="s">
        <v>237</v>
      </c>
    </row>
    <row r="55" spans="1:14">
      <c r="A55">
        <v>393.41</v>
      </c>
      <c r="B55">
        <v>7.5</v>
      </c>
      <c r="C55">
        <v>767.8</v>
      </c>
      <c r="D55">
        <v>1.3024E-3</v>
      </c>
      <c r="E55">
        <v>6.1558999999999999</v>
      </c>
      <c r="F55">
        <v>6.2321999999999997</v>
      </c>
      <c r="G55">
        <v>16.527999999999999</v>
      </c>
      <c r="H55">
        <v>115.95</v>
      </c>
      <c r="I55">
        <v>159.99</v>
      </c>
      <c r="J55">
        <v>884.35</v>
      </c>
      <c r="K55">
        <v>-2.3810000000000001E-2</v>
      </c>
      <c r="L55">
        <v>2.2358E-4</v>
      </c>
      <c r="M55">
        <v>0.11203</v>
      </c>
      <c r="N55" t="s">
        <v>237</v>
      </c>
    </row>
    <row r="56" spans="1:14">
      <c r="A56">
        <v>393.41</v>
      </c>
      <c r="B56">
        <v>8</v>
      </c>
      <c r="C56">
        <v>767.88</v>
      </c>
      <c r="D56">
        <v>1.3022999999999999E-3</v>
      </c>
      <c r="E56">
        <v>6.1527000000000003</v>
      </c>
      <c r="F56">
        <v>6.2340999999999998</v>
      </c>
      <c r="G56">
        <v>16.52</v>
      </c>
      <c r="H56">
        <v>115.95</v>
      </c>
      <c r="I56">
        <v>159.97</v>
      </c>
      <c r="J56">
        <v>884.79</v>
      </c>
      <c r="K56">
        <v>-2.3841999999999999E-2</v>
      </c>
      <c r="L56">
        <v>2.2369999999999999E-4</v>
      </c>
      <c r="M56">
        <v>0.11207</v>
      </c>
      <c r="N56" t="s">
        <v>237</v>
      </c>
    </row>
    <row r="57" spans="1:14">
      <c r="A57">
        <v>393.41</v>
      </c>
      <c r="B57">
        <v>8.5</v>
      </c>
      <c r="C57">
        <v>767.97</v>
      </c>
      <c r="D57">
        <v>1.3021E-3</v>
      </c>
      <c r="E57">
        <v>6.1494999999999997</v>
      </c>
      <c r="F57">
        <v>6.2359999999999998</v>
      </c>
      <c r="G57">
        <v>16.512</v>
      </c>
      <c r="H57">
        <v>115.96</v>
      </c>
      <c r="I57">
        <v>159.94999999999999</v>
      </c>
      <c r="J57">
        <v>885.23</v>
      </c>
      <c r="K57">
        <v>-2.3872999999999998E-2</v>
      </c>
      <c r="L57">
        <v>2.2383E-4</v>
      </c>
      <c r="M57">
        <v>0.11210000000000001</v>
      </c>
      <c r="N57" t="s">
        <v>237</v>
      </c>
    </row>
    <row r="58" spans="1:14">
      <c r="A58">
        <v>393.41</v>
      </c>
      <c r="B58">
        <v>9</v>
      </c>
      <c r="C58">
        <v>768.06</v>
      </c>
      <c r="D58">
        <v>1.302E-3</v>
      </c>
      <c r="E58">
        <v>6.1463999999999999</v>
      </c>
      <c r="F58">
        <v>6.2378999999999998</v>
      </c>
      <c r="G58">
        <v>16.504000000000001</v>
      </c>
      <c r="H58">
        <v>115.96</v>
      </c>
      <c r="I58">
        <v>159.94</v>
      </c>
      <c r="J58">
        <v>885.67</v>
      </c>
      <c r="K58">
        <v>-2.3904000000000002E-2</v>
      </c>
      <c r="L58">
        <v>2.2395999999999999E-4</v>
      </c>
      <c r="M58">
        <v>0.11212999999999999</v>
      </c>
      <c r="N58" t="s">
        <v>237</v>
      </c>
    </row>
    <row r="59" spans="1:14">
      <c r="A59">
        <v>393.41</v>
      </c>
      <c r="B59">
        <v>9.5</v>
      </c>
      <c r="C59">
        <v>768.15</v>
      </c>
      <c r="D59">
        <v>1.3018000000000001E-3</v>
      </c>
      <c r="E59">
        <v>6.1432000000000002</v>
      </c>
      <c r="F59">
        <v>6.2397999999999998</v>
      </c>
      <c r="G59">
        <v>16.495999999999999</v>
      </c>
      <c r="H59">
        <v>115.96</v>
      </c>
      <c r="I59">
        <v>159.91999999999999</v>
      </c>
      <c r="J59">
        <v>886.11</v>
      </c>
      <c r="K59">
        <v>-2.3935000000000001E-2</v>
      </c>
      <c r="L59">
        <v>2.2409E-4</v>
      </c>
      <c r="M59">
        <v>0.11216</v>
      </c>
      <c r="N59" t="s">
        <v>237</v>
      </c>
    </row>
    <row r="60" spans="1:14">
      <c r="A60">
        <v>393.41</v>
      </c>
      <c r="B60">
        <v>10</v>
      </c>
      <c r="C60">
        <v>768.23</v>
      </c>
      <c r="D60">
        <v>1.3017E-3</v>
      </c>
      <c r="E60">
        <v>6.1401000000000003</v>
      </c>
      <c r="F60">
        <v>6.2416999999999998</v>
      </c>
      <c r="G60">
        <v>16.488</v>
      </c>
      <c r="H60">
        <v>115.96</v>
      </c>
      <c r="I60">
        <v>159.9</v>
      </c>
      <c r="J60">
        <v>886.55</v>
      </c>
      <c r="K60">
        <v>-2.3966000000000001E-2</v>
      </c>
      <c r="L60">
        <v>2.2421E-4</v>
      </c>
      <c r="M60">
        <v>0.11219</v>
      </c>
      <c r="N60" t="s">
        <v>237</v>
      </c>
    </row>
    <row r="61" spans="1:14">
      <c r="A61">
        <v>449.62</v>
      </c>
      <c r="B61">
        <v>1</v>
      </c>
      <c r="C61">
        <v>2.1208</v>
      </c>
      <c r="D61">
        <v>0.47153</v>
      </c>
      <c r="E61">
        <v>38.159999999999997</v>
      </c>
      <c r="F61">
        <v>41.843000000000004</v>
      </c>
      <c r="G61">
        <v>114.8</v>
      </c>
      <c r="H61">
        <v>119.11</v>
      </c>
      <c r="I61">
        <v>128.01</v>
      </c>
      <c r="J61">
        <v>223.43</v>
      </c>
      <c r="K61">
        <v>1.4468000000000001</v>
      </c>
      <c r="L61">
        <v>1.1306E-5</v>
      </c>
      <c r="M61">
        <v>2.4841999999999999E-2</v>
      </c>
      <c r="N61" t="s">
        <v>238</v>
      </c>
    </row>
    <row r="62" spans="1:14">
      <c r="A62">
        <v>449.62</v>
      </c>
      <c r="B62">
        <v>1.5</v>
      </c>
      <c r="C62">
        <v>3.2056</v>
      </c>
      <c r="D62">
        <v>0.31195000000000001</v>
      </c>
      <c r="E62">
        <v>38.094999999999999</v>
      </c>
      <c r="F62">
        <v>41.75</v>
      </c>
      <c r="G62">
        <v>111.29</v>
      </c>
      <c r="H62">
        <v>119.3</v>
      </c>
      <c r="I62">
        <v>128.52000000000001</v>
      </c>
      <c r="J62">
        <v>221.95</v>
      </c>
      <c r="K62">
        <v>1.4632000000000001</v>
      </c>
      <c r="L62">
        <v>1.1297999999999999E-5</v>
      </c>
      <c r="M62">
        <v>2.4909000000000001E-2</v>
      </c>
      <c r="N62" t="s">
        <v>238</v>
      </c>
    </row>
    <row r="63" spans="1:14">
      <c r="A63">
        <v>449.62</v>
      </c>
      <c r="B63">
        <v>2</v>
      </c>
      <c r="C63">
        <v>4.3078000000000003</v>
      </c>
      <c r="D63">
        <v>0.23214000000000001</v>
      </c>
      <c r="E63">
        <v>38.027999999999999</v>
      </c>
      <c r="F63">
        <v>41.655000000000001</v>
      </c>
      <c r="G63">
        <v>108.75</v>
      </c>
      <c r="H63">
        <v>119.5</v>
      </c>
      <c r="I63">
        <v>129.06</v>
      </c>
      <c r="J63">
        <v>220.45</v>
      </c>
      <c r="K63">
        <v>1.4803999999999999</v>
      </c>
      <c r="L63">
        <v>1.129E-5</v>
      </c>
      <c r="M63">
        <v>2.4979000000000001E-2</v>
      </c>
      <c r="N63" t="s">
        <v>238</v>
      </c>
    </row>
    <row r="64" spans="1:14">
      <c r="A64">
        <v>449.62</v>
      </c>
      <c r="B64">
        <v>2.5</v>
      </c>
      <c r="C64">
        <v>5.4279999999999999</v>
      </c>
      <c r="D64">
        <v>0.18423</v>
      </c>
      <c r="E64">
        <v>37.960999999999999</v>
      </c>
      <c r="F64">
        <v>41.558999999999997</v>
      </c>
      <c r="G64">
        <v>106.74</v>
      </c>
      <c r="H64">
        <v>119.71</v>
      </c>
      <c r="I64">
        <v>129.62</v>
      </c>
      <c r="J64">
        <v>218.92</v>
      </c>
      <c r="K64">
        <v>1.4981</v>
      </c>
      <c r="L64">
        <v>1.1280999999999999E-5</v>
      </c>
      <c r="M64">
        <v>2.5049999999999999E-2</v>
      </c>
      <c r="N64" t="s">
        <v>238</v>
      </c>
    </row>
    <row r="65" spans="1:14">
      <c r="A65">
        <v>449.62</v>
      </c>
      <c r="B65">
        <v>3</v>
      </c>
      <c r="C65">
        <v>6.5671999999999997</v>
      </c>
      <c r="D65">
        <v>0.15226999999999999</v>
      </c>
      <c r="E65">
        <v>37.892000000000003</v>
      </c>
      <c r="F65">
        <v>41.460999999999999</v>
      </c>
      <c r="G65">
        <v>105.07</v>
      </c>
      <c r="H65">
        <v>119.92</v>
      </c>
      <c r="I65">
        <v>130.19999999999999</v>
      </c>
      <c r="J65">
        <v>217.36</v>
      </c>
      <c r="K65">
        <v>1.5166999999999999</v>
      </c>
      <c r="L65">
        <v>1.1273E-5</v>
      </c>
      <c r="M65">
        <v>2.5122999999999999E-2</v>
      </c>
      <c r="N65" t="s">
        <v>238</v>
      </c>
    </row>
    <row r="66" spans="1:14">
      <c r="A66">
        <v>449.62</v>
      </c>
      <c r="B66">
        <v>3.5</v>
      </c>
      <c r="C66">
        <v>7.7263000000000002</v>
      </c>
      <c r="D66">
        <v>0.12942999999999999</v>
      </c>
      <c r="E66">
        <v>37.823</v>
      </c>
      <c r="F66">
        <v>41.360999999999997</v>
      </c>
      <c r="G66">
        <v>103.63</v>
      </c>
      <c r="H66">
        <v>120.13</v>
      </c>
      <c r="I66">
        <v>130.81</v>
      </c>
      <c r="J66">
        <v>215.77</v>
      </c>
      <c r="K66">
        <v>1.5359</v>
      </c>
      <c r="L66">
        <v>1.1263999999999999E-5</v>
      </c>
      <c r="M66">
        <v>2.5198999999999999E-2</v>
      </c>
      <c r="N66" t="s">
        <v>238</v>
      </c>
    </row>
    <row r="67" spans="1:14">
      <c r="A67">
        <v>449.62</v>
      </c>
      <c r="B67">
        <v>4</v>
      </c>
      <c r="C67">
        <v>8.9062999999999999</v>
      </c>
      <c r="D67">
        <v>0.11228</v>
      </c>
      <c r="E67">
        <v>37.752000000000002</v>
      </c>
      <c r="F67">
        <v>41.26</v>
      </c>
      <c r="G67">
        <v>102.36</v>
      </c>
      <c r="H67">
        <v>120.35</v>
      </c>
      <c r="I67">
        <v>131.44999999999999</v>
      </c>
      <c r="J67">
        <v>214.15</v>
      </c>
      <c r="K67">
        <v>1.556</v>
      </c>
      <c r="L67">
        <v>1.1255E-5</v>
      </c>
      <c r="M67">
        <v>2.5276E-2</v>
      </c>
      <c r="N67" t="s">
        <v>238</v>
      </c>
    </row>
    <row r="68" spans="1:14">
      <c r="A68">
        <v>449.62</v>
      </c>
      <c r="B68">
        <v>4.5</v>
      </c>
      <c r="C68">
        <v>10.108000000000001</v>
      </c>
      <c r="D68">
        <v>9.8928000000000002E-2</v>
      </c>
      <c r="E68">
        <v>37.679000000000002</v>
      </c>
      <c r="F68">
        <v>41.155999999999999</v>
      </c>
      <c r="G68">
        <v>101.21</v>
      </c>
      <c r="H68">
        <v>120.58</v>
      </c>
      <c r="I68">
        <v>132.12</v>
      </c>
      <c r="J68">
        <v>212.48</v>
      </c>
      <c r="K68">
        <v>1.577</v>
      </c>
      <c r="L68">
        <v>1.1246E-5</v>
      </c>
      <c r="M68">
        <v>2.5357000000000001E-2</v>
      </c>
      <c r="N68" t="s">
        <v>238</v>
      </c>
    </row>
    <row r="69" spans="1:14">
      <c r="A69">
        <v>449.62</v>
      </c>
      <c r="B69">
        <v>5</v>
      </c>
      <c r="C69">
        <v>11.334</v>
      </c>
      <c r="D69">
        <v>8.8234000000000007E-2</v>
      </c>
      <c r="E69">
        <v>37.604999999999997</v>
      </c>
      <c r="F69">
        <v>41.051000000000002</v>
      </c>
      <c r="G69">
        <v>100.17</v>
      </c>
      <c r="H69">
        <v>120.8</v>
      </c>
      <c r="I69">
        <v>132.82</v>
      </c>
      <c r="J69">
        <v>210.79</v>
      </c>
      <c r="K69">
        <v>1.5989</v>
      </c>
      <c r="L69">
        <v>1.1236000000000001E-5</v>
      </c>
      <c r="M69">
        <v>2.5439E-2</v>
      </c>
      <c r="N69" t="s">
        <v>238</v>
      </c>
    </row>
    <row r="70" spans="1:14">
      <c r="A70">
        <v>449.62</v>
      </c>
      <c r="B70">
        <v>5.5</v>
      </c>
      <c r="C70">
        <v>12.583</v>
      </c>
      <c r="D70">
        <v>7.9469999999999999E-2</v>
      </c>
      <c r="E70">
        <v>37.53</v>
      </c>
      <c r="F70">
        <v>40.944000000000003</v>
      </c>
      <c r="G70">
        <v>99.2</v>
      </c>
      <c r="H70">
        <v>121.04</v>
      </c>
      <c r="I70">
        <v>133.56</v>
      </c>
      <c r="J70">
        <v>209.05</v>
      </c>
      <c r="K70">
        <v>1.6218999999999999</v>
      </c>
      <c r="L70">
        <v>1.1226000000000001E-5</v>
      </c>
      <c r="M70">
        <v>2.5524999999999999E-2</v>
      </c>
      <c r="N70" t="s">
        <v>238</v>
      </c>
    </row>
    <row r="71" spans="1:14">
      <c r="A71">
        <v>449.62</v>
      </c>
      <c r="B71">
        <v>6</v>
      </c>
      <c r="C71">
        <v>13.859</v>
      </c>
      <c r="D71">
        <v>7.2154999999999997E-2</v>
      </c>
      <c r="E71">
        <v>37.453000000000003</v>
      </c>
      <c r="F71">
        <v>40.835000000000001</v>
      </c>
      <c r="G71">
        <v>98.299000000000007</v>
      </c>
      <c r="H71">
        <v>121.28</v>
      </c>
      <c r="I71">
        <v>134.34</v>
      </c>
      <c r="J71">
        <v>207.27</v>
      </c>
      <c r="K71">
        <v>1.6459999999999999</v>
      </c>
      <c r="L71">
        <v>1.1216000000000001E-5</v>
      </c>
      <c r="M71">
        <v>2.5614999999999999E-2</v>
      </c>
      <c r="N71" t="s">
        <v>238</v>
      </c>
    </row>
    <row r="72" spans="1:14">
      <c r="A72">
        <v>449.62</v>
      </c>
      <c r="B72">
        <v>6.5</v>
      </c>
      <c r="C72">
        <v>15.162000000000001</v>
      </c>
      <c r="D72">
        <v>6.5952999999999998E-2</v>
      </c>
      <c r="E72">
        <v>37.374000000000002</v>
      </c>
      <c r="F72">
        <v>40.722999999999999</v>
      </c>
      <c r="G72">
        <v>97.450999999999993</v>
      </c>
      <c r="H72">
        <v>121.52</v>
      </c>
      <c r="I72">
        <v>135.16999999999999</v>
      </c>
      <c r="J72">
        <v>205.44</v>
      </c>
      <c r="K72">
        <v>1.6713</v>
      </c>
      <c r="L72">
        <v>1.1206000000000001E-5</v>
      </c>
      <c r="M72">
        <v>2.5708000000000002E-2</v>
      </c>
      <c r="N72" t="s">
        <v>238</v>
      </c>
    </row>
    <row r="73" spans="1:14">
      <c r="A73">
        <v>449.62</v>
      </c>
      <c r="B73">
        <v>7</v>
      </c>
      <c r="C73">
        <v>16.495000000000001</v>
      </c>
      <c r="D73">
        <v>6.0623999999999997E-2</v>
      </c>
      <c r="E73">
        <v>37.293999999999997</v>
      </c>
      <c r="F73">
        <v>40.609000000000002</v>
      </c>
      <c r="G73">
        <v>96.647999999999996</v>
      </c>
      <c r="H73">
        <v>121.78</v>
      </c>
      <c r="I73">
        <v>136.04</v>
      </c>
      <c r="J73">
        <v>203.56</v>
      </c>
      <c r="K73">
        <v>1.698</v>
      </c>
      <c r="L73">
        <v>1.1195999999999999E-5</v>
      </c>
      <c r="M73">
        <v>2.5805000000000002E-2</v>
      </c>
      <c r="N73" t="s">
        <v>238</v>
      </c>
    </row>
    <row r="74" spans="1:14">
      <c r="A74">
        <v>449.62</v>
      </c>
      <c r="B74">
        <v>7.5</v>
      </c>
      <c r="C74">
        <v>17.859000000000002</v>
      </c>
      <c r="D74">
        <v>5.5994000000000002E-2</v>
      </c>
      <c r="E74">
        <v>37.210999999999999</v>
      </c>
      <c r="F74">
        <v>40.491999999999997</v>
      </c>
      <c r="G74">
        <v>95.882000000000005</v>
      </c>
      <c r="H74">
        <v>122.03</v>
      </c>
      <c r="I74">
        <v>136.97</v>
      </c>
      <c r="J74">
        <v>201.64</v>
      </c>
      <c r="K74">
        <v>1.7261</v>
      </c>
      <c r="L74">
        <v>1.1185E-5</v>
      </c>
      <c r="M74">
        <v>2.5905999999999998E-2</v>
      </c>
      <c r="N74" t="s">
        <v>238</v>
      </c>
    </row>
    <row r="75" spans="1:14">
      <c r="A75">
        <v>449.62</v>
      </c>
      <c r="B75">
        <v>8</v>
      </c>
      <c r="C75">
        <v>19.256</v>
      </c>
      <c r="D75">
        <v>5.1930999999999998E-2</v>
      </c>
      <c r="E75">
        <v>37.127000000000002</v>
      </c>
      <c r="F75">
        <v>40.372</v>
      </c>
      <c r="G75">
        <v>95.147000000000006</v>
      </c>
      <c r="H75">
        <v>122.3</v>
      </c>
      <c r="I75">
        <v>137.96</v>
      </c>
      <c r="J75">
        <v>199.66</v>
      </c>
      <c r="K75">
        <v>1.7558</v>
      </c>
      <c r="L75">
        <v>1.1173E-5</v>
      </c>
      <c r="M75">
        <v>2.6012E-2</v>
      </c>
      <c r="N75" t="s">
        <v>238</v>
      </c>
    </row>
    <row r="76" spans="1:14">
      <c r="A76">
        <v>449.62</v>
      </c>
      <c r="B76">
        <v>8.5</v>
      </c>
      <c r="C76">
        <v>20.69</v>
      </c>
      <c r="D76">
        <v>4.8333000000000001E-2</v>
      </c>
      <c r="E76">
        <v>37.04</v>
      </c>
      <c r="F76">
        <v>40.25</v>
      </c>
      <c r="G76">
        <v>94.438999999999993</v>
      </c>
      <c r="H76">
        <v>122.58</v>
      </c>
      <c r="I76">
        <v>139.02000000000001</v>
      </c>
      <c r="J76">
        <v>197.61</v>
      </c>
      <c r="K76">
        <v>1.7871999999999999</v>
      </c>
      <c r="L76">
        <v>1.1161999999999999E-5</v>
      </c>
      <c r="M76">
        <v>2.6124000000000001E-2</v>
      </c>
      <c r="N76" t="s">
        <v>238</v>
      </c>
    </row>
    <row r="77" spans="1:14">
      <c r="A77">
        <v>449.62</v>
      </c>
      <c r="B77">
        <v>9</v>
      </c>
      <c r="C77">
        <v>22.161999999999999</v>
      </c>
      <c r="D77">
        <v>4.5123000000000003E-2</v>
      </c>
      <c r="E77">
        <v>36.951000000000001</v>
      </c>
      <c r="F77">
        <v>40.124000000000002</v>
      </c>
      <c r="G77">
        <v>93.754000000000005</v>
      </c>
      <c r="H77">
        <v>122.86</v>
      </c>
      <c r="I77">
        <v>140.16</v>
      </c>
      <c r="J77">
        <v>195.51</v>
      </c>
      <c r="K77">
        <v>1.8207</v>
      </c>
      <c r="L77">
        <v>1.115E-5</v>
      </c>
      <c r="M77">
        <v>2.6242000000000001E-2</v>
      </c>
      <c r="N77" t="s">
        <v>238</v>
      </c>
    </row>
    <row r="78" spans="1:14">
      <c r="A78">
        <v>449.62</v>
      </c>
      <c r="B78">
        <v>9.5</v>
      </c>
      <c r="C78">
        <v>23.675000000000001</v>
      </c>
      <c r="D78">
        <v>4.2237999999999998E-2</v>
      </c>
      <c r="E78">
        <v>36.86</v>
      </c>
      <c r="F78">
        <v>39.994</v>
      </c>
      <c r="G78">
        <v>93.087000000000003</v>
      </c>
      <c r="H78">
        <v>123.15</v>
      </c>
      <c r="I78">
        <v>141.38</v>
      </c>
      <c r="J78">
        <v>193.33</v>
      </c>
      <c r="K78">
        <v>1.8563000000000001</v>
      </c>
      <c r="L78">
        <v>1.1138000000000001E-5</v>
      </c>
      <c r="M78">
        <v>2.6367000000000002E-2</v>
      </c>
      <c r="N78" t="s">
        <v>238</v>
      </c>
    </row>
    <row r="79" spans="1:14">
      <c r="A79">
        <v>449.62</v>
      </c>
      <c r="B79">
        <v>9.6483000000000008</v>
      </c>
      <c r="C79">
        <v>24.132999999999999</v>
      </c>
      <c r="D79">
        <v>4.1437000000000002E-2</v>
      </c>
      <c r="E79">
        <v>36.832000000000001</v>
      </c>
      <c r="F79">
        <v>39.954999999999998</v>
      </c>
      <c r="G79">
        <v>92.891999999999996</v>
      </c>
      <c r="H79">
        <v>123.24</v>
      </c>
      <c r="I79">
        <v>141.77000000000001</v>
      </c>
      <c r="J79">
        <v>192.67</v>
      </c>
      <c r="K79">
        <v>1.8673</v>
      </c>
      <c r="L79">
        <v>1.1134999999999999E-5</v>
      </c>
      <c r="M79">
        <v>2.6405999999999999E-2</v>
      </c>
      <c r="N79" t="s">
        <v>238</v>
      </c>
    </row>
    <row r="80" spans="1:14">
      <c r="A80">
        <v>449.62</v>
      </c>
      <c r="B80">
        <v>9.6483000000000008</v>
      </c>
      <c r="C80">
        <v>693.12</v>
      </c>
      <c r="D80">
        <v>1.4427999999999999E-3</v>
      </c>
      <c r="E80">
        <v>15.625</v>
      </c>
      <c r="F80">
        <v>15.733000000000001</v>
      </c>
      <c r="G80">
        <v>39.020000000000003</v>
      </c>
      <c r="H80">
        <v>128.88</v>
      </c>
      <c r="I80">
        <v>178.93</v>
      </c>
      <c r="J80">
        <v>650.84</v>
      </c>
      <c r="K80">
        <v>-1.7874E-3</v>
      </c>
      <c r="L80">
        <v>1.406E-4</v>
      </c>
      <c r="M80">
        <v>9.5266000000000003E-2</v>
      </c>
      <c r="N80" t="s">
        <v>237</v>
      </c>
    </row>
    <row r="81" spans="1:14">
      <c r="A81">
        <v>449.62</v>
      </c>
      <c r="B81">
        <v>10</v>
      </c>
      <c r="C81">
        <v>693.23</v>
      </c>
      <c r="D81">
        <v>1.4425E-3</v>
      </c>
      <c r="E81">
        <v>15.621</v>
      </c>
      <c r="F81">
        <v>15.733000000000001</v>
      </c>
      <c r="G81">
        <v>39.011000000000003</v>
      </c>
      <c r="H81">
        <v>128.88</v>
      </c>
      <c r="I81">
        <v>178.89</v>
      </c>
      <c r="J81">
        <v>651.33000000000004</v>
      </c>
      <c r="K81">
        <v>-1.8622000000000001E-3</v>
      </c>
      <c r="L81">
        <v>1.4067999999999999E-4</v>
      </c>
      <c r="M81">
        <v>9.5299999999999996E-2</v>
      </c>
      <c r="N81" t="s">
        <v>237</v>
      </c>
    </row>
    <row r="82" spans="1:14">
      <c r="A82">
        <v>505.82</v>
      </c>
      <c r="B82">
        <v>1</v>
      </c>
      <c r="C82">
        <v>1.8759999999999999</v>
      </c>
      <c r="D82">
        <v>0.53305000000000002</v>
      </c>
      <c r="E82">
        <v>45.258000000000003</v>
      </c>
      <c r="F82">
        <v>49.421999999999997</v>
      </c>
      <c r="G82">
        <v>130.66999999999999</v>
      </c>
      <c r="H82">
        <v>132.71</v>
      </c>
      <c r="I82">
        <v>141.41999999999999</v>
      </c>
      <c r="J82">
        <v>237.13</v>
      </c>
      <c r="K82">
        <v>0.98643999999999998</v>
      </c>
      <c r="L82">
        <v>1.2703E-5</v>
      </c>
      <c r="M82">
        <v>3.0792E-2</v>
      </c>
      <c r="N82" t="s">
        <v>238</v>
      </c>
    </row>
    <row r="83" spans="1:14">
      <c r="A83">
        <v>505.82</v>
      </c>
      <c r="B83">
        <v>1.5</v>
      </c>
      <c r="C83">
        <v>2.8283</v>
      </c>
      <c r="D83">
        <v>0.35355999999999999</v>
      </c>
      <c r="E83">
        <v>45.209000000000003</v>
      </c>
      <c r="F83">
        <v>49.351999999999997</v>
      </c>
      <c r="G83">
        <v>127.2</v>
      </c>
      <c r="H83">
        <v>132.84</v>
      </c>
      <c r="I83">
        <v>141.75</v>
      </c>
      <c r="J83">
        <v>236.08</v>
      </c>
      <c r="K83">
        <v>0.99363999999999997</v>
      </c>
      <c r="L83">
        <v>1.2703E-5</v>
      </c>
      <c r="M83">
        <v>3.0848E-2</v>
      </c>
      <c r="N83" t="s">
        <v>238</v>
      </c>
    </row>
    <row r="84" spans="1:14">
      <c r="A84">
        <v>505.82</v>
      </c>
      <c r="B84">
        <v>2</v>
      </c>
      <c r="C84">
        <v>3.7906</v>
      </c>
      <c r="D84">
        <v>0.26380999999999999</v>
      </c>
      <c r="E84">
        <v>45.16</v>
      </c>
      <c r="F84">
        <v>49.280999999999999</v>
      </c>
      <c r="G84">
        <v>124.71</v>
      </c>
      <c r="H84">
        <v>132.96</v>
      </c>
      <c r="I84">
        <v>142.09</v>
      </c>
      <c r="J84">
        <v>235.02</v>
      </c>
      <c r="K84">
        <v>1.0009999999999999</v>
      </c>
      <c r="L84">
        <v>1.2703E-5</v>
      </c>
      <c r="M84">
        <v>3.0904000000000001E-2</v>
      </c>
      <c r="N84" t="s">
        <v>238</v>
      </c>
    </row>
    <row r="85" spans="1:14">
      <c r="A85">
        <v>505.82</v>
      </c>
      <c r="B85">
        <v>2.5</v>
      </c>
      <c r="C85">
        <v>4.7632000000000003</v>
      </c>
      <c r="D85">
        <v>0.20993999999999999</v>
      </c>
      <c r="E85">
        <v>45.11</v>
      </c>
      <c r="F85">
        <v>49.21</v>
      </c>
      <c r="G85">
        <v>122.76</v>
      </c>
      <c r="H85">
        <v>133.09</v>
      </c>
      <c r="I85">
        <v>142.43</v>
      </c>
      <c r="J85">
        <v>233.94</v>
      </c>
      <c r="K85">
        <v>1.0085999999999999</v>
      </c>
      <c r="L85">
        <v>1.2702E-5</v>
      </c>
      <c r="M85">
        <v>3.0962E-2</v>
      </c>
      <c r="N85" t="s">
        <v>238</v>
      </c>
    </row>
    <row r="86" spans="1:14">
      <c r="A86">
        <v>505.82</v>
      </c>
      <c r="B86">
        <v>3</v>
      </c>
      <c r="C86">
        <v>5.7462</v>
      </c>
      <c r="D86">
        <v>0.17402999999999999</v>
      </c>
      <c r="E86">
        <v>45.058999999999997</v>
      </c>
      <c r="F86">
        <v>49.137</v>
      </c>
      <c r="G86">
        <v>121.14</v>
      </c>
      <c r="H86">
        <v>133.22</v>
      </c>
      <c r="I86">
        <v>142.79</v>
      </c>
      <c r="J86">
        <v>232.85</v>
      </c>
      <c r="K86">
        <v>1.0163</v>
      </c>
      <c r="L86">
        <v>1.2702E-5</v>
      </c>
      <c r="M86">
        <v>3.1019999999999999E-2</v>
      </c>
      <c r="N86" t="s">
        <v>238</v>
      </c>
    </row>
    <row r="87" spans="1:14">
      <c r="A87">
        <v>505.82</v>
      </c>
      <c r="B87">
        <v>3.5</v>
      </c>
      <c r="C87">
        <v>6.7401</v>
      </c>
      <c r="D87">
        <v>0.14837</v>
      </c>
      <c r="E87">
        <v>45.008000000000003</v>
      </c>
      <c r="F87">
        <v>49.064</v>
      </c>
      <c r="G87">
        <v>119.76</v>
      </c>
      <c r="H87">
        <v>133.35</v>
      </c>
      <c r="I87">
        <v>143.15</v>
      </c>
      <c r="J87">
        <v>231.75</v>
      </c>
      <c r="K87">
        <v>1.0242</v>
      </c>
      <c r="L87">
        <v>1.2702E-5</v>
      </c>
      <c r="M87">
        <v>3.108E-2</v>
      </c>
      <c r="N87" t="s">
        <v>238</v>
      </c>
    </row>
    <row r="88" spans="1:14">
      <c r="A88">
        <v>505.82</v>
      </c>
      <c r="B88">
        <v>4</v>
      </c>
      <c r="C88">
        <v>7.7450999999999999</v>
      </c>
      <c r="D88">
        <v>0.12911</v>
      </c>
      <c r="E88">
        <v>44.957000000000001</v>
      </c>
      <c r="F88">
        <v>48.991</v>
      </c>
      <c r="G88">
        <v>118.54</v>
      </c>
      <c r="H88">
        <v>133.47999999999999</v>
      </c>
      <c r="I88">
        <v>143.53</v>
      </c>
      <c r="J88">
        <v>230.64</v>
      </c>
      <c r="K88">
        <v>1.0323</v>
      </c>
      <c r="L88">
        <v>1.2700999999999999E-5</v>
      </c>
      <c r="M88">
        <v>3.1140999999999999E-2</v>
      </c>
      <c r="N88" t="s">
        <v>238</v>
      </c>
    </row>
    <row r="89" spans="1:14">
      <c r="A89">
        <v>505.82</v>
      </c>
      <c r="B89">
        <v>4.5</v>
      </c>
      <c r="C89">
        <v>8.7615999999999996</v>
      </c>
      <c r="D89">
        <v>0.11413</v>
      </c>
      <c r="E89">
        <v>44.904000000000003</v>
      </c>
      <c r="F89">
        <v>48.915999999999997</v>
      </c>
      <c r="G89">
        <v>117.46</v>
      </c>
      <c r="H89">
        <v>133.62</v>
      </c>
      <c r="I89">
        <v>143.91999999999999</v>
      </c>
      <c r="J89">
        <v>229.52</v>
      </c>
      <c r="K89">
        <v>1.0406</v>
      </c>
      <c r="L89">
        <v>1.2700999999999999E-5</v>
      </c>
      <c r="M89">
        <v>3.1203000000000002E-2</v>
      </c>
      <c r="N89" t="s">
        <v>238</v>
      </c>
    </row>
    <row r="90" spans="1:14">
      <c r="A90">
        <v>505.82</v>
      </c>
      <c r="B90">
        <v>5</v>
      </c>
      <c r="C90">
        <v>9.7898999999999994</v>
      </c>
      <c r="D90">
        <v>0.10215</v>
      </c>
      <c r="E90">
        <v>44.851999999999997</v>
      </c>
      <c r="F90">
        <v>48.841000000000001</v>
      </c>
      <c r="G90">
        <v>116.48</v>
      </c>
      <c r="H90">
        <v>133.75</v>
      </c>
      <c r="I90">
        <v>144.32</v>
      </c>
      <c r="J90">
        <v>228.38</v>
      </c>
      <c r="K90">
        <v>1.0490999999999999</v>
      </c>
      <c r="L90">
        <v>1.27E-5</v>
      </c>
      <c r="M90">
        <v>3.1266000000000002E-2</v>
      </c>
      <c r="N90" t="s">
        <v>238</v>
      </c>
    </row>
    <row r="91" spans="1:14">
      <c r="A91">
        <v>505.82</v>
      </c>
      <c r="B91">
        <v>5.5</v>
      </c>
      <c r="C91">
        <v>10.83</v>
      </c>
      <c r="D91">
        <v>9.2331999999999997E-2</v>
      </c>
      <c r="E91">
        <v>44.798000000000002</v>
      </c>
      <c r="F91">
        <v>48.765000000000001</v>
      </c>
      <c r="G91">
        <v>115.58</v>
      </c>
      <c r="H91">
        <v>133.88999999999999</v>
      </c>
      <c r="I91">
        <v>144.72999999999999</v>
      </c>
      <c r="J91">
        <v>227.22</v>
      </c>
      <c r="K91">
        <v>1.0579000000000001</v>
      </c>
      <c r="L91">
        <v>1.2699E-5</v>
      </c>
      <c r="M91">
        <v>3.1330999999999998E-2</v>
      </c>
      <c r="N91" t="s">
        <v>238</v>
      </c>
    </row>
    <row r="92" spans="1:14">
      <c r="A92">
        <v>505.82</v>
      </c>
      <c r="B92">
        <v>6</v>
      </c>
      <c r="C92">
        <v>11.884</v>
      </c>
      <c r="D92">
        <v>8.4149000000000002E-2</v>
      </c>
      <c r="E92">
        <v>44.744</v>
      </c>
      <c r="F92">
        <v>48.688000000000002</v>
      </c>
      <c r="G92">
        <v>114.74</v>
      </c>
      <c r="H92">
        <v>134.03</v>
      </c>
      <c r="I92">
        <v>145.16</v>
      </c>
      <c r="J92">
        <v>226.06</v>
      </c>
      <c r="K92">
        <v>1.0669</v>
      </c>
      <c r="L92">
        <v>1.2699E-5</v>
      </c>
      <c r="M92">
        <v>3.1397000000000001E-2</v>
      </c>
      <c r="N92" t="s">
        <v>238</v>
      </c>
    </row>
    <row r="93" spans="1:14">
      <c r="A93">
        <v>505.82</v>
      </c>
      <c r="B93">
        <v>6.5</v>
      </c>
      <c r="C93">
        <v>12.95</v>
      </c>
      <c r="D93">
        <v>7.7219999999999997E-2</v>
      </c>
      <c r="E93">
        <v>44.689</v>
      </c>
      <c r="F93">
        <v>48.61</v>
      </c>
      <c r="G93">
        <v>113.97</v>
      </c>
      <c r="H93">
        <v>134.16999999999999</v>
      </c>
      <c r="I93">
        <v>145.59</v>
      </c>
      <c r="J93">
        <v>224.87</v>
      </c>
      <c r="K93">
        <v>1.0761000000000001</v>
      </c>
      <c r="L93">
        <v>1.2697999999999999E-5</v>
      </c>
      <c r="M93">
        <v>3.1463999999999999E-2</v>
      </c>
      <c r="N93" t="s">
        <v>238</v>
      </c>
    </row>
    <row r="94" spans="1:14">
      <c r="A94">
        <v>505.82</v>
      </c>
      <c r="B94">
        <v>7</v>
      </c>
      <c r="C94">
        <v>14.03</v>
      </c>
      <c r="D94">
        <v>7.1276999999999993E-2</v>
      </c>
      <c r="E94">
        <v>44.634</v>
      </c>
      <c r="F94">
        <v>48.530999999999999</v>
      </c>
      <c r="G94">
        <v>113.24</v>
      </c>
      <c r="H94">
        <v>134.32</v>
      </c>
      <c r="I94">
        <v>146.05000000000001</v>
      </c>
      <c r="J94">
        <v>223.67</v>
      </c>
      <c r="K94">
        <v>1.0855999999999999</v>
      </c>
      <c r="L94">
        <v>1.2697000000000001E-5</v>
      </c>
      <c r="M94">
        <v>3.1532999999999999E-2</v>
      </c>
      <c r="N94" t="s">
        <v>238</v>
      </c>
    </row>
    <row r="95" spans="1:14">
      <c r="A95">
        <v>505.82</v>
      </c>
      <c r="B95">
        <v>7.5</v>
      </c>
      <c r="C95">
        <v>15.122999999999999</v>
      </c>
      <c r="D95">
        <v>6.6122E-2</v>
      </c>
      <c r="E95">
        <v>44.578000000000003</v>
      </c>
      <c r="F95">
        <v>48.451000000000001</v>
      </c>
      <c r="G95">
        <v>112.55</v>
      </c>
      <c r="H95">
        <v>134.46</v>
      </c>
      <c r="I95">
        <v>146.51</v>
      </c>
      <c r="J95">
        <v>222.46</v>
      </c>
      <c r="K95">
        <v>1.0953999999999999</v>
      </c>
      <c r="L95">
        <v>1.2696E-5</v>
      </c>
      <c r="M95">
        <v>3.1604E-2</v>
      </c>
      <c r="N95" t="s">
        <v>238</v>
      </c>
    </row>
    <row r="96" spans="1:14">
      <c r="A96">
        <v>505.82</v>
      </c>
      <c r="B96">
        <v>8</v>
      </c>
      <c r="C96">
        <v>16.231999999999999</v>
      </c>
      <c r="D96">
        <v>6.1608000000000003E-2</v>
      </c>
      <c r="E96">
        <v>44.521000000000001</v>
      </c>
      <c r="F96">
        <v>48.371000000000002</v>
      </c>
      <c r="G96">
        <v>111.9</v>
      </c>
      <c r="H96">
        <v>134.61000000000001</v>
      </c>
      <c r="I96">
        <v>147</v>
      </c>
      <c r="J96">
        <v>221.23</v>
      </c>
      <c r="K96">
        <v>1.1053999999999999</v>
      </c>
      <c r="L96">
        <v>1.2695E-5</v>
      </c>
      <c r="M96">
        <v>3.1676000000000003E-2</v>
      </c>
      <c r="N96" t="s">
        <v>238</v>
      </c>
    </row>
    <row r="97" spans="1:14">
      <c r="A97">
        <v>505.82</v>
      </c>
      <c r="B97">
        <v>8.5</v>
      </c>
      <c r="C97">
        <v>17.355</v>
      </c>
      <c r="D97">
        <v>5.7620999999999999E-2</v>
      </c>
      <c r="E97">
        <v>44.463000000000001</v>
      </c>
      <c r="F97">
        <v>48.289000000000001</v>
      </c>
      <c r="G97">
        <v>111.28</v>
      </c>
      <c r="H97">
        <v>134.76</v>
      </c>
      <c r="I97">
        <v>147.5</v>
      </c>
      <c r="J97">
        <v>219.98</v>
      </c>
      <c r="K97">
        <v>1.1157999999999999</v>
      </c>
      <c r="L97">
        <v>1.2694000000000001E-5</v>
      </c>
      <c r="M97">
        <v>3.175E-2</v>
      </c>
      <c r="N97" t="s">
        <v>238</v>
      </c>
    </row>
    <row r="98" spans="1:14">
      <c r="A98">
        <v>505.82</v>
      </c>
      <c r="B98">
        <v>9</v>
      </c>
      <c r="C98">
        <v>18.494</v>
      </c>
      <c r="D98">
        <v>5.4073000000000003E-2</v>
      </c>
      <c r="E98">
        <v>44.405000000000001</v>
      </c>
      <c r="F98">
        <v>48.206000000000003</v>
      </c>
      <c r="G98">
        <v>110.68</v>
      </c>
      <c r="H98">
        <v>134.91999999999999</v>
      </c>
      <c r="I98">
        <v>148.02000000000001</v>
      </c>
      <c r="J98">
        <v>218.71</v>
      </c>
      <c r="K98">
        <v>1.1264000000000001</v>
      </c>
      <c r="L98">
        <v>1.2692E-5</v>
      </c>
      <c r="M98">
        <v>3.1826E-2</v>
      </c>
      <c r="N98" t="s">
        <v>238</v>
      </c>
    </row>
    <row r="99" spans="1:14">
      <c r="A99">
        <v>505.82</v>
      </c>
      <c r="B99">
        <v>9.5</v>
      </c>
      <c r="C99">
        <v>19.649000000000001</v>
      </c>
      <c r="D99">
        <v>5.0894000000000002E-2</v>
      </c>
      <c r="E99">
        <v>44.344999999999999</v>
      </c>
      <c r="F99">
        <v>48.122</v>
      </c>
      <c r="G99">
        <v>110.11</v>
      </c>
      <c r="H99">
        <v>135.07</v>
      </c>
      <c r="I99">
        <v>148.55000000000001</v>
      </c>
      <c r="J99">
        <v>217.43</v>
      </c>
      <c r="K99">
        <v>1.1374</v>
      </c>
      <c r="L99">
        <v>1.2690999999999999E-5</v>
      </c>
      <c r="M99">
        <v>3.1904000000000002E-2</v>
      </c>
      <c r="N99" t="s">
        <v>238</v>
      </c>
    </row>
    <row r="100" spans="1:14">
      <c r="A100">
        <v>505.82</v>
      </c>
      <c r="B100">
        <v>10</v>
      </c>
      <c r="C100">
        <v>20.82</v>
      </c>
      <c r="D100">
        <v>4.8030000000000003E-2</v>
      </c>
      <c r="E100">
        <v>44.284999999999997</v>
      </c>
      <c r="F100">
        <v>48.036999999999999</v>
      </c>
      <c r="G100">
        <v>109.56</v>
      </c>
      <c r="H100">
        <v>135.22999999999999</v>
      </c>
      <c r="I100">
        <v>149.11000000000001</v>
      </c>
      <c r="J100">
        <v>216.12</v>
      </c>
      <c r="K100">
        <v>1.1487000000000001</v>
      </c>
      <c r="L100">
        <v>1.269E-5</v>
      </c>
      <c r="M100">
        <v>3.1985E-2</v>
      </c>
      <c r="N100" t="s">
        <v>238</v>
      </c>
    </row>
    <row r="101" spans="1:14">
      <c r="A101">
        <v>562.02</v>
      </c>
      <c r="B101">
        <v>1</v>
      </c>
      <c r="C101">
        <v>1.6834</v>
      </c>
      <c r="D101">
        <v>0.59404999999999997</v>
      </c>
      <c r="E101">
        <v>53.069000000000003</v>
      </c>
      <c r="F101">
        <v>57.709000000000003</v>
      </c>
      <c r="G101">
        <v>146.19999999999999</v>
      </c>
      <c r="H101">
        <v>144.65</v>
      </c>
      <c r="I101">
        <v>153.24</v>
      </c>
      <c r="J101">
        <v>249.98</v>
      </c>
      <c r="K101">
        <v>0.71462000000000003</v>
      </c>
      <c r="L101">
        <v>1.4093E-5</v>
      </c>
      <c r="M101">
        <v>3.6887999999999997E-2</v>
      </c>
      <c r="N101" t="s">
        <v>238</v>
      </c>
    </row>
    <row r="102" spans="1:14">
      <c r="A102">
        <v>562.02</v>
      </c>
      <c r="B102">
        <v>1.5</v>
      </c>
      <c r="C102">
        <v>2.5339999999999998</v>
      </c>
      <c r="D102">
        <v>0.39462999999999998</v>
      </c>
      <c r="E102">
        <v>53.03</v>
      </c>
      <c r="F102">
        <v>57.654000000000003</v>
      </c>
      <c r="G102">
        <v>142.76</v>
      </c>
      <c r="H102">
        <v>144.72999999999999</v>
      </c>
      <c r="I102">
        <v>153.46</v>
      </c>
      <c r="J102">
        <v>249.2</v>
      </c>
      <c r="K102">
        <v>0.71801999999999999</v>
      </c>
      <c r="L102">
        <v>1.4098E-5</v>
      </c>
      <c r="M102">
        <v>3.6934000000000002E-2</v>
      </c>
      <c r="N102" t="s">
        <v>238</v>
      </c>
    </row>
    <row r="103" spans="1:14">
      <c r="A103">
        <v>562.02</v>
      </c>
      <c r="B103">
        <v>2</v>
      </c>
      <c r="C103">
        <v>3.3908</v>
      </c>
      <c r="D103">
        <v>0.29491000000000001</v>
      </c>
      <c r="E103">
        <v>52.991999999999997</v>
      </c>
      <c r="F103">
        <v>57.598999999999997</v>
      </c>
      <c r="G103">
        <v>140.29</v>
      </c>
      <c r="H103">
        <v>144.81</v>
      </c>
      <c r="I103">
        <v>153.69</v>
      </c>
      <c r="J103">
        <v>248.42</v>
      </c>
      <c r="K103">
        <v>0.72146999999999994</v>
      </c>
      <c r="L103">
        <v>1.4102E-5</v>
      </c>
      <c r="M103">
        <v>3.6981E-2</v>
      </c>
      <c r="N103" t="s">
        <v>238</v>
      </c>
    </row>
    <row r="104" spans="1:14">
      <c r="A104">
        <v>562.02</v>
      </c>
      <c r="B104">
        <v>2.5</v>
      </c>
      <c r="C104">
        <v>4.2538999999999998</v>
      </c>
      <c r="D104">
        <v>0.23508000000000001</v>
      </c>
      <c r="E104">
        <v>52.953000000000003</v>
      </c>
      <c r="F104">
        <v>57.542999999999999</v>
      </c>
      <c r="G104">
        <v>138.37</v>
      </c>
      <c r="H104">
        <v>144.88999999999999</v>
      </c>
      <c r="I104">
        <v>153.91999999999999</v>
      </c>
      <c r="J104">
        <v>247.63</v>
      </c>
      <c r="K104">
        <v>0.72497</v>
      </c>
      <c r="L104">
        <v>1.4106E-5</v>
      </c>
      <c r="M104">
        <v>3.7028999999999999E-2</v>
      </c>
      <c r="N104" t="s">
        <v>238</v>
      </c>
    </row>
    <row r="105" spans="1:14">
      <c r="A105">
        <v>562.02</v>
      </c>
      <c r="B105">
        <v>3</v>
      </c>
      <c r="C105">
        <v>5.1233000000000004</v>
      </c>
      <c r="D105">
        <v>0.19519</v>
      </c>
      <c r="E105">
        <v>52.912999999999997</v>
      </c>
      <c r="F105">
        <v>57.487000000000002</v>
      </c>
      <c r="G105">
        <v>136.78</v>
      </c>
      <c r="H105">
        <v>144.97</v>
      </c>
      <c r="I105">
        <v>154.15</v>
      </c>
      <c r="J105">
        <v>246.83</v>
      </c>
      <c r="K105">
        <v>0.72851999999999995</v>
      </c>
      <c r="L105">
        <v>1.411E-5</v>
      </c>
      <c r="M105">
        <v>3.7076999999999999E-2</v>
      </c>
      <c r="N105" t="s">
        <v>238</v>
      </c>
    </row>
    <row r="106" spans="1:14">
      <c r="A106">
        <v>562.02</v>
      </c>
      <c r="B106">
        <v>3.5</v>
      </c>
      <c r="C106">
        <v>5.9992000000000001</v>
      </c>
      <c r="D106">
        <v>0.16669</v>
      </c>
      <c r="E106">
        <v>52.874000000000002</v>
      </c>
      <c r="F106">
        <v>57.430999999999997</v>
      </c>
      <c r="G106">
        <v>135.43</v>
      </c>
      <c r="H106">
        <v>145.05000000000001</v>
      </c>
      <c r="I106">
        <v>154.38999999999999</v>
      </c>
      <c r="J106">
        <v>246.03</v>
      </c>
      <c r="K106">
        <v>0.73211999999999999</v>
      </c>
      <c r="L106">
        <v>1.4115E-5</v>
      </c>
      <c r="M106">
        <v>3.7125999999999999E-2</v>
      </c>
      <c r="N106" t="s">
        <v>238</v>
      </c>
    </row>
    <row r="107" spans="1:14">
      <c r="A107">
        <v>562.02</v>
      </c>
      <c r="B107">
        <v>4</v>
      </c>
      <c r="C107">
        <v>6.8817000000000004</v>
      </c>
      <c r="D107">
        <v>0.14530999999999999</v>
      </c>
      <c r="E107">
        <v>52.834000000000003</v>
      </c>
      <c r="F107">
        <v>57.374000000000002</v>
      </c>
      <c r="G107">
        <v>134.25</v>
      </c>
      <c r="H107">
        <v>145.13</v>
      </c>
      <c r="I107">
        <v>154.63</v>
      </c>
      <c r="J107">
        <v>245.23</v>
      </c>
      <c r="K107">
        <v>0.73579000000000006</v>
      </c>
      <c r="L107">
        <v>1.4119E-5</v>
      </c>
      <c r="M107">
        <v>3.7176000000000001E-2</v>
      </c>
      <c r="N107" t="s">
        <v>238</v>
      </c>
    </row>
    <row r="108" spans="1:14">
      <c r="A108">
        <v>562.02</v>
      </c>
      <c r="B108">
        <v>4.5</v>
      </c>
      <c r="C108">
        <v>7.7709000000000001</v>
      </c>
      <c r="D108">
        <v>0.12869</v>
      </c>
      <c r="E108">
        <v>52.793999999999997</v>
      </c>
      <c r="F108">
        <v>57.317</v>
      </c>
      <c r="G108">
        <v>133.19999999999999</v>
      </c>
      <c r="H108">
        <v>145.21</v>
      </c>
      <c r="I108">
        <v>154.87</v>
      </c>
      <c r="J108">
        <v>244.42</v>
      </c>
      <c r="K108">
        <v>0.73950000000000005</v>
      </c>
      <c r="L108">
        <v>1.4123E-5</v>
      </c>
      <c r="M108">
        <v>3.7226000000000002E-2</v>
      </c>
      <c r="N108" t="s">
        <v>238</v>
      </c>
    </row>
    <row r="109" spans="1:14">
      <c r="A109">
        <v>562.02</v>
      </c>
      <c r="B109">
        <v>5</v>
      </c>
      <c r="C109">
        <v>8.6669</v>
      </c>
      <c r="D109">
        <v>0.11538</v>
      </c>
      <c r="E109">
        <v>52.753</v>
      </c>
      <c r="F109">
        <v>57.26</v>
      </c>
      <c r="G109">
        <v>132.25</v>
      </c>
      <c r="H109">
        <v>145.30000000000001</v>
      </c>
      <c r="I109">
        <v>155.12</v>
      </c>
      <c r="J109">
        <v>243.61</v>
      </c>
      <c r="K109">
        <v>0.74328000000000005</v>
      </c>
      <c r="L109">
        <v>1.4127E-5</v>
      </c>
      <c r="M109">
        <v>3.7277999999999999E-2</v>
      </c>
      <c r="N109" t="s">
        <v>238</v>
      </c>
    </row>
    <row r="110" spans="1:14">
      <c r="A110">
        <v>562.02</v>
      </c>
      <c r="B110">
        <v>5.5</v>
      </c>
      <c r="C110">
        <v>9.57</v>
      </c>
      <c r="D110">
        <v>0.10449</v>
      </c>
      <c r="E110">
        <v>52.713000000000001</v>
      </c>
      <c r="F110">
        <v>57.201999999999998</v>
      </c>
      <c r="G110">
        <v>131.38</v>
      </c>
      <c r="H110">
        <v>145.38</v>
      </c>
      <c r="I110">
        <v>155.38</v>
      </c>
      <c r="J110">
        <v>242.79</v>
      </c>
      <c r="K110">
        <v>0.74711000000000005</v>
      </c>
      <c r="L110">
        <v>1.4131000000000001E-5</v>
      </c>
      <c r="M110">
        <v>3.7330000000000002E-2</v>
      </c>
      <c r="N110" t="s">
        <v>238</v>
      </c>
    </row>
    <row r="111" spans="1:14">
      <c r="A111">
        <v>562.02</v>
      </c>
      <c r="B111">
        <v>6</v>
      </c>
      <c r="C111">
        <v>10.48</v>
      </c>
      <c r="D111">
        <v>9.5419000000000004E-2</v>
      </c>
      <c r="E111">
        <v>52.671999999999997</v>
      </c>
      <c r="F111">
        <v>57.143999999999998</v>
      </c>
      <c r="G111">
        <v>130.59</v>
      </c>
      <c r="H111">
        <v>145.46</v>
      </c>
      <c r="I111">
        <v>155.63999999999999</v>
      </c>
      <c r="J111">
        <v>241.96</v>
      </c>
      <c r="K111">
        <v>0.75100999999999996</v>
      </c>
      <c r="L111">
        <v>1.4134999999999999E-5</v>
      </c>
      <c r="M111">
        <v>3.7383E-2</v>
      </c>
      <c r="N111" t="s">
        <v>238</v>
      </c>
    </row>
    <row r="112" spans="1:14">
      <c r="A112">
        <v>562.02</v>
      </c>
      <c r="B112">
        <v>6.5</v>
      </c>
      <c r="C112">
        <v>11.398</v>
      </c>
      <c r="D112">
        <v>8.7737999999999997E-2</v>
      </c>
      <c r="E112">
        <v>52.63</v>
      </c>
      <c r="F112">
        <v>57.085000000000001</v>
      </c>
      <c r="G112">
        <v>129.85</v>
      </c>
      <c r="H112">
        <v>145.55000000000001</v>
      </c>
      <c r="I112">
        <v>155.91</v>
      </c>
      <c r="J112">
        <v>241.13</v>
      </c>
      <c r="K112">
        <v>0.75497000000000003</v>
      </c>
      <c r="L112">
        <v>1.4139E-5</v>
      </c>
      <c r="M112">
        <v>3.7435999999999997E-2</v>
      </c>
      <c r="N112" t="s">
        <v>238</v>
      </c>
    </row>
    <row r="113" spans="1:14">
      <c r="A113">
        <v>562.02</v>
      </c>
      <c r="B113">
        <v>7</v>
      </c>
      <c r="C113">
        <v>12.321999999999999</v>
      </c>
      <c r="D113">
        <v>8.1153000000000003E-2</v>
      </c>
      <c r="E113">
        <v>52.588999999999999</v>
      </c>
      <c r="F113">
        <v>57.026000000000003</v>
      </c>
      <c r="G113">
        <v>129.16</v>
      </c>
      <c r="H113">
        <v>145.63999999999999</v>
      </c>
      <c r="I113">
        <v>156.18</v>
      </c>
      <c r="J113">
        <v>240.3</v>
      </c>
      <c r="K113">
        <v>0.75899000000000005</v>
      </c>
      <c r="L113">
        <v>1.4143E-5</v>
      </c>
      <c r="M113">
        <v>3.7490999999999997E-2</v>
      </c>
      <c r="N113" t="s">
        <v>238</v>
      </c>
    </row>
    <row r="114" spans="1:14">
      <c r="A114">
        <v>562.02</v>
      </c>
      <c r="B114">
        <v>7.5</v>
      </c>
      <c r="C114">
        <v>13.255000000000001</v>
      </c>
      <c r="D114">
        <v>7.5443999999999997E-2</v>
      </c>
      <c r="E114">
        <v>52.546999999999997</v>
      </c>
      <c r="F114">
        <v>56.966999999999999</v>
      </c>
      <c r="G114">
        <v>128.51</v>
      </c>
      <c r="H114">
        <v>145.72</v>
      </c>
      <c r="I114">
        <v>156.46</v>
      </c>
      <c r="J114">
        <v>239.46</v>
      </c>
      <c r="K114">
        <v>0.76307999999999998</v>
      </c>
      <c r="L114">
        <v>1.4147E-5</v>
      </c>
      <c r="M114">
        <v>3.7546000000000003E-2</v>
      </c>
      <c r="N114" t="s">
        <v>238</v>
      </c>
    </row>
    <row r="115" spans="1:14">
      <c r="A115">
        <v>562.02</v>
      </c>
      <c r="B115">
        <v>8</v>
      </c>
      <c r="C115">
        <v>14.195</v>
      </c>
      <c r="D115">
        <v>7.0447999999999997E-2</v>
      </c>
      <c r="E115">
        <v>52.503999999999998</v>
      </c>
      <c r="F115">
        <v>56.906999999999996</v>
      </c>
      <c r="G115">
        <v>127.89</v>
      </c>
      <c r="H115">
        <v>145.81</v>
      </c>
      <c r="I115">
        <v>156.74</v>
      </c>
      <c r="J115">
        <v>238.61</v>
      </c>
      <c r="K115">
        <v>0.76724000000000003</v>
      </c>
      <c r="L115">
        <v>1.4151000000000001E-5</v>
      </c>
      <c r="M115">
        <v>3.7601999999999997E-2</v>
      </c>
      <c r="N115" t="s">
        <v>238</v>
      </c>
    </row>
    <row r="116" spans="1:14">
      <c r="A116">
        <v>562.02</v>
      </c>
      <c r="B116">
        <v>8.5</v>
      </c>
      <c r="C116">
        <v>15.143000000000001</v>
      </c>
      <c r="D116">
        <v>6.6036999999999998E-2</v>
      </c>
      <c r="E116">
        <v>52.462000000000003</v>
      </c>
      <c r="F116">
        <v>56.845999999999997</v>
      </c>
      <c r="G116">
        <v>127.31</v>
      </c>
      <c r="H116">
        <v>145.9</v>
      </c>
      <c r="I116">
        <v>157.03</v>
      </c>
      <c r="J116">
        <v>237.75</v>
      </c>
      <c r="K116">
        <v>0.77146000000000003</v>
      </c>
      <c r="L116">
        <v>1.4155000000000001E-5</v>
      </c>
      <c r="M116">
        <v>3.7658999999999998E-2</v>
      </c>
      <c r="N116" t="s">
        <v>238</v>
      </c>
    </row>
    <row r="117" spans="1:14">
      <c r="A117">
        <v>562.02</v>
      </c>
      <c r="B117">
        <v>9</v>
      </c>
      <c r="C117">
        <v>16.099</v>
      </c>
      <c r="D117">
        <v>6.2115999999999998E-2</v>
      </c>
      <c r="E117">
        <v>52.418999999999997</v>
      </c>
      <c r="F117">
        <v>56.784999999999997</v>
      </c>
      <c r="G117">
        <v>126.76</v>
      </c>
      <c r="H117">
        <v>145.99</v>
      </c>
      <c r="I117">
        <v>157.33000000000001</v>
      </c>
      <c r="J117">
        <v>236.89</v>
      </c>
      <c r="K117">
        <v>0.77576000000000001</v>
      </c>
      <c r="L117">
        <v>1.4158999999999999E-5</v>
      </c>
      <c r="M117">
        <v>3.7718000000000002E-2</v>
      </c>
      <c r="N117" t="s">
        <v>238</v>
      </c>
    </row>
    <row r="118" spans="1:14">
      <c r="A118">
        <v>562.02</v>
      </c>
      <c r="B118">
        <v>9.5</v>
      </c>
      <c r="C118">
        <v>17.062999999999999</v>
      </c>
      <c r="D118">
        <v>5.8604999999999997E-2</v>
      </c>
      <c r="E118">
        <v>52.375</v>
      </c>
      <c r="F118">
        <v>56.723999999999997</v>
      </c>
      <c r="G118">
        <v>126.23</v>
      </c>
      <c r="H118">
        <v>146.08000000000001</v>
      </c>
      <c r="I118">
        <v>157.63</v>
      </c>
      <c r="J118">
        <v>236.03</v>
      </c>
      <c r="K118">
        <v>0.78012000000000004</v>
      </c>
      <c r="L118">
        <v>1.4163E-5</v>
      </c>
      <c r="M118">
        <v>3.7776999999999998E-2</v>
      </c>
      <c r="N118" t="s">
        <v>238</v>
      </c>
    </row>
    <row r="119" spans="1:14">
      <c r="A119">
        <v>562.02</v>
      </c>
      <c r="B119">
        <v>10</v>
      </c>
      <c r="C119">
        <v>18.036000000000001</v>
      </c>
      <c r="D119">
        <v>5.5445000000000001E-2</v>
      </c>
      <c r="E119">
        <v>52.332000000000001</v>
      </c>
      <c r="F119">
        <v>56.662999999999997</v>
      </c>
      <c r="G119">
        <v>125.72</v>
      </c>
      <c r="H119">
        <v>146.16999999999999</v>
      </c>
      <c r="I119">
        <v>157.94</v>
      </c>
      <c r="J119">
        <v>235.15</v>
      </c>
      <c r="K119">
        <v>0.78456999999999999</v>
      </c>
      <c r="L119">
        <v>1.4166E-5</v>
      </c>
      <c r="M119">
        <v>3.7837000000000003E-2</v>
      </c>
      <c r="N119" t="s">
        <v>238</v>
      </c>
    </row>
    <row r="120" spans="1:14">
      <c r="A120">
        <v>618.22</v>
      </c>
      <c r="B120">
        <v>1</v>
      </c>
      <c r="C120">
        <v>1.5274000000000001</v>
      </c>
      <c r="D120">
        <v>0.65471999999999997</v>
      </c>
      <c r="E120">
        <v>61.506999999999998</v>
      </c>
      <c r="F120">
        <v>66.620999999999995</v>
      </c>
      <c r="G120">
        <v>161.30000000000001</v>
      </c>
      <c r="H120">
        <v>155.16999999999999</v>
      </c>
      <c r="I120">
        <v>163.69</v>
      </c>
      <c r="J120">
        <v>262.14</v>
      </c>
      <c r="K120">
        <v>0.54322999999999999</v>
      </c>
      <c r="L120">
        <v>1.5481E-5</v>
      </c>
      <c r="M120">
        <v>4.3048000000000003E-2</v>
      </c>
      <c r="N120" t="s">
        <v>238</v>
      </c>
    </row>
    <row r="121" spans="1:14">
      <c r="A121">
        <v>618.22</v>
      </c>
      <c r="B121">
        <v>1.5</v>
      </c>
      <c r="C121">
        <v>2.2968999999999999</v>
      </c>
      <c r="D121">
        <v>0.43536000000000002</v>
      </c>
      <c r="E121">
        <v>61.475999999999999</v>
      </c>
      <c r="F121">
        <v>66.576999999999998</v>
      </c>
      <c r="G121">
        <v>157.88</v>
      </c>
      <c r="H121">
        <v>155.22</v>
      </c>
      <c r="I121">
        <v>163.84</v>
      </c>
      <c r="J121">
        <v>261.54000000000002</v>
      </c>
      <c r="K121">
        <v>0.54491000000000001</v>
      </c>
      <c r="L121">
        <v>1.5488000000000001E-5</v>
      </c>
      <c r="M121">
        <v>4.3087E-2</v>
      </c>
      <c r="N121" t="s">
        <v>238</v>
      </c>
    </row>
    <row r="122" spans="1:14">
      <c r="A122">
        <v>618.22</v>
      </c>
      <c r="B122">
        <v>2</v>
      </c>
      <c r="C122">
        <v>3.0705</v>
      </c>
      <c r="D122">
        <v>0.32568000000000003</v>
      </c>
      <c r="E122">
        <v>61.444000000000003</v>
      </c>
      <c r="F122">
        <v>66.531999999999996</v>
      </c>
      <c r="G122">
        <v>155.44</v>
      </c>
      <c r="H122">
        <v>155.27000000000001</v>
      </c>
      <c r="I122">
        <v>164</v>
      </c>
      <c r="J122">
        <v>260.95</v>
      </c>
      <c r="K122">
        <v>0.54659999999999997</v>
      </c>
      <c r="L122">
        <v>1.5495E-5</v>
      </c>
      <c r="M122">
        <v>4.3126999999999999E-2</v>
      </c>
      <c r="N122" t="s">
        <v>238</v>
      </c>
    </row>
    <row r="123" spans="1:14">
      <c r="A123">
        <v>618.22</v>
      </c>
      <c r="B123">
        <v>2.5</v>
      </c>
      <c r="C123">
        <v>3.8479999999999999</v>
      </c>
      <c r="D123">
        <v>0.25986999999999999</v>
      </c>
      <c r="E123">
        <v>61.411999999999999</v>
      </c>
      <c r="F123">
        <v>66.486999999999995</v>
      </c>
      <c r="G123">
        <v>153.53</v>
      </c>
      <c r="H123">
        <v>155.32</v>
      </c>
      <c r="I123">
        <v>164.16</v>
      </c>
      <c r="J123">
        <v>260.36</v>
      </c>
      <c r="K123">
        <v>0.54830000000000001</v>
      </c>
      <c r="L123">
        <v>1.5502000000000002E-5</v>
      </c>
      <c r="M123">
        <v>4.3166999999999997E-2</v>
      </c>
      <c r="N123" t="s">
        <v>238</v>
      </c>
    </row>
    <row r="124" spans="1:14">
      <c r="A124">
        <v>618.22</v>
      </c>
      <c r="B124">
        <v>3</v>
      </c>
      <c r="C124">
        <v>4.6296999999999997</v>
      </c>
      <c r="D124">
        <v>0.216</v>
      </c>
      <c r="E124">
        <v>61.38</v>
      </c>
      <c r="F124">
        <v>66.441999999999993</v>
      </c>
      <c r="G124">
        <v>151.96</v>
      </c>
      <c r="H124">
        <v>155.37</v>
      </c>
      <c r="I124">
        <v>164.32</v>
      </c>
      <c r="J124">
        <v>259.76</v>
      </c>
      <c r="K124">
        <v>0.55003000000000002</v>
      </c>
      <c r="L124">
        <v>1.5509E-5</v>
      </c>
      <c r="M124">
        <v>4.3207000000000002E-2</v>
      </c>
      <c r="N124" t="s">
        <v>238</v>
      </c>
    </row>
    <row r="125" spans="1:14">
      <c r="A125">
        <v>618.22</v>
      </c>
      <c r="B125">
        <v>3.5</v>
      </c>
      <c r="C125">
        <v>5.4154</v>
      </c>
      <c r="D125">
        <v>0.18465999999999999</v>
      </c>
      <c r="E125">
        <v>61.347999999999999</v>
      </c>
      <c r="F125">
        <v>66.397000000000006</v>
      </c>
      <c r="G125">
        <v>150.63</v>
      </c>
      <c r="H125">
        <v>155.41999999999999</v>
      </c>
      <c r="I125">
        <v>164.48</v>
      </c>
      <c r="J125">
        <v>259.16000000000003</v>
      </c>
      <c r="K125">
        <v>0.55176999999999998</v>
      </c>
      <c r="L125">
        <v>1.5515E-5</v>
      </c>
      <c r="M125">
        <v>4.3248000000000002E-2</v>
      </c>
      <c r="N125" t="s">
        <v>238</v>
      </c>
    </row>
    <row r="126" spans="1:14">
      <c r="A126">
        <v>618.22</v>
      </c>
      <c r="B126">
        <v>4</v>
      </c>
      <c r="C126">
        <v>6.2053000000000003</v>
      </c>
      <c r="D126">
        <v>0.16114999999999999</v>
      </c>
      <c r="E126">
        <v>61.316000000000003</v>
      </c>
      <c r="F126">
        <v>66.350999999999999</v>
      </c>
      <c r="G126">
        <v>149.47</v>
      </c>
      <c r="H126">
        <v>155.47</v>
      </c>
      <c r="I126">
        <v>164.64</v>
      </c>
      <c r="J126">
        <v>258.56</v>
      </c>
      <c r="K126">
        <v>0.55352000000000001</v>
      </c>
      <c r="L126">
        <v>1.5522000000000001E-5</v>
      </c>
      <c r="M126">
        <v>4.3290000000000002E-2</v>
      </c>
      <c r="N126" t="s">
        <v>238</v>
      </c>
    </row>
    <row r="127" spans="1:14">
      <c r="A127">
        <v>618.22</v>
      </c>
      <c r="B127">
        <v>4.5</v>
      </c>
      <c r="C127">
        <v>6.9993999999999996</v>
      </c>
      <c r="D127">
        <v>0.14287</v>
      </c>
      <c r="E127">
        <v>61.283999999999999</v>
      </c>
      <c r="F127">
        <v>66.305000000000007</v>
      </c>
      <c r="G127">
        <v>148.43</v>
      </c>
      <c r="H127">
        <v>155.52000000000001</v>
      </c>
      <c r="I127">
        <v>164.81</v>
      </c>
      <c r="J127">
        <v>257.95999999999998</v>
      </c>
      <c r="K127">
        <v>0.55530000000000002</v>
      </c>
      <c r="L127">
        <v>1.5529E-5</v>
      </c>
      <c r="M127">
        <v>4.3332000000000002E-2</v>
      </c>
      <c r="N127" t="s">
        <v>238</v>
      </c>
    </row>
    <row r="128" spans="1:14">
      <c r="A128">
        <v>618.22</v>
      </c>
      <c r="B128">
        <v>5</v>
      </c>
      <c r="C128">
        <v>7.7977999999999996</v>
      </c>
      <c r="D128">
        <v>0.12823999999999999</v>
      </c>
      <c r="E128">
        <v>61.250999999999998</v>
      </c>
      <c r="F128">
        <v>66.260000000000005</v>
      </c>
      <c r="G128">
        <v>147.5</v>
      </c>
      <c r="H128">
        <v>155.57</v>
      </c>
      <c r="I128">
        <v>164.98</v>
      </c>
      <c r="J128">
        <v>257.36</v>
      </c>
      <c r="K128">
        <v>0.55708999999999997</v>
      </c>
      <c r="L128">
        <v>1.5536000000000002E-5</v>
      </c>
      <c r="M128">
        <v>4.3374999999999997E-2</v>
      </c>
      <c r="N128" t="s">
        <v>238</v>
      </c>
    </row>
    <row r="129" spans="1:14">
      <c r="A129">
        <v>618.22</v>
      </c>
      <c r="B129">
        <v>5.5</v>
      </c>
      <c r="C129">
        <v>8.6005000000000003</v>
      </c>
      <c r="D129">
        <v>0.11627</v>
      </c>
      <c r="E129">
        <v>61.218000000000004</v>
      </c>
      <c r="F129">
        <v>66.213999999999999</v>
      </c>
      <c r="G129">
        <v>146.66</v>
      </c>
      <c r="H129">
        <v>155.63</v>
      </c>
      <c r="I129">
        <v>165.15</v>
      </c>
      <c r="J129">
        <v>256.75</v>
      </c>
      <c r="K129">
        <v>0.55889999999999995</v>
      </c>
      <c r="L129">
        <v>1.5543E-5</v>
      </c>
      <c r="M129">
        <v>4.3417999999999998E-2</v>
      </c>
      <c r="N129" t="s">
        <v>238</v>
      </c>
    </row>
    <row r="130" spans="1:14">
      <c r="A130">
        <v>618.22</v>
      </c>
      <c r="B130">
        <v>6</v>
      </c>
      <c r="C130">
        <v>9.4076000000000004</v>
      </c>
      <c r="D130">
        <v>0.10630000000000001</v>
      </c>
      <c r="E130">
        <v>61.185000000000002</v>
      </c>
      <c r="F130">
        <v>66.167000000000002</v>
      </c>
      <c r="G130">
        <v>145.88</v>
      </c>
      <c r="H130">
        <v>155.68</v>
      </c>
      <c r="I130">
        <v>165.33</v>
      </c>
      <c r="J130">
        <v>256.14999999999998</v>
      </c>
      <c r="K130">
        <v>0.56072</v>
      </c>
      <c r="L130">
        <v>1.5549999999999999E-5</v>
      </c>
      <c r="M130">
        <v>4.3462000000000001E-2</v>
      </c>
      <c r="N130" t="s">
        <v>238</v>
      </c>
    </row>
    <row r="131" spans="1:14">
      <c r="A131">
        <v>618.22</v>
      </c>
      <c r="B131">
        <v>6.5</v>
      </c>
      <c r="C131">
        <v>10.218999999999999</v>
      </c>
      <c r="D131">
        <v>9.7855999999999999E-2</v>
      </c>
      <c r="E131">
        <v>61.152000000000001</v>
      </c>
      <c r="F131">
        <v>66.120999999999995</v>
      </c>
      <c r="G131">
        <v>145.16</v>
      </c>
      <c r="H131">
        <v>155.72999999999999</v>
      </c>
      <c r="I131">
        <v>165.5</v>
      </c>
      <c r="J131">
        <v>255.54</v>
      </c>
      <c r="K131">
        <v>0.56255999999999995</v>
      </c>
      <c r="L131">
        <v>1.5556000000000001E-5</v>
      </c>
      <c r="M131">
        <v>4.3506000000000003E-2</v>
      </c>
      <c r="N131" t="s">
        <v>238</v>
      </c>
    </row>
    <row r="132" spans="1:14">
      <c r="A132">
        <v>618.22</v>
      </c>
      <c r="B132">
        <v>7</v>
      </c>
      <c r="C132">
        <v>11.035</v>
      </c>
      <c r="D132">
        <v>9.0620000000000006E-2</v>
      </c>
      <c r="E132">
        <v>61.119</v>
      </c>
      <c r="F132">
        <v>66.073999999999998</v>
      </c>
      <c r="G132">
        <v>144.49</v>
      </c>
      <c r="H132">
        <v>155.79</v>
      </c>
      <c r="I132">
        <v>165.68</v>
      </c>
      <c r="J132">
        <v>254.93</v>
      </c>
      <c r="K132">
        <v>0.56442999999999999</v>
      </c>
      <c r="L132">
        <v>1.5563E-5</v>
      </c>
      <c r="M132">
        <v>4.3550999999999999E-2</v>
      </c>
      <c r="N132" t="s">
        <v>238</v>
      </c>
    </row>
    <row r="133" spans="1:14">
      <c r="A133">
        <v>618.22</v>
      </c>
      <c r="B133">
        <v>7.5</v>
      </c>
      <c r="C133">
        <v>11.856</v>
      </c>
      <c r="D133">
        <v>8.4348000000000006E-2</v>
      </c>
      <c r="E133">
        <v>61.085999999999999</v>
      </c>
      <c r="F133">
        <v>66.027000000000001</v>
      </c>
      <c r="G133">
        <v>143.86000000000001</v>
      </c>
      <c r="H133">
        <v>155.84</v>
      </c>
      <c r="I133">
        <v>165.86</v>
      </c>
      <c r="J133">
        <v>254.31</v>
      </c>
      <c r="K133">
        <v>0.56630000000000003</v>
      </c>
      <c r="L133">
        <v>1.5569999999999998E-5</v>
      </c>
      <c r="M133">
        <v>4.3596999999999997E-2</v>
      </c>
      <c r="N133" t="s">
        <v>238</v>
      </c>
    </row>
    <row r="134" spans="1:14">
      <c r="A134">
        <v>618.22</v>
      </c>
      <c r="B134">
        <v>8</v>
      </c>
      <c r="C134">
        <v>12.680999999999999</v>
      </c>
      <c r="D134">
        <v>7.8858999999999999E-2</v>
      </c>
      <c r="E134">
        <v>61.052</v>
      </c>
      <c r="F134">
        <v>65.98</v>
      </c>
      <c r="G134">
        <v>143.27000000000001</v>
      </c>
      <c r="H134">
        <v>155.88999999999999</v>
      </c>
      <c r="I134">
        <v>166.05</v>
      </c>
      <c r="J134">
        <v>253.7</v>
      </c>
      <c r="K134">
        <v>0.56820000000000004</v>
      </c>
      <c r="L134">
        <v>1.5576000000000001E-5</v>
      </c>
      <c r="M134">
        <v>4.3643000000000001E-2</v>
      </c>
      <c r="N134" t="s">
        <v>238</v>
      </c>
    </row>
    <row r="135" spans="1:14">
      <c r="A135">
        <v>618.22</v>
      </c>
      <c r="B135">
        <v>8.5</v>
      </c>
      <c r="C135">
        <v>13.510999999999999</v>
      </c>
      <c r="D135">
        <v>7.4015999999999998E-2</v>
      </c>
      <c r="E135">
        <v>61.018999999999998</v>
      </c>
      <c r="F135">
        <v>65.933000000000007</v>
      </c>
      <c r="G135">
        <v>142.71</v>
      </c>
      <c r="H135">
        <v>155.94999999999999</v>
      </c>
      <c r="I135">
        <v>166.23</v>
      </c>
      <c r="J135">
        <v>253.08</v>
      </c>
      <c r="K135">
        <v>0.57011999999999996</v>
      </c>
      <c r="L135">
        <v>1.5583E-5</v>
      </c>
      <c r="M135">
        <v>4.369E-2</v>
      </c>
      <c r="N135" t="s">
        <v>238</v>
      </c>
    </row>
    <row r="136" spans="1:14">
      <c r="A136">
        <v>618.22</v>
      </c>
      <c r="B136">
        <v>9</v>
      </c>
      <c r="C136">
        <v>14.345000000000001</v>
      </c>
      <c r="D136">
        <v>6.9709999999999994E-2</v>
      </c>
      <c r="E136">
        <v>60.984999999999999</v>
      </c>
      <c r="F136">
        <v>65.885000000000005</v>
      </c>
      <c r="G136">
        <v>142.18</v>
      </c>
      <c r="H136">
        <v>156</v>
      </c>
      <c r="I136">
        <v>166.42</v>
      </c>
      <c r="J136">
        <v>252.46</v>
      </c>
      <c r="K136">
        <v>0.57204999999999995</v>
      </c>
      <c r="L136">
        <v>1.5588999999999999E-5</v>
      </c>
      <c r="M136">
        <v>4.3736999999999998E-2</v>
      </c>
      <c r="N136" t="s">
        <v>238</v>
      </c>
    </row>
    <row r="137" spans="1:14">
      <c r="A137">
        <v>618.22</v>
      </c>
      <c r="B137">
        <v>9.5</v>
      </c>
      <c r="C137">
        <v>15.183999999999999</v>
      </c>
      <c r="D137">
        <v>6.5856999999999999E-2</v>
      </c>
      <c r="E137">
        <v>60.951000000000001</v>
      </c>
      <c r="F137">
        <v>65.837999999999994</v>
      </c>
      <c r="G137">
        <v>141.68</v>
      </c>
      <c r="H137">
        <v>156.06</v>
      </c>
      <c r="I137">
        <v>166.61</v>
      </c>
      <c r="J137">
        <v>251.84</v>
      </c>
      <c r="K137">
        <v>0.57401000000000002</v>
      </c>
      <c r="L137">
        <v>1.5596000000000001E-5</v>
      </c>
      <c r="M137">
        <v>4.3784999999999998E-2</v>
      </c>
      <c r="N137" t="s">
        <v>238</v>
      </c>
    </row>
    <row r="138" spans="1:14">
      <c r="A138">
        <v>618.22</v>
      </c>
      <c r="B138">
        <v>10</v>
      </c>
      <c r="C138">
        <v>16.027999999999999</v>
      </c>
      <c r="D138">
        <v>6.2389E-2</v>
      </c>
      <c r="E138">
        <v>60.917000000000002</v>
      </c>
      <c r="F138">
        <v>65.790000000000006</v>
      </c>
      <c r="G138">
        <v>141.19999999999999</v>
      </c>
      <c r="H138">
        <v>156.11000000000001</v>
      </c>
      <c r="I138">
        <v>166.81</v>
      </c>
      <c r="J138">
        <v>251.21</v>
      </c>
      <c r="K138">
        <v>0.57598000000000005</v>
      </c>
      <c r="L138">
        <v>1.5602000000000001E-5</v>
      </c>
      <c r="M138">
        <v>4.3833999999999998E-2</v>
      </c>
      <c r="N138" t="s">
        <v>238</v>
      </c>
    </row>
    <row r="139" spans="1:14">
      <c r="A139">
        <v>674.42</v>
      </c>
      <c r="B139">
        <v>1</v>
      </c>
      <c r="C139">
        <v>1.3982000000000001</v>
      </c>
      <c r="D139">
        <v>0.71518000000000004</v>
      </c>
      <c r="E139">
        <v>70.5</v>
      </c>
      <c r="F139">
        <v>76.085999999999999</v>
      </c>
      <c r="G139">
        <v>175.95</v>
      </c>
      <c r="H139">
        <v>164.49</v>
      </c>
      <c r="I139">
        <v>172.96</v>
      </c>
      <c r="J139">
        <v>273.70999999999998</v>
      </c>
      <c r="K139">
        <v>0.42858000000000002</v>
      </c>
      <c r="L139">
        <v>1.6869000000000001E-5</v>
      </c>
      <c r="M139">
        <v>4.9218999999999999E-2</v>
      </c>
      <c r="N139" t="s">
        <v>238</v>
      </c>
    </row>
    <row r="140" spans="1:14">
      <c r="A140">
        <v>674.42</v>
      </c>
      <c r="B140">
        <v>1.5</v>
      </c>
      <c r="C140">
        <v>2.1013000000000002</v>
      </c>
      <c r="D140">
        <v>0.47588999999999998</v>
      </c>
      <c r="E140">
        <v>70.472999999999999</v>
      </c>
      <c r="F140">
        <v>76.049000000000007</v>
      </c>
      <c r="G140">
        <v>172.54</v>
      </c>
      <c r="H140">
        <v>164.52</v>
      </c>
      <c r="I140">
        <v>173.08</v>
      </c>
      <c r="J140">
        <v>273.26</v>
      </c>
      <c r="K140">
        <v>0.42941000000000001</v>
      </c>
      <c r="L140">
        <v>1.6877000000000001E-5</v>
      </c>
      <c r="M140">
        <v>4.9251999999999997E-2</v>
      </c>
      <c r="N140" t="s">
        <v>238</v>
      </c>
    </row>
    <row r="141" spans="1:14">
      <c r="A141">
        <v>674.42</v>
      </c>
      <c r="B141">
        <v>2</v>
      </c>
      <c r="C141">
        <v>2.8071000000000002</v>
      </c>
      <c r="D141">
        <v>0.35624</v>
      </c>
      <c r="E141">
        <v>70.447000000000003</v>
      </c>
      <c r="F141">
        <v>76.012</v>
      </c>
      <c r="G141">
        <v>170.11</v>
      </c>
      <c r="H141">
        <v>164.56</v>
      </c>
      <c r="I141">
        <v>173.19</v>
      </c>
      <c r="J141">
        <v>272.81</v>
      </c>
      <c r="K141">
        <v>0.43025000000000002</v>
      </c>
      <c r="L141">
        <v>1.6886000000000001E-5</v>
      </c>
      <c r="M141">
        <v>4.9285000000000002E-2</v>
      </c>
      <c r="N141" t="s">
        <v>238</v>
      </c>
    </row>
    <row r="142" spans="1:14">
      <c r="A142">
        <v>674.42</v>
      </c>
      <c r="B142">
        <v>2.5</v>
      </c>
      <c r="C142">
        <v>3.5154999999999998</v>
      </c>
      <c r="D142">
        <v>0.28444999999999998</v>
      </c>
      <c r="E142">
        <v>70.42</v>
      </c>
      <c r="F142">
        <v>75.974999999999994</v>
      </c>
      <c r="G142">
        <v>168.21</v>
      </c>
      <c r="H142">
        <v>164.59</v>
      </c>
      <c r="I142">
        <v>173.31</v>
      </c>
      <c r="J142">
        <v>272.35000000000002</v>
      </c>
      <c r="K142">
        <v>0.43108999999999997</v>
      </c>
      <c r="L142">
        <v>1.6894000000000001E-5</v>
      </c>
      <c r="M142">
        <v>4.9319000000000002E-2</v>
      </c>
      <c r="N142" t="s">
        <v>238</v>
      </c>
    </row>
    <row r="143" spans="1:14">
      <c r="A143">
        <v>674.42</v>
      </c>
      <c r="B143">
        <v>3</v>
      </c>
      <c r="C143">
        <v>4.2266000000000004</v>
      </c>
      <c r="D143">
        <v>0.23658999999999999</v>
      </c>
      <c r="E143">
        <v>70.393000000000001</v>
      </c>
      <c r="F143">
        <v>75.936999999999998</v>
      </c>
      <c r="G143">
        <v>166.66</v>
      </c>
      <c r="H143">
        <v>164.62</v>
      </c>
      <c r="I143">
        <v>173.42</v>
      </c>
      <c r="J143">
        <v>271.89</v>
      </c>
      <c r="K143">
        <v>0.43193999999999999</v>
      </c>
      <c r="L143">
        <v>1.6903000000000001E-5</v>
      </c>
      <c r="M143">
        <v>4.9354000000000002E-2</v>
      </c>
      <c r="N143" t="s">
        <v>238</v>
      </c>
    </row>
    <row r="144" spans="1:14">
      <c r="A144">
        <v>674.42</v>
      </c>
      <c r="B144">
        <v>3.5</v>
      </c>
      <c r="C144">
        <v>4.9405000000000001</v>
      </c>
      <c r="D144">
        <v>0.20241000000000001</v>
      </c>
      <c r="E144">
        <v>70.366</v>
      </c>
      <c r="F144">
        <v>75.900000000000006</v>
      </c>
      <c r="G144">
        <v>165.33</v>
      </c>
      <c r="H144">
        <v>164.66</v>
      </c>
      <c r="I144">
        <v>173.54</v>
      </c>
      <c r="J144">
        <v>271.44</v>
      </c>
      <c r="K144">
        <v>0.43279000000000001</v>
      </c>
      <c r="L144">
        <v>1.6911000000000001E-5</v>
      </c>
      <c r="M144">
        <v>4.9388000000000001E-2</v>
      </c>
      <c r="N144" t="s">
        <v>238</v>
      </c>
    </row>
    <row r="145" spans="1:14">
      <c r="A145">
        <v>674.42</v>
      </c>
      <c r="B145">
        <v>4</v>
      </c>
      <c r="C145">
        <v>5.6570999999999998</v>
      </c>
      <c r="D145">
        <v>0.17677000000000001</v>
      </c>
      <c r="E145">
        <v>70.338999999999999</v>
      </c>
      <c r="F145">
        <v>75.861999999999995</v>
      </c>
      <c r="G145">
        <v>164.18</v>
      </c>
      <c r="H145">
        <v>164.69</v>
      </c>
      <c r="I145">
        <v>173.66</v>
      </c>
      <c r="J145">
        <v>270.98</v>
      </c>
      <c r="K145">
        <v>0.43364999999999998</v>
      </c>
      <c r="L145">
        <v>1.6920000000000001E-5</v>
      </c>
      <c r="M145">
        <v>4.9423000000000002E-2</v>
      </c>
      <c r="N145" t="s">
        <v>238</v>
      </c>
    </row>
    <row r="146" spans="1:14">
      <c r="A146">
        <v>674.42</v>
      </c>
      <c r="B146">
        <v>4.5</v>
      </c>
      <c r="C146">
        <v>6.3765000000000001</v>
      </c>
      <c r="D146">
        <v>0.15683</v>
      </c>
      <c r="E146">
        <v>70.311999999999998</v>
      </c>
      <c r="F146">
        <v>75.823999999999998</v>
      </c>
      <c r="G146">
        <v>163.16</v>
      </c>
      <c r="H146">
        <v>164.72</v>
      </c>
      <c r="I146">
        <v>173.78</v>
      </c>
      <c r="J146">
        <v>270.52999999999997</v>
      </c>
      <c r="K146">
        <v>0.43451000000000001</v>
      </c>
      <c r="L146">
        <v>1.6928000000000001E-5</v>
      </c>
      <c r="M146">
        <v>4.9459000000000003E-2</v>
      </c>
      <c r="N146" t="s">
        <v>238</v>
      </c>
    </row>
    <row r="147" spans="1:14">
      <c r="A147">
        <v>674.42</v>
      </c>
      <c r="B147">
        <v>5</v>
      </c>
      <c r="C147">
        <v>7.0987</v>
      </c>
      <c r="D147">
        <v>0.14087</v>
      </c>
      <c r="E147">
        <v>70.284999999999997</v>
      </c>
      <c r="F147">
        <v>75.787000000000006</v>
      </c>
      <c r="G147">
        <v>162.25</v>
      </c>
      <c r="H147">
        <v>164.76</v>
      </c>
      <c r="I147">
        <v>173.9</v>
      </c>
      <c r="J147">
        <v>270.07</v>
      </c>
      <c r="K147">
        <v>0.43536999999999998</v>
      </c>
      <c r="L147">
        <v>1.6935999999999998E-5</v>
      </c>
      <c r="M147">
        <v>4.9494999999999997E-2</v>
      </c>
      <c r="N147" t="s">
        <v>238</v>
      </c>
    </row>
    <row r="148" spans="1:14">
      <c r="A148">
        <v>674.42</v>
      </c>
      <c r="B148">
        <v>5.5</v>
      </c>
      <c r="C148">
        <v>7.8235999999999999</v>
      </c>
      <c r="D148">
        <v>0.12781999999999999</v>
      </c>
      <c r="E148">
        <v>70.257999999999996</v>
      </c>
      <c r="F148">
        <v>75.748999999999995</v>
      </c>
      <c r="G148">
        <v>161.41999999999999</v>
      </c>
      <c r="H148">
        <v>164.79</v>
      </c>
      <c r="I148">
        <v>174.02</v>
      </c>
      <c r="J148">
        <v>269.61</v>
      </c>
      <c r="K148">
        <v>0.43625000000000003</v>
      </c>
      <c r="L148">
        <v>1.6945000000000001E-5</v>
      </c>
      <c r="M148">
        <v>4.9532E-2</v>
      </c>
      <c r="N148" t="s">
        <v>238</v>
      </c>
    </row>
    <row r="149" spans="1:14">
      <c r="A149">
        <v>674.42</v>
      </c>
      <c r="B149">
        <v>6</v>
      </c>
      <c r="C149">
        <v>8.5513999999999992</v>
      </c>
      <c r="D149">
        <v>0.11694</v>
      </c>
      <c r="E149">
        <v>70.23</v>
      </c>
      <c r="F149">
        <v>75.710999999999999</v>
      </c>
      <c r="G149">
        <v>160.65</v>
      </c>
      <c r="H149">
        <v>164.83</v>
      </c>
      <c r="I149">
        <v>174.15</v>
      </c>
      <c r="J149">
        <v>269.14999999999998</v>
      </c>
      <c r="K149">
        <v>0.43712000000000001</v>
      </c>
      <c r="L149">
        <v>1.6952999999999998E-5</v>
      </c>
      <c r="M149">
        <v>4.9569000000000002E-2</v>
      </c>
      <c r="N149" t="s">
        <v>238</v>
      </c>
    </row>
    <row r="150" spans="1:14">
      <c r="A150">
        <v>674.42</v>
      </c>
      <c r="B150">
        <v>6.5</v>
      </c>
      <c r="C150">
        <v>9.2820999999999998</v>
      </c>
      <c r="D150">
        <v>0.10773000000000001</v>
      </c>
      <c r="E150">
        <v>70.203000000000003</v>
      </c>
      <c r="F150">
        <v>75.673000000000002</v>
      </c>
      <c r="G150">
        <v>159.94</v>
      </c>
      <c r="H150">
        <v>164.86</v>
      </c>
      <c r="I150">
        <v>174.27</v>
      </c>
      <c r="J150">
        <v>268.7</v>
      </c>
      <c r="K150">
        <v>0.43801000000000001</v>
      </c>
      <c r="L150">
        <v>1.6960999999999999E-5</v>
      </c>
      <c r="M150">
        <v>4.9605999999999997E-2</v>
      </c>
      <c r="N150" t="s">
        <v>238</v>
      </c>
    </row>
    <row r="151" spans="1:14">
      <c r="A151">
        <v>674.42</v>
      </c>
      <c r="B151">
        <v>7</v>
      </c>
      <c r="C151">
        <v>10.016</v>
      </c>
      <c r="D151">
        <v>9.9844000000000002E-2</v>
      </c>
      <c r="E151">
        <v>70.174999999999997</v>
      </c>
      <c r="F151">
        <v>75.634</v>
      </c>
      <c r="G151">
        <v>159.29</v>
      </c>
      <c r="H151">
        <v>164.9</v>
      </c>
      <c r="I151">
        <v>174.4</v>
      </c>
      <c r="J151">
        <v>268.24</v>
      </c>
      <c r="K151">
        <v>0.43889</v>
      </c>
      <c r="L151">
        <v>1.6969E-5</v>
      </c>
      <c r="M151">
        <v>4.9644000000000001E-2</v>
      </c>
      <c r="N151" t="s">
        <v>238</v>
      </c>
    </row>
    <row r="152" spans="1:14">
      <c r="A152">
        <v>674.42</v>
      </c>
      <c r="B152">
        <v>7.5</v>
      </c>
      <c r="C152">
        <v>10.752000000000001</v>
      </c>
      <c r="D152">
        <v>9.3006000000000005E-2</v>
      </c>
      <c r="E152">
        <v>70.147000000000006</v>
      </c>
      <c r="F152">
        <v>75.596000000000004</v>
      </c>
      <c r="G152">
        <v>158.66999999999999</v>
      </c>
      <c r="H152">
        <v>164.93</v>
      </c>
      <c r="I152">
        <v>174.52</v>
      </c>
      <c r="J152">
        <v>267.77999999999997</v>
      </c>
      <c r="K152">
        <v>0.43978</v>
      </c>
      <c r="L152">
        <v>1.6977E-5</v>
      </c>
      <c r="M152">
        <v>4.9681999999999997E-2</v>
      </c>
      <c r="N152" t="s">
        <v>238</v>
      </c>
    </row>
    <row r="153" spans="1:14">
      <c r="A153">
        <v>674.42</v>
      </c>
      <c r="B153">
        <v>8</v>
      </c>
      <c r="C153">
        <v>11.491</v>
      </c>
      <c r="D153">
        <v>8.7022000000000002E-2</v>
      </c>
      <c r="E153">
        <v>70.12</v>
      </c>
      <c r="F153">
        <v>75.558000000000007</v>
      </c>
      <c r="G153">
        <v>158.1</v>
      </c>
      <c r="H153">
        <v>164.96</v>
      </c>
      <c r="I153">
        <v>174.65</v>
      </c>
      <c r="J153">
        <v>267.32</v>
      </c>
      <c r="K153">
        <v>0.44068000000000002</v>
      </c>
      <c r="L153">
        <v>1.6985000000000001E-5</v>
      </c>
      <c r="M153">
        <v>4.9721000000000001E-2</v>
      </c>
      <c r="N153" t="s">
        <v>238</v>
      </c>
    </row>
    <row r="154" spans="1:14">
      <c r="A154">
        <v>674.42</v>
      </c>
      <c r="B154">
        <v>8.5</v>
      </c>
      <c r="C154">
        <v>12.234</v>
      </c>
      <c r="D154">
        <v>8.1741999999999995E-2</v>
      </c>
      <c r="E154">
        <v>70.091999999999999</v>
      </c>
      <c r="F154">
        <v>75.519000000000005</v>
      </c>
      <c r="G154">
        <v>157.55000000000001</v>
      </c>
      <c r="H154">
        <v>165</v>
      </c>
      <c r="I154">
        <v>174.78</v>
      </c>
      <c r="J154">
        <v>266.86</v>
      </c>
      <c r="K154">
        <v>0.44157999999999997</v>
      </c>
      <c r="L154">
        <v>1.6993000000000001E-5</v>
      </c>
      <c r="M154">
        <v>4.9761E-2</v>
      </c>
      <c r="N154" t="s">
        <v>238</v>
      </c>
    </row>
    <row r="155" spans="1:14">
      <c r="A155">
        <v>674.42</v>
      </c>
      <c r="B155">
        <v>9</v>
      </c>
      <c r="C155">
        <v>12.978999999999999</v>
      </c>
      <c r="D155">
        <v>7.7049000000000006E-2</v>
      </c>
      <c r="E155">
        <v>70.063999999999993</v>
      </c>
      <c r="F155">
        <v>75.48</v>
      </c>
      <c r="G155">
        <v>157.03</v>
      </c>
      <c r="H155">
        <v>165.03</v>
      </c>
      <c r="I155">
        <v>174.91</v>
      </c>
      <c r="J155">
        <v>266.39999999999998</v>
      </c>
      <c r="K155">
        <v>0.44248999999999999</v>
      </c>
      <c r="L155">
        <v>1.7000999999999999E-5</v>
      </c>
      <c r="M155">
        <v>4.9799999999999997E-2</v>
      </c>
      <c r="N155" t="s">
        <v>238</v>
      </c>
    </row>
    <row r="156" spans="1:14">
      <c r="A156">
        <v>674.42</v>
      </c>
      <c r="B156">
        <v>9.5</v>
      </c>
      <c r="C156">
        <v>13.727</v>
      </c>
      <c r="D156">
        <v>7.2848999999999997E-2</v>
      </c>
      <c r="E156">
        <v>70.036000000000001</v>
      </c>
      <c r="F156">
        <v>75.441999999999993</v>
      </c>
      <c r="G156">
        <v>156.54</v>
      </c>
      <c r="H156">
        <v>165.07</v>
      </c>
      <c r="I156">
        <v>175.05</v>
      </c>
      <c r="J156">
        <v>265.94</v>
      </c>
      <c r="K156">
        <v>0.44340000000000002</v>
      </c>
      <c r="L156">
        <v>1.7008999999999999E-5</v>
      </c>
      <c r="M156">
        <v>4.9841000000000003E-2</v>
      </c>
      <c r="N156" t="s">
        <v>238</v>
      </c>
    </row>
    <row r="157" spans="1:14">
      <c r="A157">
        <v>674.42</v>
      </c>
      <c r="B157">
        <v>10</v>
      </c>
      <c r="C157">
        <v>14.478</v>
      </c>
      <c r="D157">
        <v>6.9069000000000005E-2</v>
      </c>
      <c r="E157">
        <v>70.007999999999996</v>
      </c>
      <c r="F157">
        <v>75.403000000000006</v>
      </c>
      <c r="G157">
        <v>156.07</v>
      </c>
      <c r="H157">
        <v>165.11</v>
      </c>
      <c r="I157">
        <v>175.18</v>
      </c>
      <c r="J157">
        <v>265.48</v>
      </c>
      <c r="K157">
        <v>0.44431999999999999</v>
      </c>
      <c r="L157">
        <v>1.7017E-5</v>
      </c>
      <c r="M157">
        <v>4.9882000000000003E-2</v>
      </c>
      <c r="N157" t="s">
        <v>238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C27AB-98FB-4B3D-80B8-E2DA335E47EE}">
  <dimension ref="A1:N176"/>
  <sheetViews>
    <sheetView workbookViewId="0"/>
  </sheetViews>
  <sheetFormatPr defaultRowHeight="15"/>
  <sheetData>
    <row r="1" spans="1:14">
      <c r="A1" t="s">
        <v>223</v>
      </c>
      <c r="B1" t="s">
        <v>224</v>
      </c>
      <c r="C1" t="s">
        <v>225</v>
      </c>
      <c r="D1" t="s">
        <v>226</v>
      </c>
      <c r="E1" t="s">
        <v>227</v>
      </c>
      <c r="F1" t="s">
        <v>228</v>
      </c>
      <c r="G1" t="s">
        <v>229</v>
      </c>
      <c r="H1" t="s">
        <v>230</v>
      </c>
      <c r="I1" t="s">
        <v>231</v>
      </c>
      <c r="J1" t="s">
        <v>232</v>
      </c>
      <c r="K1" t="s">
        <v>233</v>
      </c>
      <c r="L1" t="s">
        <v>234</v>
      </c>
      <c r="M1" t="s">
        <v>235</v>
      </c>
      <c r="N1" t="s">
        <v>236</v>
      </c>
    </row>
    <row r="2" spans="1:14">
      <c r="A2">
        <v>271.87</v>
      </c>
      <c r="B2">
        <v>1</v>
      </c>
      <c r="C2">
        <v>9.2243999999999993</v>
      </c>
      <c r="D2">
        <v>0.10841000000000001</v>
      </c>
      <c r="E2">
        <v>60.648000000000003</v>
      </c>
      <c r="F2">
        <v>62.816000000000003</v>
      </c>
      <c r="G2">
        <v>285.55</v>
      </c>
      <c r="H2">
        <v>140.33000000000001</v>
      </c>
      <c r="I2">
        <v>150.38</v>
      </c>
      <c r="J2">
        <v>105.45</v>
      </c>
      <c r="K2">
        <v>2.1190000000000002</v>
      </c>
      <c r="L2">
        <v>1.0599E-5</v>
      </c>
      <c r="M2">
        <v>1.0266000000000001E-2</v>
      </c>
      <c r="N2" t="s">
        <v>238</v>
      </c>
    </row>
    <row r="3" spans="1:14">
      <c r="A3">
        <v>271.87</v>
      </c>
      <c r="B3">
        <v>1.2255</v>
      </c>
      <c r="C3">
        <v>11.420999999999999</v>
      </c>
      <c r="D3">
        <v>8.7556999999999996E-2</v>
      </c>
      <c r="E3">
        <v>60.597000000000001</v>
      </c>
      <c r="F3">
        <v>62.743000000000002</v>
      </c>
      <c r="G3">
        <v>283.67</v>
      </c>
      <c r="H3">
        <v>140.59</v>
      </c>
      <c r="I3">
        <v>151.13</v>
      </c>
      <c r="J3">
        <v>104.47</v>
      </c>
      <c r="K3">
        <v>2.1768000000000001</v>
      </c>
      <c r="L3">
        <v>1.0589E-5</v>
      </c>
      <c r="M3">
        <v>1.0267999999999999E-2</v>
      </c>
      <c r="N3" t="s">
        <v>238</v>
      </c>
    </row>
    <row r="4" spans="1:14">
      <c r="A4">
        <v>271.87</v>
      </c>
      <c r="B4">
        <v>1.2255</v>
      </c>
      <c r="C4">
        <v>1598.4</v>
      </c>
      <c r="D4">
        <v>6.2562000000000002E-4</v>
      </c>
      <c r="E4">
        <v>39.722000000000001</v>
      </c>
      <c r="F4">
        <v>39.737000000000002</v>
      </c>
      <c r="G4">
        <v>199.05</v>
      </c>
      <c r="H4">
        <v>152.04</v>
      </c>
      <c r="I4">
        <v>210.28</v>
      </c>
      <c r="J4">
        <v>535.19000000000005</v>
      </c>
      <c r="K4">
        <v>-2.2724000000000001E-2</v>
      </c>
      <c r="L4">
        <v>5.3501999999999998E-4</v>
      </c>
      <c r="M4">
        <v>7.0999000000000007E-2</v>
      </c>
      <c r="N4" t="s">
        <v>237</v>
      </c>
    </row>
    <row r="5" spans="1:14">
      <c r="A5">
        <v>271.87</v>
      </c>
      <c r="B5">
        <v>1.5</v>
      </c>
      <c r="C5">
        <v>1598.6</v>
      </c>
      <c r="D5">
        <v>6.2556000000000005E-4</v>
      </c>
      <c r="E5">
        <v>39.72</v>
      </c>
      <c r="F5">
        <v>39.738999999999997</v>
      </c>
      <c r="G5">
        <v>199.04</v>
      </c>
      <c r="H5">
        <v>152.04</v>
      </c>
      <c r="I5">
        <v>210.26</v>
      </c>
      <c r="J5">
        <v>535.41</v>
      </c>
      <c r="K5">
        <v>-2.2745999999999999E-2</v>
      </c>
      <c r="L5">
        <v>5.3534000000000003E-4</v>
      </c>
      <c r="M5">
        <v>7.1013999999999994E-2</v>
      </c>
      <c r="N5" t="s">
        <v>237</v>
      </c>
    </row>
    <row r="6" spans="1:14">
      <c r="A6">
        <v>271.87</v>
      </c>
      <c r="B6">
        <v>2</v>
      </c>
      <c r="C6">
        <v>1598.8</v>
      </c>
      <c r="D6">
        <v>6.2547000000000004E-4</v>
      </c>
      <c r="E6">
        <v>39.716000000000001</v>
      </c>
      <c r="F6">
        <v>39.741</v>
      </c>
      <c r="G6">
        <v>199.03</v>
      </c>
      <c r="H6">
        <v>152.04</v>
      </c>
      <c r="I6">
        <v>210.22</v>
      </c>
      <c r="J6">
        <v>535.80999999999995</v>
      </c>
      <c r="K6">
        <v>-2.2786000000000001E-2</v>
      </c>
      <c r="L6">
        <v>5.3594000000000005E-4</v>
      </c>
      <c r="M6">
        <v>7.1041999999999994E-2</v>
      </c>
      <c r="N6" t="s">
        <v>237</v>
      </c>
    </row>
    <row r="7" spans="1:14">
      <c r="A7">
        <v>271.87</v>
      </c>
      <c r="B7">
        <v>2.5</v>
      </c>
      <c r="C7">
        <v>1599</v>
      </c>
      <c r="D7">
        <v>6.2536999999999998E-4</v>
      </c>
      <c r="E7">
        <v>39.712000000000003</v>
      </c>
      <c r="F7">
        <v>39.743000000000002</v>
      </c>
      <c r="G7">
        <v>199.01</v>
      </c>
      <c r="H7">
        <v>152.04</v>
      </c>
      <c r="I7">
        <v>210.19</v>
      </c>
      <c r="J7">
        <v>536.20000000000005</v>
      </c>
      <c r="K7">
        <v>-2.2825999999999999E-2</v>
      </c>
      <c r="L7">
        <v>5.3653999999999996E-4</v>
      </c>
      <c r="M7">
        <v>7.1068999999999993E-2</v>
      </c>
      <c r="N7" t="s">
        <v>237</v>
      </c>
    </row>
    <row r="8" spans="1:14">
      <c r="A8">
        <v>271.87</v>
      </c>
      <c r="B8">
        <v>3</v>
      </c>
      <c r="C8">
        <v>1599.3</v>
      </c>
      <c r="D8">
        <v>6.2527999999999998E-4</v>
      </c>
      <c r="E8">
        <v>39.707999999999998</v>
      </c>
      <c r="F8">
        <v>39.746000000000002</v>
      </c>
      <c r="G8">
        <v>199</v>
      </c>
      <c r="H8">
        <v>152.03</v>
      </c>
      <c r="I8">
        <v>210.16</v>
      </c>
      <c r="J8">
        <v>536.6</v>
      </c>
      <c r="K8">
        <v>-2.2865E-2</v>
      </c>
      <c r="L8">
        <v>5.3713000000000003E-4</v>
      </c>
      <c r="M8">
        <v>7.1096999999999994E-2</v>
      </c>
      <c r="N8" t="s">
        <v>237</v>
      </c>
    </row>
    <row r="9" spans="1:14">
      <c r="A9">
        <v>271.87</v>
      </c>
      <c r="B9">
        <v>3.5</v>
      </c>
      <c r="C9">
        <v>1599.5</v>
      </c>
      <c r="D9">
        <v>6.2518999999999997E-4</v>
      </c>
      <c r="E9">
        <v>39.704000000000001</v>
      </c>
      <c r="F9">
        <v>39.747999999999998</v>
      </c>
      <c r="G9">
        <v>198.99</v>
      </c>
      <c r="H9">
        <v>152.03</v>
      </c>
      <c r="I9">
        <v>210.13</v>
      </c>
      <c r="J9">
        <v>536.99</v>
      </c>
      <c r="K9">
        <v>-2.2904999999999998E-2</v>
      </c>
      <c r="L9">
        <v>5.3773000000000004E-4</v>
      </c>
      <c r="M9">
        <v>7.1124000000000007E-2</v>
      </c>
      <c r="N9" t="s">
        <v>237</v>
      </c>
    </row>
    <row r="10" spans="1:14">
      <c r="A10">
        <v>271.87</v>
      </c>
      <c r="B10">
        <v>4</v>
      </c>
      <c r="C10">
        <v>1599.8</v>
      </c>
      <c r="D10">
        <v>6.2509000000000002E-4</v>
      </c>
      <c r="E10">
        <v>39.701000000000001</v>
      </c>
      <c r="F10">
        <v>39.750999999999998</v>
      </c>
      <c r="G10">
        <v>198.97</v>
      </c>
      <c r="H10">
        <v>152.03</v>
      </c>
      <c r="I10">
        <v>210.1</v>
      </c>
      <c r="J10">
        <v>537.39</v>
      </c>
      <c r="K10">
        <v>-2.2943999999999999E-2</v>
      </c>
      <c r="L10">
        <v>5.3832000000000001E-4</v>
      </c>
      <c r="M10">
        <v>7.1151000000000006E-2</v>
      </c>
      <c r="N10" t="s">
        <v>237</v>
      </c>
    </row>
    <row r="11" spans="1:14">
      <c r="A11">
        <v>271.87</v>
      </c>
      <c r="B11">
        <v>4.5</v>
      </c>
      <c r="C11">
        <v>1600</v>
      </c>
      <c r="D11">
        <v>6.2500000000000001E-4</v>
      </c>
      <c r="E11">
        <v>39.697000000000003</v>
      </c>
      <c r="F11">
        <v>39.753</v>
      </c>
      <c r="G11">
        <v>198.96</v>
      </c>
      <c r="H11">
        <v>152.03</v>
      </c>
      <c r="I11">
        <v>210.06</v>
      </c>
      <c r="J11">
        <v>537.78</v>
      </c>
      <c r="K11">
        <v>-2.2983E-2</v>
      </c>
      <c r="L11">
        <v>5.3892000000000002E-4</v>
      </c>
      <c r="M11">
        <v>7.1179000000000006E-2</v>
      </c>
      <c r="N11" t="s">
        <v>237</v>
      </c>
    </row>
    <row r="12" spans="1:14">
      <c r="A12">
        <v>271.87</v>
      </c>
      <c r="B12">
        <v>5</v>
      </c>
      <c r="C12">
        <v>1600.2</v>
      </c>
      <c r="D12">
        <v>6.2491000000000001E-4</v>
      </c>
      <c r="E12">
        <v>39.692999999999998</v>
      </c>
      <c r="F12">
        <v>39.755000000000003</v>
      </c>
      <c r="G12">
        <v>198.94</v>
      </c>
      <c r="H12">
        <v>152.03</v>
      </c>
      <c r="I12">
        <v>210.03</v>
      </c>
      <c r="J12">
        <v>538.17999999999995</v>
      </c>
      <c r="K12">
        <v>-2.3022000000000001E-2</v>
      </c>
      <c r="L12">
        <v>5.3952000000000004E-4</v>
      </c>
      <c r="M12">
        <v>7.1206000000000005E-2</v>
      </c>
      <c r="N12" t="s">
        <v>237</v>
      </c>
    </row>
    <row r="13" spans="1:14">
      <c r="A13">
        <v>271.87</v>
      </c>
      <c r="B13">
        <v>5.5</v>
      </c>
      <c r="C13">
        <v>1600.5</v>
      </c>
      <c r="D13">
        <v>6.2480999999999995E-4</v>
      </c>
      <c r="E13">
        <v>39.689</v>
      </c>
      <c r="F13">
        <v>39.758000000000003</v>
      </c>
      <c r="G13">
        <v>198.93</v>
      </c>
      <c r="H13">
        <v>152.03</v>
      </c>
      <c r="I13">
        <v>210</v>
      </c>
      <c r="J13">
        <v>538.57000000000005</v>
      </c>
      <c r="K13">
        <v>-2.3061000000000002E-2</v>
      </c>
      <c r="L13">
        <v>5.4011E-4</v>
      </c>
      <c r="M13">
        <v>7.1234000000000006E-2</v>
      </c>
      <c r="N13" t="s">
        <v>237</v>
      </c>
    </row>
    <row r="14" spans="1:14">
      <c r="A14">
        <v>271.87</v>
      </c>
      <c r="B14">
        <v>6</v>
      </c>
      <c r="C14">
        <v>1600.7</v>
      </c>
      <c r="D14">
        <v>6.2472000000000005E-4</v>
      </c>
      <c r="E14">
        <v>39.685000000000002</v>
      </c>
      <c r="F14">
        <v>39.76</v>
      </c>
      <c r="G14">
        <v>198.91</v>
      </c>
      <c r="H14">
        <v>152.03</v>
      </c>
      <c r="I14">
        <v>209.97</v>
      </c>
      <c r="J14">
        <v>538.96</v>
      </c>
      <c r="K14">
        <v>-2.3099999999999999E-2</v>
      </c>
      <c r="L14">
        <v>5.4071000000000002E-4</v>
      </c>
      <c r="M14">
        <v>7.1261000000000005E-2</v>
      </c>
      <c r="N14" t="s">
        <v>237</v>
      </c>
    </row>
    <row r="15" spans="1:14">
      <c r="A15">
        <v>271.87</v>
      </c>
      <c r="B15">
        <v>6.5</v>
      </c>
      <c r="C15">
        <v>1601</v>
      </c>
      <c r="D15">
        <v>6.2463000000000004E-4</v>
      </c>
      <c r="E15">
        <v>39.682000000000002</v>
      </c>
      <c r="F15">
        <v>39.762999999999998</v>
      </c>
      <c r="G15">
        <v>198.9</v>
      </c>
      <c r="H15">
        <v>152.03</v>
      </c>
      <c r="I15">
        <v>209.94</v>
      </c>
      <c r="J15">
        <v>539.35</v>
      </c>
      <c r="K15">
        <v>-2.3139E-2</v>
      </c>
      <c r="L15">
        <v>5.4131000000000003E-4</v>
      </c>
      <c r="M15">
        <v>7.1288000000000004E-2</v>
      </c>
      <c r="N15" t="s">
        <v>237</v>
      </c>
    </row>
    <row r="16" spans="1:14">
      <c r="A16">
        <v>271.87</v>
      </c>
      <c r="B16">
        <v>7</v>
      </c>
      <c r="C16">
        <v>1601.2</v>
      </c>
      <c r="D16">
        <v>6.2454000000000003E-4</v>
      </c>
      <c r="E16">
        <v>39.677999999999997</v>
      </c>
      <c r="F16">
        <v>39.765000000000001</v>
      </c>
      <c r="G16">
        <v>198.89</v>
      </c>
      <c r="H16">
        <v>152.03</v>
      </c>
      <c r="I16">
        <v>209.91</v>
      </c>
      <c r="J16">
        <v>539.74</v>
      </c>
      <c r="K16">
        <v>-2.3177E-2</v>
      </c>
      <c r="L16">
        <v>5.419E-4</v>
      </c>
      <c r="M16">
        <v>7.1315000000000003E-2</v>
      </c>
      <c r="N16" t="s">
        <v>237</v>
      </c>
    </row>
    <row r="17" spans="1:14">
      <c r="A17">
        <v>271.87</v>
      </c>
      <c r="B17">
        <v>7.5</v>
      </c>
      <c r="C17">
        <v>1601.4</v>
      </c>
      <c r="D17">
        <v>6.2443999999999998E-4</v>
      </c>
      <c r="E17">
        <v>39.673999999999999</v>
      </c>
      <c r="F17">
        <v>39.768000000000001</v>
      </c>
      <c r="G17">
        <v>198.87</v>
      </c>
      <c r="H17">
        <v>152.02000000000001</v>
      </c>
      <c r="I17">
        <v>209.87</v>
      </c>
      <c r="J17">
        <v>540.13</v>
      </c>
      <c r="K17">
        <v>-2.3215E-2</v>
      </c>
      <c r="L17">
        <v>5.4250000000000001E-4</v>
      </c>
      <c r="M17">
        <v>7.1342000000000003E-2</v>
      </c>
      <c r="N17" t="s">
        <v>237</v>
      </c>
    </row>
    <row r="18" spans="1:14">
      <c r="A18">
        <v>271.87</v>
      </c>
      <c r="B18">
        <v>8</v>
      </c>
      <c r="C18">
        <v>1601.7</v>
      </c>
      <c r="D18">
        <v>6.2434999999999997E-4</v>
      </c>
      <c r="E18">
        <v>39.67</v>
      </c>
      <c r="F18">
        <v>39.770000000000003</v>
      </c>
      <c r="G18">
        <v>198.86</v>
      </c>
      <c r="H18">
        <v>152.02000000000001</v>
      </c>
      <c r="I18">
        <v>209.84</v>
      </c>
      <c r="J18">
        <v>540.52</v>
      </c>
      <c r="K18">
        <v>-2.3254E-2</v>
      </c>
      <c r="L18">
        <v>5.4310000000000003E-4</v>
      </c>
      <c r="M18">
        <v>7.1370000000000003E-2</v>
      </c>
      <c r="N18" t="s">
        <v>237</v>
      </c>
    </row>
    <row r="19" spans="1:14">
      <c r="A19">
        <v>271.87</v>
      </c>
      <c r="B19">
        <v>8.5</v>
      </c>
      <c r="C19">
        <v>1601.9</v>
      </c>
      <c r="D19">
        <v>6.2425999999999996E-4</v>
      </c>
      <c r="E19">
        <v>39.665999999999997</v>
      </c>
      <c r="F19">
        <v>39.771999999999998</v>
      </c>
      <c r="G19">
        <v>198.84</v>
      </c>
      <c r="H19">
        <v>152.02000000000001</v>
      </c>
      <c r="I19">
        <v>209.81</v>
      </c>
      <c r="J19">
        <v>540.91</v>
      </c>
      <c r="K19">
        <v>-2.3292E-2</v>
      </c>
      <c r="L19">
        <v>5.4368999999999999E-4</v>
      </c>
      <c r="M19">
        <v>7.1397000000000002E-2</v>
      </c>
      <c r="N19" t="s">
        <v>237</v>
      </c>
    </row>
    <row r="20" spans="1:14">
      <c r="A20">
        <v>271.87</v>
      </c>
      <c r="B20">
        <v>9</v>
      </c>
      <c r="C20">
        <v>1602.1</v>
      </c>
      <c r="D20">
        <v>6.2416999999999995E-4</v>
      </c>
      <c r="E20">
        <v>39.662999999999997</v>
      </c>
      <c r="F20">
        <v>39.774999999999999</v>
      </c>
      <c r="G20">
        <v>198.83</v>
      </c>
      <c r="H20">
        <v>152.02000000000001</v>
      </c>
      <c r="I20">
        <v>209.78</v>
      </c>
      <c r="J20">
        <v>541.29999999999995</v>
      </c>
      <c r="K20">
        <v>-2.333E-2</v>
      </c>
      <c r="L20">
        <v>5.4429000000000001E-4</v>
      </c>
      <c r="M20">
        <v>7.1424000000000001E-2</v>
      </c>
      <c r="N20" t="s">
        <v>237</v>
      </c>
    </row>
    <row r="21" spans="1:14">
      <c r="A21">
        <v>271.87</v>
      </c>
      <c r="B21">
        <v>9.5</v>
      </c>
      <c r="C21">
        <v>1602.4</v>
      </c>
      <c r="D21">
        <v>6.2407999999999995E-4</v>
      </c>
      <c r="E21">
        <v>39.658999999999999</v>
      </c>
      <c r="F21">
        <v>39.777000000000001</v>
      </c>
      <c r="G21">
        <v>198.82</v>
      </c>
      <c r="H21">
        <v>152.02000000000001</v>
      </c>
      <c r="I21">
        <v>209.75</v>
      </c>
      <c r="J21">
        <v>541.69000000000005</v>
      </c>
      <c r="K21">
        <v>-2.3366999999999999E-2</v>
      </c>
      <c r="L21">
        <v>5.4489000000000002E-4</v>
      </c>
      <c r="M21">
        <v>7.1451000000000001E-2</v>
      </c>
      <c r="N21" t="s">
        <v>237</v>
      </c>
    </row>
    <row r="22" spans="1:14">
      <c r="A22">
        <v>271.87</v>
      </c>
      <c r="B22">
        <v>10</v>
      </c>
      <c r="C22">
        <v>1602.6</v>
      </c>
      <c r="D22">
        <v>6.2398E-4</v>
      </c>
      <c r="E22">
        <v>39.655000000000001</v>
      </c>
      <c r="F22">
        <v>39.78</v>
      </c>
      <c r="G22">
        <v>198.8</v>
      </c>
      <c r="H22">
        <v>152.02000000000001</v>
      </c>
      <c r="I22">
        <v>209.72</v>
      </c>
      <c r="J22">
        <v>542.08000000000004</v>
      </c>
      <c r="K22">
        <v>-2.3404999999999999E-2</v>
      </c>
      <c r="L22">
        <v>5.4547999999999999E-4</v>
      </c>
      <c r="M22">
        <v>7.1478E-2</v>
      </c>
      <c r="N22" t="s">
        <v>237</v>
      </c>
    </row>
    <row r="23" spans="1:14">
      <c r="A23">
        <v>310.7</v>
      </c>
      <c r="B23">
        <v>1</v>
      </c>
      <c r="C23">
        <v>7.9477000000000002</v>
      </c>
      <c r="D23">
        <v>0.12581999999999999</v>
      </c>
      <c r="E23">
        <v>66.366</v>
      </c>
      <c r="F23">
        <v>68.882999999999996</v>
      </c>
      <c r="G23">
        <v>306.39999999999998</v>
      </c>
      <c r="H23">
        <v>152.6</v>
      </c>
      <c r="I23">
        <v>161.96</v>
      </c>
      <c r="J23">
        <v>114.02</v>
      </c>
      <c r="K23">
        <v>1.3956</v>
      </c>
      <c r="L23">
        <v>1.2235000000000001E-5</v>
      </c>
      <c r="M23">
        <v>1.2800000000000001E-2</v>
      </c>
      <c r="N23" t="s">
        <v>238</v>
      </c>
    </row>
    <row r="24" spans="1:14">
      <c r="A24">
        <v>310.7</v>
      </c>
      <c r="B24">
        <v>1.5</v>
      </c>
      <c r="C24">
        <v>12.087999999999999</v>
      </c>
      <c r="D24">
        <v>8.2725999999999994E-2</v>
      </c>
      <c r="E24">
        <v>66.286000000000001</v>
      </c>
      <c r="F24">
        <v>68.768000000000001</v>
      </c>
      <c r="G24">
        <v>302.76</v>
      </c>
      <c r="H24">
        <v>152.91999999999999</v>
      </c>
      <c r="I24">
        <v>162.9</v>
      </c>
      <c r="J24">
        <v>112.6</v>
      </c>
      <c r="K24">
        <v>1.4392</v>
      </c>
      <c r="L24">
        <v>1.224E-5</v>
      </c>
      <c r="M24">
        <v>1.2815E-2</v>
      </c>
      <c r="N24" t="s">
        <v>238</v>
      </c>
    </row>
    <row r="25" spans="1:14">
      <c r="A25">
        <v>310.7</v>
      </c>
      <c r="B25">
        <v>2</v>
      </c>
      <c r="C25">
        <v>16.353000000000002</v>
      </c>
      <c r="D25">
        <v>6.1150000000000003E-2</v>
      </c>
      <c r="E25">
        <v>66.201999999999998</v>
      </c>
      <c r="F25">
        <v>68.647999999999996</v>
      </c>
      <c r="G25">
        <v>300.08999999999997</v>
      </c>
      <c r="H25">
        <v>153.27000000000001</v>
      </c>
      <c r="I25">
        <v>163.96</v>
      </c>
      <c r="J25">
        <v>111.12</v>
      </c>
      <c r="K25">
        <v>1.4862</v>
      </c>
      <c r="L25">
        <v>1.2255E-5</v>
      </c>
      <c r="M25">
        <v>1.2834999999999999E-2</v>
      </c>
      <c r="N25" t="s">
        <v>238</v>
      </c>
    </row>
    <row r="26" spans="1:14">
      <c r="A26">
        <v>310.7</v>
      </c>
      <c r="B26">
        <v>2.5</v>
      </c>
      <c r="C26">
        <v>20.756</v>
      </c>
      <c r="D26">
        <v>4.8180000000000001E-2</v>
      </c>
      <c r="E26">
        <v>66.114999999999995</v>
      </c>
      <c r="F26">
        <v>68.524000000000001</v>
      </c>
      <c r="G26">
        <v>297.95</v>
      </c>
      <c r="H26">
        <v>153.66</v>
      </c>
      <c r="I26">
        <v>165.14</v>
      </c>
      <c r="J26">
        <v>109.57</v>
      </c>
      <c r="K26">
        <v>1.5369999999999999</v>
      </c>
      <c r="L26">
        <v>1.2284E-5</v>
      </c>
      <c r="M26">
        <v>1.286E-2</v>
      </c>
      <c r="N26" t="s">
        <v>238</v>
      </c>
    </row>
    <row r="27" spans="1:14">
      <c r="A27">
        <v>310.7</v>
      </c>
      <c r="B27">
        <v>3</v>
      </c>
      <c r="C27">
        <v>25.31</v>
      </c>
      <c r="D27">
        <v>3.9510999999999998E-2</v>
      </c>
      <c r="E27">
        <v>66.022999999999996</v>
      </c>
      <c r="F27">
        <v>68.394000000000005</v>
      </c>
      <c r="G27">
        <v>296.13</v>
      </c>
      <c r="H27">
        <v>154.08000000000001</v>
      </c>
      <c r="I27">
        <v>166.46</v>
      </c>
      <c r="J27">
        <v>107.95</v>
      </c>
      <c r="K27">
        <v>1.5922000000000001</v>
      </c>
      <c r="L27">
        <v>1.2323999999999999E-5</v>
      </c>
      <c r="M27">
        <v>1.2891E-2</v>
      </c>
      <c r="N27" t="s">
        <v>238</v>
      </c>
    </row>
    <row r="28" spans="1:14">
      <c r="A28">
        <v>310.7</v>
      </c>
      <c r="B28">
        <v>3.5</v>
      </c>
      <c r="C28">
        <v>30.032</v>
      </c>
      <c r="D28">
        <v>3.3297E-2</v>
      </c>
      <c r="E28">
        <v>65.927999999999997</v>
      </c>
      <c r="F28">
        <v>68.259</v>
      </c>
      <c r="G28">
        <v>294.52999999999997</v>
      </c>
      <c r="H28">
        <v>154.55000000000001</v>
      </c>
      <c r="I28">
        <v>167.97</v>
      </c>
      <c r="J28">
        <v>106.25</v>
      </c>
      <c r="K28">
        <v>1.6525000000000001</v>
      </c>
      <c r="L28">
        <v>1.2379E-5</v>
      </c>
      <c r="M28">
        <v>1.2928E-2</v>
      </c>
      <c r="N28" t="s">
        <v>238</v>
      </c>
    </row>
    <row r="29" spans="1:14">
      <c r="A29">
        <v>310.7</v>
      </c>
      <c r="B29">
        <v>4</v>
      </c>
      <c r="C29">
        <v>34.945</v>
      </c>
      <c r="D29">
        <v>2.8615999999999999E-2</v>
      </c>
      <c r="E29">
        <v>65.826999999999998</v>
      </c>
      <c r="F29">
        <v>68.117000000000004</v>
      </c>
      <c r="G29">
        <v>293.08</v>
      </c>
      <c r="H29">
        <v>155.07</v>
      </c>
      <c r="I29">
        <v>169.69</v>
      </c>
      <c r="J29">
        <v>104.45</v>
      </c>
      <c r="K29">
        <v>1.7188000000000001</v>
      </c>
      <c r="L29">
        <v>1.2448E-5</v>
      </c>
      <c r="M29">
        <v>1.2973999999999999E-2</v>
      </c>
      <c r="N29" t="s">
        <v>238</v>
      </c>
    </row>
    <row r="30" spans="1:14">
      <c r="A30">
        <v>310.7</v>
      </c>
      <c r="B30">
        <v>4.5</v>
      </c>
      <c r="C30">
        <v>40.073</v>
      </c>
      <c r="D30">
        <v>2.4955000000000001E-2</v>
      </c>
      <c r="E30">
        <v>65.72</v>
      </c>
      <c r="F30">
        <v>67.966999999999999</v>
      </c>
      <c r="G30">
        <v>291.73</v>
      </c>
      <c r="H30">
        <v>155.63999999999999</v>
      </c>
      <c r="I30">
        <v>171.67</v>
      </c>
      <c r="J30">
        <v>102.54</v>
      </c>
      <c r="K30">
        <v>1.7924</v>
      </c>
      <c r="L30">
        <v>1.2533E-5</v>
      </c>
      <c r="M30">
        <v>1.3029000000000001E-2</v>
      </c>
      <c r="N30" t="s">
        <v>238</v>
      </c>
    </row>
    <row r="31" spans="1:14">
      <c r="A31">
        <v>310.7</v>
      </c>
      <c r="B31">
        <v>4.5826000000000002</v>
      </c>
      <c r="C31">
        <v>40.942999999999998</v>
      </c>
      <c r="D31">
        <v>2.4424000000000001E-2</v>
      </c>
      <c r="E31">
        <v>65.701999999999998</v>
      </c>
      <c r="F31">
        <v>67.941000000000003</v>
      </c>
      <c r="G31">
        <v>291.52</v>
      </c>
      <c r="H31">
        <v>155.74</v>
      </c>
      <c r="I31">
        <v>172.03</v>
      </c>
      <c r="J31">
        <v>102.21</v>
      </c>
      <c r="K31">
        <v>1.8052999999999999</v>
      </c>
      <c r="L31">
        <v>1.2548000000000001E-5</v>
      </c>
      <c r="M31">
        <v>1.304E-2</v>
      </c>
      <c r="N31" t="s">
        <v>238</v>
      </c>
    </row>
    <row r="32" spans="1:14">
      <c r="A32">
        <v>310.7</v>
      </c>
      <c r="B32">
        <v>4.5826000000000002</v>
      </c>
      <c r="C32">
        <v>1445.9</v>
      </c>
      <c r="D32">
        <v>6.9162E-4</v>
      </c>
      <c r="E32">
        <v>48.209000000000003</v>
      </c>
      <c r="F32">
        <v>48.271999999999998</v>
      </c>
      <c r="G32">
        <v>228.21</v>
      </c>
      <c r="H32">
        <v>164.84</v>
      </c>
      <c r="I32">
        <v>229.46</v>
      </c>
      <c r="J32">
        <v>390.34</v>
      </c>
      <c r="K32">
        <v>-2.5579000000000001E-3</v>
      </c>
      <c r="L32">
        <v>2.9995999999999999E-4</v>
      </c>
      <c r="M32">
        <v>6.0162E-2</v>
      </c>
      <c r="N32" t="s">
        <v>237</v>
      </c>
    </row>
    <row r="33" spans="1:14">
      <c r="A33">
        <v>310.7</v>
      </c>
      <c r="B33">
        <v>5</v>
      </c>
      <c r="C33">
        <v>1446.3</v>
      </c>
      <c r="D33">
        <v>6.9143999999999998E-4</v>
      </c>
      <c r="E33">
        <v>48.203000000000003</v>
      </c>
      <c r="F33">
        <v>48.271999999999998</v>
      </c>
      <c r="G33">
        <v>228.2</v>
      </c>
      <c r="H33">
        <v>164.83</v>
      </c>
      <c r="I33">
        <v>229.38</v>
      </c>
      <c r="J33">
        <v>390.85</v>
      </c>
      <c r="K33">
        <v>-2.6748000000000002E-3</v>
      </c>
      <c r="L33">
        <v>3.0034000000000001E-4</v>
      </c>
      <c r="M33">
        <v>6.0198000000000002E-2</v>
      </c>
      <c r="N33" t="s">
        <v>237</v>
      </c>
    </row>
    <row r="34" spans="1:14">
      <c r="A34">
        <v>310.7</v>
      </c>
      <c r="B34">
        <v>5.5</v>
      </c>
      <c r="C34">
        <v>1446.7</v>
      </c>
      <c r="D34">
        <v>6.9121999999999999E-4</v>
      </c>
      <c r="E34">
        <v>48.197000000000003</v>
      </c>
      <c r="F34">
        <v>48.273000000000003</v>
      </c>
      <c r="G34">
        <v>228.18</v>
      </c>
      <c r="H34">
        <v>164.82</v>
      </c>
      <c r="I34">
        <v>229.29</v>
      </c>
      <c r="J34">
        <v>391.47</v>
      </c>
      <c r="K34">
        <v>-2.8138999999999998E-3</v>
      </c>
      <c r="L34">
        <v>3.0079999999999999E-4</v>
      </c>
      <c r="M34">
        <v>6.0241000000000003E-2</v>
      </c>
      <c r="N34" t="s">
        <v>237</v>
      </c>
    </row>
    <row r="35" spans="1:14">
      <c r="A35">
        <v>310.7</v>
      </c>
      <c r="B35">
        <v>6</v>
      </c>
      <c r="C35">
        <v>1447.2</v>
      </c>
      <c r="D35">
        <v>6.9101000000000004E-4</v>
      </c>
      <c r="E35">
        <v>48.19</v>
      </c>
      <c r="F35">
        <v>48.273000000000003</v>
      </c>
      <c r="G35">
        <v>228.15</v>
      </c>
      <c r="H35">
        <v>164.82</v>
      </c>
      <c r="I35">
        <v>229.2</v>
      </c>
      <c r="J35">
        <v>392.09</v>
      </c>
      <c r="K35">
        <v>-2.9520000000000002E-3</v>
      </c>
      <c r="L35">
        <v>3.0126000000000003E-4</v>
      </c>
      <c r="M35">
        <v>6.0283999999999997E-2</v>
      </c>
      <c r="N35" t="s">
        <v>237</v>
      </c>
    </row>
    <row r="36" spans="1:14">
      <c r="A36">
        <v>310.7</v>
      </c>
      <c r="B36">
        <v>6.5</v>
      </c>
      <c r="C36">
        <v>1447.6</v>
      </c>
      <c r="D36">
        <v>6.9079000000000005E-4</v>
      </c>
      <c r="E36">
        <v>48.183999999999997</v>
      </c>
      <c r="F36">
        <v>48.273000000000003</v>
      </c>
      <c r="G36">
        <v>228.13</v>
      </c>
      <c r="H36">
        <v>164.81</v>
      </c>
      <c r="I36">
        <v>229.11</v>
      </c>
      <c r="J36">
        <v>392.7</v>
      </c>
      <c r="K36">
        <v>-3.0890000000000002E-3</v>
      </c>
      <c r="L36">
        <v>3.0171000000000001E-4</v>
      </c>
      <c r="M36">
        <v>6.0325999999999998E-2</v>
      </c>
      <c r="N36" t="s">
        <v>237</v>
      </c>
    </row>
    <row r="37" spans="1:14">
      <c r="A37">
        <v>310.7</v>
      </c>
      <c r="B37">
        <v>7</v>
      </c>
      <c r="C37">
        <v>1448.1</v>
      </c>
      <c r="D37">
        <v>6.9057999999999999E-4</v>
      </c>
      <c r="E37">
        <v>48.177</v>
      </c>
      <c r="F37">
        <v>48.274000000000001</v>
      </c>
      <c r="G37">
        <v>228.11</v>
      </c>
      <c r="H37">
        <v>164.81</v>
      </c>
      <c r="I37">
        <v>229.02</v>
      </c>
      <c r="J37">
        <v>393.31</v>
      </c>
      <c r="K37">
        <v>-3.2249000000000002E-3</v>
      </c>
      <c r="L37">
        <v>3.0215999999999999E-4</v>
      </c>
      <c r="M37">
        <v>6.0368999999999999E-2</v>
      </c>
      <c r="N37" t="s">
        <v>237</v>
      </c>
    </row>
    <row r="38" spans="1:14">
      <c r="A38">
        <v>310.7</v>
      </c>
      <c r="B38">
        <v>7.5</v>
      </c>
      <c r="C38">
        <v>1448.5</v>
      </c>
      <c r="D38">
        <v>6.9036E-4</v>
      </c>
      <c r="E38">
        <v>48.170999999999999</v>
      </c>
      <c r="F38">
        <v>48.274000000000001</v>
      </c>
      <c r="G38">
        <v>228.09</v>
      </c>
      <c r="H38">
        <v>164.8</v>
      </c>
      <c r="I38">
        <v>228.93</v>
      </c>
      <c r="J38">
        <v>393.92</v>
      </c>
      <c r="K38">
        <v>-3.3598E-3</v>
      </c>
      <c r="L38">
        <v>3.0262000000000003E-4</v>
      </c>
      <c r="M38">
        <v>6.0410999999999999E-2</v>
      </c>
      <c r="N38" t="s">
        <v>237</v>
      </c>
    </row>
    <row r="39" spans="1:14">
      <c r="A39">
        <v>310.7</v>
      </c>
      <c r="B39">
        <v>8</v>
      </c>
      <c r="C39">
        <v>1449</v>
      </c>
      <c r="D39">
        <v>6.9015000000000005E-4</v>
      </c>
      <c r="E39">
        <v>48.164000000000001</v>
      </c>
      <c r="F39">
        <v>48.274999999999999</v>
      </c>
      <c r="G39">
        <v>228.07</v>
      </c>
      <c r="H39">
        <v>164.79</v>
      </c>
      <c r="I39">
        <v>228.84</v>
      </c>
      <c r="J39">
        <v>394.53</v>
      </c>
      <c r="K39">
        <v>-3.4937000000000002E-3</v>
      </c>
      <c r="L39">
        <v>3.0307000000000001E-4</v>
      </c>
      <c r="M39">
        <v>6.0454000000000001E-2</v>
      </c>
      <c r="N39" t="s">
        <v>237</v>
      </c>
    </row>
    <row r="40" spans="1:14">
      <c r="A40">
        <v>310.7</v>
      </c>
      <c r="B40">
        <v>8.5</v>
      </c>
      <c r="C40">
        <v>1449.4</v>
      </c>
      <c r="D40">
        <v>6.8994E-4</v>
      </c>
      <c r="E40">
        <v>48.158000000000001</v>
      </c>
      <c r="F40">
        <v>48.274999999999999</v>
      </c>
      <c r="G40">
        <v>228.05</v>
      </c>
      <c r="H40">
        <v>164.79</v>
      </c>
      <c r="I40">
        <v>228.75</v>
      </c>
      <c r="J40">
        <v>395.13</v>
      </c>
      <c r="K40">
        <v>-3.6265999999999998E-3</v>
      </c>
      <c r="L40">
        <v>3.0351999999999999E-4</v>
      </c>
      <c r="M40">
        <v>6.0496000000000001E-2</v>
      </c>
      <c r="N40" t="s">
        <v>237</v>
      </c>
    </row>
    <row r="41" spans="1:14">
      <c r="A41">
        <v>310.7</v>
      </c>
      <c r="B41">
        <v>9</v>
      </c>
      <c r="C41">
        <v>1449.8</v>
      </c>
      <c r="D41">
        <v>6.8973000000000005E-4</v>
      </c>
      <c r="E41">
        <v>48.151000000000003</v>
      </c>
      <c r="F41">
        <v>48.274999999999999</v>
      </c>
      <c r="G41">
        <v>228.03</v>
      </c>
      <c r="H41">
        <v>164.78</v>
      </c>
      <c r="I41">
        <v>228.67</v>
      </c>
      <c r="J41">
        <v>395.74</v>
      </c>
      <c r="K41">
        <v>-3.7585000000000001E-3</v>
      </c>
      <c r="L41">
        <v>3.0398000000000003E-4</v>
      </c>
      <c r="M41">
        <v>6.0539000000000003E-2</v>
      </c>
      <c r="N41" t="s">
        <v>237</v>
      </c>
    </row>
    <row r="42" spans="1:14">
      <c r="A42">
        <v>310.7</v>
      </c>
      <c r="B42">
        <v>9.5</v>
      </c>
      <c r="C42">
        <v>1450.3</v>
      </c>
      <c r="D42">
        <v>6.8952E-4</v>
      </c>
      <c r="E42">
        <v>48.145000000000003</v>
      </c>
      <c r="F42">
        <v>48.276000000000003</v>
      </c>
      <c r="G42">
        <v>228.01</v>
      </c>
      <c r="H42">
        <v>164.77</v>
      </c>
      <c r="I42">
        <v>228.58</v>
      </c>
      <c r="J42">
        <v>396.34</v>
      </c>
      <c r="K42">
        <v>-3.8893999999999999E-3</v>
      </c>
      <c r="L42">
        <v>3.0443000000000001E-4</v>
      </c>
      <c r="M42">
        <v>6.0581000000000003E-2</v>
      </c>
      <c r="N42" t="s">
        <v>237</v>
      </c>
    </row>
    <row r="43" spans="1:14">
      <c r="A43">
        <v>310.7</v>
      </c>
      <c r="B43">
        <v>10</v>
      </c>
      <c r="C43">
        <v>1450.7</v>
      </c>
      <c r="D43">
        <v>6.8931000000000005E-4</v>
      </c>
      <c r="E43">
        <v>48.137999999999998</v>
      </c>
      <c r="F43">
        <v>48.276000000000003</v>
      </c>
      <c r="G43">
        <v>227.99</v>
      </c>
      <c r="H43">
        <v>164.77</v>
      </c>
      <c r="I43">
        <v>228.5</v>
      </c>
      <c r="J43">
        <v>396.94</v>
      </c>
      <c r="K43">
        <v>-4.0193E-3</v>
      </c>
      <c r="L43">
        <v>3.0487999999999999E-4</v>
      </c>
      <c r="M43">
        <v>6.0623000000000003E-2</v>
      </c>
      <c r="N43" t="s">
        <v>237</v>
      </c>
    </row>
    <row r="44" spans="1:14">
      <c r="A44">
        <v>349.54</v>
      </c>
      <c r="B44">
        <v>1</v>
      </c>
      <c r="C44">
        <v>7.0035999999999996</v>
      </c>
      <c r="D44">
        <v>0.14277999999999999</v>
      </c>
      <c r="E44">
        <v>72.533000000000001</v>
      </c>
      <c r="F44">
        <v>75.388999999999996</v>
      </c>
      <c r="G44">
        <v>326.11</v>
      </c>
      <c r="H44">
        <v>163.92</v>
      </c>
      <c r="I44">
        <v>172.94</v>
      </c>
      <c r="J44">
        <v>121.66</v>
      </c>
      <c r="K44">
        <v>0.98892999999999998</v>
      </c>
      <c r="L44">
        <v>1.3818000000000001E-5</v>
      </c>
      <c r="M44">
        <v>1.5467E-2</v>
      </c>
      <c r="N44" t="s">
        <v>238</v>
      </c>
    </row>
    <row r="45" spans="1:14">
      <c r="A45">
        <v>349.54</v>
      </c>
      <c r="B45">
        <v>1.5</v>
      </c>
      <c r="C45">
        <v>10.6</v>
      </c>
      <c r="D45">
        <v>9.4336000000000003E-2</v>
      </c>
      <c r="E45">
        <v>72.471999999999994</v>
      </c>
      <c r="F45">
        <v>75.302999999999997</v>
      </c>
      <c r="G45">
        <v>322.57</v>
      </c>
      <c r="H45">
        <v>164.11</v>
      </c>
      <c r="I45">
        <v>173.52</v>
      </c>
      <c r="J45">
        <v>120.68</v>
      </c>
      <c r="K45">
        <v>1.0058</v>
      </c>
      <c r="L45">
        <v>1.3835999999999999E-5</v>
      </c>
      <c r="M45">
        <v>1.549E-2</v>
      </c>
      <c r="N45" t="s">
        <v>238</v>
      </c>
    </row>
    <row r="46" spans="1:14">
      <c r="A46">
        <v>349.54</v>
      </c>
      <c r="B46">
        <v>2</v>
      </c>
      <c r="C46">
        <v>14.265000000000001</v>
      </c>
      <c r="D46">
        <v>7.0100999999999997E-2</v>
      </c>
      <c r="E46">
        <v>72.41</v>
      </c>
      <c r="F46">
        <v>75.213999999999999</v>
      </c>
      <c r="G46">
        <v>319.99</v>
      </c>
      <c r="H46">
        <v>164.31</v>
      </c>
      <c r="I46">
        <v>174.14</v>
      </c>
      <c r="J46">
        <v>119.67</v>
      </c>
      <c r="K46">
        <v>1.0235000000000001</v>
      </c>
      <c r="L46">
        <v>1.3862E-5</v>
      </c>
      <c r="M46">
        <v>1.5516E-2</v>
      </c>
      <c r="N46" t="s">
        <v>238</v>
      </c>
    </row>
    <row r="47" spans="1:14">
      <c r="A47">
        <v>349.54</v>
      </c>
      <c r="B47">
        <v>2.5</v>
      </c>
      <c r="C47">
        <v>18.001999999999999</v>
      </c>
      <c r="D47">
        <v>5.5551000000000003E-2</v>
      </c>
      <c r="E47">
        <v>72.346000000000004</v>
      </c>
      <c r="F47">
        <v>75.123999999999995</v>
      </c>
      <c r="G47">
        <v>317.95</v>
      </c>
      <c r="H47">
        <v>164.52</v>
      </c>
      <c r="I47">
        <v>174.8</v>
      </c>
      <c r="J47">
        <v>118.65</v>
      </c>
      <c r="K47">
        <v>1.042</v>
      </c>
      <c r="L47">
        <v>1.3895E-5</v>
      </c>
      <c r="M47">
        <v>1.5545E-2</v>
      </c>
      <c r="N47" t="s">
        <v>238</v>
      </c>
    </row>
    <row r="48" spans="1:14">
      <c r="A48">
        <v>349.54</v>
      </c>
      <c r="B48">
        <v>3</v>
      </c>
      <c r="C48">
        <v>21.814</v>
      </c>
      <c r="D48">
        <v>4.5842000000000001E-2</v>
      </c>
      <c r="E48">
        <v>72.281000000000006</v>
      </c>
      <c r="F48">
        <v>75.031999999999996</v>
      </c>
      <c r="G48">
        <v>316.25</v>
      </c>
      <c r="H48">
        <v>164.75</v>
      </c>
      <c r="I48">
        <v>175.5</v>
      </c>
      <c r="J48">
        <v>117.59</v>
      </c>
      <c r="K48">
        <v>1.0612999999999999</v>
      </c>
      <c r="L48">
        <v>1.3934000000000001E-5</v>
      </c>
      <c r="M48">
        <v>1.5576E-2</v>
      </c>
      <c r="N48" t="s">
        <v>238</v>
      </c>
    </row>
    <row r="49" spans="1:14">
      <c r="A49">
        <v>349.54</v>
      </c>
      <c r="B49">
        <v>3.5</v>
      </c>
      <c r="C49">
        <v>25.707000000000001</v>
      </c>
      <c r="D49">
        <v>3.8899999999999997E-2</v>
      </c>
      <c r="E49">
        <v>72.213999999999999</v>
      </c>
      <c r="F49">
        <v>74.938000000000002</v>
      </c>
      <c r="G49">
        <v>314.77</v>
      </c>
      <c r="H49">
        <v>164.99</v>
      </c>
      <c r="I49">
        <v>176.26</v>
      </c>
      <c r="J49">
        <v>116.52</v>
      </c>
      <c r="K49">
        <v>1.0815999999999999</v>
      </c>
      <c r="L49">
        <v>1.3981999999999999E-5</v>
      </c>
      <c r="M49">
        <v>1.5611E-2</v>
      </c>
      <c r="N49" t="s">
        <v>238</v>
      </c>
    </row>
    <row r="50" spans="1:14">
      <c r="A50">
        <v>349.54</v>
      </c>
      <c r="B50">
        <v>4</v>
      </c>
      <c r="C50">
        <v>29.684999999999999</v>
      </c>
      <c r="D50">
        <v>3.3687000000000002E-2</v>
      </c>
      <c r="E50">
        <v>72.146000000000001</v>
      </c>
      <c r="F50">
        <v>74.840999999999994</v>
      </c>
      <c r="G50">
        <v>313.45999999999998</v>
      </c>
      <c r="H50">
        <v>165.24</v>
      </c>
      <c r="I50">
        <v>177.07</v>
      </c>
      <c r="J50">
        <v>115.41</v>
      </c>
      <c r="K50">
        <v>1.1029</v>
      </c>
      <c r="L50">
        <v>1.4036000000000001E-5</v>
      </c>
      <c r="M50">
        <v>1.5649E-2</v>
      </c>
      <c r="N50" t="s">
        <v>238</v>
      </c>
    </row>
    <row r="51" spans="1:14">
      <c r="A51">
        <v>349.54</v>
      </c>
      <c r="B51">
        <v>4.5</v>
      </c>
      <c r="C51">
        <v>33.753999999999998</v>
      </c>
      <c r="D51">
        <v>2.9626E-2</v>
      </c>
      <c r="E51">
        <v>72.075999999999993</v>
      </c>
      <c r="F51">
        <v>74.742999999999995</v>
      </c>
      <c r="G51">
        <v>312.27</v>
      </c>
      <c r="H51">
        <v>165.5</v>
      </c>
      <c r="I51">
        <v>177.94</v>
      </c>
      <c r="J51">
        <v>114.28</v>
      </c>
      <c r="K51">
        <v>1.1253</v>
      </c>
      <c r="L51">
        <v>1.4099E-5</v>
      </c>
      <c r="M51">
        <v>1.5689999999999999E-2</v>
      </c>
      <c r="N51" t="s">
        <v>238</v>
      </c>
    </row>
    <row r="52" spans="1:14">
      <c r="A52">
        <v>349.54</v>
      </c>
      <c r="B52">
        <v>5</v>
      </c>
      <c r="C52">
        <v>37.92</v>
      </c>
      <c r="D52">
        <v>2.6370999999999999E-2</v>
      </c>
      <c r="E52">
        <v>72.004000000000005</v>
      </c>
      <c r="F52">
        <v>74.641000000000005</v>
      </c>
      <c r="G52">
        <v>311.18</v>
      </c>
      <c r="H52">
        <v>165.78</v>
      </c>
      <c r="I52">
        <v>178.88</v>
      </c>
      <c r="J52">
        <v>113.11</v>
      </c>
      <c r="K52">
        <v>1.1489</v>
      </c>
      <c r="L52">
        <v>1.417E-5</v>
      </c>
      <c r="M52">
        <v>1.5734999999999999E-2</v>
      </c>
      <c r="N52" t="s">
        <v>238</v>
      </c>
    </row>
    <row r="53" spans="1:14">
      <c r="A53">
        <v>349.54</v>
      </c>
      <c r="B53">
        <v>5.5</v>
      </c>
      <c r="C53">
        <v>42.19</v>
      </c>
      <c r="D53">
        <v>2.3702000000000001E-2</v>
      </c>
      <c r="E53">
        <v>71.929000000000002</v>
      </c>
      <c r="F53">
        <v>74.537000000000006</v>
      </c>
      <c r="G53">
        <v>310.17</v>
      </c>
      <c r="H53">
        <v>166.07</v>
      </c>
      <c r="I53">
        <v>179.9</v>
      </c>
      <c r="J53">
        <v>111.91</v>
      </c>
      <c r="K53">
        <v>1.1738999999999999</v>
      </c>
      <c r="L53">
        <v>1.4249E-5</v>
      </c>
      <c r="M53">
        <v>1.5783999999999999E-2</v>
      </c>
      <c r="N53" t="s">
        <v>238</v>
      </c>
    </row>
    <row r="54" spans="1:14">
      <c r="A54">
        <v>349.54</v>
      </c>
      <c r="B54">
        <v>6</v>
      </c>
      <c r="C54">
        <v>46.572000000000003</v>
      </c>
      <c r="D54">
        <v>2.1472000000000002E-2</v>
      </c>
      <c r="E54">
        <v>71.852999999999994</v>
      </c>
      <c r="F54">
        <v>74.430000000000007</v>
      </c>
      <c r="G54">
        <v>309.22000000000003</v>
      </c>
      <c r="H54">
        <v>166.39</v>
      </c>
      <c r="I54">
        <v>181</v>
      </c>
      <c r="J54">
        <v>110.67</v>
      </c>
      <c r="K54">
        <v>1.2003999999999999</v>
      </c>
      <c r="L54">
        <v>1.4337E-5</v>
      </c>
      <c r="M54">
        <v>1.5837E-2</v>
      </c>
      <c r="N54" t="s">
        <v>238</v>
      </c>
    </row>
    <row r="55" spans="1:14">
      <c r="A55">
        <v>349.54</v>
      </c>
      <c r="B55">
        <v>6.5</v>
      </c>
      <c r="C55">
        <v>51.075000000000003</v>
      </c>
      <c r="D55">
        <v>1.9578999999999999E-2</v>
      </c>
      <c r="E55">
        <v>71.774000000000001</v>
      </c>
      <c r="F55">
        <v>74.319999999999993</v>
      </c>
      <c r="G55">
        <v>308.32</v>
      </c>
      <c r="H55">
        <v>166.72</v>
      </c>
      <c r="I55">
        <v>182.2</v>
      </c>
      <c r="J55">
        <v>109.4</v>
      </c>
      <c r="K55">
        <v>1.2283999999999999</v>
      </c>
      <c r="L55">
        <v>1.4433999999999999E-5</v>
      </c>
      <c r="M55">
        <v>1.5896E-2</v>
      </c>
      <c r="N55" t="s">
        <v>238</v>
      </c>
    </row>
    <row r="56" spans="1:14">
      <c r="A56">
        <v>349.54</v>
      </c>
      <c r="B56">
        <v>7</v>
      </c>
      <c r="C56">
        <v>55.707000000000001</v>
      </c>
      <c r="D56">
        <v>1.7951000000000002E-2</v>
      </c>
      <c r="E56">
        <v>71.691999999999993</v>
      </c>
      <c r="F56">
        <v>74.206000000000003</v>
      </c>
      <c r="G56">
        <v>307.45999999999998</v>
      </c>
      <c r="H56">
        <v>167.07</v>
      </c>
      <c r="I56">
        <v>183.5</v>
      </c>
      <c r="J56">
        <v>108.08</v>
      </c>
      <c r="K56">
        <v>1.2583</v>
      </c>
      <c r="L56">
        <v>1.454E-5</v>
      </c>
      <c r="M56">
        <v>1.5959000000000001E-2</v>
      </c>
      <c r="N56" t="s">
        <v>238</v>
      </c>
    </row>
    <row r="57" spans="1:14">
      <c r="A57">
        <v>349.54</v>
      </c>
      <c r="B57">
        <v>7.5</v>
      </c>
      <c r="C57">
        <v>60.481999999999999</v>
      </c>
      <c r="D57">
        <v>1.6534E-2</v>
      </c>
      <c r="E57">
        <v>71.608000000000004</v>
      </c>
      <c r="F57">
        <v>74.088999999999999</v>
      </c>
      <c r="G57">
        <v>306.63</v>
      </c>
      <c r="H57">
        <v>167.44</v>
      </c>
      <c r="I57">
        <v>184.93</v>
      </c>
      <c r="J57">
        <v>106.71</v>
      </c>
      <c r="K57">
        <v>1.2902</v>
      </c>
      <c r="L57">
        <v>1.4657E-5</v>
      </c>
      <c r="M57">
        <v>1.6029000000000002E-2</v>
      </c>
      <c r="N57" t="s">
        <v>238</v>
      </c>
    </row>
    <row r="58" spans="1:14">
      <c r="A58">
        <v>349.54</v>
      </c>
      <c r="B58">
        <v>8</v>
      </c>
      <c r="C58">
        <v>65.41</v>
      </c>
      <c r="D58">
        <v>1.5288E-2</v>
      </c>
      <c r="E58">
        <v>71.521000000000001</v>
      </c>
      <c r="F58">
        <v>73.966999999999999</v>
      </c>
      <c r="G58">
        <v>305.83</v>
      </c>
      <c r="H58">
        <v>167.84</v>
      </c>
      <c r="I58">
        <v>186.5</v>
      </c>
      <c r="J58">
        <v>105.3</v>
      </c>
      <c r="K58">
        <v>1.3244</v>
      </c>
      <c r="L58">
        <v>1.4785E-5</v>
      </c>
      <c r="M58">
        <v>1.6105000000000001E-2</v>
      </c>
      <c r="N58" t="s">
        <v>238</v>
      </c>
    </row>
    <row r="59" spans="1:14">
      <c r="A59">
        <v>349.54</v>
      </c>
      <c r="B59">
        <v>8.5</v>
      </c>
      <c r="C59">
        <v>70.507999999999996</v>
      </c>
      <c r="D59">
        <v>1.4182999999999999E-2</v>
      </c>
      <c r="E59">
        <v>71.430000000000007</v>
      </c>
      <c r="F59">
        <v>73.841999999999999</v>
      </c>
      <c r="G59">
        <v>305.04000000000002</v>
      </c>
      <c r="H59">
        <v>168.26</v>
      </c>
      <c r="I59">
        <v>188.24</v>
      </c>
      <c r="J59">
        <v>103.83</v>
      </c>
      <c r="K59">
        <v>1.3612</v>
      </c>
      <c r="L59">
        <v>1.4925E-5</v>
      </c>
      <c r="M59">
        <v>1.6188999999999999E-2</v>
      </c>
      <c r="N59" t="s">
        <v>238</v>
      </c>
    </row>
    <row r="60" spans="1:14">
      <c r="A60">
        <v>349.54</v>
      </c>
      <c r="B60">
        <v>9</v>
      </c>
      <c r="C60">
        <v>75.793000000000006</v>
      </c>
      <c r="D60">
        <v>1.3194000000000001E-2</v>
      </c>
      <c r="E60">
        <v>71.335999999999999</v>
      </c>
      <c r="F60">
        <v>73.710999999999999</v>
      </c>
      <c r="G60">
        <v>304.27999999999997</v>
      </c>
      <c r="H60">
        <v>168.72</v>
      </c>
      <c r="I60">
        <v>190.17</v>
      </c>
      <c r="J60">
        <v>102.3</v>
      </c>
      <c r="K60">
        <v>1.4008</v>
      </c>
      <c r="L60">
        <v>1.5075999999999999E-5</v>
      </c>
      <c r="M60">
        <v>1.6281E-2</v>
      </c>
      <c r="N60" t="s">
        <v>238</v>
      </c>
    </row>
    <row r="61" spans="1:14">
      <c r="A61">
        <v>349.54</v>
      </c>
      <c r="B61">
        <v>9.5</v>
      </c>
      <c r="C61">
        <v>81.286000000000001</v>
      </c>
      <c r="D61">
        <v>1.2302E-2</v>
      </c>
      <c r="E61">
        <v>71.236999999999995</v>
      </c>
      <c r="F61">
        <v>73.575000000000003</v>
      </c>
      <c r="G61">
        <v>303.52999999999997</v>
      </c>
      <c r="H61">
        <v>169.2</v>
      </c>
      <c r="I61">
        <v>192.33</v>
      </c>
      <c r="J61">
        <v>100.71</v>
      </c>
      <c r="K61">
        <v>1.4438</v>
      </c>
      <c r="L61">
        <v>1.5242000000000001E-5</v>
      </c>
      <c r="M61">
        <v>1.6383000000000002E-2</v>
      </c>
      <c r="N61" t="s">
        <v>238</v>
      </c>
    </row>
    <row r="62" spans="1:14">
      <c r="A62">
        <v>349.54</v>
      </c>
      <c r="B62">
        <v>10</v>
      </c>
      <c r="C62">
        <v>87.01</v>
      </c>
      <c r="D62">
        <v>1.1493E-2</v>
      </c>
      <c r="E62">
        <v>71.134</v>
      </c>
      <c r="F62">
        <v>73.433000000000007</v>
      </c>
      <c r="G62">
        <v>302.77999999999997</v>
      </c>
      <c r="H62">
        <v>169.72</v>
      </c>
      <c r="I62">
        <v>194.77</v>
      </c>
      <c r="J62">
        <v>99.039000000000001</v>
      </c>
      <c r="K62">
        <v>1.4907999999999999</v>
      </c>
      <c r="L62">
        <v>1.5421999999999999E-5</v>
      </c>
      <c r="M62">
        <v>1.6496E-2</v>
      </c>
      <c r="N62" t="s">
        <v>238</v>
      </c>
    </row>
    <row r="63" spans="1:14">
      <c r="A63">
        <v>388.38</v>
      </c>
      <c r="B63">
        <v>1</v>
      </c>
      <c r="C63">
        <v>6.2697000000000003</v>
      </c>
      <c r="D63">
        <v>0.1595</v>
      </c>
      <c r="E63">
        <v>79.114999999999995</v>
      </c>
      <c r="F63">
        <v>82.305999999999997</v>
      </c>
      <c r="G63">
        <v>344.87</v>
      </c>
      <c r="H63">
        <v>174.28</v>
      </c>
      <c r="I63">
        <v>183.1</v>
      </c>
      <c r="J63">
        <v>128.66</v>
      </c>
      <c r="K63">
        <v>0.73756999999999995</v>
      </c>
      <c r="L63">
        <v>1.5347999999999999E-5</v>
      </c>
      <c r="M63">
        <v>1.8221999999999999E-2</v>
      </c>
      <c r="N63" t="s">
        <v>238</v>
      </c>
    </row>
    <row r="64" spans="1:14">
      <c r="A64">
        <v>388.38</v>
      </c>
      <c r="B64">
        <v>1.5</v>
      </c>
      <c r="C64">
        <v>9.4626999999999999</v>
      </c>
      <c r="D64">
        <v>0.10568</v>
      </c>
      <c r="E64">
        <v>79.066999999999993</v>
      </c>
      <c r="F64">
        <v>82.238</v>
      </c>
      <c r="G64">
        <v>341.37</v>
      </c>
      <c r="H64">
        <v>174.4</v>
      </c>
      <c r="I64">
        <v>183.49</v>
      </c>
      <c r="J64">
        <v>127.96</v>
      </c>
      <c r="K64">
        <v>0.74489000000000005</v>
      </c>
      <c r="L64">
        <v>1.5376E-5</v>
      </c>
      <c r="M64">
        <v>1.8253999999999999E-2</v>
      </c>
      <c r="N64" t="s">
        <v>238</v>
      </c>
    </row>
    <row r="65" spans="1:14">
      <c r="A65">
        <v>388.38</v>
      </c>
      <c r="B65">
        <v>2</v>
      </c>
      <c r="C65">
        <v>12.696</v>
      </c>
      <c r="D65">
        <v>7.8765000000000002E-2</v>
      </c>
      <c r="E65">
        <v>79.018000000000001</v>
      </c>
      <c r="F65">
        <v>82.168999999999997</v>
      </c>
      <c r="G65">
        <v>338.85</v>
      </c>
      <c r="H65">
        <v>174.53</v>
      </c>
      <c r="I65">
        <v>183.89</v>
      </c>
      <c r="J65">
        <v>127.24</v>
      </c>
      <c r="K65">
        <v>0.75239</v>
      </c>
      <c r="L65">
        <v>1.5409000000000001E-5</v>
      </c>
      <c r="M65">
        <v>1.8286E-2</v>
      </c>
      <c r="N65" t="s">
        <v>238</v>
      </c>
    </row>
    <row r="66" spans="1:14">
      <c r="A66">
        <v>388.38</v>
      </c>
      <c r="B66">
        <v>2.5</v>
      </c>
      <c r="C66">
        <v>15.971</v>
      </c>
      <c r="D66">
        <v>6.2613000000000002E-2</v>
      </c>
      <c r="E66">
        <v>78.968000000000004</v>
      </c>
      <c r="F66">
        <v>82.099000000000004</v>
      </c>
      <c r="G66">
        <v>336.87</v>
      </c>
      <c r="H66">
        <v>174.66</v>
      </c>
      <c r="I66">
        <v>184.32</v>
      </c>
      <c r="J66">
        <v>126.52</v>
      </c>
      <c r="K66">
        <v>0.7601</v>
      </c>
      <c r="L66">
        <v>1.5446000000000001E-5</v>
      </c>
      <c r="M66">
        <v>1.8319999999999999E-2</v>
      </c>
      <c r="N66" t="s">
        <v>238</v>
      </c>
    </row>
    <row r="67" spans="1:14">
      <c r="A67">
        <v>388.38</v>
      </c>
      <c r="B67">
        <v>3</v>
      </c>
      <c r="C67">
        <v>19.29</v>
      </c>
      <c r="D67">
        <v>5.1840999999999998E-2</v>
      </c>
      <c r="E67">
        <v>78.918000000000006</v>
      </c>
      <c r="F67">
        <v>82.028999999999996</v>
      </c>
      <c r="G67">
        <v>335.22</v>
      </c>
      <c r="H67">
        <v>174.79</v>
      </c>
      <c r="I67">
        <v>184.75</v>
      </c>
      <c r="J67">
        <v>125.78</v>
      </c>
      <c r="K67">
        <v>0.76802000000000004</v>
      </c>
      <c r="L67">
        <v>1.5488000000000001E-5</v>
      </c>
      <c r="M67">
        <v>1.8355E-2</v>
      </c>
      <c r="N67" t="s">
        <v>238</v>
      </c>
    </row>
    <row r="68" spans="1:14">
      <c r="A68">
        <v>388.38</v>
      </c>
      <c r="B68">
        <v>3.5</v>
      </c>
      <c r="C68">
        <v>22.652999999999999</v>
      </c>
      <c r="D68">
        <v>4.4144999999999997E-2</v>
      </c>
      <c r="E68">
        <v>78.867000000000004</v>
      </c>
      <c r="F68">
        <v>81.956999999999994</v>
      </c>
      <c r="G68">
        <v>333.81</v>
      </c>
      <c r="H68">
        <v>174.93</v>
      </c>
      <c r="I68">
        <v>185.21</v>
      </c>
      <c r="J68">
        <v>125.04</v>
      </c>
      <c r="K68">
        <v>0.77615000000000001</v>
      </c>
      <c r="L68">
        <v>1.5534999999999999E-5</v>
      </c>
      <c r="M68">
        <v>1.8391999999999999E-2</v>
      </c>
      <c r="N68" t="s">
        <v>238</v>
      </c>
    </row>
    <row r="69" spans="1:14">
      <c r="A69">
        <v>388.38</v>
      </c>
      <c r="B69">
        <v>4</v>
      </c>
      <c r="C69">
        <v>26.062000000000001</v>
      </c>
      <c r="D69">
        <v>3.8370000000000001E-2</v>
      </c>
      <c r="E69">
        <v>78.814999999999998</v>
      </c>
      <c r="F69">
        <v>81.885000000000005</v>
      </c>
      <c r="G69">
        <v>332.56</v>
      </c>
      <c r="H69">
        <v>175.07</v>
      </c>
      <c r="I69">
        <v>185.69</v>
      </c>
      <c r="J69">
        <v>124.28</v>
      </c>
      <c r="K69">
        <v>0.78451000000000004</v>
      </c>
      <c r="L69">
        <v>1.5586E-5</v>
      </c>
      <c r="M69">
        <v>1.8429999999999998E-2</v>
      </c>
      <c r="N69" t="s">
        <v>238</v>
      </c>
    </row>
    <row r="70" spans="1:14">
      <c r="A70">
        <v>388.38</v>
      </c>
      <c r="B70">
        <v>4.5</v>
      </c>
      <c r="C70">
        <v>29.52</v>
      </c>
      <c r="D70">
        <v>3.3875000000000002E-2</v>
      </c>
      <c r="E70">
        <v>78.762</v>
      </c>
      <c r="F70">
        <v>81.811999999999998</v>
      </c>
      <c r="G70">
        <v>331.44</v>
      </c>
      <c r="H70">
        <v>175.21</v>
      </c>
      <c r="I70">
        <v>186.18</v>
      </c>
      <c r="J70">
        <v>123.52</v>
      </c>
      <c r="K70">
        <v>0.79310999999999998</v>
      </c>
      <c r="L70">
        <v>1.5642E-5</v>
      </c>
      <c r="M70">
        <v>1.847E-2</v>
      </c>
      <c r="N70" t="s">
        <v>238</v>
      </c>
    </row>
    <row r="71" spans="1:14">
      <c r="A71">
        <v>388.38</v>
      </c>
      <c r="B71">
        <v>5</v>
      </c>
      <c r="C71">
        <v>33.027999999999999</v>
      </c>
      <c r="D71">
        <v>3.0277999999999999E-2</v>
      </c>
      <c r="E71">
        <v>78.709000000000003</v>
      </c>
      <c r="F71">
        <v>81.736999999999995</v>
      </c>
      <c r="G71">
        <v>330.43</v>
      </c>
      <c r="H71">
        <v>175.36</v>
      </c>
      <c r="I71">
        <v>186.7</v>
      </c>
      <c r="J71">
        <v>122.75</v>
      </c>
      <c r="K71">
        <v>0.80196000000000001</v>
      </c>
      <c r="L71">
        <v>1.5702999999999999E-5</v>
      </c>
      <c r="M71">
        <v>1.8512000000000001E-2</v>
      </c>
      <c r="N71" t="s">
        <v>238</v>
      </c>
    </row>
    <row r="72" spans="1:14">
      <c r="A72">
        <v>388.38</v>
      </c>
      <c r="B72">
        <v>5.5</v>
      </c>
      <c r="C72">
        <v>36.587000000000003</v>
      </c>
      <c r="D72">
        <v>2.7331999999999999E-2</v>
      </c>
      <c r="E72">
        <v>78.655000000000001</v>
      </c>
      <c r="F72">
        <v>81.662000000000006</v>
      </c>
      <c r="G72">
        <v>329.49</v>
      </c>
      <c r="H72">
        <v>175.52</v>
      </c>
      <c r="I72">
        <v>187.24</v>
      </c>
      <c r="J72">
        <v>121.96</v>
      </c>
      <c r="K72">
        <v>0.81106</v>
      </c>
      <c r="L72">
        <v>1.5769000000000001E-5</v>
      </c>
      <c r="M72">
        <v>1.8554999999999999E-2</v>
      </c>
      <c r="N72" t="s">
        <v>238</v>
      </c>
    </row>
    <row r="73" spans="1:14">
      <c r="A73">
        <v>388.38</v>
      </c>
      <c r="B73">
        <v>6</v>
      </c>
      <c r="C73">
        <v>40.201000000000001</v>
      </c>
      <c r="D73">
        <v>2.4875000000000001E-2</v>
      </c>
      <c r="E73">
        <v>78.599999999999994</v>
      </c>
      <c r="F73">
        <v>81.585999999999999</v>
      </c>
      <c r="G73">
        <v>328.63</v>
      </c>
      <c r="H73">
        <v>175.68</v>
      </c>
      <c r="I73">
        <v>187.81</v>
      </c>
      <c r="J73">
        <v>121.16</v>
      </c>
      <c r="K73">
        <v>0.82043999999999995</v>
      </c>
      <c r="L73">
        <v>1.5840000000000001E-5</v>
      </c>
      <c r="M73">
        <v>1.8599999999999998E-2</v>
      </c>
      <c r="N73" t="s">
        <v>238</v>
      </c>
    </row>
    <row r="74" spans="1:14">
      <c r="A74">
        <v>388.38</v>
      </c>
      <c r="B74">
        <v>6.5</v>
      </c>
      <c r="C74">
        <v>43.87</v>
      </c>
      <c r="D74">
        <v>2.2794999999999999E-2</v>
      </c>
      <c r="E74">
        <v>78.543999999999997</v>
      </c>
      <c r="F74">
        <v>81.507999999999996</v>
      </c>
      <c r="G74">
        <v>327.81</v>
      </c>
      <c r="H74">
        <v>175.84</v>
      </c>
      <c r="I74">
        <v>188.4</v>
      </c>
      <c r="J74">
        <v>120.36</v>
      </c>
      <c r="K74">
        <v>0.83011000000000001</v>
      </c>
      <c r="L74">
        <v>1.5917E-5</v>
      </c>
      <c r="M74">
        <v>1.8647E-2</v>
      </c>
      <c r="N74" t="s">
        <v>238</v>
      </c>
    </row>
    <row r="75" spans="1:14">
      <c r="A75">
        <v>388.38</v>
      </c>
      <c r="B75">
        <v>7</v>
      </c>
      <c r="C75">
        <v>47.597999999999999</v>
      </c>
      <c r="D75">
        <v>2.1009E-2</v>
      </c>
      <c r="E75">
        <v>78.486999999999995</v>
      </c>
      <c r="F75">
        <v>81.429000000000002</v>
      </c>
      <c r="G75">
        <v>327.05</v>
      </c>
      <c r="H75">
        <v>176.01</v>
      </c>
      <c r="I75">
        <v>189.02</v>
      </c>
      <c r="J75">
        <v>119.54</v>
      </c>
      <c r="K75">
        <v>0.84006999999999998</v>
      </c>
      <c r="L75">
        <v>1.5998000000000002E-5</v>
      </c>
      <c r="M75">
        <v>1.8696000000000001E-2</v>
      </c>
      <c r="N75" t="s">
        <v>238</v>
      </c>
    </row>
    <row r="76" spans="1:14">
      <c r="A76">
        <v>388.38</v>
      </c>
      <c r="B76">
        <v>7.5</v>
      </c>
      <c r="C76">
        <v>51.387</v>
      </c>
      <c r="D76">
        <v>1.9460000000000002E-2</v>
      </c>
      <c r="E76">
        <v>78.429000000000002</v>
      </c>
      <c r="F76">
        <v>81.349000000000004</v>
      </c>
      <c r="G76">
        <v>326.32</v>
      </c>
      <c r="H76">
        <v>176.19</v>
      </c>
      <c r="I76">
        <v>189.68</v>
      </c>
      <c r="J76">
        <v>118.7</v>
      </c>
      <c r="K76">
        <v>0.85035000000000005</v>
      </c>
      <c r="L76">
        <v>1.6084999999999999E-5</v>
      </c>
      <c r="M76">
        <v>1.8747E-2</v>
      </c>
      <c r="N76" t="s">
        <v>238</v>
      </c>
    </row>
    <row r="77" spans="1:14">
      <c r="A77">
        <v>388.38</v>
      </c>
      <c r="B77">
        <v>8</v>
      </c>
      <c r="C77">
        <v>55.238999999999997</v>
      </c>
      <c r="D77">
        <v>1.8103000000000001E-2</v>
      </c>
      <c r="E77">
        <v>78.370999999999995</v>
      </c>
      <c r="F77">
        <v>81.268000000000001</v>
      </c>
      <c r="G77">
        <v>325.63</v>
      </c>
      <c r="H77">
        <v>176.37</v>
      </c>
      <c r="I77">
        <v>190.36</v>
      </c>
      <c r="J77">
        <v>117.86</v>
      </c>
      <c r="K77">
        <v>0.86095999999999995</v>
      </c>
      <c r="L77">
        <v>1.6178E-5</v>
      </c>
      <c r="M77">
        <v>1.8800000000000001E-2</v>
      </c>
      <c r="N77" t="s">
        <v>238</v>
      </c>
    </row>
    <row r="78" spans="1:14">
      <c r="A78">
        <v>388.38</v>
      </c>
      <c r="B78">
        <v>8.5</v>
      </c>
      <c r="C78">
        <v>59.158000000000001</v>
      </c>
      <c r="D78">
        <v>1.6903999999999999E-2</v>
      </c>
      <c r="E78">
        <v>78.311000000000007</v>
      </c>
      <c r="F78">
        <v>81.185000000000002</v>
      </c>
      <c r="G78">
        <v>324.95999999999998</v>
      </c>
      <c r="H78">
        <v>176.56</v>
      </c>
      <c r="I78">
        <v>191.08</v>
      </c>
      <c r="J78">
        <v>117</v>
      </c>
      <c r="K78">
        <v>0.87192000000000003</v>
      </c>
      <c r="L78">
        <v>1.6276000000000001E-5</v>
      </c>
      <c r="M78">
        <v>1.8856000000000001E-2</v>
      </c>
      <c r="N78" t="s">
        <v>238</v>
      </c>
    </row>
    <row r="79" spans="1:14">
      <c r="A79">
        <v>388.38</v>
      </c>
      <c r="B79">
        <v>9</v>
      </c>
      <c r="C79">
        <v>63.146000000000001</v>
      </c>
      <c r="D79">
        <v>1.5835999999999999E-2</v>
      </c>
      <c r="E79">
        <v>78.25</v>
      </c>
      <c r="F79">
        <v>81.100999999999999</v>
      </c>
      <c r="G79">
        <v>324.33</v>
      </c>
      <c r="H79">
        <v>176.76</v>
      </c>
      <c r="I79">
        <v>191.84</v>
      </c>
      <c r="J79">
        <v>116.13</v>
      </c>
      <c r="K79">
        <v>0.88324999999999998</v>
      </c>
      <c r="L79">
        <v>1.6379999999999999E-5</v>
      </c>
      <c r="M79">
        <v>1.8914E-2</v>
      </c>
      <c r="N79" t="s">
        <v>238</v>
      </c>
    </row>
    <row r="80" spans="1:14">
      <c r="A80">
        <v>388.38</v>
      </c>
      <c r="B80">
        <v>9.5</v>
      </c>
      <c r="C80">
        <v>67.206000000000003</v>
      </c>
      <c r="D80">
        <v>1.4880000000000001E-2</v>
      </c>
      <c r="E80">
        <v>78.188000000000002</v>
      </c>
      <c r="F80">
        <v>81.016000000000005</v>
      </c>
      <c r="G80">
        <v>323.70999999999998</v>
      </c>
      <c r="H80">
        <v>176.96</v>
      </c>
      <c r="I80">
        <v>192.63</v>
      </c>
      <c r="J80">
        <v>115.24</v>
      </c>
      <c r="K80">
        <v>0.89497000000000004</v>
      </c>
      <c r="L80">
        <v>1.649E-5</v>
      </c>
      <c r="M80">
        <v>1.8974999999999999E-2</v>
      </c>
      <c r="N80" t="s">
        <v>238</v>
      </c>
    </row>
    <row r="81" spans="1:14">
      <c r="A81">
        <v>388.38</v>
      </c>
      <c r="B81">
        <v>10</v>
      </c>
      <c r="C81">
        <v>71.343000000000004</v>
      </c>
      <c r="D81">
        <v>1.4017E-2</v>
      </c>
      <c r="E81">
        <v>78.125</v>
      </c>
      <c r="F81">
        <v>80.929000000000002</v>
      </c>
      <c r="G81">
        <v>323.11</v>
      </c>
      <c r="H81">
        <v>177.17</v>
      </c>
      <c r="I81">
        <v>193.47</v>
      </c>
      <c r="J81">
        <v>114.34</v>
      </c>
      <c r="K81">
        <v>0.90708999999999995</v>
      </c>
      <c r="L81">
        <v>1.6606999999999999E-5</v>
      </c>
      <c r="M81">
        <v>1.9037999999999999E-2</v>
      </c>
      <c r="N81" t="s">
        <v>238</v>
      </c>
    </row>
    <row r="82" spans="1:14">
      <c r="A82">
        <v>427.22</v>
      </c>
      <c r="B82">
        <v>1</v>
      </c>
      <c r="C82">
        <v>5.68</v>
      </c>
      <c r="D82">
        <v>0.17605999999999999</v>
      </c>
      <c r="E82">
        <v>86.078000000000003</v>
      </c>
      <c r="F82">
        <v>89.6</v>
      </c>
      <c r="G82">
        <v>362.76</v>
      </c>
      <c r="H82">
        <v>183.71</v>
      </c>
      <c r="I82">
        <v>192.4</v>
      </c>
      <c r="J82">
        <v>135.21</v>
      </c>
      <c r="K82">
        <v>0.57171000000000005</v>
      </c>
      <c r="L82">
        <v>1.6826000000000001E-5</v>
      </c>
      <c r="M82">
        <v>2.103E-2</v>
      </c>
      <c r="N82" t="s">
        <v>238</v>
      </c>
    </row>
    <row r="83" spans="1:14">
      <c r="A83">
        <v>427.22</v>
      </c>
      <c r="B83">
        <v>1.5</v>
      </c>
      <c r="C83">
        <v>8.5570000000000004</v>
      </c>
      <c r="D83">
        <v>0.11686000000000001</v>
      </c>
      <c r="E83">
        <v>86.037999999999997</v>
      </c>
      <c r="F83">
        <v>89.545000000000002</v>
      </c>
      <c r="G83">
        <v>359.3</v>
      </c>
      <c r="H83">
        <v>183.79</v>
      </c>
      <c r="I83">
        <v>192.68</v>
      </c>
      <c r="J83">
        <v>134.68</v>
      </c>
      <c r="K83">
        <v>0.57511999999999996</v>
      </c>
      <c r="L83">
        <v>1.6860000000000001E-5</v>
      </c>
      <c r="M83">
        <v>2.1068E-2</v>
      </c>
      <c r="N83" t="s">
        <v>238</v>
      </c>
    </row>
    <row r="84" spans="1:14">
      <c r="A84">
        <v>427.22</v>
      </c>
      <c r="B84">
        <v>2</v>
      </c>
      <c r="C84">
        <v>11.459</v>
      </c>
      <c r="D84">
        <v>8.7263999999999994E-2</v>
      </c>
      <c r="E84">
        <v>85.998000000000005</v>
      </c>
      <c r="F84">
        <v>89.489000000000004</v>
      </c>
      <c r="G84">
        <v>356.81</v>
      </c>
      <c r="H84">
        <v>183.87</v>
      </c>
      <c r="I84">
        <v>192.96</v>
      </c>
      <c r="J84">
        <v>134.16</v>
      </c>
      <c r="K84">
        <v>0.57859000000000005</v>
      </c>
      <c r="L84">
        <v>1.6898E-5</v>
      </c>
      <c r="M84">
        <v>2.1106E-2</v>
      </c>
      <c r="N84" t="s">
        <v>238</v>
      </c>
    </row>
    <row r="85" spans="1:14">
      <c r="A85">
        <v>427.22</v>
      </c>
      <c r="B85">
        <v>2.5</v>
      </c>
      <c r="C85">
        <v>14.388</v>
      </c>
      <c r="D85">
        <v>6.9502999999999995E-2</v>
      </c>
      <c r="E85">
        <v>85.957999999999998</v>
      </c>
      <c r="F85">
        <v>89.433000000000007</v>
      </c>
      <c r="G85">
        <v>354.86</v>
      </c>
      <c r="H85">
        <v>183.95</v>
      </c>
      <c r="I85">
        <v>193.25</v>
      </c>
      <c r="J85">
        <v>133.63</v>
      </c>
      <c r="K85">
        <v>0.58209999999999995</v>
      </c>
      <c r="L85">
        <v>1.6937999999999999E-5</v>
      </c>
      <c r="M85">
        <v>2.1145000000000001E-2</v>
      </c>
      <c r="N85" t="s">
        <v>238</v>
      </c>
    </row>
    <row r="86" spans="1:14">
      <c r="A86">
        <v>427.22</v>
      </c>
      <c r="B86">
        <v>3</v>
      </c>
      <c r="C86">
        <v>17.343</v>
      </c>
      <c r="D86">
        <v>5.7660999999999997E-2</v>
      </c>
      <c r="E86">
        <v>85.917000000000002</v>
      </c>
      <c r="F86">
        <v>89.376999999999995</v>
      </c>
      <c r="G86">
        <v>353.25</v>
      </c>
      <c r="H86">
        <v>184.03</v>
      </c>
      <c r="I86">
        <v>193.55</v>
      </c>
      <c r="J86">
        <v>133.1</v>
      </c>
      <c r="K86">
        <v>0.58567000000000002</v>
      </c>
      <c r="L86">
        <v>1.6982000000000001E-5</v>
      </c>
      <c r="M86">
        <v>2.1184999999999999E-2</v>
      </c>
      <c r="N86" t="s">
        <v>238</v>
      </c>
    </row>
    <row r="87" spans="1:14">
      <c r="A87">
        <v>427.22</v>
      </c>
      <c r="B87">
        <v>3.5</v>
      </c>
      <c r="C87">
        <v>20.324999999999999</v>
      </c>
      <c r="D87">
        <v>4.9201000000000002E-2</v>
      </c>
      <c r="E87">
        <v>85.875</v>
      </c>
      <c r="F87">
        <v>89.32</v>
      </c>
      <c r="G87">
        <v>351.87</v>
      </c>
      <c r="H87">
        <v>184.12</v>
      </c>
      <c r="I87">
        <v>193.85</v>
      </c>
      <c r="J87">
        <v>132.56</v>
      </c>
      <c r="K87">
        <v>0.58928000000000003</v>
      </c>
      <c r="L87">
        <v>1.7030000000000001E-5</v>
      </c>
      <c r="M87">
        <v>2.1225999999999998E-2</v>
      </c>
      <c r="N87" t="s">
        <v>238</v>
      </c>
    </row>
    <row r="88" spans="1:14">
      <c r="A88">
        <v>427.22</v>
      </c>
      <c r="B88">
        <v>4</v>
      </c>
      <c r="C88">
        <v>23.334</v>
      </c>
      <c r="D88">
        <v>4.2854999999999997E-2</v>
      </c>
      <c r="E88">
        <v>85.834000000000003</v>
      </c>
      <c r="F88">
        <v>89.263000000000005</v>
      </c>
      <c r="G88">
        <v>350.66</v>
      </c>
      <c r="H88">
        <v>184.2</v>
      </c>
      <c r="I88">
        <v>194.17</v>
      </c>
      <c r="J88">
        <v>132.02000000000001</v>
      </c>
      <c r="K88">
        <v>0.59294999999999998</v>
      </c>
      <c r="L88">
        <v>1.7079999999999999E-5</v>
      </c>
      <c r="M88">
        <v>2.1267000000000001E-2</v>
      </c>
      <c r="N88" t="s">
        <v>238</v>
      </c>
    </row>
    <row r="89" spans="1:14">
      <c r="A89">
        <v>427.22</v>
      </c>
      <c r="B89">
        <v>4.5</v>
      </c>
      <c r="C89">
        <v>26.372</v>
      </c>
      <c r="D89">
        <v>3.7919000000000001E-2</v>
      </c>
      <c r="E89">
        <v>85.792000000000002</v>
      </c>
      <c r="F89">
        <v>89.204999999999998</v>
      </c>
      <c r="G89">
        <v>349.58</v>
      </c>
      <c r="H89">
        <v>184.29</v>
      </c>
      <c r="I89">
        <v>194.49</v>
      </c>
      <c r="J89">
        <v>131.47999999999999</v>
      </c>
      <c r="K89">
        <v>0.59667000000000003</v>
      </c>
      <c r="L89">
        <v>1.7133999999999999E-5</v>
      </c>
      <c r="M89">
        <v>2.1308000000000001E-2</v>
      </c>
      <c r="N89" t="s">
        <v>238</v>
      </c>
    </row>
    <row r="90" spans="1:14">
      <c r="A90">
        <v>427.22</v>
      </c>
      <c r="B90">
        <v>5</v>
      </c>
      <c r="C90">
        <v>29.439</v>
      </c>
      <c r="D90">
        <v>3.3967999999999998E-2</v>
      </c>
      <c r="E90">
        <v>85.748999999999995</v>
      </c>
      <c r="F90">
        <v>89.147000000000006</v>
      </c>
      <c r="G90">
        <v>348.6</v>
      </c>
      <c r="H90">
        <v>184.38</v>
      </c>
      <c r="I90">
        <v>194.82</v>
      </c>
      <c r="J90">
        <v>130.94</v>
      </c>
      <c r="K90">
        <v>0.60045000000000004</v>
      </c>
      <c r="L90">
        <v>1.7190999999999999E-5</v>
      </c>
      <c r="M90">
        <v>2.1350999999999998E-2</v>
      </c>
      <c r="N90" t="s">
        <v>238</v>
      </c>
    </row>
    <row r="91" spans="1:14">
      <c r="A91">
        <v>427.22</v>
      </c>
      <c r="B91">
        <v>5.5</v>
      </c>
      <c r="C91">
        <v>32.536000000000001</v>
      </c>
      <c r="D91">
        <v>3.0735999999999999E-2</v>
      </c>
      <c r="E91">
        <v>85.706000000000003</v>
      </c>
      <c r="F91">
        <v>89.087999999999994</v>
      </c>
      <c r="G91">
        <v>347.71</v>
      </c>
      <c r="H91">
        <v>184.47</v>
      </c>
      <c r="I91">
        <v>195.16</v>
      </c>
      <c r="J91">
        <v>130.38999999999999</v>
      </c>
      <c r="K91">
        <v>0.60428999999999999</v>
      </c>
      <c r="L91">
        <v>1.7252E-5</v>
      </c>
      <c r="M91">
        <v>2.1394E-2</v>
      </c>
      <c r="N91" t="s">
        <v>238</v>
      </c>
    </row>
    <row r="92" spans="1:14">
      <c r="A92">
        <v>427.22</v>
      </c>
      <c r="B92">
        <v>6</v>
      </c>
      <c r="C92">
        <v>35.661999999999999</v>
      </c>
      <c r="D92">
        <v>2.8041E-2</v>
      </c>
      <c r="E92">
        <v>85.662999999999997</v>
      </c>
      <c r="F92">
        <v>89.028999999999996</v>
      </c>
      <c r="G92">
        <v>346.89</v>
      </c>
      <c r="H92">
        <v>184.57</v>
      </c>
      <c r="I92">
        <v>195.51</v>
      </c>
      <c r="J92">
        <v>129.83000000000001</v>
      </c>
      <c r="K92">
        <v>0.60818000000000005</v>
      </c>
      <c r="L92">
        <v>1.7316000000000002E-5</v>
      </c>
      <c r="M92">
        <v>2.1437000000000001E-2</v>
      </c>
      <c r="N92" t="s">
        <v>238</v>
      </c>
    </row>
    <row r="93" spans="1:14">
      <c r="A93">
        <v>427.22</v>
      </c>
      <c r="B93">
        <v>6.5</v>
      </c>
      <c r="C93">
        <v>38.82</v>
      </c>
      <c r="D93">
        <v>2.5760000000000002E-2</v>
      </c>
      <c r="E93">
        <v>85.62</v>
      </c>
      <c r="F93">
        <v>88.968999999999994</v>
      </c>
      <c r="G93">
        <v>346.12</v>
      </c>
      <c r="H93">
        <v>184.66</v>
      </c>
      <c r="I93">
        <v>195.87</v>
      </c>
      <c r="J93">
        <v>129.27000000000001</v>
      </c>
      <c r="K93">
        <v>0.61212999999999995</v>
      </c>
      <c r="L93">
        <v>1.7384000000000002E-5</v>
      </c>
      <c r="M93">
        <v>2.1482000000000001E-2</v>
      </c>
      <c r="N93" t="s">
        <v>238</v>
      </c>
    </row>
    <row r="94" spans="1:14">
      <c r="A94">
        <v>427.22</v>
      </c>
      <c r="B94">
        <v>7</v>
      </c>
      <c r="C94">
        <v>42.01</v>
      </c>
      <c r="D94">
        <v>2.3803999999999999E-2</v>
      </c>
      <c r="E94">
        <v>85.575999999999993</v>
      </c>
      <c r="F94">
        <v>88.909000000000006</v>
      </c>
      <c r="G94">
        <v>345.4</v>
      </c>
      <c r="H94">
        <v>184.76</v>
      </c>
      <c r="I94">
        <v>196.24</v>
      </c>
      <c r="J94">
        <v>128.71</v>
      </c>
      <c r="K94">
        <v>0.61614000000000002</v>
      </c>
      <c r="L94">
        <v>1.7455000000000001E-5</v>
      </c>
      <c r="M94">
        <v>2.1527000000000001E-2</v>
      </c>
      <c r="N94" t="s">
        <v>238</v>
      </c>
    </row>
    <row r="95" spans="1:14">
      <c r="A95">
        <v>427.22</v>
      </c>
      <c r="B95">
        <v>7.5</v>
      </c>
      <c r="C95">
        <v>45.231999999999999</v>
      </c>
      <c r="D95">
        <v>2.2107999999999999E-2</v>
      </c>
      <c r="E95">
        <v>85.531000000000006</v>
      </c>
      <c r="F95">
        <v>88.847999999999999</v>
      </c>
      <c r="G95">
        <v>344.72</v>
      </c>
      <c r="H95">
        <v>184.86</v>
      </c>
      <c r="I95">
        <v>196.62</v>
      </c>
      <c r="J95">
        <v>128.15</v>
      </c>
      <c r="K95">
        <v>0.62021000000000004</v>
      </c>
      <c r="L95">
        <v>1.7529000000000001E-5</v>
      </c>
      <c r="M95">
        <v>2.1572999999999998E-2</v>
      </c>
      <c r="N95" t="s">
        <v>238</v>
      </c>
    </row>
    <row r="96" spans="1:14">
      <c r="A96">
        <v>427.22</v>
      </c>
      <c r="B96">
        <v>8</v>
      </c>
      <c r="C96">
        <v>48.487000000000002</v>
      </c>
      <c r="D96">
        <v>2.0624E-2</v>
      </c>
      <c r="E96">
        <v>85.486000000000004</v>
      </c>
      <c r="F96">
        <v>88.787000000000006</v>
      </c>
      <c r="G96">
        <v>344.07</v>
      </c>
      <c r="H96">
        <v>184.96</v>
      </c>
      <c r="I96">
        <v>197.01</v>
      </c>
      <c r="J96">
        <v>127.58</v>
      </c>
      <c r="K96">
        <v>0.62434000000000001</v>
      </c>
      <c r="L96">
        <v>1.7606999999999999E-5</v>
      </c>
      <c r="M96">
        <v>2.162E-2</v>
      </c>
      <c r="N96" t="s">
        <v>238</v>
      </c>
    </row>
    <row r="97" spans="1:14">
      <c r="A97">
        <v>427.22</v>
      </c>
      <c r="B97">
        <v>8.5</v>
      </c>
      <c r="C97">
        <v>51.776000000000003</v>
      </c>
      <c r="D97">
        <v>1.9314000000000001E-2</v>
      </c>
      <c r="E97">
        <v>85.441000000000003</v>
      </c>
      <c r="F97">
        <v>88.724999999999994</v>
      </c>
      <c r="G97">
        <v>343.46</v>
      </c>
      <c r="H97">
        <v>185.06</v>
      </c>
      <c r="I97">
        <v>197.42</v>
      </c>
      <c r="J97">
        <v>127.01</v>
      </c>
      <c r="K97">
        <v>0.62853000000000003</v>
      </c>
      <c r="L97">
        <v>1.7689E-5</v>
      </c>
      <c r="M97">
        <v>2.1668E-2</v>
      </c>
      <c r="N97" t="s">
        <v>238</v>
      </c>
    </row>
    <row r="98" spans="1:14">
      <c r="A98">
        <v>427.22</v>
      </c>
      <c r="B98">
        <v>9</v>
      </c>
      <c r="C98">
        <v>55.1</v>
      </c>
      <c r="D98">
        <v>1.8148999999999998E-2</v>
      </c>
      <c r="E98">
        <v>85.394999999999996</v>
      </c>
      <c r="F98">
        <v>88.662999999999997</v>
      </c>
      <c r="G98">
        <v>342.88</v>
      </c>
      <c r="H98">
        <v>185.16</v>
      </c>
      <c r="I98">
        <v>197.83</v>
      </c>
      <c r="J98">
        <v>126.43</v>
      </c>
      <c r="K98">
        <v>0.63278000000000001</v>
      </c>
      <c r="L98">
        <v>1.7774E-5</v>
      </c>
      <c r="M98">
        <v>2.1717E-2</v>
      </c>
      <c r="N98" t="s">
        <v>238</v>
      </c>
    </row>
    <row r="99" spans="1:14">
      <c r="A99">
        <v>427.22</v>
      </c>
      <c r="B99">
        <v>9.5</v>
      </c>
      <c r="C99">
        <v>58.46</v>
      </c>
      <c r="D99">
        <v>1.7106E-2</v>
      </c>
      <c r="E99">
        <v>85.349000000000004</v>
      </c>
      <c r="F99">
        <v>88.6</v>
      </c>
      <c r="G99">
        <v>342.32</v>
      </c>
      <c r="H99">
        <v>185.27</v>
      </c>
      <c r="I99">
        <v>198.26</v>
      </c>
      <c r="J99">
        <v>125.85</v>
      </c>
      <c r="K99">
        <v>0.6371</v>
      </c>
      <c r="L99">
        <v>1.7863000000000002E-5</v>
      </c>
      <c r="M99">
        <v>2.1766000000000001E-2</v>
      </c>
      <c r="N99" t="s">
        <v>238</v>
      </c>
    </row>
    <row r="100" spans="1:14">
      <c r="A100">
        <v>427.22</v>
      </c>
      <c r="B100">
        <v>10</v>
      </c>
      <c r="C100">
        <v>61.856999999999999</v>
      </c>
      <c r="D100">
        <v>1.6166E-2</v>
      </c>
      <c r="E100">
        <v>85.302999999999997</v>
      </c>
      <c r="F100">
        <v>88.536000000000001</v>
      </c>
      <c r="G100">
        <v>341.78</v>
      </c>
      <c r="H100">
        <v>185.37</v>
      </c>
      <c r="I100">
        <v>198.7</v>
      </c>
      <c r="J100">
        <v>125.27</v>
      </c>
      <c r="K100">
        <v>0.64149</v>
      </c>
      <c r="L100">
        <v>1.7955999999999999E-5</v>
      </c>
      <c r="M100">
        <v>2.1817E-2</v>
      </c>
      <c r="N100" t="s">
        <v>238</v>
      </c>
    </row>
    <row r="101" spans="1:14">
      <c r="A101">
        <v>466.06</v>
      </c>
      <c r="B101">
        <v>1</v>
      </c>
      <c r="C101">
        <v>5.1943000000000001</v>
      </c>
      <c r="D101">
        <v>0.19252</v>
      </c>
      <c r="E101">
        <v>93.388000000000005</v>
      </c>
      <c r="F101">
        <v>97.239000000000004</v>
      </c>
      <c r="G101">
        <v>379.87</v>
      </c>
      <c r="H101">
        <v>192.23</v>
      </c>
      <c r="I101">
        <v>200.83</v>
      </c>
      <c r="J101">
        <v>141.38999999999999</v>
      </c>
      <c r="K101">
        <v>0.45669999999999999</v>
      </c>
      <c r="L101">
        <v>1.8255000000000001E-5</v>
      </c>
      <c r="M101">
        <v>2.3858000000000001E-2</v>
      </c>
      <c r="N101" t="s">
        <v>238</v>
      </c>
    </row>
    <row r="102" spans="1:14">
      <c r="A102">
        <v>466.06</v>
      </c>
      <c r="B102">
        <v>1.5</v>
      </c>
      <c r="C102">
        <v>7.8156999999999996</v>
      </c>
      <c r="D102">
        <v>0.12795000000000001</v>
      </c>
      <c r="E102">
        <v>93.353999999999999</v>
      </c>
      <c r="F102">
        <v>97.192999999999998</v>
      </c>
      <c r="G102">
        <v>376.43</v>
      </c>
      <c r="H102">
        <v>192.28</v>
      </c>
      <c r="I102">
        <v>201.04</v>
      </c>
      <c r="J102">
        <v>141</v>
      </c>
      <c r="K102">
        <v>0.45835999999999999</v>
      </c>
      <c r="L102">
        <v>1.8292999999999999E-5</v>
      </c>
      <c r="M102">
        <v>2.3900999999999999E-2</v>
      </c>
      <c r="N102" t="s">
        <v>238</v>
      </c>
    </row>
    <row r="103" spans="1:14">
      <c r="A103">
        <v>466.06</v>
      </c>
      <c r="B103">
        <v>2</v>
      </c>
      <c r="C103">
        <v>10.454000000000001</v>
      </c>
      <c r="D103">
        <v>9.5659999999999995E-2</v>
      </c>
      <c r="E103">
        <v>93.32</v>
      </c>
      <c r="F103">
        <v>97.147000000000006</v>
      </c>
      <c r="G103">
        <v>373.96</v>
      </c>
      <c r="H103">
        <v>192.33</v>
      </c>
      <c r="I103">
        <v>201.25</v>
      </c>
      <c r="J103">
        <v>140.61000000000001</v>
      </c>
      <c r="K103">
        <v>0.46002999999999999</v>
      </c>
      <c r="L103">
        <v>1.8332E-5</v>
      </c>
      <c r="M103">
        <v>2.3945999999999999E-2</v>
      </c>
      <c r="N103" t="s">
        <v>238</v>
      </c>
    </row>
    <row r="104" spans="1:14">
      <c r="A104">
        <v>466.06</v>
      </c>
      <c r="B104">
        <v>2.5</v>
      </c>
      <c r="C104">
        <v>13.108000000000001</v>
      </c>
      <c r="D104">
        <v>7.6287999999999995E-2</v>
      </c>
      <c r="E104">
        <v>93.286000000000001</v>
      </c>
      <c r="F104">
        <v>97.100999999999999</v>
      </c>
      <c r="G104">
        <v>372.03</v>
      </c>
      <c r="H104">
        <v>192.39</v>
      </c>
      <c r="I104">
        <v>201.46</v>
      </c>
      <c r="J104">
        <v>140.22</v>
      </c>
      <c r="K104">
        <v>0.46171000000000001</v>
      </c>
      <c r="L104">
        <v>1.8374999999999999E-5</v>
      </c>
      <c r="M104">
        <v>2.3990000000000001E-2</v>
      </c>
      <c r="N104" t="s">
        <v>238</v>
      </c>
    </row>
    <row r="105" spans="1:14">
      <c r="A105">
        <v>466.06</v>
      </c>
      <c r="B105">
        <v>3</v>
      </c>
      <c r="C105">
        <v>15.78</v>
      </c>
      <c r="D105">
        <v>6.3371999999999998E-2</v>
      </c>
      <c r="E105">
        <v>93.251000000000005</v>
      </c>
      <c r="F105">
        <v>97.054000000000002</v>
      </c>
      <c r="G105">
        <v>370.44</v>
      </c>
      <c r="H105">
        <v>192.44</v>
      </c>
      <c r="I105">
        <v>201.67</v>
      </c>
      <c r="J105">
        <v>139.82</v>
      </c>
      <c r="K105">
        <v>0.46340999999999999</v>
      </c>
      <c r="L105">
        <v>1.842E-5</v>
      </c>
      <c r="M105">
        <v>2.4034E-2</v>
      </c>
      <c r="N105" t="s">
        <v>238</v>
      </c>
    </row>
    <row r="106" spans="1:14">
      <c r="A106">
        <v>466.06</v>
      </c>
      <c r="B106">
        <v>3.5</v>
      </c>
      <c r="C106">
        <v>18.469000000000001</v>
      </c>
      <c r="D106">
        <v>5.4146E-2</v>
      </c>
      <c r="E106">
        <v>93.215999999999994</v>
      </c>
      <c r="F106">
        <v>97.007000000000005</v>
      </c>
      <c r="G106">
        <v>369.09</v>
      </c>
      <c r="H106">
        <v>192.5</v>
      </c>
      <c r="I106">
        <v>201.89</v>
      </c>
      <c r="J106">
        <v>139.43</v>
      </c>
      <c r="K106">
        <v>0.46511000000000002</v>
      </c>
      <c r="L106">
        <v>1.8468E-5</v>
      </c>
      <c r="M106">
        <v>2.4077999999999999E-2</v>
      </c>
      <c r="N106" t="s">
        <v>238</v>
      </c>
    </row>
    <row r="107" spans="1:14">
      <c r="A107">
        <v>466.06</v>
      </c>
      <c r="B107">
        <v>4</v>
      </c>
      <c r="C107">
        <v>21.175000000000001</v>
      </c>
      <c r="D107">
        <v>4.7225999999999997E-2</v>
      </c>
      <c r="E107">
        <v>93.180999999999997</v>
      </c>
      <c r="F107">
        <v>96.96</v>
      </c>
      <c r="G107">
        <v>367.9</v>
      </c>
      <c r="H107">
        <v>192.55</v>
      </c>
      <c r="I107">
        <v>202.12</v>
      </c>
      <c r="J107">
        <v>139.04</v>
      </c>
      <c r="K107">
        <v>0.46682000000000001</v>
      </c>
      <c r="L107">
        <v>1.8518000000000001E-5</v>
      </c>
      <c r="M107">
        <v>2.4122000000000001E-2</v>
      </c>
      <c r="N107" t="s">
        <v>238</v>
      </c>
    </row>
    <row r="108" spans="1:14">
      <c r="A108">
        <v>466.06</v>
      </c>
      <c r="B108">
        <v>4.5</v>
      </c>
      <c r="C108">
        <v>23.899000000000001</v>
      </c>
      <c r="D108">
        <v>4.1843999999999999E-2</v>
      </c>
      <c r="E108">
        <v>93.146000000000001</v>
      </c>
      <c r="F108">
        <v>96.912999999999997</v>
      </c>
      <c r="G108">
        <v>366.84</v>
      </c>
      <c r="H108">
        <v>192.61</v>
      </c>
      <c r="I108">
        <v>202.34</v>
      </c>
      <c r="J108">
        <v>138.63999999999999</v>
      </c>
      <c r="K108">
        <v>0.46853</v>
      </c>
      <c r="L108">
        <v>1.857E-5</v>
      </c>
      <c r="M108">
        <v>2.4167000000000001E-2</v>
      </c>
      <c r="N108" t="s">
        <v>238</v>
      </c>
    </row>
    <row r="109" spans="1:14">
      <c r="A109">
        <v>466.06</v>
      </c>
      <c r="B109">
        <v>5</v>
      </c>
      <c r="C109">
        <v>26.64</v>
      </c>
      <c r="D109">
        <v>3.7537000000000001E-2</v>
      </c>
      <c r="E109">
        <v>93.111000000000004</v>
      </c>
      <c r="F109">
        <v>96.864999999999995</v>
      </c>
      <c r="G109">
        <v>365.89</v>
      </c>
      <c r="H109">
        <v>192.67</v>
      </c>
      <c r="I109">
        <v>202.57</v>
      </c>
      <c r="J109">
        <v>138.25</v>
      </c>
      <c r="K109">
        <v>0.47026000000000001</v>
      </c>
      <c r="L109">
        <v>1.8626000000000001E-5</v>
      </c>
      <c r="M109">
        <v>2.4211E-2</v>
      </c>
      <c r="N109" t="s">
        <v>238</v>
      </c>
    </row>
    <row r="110" spans="1:14">
      <c r="A110">
        <v>466.06</v>
      </c>
      <c r="B110">
        <v>5.5</v>
      </c>
      <c r="C110">
        <v>29.4</v>
      </c>
      <c r="D110">
        <v>3.4014000000000003E-2</v>
      </c>
      <c r="E110">
        <v>93.075000000000003</v>
      </c>
      <c r="F110">
        <v>96.817999999999998</v>
      </c>
      <c r="G110">
        <v>365.02</v>
      </c>
      <c r="H110">
        <v>192.73</v>
      </c>
      <c r="I110">
        <v>202.81</v>
      </c>
      <c r="J110">
        <v>137.85</v>
      </c>
      <c r="K110">
        <v>0.47199999999999998</v>
      </c>
      <c r="L110">
        <v>1.8683000000000001E-5</v>
      </c>
      <c r="M110">
        <v>2.4256E-2</v>
      </c>
      <c r="N110" t="s">
        <v>238</v>
      </c>
    </row>
    <row r="111" spans="1:14">
      <c r="A111">
        <v>466.06</v>
      </c>
      <c r="B111">
        <v>6</v>
      </c>
      <c r="C111">
        <v>32.177999999999997</v>
      </c>
      <c r="D111">
        <v>3.1077E-2</v>
      </c>
      <c r="E111">
        <v>93.04</v>
      </c>
      <c r="F111">
        <v>96.77</v>
      </c>
      <c r="G111">
        <v>364.22</v>
      </c>
      <c r="H111">
        <v>192.78</v>
      </c>
      <c r="I111">
        <v>203.05</v>
      </c>
      <c r="J111">
        <v>137.44999999999999</v>
      </c>
      <c r="K111">
        <v>0.47373999999999999</v>
      </c>
      <c r="L111">
        <v>1.8743999999999999E-5</v>
      </c>
      <c r="M111">
        <v>2.4299999999999999E-2</v>
      </c>
      <c r="N111" t="s">
        <v>238</v>
      </c>
    </row>
    <row r="112" spans="1:14">
      <c r="A112">
        <v>466.06</v>
      </c>
      <c r="B112">
        <v>6.5</v>
      </c>
      <c r="C112">
        <v>34.975000000000001</v>
      </c>
      <c r="D112">
        <v>2.8591999999999999E-2</v>
      </c>
      <c r="E112">
        <v>93.004000000000005</v>
      </c>
      <c r="F112">
        <v>96.721000000000004</v>
      </c>
      <c r="G112">
        <v>363.48</v>
      </c>
      <c r="H112">
        <v>192.84</v>
      </c>
      <c r="I112">
        <v>203.29</v>
      </c>
      <c r="J112">
        <v>137.05000000000001</v>
      </c>
      <c r="K112">
        <v>0.47549000000000002</v>
      </c>
      <c r="L112">
        <v>1.8805999999999999E-5</v>
      </c>
      <c r="M112">
        <v>2.4344999999999999E-2</v>
      </c>
      <c r="N112" t="s">
        <v>238</v>
      </c>
    </row>
    <row r="113" spans="1:14">
      <c r="A113">
        <v>466.06</v>
      </c>
      <c r="B113">
        <v>7</v>
      </c>
      <c r="C113">
        <v>37.790999999999997</v>
      </c>
      <c r="D113">
        <v>2.6460999999999998E-2</v>
      </c>
      <c r="E113">
        <v>92.968000000000004</v>
      </c>
      <c r="F113">
        <v>96.673000000000002</v>
      </c>
      <c r="G113">
        <v>362.79</v>
      </c>
      <c r="H113">
        <v>192.9</v>
      </c>
      <c r="I113">
        <v>203.54</v>
      </c>
      <c r="J113">
        <v>136.65</v>
      </c>
      <c r="K113">
        <v>0.47725000000000001</v>
      </c>
      <c r="L113">
        <v>1.8872000000000002E-5</v>
      </c>
      <c r="M113">
        <v>2.4389999999999998E-2</v>
      </c>
      <c r="N113" t="s">
        <v>238</v>
      </c>
    </row>
    <row r="114" spans="1:14">
      <c r="A114">
        <v>466.06</v>
      </c>
      <c r="B114">
        <v>7.5</v>
      </c>
      <c r="C114">
        <v>40.625999999999998</v>
      </c>
      <c r="D114">
        <v>2.4615000000000001E-2</v>
      </c>
      <c r="E114">
        <v>92.930999999999997</v>
      </c>
      <c r="F114">
        <v>96.623999999999995</v>
      </c>
      <c r="G114">
        <v>362.13</v>
      </c>
      <c r="H114">
        <v>192.96</v>
      </c>
      <c r="I114">
        <v>203.79</v>
      </c>
      <c r="J114">
        <v>136.25</v>
      </c>
      <c r="K114">
        <v>0.47902</v>
      </c>
      <c r="L114">
        <v>1.8940000000000002E-5</v>
      </c>
      <c r="M114">
        <v>2.4435999999999999E-2</v>
      </c>
      <c r="N114" t="s">
        <v>238</v>
      </c>
    </row>
    <row r="115" spans="1:14">
      <c r="A115">
        <v>466.06</v>
      </c>
      <c r="B115">
        <v>8</v>
      </c>
      <c r="C115">
        <v>43.48</v>
      </c>
      <c r="D115">
        <v>2.2998999999999999E-2</v>
      </c>
      <c r="E115">
        <v>92.894999999999996</v>
      </c>
      <c r="F115">
        <v>96.575000000000003</v>
      </c>
      <c r="G115">
        <v>361.52</v>
      </c>
      <c r="H115">
        <v>193.02</v>
      </c>
      <c r="I115">
        <v>204.05</v>
      </c>
      <c r="J115">
        <v>135.85</v>
      </c>
      <c r="K115">
        <v>0.48079</v>
      </c>
      <c r="L115">
        <v>1.9009999999999999E-5</v>
      </c>
      <c r="M115">
        <v>2.4480999999999999E-2</v>
      </c>
      <c r="N115" t="s">
        <v>238</v>
      </c>
    </row>
    <row r="116" spans="1:14">
      <c r="A116">
        <v>466.06</v>
      </c>
      <c r="B116">
        <v>8.5</v>
      </c>
      <c r="C116">
        <v>46.353999999999999</v>
      </c>
      <c r="D116">
        <v>2.1572999999999998E-2</v>
      </c>
      <c r="E116">
        <v>92.858000000000004</v>
      </c>
      <c r="F116">
        <v>96.525999999999996</v>
      </c>
      <c r="G116">
        <v>360.94</v>
      </c>
      <c r="H116">
        <v>193.08</v>
      </c>
      <c r="I116">
        <v>204.31</v>
      </c>
      <c r="J116">
        <v>135.44999999999999</v>
      </c>
      <c r="K116">
        <v>0.48258000000000001</v>
      </c>
      <c r="L116">
        <v>1.9083E-5</v>
      </c>
      <c r="M116">
        <v>2.4527E-2</v>
      </c>
      <c r="N116" t="s">
        <v>238</v>
      </c>
    </row>
    <row r="117" spans="1:14">
      <c r="A117">
        <v>466.06</v>
      </c>
      <c r="B117">
        <v>9</v>
      </c>
      <c r="C117">
        <v>49.247999999999998</v>
      </c>
      <c r="D117">
        <v>2.0305E-2</v>
      </c>
      <c r="E117">
        <v>92.820999999999998</v>
      </c>
      <c r="F117">
        <v>96.477000000000004</v>
      </c>
      <c r="G117">
        <v>360.38</v>
      </c>
      <c r="H117">
        <v>193.14</v>
      </c>
      <c r="I117">
        <v>204.58</v>
      </c>
      <c r="J117">
        <v>135.05000000000001</v>
      </c>
      <c r="K117">
        <v>0.48436000000000001</v>
      </c>
      <c r="L117">
        <v>1.9159000000000001E-5</v>
      </c>
      <c r="M117">
        <v>2.4573000000000001E-2</v>
      </c>
      <c r="N117" t="s">
        <v>238</v>
      </c>
    </row>
    <row r="118" spans="1:14">
      <c r="A118">
        <v>466.06</v>
      </c>
      <c r="B118">
        <v>9.5</v>
      </c>
      <c r="C118">
        <v>52.161999999999999</v>
      </c>
      <c r="D118">
        <v>1.9171000000000001E-2</v>
      </c>
      <c r="E118">
        <v>92.784000000000006</v>
      </c>
      <c r="F118">
        <v>96.427000000000007</v>
      </c>
      <c r="G118">
        <v>359.85</v>
      </c>
      <c r="H118">
        <v>193.2</v>
      </c>
      <c r="I118">
        <v>204.85</v>
      </c>
      <c r="J118">
        <v>134.63999999999999</v>
      </c>
      <c r="K118">
        <v>0.48615999999999998</v>
      </c>
      <c r="L118">
        <v>1.9236999999999999E-5</v>
      </c>
      <c r="M118">
        <v>2.4618999999999999E-2</v>
      </c>
      <c r="N118" t="s">
        <v>238</v>
      </c>
    </row>
    <row r="119" spans="1:14">
      <c r="A119">
        <v>466.06</v>
      </c>
      <c r="B119">
        <v>10</v>
      </c>
      <c r="C119">
        <v>55.097000000000001</v>
      </c>
      <c r="D119">
        <v>1.8149999999999999E-2</v>
      </c>
      <c r="E119">
        <v>92.745999999999995</v>
      </c>
      <c r="F119">
        <v>96.376999999999995</v>
      </c>
      <c r="G119">
        <v>359.34</v>
      </c>
      <c r="H119">
        <v>193.27</v>
      </c>
      <c r="I119">
        <v>205.13</v>
      </c>
      <c r="J119">
        <v>134.24</v>
      </c>
      <c r="K119">
        <v>0.48796</v>
      </c>
      <c r="L119">
        <v>1.9318E-5</v>
      </c>
      <c r="M119">
        <v>2.4664999999999999E-2</v>
      </c>
      <c r="N119" t="s">
        <v>238</v>
      </c>
    </row>
    <row r="120" spans="1:14">
      <c r="A120">
        <v>504.89</v>
      </c>
      <c r="B120">
        <v>1</v>
      </c>
      <c r="C120">
        <v>4.7866</v>
      </c>
      <c r="D120">
        <v>0.20891999999999999</v>
      </c>
      <c r="E120">
        <v>101.01</v>
      </c>
      <c r="F120">
        <v>105.19</v>
      </c>
      <c r="G120">
        <v>396.25</v>
      </c>
      <c r="H120">
        <v>199.89</v>
      </c>
      <c r="I120">
        <v>208.44</v>
      </c>
      <c r="J120">
        <v>147.27000000000001</v>
      </c>
      <c r="K120">
        <v>0.37369000000000002</v>
      </c>
      <c r="L120">
        <v>1.9636E-5</v>
      </c>
      <c r="M120">
        <v>2.6681E-2</v>
      </c>
      <c r="N120" t="s">
        <v>238</v>
      </c>
    </row>
    <row r="121" spans="1:14">
      <c r="A121">
        <v>504.89</v>
      </c>
      <c r="B121">
        <v>1.5</v>
      </c>
      <c r="C121">
        <v>7.1961000000000004</v>
      </c>
      <c r="D121">
        <v>0.13896</v>
      </c>
      <c r="E121">
        <v>100.98</v>
      </c>
      <c r="F121">
        <v>105.15</v>
      </c>
      <c r="G121">
        <v>392.82</v>
      </c>
      <c r="H121">
        <v>199.92</v>
      </c>
      <c r="I121">
        <v>208.59</v>
      </c>
      <c r="J121">
        <v>146.97999999999999</v>
      </c>
      <c r="K121">
        <v>0.37451000000000001</v>
      </c>
      <c r="L121">
        <v>1.9675000000000001E-5</v>
      </c>
      <c r="M121">
        <v>2.673E-2</v>
      </c>
      <c r="N121" t="s">
        <v>238</v>
      </c>
    </row>
    <row r="122" spans="1:14">
      <c r="A122">
        <v>504.89</v>
      </c>
      <c r="B122">
        <v>2</v>
      </c>
      <c r="C122">
        <v>9.6165000000000003</v>
      </c>
      <c r="D122">
        <v>0.10399</v>
      </c>
      <c r="E122">
        <v>100.95</v>
      </c>
      <c r="F122">
        <v>105.11</v>
      </c>
      <c r="G122">
        <v>390.37</v>
      </c>
      <c r="H122">
        <v>199.96</v>
      </c>
      <c r="I122">
        <v>208.75</v>
      </c>
      <c r="J122">
        <v>146.69</v>
      </c>
      <c r="K122">
        <v>0.37531999999999999</v>
      </c>
      <c r="L122">
        <v>1.9715999999999999E-5</v>
      </c>
      <c r="M122">
        <v>2.6779000000000001E-2</v>
      </c>
      <c r="N122" t="s">
        <v>238</v>
      </c>
    </row>
    <row r="123" spans="1:14">
      <c r="A123">
        <v>504.89</v>
      </c>
      <c r="B123">
        <v>2.5</v>
      </c>
      <c r="C123">
        <v>12.048</v>
      </c>
      <c r="D123">
        <v>8.3002000000000006E-2</v>
      </c>
      <c r="E123">
        <v>100.92</v>
      </c>
      <c r="F123">
        <v>105.07</v>
      </c>
      <c r="G123">
        <v>388.46</v>
      </c>
      <c r="H123">
        <v>200</v>
      </c>
      <c r="I123">
        <v>208.91</v>
      </c>
      <c r="J123">
        <v>146.4</v>
      </c>
      <c r="K123">
        <v>0.37613000000000002</v>
      </c>
      <c r="L123">
        <v>1.9760000000000001E-5</v>
      </c>
      <c r="M123">
        <v>2.6827E-2</v>
      </c>
      <c r="N123" t="s">
        <v>238</v>
      </c>
    </row>
    <row r="124" spans="1:14">
      <c r="A124">
        <v>504.89</v>
      </c>
      <c r="B124">
        <v>3</v>
      </c>
      <c r="C124">
        <v>14.49</v>
      </c>
      <c r="D124">
        <v>6.9011000000000003E-2</v>
      </c>
      <c r="E124">
        <v>100.89</v>
      </c>
      <c r="F124">
        <v>105.03</v>
      </c>
      <c r="G124">
        <v>386.88</v>
      </c>
      <c r="H124">
        <v>200.03</v>
      </c>
      <c r="I124">
        <v>209.07</v>
      </c>
      <c r="J124">
        <v>146.11000000000001</v>
      </c>
      <c r="K124">
        <v>0.37694</v>
      </c>
      <c r="L124">
        <v>1.9805000000000001E-5</v>
      </c>
      <c r="M124">
        <v>2.6875E-2</v>
      </c>
      <c r="N124" t="s">
        <v>238</v>
      </c>
    </row>
    <row r="125" spans="1:14">
      <c r="A125">
        <v>504.89</v>
      </c>
      <c r="B125">
        <v>3.5</v>
      </c>
      <c r="C125">
        <v>16.943999999999999</v>
      </c>
      <c r="D125">
        <v>5.9018000000000001E-2</v>
      </c>
      <c r="E125">
        <v>100.86</v>
      </c>
      <c r="F125">
        <v>104.99</v>
      </c>
      <c r="G125">
        <v>385.54</v>
      </c>
      <c r="H125">
        <v>200.07</v>
      </c>
      <c r="I125">
        <v>209.24</v>
      </c>
      <c r="J125">
        <v>145.82</v>
      </c>
      <c r="K125">
        <v>0.37774999999999997</v>
      </c>
      <c r="L125">
        <v>1.9851999999999999E-5</v>
      </c>
      <c r="M125">
        <v>2.6922999999999999E-2</v>
      </c>
      <c r="N125" t="s">
        <v>238</v>
      </c>
    </row>
    <row r="126" spans="1:14">
      <c r="A126">
        <v>504.89</v>
      </c>
      <c r="B126">
        <v>4</v>
      </c>
      <c r="C126">
        <v>19.408999999999999</v>
      </c>
      <c r="D126">
        <v>5.1521999999999998E-2</v>
      </c>
      <c r="E126">
        <v>100.83</v>
      </c>
      <c r="F126">
        <v>104.95</v>
      </c>
      <c r="G126">
        <v>384.37</v>
      </c>
      <c r="H126">
        <v>200.11</v>
      </c>
      <c r="I126">
        <v>209.41</v>
      </c>
      <c r="J126">
        <v>145.53</v>
      </c>
      <c r="K126">
        <v>0.37855</v>
      </c>
      <c r="L126">
        <v>1.9902E-5</v>
      </c>
      <c r="M126">
        <v>2.6970999999999998E-2</v>
      </c>
      <c r="N126" t="s">
        <v>238</v>
      </c>
    </row>
    <row r="127" spans="1:14">
      <c r="A127">
        <v>504.89</v>
      </c>
      <c r="B127">
        <v>4.5</v>
      </c>
      <c r="C127">
        <v>21.885000000000002</v>
      </c>
      <c r="D127">
        <v>4.5692999999999998E-2</v>
      </c>
      <c r="E127">
        <v>100.8</v>
      </c>
      <c r="F127">
        <v>104.91</v>
      </c>
      <c r="G127">
        <v>383.33</v>
      </c>
      <c r="H127">
        <v>200.14</v>
      </c>
      <c r="I127">
        <v>209.57</v>
      </c>
      <c r="J127">
        <v>145.24</v>
      </c>
      <c r="K127">
        <v>0.37935000000000002</v>
      </c>
      <c r="L127">
        <v>1.9953E-5</v>
      </c>
      <c r="M127">
        <v>2.7018E-2</v>
      </c>
      <c r="N127" t="s">
        <v>238</v>
      </c>
    </row>
    <row r="128" spans="1:14">
      <c r="A128">
        <v>504.89</v>
      </c>
      <c r="B128">
        <v>5</v>
      </c>
      <c r="C128">
        <v>24.373000000000001</v>
      </c>
      <c r="D128">
        <v>4.1029000000000003E-2</v>
      </c>
      <c r="E128">
        <v>100.77</v>
      </c>
      <c r="F128">
        <v>104.87</v>
      </c>
      <c r="G128">
        <v>382.39</v>
      </c>
      <c r="H128">
        <v>200.18</v>
      </c>
      <c r="I128">
        <v>209.75</v>
      </c>
      <c r="J128">
        <v>144.94999999999999</v>
      </c>
      <c r="K128">
        <v>0.38014999999999999</v>
      </c>
      <c r="L128">
        <v>2.0007E-5</v>
      </c>
      <c r="M128">
        <v>2.7066E-2</v>
      </c>
      <c r="N128" t="s">
        <v>238</v>
      </c>
    </row>
    <row r="129" spans="1:14">
      <c r="A129">
        <v>504.89</v>
      </c>
      <c r="B129">
        <v>5.5</v>
      </c>
      <c r="C129">
        <v>26.872</v>
      </c>
      <c r="D129">
        <v>3.7213000000000003E-2</v>
      </c>
      <c r="E129">
        <v>100.74</v>
      </c>
      <c r="F129">
        <v>104.83</v>
      </c>
      <c r="G129">
        <v>381.54</v>
      </c>
      <c r="H129">
        <v>200.22</v>
      </c>
      <c r="I129">
        <v>209.92</v>
      </c>
      <c r="J129">
        <v>144.66</v>
      </c>
      <c r="K129">
        <v>0.38095000000000001</v>
      </c>
      <c r="L129">
        <v>2.0063000000000001E-5</v>
      </c>
      <c r="M129">
        <v>2.7113000000000002E-2</v>
      </c>
      <c r="N129" t="s">
        <v>238</v>
      </c>
    </row>
    <row r="130" spans="1:14">
      <c r="A130">
        <v>504.89</v>
      </c>
      <c r="B130">
        <v>6</v>
      </c>
      <c r="C130">
        <v>29.382999999999999</v>
      </c>
      <c r="D130">
        <v>3.4033000000000001E-2</v>
      </c>
      <c r="E130">
        <v>100.71</v>
      </c>
      <c r="F130">
        <v>104.79</v>
      </c>
      <c r="G130">
        <v>380.76</v>
      </c>
      <c r="H130">
        <v>200.26</v>
      </c>
      <c r="I130">
        <v>210.09</v>
      </c>
      <c r="J130">
        <v>144.37</v>
      </c>
      <c r="K130">
        <v>0.38174000000000002</v>
      </c>
      <c r="L130">
        <v>2.012E-5</v>
      </c>
      <c r="M130">
        <v>2.7158999999999999E-2</v>
      </c>
      <c r="N130" t="s">
        <v>238</v>
      </c>
    </row>
    <row r="131" spans="1:14">
      <c r="A131">
        <v>504.89</v>
      </c>
      <c r="B131">
        <v>6.5</v>
      </c>
      <c r="C131">
        <v>31.905999999999999</v>
      </c>
      <c r="D131">
        <v>3.1342000000000002E-2</v>
      </c>
      <c r="E131">
        <v>100.68</v>
      </c>
      <c r="F131">
        <v>104.75</v>
      </c>
      <c r="G131">
        <v>380.03</v>
      </c>
      <c r="H131">
        <v>200.3</v>
      </c>
      <c r="I131">
        <v>210.27</v>
      </c>
      <c r="J131">
        <v>144.08000000000001</v>
      </c>
      <c r="K131">
        <v>0.38252999999999998</v>
      </c>
      <c r="L131">
        <v>2.018E-5</v>
      </c>
      <c r="M131">
        <v>2.7206000000000001E-2</v>
      </c>
      <c r="N131" t="s">
        <v>238</v>
      </c>
    </row>
    <row r="132" spans="1:14">
      <c r="A132">
        <v>504.89</v>
      </c>
      <c r="B132">
        <v>7</v>
      </c>
      <c r="C132">
        <v>34.44</v>
      </c>
      <c r="D132">
        <v>2.9035999999999999E-2</v>
      </c>
      <c r="E132">
        <v>100.65</v>
      </c>
      <c r="F132">
        <v>104.71</v>
      </c>
      <c r="G132">
        <v>379.35</v>
      </c>
      <c r="H132">
        <v>200.33</v>
      </c>
      <c r="I132">
        <v>210.45</v>
      </c>
      <c r="J132">
        <v>143.79</v>
      </c>
      <c r="K132">
        <v>0.38330999999999998</v>
      </c>
      <c r="L132">
        <v>2.0241000000000002E-5</v>
      </c>
      <c r="M132">
        <v>2.7251999999999998E-2</v>
      </c>
      <c r="N132" t="s">
        <v>238</v>
      </c>
    </row>
    <row r="133" spans="1:14">
      <c r="A133">
        <v>504.89</v>
      </c>
      <c r="B133">
        <v>7.5</v>
      </c>
      <c r="C133">
        <v>36.985999999999997</v>
      </c>
      <c r="D133">
        <v>2.7036999999999999E-2</v>
      </c>
      <c r="E133">
        <v>100.62</v>
      </c>
      <c r="F133">
        <v>104.67</v>
      </c>
      <c r="G133">
        <v>378.72</v>
      </c>
      <c r="H133">
        <v>200.37</v>
      </c>
      <c r="I133">
        <v>210.63</v>
      </c>
      <c r="J133">
        <v>143.51</v>
      </c>
      <c r="K133">
        <v>0.38408999999999999</v>
      </c>
      <c r="L133">
        <v>2.0305E-5</v>
      </c>
      <c r="M133">
        <v>2.7297999999999999E-2</v>
      </c>
      <c r="N133" t="s">
        <v>238</v>
      </c>
    </row>
    <row r="134" spans="1:14">
      <c r="A134">
        <v>504.89</v>
      </c>
      <c r="B134">
        <v>8</v>
      </c>
      <c r="C134">
        <v>39.543999999999997</v>
      </c>
      <c r="D134">
        <v>2.5288000000000001E-2</v>
      </c>
      <c r="E134">
        <v>100.59</v>
      </c>
      <c r="F134">
        <v>104.63</v>
      </c>
      <c r="G134">
        <v>378.12</v>
      </c>
      <c r="H134">
        <v>200.41</v>
      </c>
      <c r="I134">
        <v>210.81</v>
      </c>
      <c r="J134">
        <v>143.22</v>
      </c>
      <c r="K134">
        <v>0.38486999999999999</v>
      </c>
      <c r="L134">
        <v>2.0370999999999999E-5</v>
      </c>
      <c r="M134">
        <v>2.7344E-2</v>
      </c>
      <c r="N134" t="s">
        <v>238</v>
      </c>
    </row>
    <row r="135" spans="1:14">
      <c r="A135">
        <v>504.89</v>
      </c>
      <c r="B135">
        <v>8.5</v>
      </c>
      <c r="C135">
        <v>42.115000000000002</v>
      </c>
      <c r="D135">
        <v>2.3744999999999999E-2</v>
      </c>
      <c r="E135">
        <v>100.55</v>
      </c>
      <c r="F135">
        <v>104.59</v>
      </c>
      <c r="G135">
        <v>377.56</v>
      </c>
      <c r="H135">
        <v>200.45</v>
      </c>
      <c r="I135">
        <v>211</v>
      </c>
      <c r="J135">
        <v>142.93</v>
      </c>
      <c r="K135">
        <v>0.38563999999999998</v>
      </c>
      <c r="L135">
        <v>2.0438E-5</v>
      </c>
      <c r="M135">
        <v>2.7389E-2</v>
      </c>
      <c r="N135" t="s">
        <v>238</v>
      </c>
    </row>
    <row r="136" spans="1:14">
      <c r="A136">
        <v>504.89</v>
      </c>
      <c r="B136">
        <v>9</v>
      </c>
      <c r="C136">
        <v>44.697000000000003</v>
      </c>
      <c r="D136">
        <v>2.2373000000000001E-2</v>
      </c>
      <c r="E136">
        <v>100.52</v>
      </c>
      <c r="F136">
        <v>104.55</v>
      </c>
      <c r="G136">
        <v>377.02</v>
      </c>
      <c r="H136">
        <v>200.49</v>
      </c>
      <c r="I136">
        <v>211.19</v>
      </c>
      <c r="J136">
        <v>142.63999999999999</v>
      </c>
      <c r="K136">
        <v>0.38640999999999998</v>
      </c>
      <c r="L136">
        <v>2.0508000000000001E-5</v>
      </c>
      <c r="M136">
        <v>2.7435000000000001E-2</v>
      </c>
      <c r="N136" t="s">
        <v>238</v>
      </c>
    </row>
    <row r="137" spans="1:14">
      <c r="A137">
        <v>504.89</v>
      </c>
      <c r="B137">
        <v>9.5</v>
      </c>
      <c r="C137">
        <v>47.292000000000002</v>
      </c>
      <c r="D137">
        <v>2.1145000000000001E-2</v>
      </c>
      <c r="E137">
        <v>100.49</v>
      </c>
      <c r="F137">
        <v>104.51</v>
      </c>
      <c r="G137">
        <v>376.51</v>
      </c>
      <c r="H137">
        <v>200.53</v>
      </c>
      <c r="I137">
        <v>211.38</v>
      </c>
      <c r="J137">
        <v>142.36000000000001</v>
      </c>
      <c r="K137">
        <v>0.38717000000000001</v>
      </c>
      <c r="L137">
        <v>2.0579000000000001E-5</v>
      </c>
      <c r="M137">
        <v>2.7480000000000001E-2</v>
      </c>
      <c r="N137" t="s">
        <v>238</v>
      </c>
    </row>
    <row r="138" spans="1:14">
      <c r="A138">
        <v>504.89</v>
      </c>
      <c r="B138">
        <v>10</v>
      </c>
      <c r="C138">
        <v>49.899000000000001</v>
      </c>
      <c r="D138">
        <v>2.0041E-2</v>
      </c>
      <c r="E138">
        <v>100.46</v>
      </c>
      <c r="F138">
        <v>104.47</v>
      </c>
      <c r="G138">
        <v>376.02</v>
      </c>
      <c r="H138">
        <v>200.57</v>
      </c>
      <c r="I138">
        <v>211.57</v>
      </c>
      <c r="J138">
        <v>142.07</v>
      </c>
      <c r="K138">
        <v>0.38793</v>
      </c>
      <c r="L138">
        <v>2.0652000000000001E-5</v>
      </c>
      <c r="M138">
        <v>2.7525000000000001E-2</v>
      </c>
      <c r="N138" t="s">
        <v>238</v>
      </c>
    </row>
    <row r="139" spans="1:14">
      <c r="A139">
        <v>543.73</v>
      </c>
      <c r="B139">
        <v>1</v>
      </c>
      <c r="C139">
        <v>4.4391999999999996</v>
      </c>
      <c r="D139">
        <v>0.22525999999999999</v>
      </c>
      <c r="E139">
        <v>108.91</v>
      </c>
      <c r="F139">
        <v>113.42</v>
      </c>
      <c r="G139">
        <v>411.95</v>
      </c>
      <c r="H139">
        <v>206.73</v>
      </c>
      <c r="I139">
        <v>215.24</v>
      </c>
      <c r="J139">
        <v>152.9</v>
      </c>
      <c r="K139">
        <v>0.31175999999999998</v>
      </c>
      <c r="L139">
        <v>2.0971999999999998E-5</v>
      </c>
      <c r="M139">
        <v>2.9479999999999999E-2</v>
      </c>
      <c r="N139" t="s">
        <v>238</v>
      </c>
    </row>
    <row r="140" spans="1:14">
      <c r="A140">
        <v>543.73</v>
      </c>
      <c r="B140">
        <v>1.5</v>
      </c>
      <c r="C140">
        <v>6.6696999999999997</v>
      </c>
      <c r="D140">
        <v>0.14993000000000001</v>
      </c>
      <c r="E140">
        <v>108.89</v>
      </c>
      <c r="F140">
        <v>113.39</v>
      </c>
      <c r="G140">
        <v>408.53</v>
      </c>
      <c r="H140">
        <v>206.76</v>
      </c>
      <c r="I140">
        <v>215.36</v>
      </c>
      <c r="J140">
        <v>152.68</v>
      </c>
      <c r="K140">
        <v>0.31213999999999997</v>
      </c>
      <c r="L140">
        <v>2.1012000000000001E-5</v>
      </c>
      <c r="M140">
        <v>2.9533E-2</v>
      </c>
      <c r="N140" t="s">
        <v>238</v>
      </c>
    </row>
    <row r="141" spans="1:14">
      <c r="A141">
        <v>543.73</v>
      </c>
      <c r="B141">
        <v>2</v>
      </c>
      <c r="C141">
        <v>8.9074000000000009</v>
      </c>
      <c r="D141">
        <v>0.11226999999999999</v>
      </c>
      <c r="E141">
        <v>108.86</v>
      </c>
      <c r="F141">
        <v>113.35</v>
      </c>
      <c r="G141">
        <v>406.09</v>
      </c>
      <c r="H141">
        <v>206.78</v>
      </c>
      <c r="I141">
        <v>215.49</v>
      </c>
      <c r="J141">
        <v>152.47</v>
      </c>
      <c r="K141">
        <v>0.31251000000000001</v>
      </c>
      <c r="L141">
        <v>2.1053E-5</v>
      </c>
      <c r="M141">
        <v>2.9586000000000001E-2</v>
      </c>
      <c r="N141" t="s">
        <v>238</v>
      </c>
    </row>
    <row r="142" spans="1:14">
      <c r="A142">
        <v>543.73</v>
      </c>
      <c r="B142">
        <v>2.5</v>
      </c>
      <c r="C142">
        <v>11.151999999999999</v>
      </c>
      <c r="D142">
        <v>8.9666999999999997E-2</v>
      </c>
      <c r="E142">
        <v>108.83</v>
      </c>
      <c r="F142">
        <v>113.32</v>
      </c>
      <c r="G142">
        <v>404.19</v>
      </c>
      <c r="H142">
        <v>206.81</v>
      </c>
      <c r="I142">
        <v>215.62</v>
      </c>
      <c r="J142">
        <v>152.26</v>
      </c>
      <c r="K142">
        <v>0.31287999999999999</v>
      </c>
      <c r="L142">
        <v>2.1095999999999999E-5</v>
      </c>
      <c r="M142">
        <v>2.9638999999999999E-2</v>
      </c>
      <c r="N142" t="s">
        <v>238</v>
      </c>
    </row>
    <row r="143" spans="1:14">
      <c r="A143">
        <v>543.73</v>
      </c>
      <c r="B143">
        <v>3</v>
      </c>
      <c r="C143">
        <v>13.404999999999999</v>
      </c>
      <c r="D143">
        <v>7.4601000000000001E-2</v>
      </c>
      <c r="E143">
        <v>108.81</v>
      </c>
      <c r="F143">
        <v>113.28</v>
      </c>
      <c r="G143">
        <v>402.62</v>
      </c>
      <c r="H143">
        <v>206.83</v>
      </c>
      <c r="I143">
        <v>215.74</v>
      </c>
      <c r="J143">
        <v>152.05000000000001</v>
      </c>
      <c r="K143">
        <v>0.31324000000000002</v>
      </c>
      <c r="L143">
        <v>2.1141E-5</v>
      </c>
      <c r="M143">
        <v>2.9690999999999999E-2</v>
      </c>
      <c r="N143" t="s">
        <v>238</v>
      </c>
    </row>
    <row r="144" spans="1:14">
      <c r="A144">
        <v>543.73</v>
      </c>
      <c r="B144">
        <v>3.5</v>
      </c>
      <c r="C144">
        <v>15.664</v>
      </c>
      <c r="D144">
        <v>6.3839000000000007E-2</v>
      </c>
      <c r="E144">
        <v>108.78</v>
      </c>
      <c r="F144">
        <v>113.25</v>
      </c>
      <c r="G144">
        <v>401.29</v>
      </c>
      <c r="H144">
        <v>206.86</v>
      </c>
      <c r="I144">
        <v>215.87</v>
      </c>
      <c r="J144">
        <v>151.83000000000001</v>
      </c>
      <c r="K144">
        <v>0.31359999999999999</v>
      </c>
      <c r="L144">
        <v>2.1188000000000001E-5</v>
      </c>
      <c r="M144">
        <v>2.9742000000000001E-2</v>
      </c>
      <c r="N144" t="s">
        <v>238</v>
      </c>
    </row>
    <row r="145" spans="1:14">
      <c r="A145">
        <v>543.73</v>
      </c>
      <c r="B145">
        <v>4</v>
      </c>
      <c r="C145">
        <v>17.931000000000001</v>
      </c>
      <c r="D145">
        <v>5.5767999999999998E-2</v>
      </c>
      <c r="E145">
        <v>108.75</v>
      </c>
      <c r="F145">
        <v>113.22</v>
      </c>
      <c r="G145">
        <v>400.13</v>
      </c>
      <c r="H145">
        <v>206.88</v>
      </c>
      <c r="I145">
        <v>216</v>
      </c>
      <c r="J145">
        <v>151.62</v>
      </c>
      <c r="K145">
        <v>0.31396000000000002</v>
      </c>
      <c r="L145">
        <v>2.1237E-5</v>
      </c>
      <c r="M145">
        <v>2.9793E-2</v>
      </c>
      <c r="N145" t="s">
        <v>238</v>
      </c>
    </row>
    <row r="146" spans="1:14">
      <c r="A146">
        <v>543.73</v>
      </c>
      <c r="B146">
        <v>4.5</v>
      </c>
      <c r="C146">
        <v>20.206</v>
      </c>
      <c r="D146">
        <v>4.9491E-2</v>
      </c>
      <c r="E146">
        <v>108.73</v>
      </c>
      <c r="F146">
        <v>113.18</v>
      </c>
      <c r="G146">
        <v>399.11</v>
      </c>
      <c r="H146">
        <v>206.91</v>
      </c>
      <c r="I146">
        <v>216.13</v>
      </c>
      <c r="J146">
        <v>151.41</v>
      </c>
      <c r="K146">
        <v>0.31430000000000002</v>
      </c>
      <c r="L146">
        <v>2.1287000000000001E-5</v>
      </c>
      <c r="M146">
        <v>2.9843000000000001E-2</v>
      </c>
      <c r="N146" t="s">
        <v>238</v>
      </c>
    </row>
    <row r="147" spans="1:14">
      <c r="A147">
        <v>543.73</v>
      </c>
      <c r="B147">
        <v>5</v>
      </c>
      <c r="C147">
        <v>22.488</v>
      </c>
      <c r="D147">
        <v>4.4469000000000002E-2</v>
      </c>
      <c r="E147">
        <v>108.7</v>
      </c>
      <c r="F147">
        <v>113.15</v>
      </c>
      <c r="G147">
        <v>398.18</v>
      </c>
      <c r="H147">
        <v>206.93</v>
      </c>
      <c r="I147">
        <v>216.26</v>
      </c>
      <c r="J147">
        <v>151.19999999999999</v>
      </c>
      <c r="K147">
        <v>0.31464999999999999</v>
      </c>
      <c r="L147">
        <v>2.1339E-5</v>
      </c>
      <c r="M147">
        <v>2.9892999999999999E-2</v>
      </c>
      <c r="N147" t="s">
        <v>238</v>
      </c>
    </row>
    <row r="148" spans="1:14">
      <c r="A148">
        <v>543.73</v>
      </c>
      <c r="B148">
        <v>5.5</v>
      </c>
      <c r="C148">
        <v>24.777000000000001</v>
      </c>
      <c r="D148">
        <v>4.036E-2</v>
      </c>
      <c r="E148">
        <v>108.67</v>
      </c>
      <c r="F148">
        <v>113.12</v>
      </c>
      <c r="G148">
        <v>397.34</v>
      </c>
      <c r="H148">
        <v>206.96</v>
      </c>
      <c r="I148">
        <v>216.39</v>
      </c>
      <c r="J148">
        <v>150.99</v>
      </c>
      <c r="K148">
        <v>0.31498999999999999</v>
      </c>
      <c r="L148">
        <v>2.1393E-5</v>
      </c>
      <c r="M148">
        <v>2.9943000000000001E-2</v>
      </c>
      <c r="N148" t="s">
        <v>238</v>
      </c>
    </row>
    <row r="149" spans="1:14">
      <c r="A149">
        <v>543.73</v>
      </c>
      <c r="B149">
        <v>6</v>
      </c>
      <c r="C149">
        <v>27.074000000000002</v>
      </c>
      <c r="D149">
        <v>3.6935999999999997E-2</v>
      </c>
      <c r="E149">
        <v>108.65</v>
      </c>
      <c r="F149">
        <v>113.08</v>
      </c>
      <c r="G149">
        <v>396.57</v>
      </c>
      <c r="H149">
        <v>206.99</v>
      </c>
      <c r="I149">
        <v>216.53</v>
      </c>
      <c r="J149">
        <v>150.78</v>
      </c>
      <c r="K149">
        <v>0.31531999999999999</v>
      </c>
      <c r="L149">
        <v>2.1447999999999999E-5</v>
      </c>
      <c r="M149">
        <v>2.9992000000000001E-2</v>
      </c>
      <c r="N149" t="s">
        <v>238</v>
      </c>
    </row>
    <row r="150" spans="1:14">
      <c r="A150">
        <v>543.73</v>
      </c>
      <c r="B150">
        <v>6.5</v>
      </c>
      <c r="C150">
        <v>29.378</v>
      </c>
      <c r="D150">
        <v>3.4039E-2</v>
      </c>
      <c r="E150">
        <v>108.62</v>
      </c>
      <c r="F150">
        <v>113.05</v>
      </c>
      <c r="G150">
        <v>395.85</v>
      </c>
      <c r="H150">
        <v>207.01</v>
      </c>
      <c r="I150">
        <v>216.66</v>
      </c>
      <c r="J150">
        <v>150.58000000000001</v>
      </c>
      <c r="K150">
        <v>0.31564999999999999</v>
      </c>
      <c r="L150">
        <v>2.1505000000000002E-5</v>
      </c>
      <c r="M150">
        <v>3.0040000000000001E-2</v>
      </c>
      <c r="N150" t="s">
        <v>238</v>
      </c>
    </row>
    <row r="151" spans="1:14">
      <c r="A151">
        <v>543.73</v>
      </c>
      <c r="B151">
        <v>7</v>
      </c>
      <c r="C151">
        <v>31.69</v>
      </c>
      <c r="D151">
        <v>3.1556000000000001E-2</v>
      </c>
      <c r="E151">
        <v>108.59</v>
      </c>
      <c r="F151">
        <v>113.01</v>
      </c>
      <c r="G151">
        <v>395.19</v>
      </c>
      <c r="H151">
        <v>207.04</v>
      </c>
      <c r="I151">
        <v>216.8</v>
      </c>
      <c r="J151">
        <v>150.37</v>
      </c>
      <c r="K151">
        <v>0.31596999999999997</v>
      </c>
      <c r="L151">
        <v>2.1563999999999999E-5</v>
      </c>
      <c r="M151">
        <v>3.0088E-2</v>
      </c>
      <c r="N151" t="s">
        <v>238</v>
      </c>
    </row>
    <row r="152" spans="1:14">
      <c r="A152">
        <v>543.73</v>
      </c>
      <c r="B152">
        <v>7.5</v>
      </c>
      <c r="C152">
        <v>34.009</v>
      </c>
      <c r="D152">
        <v>2.9404E-2</v>
      </c>
      <c r="E152">
        <v>108.57</v>
      </c>
      <c r="F152">
        <v>112.98</v>
      </c>
      <c r="G152">
        <v>394.56</v>
      </c>
      <c r="H152">
        <v>207.06</v>
      </c>
      <c r="I152">
        <v>216.94</v>
      </c>
      <c r="J152">
        <v>150.16</v>
      </c>
      <c r="K152">
        <v>0.31628000000000001</v>
      </c>
      <c r="L152">
        <v>2.1624000000000002E-5</v>
      </c>
      <c r="M152">
        <v>3.0136E-2</v>
      </c>
      <c r="N152" t="s">
        <v>238</v>
      </c>
    </row>
    <row r="153" spans="1:14">
      <c r="A153">
        <v>543.73</v>
      </c>
      <c r="B153">
        <v>8</v>
      </c>
      <c r="C153">
        <v>36.335999999999999</v>
      </c>
      <c r="D153">
        <v>2.7521E-2</v>
      </c>
      <c r="E153">
        <v>108.54</v>
      </c>
      <c r="F153">
        <v>112.94</v>
      </c>
      <c r="G153">
        <v>393.98</v>
      </c>
      <c r="H153">
        <v>207.09</v>
      </c>
      <c r="I153">
        <v>217.07</v>
      </c>
      <c r="J153">
        <v>149.96</v>
      </c>
      <c r="K153">
        <v>0.31658999999999998</v>
      </c>
      <c r="L153">
        <v>2.1685999999999999E-5</v>
      </c>
      <c r="M153">
        <v>3.0183000000000001E-2</v>
      </c>
      <c r="N153" t="s">
        <v>238</v>
      </c>
    </row>
    <row r="154" spans="1:14">
      <c r="A154">
        <v>543.73</v>
      </c>
      <c r="B154">
        <v>8.5</v>
      </c>
      <c r="C154">
        <v>38.670999999999999</v>
      </c>
      <c r="D154">
        <v>2.5859E-2</v>
      </c>
      <c r="E154">
        <v>108.51</v>
      </c>
      <c r="F154">
        <v>112.91</v>
      </c>
      <c r="G154">
        <v>393.42</v>
      </c>
      <c r="H154">
        <v>207.11</v>
      </c>
      <c r="I154">
        <v>217.21</v>
      </c>
      <c r="J154">
        <v>149.75</v>
      </c>
      <c r="K154">
        <v>0.31690000000000002</v>
      </c>
      <c r="L154">
        <v>2.1749000000000001E-5</v>
      </c>
      <c r="M154">
        <v>3.0228999999999999E-2</v>
      </c>
      <c r="N154" t="s">
        <v>238</v>
      </c>
    </row>
    <row r="155" spans="1:14">
      <c r="A155">
        <v>543.73</v>
      </c>
      <c r="B155">
        <v>9</v>
      </c>
      <c r="C155">
        <v>41.012999999999998</v>
      </c>
      <c r="D155">
        <v>2.4382999999999998E-2</v>
      </c>
      <c r="E155">
        <v>108.49</v>
      </c>
      <c r="F155">
        <v>112.88</v>
      </c>
      <c r="G155">
        <v>392.9</v>
      </c>
      <c r="H155">
        <v>207.14</v>
      </c>
      <c r="I155">
        <v>217.35</v>
      </c>
      <c r="J155">
        <v>149.55000000000001</v>
      </c>
      <c r="K155">
        <v>0.31719000000000003</v>
      </c>
      <c r="L155">
        <v>2.1814000000000002E-5</v>
      </c>
      <c r="M155">
        <v>3.0275E-2</v>
      </c>
      <c r="N155" t="s">
        <v>238</v>
      </c>
    </row>
    <row r="156" spans="1:14">
      <c r="A156">
        <v>543.73</v>
      </c>
      <c r="B156">
        <v>9.5</v>
      </c>
      <c r="C156">
        <v>43.362000000000002</v>
      </c>
      <c r="D156">
        <v>2.3061000000000002E-2</v>
      </c>
      <c r="E156">
        <v>108.46</v>
      </c>
      <c r="F156">
        <v>112.84</v>
      </c>
      <c r="G156">
        <v>392.4</v>
      </c>
      <c r="H156">
        <v>207.16</v>
      </c>
      <c r="I156">
        <v>217.49</v>
      </c>
      <c r="J156">
        <v>149.34</v>
      </c>
      <c r="K156">
        <v>0.31748999999999999</v>
      </c>
      <c r="L156">
        <v>2.1880999999999999E-5</v>
      </c>
      <c r="M156">
        <v>3.0321000000000001E-2</v>
      </c>
      <c r="N156" t="s">
        <v>238</v>
      </c>
    </row>
    <row r="157" spans="1:14">
      <c r="A157">
        <v>543.73</v>
      </c>
      <c r="B157">
        <v>10</v>
      </c>
      <c r="C157">
        <v>45.72</v>
      </c>
      <c r="D157">
        <v>2.1871999999999999E-2</v>
      </c>
      <c r="E157">
        <v>108.43</v>
      </c>
      <c r="F157">
        <v>112.81</v>
      </c>
      <c r="G157">
        <v>391.92</v>
      </c>
      <c r="H157">
        <v>207.19</v>
      </c>
      <c r="I157">
        <v>217.64</v>
      </c>
      <c r="J157">
        <v>149.13999999999999</v>
      </c>
      <c r="K157">
        <v>0.31777</v>
      </c>
      <c r="L157">
        <v>2.1948999999999999E-5</v>
      </c>
      <c r="M157">
        <v>3.0366000000000001E-2</v>
      </c>
      <c r="N157" t="s">
        <v>238</v>
      </c>
    </row>
    <row r="158" spans="1:14">
      <c r="A158">
        <v>582.57000000000005</v>
      </c>
      <c r="B158">
        <v>1</v>
      </c>
      <c r="C158">
        <v>4.1394000000000002</v>
      </c>
      <c r="D158">
        <v>0.24157999999999999</v>
      </c>
      <c r="E158">
        <v>117.07</v>
      </c>
      <c r="F158">
        <v>121.9</v>
      </c>
      <c r="G158">
        <v>427.01</v>
      </c>
      <c r="H158">
        <v>212.82</v>
      </c>
      <c r="I158">
        <v>221.29</v>
      </c>
      <c r="J158">
        <v>158.31</v>
      </c>
      <c r="K158">
        <v>0.26423999999999997</v>
      </c>
      <c r="L158">
        <v>2.2266999999999999E-5</v>
      </c>
      <c r="M158">
        <v>3.2238999999999997E-2</v>
      </c>
      <c r="N158" t="s">
        <v>238</v>
      </c>
    </row>
    <row r="159" spans="1:14">
      <c r="A159">
        <v>582.57000000000005</v>
      </c>
      <c r="B159">
        <v>1.5</v>
      </c>
      <c r="C159">
        <v>6.2163000000000004</v>
      </c>
      <c r="D159">
        <v>0.16087000000000001</v>
      </c>
      <c r="E159">
        <v>117.04</v>
      </c>
      <c r="F159">
        <v>121.87</v>
      </c>
      <c r="G159">
        <v>423.6</v>
      </c>
      <c r="H159">
        <v>212.83</v>
      </c>
      <c r="I159">
        <v>221.39</v>
      </c>
      <c r="J159">
        <v>158.16</v>
      </c>
      <c r="K159">
        <v>0.26438</v>
      </c>
      <c r="L159">
        <v>2.2306E-5</v>
      </c>
      <c r="M159">
        <v>3.2295999999999998E-2</v>
      </c>
      <c r="N159" t="s">
        <v>238</v>
      </c>
    </row>
    <row r="160" spans="1:14">
      <c r="A160">
        <v>582.57000000000005</v>
      </c>
      <c r="B160">
        <v>2</v>
      </c>
      <c r="C160">
        <v>8.2980999999999998</v>
      </c>
      <c r="D160">
        <v>0.12051000000000001</v>
      </c>
      <c r="E160">
        <v>117.02</v>
      </c>
      <c r="F160">
        <v>121.84</v>
      </c>
      <c r="G160">
        <v>421.17</v>
      </c>
      <c r="H160">
        <v>212.85</v>
      </c>
      <c r="I160">
        <v>221.49</v>
      </c>
      <c r="J160">
        <v>158</v>
      </c>
      <c r="K160">
        <v>0.26451000000000002</v>
      </c>
      <c r="L160">
        <v>2.2347000000000001E-5</v>
      </c>
      <c r="M160">
        <v>3.2353E-2</v>
      </c>
      <c r="N160" t="s">
        <v>238</v>
      </c>
    </row>
    <row r="161" spans="1:14">
      <c r="A161">
        <v>582.57000000000005</v>
      </c>
      <c r="B161">
        <v>2.5</v>
      </c>
      <c r="C161">
        <v>10.385</v>
      </c>
      <c r="D161">
        <v>9.6296999999999994E-2</v>
      </c>
      <c r="E161">
        <v>117</v>
      </c>
      <c r="F161">
        <v>121.81</v>
      </c>
      <c r="G161">
        <v>419.27</v>
      </c>
      <c r="H161">
        <v>212.87</v>
      </c>
      <c r="I161">
        <v>221.6</v>
      </c>
      <c r="J161">
        <v>157.85</v>
      </c>
      <c r="K161">
        <v>0.26463999999999999</v>
      </c>
      <c r="L161">
        <v>2.2390000000000001E-5</v>
      </c>
      <c r="M161">
        <v>3.2409E-2</v>
      </c>
      <c r="N161" t="s">
        <v>238</v>
      </c>
    </row>
    <row r="162" spans="1:14">
      <c r="A162">
        <v>582.57000000000005</v>
      </c>
      <c r="B162">
        <v>3</v>
      </c>
      <c r="C162">
        <v>12.476000000000001</v>
      </c>
      <c r="D162">
        <v>8.0155000000000004E-2</v>
      </c>
      <c r="E162">
        <v>116.97</v>
      </c>
      <c r="F162">
        <v>121.78</v>
      </c>
      <c r="G162">
        <v>417.72</v>
      </c>
      <c r="H162">
        <v>212.89</v>
      </c>
      <c r="I162">
        <v>221.7</v>
      </c>
      <c r="J162">
        <v>157.69999999999999</v>
      </c>
      <c r="K162">
        <v>0.26477000000000001</v>
      </c>
      <c r="L162">
        <v>2.2433999999999999E-5</v>
      </c>
      <c r="M162">
        <v>3.2464E-2</v>
      </c>
      <c r="N162" t="s">
        <v>238</v>
      </c>
    </row>
    <row r="163" spans="1:14">
      <c r="A163">
        <v>582.57000000000005</v>
      </c>
      <c r="B163">
        <v>3.5</v>
      </c>
      <c r="C163">
        <v>14.571999999999999</v>
      </c>
      <c r="D163">
        <v>6.8625000000000005E-2</v>
      </c>
      <c r="E163">
        <v>116.95</v>
      </c>
      <c r="F163">
        <v>121.75</v>
      </c>
      <c r="G163">
        <v>416.39</v>
      </c>
      <c r="H163">
        <v>212.9</v>
      </c>
      <c r="I163">
        <v>221.8</v>
      </c>
      <c r="J163">
        <v>157.55000000000001</v>
      </c>
      <c r="K163">
        <v>0.26489000000000001</v>
      </c>
      <c r="L163">
        <v>2.2480000000000002E-5</v>
      </c>
      <c r="M163">
        <v>3.2518999999999999E-2</v>
      </c>
      <c r="N163" t="s">
        <v>238</v>
      </c>
    </row>
    <row r="164" spans="1:14">
      <c r="A164">
        <v>582.57000000000005</v>
      </c>
      <c r="B164">
        <v>4</v>
      </c>
      <c r="C164">
        <v>16.672999999999998</v>
      </c>
      <c r="D164">
        <v>5.9977000000000003E-2</v>
      </c>
      <c r="E164">
        <v>116.92</v>
      </c>
      <c r="F164">
        <v>121.72</v>
      </c>
      <c r="G164">
        <v>415.24</v>
      </c>
      <c r="H164">
        <v>212.92</v>
      </c>
      <c r="I164">
        <v>221.9</v>
      </c>
      <c r="J164">
        <v>157.4</v>
      </c>
      <c r="K164">
        <v>0.26501000000000002</v>
      </c>
      <c r="L164">
        <v>2.2527E-5</v>
      </c>
      <c r="M164">
        <v>3.2571999999999997E-2</v>
      </c>
      <c r="N164" t="s">
        <v>238</v>
      </c>
    </row>
    <row r="165" spans="1:14">
      <c r="A165">
        <v>582.57000000000005</v>
      </c>
      <c r="B165">
        <v>4.5</v>
      </c>
      <c r="C165">
        <v>18.779</v>
      </c>
      <c r="D165">
        <v>5.3252000000000001E-2</v>
      </c>
      <c r="E165">
        <v>116.9</v>
      </c>
      <c r="F165">
        <v>121.69</v>
      </c>
      <c r="G165">
        <v>414.22</v>
      </c>
      <c r="H165">
        <v>212.94</v>
      </c>
      <c r="I165">
        <v>222.01</v>
      </c>
      <c r="J165">
        <v>157.25</v>
      </c>
      <c r="K165">
        <v>0.26512000000000002</v>
      </c>
      <c r="L165">
        <v>2.2575999999999999E-5</v>
      </c>
      <c r="M165">
        <v>3.2625000000000001E-2</v>
      </c>
      <c r="N165" t="s">
        <v>238</v>
      </c>
    </row>
    <row r="166" spans="1:14">
      <c r="A166">
        <v>582.57000000000005</v>
      </c>
      <c r="B166">
        <v>5</v>
      </c>
      <c r="C166">
        <v>20.888999999999999</v>
      </c>
      <c r="D166">
        <v>4.7871999999999998E-2</v>
      </c>
      <c r="E166">
        <v>116.88</v>
      </c>
      <c r="F166">
        <v>121.66</v>
      </c>
      <c r="G166">
        <v>413.31</v>
      </c>
      <c r="H166">
        <v>212.96</v>
      </c>
      <c r="I166">
        <v>222.11</v>
      </c>
      <c r="J166">
        <v>157.1</v>
      </c>
      <c r="K166">
        <v>0.26522000000000001</v>
      </c>
      <c r="L166">
        <v>2.2626E-5</v>
      </c>
      <c r="M166">
        <v>3.2677999999999999E-2</v>
      </c>
      <c r="N166" t="s">
        <v>238</v>
      </c>
    </row>
    <row r="167" spans="1:14">
      <c r="A167">
        <v>582.57000000000005</v>
      </c>
      <c r="B167">
        <v>5.5</v>
      </c>
      <c r="C167">
        <v>23.004999999999999</v>
      </c>
      <c r="D167">
        <v>4.3470000000000002E-2</v>
      </c>
      <c r="E167">
        <v>116.85</v>
      </c>
      <c r="F167">
        <v>121.63</v>
      </c>
      <c r="G167">
        <v>412.47</v>
      </c>
      <c r="H167">
        <v>212.97</v>
      </c>
      <c r="I167">
        <v>222.22</v>
      </c>
      <c r="J167">
        <v>156.94999999999999</v>
      </c>
      <c r="K167">
        <v>0.26533000000000001</v>
      </c>
      <c r="L167">
        <v>2.2677999999999999E-5</v>
      </c>
      <c r="M167">
        <v>3.2730000000000002E-2</v>
      </c>
      <c r="N167" t="s">
        <v>238</v>
      </c>
    </row>
    <row r="168" spans="1:14">
      <c r="A168">
        <v>582.57000000000005</v>
      </c>
      <c r="B168">
        <v>6</v>
      </c>
      <c r="C168">
        <v>25.125</v>
      </c>
      <c r="D168">
        <v>3.9801000000000003E-2</v>
      </c>
      <c r="E168">
        <v>116.83</v>
      </c>
      <c r="F168">
        <v>121.61</v>
      </c>
      <c r="G168">
        <v>411.71</v>
      </c>
      <c r="H168">
        <v>212.99</v>
      </c>
      <c r="I168">
        <v>222.32</v>
      </c>
      <c r="J168">
        <v>156.81</v>
      </c>
      <c r="K168">
        <v>0.26541999999999999</v>
      </c>
      <c r="L168">
        <v>2.2731E-5</v>
      </c>
      <c r="M168">
        <v>3.2780999999999998E-2</v>
      </c>
      <c r="N168" t="s">
        <v>238</v>
      </c>
    </row>
    <row r="169" spans="1:14">
      <c r="A169">
        <v>582.57000000000005</v>
      </c>
      <c r="B169">
        <v>6.5</v>
      </c>
      <c r="C169">
        <v>27.25</v>
      </c>
      <c r="D169">
        <v>3.6698000000000001E-2</v>
      </c>
      <c r="E169">
        <v>116.8</v>
      </c>
      <c r="F169">
        <v>121.58</v>
      </c>
      <c r="G169">
        <v>411</v>
      </c>
      <c r="H169">
        <v>213.01</v>
      </c>
      <c r="I169">
        <v>222.43</v>
      </c>
      <c r="J169">
        <v>156.66</v>
      </c>
      <c r="K169">
        <v>0.26551000000000002</v>
      </c>
      <c r="L169">
        <v>2.2785E-5</v>
      </c>
      <c r="M169">
        <v>3.2830999999999999E-2</v>
      </c>
      <c r="N169" t="s">
        <v>238</v>
      </c>
    </row>
    <row r="170" spans="1:14">
      <c r="A170">
        <v>582.57000000000005</v>
      </c>
      <c r="B170">
        <v>7</v>
      </c>
      <c r="C170">
        <v>29.379000000000001</v>
      </c>
      <c r="D170">
        <v>3.4036999999999998E-2</v>
      </c>
      <c r="E170">
        <v>116.78</v>
      </c>
      <c r="F170">
        <v>121.55</v>
      </c>
      <c r="G170">
        <v>410.34</v>
      </c>
      <c r="H170">
        <v>213.03</v>
      </c>
      <c r="I170">
        <v>222.54</v>
      </c>
      <c r="J170">
        <v>156.52000000000001</v>
      </c>
      <c r="K170">
        <v>0.2656</v>
      </c>
      <c r="L170">
        <v>2.2841E-5</v>
      </c>
      <c r="M170">
        <v>3.2881000000000001E-2</v>
      </c>
      <c r="N170" t="s">
        <v>238</v>
      </c>
    </row>
    <row r="171" spans="1:14">
      <c r="A171">
        <v>582.57000000000005</v>
      </c>
      <c r="B171">
        <v>7.5</v>
      </c>
      <c r="C171">
        <v>31.513999999999999</v>
      </c>
      <c r="D171">
        <v>3.1732000000000003E-2</v>
      </c>
      <c r="E171">
        <v>116.76</v>
      </c>
      <c r="F171">
        <v>121.52</v>
      </c>
      <c r="G171">
        <v>409.73</v>
      </c>
      <c r="H171">
        <v>213.04</v>
      </c>
      <c r="I171">
        <v>222.64</v>
      </c>
      <c r="J171">
        <v>156.37</v>
      </c>
      <c r="K171">
        <v>0.26568000000000003</v>
      </c>
      <c r="L171">
        <v>2.2898999999999999E-5</v>
      </c>
      <c r="M171">
        <v>3.2930000000000001E-2</v>
      </c>
      <c r="N171" t="s">
        <v>238</v>
      </c>
    </row>
    <row r="172" spans="1:14">
      <c r="A172">
        <v>582.57000000000005</v>
      </c>
      <c r="B172">
        <v>8</v>
      </c>
      <c r="C172">
        <v>33.652999999999999</v>
      </c>
      <c r="D172">
        <v>2.9714999999999998E-2</v>
      </c>
      <c r="E172">
        <v>116.73</v>
      </c>
      <c r="F172">
        <v>121.49</v>
      </c>
      <c r="G172">
        <v>409.15</v>
      </c>
      <c r="H172">
        <v>213.06</v>
      </c>
      <c r="I172">
        <v>222.75</v>
      </c>
      <c r="J172">
        <v>156.22999999999999</v>
      </c>
      <c r="K172">
        <v>0.26576</v>
      </c>
      <c r="L172">
        <v>2.2957999999999999E-5</v>
      </c>
      <c r="M172">
        <v>3.2978E-2</v>
      </c>
      <c r="N172" t="s">
        <v>238</v>
      </c>
    </row>
    <row r="173" spans="1:14">
      <c r="A173">
        <v>582.57000000000005</v>
      </c>
      <c r="B173">
        <v>8.5</v>
      </c>
      <c r="C173">
        <v>35.798000000000002</v>
      </c>
      <c r="D173">
        <v>2.7935000000000001E-2</v>
      </c>
      <c r="E173">
        <v>116.71</v>
      </c>
      <c r="F173">
        <v>121.46</v>
      </c>
      <c r="G173">
        <v>408.6</v>
      </c>
      <c r="H173">
        <v>213.08</v>
      </c>
      <c r="I173">
        <v>222.86</v>
      </c>
      <c r="J173">
        <v>156.09</v>
      </c>
      <c r="K173">
        <v>0.26583000000000001</v>
      </c>
      <c r="L173">
        <v>2.3017999999999999E-5</v>
      </c>
      <c r="M173">
        <v>3.3026E-2</v>
      </c>
      <c r="N173" t="s">
        <v>238</v>
      </c>
    </row>
    <row r="174" spans="1:14">
      <c r="A174">
        <v>582.57000000000005</v>
      </c>
      <c r="B174">
        <v>9</v>
      </c>
      <c r="C174">
        <v>37.945999999999998</v>
      </c>
      <c r="D174">
        <v>2.6353000000000001E-2</v>
      </c>
      <c r="E174">
        <v>116.68</v>
      </c>
      <c r="F174">
        <v>121.43</v>
      </c>
      <c r="G174">
        <v>408.09</v>
      </c>
      <c r="H174">
        <v>213.09</v>
      </c>
      <c r="I174">
        <v>222.97</v>
      </c>
      <c r="J174">
        <v>155.94</v>
      </c>
      <c r="K174">
        <v>0.26589000000000002</v>
      </c>
      <c r="L174">
        <v>2.3079E-5</v>
      </c>
      <c r="M174">
        <v>3.3072999999999998E-2</v>
      </c>
      <c r="N174" t="s">
        <v>238</v>
      </c>
    </row>
    <row r="175" spans="1:14">
      <c r="A175">
        <v>582.57000000000005</v>
      </c>
      <c r="B175">
        <v>9.5</v>
      </c>
      <c r="C175">
        <v>40.1</v>
      </c>
      <c r="D175">
        <v>2.4937999999999998E-2</v>
      </c>
      <c r="E175">
        <v>116.66</v>
      </c>
      <c r="F175">
        <v>121.4</v>
      </c>
      <c r="G175">
        <v>407.6</v>
      </c>
      <c r="H175">
        <v>213.11</v>
      </c>
      <c r="I175">
        <v>223.08</v>
      </c>
      <c r="J175">
        <v>155.80000000000001</v>
      </c>
      <c r="K175">
        <v>0.26595000000000002</v>
      </c>
      <c r="L175">
        <v>2.3142E-5</v>
      </c>
      <c r="M175">
        <v>3.3119999999999997E-2</v>
      </c>
      <c r="N175" t="s">
        <v>238</v>
      </c>
    </row>
    <row r="176" spans="1:14">
      <c r="A176">
        <v>582.57000000000005</v>
      </c>
      <c r="B176">
        <v>10</v>
      </c>
      <c r="C176">
        <v>42.259</v>
      </c>
      <c r="D176">
        <v>2.3664000000000001E-2</v>
      </c>
      <c r="E176">
        <v>116.63</v>
      </c>
      <c r="F176">
        <v>121.37</v>
      </c>
      <c r="G176">
        <v>407.13</v>
      </c>
      <c r="H176">
        <v>213.13</v>
      </c>
      <c r="I176">
        <v>223.19</v>
      </c>
      <c r="J176">
        <v>155.66</v>
      </c>
      <c r="K176">
        <v>0.26601000000000002</v>
      </c>
      <c r="L176">
        <v>2.3206000000000001E-5</v>
      </c>
      <c r="M176">
        <v>3.3165E-2</v>
      </c>
      <c r="N176" t="s">
        <v>238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97FC0-4208-4089-AAD6-BE48A67F5A4C}">
  <dimension ref="A1:N119"/>
  <sheetViews>
    <sheetView workbookViewId="0"/>
  </sheetViews>
  <sheetFormatPr defaultRowHeight="15"/>
  <sheetData>
    <row r="1" spans="1:14">
      <c r="A1" t="s">
        <v>223</v>
      </c>
      <c r="B1" t="s">
        <v>224</v>
      </c>
      <c r="C1" t="s">
        <v>225</v>
      </c>
      <c r="D1" t="s">
        <v>226</v>
      </c>
      <c r="E1" t="s">
        <v>227</v>
      </c>
      <c r="F1" t="s">
        <v>228</v>
      </c>
      <c r="G1" t="s">
        <v>229</v>
      </c>
      <c r="H1" t="s">
        <v>230</v>
      </c>
      <c r="I1" t="s">
        <v>231</v>
      </c>
      <c r="J1" t="s">
        <v>232</v>
      </c>
      <c r="K1" t="s">
        <v>233</v>
      </c>
      <c r="L1" t="s">
        <v>234</v>
      </c>
      <c r="M1" t="s">
        <v>235</v>
      </c>
      <c r="N1" t="s">
        <v>236</v>
      </c>
    </row>
    <row r="2" spans="1:14">
      <c r="A2">
        <v>213.5</v>
      </c>
      <c r="B2">
        <v>1</v>
      </c>
      <c r="C2">
        <v>1547.5</v>
      </c>
      <c r="D2">
        <v>6.4621000000000004E-4</v>
      </c>
      <c r="E2">
        <v>17.132999999999999</v>
      </c>
      <c r="F2">
        <v>17.140999999999998</v>
      </c>
      <c r="G2">
        <v>94.16</v>
      </c>
      <c r="H2">
        <v>108.52</v>
      </c>
      <c r="I2">
        <v>156.36000000000001</v>
      </c>
      <c r="J2">
        <v>1041.4000000000001</v>
      </c>
      <c r="K2">
        <v>-3.7770999999999999E-2</v>
      </c>
      <c r="L2">
        <v>1.8647E-3</v>
      </c>
      <c r="M2">
        <v>0.11484999999999999</v>
      </c>
      <c r="N2" t="s">
        <v>237</v>
      </c>
    </row>
    <row r="3" spans="1:14">
      <c r="A3">
        <v>213.5</v>
      </c>
      <c r="B3">
        <v>1.5</v>
      </c>
      <c r="C3">
        <v>1547.5</v>
      </c>
      <c r="D3">
        <v>6.4619000000000005E-4</v>
      </c>
      <c r="E3">
        <v>17.131</v>
      </c>
      <c r="F3">
        <v>17.143999999999998</v>
      </c>
      <c r="G3">
        <v>94.153999999999996</v>
      </c>
      <c r="H3">
        <v>108.52</v>
      </c>
      <c r="I3">
        <v>156.36000000000001</v>
      </c>
      <c r="J3">
        <v>1041.5999999999999</v>
      </c>
      <c r="K3">
        <v>-3.7775999999999997E-2</v>
      </c>
      <c r="L3">
        <v>1.8655E-3</v>
      </c>
      <c r="M3">
        <v>0.11486</v>
      </c>
      <c r="N3" t="s">
        <v>237</v>
      </c>
    </row>
    <row r="4" spans="1:14">
      <c r="A4">
        <v>213.5</v>
      </c>
      <c r="B4">
        <v>2</v>
      </c>
      <c r="C4">
        <v>1547.6</v>
      </c>
      <c r="D4">
        <v>6.4616000000000001E-4</v>
      </c>
      <c r="E4">
        <v>17.13</v>
      </c>
      <c r="F4">
        <v>17.146999999999998</v>
      </c>
      <c r="G4">
        <v>94.147999999999996</v>
      </c>
      <c r="H4">
        <v>108.52</v>
      </c>
      <c r="I4">
        <v>156.35</v>
      </c>
      <c r="J4">
        <v>1041.7</v>
      </c>
      <c r="K4">
        <v>-3.7781000000000002E-2</v>
      </c>
      <c r="L4">
        <v>1.8663E-3</v>
      </c>
      <c r="M4">
        <v>0.11487</v>
      </c>
      <c r="N4" t="s">
        <v>237</v>
      </c>
    </row>
    <row r="5" spans="1:14">
      <c r="A5">
        <v>213.5</v>
      </c>
      <c r="B5">
        <v>2.5</v>
      </c>
      <c r="C5">
        <v>1547.7</v>
      </c>
      <c r="D5">
        <v>6.4612999999999997E-4</v>
      </c>
      <c r="E5">
        <v>17.129000000000001</v>
      </c>
      <c r="F5">
        <v>17.149999999999999</v>
      </c>
      <c r="G5">
        <v>94.141000000000005</v>
      </c>
      <c r="H5">
        <v>108.53</v>
      </c>
      <c r="I5">
        <v>156.35</v>
      </c>
      <c r="J5">
        <v>1041.9000000000001</v>
      </c>
      <c r="K5">
        <v>-3.7786E-2</v>
      </c>
      <c r="L5">
        <v>1.8672000000000001E-3</v>
      </c>
      <c r="M5">
        <v>0.11489000000000001</v>
      </c>
      <c r="N5" t="s">
        <v>237</v>
      </c>
    </row>
    <row r="6" spans="1:14">
      <c r="A6">
        <v>213.5</v>
      </c>
      <c r="B6">
        <v>3</v>
      </c>
      <c r="C6">
        <v>1547.7</v>
      </c>
      <c r="D6">
        <v>6.4610000000000004E-4</v>
      </c>
      <c r="E6">
        <v>17.126999999999999</v>
      </c>
      <c r="F6">
        <v>17.152999999999999</v>
      </c>
      <c r="G6">
        <v>94.135000000000005</v>
      </c>
      <c r="H6">
        <v>108.53</v>
      </c>
      <c r="I6">
        <v>156.34</v>
      </c>
      <c r="J6">
        <v>1042.0999999999999</v>
      </c>
      <c r="K6">
        <v>-3.7790999999999998E-2</v>
      </c>
      <c r="L6">
        <v>1.8680000000000001E-3</v>
      </c>
      <c r="M6">
        <v>0.1149</v>
      </c>
      <c r="N6" t="s">
        <v>237</v>
      </c>
    </row>
    <row r="7" spans="1:14">
      <c r="A7">
        <v>213.5</v>
      </c>
      <c r="B7">
        <v>3.5</v>
      </c>
      <c r="C7">
        <v>1547.8</v>
      </c>
      <c r="D7">
        <v>6.4608000000000005E-4</v>
      </c>
      <c r="E7">
        <v>17.126000000000001</v>
      </c>
      <c r="F7">
        <v>17.155999999999999</v>
      </c>
      <c r="G7">
        <v>94.128</v>
      </c>
      <c r="H7">
        <v>108.53</v>
      </c>
      <c r="I7">
        <v>156.34</v>
      </c>
      <c r="J7">
        <v>1042.3</v>
      </c>
      <c r="K7">
        <v>-3.7796000000000003E-2</v>
      </c>
      <c r="L7">
        <v>1.8688000000000001E-3</v>
      </c>
      <c r="M7">
        <v>0.11491</v>
      </c>
      <c r="N7" t="s">
        <v>237</v>
      </c>
    </row>
    <row r="8" spans="1:14">
      <c r="A8">
        <v>213.5</v>
      </c>
      <c r="B8">
        <v>4</v>
      </c>
      <c r="C8">
        <v>1547.9</v>
      </c>
      <c r="D8">
        <v>6.4605000000000001E-4</v>
      </c>
      <c r="E8">
        <v>17.123999999999999</v>
      </c>
      <c r="F8">
        <v>17.158999999999999</v>
      </c>
      <c r="G8">
        <v>94.122</v>
      </c>
      <c r="H8">
        <v>108.54</v>
      </c>
      <c r="I8">
        <v>156.33000000000001</v>
      </c>
      <c r="J8">
        <v>1042.5</v>
      </c>
      <c r="K8">
        <v>-3.7801000000000001E-2</v>
      </c>
      <c r="L8">
        <v>1.8697E-3</v>
      </c>
      <c r="M8">
        <v>0.11493</v>
      </c>
      <c r="N8" t="s">
        <v>237</v>
      </c>
    </row>
    <row r="9" spans="1:14">
      <c r="A9">
        <v>213.5</v>
      </c>
      <c r="B9">
        <v>4.5</v>
      </c>
      <c r="C9">
        <v>1547.9</v>
      </c>
      <c r="D9">
        <v>6.4601999999999997E-4</v>
      </c>
      <c r="E9">
        <v>17.123000000000001</v>
      </c>
      <c r="F9">
        <v>17.161999999999999</v>
      </c>
      <c r="G9">
        <v>94.114999999999995</v>
      </c>
      <c r="H9">
        <v>108.54</v>
      </c>
      <c r="I9">
        <v>156.32</v>
      </c>
      <c r="J9">
        <v>1042.7</v>
      </c>
      <c r="K9">
        <v>-3.7805999999999999E-2</v>
      </c>
      <c r="L9">
        <v>1.8705E-3</v>
      </c>
      <c r="M9">
        <v>0.11494</v>
      </c>
      <c r="N9" t="s">
        <v>237</v>
      </c>
    </row>
    <row r="10" spans="1:14">
      <c r="A10">
        <v>213.5</v>
      </c>
      <c r="B10">
        <v>5</v>
      </c>
      <c r="C10">
        <v>1548</v>
      </c>
      <c r="D10">
        <v>6.4599000000000004E-4</v>
      </c>
      <c r="E10">
        <v>17.122</v>
      </c>
      <c r="F10">
        <v>17.164999999999999</v>
      </c>
      <c r="G10">
        <v>94.108999999999995</v>
      </c>
      <c r="H10">
        <v>108.54</v>
      </c>
      <c r="I10">
        <v>156.32</v>
      </c>
      <c r="J10">
        <v>1042.9000000000001</v>
      </c>
      <c r="K10">
        <v>-3.7810999999999997E-2</v>
      </c>
      <c r="L10">
        <v>1.8713E-3</v>
      </c>
      <c r="M10">
        <v>0.11495</v>
      </c>
      <c r="N10" t="s">
        <v>237</v>
      </c>
    </row>
    <row r="11" spans="1:14">
      <c r="A11">
        <v>213.5</v>
      </c>
      <c r="B11">
        <v>5.5</v>
      </c>
      <c r="C11">
        <v>1548.1</v>
      </c>
      <c r="D11">
        <v>6.4597000000000005E-4</v>
      </c>
      <c r="E11">
        <v>17.12</v>
      </c>
      <c r="F11">
        <v>17.167999999999999</v>
      </c>
      <c r="G11">
        <v>94.102000000000004</v>
      </c>
      <c r="H11">
        <v>108.54</v>
      </c>
      <c r="I11">
        <v>156.31</v>
      </c>
      <c r="J11">
        <v>1043.0999999999999</v>
      </c>
      <c r="K11">
        <v>-3.7816000000000002E-2</v>
      </c>
      <c r="L11">
        <v>1.8721E-3</v>
      </c>
      <c r="M11">
        <v>0.11497</v>
      </c>
      <c r="N11" t="s">
        <v>237</v>
      </c>
    </row>
    <row r="12" spans="1:14">
      <c r="A12">
        <v>213.5</v>
      </c>
      <c r="B12">
        <v>6</v>
      </c>
      <c r="C12">
        <v>1548.1</v>
      </c>
      <c r="D12">
        <v>6.4594000000000001E-4</v>
      </c>
      <c r="E12">
        <v>17.119</v>
      </c>
      <c r="F12">
        <v>17.170999999999999</v>
      </c>
      <c r="G12">
        <v>94.096000000000004</v>
      </c>
      <c r="H12">
        <v>108.55</v>
      </c>
      <c r="I12">
        <v>156.31</v>
      </c>
      <c r="J12">
        <v>1043.2</v>
      </c>
      <c r="K12">
        <v>-3.7821E-2</v>
      </c>
      <c r="L12">
        <v>1.8730000000000001E-3</v>
      </c>
      <c r="M12">
        <v>0.11498</v>
      </c>
      <c r="N12" t="s">
        <v>237</v>
      </c>
    </row>
    <row r="13" spans="1:14">
      <c r="A13">
        <v>213.5</v>
      </c>
      <c r="B13">
        <v>6.5</v>
      </c>
      <c r="C13">
        <v>1548.2</v>
      </c>
      <c r="D13">
        <v>6.4590999999999997E-4</v>
      </c>
      <c r="E13">
        <v>17.117999999999999</v>
      </c>
      <c r="F13">
        <v>17.173999999999999</v>
      </c>
      <c r="G13">
        <v>94.09</v>
      </c>
      <c r="H13">
        <v>108.55</v>
      </c>
      <c r="I13">
        <v>156.30000000000001</v>
      </c>
      <c r="J13">
        <v>1043.4000000000001</v>
      </c>
      <c r="K13">
        <v>-3.7825999999999999E-2</v>
      </c>
      <c r="L13">
        <v>1.8737999999999999E-3</v>
      </c>
      <c r="M13">
        <v>0.11498999999999999</v>
      </c>
      <c r="N13" t="s">
        <v>237</v>
      </c>
    </row>
    <row r="14" spans="1:14">
      <c r="A14">
        <v>213.5</v>
      </c>
      <c r="B14">
        <v>7</v>
      </c>
      <c r="C14">
        <v>1548.3</v>
      </c>
      <c r="D14">
        <v>6.4588000000000004E-4</v>
      </c>
      <c r="E14">
        <v>17.116</v>
      </c>
      <c r="F14">
        <v>17.177</v>
      </c>
      <c r="G14">
        <v>94.082999999999998</v>
      </c>
      <c r="H14">
        <v>108.55</v>
      </c>
      <c r="I14">
        <v>156.30000000000001</v>
      </c>
      <c r="J14">
        <v>1043.5999999999999</v>
      </c>
      <c r="K14">
        <v>-3.7830999999999997E-2</v>
      </c>
      <c r="L14">
        <v>1.8745999999999999E-3</v>
      </c>
      <c r="M14">
        <v>0.11501</v>
      </c>
      <c r="N14" t="s">
        <v>237</v>
      </c>
    </row>
    <row r="15" spans="1:14">
      <c r="A15">
        <v>213.5</v>
      </c>
      <c r="B15">
        <v>7.5</v>
      </c>
      <c r="C15">
        <v>1548.3</v>
      </c>
      <c r="D15">
        <v>6.4586000000000005E-4</v>
      </c>
      <c r="E15">
        <v>17.114999999999998</v>
      </c>
      <c r="F15">
        <v>17.18</v>
      </c>
      <c r="G15">
        <v>94.076999999999998</v>
      </c>
      <c r="H15">
        <v>108.56</v>
      </c>
      <c r="I15">
        <v>156.29</v>
      </c>
      <c r="J15">
        <v>1043.8</v>
      </c>
      <c r="K15">
        <v>-3.7836000000000002E-2</v>
      </c>
      <c r="L15">
        <v>1.8753999999999999E-3</v>
      </c>
      <c r="M15">
        <v>0.11502</v>
      </c>
      <c r="N15" t="s">
        <v>237</v>
      </c>
    </row>
    <row r="16" spans="1:14">
      <c r="A16">
        <v>213.5</v>
      </c>
      <c r="B16">
        <v>8</v>
      </c>
      <c r="C16">
        <v>1548.4</v>
      </c>
      <c r="D16">
        <v>6.4583000000000002E-4</v>
      </c>
      <c r="E16">
        <v>17.113</v>
      </c>
      <c r="F16">
        <v>17.183</v>
      </c>
      <c r="G16">
        <v>94.07</v>
      </c>
      <c r="H16">
        <v>108.56</v>
      </c>
      <c r="I16">
        <v>156.29</v>
      </c>
      <c r="J16">
        <v>1044</v>
      </c>
      <c r="K16">
        <v>-3.7841E-2</v>
      </c>
      <c r="L16">
        <v>1.8763E-3</v>
      </c>
      <c r="M16">
        <v>0.11502999999999999</v>
      </c>
      <c r="N16" t="s">
        <v>237</v>
      </c>
    </row>
    <row r="17" spans="1:14">
      <c r="A17">
        <v>213.5</v>
      </c>
      <c r="B17">
        <v>8.5</v>
      </c>
      <c r="C17">
        <v>1548.5</v>
      </c>
      <c r="D17">
        <v>6.4579999999999998E-4</v>
      </c>
      <c r="E17">
        <v>17.111999999999998</v>
      </c>
      <c r="F17">
        <v>17.186</v>
      </c>
      <c r="G17">
        <v>94.063999999999993</v>
      </c>
      <c r="H17">
        <v>108.56</v>
      </c>
      <c r="I17">
        <v>156.28</v>
      </c>
      <c r="J17">
        <v>1044.2</v>
      </c>
      <c r="K17">
        <v>-3.7845999999999998E-2</v>
      </c>
      <c r="L17">
        <v>1.8771E-3</v>
      </c>
      <c r="M17">
        <v>0.11505</v>
      </c>
      <c r="N17" t="s">
        <v>237</v>
      </c>
    </row>
    <row r="18" spans="1:14">
      <c r="A18">
        <v>213.5</v>
      </c>
      <c r="B18">
        <v>9</v>
      </c>
      <c r="C18">
        <v>1548.5</v>
      </c>
      <c r="D18">
        <v>6.4577000000000005E-4</v>
      </c>
      <c r="E18">
        <v>17.111000000000001</v>
      </c>
      <c r="F18">
        <v>17.189</v>
      </c>
      <c r="G18">
        <v>94.057000000000002</v>
      </c>
      <c r="H18">
        <v>108.56</v>
      </c>
      <c r="I18">
        <v>156.27000000000001</v>
      </c>
      <c r="J18">
        <v>1044.4000000000001</v>
      </c>
      <c r="K18">
        <v>-3.7850000000000002E-2</v>
      </c>
      <c r="L18">
        <v>1.8779000000000001E-3</v>
      </c>
      <c r="M18">
        <v>0.11506</v>
      </c>
      <c r="N18" t="s">
        <v>237</v>
      </c>
    </row>
    <row r="19" spans="1:14">
      <c r="A19">
        <v>213.5</v>
      </c>
      <c r="B19">
        <v>9.5</v>
      </c>
      <c r="C19">
        <v>1548.6</v>
      </c>
      <c r="D19">
        <v>6.4574999999999995E-4</v>
      </c>
      <c r="E19">
        <v>17.109000000000002</v>
      </c>
      <c r="F19">
        <v>17.192</v>
      </c>
      <c r="G19">
        <v>94.051000000000002</v>
      </c>
      <c r="H19">
        <v>108.57</v>
      </c>
      <c r="I19">
        <v>156.27000000000001</v>
      </c>
      <c r="J19">
        <v>1044.5999999999999</v>
      </c>
      <c r="K19">
        <v>-3.7855E-2</v>
      </c>
      <c r="L19">
        <v>1.8787000000000001E-3</v>
      </c>
      <c r="M19">
        <v>0.11507000000000001</v>
      </c>
      <c r="N19" t="s">
        <v>237</v>
      </c>
    </row>
    <row r="20" spans="1:14">
      <c r="A20">
        <v>213.5</v>
      </c>
      <c r="B20">
        <v>10</v>
      </c>
      <c r="C20">
        <v>1548.7</v>
      </c>
      <c r="D20">
        <v>6.4572000000000002E-4</v>
      </c>
      <c r="E20">
        <v>17.108000000000001</v>
      </c>
      <c r="F20">
        <v>17.195</v>
      </c>
      <c r="G20">
        <v>94.045000000000002</v>
      </c>
      <c r="H20">
        <v>108.57</v>
      </c>
      <c r="I20">
        <v>156.26</v>
      </c>
      <c r="J20">
        <v>1044.8</v>
      </c>
      <c r="K20">
        <v>-3.7859999999999998E-2</v>
      </c>
      <c r="L20">
        <v>1.8795999999999999E-3</v>
      </c>
      <c r="M20">
        <v>0.11509</v>
      </c>
      <c r="N20" t="s">
        <v>237</v>
      </c>
    </row>
    <row r="21" spans="1:14">
      <c r="A21">
        <v>256.20999999999998</v>
      </c>
      <c r="B21">
        <v>1</v>
      </c>
      <c r="C21">
        <v>1446.2</v>
      </c>
      <c r="D21">
        <v>6.9145000000000003E-4</v>
      </c>
      <c r="E21">
        <v>23.975000000000001</v>
      </c>
      <c r="F21">
        <v>23.984000000000002</v>
      </c>
      <c r="G21">
        <v>123.36</v>
      </c>
      <c r="H21">
        <v>115.35</v>
      </c>
      <c r="I21">
        <v>164.75</v>
      </c>
      <c r="J21">
        <v>846.21</v>
      </c>
      <c r="K21">
        <v>-3.1844999999999998E-2</v>
      </c>
      <c r="L21">
        <v>7.7123999999999997E-4</v>
      </c>
      <c r="M21">
        <v>0.10185</v>
      </c>
      <c r="N21" t="s">
        <v>237</v>
      </c>
    </row>
    <row r="22" spans="1:14">
      <c r="A22">
        <v>256.20999999999998</v>
      </c>
      <c r="B22">
        <v>1.5</v>
      </c>
      <c r="C22">
        <v>1446.3</v>
      </c>
      <c r="D22">
        <v>6.914E-4</v>
      </c>
      <c r="E22">
        <v>23.972999999999999</v>
      </c>
      <c r="F22">
        <v>23.986999999999998</v>
      </c>
      <c r="G22">
        <v>123.35</v>
      </c>
      <c r="H22">
        <v>115.35</v>
      </c>
      <c r="I22">
        <v>164.74</v>
      </c>
      <c r="J22">
        <v>846.47</v>
      </c>
      <c r="K22">
        <v>-3.1857000000000003E-2</v>
      </c>
      <c r="L22">
        <v>7.7167999999999996E-4</v>
      </c>
      <c r="M22">
        <v>0.10187</v>
      </c>
      <c r="N22" t="s">
        <v>237</v>
      </c>
    </row>
    <row r="23" spans="1:14">
      <c r="A23">
        <v>256.20999999999998</v>
      </c>
      <c r="B23">
        <v>2</v>
      </c>
      <c r="C23">
        <v>1446.4</v>
      </c>
      <c r="D23">
        <v>6.9134999999999997E-4</v>
      </c>
      <c r="E23">
        <v>23.971</v>
      </c>
      <c r="F23">
        <v>23.99</v>
      </c>
      <c r="G23">
        <v>123.34</v>
      </c>
      <c r="H23">
        <v>115.36</v>
      </c>
      <c r="I23">
        <v>164.73</v>
      </c>
      <c r="J23">
        <v>846.73</v>
      </c>
      <c r="K23">
        <v>-3.1868E-2</v>
      </c>
      <c r="L23">
        <v>7.7211000000000001E-4</v>
      </c>
      <c r="M23">
        <v>0.10188</v>
      </c>
      <c r="N23" t="s">
        <v>237</v>
      </c>
    </row>
    <row r="24" spans="1:14">
      <c r="A24">
        <v>256.20999999999998</v>
      </c>
      <c r="B24">
        <v>2.5</v>
      </c>
      <c r="C24">
        <v>1446.5</v>
      </c>
      <c r="D24">
        <v>6.9130999999999999E-4</v>
      </c>
      <c r="E24">
        <v>23.969000000000001</v>
      </c>
      <c r="F24">
        <v>23.992000000000001</v>
      </c>
      <c r="G24">
        <v>123.33</v>
      </c>
      <c r="H24">
        <v>115.36</v>
      </c>
      <c r="I24">
        <v>164.72</v>
      </c>
      <c r="J24">
        <v>846.99</v>
      </c>
      <c r="K24">
        <v>-3.1879999999999999E-2</v>
      </c>
      <c r="L24">
        <v>7.7254999999999999E-4</v>
      </c>
      <c r="M24">
        <v>0.1019</v>
      </c>
      <c r="N24" t="s">
        <v>237</v>
      </c>
    </row>
    <row r="25" spans="1:14">
      <c r="A25">
        <v>256.20999999999998</v>
      </c>
      <c r="B25">
        <v>3</v>
      </c>
      <c r="C25">
        <v>1446.6</v>
      </c>
      <c r="D25">
        <v>6.9125999999999996E-4</v>
      </c>
      <c r="E25">
        <v>23.966999999999999</v>
      </c>
      <c r="F25">
        <v>23.995000000000001</v>
      </c>
      <c r="G25">
        <v>123.32</v>
      </c>
      <c r="H25">
        <v>115.36</v>
      </c>
      <c r="I25">
        <v>164.71</v>
      </c>
      <c r="J25">
        <v>847.25</v>
      </c>
      <c r="K25">
        <v>-3.1891999999999997E-2</v>
      </c>
      <c r="L25">
        <v>7.7298000000000004E-4</v>
      </c>
      <c r="M25">
        <v>0.10192</v>
      </c>
      <c r="N25" t="s">
        <v>237</v>
      </c>
    </row>
    <row r="26" spans="1:14">
      <c r="A26">
        <v>256.20999999999998</v>
      </c>
      <c r="B26">
        <v>3.5</v>
      </c>
      <c r="C26">
        <v>1446.7</v>
      </c>
      <c r="D26">
        <v>6.9121000000000004E-4</v>
      </c>
      <c r="E26">
        <v>23.965</v>
      </c>
      <c r="F26">
        <v>23.998000000000001</v>
      </c>
      <c r="G26">
        <v>123.32</v>
      </c>
      <c r="H26">
        <v>115.36</v>
      </c>
      <c r="I26">
        <v>164.7</v>
      </c>
      <c r="J26">
        <v>847.51</v>
      </c>
      <c r="K26">
        <v>-3.1903000000000001E-2</v>
      </c>
      <c r="L26">
        <v>7.7342000000000003E-4</v>
      </c>
      <c r="M26">
        <v>0.10194</v>
      </c>
      <c r="N26" t="s">
        <v>237</v>
      </c>
    </row>
    <row r="27" spans="1:14">
      <c r="A27">
        <v>256.20999999999998</v>
      </c>
      <c r="B27">
        <v>4</v>
      </c>
      <c r="C27">
        <v>1446.8</v>
      </c>
      <c r="D27">
        <v>6.9116000000000002E-4</v>
      </c>
      <c r="E27">
        <v>23.963000000000001</v>
      </c>
      <c r="F27">
        <v>24</v>
      </c>
      <c r="G27">
        <v>123.31</v>
      </c>
      <c r="H27">
        <v>115.37</v>
      </c>
      <c r="I27">
        <v>164.69</v>
      </c>
      <c r="J27">
        <v>847.77</v>
      </c>
      <c r="K27">
        <v>-3.1914999999999999E-2</v>
      </c>
      <c r="L27">
        <v>7.7384999999999997E-4</v>
      </c>
      <c r="M27">
        <v>0.10196</v>
      </c>
      <c r="N27" t="s">
        <v>237</v>
      </c>
    </row>
    <row r="28" spans="1:14">
      <c r="A28">
        <v>256.20999999999998</v>
      </c>
      <c r="B28">
        <v>4.5</v>
      </c>
      <c r="C28">
        <v>1446.9</v>
      </c>
      <c r="D28">
        <v>6.9112000000000004E-4</v>
      </c>
      <c r="E28">
        <v>23.960999999999999</v>
      </c>
      <c r="F28">
        <v>24.003</v>
      </c>
      <c r="G28">
        <v>123.3</v>
      </c>
      <c r="H28">
        <v>115.37</v>
      </c>
      <c r="I28">
        <v>164.68</v>
      </c>
      <c r="J28">
        <v>848.03</v>
      </c>
      <c r="K28">
        <v>-3.1926000000000003E-2</v>
      </c>
      <c r="L28">
        <v>7.7428000000000002E-4</v>
      </c>
      <c r="M28">
        <v>0.10198</v>
      </c>
      <c r="N28" t="s">
        <v>237</v>
      </c>
    </row>
    <row r="29" spans="1:14">
      <c r="A29">
        <v>256.20999999999998</v>
      </c>
      <c r="B29">
        <v>5</v>
      </c>
      <c r="C29">
        <v>1447</v>
      </c>
      <c r="D29">
        <v>6.9107000000000001E-4</v>
      </c>
      <c r="E29">
        <v>23.959</v>
      </c>
      <c r="F29">
        <v>24.004999999999999</v>
      </c>
      <c r="G29">
        <v>123.29</v>
      </c>
      <c r="H29">
        <v>115.37</v>
      </c>
      <c r="I29">
        <v>164.67</v>
      </c>
      <c r="J29">
        <v>848.29</v>
      </c>
      <c r="K29">
        <v>-3.1937E-2</v>
      </c>
      <c r="L29">
        <v>7.7472000000000001E-4</v>
      </c>
      <c r="M29">
        <v>0.10199999999999999</v>
      </c>
      <c r="N29" t="s">
        <v>237</v>
      </c>
    </row>
    <row r="30" spans="1:14">
      <c r="A30">
        <v>256.20999999999998</v>
      </c>
      <c r="B30">
        <v>5.5</v>
      </c>
      <c r="C30">
        <v>1447.1</v>
      </c>
      <c r="D30">
        <v>6.9101999999999998E-4</v>
      </c>
      <c r="E30">
        <v>23.957000000000001</v>
      </c>
      <c r="F30">
        <v>24.007999999999999</v>
      </c>
      <c r="G30">
        <v>123.28</v>
      </c>
      <c r="H30">
        <v>115.37</v>
      </c>
      <c r="I30">
        <v>164.66</v>
      </c>
      <c r="J30">
        <v>848.55</v>
      </c>
      <c r="K30">
        <v>-3.1948999999999998E-2</v>
      </c>
      <c r="L30">
        <v>7.7514999999999995E-4</v>
      </c>
      <c r="M30">
        <v>0.10201</v>
      </c>
      <c r="N30" t="s">
        <v>237</v>
      </c>
    </row>
    <row r="31" spans="1:14">
      <c r="A31">
        <v>256.20999999999998</v>
      </c>
      <c r="B31">
        <v>6</v>
      </c>
      <c r="C31">
        <v>1447.2</v>
      </c>
      <c r="D31">
        <v>6.9096999999999995E-4</v>
      </c>
      <c r="E31">
        <v>23.954999999999998</v>
      </c>
      <c r="F31">
        <v>24.010999999999999</v>
      </c>
      <c r="G31">
        <v>123.28</v>
      </c>
      <c r="H31">
        <v>115.38</v>
      </c>
      <c r="I31">
        <v>164.65</v>
      </c>
      <c r="J31">
        <v>848.81</v>
      </c>
      <c r="K31">
        <v>-3.1960000000000002E-2</v>
      </c>
      <c r="L31">
        <v>7.7559000000000005E-4</v>
      </c>
      <c r="M31">
        <v>0.10203</v>
      </c>
      <c r="N31" t="s">
        <v>237</v>
      </c>
    </row>
    <row r="32" spans="1:14">
      <c r="A32">
        <v>256.20999999999998</v>
      </c>
      <c r="B32">
        <v>6.5</v>
      </c>
      <c r="C32">
        <v>1447.3</v>
      </c>
      <c r="D32">
        <v>6.9092999999999997E-4</v>
      </c>
      <c r="E32">
        <v>23.952999999999999</v>
      </c>
      <c r="F32">
        <v>24.013000000000002</v>
      </c>
      <c r="G32">
        <v>123.27</v>
      </c>
      <c r="H32">
        <v>115.38</v>
      </c>
      <c r="I32">
        <v>164.64</v>
      </c>
      <c r="J32">
        <v>849.06</v>
      </c>
      <c r="K32">
        <v>-3.1972E-2</v>
      </c>
      <c r="L32">
        <v>7.7601999999999999E-4</v>
      </c>
      <c r="M32">
        <v>0.10205</v>
      </c>
      <c r="N32" t="s">
        <v>237</v>
      </c>
    </row>
    <row r="33" spans="1:14">
      <c r="A33">
        <v>256.20999999999998</v>
      </c>
      <c r="B33">
        <v>7</v>
      </c>
      <c r="C33">
        <v>1447.4</v>
      </c>
      <c r="D33">
        <v>6.9088000000000005E-4</v>
      </c>
      <c r="E33">
        <v>23.951000000000001</v>
      </c>
      <c r="F33">
        <v>24.015999999999998</v>
      </c>
      <c r="G33">
        <v>123.26</v>
      </c>
      <c r="H33">
        <v>115.38</v>
      </c>
      <c r="I33">
        <v>164.63</v>
      </c>
      <c r="J33">
        <v>849.32</v>
      </c>
      <c r="K33">
        <v>-3.1982999999999998E-2</v>
      </c>
      <c r="L33">
        <v>7.7645000000000004E-4</v>
      </c>
      <c r="M33">
        <v>0.10206999999999999</v>
      </c>
      <c r="N33" t="s">
        <v>237</v>
      </c>
    </row>
    <row r="34" spans="1:14">
      <c r="A34">
        <v>256.20999999999998</v>
      </c>
      <c r="B34">
        <v>7.5</v>
      </c>
      <c r="C34">
        <v>1447.5</v>
      </c>
      <c r="D34">
        <v>6.9083000000000002E-4</v>
      </c>
      <c r="E34">
        <v>23.949000000000002</v>
      </c>
      <c r="F34">
        <v>24.018999999999998</v>
      </c>
      <c r="G34">
        <v>123.25</v>
      </c>
      <c r="H34">
        <v>115.38</v>
      </c>
      <c r="I34">
        <v>164.62</v>
      </c>
      <c r="J34">
        <v>849.58</v>
      </c>
      <c r="K34">
        <v>-3.1994000000000002E-2</v>
      </c>
      <c r="L34">
        <v>7.7689000000000002E-4</v>
      </c>
      <c r="M34">
        <v>0.10209</v>
      </c>
      <c r="N34" t="s">
        <v>237</v>
      </c>
    </row>
    <row r="35" spans="1:14">
      <c r="A35">
        <v>256.20999999999998</v>
      </c>
      <c r="B35">
        <v>8</v>
      </c>
      <c r="C35">
        <v>1447.6</v>
      </c>
      <c r="D35">
        <v>6.9079000000000005E-4</v>
      </c>
      <c r="E35">
        <v>23.946999999999999</v>
      </c>
      <c r="F35">
        <v>24.021000000000001</v>
      </c>
      <c r="G35">
        <v>123.25</v>
      </c>
      <c r="H35">
        <v>115.39</v>
      </c>
      <c r="I35">
        <v>164.6</v>
      </c>
      <c r="J35">
        <v>849.84</v>
      </c>
      <c r="K35">
        <v>-3.2006E-2</v>
      </c>
      <c r="L35">
        <v>7.7731999999999996E-4</v>
      </c>
      <c r="M35">
        <v>0.10211000000000001</v>
      </c>
      <c r="N35" t="s">
        <v>237</v>
      </c>
    </row>
    <row r="36" spans="1:14">
      <c r="A36">
        <v>256.20999999999998</v>
      </c>
      <c r="B36">
        <v>8.5</v>
      </c>
      <c r="C36">
        <v>1447.7</v>
      </c>
      <c r="D36">
        <v>6.9074000000000002E-4</v>
      </c>
      <c r="E36">
        <v>23.945</v>
      </c>
      <c r="F36">
        <v>24.024000000000001</v>
      </c>
      <c r="G36">
        <v>123.24</v>
      </c>
      <c r="H36">
        <v>115.39</v>
      </c>
      <c r="I36">
        <v>164.59</v>
      </c>
      <c r="J36">
        <v>850.1</v>
      </c>
      <c r="K36">
        <v>-3.2016999999999997E-2</v>
      </c>
      <c r="L36">
        <v>7.7775999999999995E-4</v>
      </c>
      <c r="M36">
        <v>0.10212</v>
      </c>
      <c r="N36" t="s">
        <v>237</v>
      </c>
    </row>
    <row r="37" spans="1:14">
      <c r="A37">
        <v>256.20999999999998</v>
      </c>
      <c r="B37">
        <v>9</v>
      </c>
      <c r="C37">
        <v>1447.8</v>
      </c>
      <c r="D37">
        <v>6.9068999999999999E-4</v>
      </c>
      <c r="E37">
        <v>23.943000000000001</v>
      </c>
      <c r="F37">
        <v>24.027000000000001</v>
      </c>
      <c r="G37">
        <v>123.23</v>
      </c>
      <c r="H37">
        <v>115.39</v>
      </c>
      <c r="I37">
        <v>164.58</v>
      </c>
      <c r="J37">
        <v>850.35</v>
      </c>
      <c r="K37">
        <v>-3.2028000000000001E-2</v>
      </c>
      <c r="L37">
        <v>7.7819E-4</v>
      </c>
      <c r="M37">
        <v>0.10213999999999999</v>
      </c>
      <c r="N37" t="s">
        <v>237</v>
      </c>
    </row>
    <row r="38" spans="1:14">
      <c r="A38">
        <v>256.20999999999998</v>
      </c>
      <c r="B38">
        <v>9.5</v>
      </c>
      <c r="C38">
        <v>1447.9</v>
      </c>
      <c r="D38">
        <v>6.9063999999999996E-4</v>
      </c>
      <c r="E38">
        <v>23.940999999999999</v>
      </c>
      <c r="F38">
        <v>24.029</v>
      </c>
      <c r="G38">
        <v>123.22</v>
      </c>
      <c r="H38">
        <v>115.39</v>
      </c>
      <c r="I38">
        <v>164.57</v>
      </c>
      <c r="J38">
        <v>850.61</v>
      </c>
      <c r="K38">
        <v>-3.2039999999999999E-2</v>
      </c>
      <c r="L38">
        <v>7.7862000000000005E-4</v>
      </c>
      <c r="M38">
        <v>0.10216</v>
      </c>
      <c r="N38" t="s">
        <v>237</v>
      </c>
    </row>
    <row r="39" spans="1:14">
      <c r="A39">
        <v>256.20999999999998</v>
      </c>
      <c r="B39">
        <v>10</v>
      </c>
      <c r="C39">
        <v>1448</v>
      </c>
      <c r="D39">
        <v>6.9059999999999998E-4</v>
      </c>
      <c r="E39">
        <v>23.939</v>
      </c>
      <c r="F39">
        <v>24.032</v>
      </c>
      <c r="G39">
        <v>123.21</v>
      </c>
      <c r="H39">
        <v>115.4</v>
      </c>
      <c r="I39">
        <v>164.56</v>
      </c>
      <c r="J39">
        <v>850.87</v>
      </c>
      <c r="K39">
        <v>-3.2051000000000003E-2</v>
      </c>
      <c r="L39">
        <v>7.7906000000000004E-4</v>
      </c>
      <c r="M39">
        <v>0.10218000000000001</v>
      </c>
      <c r="N39" t="s">
        <v>237</v>
      </c>
    </row>
    <row r="40" spans="1:14">
      <c r="A40">
        <v>298.91000000000003</v>
      </c>
      <c r="B40">
        <v>1</v>
      </c>
      <c r="C40">
        <v>5.5949</v>
      </c>
      <c r="D40">
        <v>0.17874000000000001</v>
      </c>
      <c r="E40">
        <v>54.639000000000003</v>
      </c>
      <c r="F40">
        <v>57.034999999999997</v>
      </c>
      <c r="G40">
        <v>239.18</v>
      </c>
      <c r="H40">
        <v>108.94</v>
      </c>
      <c r="I40">
        <v>119.15</v>
      </c>
      <c r="J40">
        <v>137.18</v>
      </c>
      <c r="K40">
        <v>3.0285000000000002</v>
      </c>
      <c r="L40">
        <v>1.0434999999999999E-5</v>
      </c>
      <c r="M40">
        <v>1.2692999999999999E-2</v>
      </c>
      <c r="N40" t="s">
        <v>238</v>
      </c>
    </row>
    <row r="41" spans="1:14">
      <c r="A41">
        <v>298.91000000000003</v>
      </c>
      <c r="B41">
        <v>1.5</v>
      </c>
      <c r="C41">
        <v>8.5625999999999998</v>
      </c>
      <c r="D41">
        <v>0.11679</v>
      </c>
      <c r="E41">
        <v>54.502000000000002</v>
      </c>
      <c r="F41">
        <v>56.85</v>
      </c>
      <c r="G41">
        <v>235.34</v>
      </c>
      <c r="H41">
        <v>109.9</v>
      </c>
      <c r="I41">
        <v>121.31</v>
      </c>
      <c r="J41">
        <v>134.91</v>
      </c>
      <c r="K41">
        <v>3.1196999999999999</v>
      </c>
      <c r="L41">
        <v>1.0427E-5</v>
      </c>
      <c r="M41">
        <v>1.2674E-2</v>
      </c>
      <c r="N41" t="s">
        <v>238</v>
      </c>
    </row>
    <row r="42" spans="1:14">
      <c r="A42">
        <v>298.91000000000003</v>
      </c>
      <c r="B42">
        <v>1.5278</v>
      </c>
      <c r="C42">
        <v>8.7315000000000005</v>
      </c>
      <c r="D42">
        <v>0.11453000000000001</v>
      </c>
      <c r="E42">
        <v>54.494</v>
      </c>
      <c r="F42">
        <v>56.84</v>
      </c>
      <c r="G42">
        <v>235.16</v>
      </c>
      <c r="H42">
        <v>109.96</v>
      </c>
      <c r="I42">
        <v>121.43</v>
      </c>
      <c r="J42">
        <v>134.78</v>
      </c>
      <c r="K42">
        <v>3.125</v>
      </c>
      <c r="L42">
        <v>1.0426E-5</v>
      </c>
      <c r="M42">
        <v>1.2673E-2</v>
      </c>
      <c r="N42" t="s">
        <v>238</v>
      </c>
    </row>
    <row r="43" spans="1:14">
      <c r="A43">
        <v>298.91000000000003</v>
      </c>
      <c r="B43">
        <v>1.5278</v>
      </c>
      <c r="C43">
        <v>1336.4</v>
      </c>
      <c r="D43">
        <v>7.4826999999999999E-4</v>
      </c>
      <c r="E43">
        <v>31.248999999999999</v>
      </c>
      <c r="F43">
        <v>31.265000000000001</v>
      </c>
      <c r="G43">
        <v>149.59</v>
      </c>
      <c r="H43">
        <v>124.26</v>
      </c>
      <c r="I43">
        <v>176.73</v>
      </c>
      <c r="J43">
        <v>666.31</v>
      </c>
      <c r="K43">
        <v>-2.2006999999999999E-2</v>
      </c>
      <c r="L43">
        <v>3.9672999999999998E-4</v>
      </c>
      <c r="M43">
        <v>8.7923000000000001E-2</v>
      </c>
      <c r="N43" t="s">
        <v>237</v>
      </c>
    </row>
    <row r="44" spans="1:14">
      <c r="A44">
        <v>298.91000000000003</v>
      </c>
      <c r="B44">
        <v>2</v>
      </c>
      <c r="C44">
        <v>1336.6</v>
      </c>
      <c r="D44">
        <v>7.4819000000000003E-4</v>
      </c>
      <c r="E44">
        <v>31.245999999999999</v>
      </c>
      <c r="F44">
        <v>31.265999999999998</v>
      </c>
      <c r="G44">
        <v>149.59</v>
      </c>
      <c r="H44">
        <v>124.26</v>
      </c>
      <c r="I44">
        <v>176.71</v>
      </c>
      <c r="J44">
        <v>666.65</v>
      </c>
      <c r="K44">
        <v>-2.2034999999999999E-2</v>
      </c>
      <c r="L44">
        <v>3.97E-4</v>
      </c>
      <c r="M44">
        <v>8.7946999999999997E-2</v>
      </c>
      <c r="N44" t="s">
        <v>237</v>
      </c>
    </row>
    <row r="45" spans="1:14">
      <c r="A45">
        <v>298.91000000000003</v>
      </c>
      <c r="B45">
        <v>2.5</v>
      </c>
      <c r="C45">
        <v>1336.7</v>
      </c>
      <c r="D45">
        <v>7.4810000000000002E-4</v>
      </c>
      <c r="E45">
        <v>31.242999999999999</v>
      </c>
      <c r="F45">
        <v>31.268000000000001</v>
      </c>
      <c r="G45">
        <v>149.57</v>
      </c>
      <c r="H45">
        <v>124.26</v>
      </c>
      <c r="I45">
        <v>176.68</v>
      </c>
      <c r="J45">
        <v>667.02</v>
      </c>
      <c r="K45">
        <v>-2.2065000000000001E-2</v>
      </c>
      <c r="L45">
        <v>3.9728000000000002E-4</v>
      </c>
      <c r="M45">
        <v>8.7971999999999995E-2</v>
      </c>
      <c r="N45" t="s">
        <v>237</v>
      </c>
    </row>
    <row r="46" spans="1:14">
      <c r="A46">
        <v>298.91000000000003</v>
      </c>
      <c r="B46">
        <v>3</v>
      </c>
      <c r="C46">
        <v>1336.9</v>
      </c>
      <c r="D46">
        <v>7.4801000000000002E-4</v>
      </c>
      <c r="E46">
        <v>31.24</v>
      </c>
      <c r="F46">
        <v>31.27</v>
      </c>
      <c r="G46">
        <v>149.56</v>
      </c>
      <c r="H46">
        <v>124.26</v>
      </c>
      <c r="I46">
        <v>176.66</v>
      </c>
      <c r="J46">
        <v>667.39</v>
      </c>
      <c r="K46">
        <v>-2.2095E-2</v>
      </c>
      <c r="L46">
        <v>3.9756999999999998E-4</v>
      </c>
      <c r="M46">
        <v>8.7997000000000006E-2</v>
      </c>
      <c r="N46" t="s">
        <v>237</v>
      </c>
    </row>
    <row r="47" spans="1:14">
      <c r="A47">
        <v>298.91000000000003</v>
      </c>
      <c r="B47">
        <v>3.5</v>
      </c>
      <c r="C47">
        <v>1337</v>
      </c>
      <c r="D47">
        <v>7.4792000000000001E-4</v>
      </c>
      <c r="E47">
        <v>31.236999999999998</v>
      </c>
      <c r="F47">
        <v>31.271999999999998</v>
      </c>
      <c r="G47">
        <v>149.55000000000001</v>
      </c>
      <c r="H47">
        <v>124.26</v>
      </c>
      <c r="I47">
        <v>176.64</v>
      </c>
      <c r="J47">
        <v>667.75</v>
      </c>
      <c r="K47">
        <v>-2.2124000000000001E-2</v>
      </c>
      <c r="L47">
        <v>3.9784999999999999E-4</v>
      </c>
      <c r="M47">
        <v>8.8023000000000004E-2</v>
      </c>
      <c r="N47" t="s">
        <v>237</v>
      </c>
    </row>
    <row r="48" spans="1:14">
      <c r="A48">
        <v>298.91000000000003</v>
      </c>
      <c r="B48">
        <v>4</v>
      </c>
      <c r="C48">
        <v>1337.2</v>
      </c>
      <c r="D48">
        <v>7.4783E-4</v>
      </c>
      <c r="E48">
        <v>31.234000000000002</v>
      </c>
      <c r="F48">
        <v>31.274000000000001</v>
      </c>
      <c r="G48">
        <v>149.54</v>
      </c>
      <c r="H48">
        <v>124.26</v>
      </c>
      <c r="I48">
        <v>176.61</v>
      </c>
      <c r="J48">
        <v>668.12</v>
      </c>
      <c r="K48">
        <v>-2.2152999999999999E-2</v>
      </c>
      <c r="L48">
        <v>3.9814000000000001E-4</v>
      </c>
      <c r="M48">
        <v>8.8048000000000001E-2</v>
      </c>
      <c r="N48" t="s">
        <v>237</v>
      </c>
    </row>
    <row r="49" spans="1:14">
      <c r="A49">
        <v>298.91000000000003</v>
      </c>
      <c r="B49">
        <v>4.5</v>
      </c>
      <c r="C49">
        <v>1337.4</v>
      </c>
      <c r="D49">
        <v>7.4773999999999999E-4</v>
      </c>
      <c r="E49">
        <v>31.231000000000002</v>
      </c>
      <c r="F49">
        <v>31.276</v>
      </c>
      <c r="G49">
        <v>149.53</v>
      </c>
      <c r="H49">
        <v>124.26</v>
      </c>
      <c r="I49">
        <v>176.59</v>
      </c>
      <c r="J49">
        <v>668.48</v>
      </c>
      <c r="K49">
        <v>-2.2183000000000001E-2</v>
      </c>
      <c r="L49">
        <v>3.9842000000000002E-4</v>
      </c>
      <c r="M49">
        <v>8.8072999999999999E-2</v>
      </c>
      <c r="N49" t="s">
        <v>237</v>
      </c>
    </row>
    <row r="50" spans="1:14">
      <c r="A50">
        <v>298.91000000000003</v>
      </c>
      <c r="B50">
        <v>5</v>
      </c>
      <c r="C50">
        <v>1337.5</v>
      </c>
      <c r="D50">
        <v>7.4764999999999999E-4</v>
      </c>
      <c r="E50">
        <v>31.228000000000002</v>
      </c>
      <c r="F50">
        <v>31.277999999999999</v>
      </c>
      <c r="G50">
        <v>149.52000000000001</v>
      </c>
      <c r="H50">
        <v>124.26</v>
      </c>
      <c r="I50">
        <v>176.57</v>
      </c>
      <c r="J50">
        <v>668.84</v>
      </c>
      <c r="K50">
        <v>-2.2211999999999999E-2</v>
      </c>
      <c r="L50">
        <v>3.9870999999999998E-4</v>
      </c>
      <c r="M50">
        <v>8.8097999999999996E-2</v>
      </c>
      <c r="N50" t="s">
        <v>237</v>
      </c>
    </row>
    <row r="51" spans="1:14">
      <c r="A51">
        <v>298.91000000000003</v>
      </c>
      <c r="B51">
        <v>5.5</v>
      </c>
      <c r="C51">
        <v>1337.7</v>
      </c>
      <c r="D51">
        <v>7.4757000000000003E-4</v>
      </c>
      <c r="E51">
        <v>31.225000000000001</v>
      </c>
      <c r="F51">
        <v>31.28</v>
      </c>
      <c r="G51">
        <v>149.51</v>
      </c>
      <c r="H51">
        <v>124.26</v>
      </c>
      <c r="I51">
        <v>176.54</v>
      </c>
      <c r="J51">
        <v>669.21</v>
      </c>
      <c r="K51">
        <v>-2.2241E-2</v>
      </c>
      <c r="L51">
        <v>3.9899E-4</v>
      </c>
      <c r="M51">
        <v>8.8123000000000007E-2</v>
      </c>
      <c r="N51" t="s">
        <v>237</v>
      </c>
    </row>
    <row r="52" spans="1:14">
      <c r="A52">
        <v>298.91000000000003</v>
      </c>
      <c r="B52">
        <v>6</v>
      </c>
      <c r="C52">
        <v>1337.8</v>
      </c>
      <c r="D52">
        <v>7.4748000000000002E-4</v>
      </c>
      <c r="E52">
        <v>31.222000000000001</v>
      </c>
      <c r="F52">
        <v>31.282</v>
      </c>
      <c r="G52">
        <v>149.5</v>
      </c>
      <c r="H52">
        <v>124.26</v>
      </c>
      <c r="I52">
        <v>176.52</v>
      </c>
      <c r="J52">
        <v>669.57</v>
      </c>
      <c r="K52">
        <v>-2.2270000000000002E-2</v>
      </c>
      <c r="L52">
        <v>3.9928000000000001E-4</v>
      </c>
      <c r="M52">
        <v>8.8148000000000004E-2</v>
      </c>
      <c r="N52" t="s">
        <v>237</v>
      </c>
    </row>
    <row r="53" spans="1:14">
      <c r="A53">
        <v>298.91000000000003</v>
      </c>
      <c r="B53">
        <v>6.5</v>
      </c>
      <c r="C53">
        <v>1338</v>
      </c>
      <c r="D53">
        <v>7.4739000000000001E-4</v>
      </c>
      <c r="E53">
        <v>31.219000000000001</v>
      </c>
      <c r="F53">
        <v>31.283999999999999</v>
      </c>
      <c r="G53">
        <v>149.49</v>
      </c>
      <c r="H53">
        <v>124.26</v>
      </c>
      <c r="I53">
        <v>176.5</v>
      </c>
      <c r="J53">
        <v>669.93</v>
      </c>
      <c r="K53">
        <v>-2.2298999999999999E-2</v>
      </c>
      <c r="L53">
        <v>3.9955999999999998E-4</v>
      </c>
      <c r="M53">
        <v>8.8173000000000001E-2</v>
      </c>
      <c r="N53" t="s">
        <v>237</v>
      </c>
    </row>
    <row r="54" spans="1:14">
      <c r="A54">
        <v>298.91000000000003</v>
      </c>
      <c r="B54">
        <v>7</v>
      </c>
      <c r="C54">
        <v>1338.1</v>
      </c>
      <c r="D54">
        <v>7.473E-4</v>
      </c>
      <c r="E54">
        <v>31.216000000000001</v>
      </c>
      <c r="F54">
        <v>31.286000000000001</v>
      </c>
      <c r="G54">
        <v>149.47999999999999</v>
      </c>
      <c r="H54">
        <v>124.26</v>
      </c>
      <c r="I54">
        <v>176.48</v>
      </c>
      <c r="J54">
        <v>670.3</v>
      </c>
      <c r="K54">
        <v>-2.2328000000000001E-2</v>
      </c>
      <c r="L54">
        <v>3.9984999999999999E-4</v>
      </c>
      <c r="M54">
        <v>8.8197999999999999E-2</v>
      </c>
      <c r="N54" t="s">
        <v>237</v>
      </c>
    </row>
    <row r="55" spans="1:14">
      <c r="A55">
        <v>298.91000000000003</v>
      </c>
      <c r="B55">
        <v>7.5</v>
      </c>
      <c r="C55">
        <v>1338.3</v>
      </c>
      <c r="D55">
        <v>7.4721E-4</v>
      </c>
      <c r="E55">
        <v>31.213000000000001</v>
      </c>
      <c r="F55">
        <v>31.288</v>
      </c>
      <c r="G55">
        <v>149.47</v>
      </c>
      <c r="H55">
        <v>124.26</v>
      </c>
      <c r="I55">
        <v>176.45</v>
      </c>
      <c r="J55">
        <v>670.66</v>
      </c>
      <c r="K55">
        <v>-2.2356999999999998E-2</v>
      </c>
      <c r="L55">
        <v>4.0013000000000001E-4</v>
      </c>
      <c r="M55">
        <v>8.8222999999999996E-2</v>
      </c>
      <c r="N55" t="s">
        <v>237</v>
      </c>
    </row>
    <row r="56" spans="1:14">
      <c r="A56">
        <v>298.91000000000003</v>
      </c>
      <c r="B56">
        <v>8</v>
      </c>
      <c r="C56">
        <v>1338.5</v>
      </c>
      <c r="D56">
        <v>7.4711999999999999E-4</v>
      </c>
      <c r="E56">
        <v>31.21</v>
      </c>
      <c r="F56">
        <v>31.29</v>
      </c>
      <c r="G56">
        <v>149.46</v>
      </c>
      <c r="H56">
        <v>124.26</v>
      </c>
      <c r="I56">
        <v>176.43</v>
      </c>
      <c r="J56">
        <v>671.02</v>
      </c>
      <c r="K56">
        <v>-2.2386E-2</v>
      </c>
      <c r="L56">
        <v>4.0041000000000002E-4</v>
      </c>
      <c r="M56">
        <v>8.8247999999999993E-2</v>
      </c>
      <c r="N56" t="s">
        <v>237</v>
      </c>
    </row>
    <row r="57" spans="1:14">
      <c r="A57">
        <v>298.91000000000003</v>
      </c>
      <c r="B57">
        <v>8.5</v>
      </c>
      <c r="C57">
        <v>1338.6</v>
      </c>
      <c r="D57">
        <v>7.4704000000000003E-4</v>
      </c>
      <c r="E57">
        <v>31.207000000000001</v>
      </c>
      <c r="F57">
        <v>31.292000000000002</v>
      </c>
      <c r="G57">
        <v>149.44999999999999</v>
      </c>
      <c r="H57">
        <v>124.26</v>
      </c>
      <c r="I57">
        <v>176.41</v>
      </c>
      <c r="J57">
        <v>671.38</v>
      </c>
      <c r="K57">
        <v>-2.2414E-2</v>
      </c>
      <c r="L57">
        <v>4.0069999999999998E-4</v>
      </c>
      <c r="M57">
        <v>8.8273000000000004E-2</v>
      </c>
      <c r="N57" t="s">
        <v>237</v>
      </c>
    </row>
    <row r="58" spans="1:14">
      <c r="A58">
        <v>298.91000000000003</v>
      </c>
      <c r="B58">
        <v>9</v>
      </c>
      <c r="C58">
        <v>1338.8</v>
      </c>
      <c r="D58">
        <v>7.4695000000000002E-4</v>
      </c>
      <c r="E58">
        <v>31.204000000000001</v>
      </c>
      <c r="F58">
        <v>31.294</v>
      </c>
      <c r="G58">
        <v>149.44</v>
      </c>
      <c r="H58">
        <v>124.26</v>
      </c>
      <c r="I58">
        <v>176.39</v>
      </c>
      <c r="J58">
        <v>671.74</v>
      </c>
      <c r="K58">
        <v>-2.2443000000000001E-2</v>
      </c>
      <c r="L58">
        <v>4.0098E-4</v>
      </c>
      <c r="M58">
        <v>8.8298000000000001E-2</v>
      </c>
      <c r="N58" t="s">
        <v>237</v>
      </c>
    </row>
    <row r="59" spans="1:14">
      <c r="A59">
        <v>298.91000000000003</v>
      </c>
      <c r="B59">
        <v>9.5</v>
      </c>
      <c r="C59">
        <v>1338.9</v>
      </c>
      <c r="D59">
        <v>7.4686000000000002E-4</v>
      </c>
      <c r="E59">
        <v>31.201000000000001</v>
      </c>
      <c r="F59">
        <v>31.295999999999999</v>
      </c>
      <c r="G59">
        <v>149.43</v>
      </c>
      <c r="H59">
        <v>124.27</v>
      </c>
      <c r="I59">
        <v>176.36</v>
      </c>
      <c r="J59">
        <v>672.1</v>
      </c>
      <c r="K59">
        <v>-2.2471000000000001E-2</v>
      </c>
      <c r="L59">
        <v>4.0127000000000001E-4</v>
      </c>
      <c r="M59">
        <v>8.8322999999999999E-2</v>
      </c>
      <c r="N59" t="s">
        <v>237</v>
      </c>
    </row>
    <row r="60" spans="1:14">
      <c r="A60">
        <v>298.91000000000003</v>
      </c>
      <c r="B60">
        <v>10</v>
      </c>
      <c r="C60">
        <v>1339.1</v>
      </c>
      <c r="D60">
        <v>7.4677000000000001E-4</v>
      </c>
      <c r="E60">
        <v>31.198</v>
      </c>
      <c r="F60">
        <v>31.297999999999998</v>
      </c>
      <c r="G60">
        <v>149.41999999999999</v>
      </c>
      <c r="H60">
        <v>124.27</v>
      </c>
      <c r="I60">
        <v>176.34</v>
      </c>
      <c r="J60">
        <v>672.46</v>
      </c>
      <c r="K60">
        <v>-2.2499999999999999E-2</v>
      </c>
      <c r="L60">
        <v>4.0154999999999998E-4</v>
      </c>
      <c r="M60">
        <v>8.8347999999999996E-2</v>
      </c>
      <c r="N60" t="s">
        <v>237</v>
      </c>
    </row>
    <row r="61" spans="1:14">
      <c r="A61">
        <v>341.61</v>
      </c>
      <c r="B61">
        <v>1</v>
      </c>
      <c r="C61">
        <v>4.8217999999999996</v>
      </c>
      <c r="D61">
        <v>0.20738999999999999</v>
      </c>
      <c r="E61">
        <v>59.527000000000001</v>
      </c>
      <c r="F61">
        <v>62.307000000000002</v>
      </c>
      <c r="G61">
        <v>255.65</v>
      </c>
      <c r="H61">
        <v>118.48</v>
      </c>
      <c r="I61">
        <v>127.83</v>
      </c>
      <c r="J61">
        <v>147.94999999999999</v>
      </c>
      <c r="K61">
        <v>1.8216000000000001</v>
      </c>
      <c r="L61">
        <v>1.1934E-5</v>
      </c>
      <c r="M61">
        <v>1.6579E-2</v>
      </c>
      <c r="N61" t="s">
        <v>238</v>
      </c>
    </row>
    <row r="62" spans="1:14">
      <c r="A62">
        <v>341.61</v>
      </c>
      <c r="B62">
        <v>1.5</v>
      </c>
      <c r="C62">
        <v>7.3148</v>
      </c>
      <c r="D62">
        <v>0.13671</v>
      </c>
      <c r="E62">
        <v>59.44</v>
      </c>
      <c r="F62">
        <v>62.189</v>
      </c>
      <c r="G62">
        <v>252.02</v>
      </c>
      <c r="H62">
        <v>119.01</v>
      </c>
      <c r="I62">
        <v>128.94999999999999</v>
      </c>
      <c r="J62">
        <v>146.56</v>
      </c>
      <c r="K62">
        <v>1.8532999999999999</v>
      </c>
      <c r="L62">
        <v>1.1939E-5</v>
      </c>
      <c r="M62">
        <v>1.6563000000000001E-2</v>
      </c>
      <c r="N62" t="s">
        <v>238</v>
      </c>
    </row>
    <row r="63" spans="1:14">
      <c r="A63">
        <v>341.61</v>
      </c>
      <c r="B63">
        <v>2</v>
      </c>
      <c r="C63">
        <v>9.8676999999999992</v>
      </c>
      <c r="D63">
        <v>0.10134</v>
      </c>
      <c r="E63">
        <v>59.350999999999999</v>
      </c>
      <c r="F63">
        <v>62.067999999999998</v>
      </c>
      <c r="G63">
        <v>249.36</v>
      </c>
      <c r="H63">
        <v>119.55</v>
      </c>
      <c r="I63">
        <v>130.13999999999999</v>
      </c>
      <c r="J63">
        <v>145.12</v>
      </c>
      <c r="K63">
        <v>1.8868</v>
      </c>
      <c r="L63">
        <v>1.1945E-5</v>
      </c>
      <c r="M63">
        <v>1.6549000000000001E-2</v>
      </c>
      <c r="N63" t="s">
        <v>238</v>
      </c>
    </row>
    <row r="64" spans="1:14">
      <c r="A64">
        <v>341.61</v>
      </c>
      <c r="B64">
        <v>2.5</v>
      </c>
      <c r="C64">
        <v>12.484999999999999</v>
      </c>
      <c r="D64">
        <v>8.0095E-2</v>
      </c>
      <c r="E64">
        <v>59.259</v>
      </c>
      <c r="F64">
        <v>61.942999999999998</v>
      </c>
      <c r="G64">
        <v>247.23</v>
      </c>
      <c r="H64">
        <v>120.11</v>
      </c>
      <c r="I64">
        <v>131.4</v>
      </c>
      <c r="J64">
        <v>143.63</v>
      </c>
      <c r="K64">
        <v>1.9221999999999999</v>
      </c>
      <c r="L64">
        <v>1.1951E-5</v>
      </c>
      <c r="M64">
        <v>1.6539000000000002E-2</v>
      </c>
      <c r="N64" t="s">
        <v>238</v>
      </c>
    </row>
    <row r="65" spans="1:14">
      <c r="A65">
        <v>341.61</v>
      </c>
      <c r="B65">
        <v>3</v>
      </c>
      <c r="C65">
        <v>15.173</v>
      </c>
      <c r="D65">
        <v>6.5907999999999994E-2</v>
      </c>
      <c r="E65">
        <v>59.164000000000001</v>
      </c>
      <c r="F65">
        <v>61.814999999999998</v>
      </c>
      <c r="G65">
        <v>245.43</v>
      </c>
      <c r="H65">
        <v>120.69</v>
      </c>
      <c r="I65">
        <v>132.76</v>
      </c>
      <c r="J65">
        <v>142.09</v>
      </c>
      <c r="K65">
        <v>1.9597</v>
      </c>
      <c r="L65">
        <v>1.1956999999999999E-5</v>
      </c>
      <c r="M65">
        <v>1.6531000000000001E-2</v>
      </c>
      <c r="N65" t="s">
        <v>238</v>
      </c>
    </row>
    <row r="66" spans="1:14">
      <c r="A66">
        <v>341.61</v>
      </c>
      <c r="B66">
        <v>3.5</v>
      </c>
      <c r="C66">
        <v>17.936</v>
      </c>
      <c r="D66">
        <v>5.5754999999999999E-2</v>
      </c>
      <c r="E66">
        <v>59.067</v>
      </c>
      <c r="F66">
        <v>61.683</v>
      </c>
      <c r="G66">
        <v>243.86</v>
      </c>
      <c r="H66">
        <v>121.3</v>
      </c>
      <c r="I66">
        <v>134.22999999999999</v>
      </c>
      <c r="J66">
        <v>140.5</v>
      </c>
      <c r="K66">
        <v>1.9997</v>
      </c>
      <c r="L66">
        <v>1.1963E-5</v>
      </c>
      <c r="M66">
        <v>1.6525999999999999E-2</v>
      </c>
      <c r="N66" t="s">
        <v>238</v>
      </c>
    </row>
    <row r="67" spans="1:14">
      <c r="A67">
        <v>341.61</v>
      </c>
      <c r="B67">
        <v>4</v>
      </c>
      <c r="C67">
        <v>20.780999999999999</v>
      </c>
      <c r="D67">
        <v>4.8120999999999997E-2</v>
      </c>
      <c r="E67">
        <v>58.966000000000001</v>
      </c>
      <c r="F67">
        <v>61.545999999999999</v>
      </c>
      <c r="G67">
        <v>242.44</v>
      </c>
      <c r="H67">
        <v>121.92</v>
      </c>
      <c r="I67">
        <v>135.81</v>
      </c>
      <c r="J67">
        <v>138.84</v>
      </c>
      <c r="K67">
        <v>2.0424000000000002</v>
      </c>
      <c r="L67">
        <v>1.1970000000000001E-5</v>
      </c>
      <c r="M67">
        <v>1.6525999999999999E-2</v>
      </c>
      <c r="N67" t="s">
        <v>238</v>
      </c>
    </row>
    <row r="68" spans="1:14">
      <c r="A68">
        <v>341.61</v>
      </c>
      <c r="B68">
        <v>4.5</v>
      </c>
      <c r="C68">
        <v>23.716999999999999</v>
      </c>
      <c r="D68">
        <v>4.2164E-2</v>
      </c>
      <c r="E68">
        <v>58.862000000000002</v>
      </c>
      <c r="F68">
        <v>61.405000000000001</v>
      </c>
      <c r="G68">
        <v>241.15</v>
      </c>
      <c r="H68">
        <v>122.58</v>
      </c>
      <c r="I68">
        <v>137.53</v>
      </c>
      <c r="J68">
        <v>137.12</v>
      </c>
      <c r="K68">
        <v>2.0880999999999998</v>
      </c>
      <c r="L68">
        <v>1.1977000000000001E-5</v>
      </c>
      <c r="M68">
        <v>1.653E-2</v>
      </c>
      <c r="N68" t="s">
        <v>238</v>
      </c>
    </row>
    <row r="69" spans="1:14">
      <c r="A69">
        <v>341.61</v>
      </c>
      <c r="B69">
        <v>5</v>
      </c>
      <c r="C69">
        <v>26.751999999999999</v>
      </c>
      <c r="D69">
        <v>3.7379999999999997E-2</v>
      </c>
      <c r="E69">
        <v>58.753999999999998</v>
      </c>
      <c r="F69">
        <v>61.259</v>
      </c>
      <c r="G69">
        <v>239.94</v>
      </c>
      <c r="H69">
        <v>123.26</v>
      </c>
      <c r="I69">
        <v>139.41</v>
      </c>
      <c r="J69">
        <v>135.32</v>
      </c>
      <c r="K69">
        <v>2.1373000000000002</v>
      </c>
      <c r="L69">
        <v>1.1984000000000001E-5</v>
      </c>
      <c r="M69">
        <v>1.6539000000000002E-2</v>
      </c>
      <c r="N69" t="s">
        <v>238</v>
      </c>
    </row>
    <row r="70" spans="1:14">
      <c r="A70">
        <v>341.61</v>
      </c>
      <c r="B70">
        <v>5.5</v>
      </c>
      <c r="C70">
        <v>29.896999999999998</v>
      </c>
      <c r="D70">
        <v>3.3447999999999999E-2</v>
      </c>
      <c r="E70">
        <v>58.640999999999998</v>
      </c>
      <c r="F70">
        <v>61.106999999999999</v>
      </c>
      <c r="G70">
        <v>238.8</v>
      </c>
      <c r="H70">
        <v>123.97</v>
      </c>
      <c r="I70">
        <v>141.47999999999999</v>
      </c>
      <c r="J70">
        <v>133.44999999999999</v>
      </c>
      <c r="K70">
        <v>2.1903999999999999</v>
      </c>
      <c r="L70">
        <v>1.1992E-5</v>
      </c>
      <c r="M70">
        <v>1.6553999999999999E-2</v>
      </c>
      <c r="N70" t="s">
        <v>238</v>
      </c>
    </row>
    <row r="71" spans="1:14">
      <c r="A71">
        <v>341.61</v>
      </c>
      <c r="B71">
        <v>5.8464999999999998</v>
      </c>
      <c r="C71">
        <v>32.148000000000003</v>
      </c>
      <c r="D71">
        <v>3.1106000000000002E-2</v>
      </c>
      <c r="E71">
        <v>58.56</v>
      </c>
      <c r="F71">
        <v>60.997999999999998</v>
      </c>
      <c r="G71">
        <v>238.04</v>
      </c>
      <c r="H71">
        <v>124.48</v>
      </c>
      <c r="I71">
        <v>143.04</v>
      </c>
      <c r="J71">
        <v>132.09</v>
      </c>
      <c r="K71">
        <v>2.23</v>
      </c>
      <c r="L71">
        <v>1.1997999999999999E-5</v>
      </c>
      <c r="M71">
        <v>1.6569E-2</v>
      </c>
      <c r="N71" t="s">
        <v>238</v>
      </c>
    </row>
    <row r="72" spans="1:14">
      <c r="A72">
        <v>341.61</v>
      </c>
      <c r="B72">
        <v>5.8464999999999998</v>
      </c>
      <c r="C72">
        <v>1209.8</v>
      </c>
      <c r="D72">
        <v>8.2658000000000004E-4</v>
      </c>
      <c r="E72">
        <v>39.088000000000001</v>
      </c>
      <c r="F72">
        <v>39.152999999999999</v>
      </c>
      <c r="G72">
        <v>174.1</v>
      </c>
      <c r="H72">
        <v>133.38</v>
      </c>
      <c r="I72">
        <v>193.4</v>
      </c>
      <c r="J72">
        <v>493.72</v>
      </c>
      <c r="K72">
        <v>-2.6459999999999999E-3</v>
      </c>
      <c r="L72">
        <v>2.3184E-4</v>
      </c>
      <c r="M72">
        <v>7.4194999999999997E-2</v>
      </c>
      <c r="N72" t="s">
        <v>237</v>
      </c>
    </row>
    <row r="73" spans="1:14">
      <c r="A73">
        <v>341.61</v>
      </c>
      <c r="B73">
        <v>6</v>
      </c>
      <c r="C73">
        <v>1209.9000000000001</v>
      </c>
      <c r="D73">
        <v>8.2651999999999997E-4</v>
      </c>
      <c r="E73">
        <v>39.085999999999999</v>
      </c>
      <c r="F73">
        <v>39.152999999999999</v>
      </c>
      <c r="G73">
        <v>174.09</v>
      </c>
      <c r="H73">
        <v>133.38</v>
      </c>
      <c r="I73">
        <v>193.38</v>
      </c>
      <c r="J73">
        <v>493.89</v>
      </c>
      <c r="K73">
        <v>-2.6771999999999998E-3</v>
      </c>
      <c r="L73">
        <v>2.3191999999999999E-4</v>
      </c>
      <c r="M73">
        <v>7.4205999999999994E-2</v>
      </c>
      <c r="N73" t="s">
        <v>237</v>
      </c>
    </row>
    <row r="74" spans="1:14">
      <c r="A74">
        <v>341.61</v>
      </c>
      <c r="B74">
        <v>6.5</v>
      </c>
      <c r="C74">
        <v>1210.2</v>
      </c>
      <c r="D74">
        <v>8.2631999999999996E-4</v>
      </c>
      <c r="E74">
        <v>39.081000000000003</v>
      </c>
      <c r="F74">
        <v>39.152999999999999</v>
      </c>
      <c r="G74">
        <v>174.08</v>
      </c>
      <c r="H74">
        <v>133.38</v>
      </c>
      <c r="I74">
        <v>193.31</v>
      </c>
      <c r="J74">
        <v>494.46</v>
      </c>
      <c r="K74">
        <v>-2.7783999999999999E-3</v>
      </c>
      <c r="L74">
        <v>2.3216999999999999E-4</v>
      </c>
      <c r="M74">
        <v>7.4242000000000002E-2</v>
      </c>
      <c r="N74" t="s">
        <v>237</v>
      </c>
    </row>
    <row r="75" spans="1:14">
      <c r="A75">
        <v>341.61</v>
      </c>
      <c r="B75">
        <v>7</v>
      </c>
      <c r="C75">
        <v>1210.5</v>
      </c>
      <c r="D75">
        <v>8.2611999999999996E-4</v>
      </c>
      <c r="E75">
        <v>39.076000000000001</v>
      </c>
      <c r="F75">
        <v>39.152999999999999</v>
      </c>
      <c r="G75">
        <v>174.06</v>
      </c>
      <c r="H75">
        <v>133.37</v>
      </c>
      <c r="I75">
        <v>193.24</v>
      </c>
      <c r="J75">
        <v>495.03</v>
      </c>
      <c r="K75">
        <v>-2.8790999999999999E-3</v>
      </c>
      <c r="L75">
        <v>2.3242E-4</v>
      </c>
      <c r="M75">
        <v>7.4277999999999997E-2</v>
      </c>
      <c r="N75" t="s">
        <v>237</v>
      </c>
    </row>
    <row r="76" spans="1:14">
      <c r="A76">
        <v>341.61</v>
      </c>
      <c r="B76">
        <v>7.5</v>
      </c>
      <c r="C76">
        <v>1210.8</v>
      </c>
      <c r="D76">
        <v>8.2591999999999995E-4</v>
      </c>
      <c r="E76">
        <v>39.070999999999998</v>
      </c>
      <c r="F76">
        <v>39.154000000000003</v>
      </c>
      <c r="G76">
        <v>174.05</v>
      </c>
      <c r="H76">
        <v>133.37</v>
      </c>
      <c r="I76">
        <v>193.17</v>
      </c>
      <c r="J76">
        <v>495.59</v>
      </c>
      <c r="K76">
        <v>-2.9792E-3</v>
      </c>
      <c r="L76">
        <v>2.3268E-4</v>
      </c>
      <c r="M76">
        <v>7.4313000000000004E-2</v>
      </c>
      <c r="N76" t="s">
        <v>237</v>
      </c>
    </row>
    <row r="77" spans="1:14">
      <c r="A77">
        <v>341.61</v>
      </c>
      <c r="B77">
        <v>8</v>
      </c>
      <c r="C77">
        <v>1211.0999999999999</v>
      </c>
      <c r="D77">
        <v>8.2571999999999995E-4</v>
      </c>
      <c r="E77">
        <v>39.064999999999998</v>
      </c>
      <c r="F77">
        <v>39.154000000000003</v>
      </c>
      <c r="G77">
        <v>174.03</v>
      </c>
      <c r="H77">
        <v>133.37</v>
      </c>
      <c r="I77">
        <v>193.11</v>
      </c>
      <c r="J77">
        <v>496.16</v>
      </c>
      <c r="K77">
        <v>-3.0788E-3</v>
      </c>
      <c r="L77">
        <v>2.3293000000000001E-4</v>
      </c>
      <c r="M77">
        <v>7.4348999999999998E-2</v>
      </c>
      <c r="N77" t="s">
        <v>237</v>
      </c>
    </row>
    <row r="78" spans="1:14">
      <c r="A78">
        <v>341.61</v>
      </c>
      <c r="B78">
        <v>8.5</v>
      </c>
      <c r="C78">
        <v>1211.4000000000001</v>
      </c>
      <c r="D78">
        <v>8.2551E-4</v>
      </c>
      <c r="E78">
        <v>39.06</v>
      </c>
      <c r="F78">
        <v>39.154000000000003</v>
      </c>
      <c r="G78">
        <v>174.01</v>
      </c>
      <c r="H78">
        <v>133.36000000000001</v>
      </c>
      <c r="I78">
        <v>193.04</v>
      </c>
      <c r="J78">
        <v>496.72</v>
      </c>
      <c r="K78">
        <v>-3.1776999999999999E-3</v>
      </c>
      <c r="L78">
        <v>2.3317999999999999E-4</v>
      </c>
      <c r="M78">
        <v>7.4384000000000006E-2</v>
      </c>
      <c r="N78" t="s">
        <v>237</v>
      </c>
    </row>
    <row r="79" spans="1:14">
      <c r="A79">
        <v>341.61</v>
      </c>
      <c r="B79">
        <v>9</v>
      </c>
      <c r="C79">
        <v>1211.7</v>
      </c>
      <c r="D79">
        <v>8.2532000000000005E-4</v>
      </c>
      <c r="E79">
        <v>39.055</v>
      </c>
      <c r="F79">
        <v>39.155000000000001</v>
      </c>
      <c r="G79">
        <v>174</v>
      </c>
      <c r="H79">
        <v>133.36000000000001</v>
      </c>
      <c r="I79">
        <v>192.98</v>
      </c>
      <c r="J79">
        <v>497.28</v>
      </c>
      <c r="K79">
        <v>-3.2761000000000001E-3</v>
      </c>
      <c r="L79">
        <v>2.3343999999999999E-4</v>
      </c>
      <c r="M79">
        <v>7.442E-2</v>
      </c>
      <c r="N79" t="s">
        <v>237</v>
      </c>
    </row>
    <row r="80" spans="1:14">
      <c r="A80">
        <v>341.61</v>
      </c>
      <c r="B80">
        <v>9.5</v>
      </c>
      <c r="C80">
        <v>1212</v>
      </c>
      <c r="D80">
        <v>8.2512000000000004E-4</v>
      </c>
      <c r="E80">
        <v>39.049999999999997</v>
      </c>
      <c r="F80">
        <v>39.155000000000001</v>
      </c>
      <c r="G80">
        <v>173.98</v>
      </c>
      <c r="H80">
        <v>133.36000000000001</v>
      </c>
      <c r="I80">
        <v>192.91</v>
      </c>
      <c r="J80">
        <v>497.84</v>
      </c>
      <c r="K80">
        <v>-3.3739999999999998E-3</v>
      </c>
      <c r="L80">
        <v>2.3368999999999999E-4</v>
      </c>
      <c r="M80">
        <v>7.4454999999999993E-2</v>
      </c>
      <c r="N80" t="s">
        <v>237</v>
      </c>
    </row>
    <row r="81" spans="1:14">
      <c r="A81">
        <v>341.61</v>
      </c>
      <c r="B81">
        <v>10</v>
      </c>
      <c r="C81">
        <v>1212.2</v>
      </c>
      <c r="D81">
        <v>8.2492000000000004E-4</v>
      </c>
      <c r="E81">
        <v>39.045000000000002</v>
      </c>
      <c r="F81">
        <v>39.155000000000001</v>
      </c>
      <c r="G81">
        <v>173.97</v>
      </c>
      <c r="H81">
        <v>133.35</v>
      </c>
      <c r="I81">
        <v>192.84</v>
      </c>
      <c r="J81">
        <v>498.4</v>
      </c>
      <c r="K81">
        <v>-3.4713000000000001E-3</v>
      </c>
      <c r="L81">
        <v>2.3394E-4</v>
      </c>
      <c r="M81">
        <v>7.4490000000000001E-2</v>
      </c>
      <c r="N81" t="s">
        <v>237</v>
      </c>
    </row>
    <row r="82" spans="1:14">
      <c r="A82">
        <v>384.31</v>
      </c>
      <c r="B82">
        <v>1</v>
      </c>
      <c r="C82">
        <v>4.2527999999999997</v>
      </c>
      <c r="D82">
        <v>0.23513999999999999</v>
      </c>
      <c r="E82">
        <v>64.804000000000002</v>
      </c>
      <c r="F82">
        <v>67.956000000000003</v>
      </c>
      <c r="G82">
        <v>271.22000000000003</v>
      </c>
      <c r="H82">
        <v>127.85</v>
      </c>
      <c r="I82">
        <v>136.80000000000001</v>
      </c>
      <c r="J82">
        <v>157.52000000000001</v>
      </c>
      <c r="K82">
        <v>1.1886000000000001</v>
      </c>
      <c r="L82">
        <v>1.3311E-5</v>
      </c>
      <c r="M82">
        <v>2.0462000000000001E-2</v>
      </c>
      <c r="N82" t="s">
        <v>238</v>
      </c>
    </row>
    <row r="83" spans="1:14">
      <c r="A83">
        <v>384.31</v>
      </c>
      <c r="B83">
        <v>1.5</v>
      </c>
      <c r="C83">
        <v>6.4241000000000001</v>
      </c>
      <c r="D83">
        <v>0.15565999999999999</v>
      </c>
      <c r="E83">
        <v>64.744</v>
      </c>
      <c r="F83">
        <v>67.873999999999995</v>
      </c>
      <c r="G83">
        <v>267.69</v>
      </c>
      <c r="H83">
        <v>128.13999999999999</v>
      </c>
      <c r="I83">
        <v>137.43</v>
      </c>
      <c r="J83">
        <v>156.59</v>
      </c>
      <c r="K83">
        <v>1.2016</v>
      </c>
      <c r="L83">
        <v>1.3322999999999999E-5</v>
      </c>
      <c r="M83">
        <v>2.0451E-2</v>
      </c>
      <c r="N83" t="s">
        <v>238</v>
      </c>
    </row>
    <row r="84" spans="1:14">
      <c r="A84">
        <v>384.31</v>
      </c>
      <c r="B84">
        <v>2</v>
      </c>
      <c r="C84">
        <v>8.6272000000000002</v>
      </c>
      <c r="D84">
        <v>0.11591</v>
      </c>
      <c r="E84">
        <v>64.683999999999997</v>
      </c>
      <c r="F84">
        <v>67.790999999999997</v>
      </c>
      <c r="G84">
        <v>265.14</v>
      </c>
      <c r="H84">
        <v>128.44</v>
      </c>
      <c r="I84">
        <v>138.08000000000001</v>
      </c>
      <c r="J84">
        <v>155.63</v>
      </c>
      <c r="K84">
        <v>1.2149000000000001</v>
      </c>
      <c r="L84">
        <v>1.3335E-5</v>
      </c>
      <c r="M84">
        <v>2.0441000000000001E-2</v>
      </c>
      <c r="N84" t="s">
        <v>238</v>
      </c>
    </row>
    <row r="85" spans="1:14">
      <c r="A85">
        <v>384.31</v>
      </c>
      <c r="B85">
        <v>2.5</v>
      </c>
      <c r="C85">
        <v>10.863</v>
      </c>
      <c r="D85">
        <v>9.2053999999999997E-2</v>
      </c>
      <c r="E85">
        <v>64.622</v>
      </c>
      <c r="F85">
        <v>67.706999999999994</v>
      </c>
      <c r="G85">
        <v>263.12</v>
      </c>
      <c r="H85">
        <v>128.74</v>
      </c>
      <c r="I85">
        <v>138.77000000000001</v>
      </c>
      <c r="J85">
        <v>154.66</v>
      </c>
      <c r="K85">
        <v>1.2285999999999999</v>
      </c>
      <c r="L85">
        <v>1.3348E-5</v>
      </c>
      <c r="M85">
        <v>2.0431999999999999E-2</v>
      </c>
      <c r="N85" t="s">
        <v>238</v>
      </c>
    </row>
    <row r="86" spans="1:14">
      <c r="A86">
        <v>384.31</v>
      </c>
      <c r="B86">
        <v>3</v>
      </c>
      <c r="C86">
        <v>13.134</v>
      </c>
      <c r="D86">
        <v>7.6138999999999998E-2</v>
      </c>
      <c r="E86">
        <v>64.558999999999997</v>
      </c>
      <c r="F86">
        <v>67.620999999999995</v>
      </c>
      <c r="G86">
        <v>261.44</v>
      </c>
      <c r="H86">
        <v>129.05000000000001</v>
      </c>
      <c r="I86">
        <v>139.47999999999999</v>
      </c>
      <c r="J86">
        <v>153.68</v>
      </c>
      <c r="K86">
        <v>1.2427999999999999</v>
      </c>
      <c r="L86">
        <v>1.3361E-5</v>
      </c>
      <c r="M86">
        <v>2.0424999999999999E-2</v>
      </c>
      <c r="N86" t="s">
        <v>238</v>
      </c>
    </row>
    <row r="87" spans="1:14">
      <c r="A87">
        <v>384.31</v>
      </c>
      <c r="B87">
        <v>3.5</v>
      </c>
      <c r="C87">
        <v>15.44</v>
      </c>
      <c r="D87">
        <v>6.4765000000000003E-2</v>
      </c>
      <c r="E87">
        <v>64.495000000000005</v>
      </c>
      <c r="F87">
        <v>67.533000000000001</v>
      </c>
      <c r="G87">
        <v>259.99</v>
      </c>
      <c r="H87">
        <v>129.36000000000001</v>
      </c>
      <c r="I87">
        <v>140.22</v>
      </c>
      <c r="J87">
        <v>152.66999999999999</v>
      </c>
      <c r="K87">
        <v>1.2574000000000001</v>
      </c>
      <c r="L87">
        <v>1.3373999999999999E-5</v>
      </c>
      <c r="M87">
        <v>2.0419E-2</v>
      </c>
      <c r="N87" t="s">
        <v>238</v>
      </c>
    </row>
    <row r="88" spans="1:14">
      <c r="A88">
        <v>384.31</v>
      </c>
      <c r="B88">
        <v>4</v>
      </c>
      <c r="C88">
        <v>17.785</v>
      </c>
      <c r="D88">
        <v>5.6228E-2</v>
      </c>
      <c r="E88">
        <v>64.429000000000002</v>
      </c>
      <c r="F88">
        <v>67.444000000000003</v>
      </c>
      <c r="G88">
        <v>258.70999999999998</v>
      </c>
      <c r="H88">
        <v>129.68</v>
      </c>
      <c r="I88">
        <v>140.99</v>
      </c>
      <c r="J88">
        <v>151.65</v>
      </c>
      <c r="K88">
        <v>1.2725</v>
      </c>
      <c r="L88">
        <v>1.3387000000000001E-5</v>
      </c>
      <c r="M88">
        <v>2.0414999999999999E-2</v>
      </c>
      <c r="N88" t="s">
        <v>238</v>
      </c>
    </row>
    <row r="89" spans="1:14">
      <c r="A89">
        <v>384.31</v>
      </c>
      <c r="B89">
        <v>4.5</v>
      </c>
      <c r="C89">
        <v>20.169</v>
      </c>
      <c r="D89">
        <v>4.9582000000000001E-2</v>
      </c>
      <c r="E89">
        <v>64.363</v>
      </c>
      <c r="F89">
        <v>67.353999999999999</v>
      </c>
      <c r="G89">
        <v>257.55</v>
      </c>
      <c r="H89">
        <v>130.01</v>
      </c>
      <c r="I89">
        <v>141.80000000000001</v>
      </c>
      <c r="J89">
        <v>150.6</v>
      </c>
      <c r="K89">
        <v>1.2882</v>
      </c>
      <c r="L89">
        <v>1.3400999999999999E-5</v>
      </c>
      <c r="M89">
        <v>2.0413000000000001E-2</v>
      </c>
      <c r="N89" t="s">
        <v>238</v>
      </c>
    </row>
    <row r="90" spans="1:14">
      <c r="A90">
        <v>384.31</v>
      </c>
      <c r="B90">
        <v>5</v>
      </c>
      <c r="C90">
        <v>22.594000000000001</v>
      </c>
      <c r="D90">
        <v>4.4259E-2</v>
      </c>
      <c r="E90">
        <v>64.295000000000002</v>
      </c>
      <c r="F90">
        <v>67.262</v>
      </c>
      <c r="G90">
        <v>256.49</v>
      </c>
      <c r="H90">
        <v>130.35</v>
      </c>
      <c r="I90">
        <v>142.65</v>
      </c>
      <c r="J90">
        <v>149.54</v>
      </c>
      <c r="K90">
        <v>1.3043</v>
      </c>
      <c r="L90">
        <v>1.3414999999999999E-5</v>
      </c>
      <c r="M90">
        <v>2.0413000000000001E-2</v>
      </c>
      <c r="N90" t="s">
        <v>238</v>
      </c>
    </row>
    <row r="91" spans="1:14">
      <c r="A91">
        <v>384.31</v>
      </c>
      <c r="B91">
        <v>5.5</v>
      </c>
      <c r="C91">
        <v>25.062999999999999</v>
      </c>
      <c r="D91">
        <v>3.9898999999999997E-2</v>
      </c>
      <c r="E91">
        <v>64.225999999999999</v>
      </c>
      <c r="F91">
        <v>67.168000000000006</v>
      </c>
      <c r="G91">
        <v>255.52</v>
      </c>
      <c r="H91">
        <v>130.69</v>
      </c>
      <c r="I91">
        <v>143.53</v>
      </c>
      <c r="J91">
        <v>148.44999999999999</v>
      </c>
      <c r="K91">
        <v>1.3210999999999999</v>
      </c>
      <c r="L91">
        <v>1.343E-5</v>
      </c>
      <c r="M91">
        <v>2.0416E-2</v>
      </c>
      <c r="N91" t="s">
        <v>238</v>
      </c>
    </row>
    <row r="92" spans="1:14">
      <c r="A92">
        <v>384.31</v>
      </c>
      <c r="B92">
        <v>6</v>
      </c>
      <c r="C92">
        <v>27.579000000000001</v>
      </c>
      <c r="D92">
        <v>3.6260000000000001E-2</v>
      </c>
      <c r="E92">
        <v>64.156000000000006</v>
      </c>
      <c r="F92">
        <v>67.072000000000003</v>
      </c>
      <c r="G92">
        <v>254.6</v>
      </c>
      <c r="H92">
        <v>131.05000000000001</v>
      </c>
      <c r="I92">
        <v>144.47</v>
      </c>
      <c r="J92">
        <v>147.34</v>
      </c>
      <c r="K92">
        <v>1.3384</v>
      </c>
      <c r="L92">
        <v>1.3444E-5</v>
      </c>
      <c r="M92">
        <v>2.0420000000000001E-2</v>
      </c>
      <c r="N92" t="s">
        <v>238</v>
      </c>
    </row>
    <row r="93" spans="1:14">
      <c r="A93">
        <v>384.31</v>
      </c>
      <c r="B93">
        <v>6.5</v>
      </c>
      <c r="C93">
        <v>30.141999999999999</v>
      </c>
      <c r="D93">
        <v>3.3175999999999997E-2</v>
      </c>
      <c r="E93">
        <v>64.084000000000003</v>
      </c>
      <c r="F93">
        <v>66.974000000000004</v>
      </c>
      <c r="G93">
        <v>253.75</v>
      </c>
      <c r="H93">
        <v>131.41</v>
      </c>
      <c r="I93">
        <v>145.44999999999999</v>
      </c>
      <c r="J93">
        <v>146.21</v>
      </c>
      <c r="K93">
        <v>1.3564000000000001</v>
      </c>
      <c r="L93">
        <v>1.346E-5</v>
      </c>
      <c r="M93">
        <v>2.0427000000000001E-2</v>
      </c>
      <c r="N93" t="s">
        <v>238</v>
      </c>
    </row>
    <row r="94" spans="1:14">
      <c r="A94">
        <v>384.31</v>
      </c>
      <c r="B94">
        <v>7</v>
      </c>
      <c r="C94">
        <v>32.756999999999998</v>
      </c>
      <c r="D94">
        <v>3.0528E-2</v>
      </c>
      <c r="E94">
        <v>64.010000000000005</v>
      </c>
      <c r="F94">
        <v>66.875</v>
      </c>
      <c r="G94">
        <v>252.93</v>
      </c>
      <c r="H94">
        <v>131.78</v>
      </c>
      <c r="I94">
        <v>146.49</v>
      </c>
      <c r="J94">
        <v>145.05000000000001</v>
      </c>
      <c r="K94">
        <v>1.3751</v>
      </c>
      <c r="L94">
        <v>1.3475999999999999E-5</v>
      </c>
      <c r="M94">
        <v>2.0437E-2</v>
      </c>
      <c r="N94" t="s">
        <v>238</v>
      </c>
    </row>
    <row r="95" spans="1:14">
      <c r="A95">
        <v>384.31</v>
      </c>
      <c r="B95">
        <v>7.5</v>
      </c>
      <c r="C95">
        <v>35.426000000000002</v>
      </c>
      <c r="D95">
        <v>2.8228E-2</v>
      </c>
      <c r="E95">
        <v>63.935000000000002</v>
      </c>
      <c r="F95">
        <v>66.772999999999996</v>
      </c>
      <c r="G95">
        <v>252.15</v>
      </c>
      <c r="H95">
        <v>132.16999999999999</v>
      </c>
      <c r="I95">
        <v>147.58000000000001</v>
      </c>
      <c r="J95">
        <v>143.87</v>
      </c>
      <c r="K95">
        <v>1.3946000000000001</v>
      </c>
      <c r="L95">
        <v>1.3492000000000001E-5</v>
      </c>
      <c r="M95">
        <v>2.0449999999999999E-2</v>
      </c>
      <c r="N95" t="s">
        <v>238</v>
      </c>
    </row>
    <row r="96" spans="1:14">
      <c r="A96">
        <v>384.31</v>
      </c>
      <c r="B96">
        <v>8</v>
      </c>
      <c r="C96">
        <v>38.152999999999999</v>
      </c>
      <c r="D96">
        <v>2.6210000000000001E-2</v>
      </c>
      <c r="E96">
        <v>63.857999999999997</v>
      </c>
      <c r="F96">
        <v>66.668999999999997</v>
      </c>
      <c r="G96">
        <v>251.41</v>
      </c>
      <c r="H96">
        <v>132.56</v>
      </c>
      <c r="I96">
        <v>148.72999999999999</v>
      </c>
      <c r="J96">
        <v>142.66</v>
      </c>
      <c r="K96">
        <v>1.4149</v>
      </c>
      <c r="L96">
        <v>1.3509000000000001E-5</v>
      </c>
      <c r="M96">
        <v>2.0466000000000002E-2</v>
      </c>
      <c r="N96" t="s">
        <v>238</v>
      </c>
    </row>
    <row r="97" spans="1:14">
      <c r="A97">
        <v>384.31</v>
      </c>
      <c r="B97">
        <v>8.5</v>
      </c>
      <c r="C97">
        <v>40.941000000000003</v>
      </c>
      <c r="D97">
        <v>2.4426E-2</v>
      </c>
      <c r="E97">
        <v>63.779000000000003</v>
      </c>
      <c r="F97">
        <v>66.561999999999998</v>
      </c>
      <c r="G97">
        <v>250.69</v>
      </c>
      <c r="H97">
        <v>132.96</v>
      </c>
      <c r="I97">
        <v>149.96</v>
      </c>
      <c r="J97">
        <v>141.41999999999999</v>
      </c>
      <c r="K97">
        <v>1.4360999999999999</v>
      </c>
      <c r="L97">
        <v>1.3526000000000001E-5</v>
      </c>
      <c r="M97">
        <v>2.0485E-2</v>
      </c>
      <c r="N97" t="s">
        <v>238</v>
      </c>
    </row>
    <row r="98" spans="1:14">
      <c r="A98">
        <v>384.31</v>
      </c>
      <c r="B98">
        <v>9</v>
      </c>
      <c r="C98">
        <v>43.793999999999997</v>
      </c>
      <c r="D98">
        <v>2.2834E-2</v>
      </c>
      <c r="E98">
        <v>63.698999999999998</v>
      </c>
      <c r="F98">
        <v>66.453000000000003</v>
      </c>
      <c r="G98">
        <v>250</v>
      </c>
      <c r="H98">
        <v>133.38</v>
      </c>
      <c r="I98">
        <v>151.26</v>
      </c>
      <c r="J98">
        <v>140.15</v>
      </c>
      <c r="K98">
        <v>1.4581999999999999</v>
      </c>
      <c r="L98">
        <v>1.3545E-5</v>
      </c>
      <c r="M98">
        <v>2.0507999999999998E-2</v>
      </c>
      <c r="N98" t="s">
        <v>238</v>
      </c>
    </row>
    <row r="99" spans="1:14">
      <c r="A99">
        <v>384.31</v>
      </c>
      <c r="B99">
        <v>9.5</v>
      </c>
      <c r="C99">
        <v>46.716000000000001</v>
      </c>
      <c r="D99">
        <v>2.1406000000000001E-2</v>
      </c>
      <c r="E99">
        <v>63.616</v>
      </c>
      <c r="F99">
        <v>66.341999999999999</v>
      </c>
      <c r="G99">
        <v>249.32</v>
      </c>
      <c r="H99">
        <v>133.81</v>
      </c>
      <c r="I99">
        <v>152.65</v>
      </c>
      <c r="J99">
        <v>138.84</v>
      </c>
      <c r="K99">
        <v>1.4814000000000001</v>
      </c>
      <c r="L99">
        <v>1.3563999999999999E-5</v>
      </c>
      <c r="M99">
        <v>2.0535999999999999E-2</v>
      </c>
      <c r="N99" t="s">
        <v>238</v>
      </c>
    </row>
    <row r="100" spans="1:14">
      <c r="A100">
        <v>384.31</v>
      </c>
      <c r="B100">
        <v>10</v>
      </c>
      <c r="C100">
        <v>49.713000000000001</v>
      </c>
      <c r="D100">
        <v>2.0115000000000001E-2</v>
      </c>
      <c r="E100">
        <v>63.530999999999999</v>
      </c>
      <c r="F100">
        <v>66.227000000000004</v>
      </c>
      <c r="G100">
        <v>248.66</v>
      </c>
      <c r="H100">
        <v>134.25</v>
      </c>
      <c r="I100">
        <v>154.13999999999999</v>
      </c>
      <c r="J100">
        <v>137.5</v>
      </c>
      <c r="K100">
        <v>1.5057</v>
      </c>
      <c r="L100">
        <v>1.3583E-5</v>
      </c>
      <c r="M100">
        <v>2.0567999999999999E-2</v>
      </c>
      <c r="N100" t="s">
        <v>238</v>
      </c>
    </row>
    <row r="101" spans="1:14">
      <c r="A101">
        <v>427.01</v>
      </c>
      <c r="B101">
        <v>1</v>
      </c>
      <c r="C101">
        <v>3.8105000000000002</v>
      </c>
      <c r="D101">
        <v>0.26244000000000001</v>
      </c>
      <c r="E101">
        <v>70.471000000000004</v>
      </c>
      <c r="F101">
        <v>73.989000000000004</v>
      </c>
      <c r="G101">
        <v>286.10000000000002</v>
      </c>
      <c r="H101">
        <v>136.97999999999999</v>
      </c>
      <c r="I101">
        <v>145.71</v>
      </c>
      <c r="J101">
        <v>166.31</v>
      </c>
      <c r="K101">
        <v>0.83113999999999999</v>
      </c>
      <c r="L101">
        <v>1.4576000000000001E-5</v>
      </c>
      <c r="M101">
        <v>2.4344000000000001E-2</v>
      </c>
      <c r="N101" t="s">
        <v>238</v>
      </c>
    </row>
    <row r="102" spans="1:14">
      <c r="A102">
        <v>427.01</v>
      </c>
      <c r="B102">
        <v>1.5</v>
      </c>
      <c r="C102">
        <v>5.7424999999999997</v>
      </c>
      <c r="D102">
        <v>0.17413999999999999</v>
      </c>
      <c r="E102">
        <v>70.426000000000002</v>
      </c>
      <c r="F102">
        <v>73.927999999999997</v>
      </c>
      <c r="G102">
        <v>282.62</v>
      </c>
      <c r="H102">
        <v>137.13999999999999</v>
      </c>
      <c r="I102">
        <v>146.1</v>
      </c>
      <c r="J102">
        <v>165.65</v>
      </c>
      <c r="K102">
        <v>0.83691000000000004</v>
      </c>
      <c r="L102">
        <v>1.4592E-5</v>
      </c>
      <c r="M102">
        <v>2.4336E-2</v>
      </c>
      <c r="N102" t="s">
        <v>238</v>
      </c>
    </row>
    <row r="103" spans="1:14">
      <c r="A103">
        <v>427.01</v>
      </c>
      <c r="B103">
        <v>2</v>
      </c>
      <c r="C103">
        <v>7.6928999999999998</v>
      </c>
      <c r="D103">
        <v>0.12998999999999999</v>
      </c>
      <c r="E103">
        <v>70.381</v>
      </c>
      <c r="F103">
        <v>73.866</v>
      </c>
      <c r="G103">
        <v>280.12</v>
      </c>
      <c r="H103">
        <v>137.31</v>
      </c>
      <c r="I103">
        <v>146.49</v>
      </c>
      <c r="J103">
        <v>164.98</v>
      </c>
      <c r="K103">
        <v>0.84277999999999997</v>
      </c>
      <c r="L103">
        <v>1.4606999999999999E-5</v>
      </c>
      <c r="M103">
        <v>2.4330000000000001E-2</v>
      </c>
      <c r="N103" t="s">
        <v>238</v>
      </c>
    </row>
    <row r="104" spans="1:14">
      <c r="A104">
        <v>427.01</v>
      </c>
      <c r="B104">
        <v>2.5</v>
      </c>
      <c r="C104">
        <v>9.6623000000000001</v>
      </c>
      <c r="D104">
        <v>0.10349999999999999</v>
      </c>
      <c r="E104">
        <v>70.335999999999999</v>
      </c>
      <c r="F104">
        <v>73.804000000000002</v>
      </c>
      <c r="G104">
        <v>278.16000000000003</v>
      </c>
      <c r="H104">
        <v>137.47999999999999</v>
      </c>
      <c r="I104">
        <v>146.9</v>
      </c>
      <c r="J104">
        <v>164.31</v>
      </c>
      <c r="K104">
        <v>0.84874000000000005</v>
      </c>
      <c r="L104">
        <v>1.4623E-5</v>
      </c>
      <c r="M104">
        <v>2.4323999999999998E-2</v>
      </c>
      <c r="N104" t="s">
        <v>238</v>
      </c>
    </row>
    <row r="105" spans="1:14">
      <c r="A105">
        <v>427.01</v>
      </c>
      <c r="B105">
        <v>3</v>
      </c>
      <c r="C105">
        <v>11.651</v>
      </c>
      <c r="D105">
        <v>8.5829000000000003E-2</v>
      </c>
      <c r="E105">
        <v>70.290000000000006</v>
      </c>
      <c r="F105">
        <v>73.742000000000004</v>
      </c>
      <c r="G105">
        <v>276.54000000000002</v>
      </c>
      <c r="H105">
        <v>137.65</v>
      </c>
      <c r="I105">
        <v>147.31</v>
      </c>
      <c r="J105">
        <v>163.63</v>
      </c>
      <c r="K105">
        <v>0.8548</v>
      </c>
      <c r="L105">
        <v>1.4639E-5</v>
      </c>
      <c r="M105">
        <v>2.4319E-2</v>
      </c>
      <c r="N105" t="s">
        <v>238</v>
      </c>
    </row>
    <row r="106" spans="1:14">
      <c r="A106">
        <v>427.01</v>
      </c>
      <c r="B106">
        <v>3.5</v>
      </c>
      <c r="C106">
        <v>13.66</v>
      </c>
      <c r="D106">
        <v>7.3206999999999994E-2</v>
      </c>
      <c r="E106">
        <v>70.244</v>
      </c>
      <c r="F106">
        <v>73.677999999999997</v>
      </c>
      <c r="G106">
        <v>275.14999999999998</v>
      </c>
      <c r="H106">
        <v>137.82</v>
      </c>
      <c r="I106">
        <v>147.74</v>
      </c>
      <c r="J106">
        <v>162.94</v>
      </c>
      <c r="K106">
        <v>0.86095999999999995</v>
      </c>
      <c r="L106">
        <v>1.4654999999999999E-5</v>
      </c>
      <c r="M106">
        <v>2.4315E-2</v>
      </c>
      <c r="N106" t="s">
        <v>238</v>
      </c>
    </row>
    <row r="107" spans="1:14">
      <c r="A107">
        <v>427.01</v>
      </c>
      <c r="B107">
        <v>4</v>
      </c>
      <c r="C107">
        <v>15.689</v>
      </c>
      <c r="D107">
        <v>6.3739000000000004E-2</v>
      </c>
      <c r="E107">
        <v>70.197000000000003</v>
      </c>
      <c r="F107">
        <v>73.614999999999995</v>
      </c>
      <c r="G107">
        <v>273.92</v>
      </c>
      <c r="H107">
        <v>138</v>
      </c>
      <c r="I107">
        <v>148.18</v>
      </c>
      <c r="J107">
        <v>162.25</v>
      </c>
      <c r="K107">
        <v>0.86721999999999999</v>
      </c>
      <c r="L107">
        <v>1.4671999999999999E-5</v>
      </c>
      <c r="M107">
        <v>2.4312E-2</v>
      </c>
      <c r="N107" t="s">
        <v>238</v>
      </c>
    </row>
    <row r="108" spans="1:14">
      <c r="A108">
        <v>427.01</v>
      </c>
      <c r="B108">
        <v>4.5</v>
      </c>
      <c r="C108">
        <v>17.739000000000001</v>
      </c>
      <c r="D108">
        <v>5.6371999999999998E-2</v>
      </c>
      <c r="E108">
        <v>70.150000000000006</v>
      </c>
      <c r="F108">
        <v>73.55</v>
      </c>
      <c r="G108">
        <v>272.83</v>
      </c>
      <c r="H108">
        <v>138.18</v>
      </c>
      <c r="I108">
        <v>148.63</v>
      </c>
      <c r="J108">
        <v>161.55000000000001</v>
      </c>
      <c r="K108">
        <v>0.87360000000000004</v>
      </c>
      <c r="L108">
        <v>1.4688000000000001E-5</v>
      </c>
      <c r="M108">
        <v>2.4309999999999998E-2</v>
      </c>
      <c r="N108" t="s">
        <v>238</v>
      </c>
    </row>
    <row r="109" spans="1:14">
      <c r="A109">
        <v>427.01</v>
      </c>
      <c r="B109">
        <v>5</v>
      </c>
      <c r="C109">
        <v>19.811</v>
      </c>
      <c r="D109">
        <v>5.0477000000000001E-2</v>
      </c>
      <c r="E109">
        <v>70.102000000000004</v>
      </c>
      <c r="F109">
        <v>73.484999999999999</v>
      </c>
      <c r="G109">
        <v>271.83999999999997</v>
      </c>
      <c r="H109">
        <v>138.36000000000001</v>
      </c>
      <c r="I109">
        <v>149.1</v>
      </c>
      <c r="J109">
        <v>160.84</v>
      </c>
      <c r="K109">
        <v>0.88007999999999997</v>
      </c>
      <c r="L109">
        <v>1.4705000000000001E-5</v>
      </c>
      <c r="M109">
        <v>2.4309000000000001E-2</v>
      </c>
      <c r="N109" t="s">
        <v>238</v>
      </c>
    </row>
    <row r="110" spans="1:14">
      <c r="A110">
        <v>427.01</v>
      </c>
      <c r="B110">
        <v>5.5</v>
      </c>
      <c r="C110">
        <v>21.905000000000001</v>
      </c>
      <c r="D110">
        <v>4.5650999999999997E-2</v>
      </c>
      <c r="E110">
        <v>70.052999999999997</v>
      </c>
      <c r="F110">
        <v>73.418999999999997</v>
      </c>
      <c r="G110">
        <v>270.94</v>
      </c>
      <c r="H110">
        <v>138.54</v>
      </c>
      <c r="I110">
        <v>149.58000000000001</v>
      </c>
      <c r="J110">
        <v>160.13</v>
      </c>
      <c r="K110">
        <v>0.88666999999999996</v>
      </c>
      <c r="L110">
        <v>1.4722000000000001E-5</v>
      </c>
      <c r="M110">
        <v>2.4309999999999998E-2</v>
      </c>
      <c r="N110" t="s">
        <v>238</v>
      </c>
    </row>
    <row r="111" spans="1:14">
      <c r="A111">
        <v>427.01</v>
      </c>
      <c r="B111">
        <v>6</v>
      </c>
      <c r="C111">
        <v>24.021999999999998</v>
      </c>
      <c r="D111">
        <v>4.1627999999999998E-2</v>
      </c>
      <c r="E111">
        <v>70.004000000000005</v>
      </c>
      <c r="F111">
        <v>73.352000000000004</v>
      </c>
      <c r="G111">
        <v>270.08999999999997</v>
      </c>
      <c r="H111">
        <v>138.72999999999999</v>
      </c>
      <c r="I111">
        <v>150.07</v>
      </c>
      <c r="J111">
        <v>159.4</v>
      </c>
      <c r="K111">
        <v>0.89339000000000002</v>
      </c>
      <c r="L111">
        <v>1.4739999999999999E-5</v>
      </c>
      <c r="M111">
        <v>2.4310999999999999E-2</v>
      </c>
      <c r="N111" t="s">
        <v>238</v>
      </c>
    </row>
    <row r="112" spans="1:14">
      <c r="A112">
        <v>427.01</v>
      </c>
      <c r="B112">
        <v>6.5</v>
      </c>
      <c r="C112">
        <v>26.163</v>
      </c>
      <c r="D112">
        <v>3.8221999999999999E-2</v>
      </c>
      <c r="E112">
        <v>69.953999999999994</v>
      </c>
      <c r="F112">
        <v>73.284999999999997</v>
      </c>
      <c r="G112">
        <v>269.31</v>
      </c>
      <c r="H112">
        <v>138.91999999999999</v>
      </c>
      <c r="I112">
        <v>150.58000000000001</v>
      </c>
      <c r="J112">
        <v>158.68</v>
      </c>
      <c r="K112">
        <v>0.90022000000000002</v>
      </c>
      <c r="L112">
        <v>1.4758E-5</v>
      </c>
      <c r="M112">
        <v>2.4313999999999999E-2</v>
      </c>
      <c r="N112" t="s">
        <v>238</v>
      </c>
    </row>
    <row r="113" spans="1:14">
      <c r="A113">
        <v>427.01</v>
      </c>
      <c r="B113">
        <v>7</v>
      </c>
      <c r="C113">
        <v>28.327999999999999</v>
      </c>
      <c r="D113">
        <v>3.5300999999999999E-2</v>
      </c>
      <c r="E113">
        <v>69.903999999999996</v>
      </c>
      <c r="F113">
        <v>73.216999999999999</v>
      </c>
      <c r="G113">
        <v>268.58</v>
      </c>
      <c r="H113">
        <v>139.11000000000001</v>
      </c>
      <c r="I113">
        <v>151.11000000000001</v>
      </c>
      <c r="J113">
        <v>157.94</v>
      </c>
      <c r="K113">
        <v>0.90717999999999999</v>
      </c>
      <c r="L113">
        <v>1.4776E-5</v>
      </c>
      <c r="M113">
        <v>2.4317999999999999E-2</v>
      </c>
      <c r="N113" t="s">
        <v>238</v>
      </c>
    </row>
    <row r="114" spans="1:14">
      <c r="A114">
        <v>427.01</v>
      </c>
      <c r="B114">
        <v>7.5</v>
      </c>
      <c r="C114">
        <v>30.516999999999999</v>
      </c>
      <c r="D114">
        <v>3.2767999999999999E-2</v>
      </c>
      <c r="E114">
        <v>69.852999999999994</v>
      </c>
      <c r="F114">
        <v>73.147999999999996</v>
      </c>
      <c r="G114">
        <v>267.88</v>
      </c>
      <c r="H114">
        <v>139.31</v>
      </c>
      <c r="I114">
        <v>151.65</v>
      </c>
      <c r="J114">
        <v>157.19999999999999</v>
      </c>
      <c r="K114">
        <v>0.91425999999999996</v>
      </c>
      <c r="L114">
        <v>1.4793999999999999E-5</v>
      </c>
      <c r="M114">
        <v>2.4323999999999998E-2</v>
      </c>
      <c r="N114" t="s">
        <v>238</v>
      </c>
    </row>
    <row r="115" spans="1:14">
      <c r="A115">
        <v>427.01</v>
      </c>
      <c r="B115">
        <v>8</v>
      </c>
      <c r="C115">
        <v>32.732999999999997</v>
      </c>
      <c r="D115">
        <v>3.0550000000000001E-2</v>
      </c>
      <c r="E115">
        <v>69.802000000000007</v>
      </c>
      <c r="F115">
        <v>73.078000000000003</v>
      </c>
      <c r="G115">
        <v>267.22000000000003</v>
      </c>
      <c r="H115">
        <v>139.51</v>
      </c>
      <c r="I115">
        <v>152.19999999999999</v>
      </c>
      <c r="J115">
        <v>156.44999999999999</v>
      </c>
      <c r="K115">
        <v>0.92147999999999997</v>
      </c>
      <c r="L115">
        <v>1.4813E-5</v>
      </c>
      <c r="M115">
        <v>2.4330000000000001E-2</v>
      </c>
      <c r="N115" t="s">
        <v>238</v>
      </c>
    </row>
    <row r="116" spans="1:14">
      <c r="A116">
        <v>427.01</v>
      </c>
      <c r="B116">
        <v>8.5</v>
      </c>
      <c r="C116">
        <v>34.975000000000001</v>
      </c>
      <c r="D116">
        <v>2.8591999999999999E-2</v>
      </c>
      <c r="E116">
        <v>69.75</v>
      </c>
      <c r="F116">
        <v>73.007000000000005</v>
      </c>
      <c r="G116">
        <v>266.58999999999997</v>
      </c>
      <c r="H116">
        <v>139.71</v>
      </c>
      <c r="I116">
        <v>152.78</v>
      </c>
      <c r="J116">
        <v>155.69</v>
      </c>
      <c r="K116">
        <v>0.92883000000000004</v>
      </c>
      <c r="L116">
        <v>1.4832E-5</v>
      </c>
      <c r="M116">
        <v>2.4339E-2</v>
      </c>
      <c r="N116" t="s">
        <v>238</v>
      </c>
    </row>
    <row r="117" spans="1:14">
      <c r="A117">
        <v>427.01</v>
      </c>
      <c r="B117">
        <v>9</v>
      </c>
      <c r="C117">
        <v>37.244</v>
      </c>
      <c r="D117">
        <v>2.6849999999999999E-2</v>
      </c>
      <c r="E117">
        <v>69.697000000000003</v>
      </c>
      <c r="F117">
        <v>72.936000000000007</v>
      </c>
      <c r="G117">
        <v>265.99</v>
      </c>
      <c r="H117">
        <v>139.91999999999999</v>
      </c>
      <c r="I117">
        <v>153.37</v>
      </c>
      <c r="J117">
        <v>154.91999999999999</v>
      </c>
      <c r="K117">
        <v>0.93633</v>
      </c>
      <c r="L117">
        <v>1.4851000000000001E-5</v>
      </c>
      <c r="M117">
        <v>2.4348000000000002E-2</v>
      </c>
      <c r="N117" t="s">
        <v>238</v>
      </c>
    </row>
    <row r="118" spans="1:14">
      <c r="A118">
        <v>427.01</v>
      </c>
      <c r="B118">
        <v>9.5</v>
      </c>
      <c r="C118">
        <v>39.542000000000002</v>
      </c>
      <c r="D118">
        <v>2.5288999999999999E-2</v>
      </c>
      <c r="E118">
        <v>69.643000000000001</v>
      </c>
      <c r="F118">
        <v>72.864000000000004</v>
      </c>
      <c r="G118">
        <v>265.41000000000003</v>
      </c>
      <c r="H118">
        <v>140.13</v>
      </c>
      <c r="I118">
        <v>153.99</v>
      </c>
      <c r="J118">
        <v>154.15</v>
      </c>
      <c r="K118">
        <v>0.94396999999999998</v>
      </c>
      <c r="L118">
        <v>1.4871E-5</v>
      </c>
      <c r="M118">
        <v>2.436E-2</v>
      </c>
      <c r="N118" t="s">
        <v>238</v>
      </c>
    </row>
    <row r="119" spans="1:14">
      <c r="A119">
        <v>427.01</v>
      </c>
      <c r="B119">
        <v>10</v>
      </c>
      <c r="C119">
        <v>41.869</v>
      </c>
      <c r="D119">
        <v>2.3883999999999999E-2</v>
      </c>
      <c r="E119">
        <v>69.588999999999999</v>
      </c>
      <c r="F119">
        <v>72.790999999999997</v>
      </c>
      <c r="G119">
        <v>264.85000000000002</v>
      </c>
      <c r="H119">
        <v>140.35</v>
      </c>
      <c r="I119">
        <v>154.62</v>
      </c>
      <c r="J119">
        <v>153.37</v>
      </c>
      <c r="K119">
        <v>0.95176000000000005</v>
      </c>
      <c r="L119">
        <v>1.4891E-5</v>
      </c>
      <c r="M119">
        <v>2.4372999999999999E-2</v>
      </c>
      <c r="N119" t="s">
        <v>238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C34BD-2B5E-420C-B0D9-FD77B554495C}">
  <dimension ref="A1:N119"/>
  <sheetViews>
    <sheetView workbookViewId="0"/>
  </sheetViews>
  <sheetFormatPr defaultRowHeight="15"/>
  <sheetData>
    <row r="1" spans="1:14">
      <c r="A1" t="s">
        <v>223</v>
      </c>
      <c r="B1" t="s">
        <v>224</v>
      </c>
      <c r="C1" t="s">
        <v>225</v>
      </c>
      <c r="D1" t="s">
        <v>226</v>
      </c>
      <c r="E1" t="s">
        <v>227</v>
      </c>
      <c r="F1" t="s">
        <v>228</v>
      </c>
      <c r="G1" t="s">
        <v>229</v>
      </c>
      <c r="H1" t="s">
        <v>230</v>
      </c>
      <c r="I1" t="s">
        <v>231</v>
      </c>
      <c r="J1" t="s">
        <v>232</v>
      </c>
      <c r="K1" t="s">
        <v>233</v>
      </c>
      <c r="L1" t="s">
        <v>234</v>
      </c>
      <c r="M1" t="s">
        <v>235</v>
      </c>
      <c r="N1" t="s">
        <v>236</v>
      </c>
    </row>
    <row r="2" spans="1:14">
      <c r="A2">
        <v>223.78</v>
      </c>
      <c r="B2">
        <v>1</v>
      </c>
      <c r="C2">
        <v>1562.8</v>
      </c>
      <c r="D2">
        <v>6.3988999999999995E-4</v>
      </c>
      <c r="E2">
        <v>18.026</v>
      </c>
      <c r="F2">
        <v>18.033999999999999</v>
      </c>
      <c r="G2">
        <v>98.603999999999999</v>
      </c>
      <c r="H2">
        <v>125.82</v>
      </c>
      <c r="I2">
        <v>176.46</v>
      </c>
      <c r="J2">
        <v>1057</v>
      </c>
      <c r="K2">
        <v>-3.2772999999999997E-2</v>
      </c>
      <c r="L2">
        <v>2.7621999999999998E-3</v>
      </c>
      <c r="M2">
        <v>0.11573</v>
      </c>
      <c r="N2" t="s">
        <v>237</v>
      </c>
    </row>
    <row r="3" spans="1:14">
      <c r="A3">
        <v>223.78</v>
      </c>
      <c r="B3">
        <v>1.5</v>
      </c>
      <c r="C3">
        <v>1562.8</v>
      </c>
      <c r="D3">
        <v>6.3986000000000002E-4</v>
      </c>
      <c r="E3">
        <v>18.024000000000001</v>
      </c>
      <c r="F3">
        <v>18.036999999999999</v>
      </c>
      <c r="G3">
        <v>98.597999999999999</v>
      </c>
      <c r="H3">
        <v>125.82</v>
      </c>
      <c r="I3">
        <v>176.45</v>
      </c>
      <c r="J3">
        <v>1057.0999999999999</v>
      </c>
      <c r="K3">
        <v>-3.2777000000000001E-2</v>
      </c>
      <c r="L3">
        <v>2.7658000000000001E-3</v>
      </c>
      <c r="M3">
        <v>0.11574</v>
      </c>
      <c r="N3" t="s">
        <v>237</v>
      </c>
    </row>
    <row r="4" spans="1:14">
      <c r="A4">
        <v>223.78</v>
      </c>
      <c r="B4">
        <v>2</v>
      </c>
      <c r="C4">
        <v>1562.9</v>
      </c>
      <c r="D4">
        <v>6.3984000000000003E-4</v>
      </c>
      <c r="E4">
        <v>18.023</v>
      </c>
      <c r="F4">
        <v>18.04</v>
      </c>
      <c r="G4">
        <v>98.590999999999994</v>
      </c>
      <c r="H4">
        <v>125.82</v>
      </c>
      <c r="I4">
        <v>176.45</v>
      </c>
      <c r="J4">
        <v>1057.3</v>
      </c>
      <c r="K4">
        <v>-3.2779999999999997E-2</v>
      </c>
      <c r="L4">
        <v>2.7694E-3</v>
      </c>
      <c r="M4">
        <v>0.11576</v>
      </c>
      <c r="N4" t="s">
        <v>237</v>
      </c>
    </row>
    <row r="5" spans="1:14">
      <c r="A5">
        <v>223.78</v>
      </c>
      <c r="B5">
        <v>2.5</v>
      </c>
      <c r="C5">
        <v>1563</v>
      </c>
      <c r="D5">
        <v>6.3980999999999999E-4</v>
      </c>
      <c r="E5">
        <v>18.021999999999998</v>
      </c>
      <c r="F5">
        <v>18.042999999999999</v>
      </c>
      <c r="G5">
        <v>98.584999999999994</v>
      </c>
      <c r="H5">
        <v>125.83</v>
      </c>
      <c r="I5">
        <v>176.45</v>
      </c>
      <c r="J5">
        <v>1057.5</v>
      </c>
      <c r="K5">
        <v>-3.2784000000000001E-2</v>
      </c>
      <c r="L5">
        <v>2.7731000000000001E-3</v>
      </c>
      <c r="M5">
        <v>0.11577</v>
      </c>
      <c r="N5" t="s">
        <v>237</v>
      </c>
    </row>
    <row r="6" spans="1:14">
      <c r="A6">
        <v>223.78</v>
      </c>
      <c r="B6">
        <v>3</v>
      </c>
      <c r="C6">
        <v>1563</v>
      </c>
      <c r="D6">
        <v>6.3979E-4</v>
      </c>
      <c r="E6">
        <v>18.02</v>
      </c>
      <c r="F6">
        <v>18.045999999999999</v>
      </c>
      <c r="G6">
        <v>98.578999999999994</v>
      </c>
      <c r="H6">
        <v>125.83</v>
      </c>
      <c r="I6">
        <v>176.44</v>
      </c>
      <c r="J6">
        <v>1057.5999999999999</v>
      </c>
      <c r="K6">
        <v>-3.2787999999999998E-2</v>
      </c>
      <c r="L6">
        <v>2.7767E-3</v>
      </c>
      <c r="M6">
        <v>0.11579</v>
      </c>
      <c r="N6" t="s">
        <v>237</v>
      </c>
    </row>
    <row r="7" spans="1:14">
      <c r="A7">
        <v>223.78</v>
      </c>
      <c r="B7">
        <v>3.5</v>
      </c>
      <c r="C7">
        <v>1563.1</v>
      </c>
      <c r="D7">
        <v>6.3975999999999996E-4</v>
      </c>
      <c r="E7">
        <v>18.018999999999998</v>
      </c>
      <c r="F7">
        <v>18.048999999999999</v>
      </c>
      <c r="G7">
        <v>98.572999999999993</v>
      </c>
      <c r="H7">
        <v>125.84</v>
      </c>
      <c r="I7">
        <v>176.44</v>
      </c>
      <c r="J7">
        <v>1057.8</v>
      </c>
      <c r="K7">
        <v>-3.2792000000000002E-2</v>
      </c>
      <c r="L7">
        <v>2.7804000000000001E-3</v>
      </c>
      <c r="M7">
        <v>0.1158</v>
      </c>
      <c r="N7" t="s">
        <v>237</v>
      </c>
    </row>
    <row r="8" spans="1:14">
      <c r="A8">
        <v>223.78</v>
      </c>
      <c r="B8">
        <v>4</v>
      </c>
      <c r="C8">
        <v>1563.1</v>
      </c>
      <c r="D8">
        <v>6.3973000000000003E-4</v>
      </c>
      <c r="E8">
        <v>18.018000000000001</v>
      </c>
      <c r="F8">
        <v>18.052</v>
      </c>
      <c r="G8">
        <v>98.566000000000003</v>
      </c>
      <c r="H8">
        <v>125.84</v>
      </c>
      <c r="I8">
        <v>176.43</v>
      </c>
      <c r="J8">
        <v>1057.9000000000001</v>
      </c>
      <c r="K8">
        <v>-3.2794999999999998E-2</v>
      </c>
      <c r="L8">
        <v>2.7840999999999999E-3</v>
      </c>
      <c r="M8">
        <v>0.11581</v>
      </c>
      <c r="N8" t="s">
        <v>237</v>
      </c>
    </row>
    <row r="9" spans="1:14">
      <c r="A9">
        <v>223.78</v>
      </c>
      <c r="B9">
        <v>4.5</v>
      </c>
      <c r="C9">
        <v>1563.2</v>
      </c>
      <c r="D9">
        <v>6.3971000000000004E-4</v>
      </c>
      <c r="E9">
        <v>18.015999999999998</v>
      </c>
      <c r="F9">
        <v>18.055</v>
      </c>
      <c r="G9">
        <v>98.56</v>
      </c>
      <c r="H9">
        <v>125.85</v>
      </c>
      <c r="I9">
        <v>176.43</v>
      </c>
      <c r="J9">
        <v>1058.0999999999999</v>
      </c>
      <c r="K9">
        <v>-3.2799000000000002E-2</v>
      </c>
      <c r="L9">
        <v>2.7877000000000002E-3</v>
      </c>
      <c r="M9">
        <v>0.11583</v>
      </c>
      <c r="N9" t="s">
        <v>237</v>
      </c>
    </row>
    <row r="10" spans="1:14">
      <c r="A10">
        <v>223.78</v>
      </c>
      <c r="B10">
        <v>5</v>
      </c>
      <c r="C10">
        <v>1563.3</v>
      </c>
      <c r="D10">
        <v>6.3968E-4</v>
      </c>
      <c r="E10">
        <v>18.015000000000001</v>
      </c>
      <c r="F10">
        <v>18.058</v>
      </c>
      <c r="G10">
        <v>98.554000000000002</v>
      </c>
      <c r="H10">
        <v>125.85</v>
      </c>
      <c r="I10">
        <v>176.42</v>
      </c>
      <c r="J10">
        <v>1058.2</v>
      </c>
      <c r="K10">
        <v>-3.2802999999999999E-2</v>
      </c>
      <c r="L10">
        <v>2.7913999999999999E-3</v>
      </c>
      <c r="M10">
        <v>0.11584</v>
      </c>
      <c r="N10" t="s">
        <v>237</v>
      </c>
    </row>
    <row r="11" spans="1:14">
      <c r="A11">
        <v>223.78</v>
      </c>
      <c r="B11">
        <v>5.5</v>
      </c>
      <c r="C11">
        <v>1563.3</v>
      </c>
      <c r="D11">
        <v>6.3966000000000001E-4</v>
      </c>
      <c r="E11">
        <v>18.013000000000002</v>
      </c>
      <c r="F11">
        <v>18.061</v>
      </c>
      <c r="G11">
        <v>98.548000000000002</v>
      </c>
      <c r="H11">
        <v>125.86</v>
      </c>
      <c r="I11">
        <v>176.42</v>
      </c>
      <c r="J11">
        <v>1058.4000000000001</v>
      </c>
      <c r="K11">
        <v>-3.2806000000000002E-2</v>
      </c>
      <c r="L11">
        <v>2.7951E-3</v>
      </c>
      <c r="M11">
        <v>0.11586</v>
      </c>
      <c r="N11" t="s">
        <v>237</v>
      </c>
    </row>
    <row r="12" spans="1:14">
      <c r="A12">
        <v>223.78</v>
      </c>
      <c r="B12">
        <v>6</v>
      </c>
      <c r="C12">
        <v>1563.4</v>
      </c>
      <c r="D12">
        <v>6.3962999999999997E-4</v>
      </c>
      <c r="E12">
        <v>18.012</v>
      </c>
      <c r="F12">
        <v>18.062999999999999</v>
      </c>
      <c r="G12">
        <v>98.540999999999997</v>
      </c>
      <c r="H12">
        <v>125.86</v>
      </c>
      <c r="I12">
        <v>176.42</v>
      </c>
      <c r="J12">
        <v>1058.5999999999999</v>
      </c>
      <c r="K12">
        <v>-3.2809999999999999E-2</v>
      </c>
      <c r="L12">
        <v>2.7988000000000002E-3</v>
      </c>
      <c r="M12">
        <v>0.11587</v>
      </c>
      <c r="N12" t="s">
        <v>237</v>
      </c>
    </row>
    <row r="13" spans="1:14">
      <c r="A13">
        <v>223.78</v>
      </c>
      <c r="B13">
        <v>6.5</v>
      </c>
      <c r="C13">
        <v>1563.5</v>
      </c>
      <c r="D13">
        <v>6.3960999999999998E-4</v>
      </c>
      <c r="E13">
        <v>18.010999999999999</v>
      </c>
      <c r="F13">
        <v>18.065999999999999</v>
      </c>
      <c r="G13">
        <v>98.534999999999997</v>
      </c>
      <c r="H13">
        <v>125.87</v>
      </c>
      <c r="I13">
        <v>176.41</v>
      </c>
      <c r="J13">
        <v>1058.7</v>
      </c>
      <c r="K13">
        <v>-3.2814000000000003E-2</v>
      </c>
      <c r="L13">
        <v>2.8024999999999999E-3</v>
      </c>
      <c r="M13">
        <v>0.11588</v>
      </c>
      <c r="N13" t="s">
        <v>237</v>
      </c>
    </row>
    <row r="14" spans="1:14">
      <c r="A14">
        <v>223.78</v>
      </c>
      <c r="B14">
        <v>7</v>
      </c>
      <c r="C14">
        <v>1563.5</v>
      </c>
      <c r="D14">
        <v>6.3958000000000005E-4</v>
      </c>
      <c r="E14">
        <v>18.009</v>
      </c>
      <c r="F14">
        <v>18.068999999999999</v>
      </c>
      <c r="G14">
        <v>98.528999999999996</v>
      </c>
      <c r="H14">
        <v>125.87</v>
      </c>
      <c r="I14">
        <v>176.41</v>
      </c>
      <c r="J14">
        <v>1058.9000000000001</v>
      </c>
      <c r="K14">
        <v>-3.2816999999999999E-2</v>
      </c>
      <c r="L14">
        <v>2.8062999999999999E-3</v>
      </c>
      <c r="M14">
        <v>0.1159</v>
      </c>
      <c r="N14" t="s">
        <v>237</v>
      </c>
    </row>
    <row r="15" spans="1:14">
      <c r="A15">
        <v>223.78</v>
      </c>
      <c r="B15">
        <v>7.5</v>
      </c>
      <c r="C15">
        <v>1563.6</v>
      </c>
      <c r="D15">
        <v>6.3955000000000001E-4</v>
      </c>
      <c r="E15">
        <v>18.007999999999999</v>
      </c>
      <c r="F15">
        <v>18.071999999999999</v>
      </c>
      <c r="G15">
        <v>98.522999999999996</v>
      </c>
      <c r="H15">
        <v>125.87</v>
      </c>
      <c r="I15">
        <v>176.4</v>
      </c>
      <c r="J15">
        <v>1059</v>
      </c>
      <c r="K15">
        <v>-3.2821000000000003E-2</v>
      </c>
      <c r="L15">
        <v>2.81E-3</v>
      </c>
      <c r="M15">
        <v>0.11591</v>
      </c>
      <c r="N15" t="s">
        <v>237</v>
      </c>
    </row>
    <row r="16" spans="1:14">
      <c r="A16">
        <v>223.78</v>
      </c>
      <c r="B16">
        <v>8</v>
      </c>
      <c r="C16">
        <v>1563.7</v>
      </c>
      <c r="D16">
        <v>6.3953000000000002E-4</v>
      </c>
      <c r="E16">
        <v>18.006</v>
      </c>
      <c r="F16">
        <v>18.074999999999999</v>
      </c>
      <c r="G16">
        <v>98.516999999999996</v>
      </c>
      <c r="H16">
        <v>125.88</v>
      </c>
      <c r="I16">
        <v>176.4</v>
      </c>
      <c r="J16">
        <v>1059.2</v>
      </c>
      <c r="K16">
        <v>-3.2825E-2</v>
      </c>
      <c r="L16">
        <v>2.8137000000000001E-3</v>
      </c>
      <c r="M16">
        <v>0.11593000000000001</v>
      </c>
      <c r="N16" t="s">
        <v>237</v>
      </c>
    </row>
    <row r="17" spans="1:14">
      <c r="A17">
        <v>223.78</v>
      </c>
      <c r="B17">
        <v>8.5</v>
      </c>
      <c r="C17">
        <v>1563.7</v>
      </c>
      <c r="D17">
        <v>6.3949999999999999E-4</v>
      </c>
      <c r="E17">
        <v>18.004999999999999</v>
      </c>
      <c r="F17">
        <v>18.077999999999999</v>
      </c>
      <c r="G17">
        <v>98.51</v>
      </c>
      <c r="H17">
        <v>125.88</v>
      </c>
      <c r="I17">
        <v>176.39</v>
      </c>
      <c r="J17">
        <v>1059.3</v>
      </c>
      <c r="K17">
        <v>-3.2828000000000003E-2</v>
      </c>
      <c r="L17">
        <v>2.8175000000000001E-3</v>
      </c>
      <c r="M17">
        <v>0.11594</v>
      </c>
      <c r="N17" t="s">
        <v>237</v>
      </c>
    </row>
    <row r="18" spans="1:14">
      <c r="A18">
        <v>223.78</v>
      </c>
      <c r="B18">
        <v>9</v>
      </c>
      <c r="C18">
        <v>1563.8</v>
      </c>
      <c r="D18">
        <v>6.3948E-4</v>
      </c>
      <c r="E18">
        <v>18.004000000000001</v>
      </c>
      <c r="F18">
        <v>18.081</v>
      </c>
      <c r="G18">
        <v>98.504000000000005</v>
      </c>
      <c r="H18">
        <v>125.89</v>
      </c>
      <c r="I18">
        <v>176.39</v>
      </c>
      <c r="J18">
        <v>1059.5</v>
      </c>
      <c r="K18">
        <v>-3.2832E-2</v>
      </c>
      <c r="L18">
        <v>2.8213000000000001E-3</v>
      </c>
      <c r="M18">
        <v>0.11595</v>
      </c>
      <c r="N18" t="s">
        <v>237</v>
      </c>
    </row>
    <row r="19" spans="1:14">
      <c r="A19">
        <v>223.78</v>
      </c>
      <c r="B19">
        <v>9.5</v>
      </c>
      <c r="C19">
        <v>1563.8</v>
      </c>
      <c r="D19">
        <v>6.3944999999999996E-4</v>
      </c>
      <c r="E19">
        <v>18.001999999999999</v>
      </c>
      <c r="F19">
        <v>18.084</v>
      </c>
      <c r="G19">
        <v>98.498000000000005</v>
      </c>
      <c r="H19">
        <v>125.89</v>
      </c>
      <c r="I19">
        <v>176.39</v>
      </c>
      <c r="J19">
        <v>1059.7</v>
      </c>
      <c r="K19">
        <v>-3.2835999999999997E-2</v>
      </c>
      <c r="L19">
        <v>2.8249999999999998E-3</v>
      </c>
      <c r="M19">
        <v>0.11597</v>
      </c>
      <c r="N19" t="s">
        <v>237</v>
      </c>
    </row>
    <row r="20" spans="1:14">
      <c r="A20">
        <v>223.78</v>
      </c>
      <c r="B20">
        <v>10</v>
      </c>
      <c r="C20">
        <v>1563.9</v>
      </c>
      <c r="D20">
        <v>6.3942999999999997E-4</v>
      </c>
      <c r="E20">
        <v>18.001000000000001</v>
      </c>
      <c r="F20">
        <v>18.087</v>
      </c>
      <c r="G20">
        <v>98.492000000000004</v>
      </c>
      <c r="H20">
        <v>125.9</v>
      </c>
      <c r="I20">
        <v>176.38</v>
      </c>
      <c r="J20">
        <v>1059.8</v>
      </c>
      <c r="K20">
        <v>-3.2839E-2</v>
      </c>
      <c r="L20">
        <v>2.8287999999999998E-3</v>
      </c>
      <c r="M20">
        <v>0.11598</v>
      </c>
      <c r="N20" t="s">
        <v>237</v>
      </c>
    </row>
    <row r="21" spans="1:14">
      <c r="A21">
        <v>268.54000000000002</v>
      </c>
      <c r="B21">
        <v>1</v>
      </c>
      <c r="C21">
        <v>1459.4</v>
      </c>
      <c r="D21">
        <v>6.8519999999999996E-4</v>
      </c>
      <c r="E21">
        <v>25.974</v>
      </c>
      <c r="F21">
        <v>25.983000000000001</v>
      </c>
      <c r="G21">
        <v>130.97</v>
      </c>
      <c r="H21">
        <v>129.16</v>
      </c>
      <c r="I21">
        <v>179.78</v>
      </c>
      <c r="J21">
        <v>862.42</v>
      </c>
      <c r="K21">
        <v>-2.8830999999999999E-2</v>
      </c>
      <c r="L21">
        <v>8.6326000000000003E-4</v>
      </c>
      <c r="M21">
        <v>9.9489999999999995E-2</v>
      </c>
      <c r="N21" t="s">
        <v>237</v>
      </c>
    </row>
    <row r="22" spans="1:14">
      <c r="A22">
        <v>268.54000000000002</v>
      </c>
      <c r="B22">
        <v>1.5</v>
      </c>
      <c r="C22">
        <v>1459.5</v>
      </c>
      <c r="D22">
        <v>6.8515999999999998E-4</v>
      </c>
      <c r="E22">
        <v>25.972000000000001</v>
      </c>
      <c r="F22">
        <v>25.986000000000001</v>
      </c>
      <c r="G22">
        <v>130.97</v>
      </c>
      <c r="H22">
        <v>129.16</v>
      </c>
      <c r="I22">
        <v>179.77</v>
      </c>
      <c r="J22">
        <v>862.64</v>
      </c>
      <c r="K22">
        <v>-2.8840999999999999E-2</v>
      </c>
      <c r="L22">
        <v>8.6390999999999996E-4</v>
      </c>
      <c r="M22">
        <v>9.9506999999999998E-2</v>
      </c>
      <c r="N22" t="s">
        <v>237</v>
      </c>
    </row>
    <row r="23" spans="1:14">
      <c r="A23">
        <v>268.54000000000002</v>
      </c>
      <c r="B23">
        <v>2</v>
      </c>
      <c r="C23">
        <v>1459.6</v>
      </c>
      <c r="D23">
        <v>6.8510999999999995E-4</v>
      </c>
      <c r="E23">
        <v>25.97</v>
      </c>
      <c r="F23">
        <v>25.988</v>
      </c>
      <c r="G23">
        <v>130.96</v>
      </c>
      <c r="H23">
        <v>129.16999999999999</v>
      </c>
      <c r="I23">
        <v>179.76</v>
      </c>
      <c r="J23">
        <v>862.86</v>
      </c>
      <c r="K23">
        <v>-2.8851000000000002E-2</v>
      </c>
      <c r="L23">
        <v>8.6456E-4</v>
      </c>
      <c r="M23">
        <v>9.9525000000000002E-2</v>
      </c>
      <c r="N23" t="s">
        <v>237</v>
      </c>
    </row>
    <row r="24" spans="1:14">
      <c r="A24">
        <v>268.54000000000002</v>
      </c>
      <c r="B24">
        <v>2.5</v>
      </c>
      <c r="C24">
        <v>1459.7</v>
      </c>
      <c r="D24">
        <v>6.8506999999999997E-4</v>
      </c>
      <c r="E24">
        <v>25.968</v>
      </c>
      <c r="F24">
        <v>25.991</v>
      </c>
      <c r="G24">
        <v>130.94999999999999</v>
      </c>
      <c r="H24">
        <v>129.16999999999999</v>
      </c>
      <c r="I24">
        <v>179.75</v>
      </c>
      <c r="J24">
        <v>863.08</v>
      </c>
      <c r="K24">
        <v>-2.886E-2</v>
      </c>
      <c r="L24">
        <v>8.6521000000000005E-4</v>
      </c>
      <c r="M24">
        <v>9.9542000000000005E-2</v>
      </c>
      <c r="N24" t="s">
        <v>237</v>
      </c>
    </row>
    <row r="25" spans="1:14">
      <c r="A25">
        <v>268.54000000000002</v>
      </c>
      <c r="B25">
        <v>3</v>
      </c>
      <c r="C25">
        <v>1459.8</v>
      </c>
      <c r="D25">
        <v>6.8502999999999999E-4</v>
      </c>
      <c r="E25">
        <v>25.966000000000001</v>
      </c>
      <c r="F25">
        <v>25.992999999999999</v>
      </c>
      <c r="G25">
        <v>130.94</v>
      </c>
      <c r="H25">
        <v>129.18</v>
      </c>
      <c r="I25">
        <v>179.75</v>
      </c>
      <c r="J25">
        <v>863.3</v>
      </c>
      <c r="K25">
        <v>-2.887E-2</v>
      </c>
      <c r="L25">
        <v>8.6585999999999998E-4</v>
      </c>
      <c r="M25">
        <v>9.9558999999999995E-2</v>
      </c>
      <c r="N25" t="s">
        <v>237</v>
      </c>
    </row>
    <row r="26" spans="1:14">
      <c r="A26">
        <v>268.54000000000002</v>
      </c>
      <c r="B26">
        <v>3.5</v>
      </c>
      <c r="C26">
        <v>1459.9</v>
      </c>
      <c r="D26">
        <v>6.8497999999999996E-4</v>
      </c>
      <c r="E26">
        <v>25.963999999999999</v>
      </c>
      <c r="F26">
        <v>25.995999999999999</v>
      </c>
      <c r="G26">
        <v>130.94</v>
      </c>
      <c r="H26">
        <v>129.18</v>
      </c>
      <c r="I26">
        <v>179.74</v>
      </c>
      <c r="J26">
        <v>863.52</v>
      </c>
      <c r="K26">
        <v>-2.8878999999999998E-2</v>
      </c>
      <c r="L26">
        <v>8.6651000000000002E-4</v>
      </c>
      <c r="M26">
        <v>9.9576999999999999E-2</v>
      </c>
      <c r="N26" t="s">
        <v>237</v>
      </c>
    </row>
    <row r="27" spans="1:14">
      <c r="A27">
        <v>268.54000000000002</v>
      </c>
      <c r="B27">
        <v>4</v>
      </c>
      <c r="C27">
        <v>1460</v>
      </c>
      <c r="D27">
        <v>6.8493999999999998E-4</v>
      </c>
      <c r="E27">
        <v>25.962</v>
      </c>
      <c r="F27">
        <v>25.998999999999999</v>
      </c>
      <c r="G27">
        <v>130.93</v>
      </c>
      <c r="H27">
        <v>129.19</v>
      </c>
      <c r="I27">
        <v>179.73</v>
      </c>
      <c r="J27">
        <v>863.75</v>
      </c>
      <c r="K27">
        <v>-2.8889000000000001E-2</v>
      </c>
      <c r="L27">
        <v>8.6715999999999996E-4</v>
      </c>
      <c r="M27">
        <v>9.9594000000000002E-2</v>
      </c>
      <c r="N27" t="s">
        <v>237</v>
      </c>
    </row>
    <row r="28" spans="1:14">
      <c r="A28">
        <v>268.54000000000002</v>
      </c>
      <c r="B28">
        <v>4.5</v>
      </c>
      <c r="C28">
        <v>1460.1</v>
      </c>
      <c r="D28">
        <v>6.8488999999999996E-4</v>
      </c>
      <c r="E28">
        <v>25.96</v>
      </c>
      <c r="F28">
        <v>26.001000000000001</v>
      </c>
      <c r="G28">
        <v>130.91999999999999</v>
      </c>
      <c r="H28">
        <v>129.19</v>
      </c>
      <c r="I28">
        <v>179.72</v>
      </c>
      <c r="J28">
        <v>863.97</v>
      </c>
      <c r="K28">
        <v>-2.8899000000000001E-2</v>
      </c>
      <c r="L28">
        <v>8.6782000000000005E-4</v>
      </c>
      <c r="M28">
        <v>9.9612000000000006E-2</v>
      </c>
      <c r="N28" t="s">
        <v>237</v>
      </c>
    </row>
    <row r="29" spans="1:14">
      <c r="A29">
        <v>268.54000000000002</v>
      </c>
      <c r="B29">
        <v>5</v>
      </c>
      <c r="C29">
        <v>1460.2</v>
      </c>
      <c r="D29">
        <v>6.8484999999999998E-4</v>
      </c>
      <c r="E29">
        <v>25.957999999999998</v>
      </c>
      <c r="F29">
        <v>26.004000000000001</v>
      </c>
      <c r="G29">
        <v>130.91</v>
      </c>
      <c r="H29">
        <v>129.19999999999999</v>
      </c>
      <c r="I29">
        <v>179.71</v>
      </c>
      <c r="J29">
        <v>864.19</v>
      </c>
      <c r="K29">
        <v>-2.8908E-2</v>
      </c>
      <c r="L29">
        <v>8.6846999999999998E-4</v>
      </c>
      <c r="M29">
        <v>9.9628999999999995E-2</v>
      </c>
      <c r="N29" t="s">
        <v>237</v>
      </c>
    </row>
    <row r="30" spans="1:14">
      <c r="A30">
        <v>268.54000000000002</v>
      </c>
      <c r="B30">
        <v>5.5</v>
      </c>
      <c r="C30">
        <v>1460.3</v>
      </c>
      <c r="D30">
        <v>6.8481E-4</v>
      </c>
      <c r="E30">
        <v>25.956</v>
      </c>
      <c r="F30">
        <v>26.006</v>
      </c>
      <c r="G30">
        <v>130.91</v>
      </c>
      <c r="H30">
        <v>129.19999999999999</v>
      </c>
      <c r="I30">
        <v>179.7</v>
      </c>
      <c r="J30">
        <v>864.41</v>
      </c>
      <c r="K30">
        <v>-2.8917999999999999E-2</v>
      </c>
      <c r="L30">
        <v>8.6912000000000003E-4</v>
      </c>
      <c r="M30">
        <v>9.9645999999999998E-2</v>
      </c>
      <c r="N30" t="s">
        <v>237</v>
      </c>
    </row>
    <row r="31" spans="1:14">
      <c r="A31">
        <v>268.54000000000002</v>
      </c>
      <c r="B31">
        <v>6</v>
      </c>
      <c r="C31">
        <v>1460.4</v>
      </c>
      <c r="D31">
        <v>6.8475999999999997E-4</v>
      </c>
      <c r="E31">
        <v>25.954000000000001</v>
      </c>
      <c r="F31">
        <v>26.009</v>
      </c>
      <c r="G31">
        <v>130.9</v>
      </c>
      <c r="H31">
        <v>129.21</v>
      </c>
      <c r="I31">
        <v>179.69</v>
      </c>
      <c r="J31">
        <v>864.63</v>
      </c>
      <c r="K31">
        <v>-2.8927000000000001E-2</v>
      </c>
      <c r="L31">
        <v>8.6978000000000001E-4</v>
      </c>
      <c r="M31">
        <v>9.9663000000000002E-2</v>
      </c>
      <c r="N31" t="s">
        <v>237</v>
      </c>
    </row>
    <row r="32" spans="1:14">
      <c r="A32">
        <v>268.54000000000002</v>
      </c>
      <c r="B32">
        <v>6.5</v>
      </c>
      <c r="C32">
        <v>1460.5</v>
      </c>
      <c r="D32">
        <v>6.8471999999999999E-4</v>
      </c>
      <c r="E32">
        <v>25.952000000000002</v>
      </c>
      <c r="F32">
        <v>26.012</v>
      </c>
      <c r="G32">
        <v>130.88999999999999</v>
      </c>
      <c r="H32">
        <v>129.21</v>
      </c>
      <c r="I32">
        <v>179.68</v>
      </c>
      <c r="J32">
        <v>864.85</v>
      </c>
      <c r="K32">
        <v>-2.8937000000000001E-2</v>
      </c>
      <c r="L32">
        <v>8.7043000000000005E-4</v>
      </c>
      <c r="M32">
        <v>9.9681000000000006E-2</v>
      </c>
      <c r="N32" t="s">
        <v>237</v>
      </c>
    </row>
    <row r="33" spans="1:14">
      <c r="A33">
        <v>268.54000000000002</v>
      </c>
      <c r="B33">
        <v>7</v>
      </c>
      <c r="C33">
        <v>1460.5</v>
      </c>
      <c r="D33">
        <v>6.8468000000000001E-4</v>
      </c>
      <c r="E33">
        <v>25.95</v>
      </c>
      <c r="F33">
        <v>26.013999999999999</v>
      </c>
      <c r="G33">
        <v>130.88</v>
      </c>
      <c r="H33">
        <v>129.22</v>
      </c>
      <c r="I33">
        <v>179.67</v>
      </c>
      <c r="J33">
        <v>865.07</v>
      </c>
      <c r="K33">
        <v>-2.8946E-2</v>
      </c>
      <c r="L33">
        <v>8.7109000000000004E-4</v>
      </c>
      <c r="M33">
        <v>9.9697999999999995E-2</v>
      </c>
      <c r="N33" t="s">
        <v>237</v>
      </c>
    </row>
    <row r="34" spans="1:14">
      <c r="A34">
        <v>268.54000000000002</v>
      </c>
      <c r="B34">
        <v>7.5</v>
      </c>
      <c r="C34">
        <v>1460.6</v>
      </c>
      <c r="D34">
        <v>6.8462999999999998E-4</v>
      </c>
      <c r="E34">
        <v>25.948</v>
      </c>
      <c r="F34">
        <v>26.016999999999999</v>
      </c>
      <c r="G34">
        <v>130.88</v>
      </c>
      <c r="H34">
        <v>129.22</v>
      </c>
      <c r="I34">
        <v>179.66</v>
      </c>
      <c r="J34">
        <v>865.29</v>
      </c>
      <c r="K34">
        <v>-2.8955999999999999E-2</v>
      </c>
      <c r="L34">
        <v>8.7173999999999997E-4</v>
      </c>
      <c r="M34">
        <v>9.9715999999999999E-2</v>
      </c>
      <c r="N34" t="s">
        <v>237</v>
      </c>
    </row>
    <row r="35" spans="1:14">
      <c r="A35">
        <v>268.54000000000002</v>
      </c>
      <c r="B35">
        <v>8</v>
      </c>
      <c r="C35">
        <v>1460.7</v>
      </c>
      <c r="D35">
        <v>6.8459E-4</v>
      </c>
      <c r="E35">
        <v>25.946000000000002</v>
      </c>
      <c r="F35">
        <v>26.018999999999998</v>
      </c>
      <c r="G35">
        <v>130.87</v>
      </c>
      <c r="H35">
        <v>129.22999999999999</v>
      </c>
      <c r="I35">
        <v>179.65</v>
      </c>
      <c r="J35">
        <v>865.51</v>
      </c>
      <c r="K35">
        <v>-2.8965000000000001E-2</v>
      </c>
      <c r="L35">
        <v>8.7239999999999996E-4</v>
      </c>
      <c r="M35">
        <v>9.9734000000000003E-2</v>
      </c>
      <c r="N35" t="s">
        <v>237</v>
      </c>
    </row>
    <row r="36" spans="1:14">
      <c r="A36">
        <v>268.54000000000002</v>
      </c>
      <c r="B36">
        <v>8.5</v>
      </c>
      <c r="C36">
        <v>1460.8</v>
      </c>
      <c r="D36">
        <v>6.8455000000000002E-4</v>
      </c>
      <c r="E36">
        <v>25.943999999999999</v>
      </c>
      <c r="F36">
        <v>26.021999999999998</v>
      </c>
      <c r="G36">
        <v>130.86000000000001</v>
      </c>
      <c r="H36">
        <v>129.22999999999999</v>
      </c>
      <c r="I36">
        <v>179.64</v>
      </c>
      <c r="J36">
        <v>865.73</v>
      </c>
      <c r="K36">
        <v>-2.8975000000000001E-2</v>
      </c>
      <c r="L36">
        <v>8.7305E-4</v>
      </c>
      <c r="M36">
        <v>9.9751000000000006E-2</v>
      </c>
      <c r="N36" t="s">
        <v>237</v>
      </c>
    </row>
    <row r="37" spans="1:14">
      <c r="A37">
        <v>268.54000000000002</v>
      </c>
      <c r="B37">
        <v>9</v>
      </c>
      <c r="C37">
        <v>1460.9</v>
      </c>
      <c r="D37">
        <v>6.845E-4</v>
      </c>
      <c r="E37">
        <v>25.942</v>
      </c>
      <c r="F37">
        <v>26.024999999999999</v>
      </c>
      <c r="G37">
        <v>130.85</v>
      </c>
      <c r="H37">
        <v>129.24</v>
      </c>
      <c r="I37">
        <v>179.63</v>
      </c>
      <c r="J37">
        <v>865.95</v>
      </c>
      <c r="K37">
        <v>-2.8983999999999999E-2</v>
      </c>
      <c r="L37">
        <v>8.7370999999999998E-4</v>
      </c>
      <c r="M37">
        <v>9.9768999999999997E-2</v>
      </c>
      <c r="N37" t="s">
        <v>237</v>
      </c>
    </row>
    <row r="38" spans="1:14">
      <c r="A38">
        <v>268.54000000000002</v>
      </c>
      <c r="B38">
        <v>9.5</v>
      </c>
      <c r="C38">
        <v>1461</v>
      </c>
      <c r="D38">
        <v>6.8446000000000002E-4</v>
      </c>
      <c r="E38">
        <v>25.94</v>
      </c>
      <c r="F38">
        <v>26.027000000000001</v>
      </c>
      <c r="G38">
        <v>130.85</v>
      </c>
      <c r="H38">
        <v>129.24</v>
      </c>
      <c r="I38">
        <v>179.62</v>
      </c>
      <c r="J38">
        <v>866.17</v>
      </c>
      <c r="K38">
        <v>-2.8993999999999999E-2</v>
      </c>
      <c r="L38">
        <v>8.7436999999999996E-4</v>
      </c>
      <c r="M38">
        <v>9.9786E-2</v>
      </c>
      <c r="N38" t="s">
        <v>237</v>
      </c>
    </row>
    <row r="39" spans="1:14">
      <c r="A39">
        <v>268.54000000000002</v>
      </c>
      <c r="B39">
        <v>10</v>
      </c>
      <c r="C39">
        <v>1461.1</v>
      </c>
      <c r="D39">
        <v>6.8442000000000004E-4</v>
      </c>
      <c r="E39">
        <v>25.937999999999999</v>
      </c>
      <c r="F39">
        <v>26.03</v>
      </c>
      <c r="G39">
        <v>130.84</v>
      </c>
      <c r="H39">
        <v>129.25</v>
      </c>
      <c r="I39">
        <v>179.61</v>
      </c>
      <c r="J39">
        <v>866.39</v>
      </c>
      <c r="K39">
        <v>-2.9003000000000001E-2</v>
      </c>
      <c r="L39">
        <v>8.7502999999999995E-4</v>
      </c>
      <c r="M39">
        <v>9.9804000000000004E-2</v>
      </c>
      <c r="N39" t="s">
        <v>237</v>
      </c>
    </row>
    <row r="40" spans="1:14">
      <c r="A40">
        <v>313.3</v>
      </c>
      <c r="B40">
        <v>1</v>
      </c>
      <c r="C40">
        <v>5.3162000000000003</v>
      </c>
      <c r="D40">
        <v>0.18809999999999999</v>
      </c>
      <c r="E40">
        <v>58.124000000000002</v>
      </c>
      <c r="F40">
        <v>60.646000000000001</v>
      </c>
      <c r="G40">
        <v>248.06</v>
      </c>
      <c r="H40">
        <v>116.35</v>
      </c>
      <c r="I40">
        <v>126.11</v>
      </c>
      <c r="J40">
        <v>140.41</v>
      </c>
      <c r="K40">
        <v>2.3940000000000001</v>
      </c>
      <c r="L40">
        <v>1.2145E-5</v>
      </c>
      <c r="M40">
        <v>1.4533000000000001E-2</v>
      </c>
      <c r="N40" t="s">
        <v>238</v>
      </c>
    </row>
    <row r="41" spans="1:14">
      <c r="A41">
        <v>313.3</v>
      </c>
      <c r="B41">
        <v>1.5</v>
      </c>
      <c r="C41">
        <v>8.1155000000000008</v>
      </c>
      <c r="D41">
        <v>0.12322</v>
      </c>
      <c r="E41">
        <v>58.014000000000003</v>
      </c>
      <c r="F41">
        <v>60.491999999999997</v>
      </c>
      <c r="G41">
        <v>244.33</v>
      </c>
      <c r="H41">
        <v>116.81</v>
      </c>
      <c r="I41">
        <v>127.44</v>
      </c>
      <c r="J41">
        <v>138.31</v>
      </c>
      <c r="K41">
        <v>2.4632999999999998</v>
      </c>
      <c r="L41">
        <v>1.2109999999999999E-5</v>
      </c>
      <c r="M41">
        <v>1.4555999999999999E-2</v>
      </c>
      <c r="N41" t="s">
        <v>238</v>
      </c>
    </row>
    <row r="42" spans="1:14">
      <c r="A42">
        <v>313.3</v>
      </c>
      <c r="B42">
        <v>1.7419</v>
      </c>
      <c r="C42">
        <v>9.5077999999999996</v>
      </c>
      <c r="D42">
        <v>0.10518</v>
      </c>
      <c r="E42">
        <v>57.959000000000003</v>
      </c>
      <c r="F42">
        <v>60.414999999999999</v>
      </c>
      <c r="G42">
        <v>242.91</v>
      </c>
      <c r="H42">
        <v>117.05</v>
      </c>
      <c r="I42">
        <v>128.13999999999999</v>
      </c>
      <c r="J42">
        <v>137.25</v>
      </c>
      <c r="K42">
        <v>2.4992000000000001</v>
      </c>
      <c r="L42">
        <v>1.2092999999999999E-5</v>
      </c>
      <c r="M42">
        <v>1.4567999999999999E-2</v>
      </c>
      <c r="N42" t="s">
        <v>238</v>
      </c>
    </row>
    <row r="43" spans="1:14">
      <c r="A43">
        <v>313.3</v>
      </c>
      <c r="B43">
        <v>1.7419</v>
      </c>
      <c r="C43">
        <v>1348.5</v>
      </c>
      <c r="D43">
        <v>7.4158000000000004E-4</v>
      </c>
      <c r="E43">
        <v>34.186999999999998</v>
      </c>
      <c r="F43">
        <v>34.204999999999998</v>
      </c>
      <c r="G43">
        <v>159.25</v>
      </c>
      <c r="H43">
        <v>135.54</v>
      </c>
      <c r="I43">
        <v>188.19</v>
      </c>
      <c r="J43">
        <v>675.19</v>
      </c>
      <c r="K43">
        <v>-2.0486000000000001E-2</v>
      </c>
      <c r="L43">
        <v>4.3864000000000002E-4</v>
      </c>
      <c r="M43">
        <v>8.6026000000000005E-2</v>
      </c>
      <c r="N43" t="s">
        <v>237</v>
      </c>
    </row>
    <row r="44" spans="1:14">
      <c r="A44">
        <v>313.3</v>
      </c>
      <c r="B44">
        <v>2</v>
      </c>
      <c r="C44">
        <v>1348.6</v>
      </c>
      <c r="D44">
        <v>7.4153000000000001E-4</v>
      </c>
      <c r="E44">
        <v>34.186</v>
      </c>
      <c r="F44">
        <v>34.206000000000003</v>
      </c>
      <c r="G44">
        <v>159.24</v>
      </c>
      <c r="H44">
        <v>135.54</v>
      </c>
      <c r="I44">
        <v>188.17</v>
      </c>
      <c r="J44">
        <v>675.36</v>
      </c>
      <c r="K44">
        <v>-2.0500000000000001E-2</v>
      </c>
      <c r="L44">
        <v>4.3881999999999998E-4</v>
      </c>
      <c r="M44">
        <v>8.6038000000000003E-2</v>
      </c>
      <c r="N44" t="s">
        <v>237</v>
      </c>
    </row>
    <row r="45" spans="1:14">
      <c r="A45">
        <v>313.3</v>
      </c>
      <c r="B45">
        <v>2.5</v>
      </c>
      <c r="C45">
        <v>1348.7</v>
      </c>
      <c r="D45">
        <v>7.4145000000000005E-4</v>
      </c>
      <c r="E45">
        <v>34.183</v>
      </c>
      <c r="F45">
        <v>34.207999999999998</v>
      </c>
      <c r="G45">
        <v>159.22999999999999</v>
      </c>
      <c r="H45">
        <v>135.55000000000001</v>
      </c>
      <c r="I45">
        <v>188.15</v>
      </c>
      <c r="J45">
        <v>675.69</v>
      </c>
      <c r="K45">
        <v>-2.0527E-2</v>
      </c>
      <c r="L45">
        <v>4.3918000000000001E-4</v>
      </c>
      <c r="M45">
        <v>8.6062E-2</v>
      </c>
      <c r="N45" t="s">
        <v>237</v>
      </c>
    </row>
    <row r="46" spans="1:14">
      <c r="A46">
        <v>313.3</v>
      </c>
      <c r="B46">
        <v>3</v>
      </c>
      <c r="C46">
        <v>1348.9</v>
      </c>
      <c r="D46">
        <v>7.4136000000000004E-4</v>
      </c>
      <c r="E46">
        <v>34.18</v>
      </c>
      <c r="F46">
        <v>34.209000000000003</v>
      </c>
      <c r="G46">
        <v>159.22</v>
      </c>
      <c r="H46">
        <v>135.55000000000001</v>
      </c>
      <c r="I46">
        <v>188.13</v>
      </c>
      <c r="J46">
        <v>676.02</v>
      </c>
      <c r="K46">
        <v>-2.0552999999999998E-2</v>
      </c>
      <c r="L46">
        <v>4.3952999999999999E-4</v>
      </c>
      <c r="M46">
        <v>8.6084999999999995E-2</v>
      </c>
      <c r="N46" t="s">
        <v>237</v>
      </c>
    </row>
    <row r="47" spans="1:14">
      <c r="A47">
        <v>313.3</v>
      </c>
      <c r="B47">
        <v>3.5</v>
      </c>
      <c r="C47">
        <v>1349</v>
      </c>
      <c r="D47">
        <v>7.4127999999999998E-4</v>
      </c>
      <c r="E47">
        <v>34.177</v>
      </c>
      <c r="F47">
        <v>34.210999999999999</v>
      </c>
      <c r="G47">
        <v>159.22</v>
      </c>
      <c r="H47">
        <v>135.56</v>
      </c>
      <c r="I47">
        <v>188.11</v>
      </c>
      <c r="J47">
        <v>676.35</v>
      </c>
      <c r="K47">
        <v>-2.0580000000000001E-2</v>
      </c>
      <c r="L47">
        <v>4.3989000000000002E-4</v>
      </c>
      <c r="M47">
        <v>8.6109000000000005E-2</v>
      </c>
      <c r="N47" t="s">
        <v>237</v>
      </c>
    </row>
    <row r="48" spans="1:14">
      <c r="A48">
        <v>313.3</v>
      </c>
      <c r="B48">
        <v>4</v>
      </c>
      <c r="C48">
        <v>1349.2</v>
      </c>
      <c r="D48">
        <v>7.4120000000000002E-4</v>
      </c>
      <c r="E48">
        <v>34.173999999999999</v>
      </c>
      <c r="F48">
        <v>34.213000000000001</v>
      </c>
      <c r="G48">
        <v>159.21</v>
      </c>
      <c r="H48">
        <v>135.56</v>
      </c>
      <c r="I48">
        <v>188.09</v>
      </c>
      <c r="J48">
        <v>676.68</v>
      </c>
      <c r="K48">
        <v>-2.0607E-2</v>
      </c>
      <c r="L48">
        <v>4.4024999999999999E-4</v>
      </c>
      <c r="M48">
        <v>8.6132E-2</v>
      </c>
      <c r="N48" t="s">
        <v>237</v>
      </c>
    </row>
    <row r="49" spans="1:14">
      <c r="A49">
        <v>313.3</v>
      </c>
      <c r="B49">
        <v>4.5</v>
      </c>
      <c r="C49">
        <v>1349.3</v>
      </c>
      <c r="D49">
        <v>7.4111999999999995E-4</v>
      </c>
      <c r="E49">
        <v>34.170999999999999</v>
      </c>
      <c r="F49">
        <v>34.215000000000003</v>
      </c>
      <c r="G49">
        <v>159.19999999999999</v>
      </c>
      <c r="H49">
        <v>135.57</v>
      </c>
      <c r="I49">
        <v>188.06</v>
      </c>
      <c r="J49">
        <v>677.01</v>
      </c>
      <c r="K49">
        <v>-2.0632999999999999E-2</v>
      </c>
      <c r="L49">
        <v>4.4059999999999998E-4</v>
      </c>
      <c r="M49">
        <v>8.6155999999999996E-2</v>
      </c>
      <c r="N49" t="s">
        <v>237</v>
      </c>
    </row>
    <row r="50" spans="1:14">
      <c r="A50">
        <v>313.3</v>
      </c>
      <c r="B50">
        <v>5</v>
      </c>
      <c r="C50">
        <v>1349.5</v>
      </c>
      <c r="D50">
        <v>7.4103000000000005E-4</v>
      </c>
      <c r="E50">
        <v>34.167999999999999</v>
      </c>
      <c r="F50">
        <v>34.216999999999999</v>
      </c>
      <c r="G50">
        <v>159.19</v>
      </c>
      <c r="H50">
        <v>135.57</v>
      </c>
      <c r="I50">
        <v>188.04</v>
      </c>
      <c r="J50">
        <v>677.33</v>
      </c>
      <c r="K50">
        <v>-2.0659E-2</v>
      </c>
      <c r="L50">
        <v>4.4096000000000001E-4</v>
      </c>
      <c r="M50">
        <v>8.6179000000000006E-2</v>
      </c>
      <c r="N50" t="s">
        <v>237</v>
      </c>
    </row>
    <row r="51" spans="1:14">
      <c r="A51">
        <v>313.3</v>
      </c>
      <c r="B51">
        <v>5.5</v>
      </c>
      <c r="C51">
        <v>1349.6</v>
      </c>
      <c r="D51">
        <v>7.4094999999999999E-4</v>
      </c>
      <c r="E51">
        <v>34.164999999999999</v>
      </c>
      <c r="F51">
        <v>34.219000000000001</v>
      </c>
      <c r="G51">
        <v>159.18</v>
      </c>
      <c r="H51">
        <v>135.58000000000001</v>
      </c>
      <c r="I51">
        <v>188.02</v>
      </c>
      <c r="J51">
        <v>677.66</v>
      </c>
      <c r="K51">
        <v>-2.0686E-2</v>
      </c>
      <c r="L51">
        <v>4.4131999999999998E-4</v>
      </c>
      <c r="M51">
        <v>8.6202000000000001E-2</v>
      </c>
      <c r="N51" t="s">
        <v>237</v>
      </c>
    </row>
    <row r="52" spans="1:14">
      <c r="A52">
        <v>313.3</v>
      </c>
      <c r="B52">
        <v>6</v>
      </c>
      <c r="C52">
        <v>1349.8</v>
      </c>
      <c r="D52">
        <v>7.4087000000000003E-4</v>
      </c>
      <c r="E52">
        <v>34.161999999999999</v>
      </c>
      <c r="F52">
        <v>34.220999999999997</v>
      </c>
      <c r="G52">
        <v>159.16999999999999</v>
      </c>
      <c r="H52">
        <v>135.58000000000001</v>
      </c>
      <c r="I52">
        <v>188</v>
      </c>
      <c r="J52">
        <v>677.99</v>
      </c>
      <c r="K52">
        <v>-2.0712000000000001E-2</v>
      </c>
      <c r="L52">
        <v>4.4167000000000002E-4</v>
      </c>
      <c r="M52">
        <v>8.6225999999999997E-2</v>
      </c>
      <c r="N52" t="s">
        <v>237</v>
      </c>
    </row>
    <row r="53" spans="1:14">
      <c r="A53">
        <v>313.3</v>
      </c>
      <c r="B53">
        <v>6.5</v>
      </c>
      <c r="C53">
        <v>1349.9</v>
      </c>
      <c r="D53">
        <v>7.4078000000000002E-4</v>
      </c>
      <c r="E53">
        <v>34.158999999999999</v>
      </c>
      <c r="F53">
        <v>34.222999999999999</v>
      </c>
      <c r="G53">
        <v>159.16</v>
      </c>
      <c r="H53">
        <v>135.59</v>
      </c>
      <c r="I53">
        <v>187.98</v>
      </c>
      <c r="J53">
        <v>678.32</v>
      </c>
      <c r="K53">
        <v>-2.0737999999999999E-2</v>
      </c>
      <c r="L53">
        <v>4.4202999999999999E-4</v>
      </c>
      <c r="M53">
        <v>8.6249000000000006E-2</v>
      </c>
      <c r="N53" t="s">
        <v>237</v>
      </c>
    </row>
    <row r="54" spans="1:14">
      <c r="A54">
        <v>313.3</v>
      </c>
      <c r="B54">
        <v>7</v>
      </c>
      <c r="C54">
        <v>1350.1</v>
      </c>
      <c r="D54">
        <v>7.4069999999999995E-4</v>
      </c>
      <c r="E54">
        <v>34.155999999999999</v>
      </c>
      <c r="F54">
        <v>34.225000000000001</v>
      </c>
      <c r="G54">
        <v>159.15</v>
      </c>
      <c r="H54">
        <v>135.59</v>
      </c>
      <c r="I54">
        <v>187.96</v>
      </c>
      <c r="J54">
        <v>678.64</v>
      </c>
      <c r="K54">
        <v>-2.0764000000000001E-2</v>
      </c>
      <c r="L54">
        <v>4.4239000000000002E-4</v>
      </c>
      <c r="M54">
        <v>8.6272000000000001E-2</v>
      </c>
      <c r="N54" t="s">
        <v>237</v>
      </c>
    </row>
    <row r="55" spans="1:14">
      <c r="A55">
        <v>313.3</v>
      </c>
      <c r="B55">
        <v>7.5</v>
      </c>
      <c r="C55">
        <v>1350.2</v>
      </c>
      <c r="D55">
        <v>7.4061999999999999E-4</v>
      </c>
      <c r="E55">
        <v>34.152999999999999</v>
      </c>
      <c r="F55">
        <v>34.226999999999997</v>
      </c>
      <c r="G55">
        <v>159.13999999999999</v>
      </c>
      <c r="H55">
        <v>135.6</v>
      </c>
      <c r="I55">
        <v>187.93</v>
      </c>
      <c r="J55">
        <v>678.97</v>
      </c>
      <c r="K55">
        <v>-2.0789999999999999E-2</v>
      </c>
      <c r="L55">
        <v>4.4275E-4</v>
      </c>
      <c r="M55">
        <v>8.6294999999999997E-2</v>
      </c>
      <c r="N55" t="s">
        <v>237</v>
      </c>
    </row>
    <row r="56" spans="1:14">
      <c r="A56">
        <v>313.3</v>
      </c>
      <c r="B56">
        <v>8</v>
      </c>
      <c r="C56">
        <v>1350.4</v>
      </c>
      <c r="D56">
        <v>7.4054000000000004E-4</v>
      </c>
      <c r="E56">
        <v>34.15</v>
      </c>
      <c r="F56">
        <v>34.228999999999999</v>
      </c>
      <c r="G56">
        <v>159.13</v>
      </c>
      <c r="H56">
        <v>135.6</v>
      </c>
      <c r="I56">
        <v>187.91</v>
      </c>
      <c r="J56">
        <v>679.3</v>
      </c>
      <c r="K56">
        <v>-2.0816000000000001E-2</v>
      </c>
      <c r="L56">
        <v>4.4309999999999998E-4</v>
      </c>
      <c r="M56">
        <v>8.6319000000000007E-2</v>
      </c>
      <c r="N56" t="s">
        <v>237</v>
      </c>
    </row>
    <row r="57" spans="1:14">
      <c r="A57">
        <v>313.3</v>
      </c>
      <c r="B57">
        <v>8.5</v>
      </c>
      <c r="C57">
        <v>1350.5</v>
      </c>
      <c r="D57">
        <v>7.4045000000000003E-4</v>
      </c>
      <c r="E57">
        <v>34.146999999999998</v>
      </c>
      <c r="F57">
        <v>34.231000000000002</v>
      </c>
      <c r="G57">
        <v>159.12</v>
      </c>
      <c r="H57">
        <v>135.61000000000001</v>
      </c>
      <c r="I57">
        <v>187.89</v>
      </c>
      <c r="J57">
        <v>679.62</v>
      </c>
      <c r="K57">
        <v>-2.0841999999999999E-2</v>
      </c>
      <c r="L57">
        <v>4.4346000000000001E-4</v>
      </c>
      <c r="M57">
        <v>8.6342000000000002E-2</v>
      </c>
      <c r="N57" t="s">
        <v>237</v>
      </c>
    </row>
    <row r="58" spans="1:14">
      <c r="A58">
        <v>313.3</v>
      </c>
      <c r="B58">
        <v>9</v>
      </c>
      <c r="C58">
        <v>1350.7</v>
      </c>
      <c r="D58">
        <v>7.4036999999999996E-4</v>
      </c>
      <c r="E58">
        <v>34.143999999999998</v>
      </c>
      <c r="F58">
        <v>34.232999999999997</v>
      </c>
      <c r="G58">
        <v>159.11000000000001</v>
      </c>
      <c r="H58">
        <v>135.61000000000001</v>
      </c>
      <c r="I58">
        <v>187.87</v>
      </c>
      <c r="J58">
        <v>679.95</v>
      </c>
      <c r="K58">
        <v>-2.0868000000000001E-2</v>
      </c>
      <c r="L58">
        <v>4.4381999999999999E-4</v>
      </c>
      <c r="M58">
        <v>8.6364999999999997E-2</v>
      </c>
      <c r="N58" t="s">
        <v>237</v>
      </c>
    </row>
    <row r="59" spans="1:14">
      <c r="A59">
        <v>313.3</v>
      </c>
      <c r="B59">
        <v>9.5</v>
      </c>
      <c r="C59">
        <v>1350.8</v>
      </c>
      <c r="D59">
        <v>7.4029E-4</v>
      </c>
      <c r="E59">
        <v>34.140999999999998</v>
      </c>
      <c r="F59">
        <v>34.234999999999999</v>
      </c>
      <c r="G59">
        <v>159.1</v>
      </c>
      <c r="H59">
        <v>135.62</v>
      </c>
      <c r="I59">
        <v>187.85</v>
      </c>
      <c r="J59">
        <v>680.27</v>
      </c>
      <c r="K59">
        <v>-2.0893999999999999E-2</v>
      </c>
      <c r="L59">
        <v>4.4417000000000002E-4</v>
      </c>
      <c r="M59">
        <v>8.6388000000000006E-2</v>
      </c>
      <c r="N59" t="s">
        <v>237</v>
      </c>
    </row>
    <row r="60" spans="1:14">
      <c r="A60">
        <v>313.3</v>
      </c>
      <c r="B60">
        <v>10</v>
      </c>
      <c r="C60">
        <v>1351</v>
      </c>
      <c r="D60">
        <v>7.4021000000000004E-4</v>
      </c>
      <c r="E60">
        <v>34.137999999999998</v>
      </c>
      <c r="F60">
        <v>34.237000000000002</v>
      </c>
      <c r="G60">
        <v>159.09</v>
      </c>
      <c r="H60">
        <v>135.62</v>
      </c>
      <c r="I60">
        <v>187.83</v>
      </c>
      <c r="J60">
        <v>680.6</v>
      </c>
      <c r="K60">
        <v>-2.0919E-2</v>
      </c>
      <c r="L60">
        <v>4.4453E-4</v>
      </c>
      <c r="M60">
        <v>8.6411000000000002E-2</v>
      </c>
      <c r="N60" t="s">
        <v>237</v>
      </c>
    </row>
    <row r="61" spans="1:14">
      <c r="A61">
        <v>358.06</v>
      </c>
      <c r="B61">
        <v>1</v>
      </c>
      <c r="C61">
        <v>4.5936000000000003</v>
      </c>
      <c r="D61">
        <v>0.21768999999999999</v>
      </c>
      <c r="E61">
        <v>63.625999999999998</v>
      </c>
      <c r="F61">
        <v>66.543999999999997</v>
      </c>
      <c r="G61">
        <v>265.64</v>
      </c>
      <c r="H61">
        <v>128.09</v>
      </c>
      <c r="I61">
        <v>137.27000000000001</v>
      </c>
      <c r="J61">
        <v>151.19</v>
      </c>
      <c r="K61">
        <v>1.5350999999999999</v>
      </c>
      <c r="L61">
        <v>1.3971000000000001E-5</v>
      </c>
      <c r="M61">
        <v>1.907E-2</v>
      </c>
      <c r="N61" t="s">
        <v>238</v>
      </c>
    </row>
    <row r="62" spans="1:14">
      <c r="A62">
        <v>358.06</v>
      </c>
      <c r="B62">
        <v>1.5</v>
      </c>
      <c r="C62">
        <v>6.9626999999999999</v>
      </c>
      <c r="D62">
        <v>0.14362</v>
      </c>
      <c r="E62">
        <v>63.55</v>
      </c>
      <c r="F62">
        <v>66.438000000000002</v>
      </c>
      <c r="G62">
        <v>262.06</v>
      </c>
      <c r="H62">
        <v>128.43</v>
      </c>
      <c r="I62">
        <v>138.1</v>
      </c>
      <c r="J62">
        <v>149.84</v>
      </c>
      <c r="K62">
        <v>1.5598000000000001</v>
      </c>
      <c r="L62">
        <v>1.3957E-5</v>
      </c>
      <c r="M62">
        <v>1.9087E-2</v>
      </c>
      <c r="N62" t="s">
        <v>238</v>
      </c>
    </row>
    <row r="63" spans="1:14">
      <c r="A63">
        <v>358.06</v>
      </c>
      <c r="B63">
        <v>2</v>
      </c>
      <c r="C63">
        <v>9.3838000000000008</v>
      </c>
      <c r="D63">
        <v>0.10657</v>
      </c>
      <c r="E63">
        <v>63.472000000000001</v>
      </c>
      <c r="F63">
        <v>66.328999999999994</v>
      </c>
      <c r="G63">
        <v>259.44</v>
      </c>
      <c r="H63">
        <v>128.78</v>
      </c>
      <c r="I63">
        <v>138.97</v>
      </c>
      <c r="J63">
        <v>148.44999999999999</v>
      </c>
      <c r="K63">
        <v>1.5859000000000001</v>
      </c>
      <c r="L63">
        <v>1.3944000000000001E-5</v>
      </c>
      <c r="M63">
        <v>1.9106000000000001E-2</v>
      </c>
      <c r="N63" t="s">
        <v>238</v>
      </c>
    </row>
    <row r="64" spans="1:14">
      <c r="A64">
        <v>358.06</v>
      </c>
      <c r="B64">
        <v>2.5</v>
      </c>
      <c r="C64">
        <v>11.86</v>
      </c>
      <c r="D64">
        <v>8.4314E-2</v>
      </c>
      <c r="E64">
        <v>63.392000000000003</v>
      </c>
      <c r="F64">
        <v>66.218000000000004</v>
      </c>
      <c r="G64">
        <v>257.36</v>
      </c>
      <c r="H64">
        <v>129.13999999999999</v>
      </c>
      <c r="I64">
        <v>139.88999999999999</v>
      </c>
      <c r="J64">
        <v>147.03</v>
      </c>
      <c r="K64">
        <v>1.6133999999999999</v>
      </c>
      <c r="L64">
        <v>1.393E-5</v>
      </c>
      <c r="M64">
        <v>1.9127000000000002E-2</v>
      </c>
      <c r="N64" t="s">
        <v>238</v>
      </c>
    </row>
    <row r="65" spans="1:14">
      <c r="A65">
        <v>358.06</v>
      </c>
      <c r="B65">
        <v>3</v>
      </c>
      <c r="C65">
        <v>14.396000000000001</v>
      </c>
      <c r="D65">
        <v>6.9461999999999996E-2</v>
      </c>
      <c r="E65">
        <v>63.31</v>
      </c>
      <c r="F65">
        <v>66.102999999999994</v>
      </c>
      <c r="G65">
        <v>255.61</v>
      </c>
      <c r="H65">
        <v>129.51</v>
      </c>
      <c r="I65">
        <v>140.88</v>
      </c>
      <c r="J65">
        <v>145.56</v>
      </c>
      <c r="K65">
        <v>1.6425000000000001</v>
      </c>
      <c r="L65">
        <v>1.3918E-5</v>
      </c>
      <c r="M65">
        <v>1.915E-2</v>
      </c>
      <c r="N65" t="s">
        <v>238</v>
      </c>
    </row>
    <row r="66" spans="1:14">
      <c r="A66">
        <v>358.06</v>
      </c>
      <c r="B66">
        <v>3.5</v>
      </c>
      <c r="C66">
        <v>16.995999999999999</v>
      </c>
      <c r="D66">
        <v>5.8838000000000001E-2</v>
      </c>
      <c r="E66">
        <v>63.225999999999999</v>
      </c>
      <c r="F66">
        <v>65.986000000000004</v>
      </c>
      <c r="G66">
        <v>254.09</v>
      </c>
      <c r="H66">
        <v>129.88999999999999</v>
      </c>
      <c r="I66">
        <v>141.93</v>
      </c>
      <c r="J66">
        <v>144.06</v>
      </c>
      <c r="K66">
        <v>1.6734</v>
      </c>
      <c r="L66">
        <v>1.3905E-5</v>
      </c>
      <c r="M66">
        <v>1.9175000000000001E-2</v>
      </c>
      <c r="N66" t="s">
        <v>238</v>
      </c>
    </row>
    <row r="67" spans="1:14">
      <c r="A67">
        <v>358.06</v>
      </c>
      <c r="B67">
        <v>4</v>
      </c>
      <c r="C67">
        <v>19.663</v>
      </c>
      <c r="D67">
        <v>5.0855999999999998E-2</v>
      </c>
      <c r="E67">
        <v>63.139000000000003</v>
      </c>
      <c r="F67">
        <v>65.866</v>
      </c>
      <c r="G67">
        <v>252.73</v>
      </c>
      <c r="H67">
        <v>130.29</v>
      </c>
      <c r="I67">
        <v>143.06</v>
      </c>
      <c r="J67">
        <v>142.5</v>
      </c>
      <c r="K67">
        <v>1.7061999999999999</v>
      </c>
      <c r="L67">
        <v>1.3893999999999999E-5</v>
      </c>
      <c r="M67">
        <v>1.9203999999999999E-2</v>
      </c>
      <c r="N67" t="s">
        <v>238</v>
      </c>
    </row>
    <row r="68" spans="1:14">
      <c r="A68">
        <v>358.06</v>
      </c>
      <c r="B68">
        <v>4.5</v>
      </c>
      <c r="C68">
        <v>22.405000000000001</v>
      </c>
      <c r="D68">
        <v>4.4634E-2</v>
      </c>
      <c r="E68">
        <v>63.05</v>
      </c>
      <c r="F68">
        <v>65.742000000000004</v>
      </c>
      <c r="G68">
        <v>251.49</v>
      </c>
      <c r="H68">
        <v>130.69999999999999</v>
      </c>
      <c r="I68">
        <v>144.28</v>
      </c>
      <c r="J68">
        <v>140.9</v>
      </c>
      <c r="K68">
        <v>1.7411000000000001</v>
      </c>
      <c r="L68">
        <v>1.3883000000000001E-5</v>
      </c>
      <c r="M68">
        <v>1.9234999999999999E-2</v>
      </c>
      <c r="N68" t="s">
        <v>238</v>
      </c>
    </row>
    <row r="69" spans="1:14">
      <c r="A69">
        <v>358.06</v>
      </c>
      <c r="B69">
        <v>5</v>
      </c>
      <c r="C69">
        <v>25.225999999999999</v>
      </c>
      <c r="D69">
        <v>3.9641999999999997E-2</v>
      </c>
      <c r="E69">
        <v>62.957000000000001</v>
      </c>
      <c r="F69">
        <v>65.614000000000004</v>
      </c>
      <c r="G69">
        <v>250.35</v>
      </c>
      <c r="H69">
        <v>131.13</v>
      </c>
      <c r="I69">
        <v>145.59</v>
      </c>
      <c r="J69">
        <v>139.24</v>
      </c>
      <c r="K69">
        <v>1.7785</v>
      </c>
      <c r="L69">
        <v>1.3873000000000001E-5</v>
      </c>
      <c r="M69">
        <v>1.9269999999999999E-2</v>
      </c>
      <c r="N69" t="s">
        <v>238</v>
      </c>
    </row>
    <row r="70" spans="1:14">
      <c r="A70">
        <v>358.06</v>
      </c>
      <c r="B70">
        <v>5.5</v>
      </c>
      <c r="C70">
        <v>28.134</v>
      </c>
      <c r="D70">
        <v>3.5545E-2</v>
      </c>
      <c r="E70">
        <v>62.862000000000002</v>
      </c>
      <c r="F70">
        <v>65.483000000000004</v>
      </c>
      <c r="G70">
        <v>249.28</v>
      </c>
      <c r="H70">
        <v>131.57</v>
      </c>
      <c r="I70">
        <v>147.02000000000001</v>
      </c>
      <c r="J70">
        <v>137.53</v>
      </c>
      <c r="K70">
        <v>1.8186</v>
      </c>
      <c r="L70">
        <v>1.3864E-5</v>
      </c>
      <c r="M70">
        <v>1.9309E-2</v>
      </c>
      <c r="N70" t="s">
        <v>238</v>
      </c>
    </row>
    <row r="71" spans="1:14">
      <c r="A71">
        <v>358.06</v>
      </c>
      <c r="B71">
        <v>6</v>
      </c>
      <c r="C71">
        <v>31.137</v>
      </c>
      <c r="D71">
        <v>3.2117E-2</v>
      </c>
      <c r="E71">
        <v>62.764000000000003</v>
      </c>
      <c r="F71">
        <v>65.346999999999994</v>
      </c>
      <c r="G71">
        <v>248.26</v>
      </c>
      <c r="H71">
        <v>132.03</v>
      </c>
      <c r="I71">
        <v>148.57</v>
      </c>
      <c r="J71">
        <v>135.74</v>
      </c>
      <c r="K71">
        <v>1.8619000000000001</v>
      </c>
      <c r="L71">
        <v>1.3855E-5</v>
      </c>
      <c r="M71">
        <v>1.9352999999999999E-2</v>
      </c>
      <c r="N71" t="s">
        <v>238</v>
      </c>
    </row>
    <row r="72" spans="1:14">
      <c r="A72">
        <v>358.06</v>
      </c>
      <c r="B72">
        <v>6.4748999999999999</v>
      </c>
      <c r="C72">
        <v>34.085000000000001</v>
      </c>
      <c r="D72">
        <v>2.9337999999999999E-2</v>
      </c>
      <c r="E72">
        <v>62.667000000000002</v>
      </c>
      <c r="F72">
        <v>65.212999999999994</v>
      </c>
      <c r="G72">
        <v>247.35</v>
      </c>
      <c r="H72">
        <v>132.49</v>
      </c>
      <c r="I72">
        <v>150.19</v>
      </c>
      <c r="J72">
        <v>133.97999999999999</v>
      </c>
      <c r="K72">
        <v>1.9061999999999999</v>
      </c>
      <c r="L72">
        <v>1.3848E-5</v>
      </c>
      <c r="M72">
        <v>1.9400000000000001E-2</v>
      </c>
      <c r="N72" t="s">
        <v>238</v>
      </c>
    </row>
    <row r="73" spans="1:14">
      <c r="A73">
        <v>358.06</v>
      </c>
      <c r="B73">
        <v>6.4748999999999999</v>
      </c>
      <c r="C73">
        <v>1221</v>
      </c>
      <c r="D73">
        <v>8.1897999999999997E-4</v>
      </c>
      <c r="E73">
        <v>42.844999999999999</v>
      </c>
      <c r="F73">
        <v>42.915999999999997</v>
      </c>
      <c r="G73">
        <v>185.07</v>
      </c>
      <c r="H73">
        <v>143.32</v>
      </c>
      <c r="I73">
        <v>201.78</v>
      </c>
      <c r="J73">
        <v>493.28</v>
      </c>
      <c r="K73">
        <v>-2.6876000000000001E-3</v>
      </c>
      <c r="L73">
        <v>2.5185000000000002E-4</v>
      </c>
      <c r="M73">
        <v>7.4412000000000006E-2</v>
      </c>
      <c r="N73" t="s">
        <v>237</v>
      </c>
    </row>
    <row r="74" spans="1:14">
      <c r="A74">
        <v>358.06</v>
      </c>
      <c r="B74">
        <v>6.5</v>
      </c>
      <c r="C74">
        <v>1221</v>
      </c>
      <c r="D74">
        <v>8.1897000000000003E-4</v>
      </c>
      <c r="E74">
        <v>42.844000000000001</v>
      </c>
      <c r="F74">
        <v>42.915999999999997</v>
      </c>
      <c r="G74">
        <v>185.07</v>
      </c>
      <c r="H74">
        <v>143.32</v>
      </c>
      <c r="I74">
        <v>201.78</v>
      </c>
      <c r="J74">
        <v>493.31</v>
      </c>
      <c r="K74">
        <v>-2.6924000000000002E-3</v>
      </c>
      <c r="L74">
        <v>2.5187000000000001E-4</v>
      </c>
      <c r="M74">
        <v>7.4413000000000007E-2</v>
      </c>
      <c r="N74" t="s">
        <v>237</v>
      </c>
    </row>
    <row r="75" spans="1:14">
      <c r="A75">
        <v>358.06</v>
      </c>
      <c r="B75">
        <v>7</v>
      </c>
      <c r="C75">
        <v>1221.3</v>
      </c>
      <c r="D75">
        <v>8.1877999999999996E-4</v>
      </c>
      <c r="E75">
        <v>42.838999999999999</v>
      </c>
      <c r="F75">
        <v>42.915999999999997</v>
      </c>
      <c r="G75">
        <v>185.06</v>
      </c>
      <c r="H75">
        <v>143.32</v>
      </c>
      <c r="I75">
        <v>201.72</v>
      </c>
      <c r="J75">
        <v>493.85</v>
      </c>
      <c r="K75">
        <v>-2.7874000000000002E-3</v>
      </c>
      <c r="L75">
        <v>2.5216000000000003E-4</v>
      </c>
      <c r="M75">
        <v>7.4448E-2</v>
      </c>
      <c r="N75" t="s">
        <v>237</v>
      </c>
    </row>
    <row r="76" spans="1:14">
      <c r="A76">
        <v>358.06</v>
      </c>
      <c r="B76">
        <v>7.5</v>
      </c>
      <c r="C76">
        <v>1221.5999999999999</v>
      </c>
      <c r="D76">
        <v>8.1859000000000001E-4</v>
      </c>
      <c r="E76">
        <v>42.834000000000003</v>
      </c>
      <c r="F76">
        <v>42.915999999999997</v>
      </c>
      <c r="G76">
        <v>185.04</v>
      </c>
      <c r="H76">
        <v>143.32</v>
      </c>
      <c r="I76">
        <v>201.65</v>
      </c>
      <c r="J76">
        <v>494.39</v>
      </c>
      <c r="K76">
        <v>-2.882E-3</v>
      </c>
      <c r="L76">
        <v>2.5245999999999998E-4</v>
      </c>
      <c r="M76">
        <v>7.4482999999999994E-2</v>
      </c>
      <c r="N76" t="s">
        <v>237</v>
      </c>
    </row>
    <row r="77" spans="1:14">
      <c r="A77">
        <v>358.06</v>
      </c>
      <c r="B77">
        <v>8</v>
      </c>
      <c r="C77">
        <v>1221.9000000000001</v>
      </c>
      <c r="D77">
        <v>8.1839E-4</v>
      </c>
      <c r="E77">
        <v>42.829000000000001</v>
      </c>
      <c r="F77">
        <v>42.917000000000002</v>
      </c>
      <c r="G77">
        <v>185.03</v>
      </c>
      <c r="H77">
        <v>143.33000000000001</v>
      </c>
      <c r="I77">
        <v>201.59</v>
      </c>
      <c r="J77">
        <v>494.93</v>
      </c>
      <c r="K77">
        <v>-2.9759999999999999E-3</v>
      </c>
      <c r="L77">
        <v>2.5274999999999999E-4</v>
      </c>
      <c r="M77">
        <v>7.4517E-2</v>
      </c>
      <c r="N77" t="s">
        <v>237</v>
      </c>
    </row>
    <row r="78" spans="1:14">
      <c r="A78">
        <v>358.06</v>
      </c>
      <c r="B78">
        <v>8.5</v>
      </c>
      <c r="C78">
        <v>1222.2</v>
      </c>
      <c r="D78">
        <v>8.1820000000000005E-4</v>
      </c>
      <c r="E78">
        <v>42.823999999999998</v>
      </c>
      <c r="F78">
        <v>42.917000000000002</v>
      </c>
      <c r="G78">
        <v>185.01</v>
      </c>
      <c r="H78">
        <v>143.33000000000001</v>
      </c>
      <c r="I78">
        <v>201.53</v>
      </c>
      <c r="J78">
        <v>495.46</v>
      </c>
      <c r="K78">
        <v>-3.0696E-3</v>
      </c>
      <c r="L78">
        <v>2.5305E-4</v>
      </c>
      <c r="M78">
        <v>7.4551999999999993E-2</v>
      </c>
      <c r="N78" t="s">
        <v>237</v>
      </c>
    </row>
    <row r="79" spans="1:14">
      <c r="A79">
        <v>358.06</v>
      </c>
      <c r="B79">
        <v>9</v>
      </c>
      <c r="C79">
        <v>1222.5</v>
      </c>
      <c r="D79">
        <v>8.1800999999999998E-4</v>
      </c>
      <c r="E79">
        <v>42.819000000000003</v>
      </c>
      <c r="F79">
        <v>42.917000000000002</v>
      </c>
      <c r="G79">
        <v>185</v>
      </c>
      <c r="H79">
        <v>143.33000000000001</v>
      </c>
      <c r="I79">
        <v>201.46</v>
      </c>
      <c r="J79">
        <v>496</v>
      </c>
      <c r="K79">
        <v>-3.1624999999999999E-3</v>
      </c>
      <c r="L79">
        <v>2.5335000000000001E-4</v>
      </c>
      <c r="M79">
        <v>7.4586E-2</v>
      </c>
      <c r="N79" t="s">
        <v>237</v>
      </c>
    </row>
    <row r="80" spans="1:14">
      <c r="A80">
        <v>358.06</v>
      </c>
      <c r="B80">
        <v>9.5</v>
      </c>
      <c r="C80">
        <v>1222.8</v>
      </c>
      <c r="D80">
        <v>8.1782000000000003E-4</v>
      </c>
      <c r="E80">
        <v>42.813000000000002</v>
      </c>
      <c r="F80">
        <v>42.917999999999999</v>
      </c>
      <c r="G80">
        <v>184.98</v>
      </c>
      <c r="H80">
        <v>143.33000000000001</v>
      </c>
      <c r="I80">
        <v>201.4</v>
      </c>
      <c r="J80">
        <v>496.53</v>
      </c>
      <c r="K80">
        <v>-3.2550000000000001E-3</v>
      </c>
      <c r="L80">
        <v>2.5364000000000002E-4</v>
      </c>
      <c r="M80">
        <v>7.4621000000000007E-2</v>
      </c>
      <c r="N80" t="s">
        <v>237</v>
      </c>
    </row>
    <row r="81" spans="1:14">
      <c r="A81">
        <v>358.06</v>
      </c>
      <c r="B81">
        <v>10</v>
      </c>
      <c r="C81">
        <v>1223</v>
      </c>
      <c r="D81">
        <v>8.1762999999999996E-4</v>
      </c>
      <c r="E81">
        <v>42.808</v>
      </c>
      <c r="F81">
        <v>42.917999999999999</v>
      </c>
      <c r="G81">
        <v>184.97</v>
      </c>
      <c r="H81">
        <v>143.34</v>
      </c>
      <c r="I81">
        <v>201.34</v>
      </c>
      <c r="J81">
        <v>497.07</v>
      </c>
      <c r="K81">
        <v>-3.3470000000000001E-3</v>
      </c>
      <c r="L81">
        <v>2.5394000000000003E-4</v>
      </c>
      <c r="M81">
        <v>7.4654999999999999E-2</v>
      </c>
      <c r="N81" t="s">
        <v>237</v>
      </c>
    </row>
    <row r="82" spans="1:14">
      <c r="A82">
        <v>402.81</v>
      </c>
      <c r="B82">
        <v>1</v>
      </c>
      <c r="C82">
        <v>4.0552999999999999</v>
      </c>
      <c r="D82">
        <v>0.24659</v>
      </c>
      <c r="E82">
        <v>69.611000000000004</v>
      </c>
      <c r="F82">
        <v>72.915999999999997</v>
      </c>
      <c r="G82">
        <v>282.39999999999998</v>
      </c>
      <c r="H82">
        <v>138.38999999999999</v>
      </c>
      <c r="I82">
        <v>147.26</v>
      </c>
      <c r="J82">
        <v>160.91999999999999</v>
      </c>
      <c r="K82">
        <v>1.0448</v>
      </c>
      <c r="L82">
        <v>1.5753E-5</v>
      </c>
      <c r="M82">
        <v>2.4157999999999999E-2</v>
      </c>
      <c r="N82" t="s">
        <v>238</v>
      </c>
    </row>
    <row r="83" spans="1:14">
      <c r="A83">
        <v>402.81</v>
      </c>
      <c r="B83">
        <v>1.5</v>
      </c>
      <c r="C83">
        <v>6.1238999999999999</v>
      </c>
      <c r="D83">
        <v>0.16328999999999999</v>
      </c>
      <c r="E83">
        <v>69.555000000000007</v>
      </c>
      <c r="F83">
        <v>72.838999999999999</v>
      </c>
      <c r="G83">
        <v>278.89</v>
      </c>
      <c r="H83">
        <v>138.6</v>
      </c>
      <c r="I83">
        <v>147.76</v>
      </c>
      <c r="J83">
        <v>159.97999999999999</v>
      </c>
      <c r="K83">
        <v>1.0547</v>
      </c>
      <c r="L83">
        <v>1.5750999999999999E-5</v>
      </c>
      <c r="M83">
        <v>2.4171999999999999E-2</v>
      </c>
      <c r="N83" t="s">
        <v>238</v>
      </c>
    </row>
    <row r="84" spans="1:14">
      <c r="A84">
        <v>402.81</v>
      </c>
      <c r="B84">
        <v>2</v>
      </c>
      <c r="C84">
        <v>8.2210999999999999</v>
      </c>
      <c r="D84">
        <v>0.12164</v>
      </c>
      <c r="E84">
        <v>69.498999999999995</v>
      </c>
      <c r="F84">
        <v>72.760000000000005</v>
      </c>
      <c r="G84">
        <v>276.36</v>
      </c>
      <c r="H84">
        <v>138.81</v>
      </c>
      <c r="I84">
        <v>148.29</v>
      </c>
      <c r="J84">
        <v>159.03</v>
      </c>
      <c r="K84">
        <v>1.0649999999999999</v>
      </c>
      <c r="L84">
        <v>1.5749000000000001E-5</v>
      </c>
      <c r="M84">
        <v>2.4187E-2</v>
      </c>
      <c r="N84" t="s">
        <v>238</v>
      </c>
    </row>
    <row r="85" spans="1:14">
      <c r="A85">
        <v>402.81</v>
      </c>
      <c r="B85">
        <v>2.5</v>
      </c>
      <c r="C85">
        <v>10.348000000000001</v>
      </c>
      <c r="D85">
        <v>9.6636E-2</v>
      </c>
      <c r="E85">
        <v>69.441999999999993</v>
      </c>
      <c r="F85">
        <v>72.680999999999997</v>
      </c>
      <c r="G85">
        <v>274.36</v>
      </c>
      <c r="H85">
        <v>139.03</v>
      </c>
      <c r="I85">
        <v>148.83000000000001</v>
      </c>
      <c r="J85">
        <v>158.07</v>
      </c>
      <c r="K85">
        <v>1.0755999999999999</v>
      </c>
      <c r="L85">
        <v>1.5747999999999999E-5</v>
      </c>
      <c r="M85">
        <v>2.4202999999999999E-2</v>
      </c>
      <c r="N85" t="s">
        <v>238</v>
      </c>
    </row>
    <row r="86" spans="1:14">
      <c r="A86">
        <v>402.81</v>
      </c>
      <c r="B86">
        <v>3</v>
      </c>
      <c r="C86">
        <v>12.506</v>
      </c>
      <c r="D86">
        <v>7.9963000000000006E-2</v>
      </c>
      <c r="E86">
        <v>69.385000000000005</v>
      </c>
      <c r="F86">
        <v>72.599999999999994</v>
      </c>
      <c r="G86">
        <v>272.7</v>
      </c>
      <c r="H86">
        <v>139.25</v>
      </c>
      <c r="I86">
        <v>149.4</v>
      </c>
      <c r="J86">
        <v>157.1</v>
      </c>
      <c r="K86">
        <v>1.0865</v>
      </c>
      <c r="L86">
        <v>1.5747E-5</v>
      </c>
      <c r="M86">
        <v>2.4219999999999998E-2</v>
      </c>
      <c r="N86" t="s">
        <v>238</v>
      </c>
    </row>
    <row r="87" spans="1:14">
      <c r="A87">
        <v>402.81</v>
      </c>
      <c r="B87">
        <v>3.5</v>
      </c>
      <c r="C87">
        <v>14.696</v>
      </c>
      <c r="D87">
        <v>6.8047999999999997E-2</v>
      </c>
      <c r="E87">
        <v>69.325999999999993</v>
      </c>
      <c r="F87">
        <v>72.518000000000001</v>
      </c>
      <c r="G87">
        <v>271.27</v>
      </c>
      <c r="H87">
        <v>139.47999999999999</v>
      </c>
      <c r="I87">
        <v>149.99</v>
      </c>
      <c r="J87">
        <v>156.12</v>
      </c>
      <c r="K87">
        <v>1.0978000000000001</v>
      </c>
      <c r="L87">
        <v>1.5747E-5</v>
      </c>
      <c r="M87">
        <v>2.4237999999999999E-2</v>
      </c>
      <c r="N87" t="s">
        <v>238</v>
      </c>
    </row>
    <row r="88" spans="1:14">
      <c r="A88">
        <v>402.81</v>
      </c>
      <c r="B88">
        <v>4</v>
      </c>
      <c r="C88">
        <v>16.919</v>
      </c>
      <c r="D88">
        <v>5.9107E-2</v>
      </c>
      <c r="E88">
        <v>69.266000000000005</v>
      </c>
      <c r="F88">
        <v>72.435000000000002</v>
      </c>
      <c r="G88">
        <v>270.01</v>
      </c>
      <c r="H88">
        <v>139.71</v>
      </c>
      <c r="I88">
        <v>150.6</v>
      </c>
      <c r="J88">
        <v>155.12</v>
      </c>
      <c r="K88">
        <v>1.1094999999999999</v>
      </c>
      <c r="L88">
        <v>1.5747E-5</v>
      </c>
      <c r="M88">
        <v>2.4257000000000001E-2</v>
      </c>
      <c r="N88" t="s">
        <v>238</v>
      </c>
    </row>
    <row r="89" spans="1:14">
      <c r="A89">
        <v>402.81</v>
      </c>
      <c r="B89">
        <v>4.5</v>
      </c>
      <c r="C89">
        <v>19.175999999999998</v>
      </c>
      <c r="D89">
        <v>5.2148E-2</v>
      </c>
      <c r="E89">
        <v>69.206000000000003</v>
      </c>
      <c r="F89">
        <v>72.350999999999999</v>
      </c>
      <c r="G89">
        <v>268.88</v>
      </c>
      <c r="H89">
        <v>139.94</v>
      </c>
      <c r="I89">
        <v>151.24</v>
      </c>
      <c r="J89">
        <v>154.1</v>
      </c>
      <c r="K89">
        <v>1.1215999999999999</v>
      </c>
      <c r="L89">
        <v>1.5747999999999999E-5</v>
      </c>
      <c r="M89">
        <v>2.4278000000000001E-2</v>
      </c>
      <c r="N89" t="s">
        <v>238</v>
      </c>
    </row>
    <row r="90" spans="1:14">
      <c r="A90">
        <v>402.81</v>
      </c>
      <c r="B90">
        <v>5</v>
      </c>
      <c r="C90">
        <v>21.47</v>
      </c>
      <c r="D90">
        <v>4.6577E-2</v>
      </c>
      <c r="E90">
        <v>69.144000000000005</v>
      </c>
      <c r="F90">
        <v>72.266000000000005</v>
      </c>
      <c r="G90">
        <v>267.83999999999997</v>
      </c>
      <c r="H90">
        <v>140.19</v>
      </c>
      <c r="I90">
        <v>151.9</v>
      </c>
      <c r="J90">
        <v>153.07</v>
      </c>
      <c r="K90">
        <v>1.1341000000000001</v>
      </c>
      <c r="L90">
        <v>1.5749000000000001E-5</v>
      </c>
      <c r="M90">
        <v>2.4299999999999999E-2</v>
      </c>
      <c r="N90" t="s">
        <v>238</v>
      </c>
    </row>
    <row r="91" spans="1:14">
      <c r="A91">
        <v>402.81</v>
      </c>
      <c r="B91">
        <v>5.5</v>
      </c>
      <c r="C91">
        <v>23.800999999999998</v>
      </c>
      <c r="D91">
        <v>4.2014999999999997E-2</v>
      </c>
      <c r="E91">
        <v>69.081000000000003</v>
      </c>
      <c r="F91">
        <v>72.179000000000002</v>
      </c>
      <c r="G91">
        <v>266.89</v>
      </c>
      <c r="H91">
        <v>140.44</v>
      </c>
      <c r="I91">
        <v>152.6</v>
      </c>
      <c r="J91">
        <v>152.02000000000001</v>
      </c>
      <c r="K91">
        <v>1.1471</v>
      </c>
      <c r="L91">
        <v>1.5752000000000001E-5</v>
      </c>
      <c r="M91">
        <v>2.4323000000000001E-2</v>
      </c>
      <c r="N91" t="s">
        <v>238</v>
      </c>
    </row>
    <row r="92" spans="1:14">
      <c r="A92">
        <v>402.81</v>
      </c>
      <c r="B92">
        <v>6</v>
      </c>
      <c r="C92">
        <v>26.172000000000001</v>
      </c>
      <c r="D92">
        <v>3.8209E-2</v>
      </c>
      <c r="E92">
        <v>69.018000000000001</v>
      </c>
      <c r="F92">
        <v>72.090999999999994</v>
      </c>
      <c r="G92">
        <v>266.01</v>
      </c>
      <c r="H92">
        <v>140.69</v>
      </c>
      <c r="I92">
        <v>153.32</v>
      </c>
      <c r="J92">
        <v>150.96</v>
      </c>
      <c r="K92">
        <v>1.1606000000000001</v>
      </c>
      <c r="L92">
        <v>1.5755000000000001E-5</v>
      </c>
      <c r="M92">
        <v>2.4348000000000002E-2</v>
      </c>
      <c r="N92" t="s">
        <v>238</v>
      </c>
    </row>
    <row r="93" spans="1:14">
      <c r="A93">
        <v>402.81</v>
      </c>
      <c r="B93">
        <v>6.5</v>
      </c>
      <c r="C93">
        <v>28.584</v>
      </c>
      <c r="D93">
        <v>3.4985000000000002E-2</v>
      </c>
      <c r="E93">
        <v>68.953000000000003</v>
      </c>
      <c r="F93">
        <v>72.001000000000005</v>
      </c>
      <c r="G93">
        <v>265.18</v>
      </c>
      <c r="H93">
        <v>140.94999999999999</v>
      </c>
      <c r="I93">
        <v>154.08000000000001</v>
      </c>
      <c r="J93">
        <v>149.88</v>
      </c>
      <c r="K93">
        <v>1.1745000000000001</v>
      </c>
      <c r="L93">
        <v>1.5758000000000001E-5</v>
      </c>
      <c r="M93">
        <v>2.4375000000000001E-2</v>
      </c>
      <c r="N93" t="s">
        <v>238</v>
      </c>
    </row>
    <row r="94" spans="1:14">
      <c r="A94">
        <v>402.81</v>
      </c>
      <c r="B94">
        <v>7</v>
      </c>
      <c r="C94">
        <v>31.039000000000001</v>
      </c>
      <c r="D94">
        <v>3.2217000000000003E-2</v>
      </c>
      <c r="E94">
        <v>68.887</v>
      </c>
      <c r="F94">
        <v>71.91</v>
      </c>
      <c r="G94">
        <v>264.39</v>
      </c>
      <c r="H94">
        <v>141.22</v>
      </c>
      <c r="I94">
        <v>154.88</v>
      </c>
      <c r="J94">
        <v>148.78</v>
      </c>
      <c r="K94">
        <v>1.1891</v>
      </c>
      <c r="L94">
        <v>1.5763000000000001E-5</v>
      </c>
      <c r="M94">
        <v>2.4403000000000001E-2</v>
      </c>
      <c r="N94" t="s">
        <v>238</v>
      </c>
    </row>
    <row r="95" spans="1:14">
      <c r="A95">
        <v>402.81</v>
      </c>
      <c r="B95">
        <v>7.5</v>
      </c>
      <c r="C95">
        <v>33.54</v>
      </c>
      <c r="D95">
        <v>2.9815000000000001E-2</v>
      </c>
      <c r="E95">
        <v>68.819000000000003</v>
      </c>
      <c r="F95">
        <v>71.816999999999993</v>
      </c>
      <c r="G95">
        <v>263.64</v>
      </c>
      <c r="H95">
        <v>141.49</v>
      </c>
      <c r="I95">
        <v>155.72</v>
      </c>
      <c r="J95">
        <v>147.66</v>
      </c>
      <c r="K95">
        <v>1.2041999999999999</v>
      </c>
      <c r="L95">
        <v>1.5767999999999999E-5</v>
      </c>
      <c r="M95">
        <v>2.4433E-2</v>
      </c>
      <c r="N95" t="s">
        <v>238</v>
      </c>
    </row>
    <row r="96" spans="1:14">
      <c r="A96">
        <v>402.81</v>
      </c>
      <c r="B96">
        <v>8</v>
      </c>
      <c r="C96">
        <v>36.088000000000001</v>
      </c>
      <c r="D96">
        <v>2.7709999999999999E-2</v>
      </c>
      <c r="E96">
        <v>68.751000000000005</v>
      </c>
      <c r="F96">
        <v>71.721999999999994</v>
      </c>
      <c r="G96">
        <v>262.93</v>
      </c>
      <c r="H96">
        <v>141.77000000000001</v>
      </c>
      <c r="I96">
        <v>156.6</v>
      </c>
      <c r="J96">
        <v>146.51</v>
      </c>
      <c r="K96">
        <v>1.22</v>
      </c>
      <c r="L96">
        <v>1.5775000000000001E-5</v>
      </c>
      <c r="M96">
        <v>2.4466000000000002E-2</v>
      </c>
      <c r="N96" t="s">
        <v>238</v>
      </c>
    </row>
    <row r="97" spans="1:14">
      <c r="A97">
        <v>402.81</v>
      </c>
      <c r="B97">
        <v>8.5</v>
      </c>
      <c r="C97">
        <v>38.686</v>
      </c>
      <c r="D97">
        <v>2.5849E-2</v>
      </c>
      <c r="E97">
        <v>68.680999999999997</v>
      </c>
      <c r="F97">
        <v>71.626000000000005</v>
      </c>
      <c r="G97">
        <v>262.25</v>
      </c>
      <c r="H97">
        <v>142.06</v>
      </c>
      <c r="I97">
        <v>157.53</v>
      </c>
      <c r="J97">
        <v>145.35</v>
      </c>
      <c r="K97">
        <v>1.2363999999999999</v>
      </c>
      <c r="L97">
        <v>1.5781999999999999E-5</v>
      </c>
      <c r="M97">
        <v>2.4500999999999998E-2</v>
      </c>
      <c r="N97" t="s">
        <v>238</v>
      </c>
    </row>
    <row r="98" spans="1:14">
      <c r="A98">
        <v>402.81</v>
      </c>
      <c r="B98">
        <v>9</v>
      </c>
      <c r="C98">
        <v>41.338000000000001</v>
      </c>
      <c r="D98">
        <v>2.4191000000000001E-2</v>
      </c>
      <c r="E98">
        <v>68.608999999999995</v>
      </c>
      <c r="F98">
        <v>71.527000000000001</v>
      </c>
      <c r="G98">
        <v>261.58999999999997</v>
      </c>
      <c r="H98">
        <v>142.35</v>
      </c>
      <c r="I98">
        <v>158.51</v>
      </c>
      <c r="J98">
        <v>144.16</v>
      </c>
      <c r="K98">
        <v>1.2536</v>
      </c>
      <c r="L98">
        <v>1.579E-5</v>
      </c>
      <c r="M98">
        <v>2.4538000000000001E-2</v>
      </c>
      <c r="N98" t="s">
        <v>238</v>
      </c>
    </row>
    <row r="99" spans="1:14">
      <c r="A99">
        <v>402.81</v>
      </c>
      <c r="B99">
        <v>9.5</v>
      </c>
      <c r="C99">
        <v>44.045000000000002</v>
      </c>
      <c r="D99">
        <v>2.2703999999999998E-2</v>
      </c>
      <c r="E99">
        <v>68.536000000000001</v>
      </c>
      <c r="F99">
        <v>71.427000000000007</v>
      </c>
      <c r="G99">
        <v>260.95</v>
      </c>
      <c r="H99">
        <v>142.66</v>
      </c>
      <c r="I99">
        <v>159.55000000000001</v>
      </c>
      <c r="J99">
        <v>142.94999999999999</v>
      </c>
      <c r="K99">
        <v>1.2715000000000001</v>
      </c>
      <c r="L99">
        <v>1.5800000000000001E-5</v>
      </c>
      <c r="M99">
        <v>2.4579E-2</v>
      </c>
      <c r="N99" t="s">
        <v>238</v>
      </c>
    </row>
    <row r="100" spans="1:14">
      <c r="A100">
        <v>402.81</v>
      </c>
      <c r="B100">
        <v>10</v>
      </c>
      <c r="C100">
        <v>46.811999999999998</v>
      </c>
      <c r="D100">
        <v>2.1361999999999999E-2</v>
      </c>
      <c r="E100">
        <v>68.460999999999999</v>
      </c>
      <c r="F100">
        <v>71.325000000000003</v>
      </c>
      <c r="G100">
        <v>260.33</v>
      </c>
      <c r="H100">
        <v>142.97</v>
      </c>
      <c r="I100">
        <v>160.63999999999999</v>
      </c>
      <c r="J100">
        <v>141.69999999999999</v>
      </c>
      <c r="K100">
        <v>1.2903</v>
      </c>
      <c r="L100">
        <v>1.5809999999999999E-5</v>
      </c>
      <c r="M100">
        <v>2.4622000000000002E-2</v>
      </c>
      <c r="N100" t="s">
        <v>238</v>
      </c>
    </row>
    <row r="101" spans="1:14">
      <c r="A101">
        <v>447.57</v>
      </c>
      <c r="B101">
        <v>1</v>
      </c>
      <c r="C101">
        <v>3.6349</v>
      </c>
      <c r="D101">
        <v>0.27511000000000002</v>
      </c>
      <c r="E101">
        <v>76.022000000000006</v>
      </c>
      <c r="F101">
        <v>79.709999999999994</v>
      </c>
      <c r="G101">
        <v>298.38</v>
      </c>
      <c r="H101">
        <v>147.46</v>
      </c>
      <c r="I101">
        <v>156.16</v>
      </c>
      <c r="J101">
        <v>169.91</v>
      </c>
      <c r="K101">
        <v>0.75622999999999996</v>
      </c>
      <c r="L101">
        <v>1.7486000000000002E-5</v>
      </c>
      <c r="M101">
        <v>2.9732999999999999E-2</v>
      </c>
      <c r="N101" t="s">
        <v>238</v>
      </c>
    </row>
    <row r="102" spans="1:14">
      <c r="A102">
        <v>447.57</v>
      </c>
      <c r="B102">
        <v>1.5</v>
      </c>
      <c r="C102">
        <v>5.4772999999999996</v>
      </c>
      <c r="D102">
        <v>0.18257000000000001</v>
      </c>
      <c r="E102">
        <v>75.98</v>
      </c>
      <c r="F102">
        <v>79.650999999999996</v>
      </c>
      <c r="G102">
        <v>294.92</v>
      </c>
      <c r="H102">
        <v>147.59</v>
      </c>
      <c r="I102">
        <v>156.47999999999999</v>
      </c>
      <c r="J102">
        <v>169.24</v>
      </c>
      <c r="K102">
        <v>0.76049</v>
      </c>
      <c r="L102">
        <v>1.7490999999999999E-5</v>
      </c>
      <c r="M102">
        <v>2.9745000000000001E-2</v>
      </c>
      <c r="N102" t="s">
        <v>238</v>
      </c>
    </row>
    <row r="103" spans="1:14">
      <c r="A103">
        <v>447.57</v>
      </c>
      <c r="B103">
        <v>2</v>
      </c>
      <c r="C103">
        <v>7.3369</v>
      </c>
      <c r="D103">
        <v>0.1363</v>
      </c>
      <c r="E103">
        <v>75.936999999999998</v>
      </c>
      <c r="F103">
        <v>79.590999999999994</v>
      </c>
      <c r="G103">
        <v>292.43</v>
      </c>
      <c r="H103">
        <v>147.71</v>
      </c>
      <c r="I103">
        <v>156.81</v>
      </c>
      <c r="J103">
        <v>168.56</v>
      </c>
      <c r="K103">
        <v>0.76483000000000001</v>
      </c>
      <c r="L103">
        <v>1.7496999999999999E-5</v>
      </c>
      <c r="M103">
        <v>2.9758E-2</v>
      </c>
      <c r="N103" t="s">
        <v>238</v>
      </c>
    </row>
    <row r="104" spans="1:14">
      <c r="A104">
        <v>447.57</v>
      </c>
      <c r="B104">
        <v>2.5</v>
      </c>
      <c r="C104">
        <v>9.2140000000000004</v>
      </c>
      <c r="D104">
        <v>0.10853</v>
      </c>
      <c r="E104">
        <v>75.894000000000005</v>
      </c>
      <c r="F104">
        <v>79.531000000000006</v>
      </c>
      <c r="G104">
        <v>290.48</v>
      </c>
      <c r="H104">
        <v>147.84</v>
      </c>
      <c r="I104">
        <v>157.15</v>
      </c>
      <c r="J104">
        <v>167.87</v>
      </c>
      <c r="K104">
        <v>0.76924999999999999</v>
      </c>
      <c r="L104">
        <v>1.7503000000000002E-5</v>
      </c>
      <c r="M104">
        <v>2.9770999999999999E-2</v>
      </c>
      <c r="N104" t="s">
        <v>238</v>
      </c>
    </row>
    <row r="105" spans="1:14">
      <c r="A105">
        <v>447.57</v>
      </c>
      <c r="B105">
        <v>3</v>
      </c>
      <c r="C105">
        <v>11.109</v>
      </c>
      <c r="D105">
        <v>9.0017E-2</v>
      </c>
      <c r="E105">
        <v>75.849999999999994</v>
      </c>
      <c r="F105">
        <v>79.47</v>
      </c>
      <c r="G105">
        <v>288.86</v>
      </c>
      <c r="H105">
        <v>147.96</v>
      </c>
      <c r="I105">
        <v>157.5</v>
      </c>
      <c r="J105">
        <v>167.19</v>
      </c>
      <c r="K105">
        <v>0.77376</v>
      </c>
      <c r="L105">
        <v>1.7509000000000001E-5</v>
      </c>
      <c r="M105">
        <v>2.9784999999999999E-2</v>
      </c>
      <c r="N105" t="s">
        <v>238</v>
      </c>
    </row>
    <row r="106" spans="1:14">
      <c r="A106">
        <v>447.57</v>
      </c>
      <c r="B106">
        <v>3.5</v>
      </c>
      <c r="C106">
        <v>13.022</v>
      </c>
      <c r="D106">
        <v>7.6791999999999999E-2</v>
      </c>
      <c r="E106">
        <v>75.805999999999997</v>
      </c>
      <c r="F106">
        <v>79.409000000000006</v>
      </c>
      <c r="G106">
        <v>287.48</v>
      </c>
      <c r="H106">
        <v>148.09</v>
      </c>
      <c r="I106">
        <v>157.85</v>
      </c>
      <c r="J106">
        <v>166.5</v>
      </c>
      <c r="K106">
        <v>0.77836000000000005</v>
      </c>
      <c r="L106">
        <v>1.7516E-5</v>
      </c>
      <c r="M106">
        <v>2.98E-2</v>
      </c>
      <c r="N106" t="s">
        <v>238</v>
      </c>
    </row>
    <row r="107" spans="1:14">
      <c r="A107">
        <v>447.57</v>
      </c>
      <c r="B107">
        <v>4</v>
      </c>
      <c r="C107">
        <v>14.954000000000001</v>
      </c>
      <c r="D107">
        <v>6.6871E-2</v>
      </c>
      <c r="E107">
        <v>75.762</v>
      </c>
      <c r="F107">
        <v>79.346999999999994</v>
      </c>
      <c r="G107">
        <v>286.27</v>
      </c>
      <c r="H107">
        <v>148.22999999999999</v>
      </c>
      <c r="I107">
        <v>158.22</v>
      </c>
      <c r="J107">
        <v>165.8</v>
      </c>
      <c r="K107">
        <v>0.78305000000000002</v>
      </c>
      <c r="L107">
        <v>1.7523000000000001E-5</v>
      </c>
      <c r="M107">
        <v>2.9815000000000001E-2</v>
      </c>
      <c r="N107" t="s">
        <v>238</v>
      </c>
    </row>
    <row r="108" spans="1:14">
      <c r="A108">
        <v>447.57</v>
      </c>
      <c r="B108">
        <v>4.5</v>
      </c>
      <c r="C108">
        <v>16.905000000000001</v>
      </c>
      <c r="D108">
        <v>5.9152999999999997E-2</v>
      </c>
      <c r="E108">
        <v>75.716999999999999</v>
      </c>
      <c r="F108">
        <v>79.284999999999997</v>
      </c>
      <c r="G108">
        <v>285.19</v>
      </c>
      <c r="H108">
        <v>148.36000000000001</v>
      </c>
      <c r="I108">
        <v>158.59</v>
      </c>
      <c r="J108">
        <v>165.1</v>
      </c>
      <c r="K108">
        <v>0.78783000000000003</v>
      </c>
      <c r="L108">
        <v>1.7530999999999999E-5</v>
      </c>
      <c r="M108">
        <v>2.9831E-2</v>
      </c>
      <c r="N108" t="s">
        <v>238</v>
      </c>
    </row>
    <row r="109" spans="1:14">
      <c r="A109">
        <v>447.57</v>
      </c>
      <c r="B109">
        <v>5</v>
      </c>
      <c r="C109">
        <v>18.876000000000001</v>
      </c>
      <c r="D109">
        <v>5.2977000000000003E-2</v>
      </c>
      <c r="E109">
        <v>75.671999999999997</v>
      </c>
      <c r="F109">
        <v>79.221999999999994</v>
      </c>
      <c r="G109">
        <v>284.20999999999998</v>
      </c>
      <c r="H109">
        <v>148.5</v>
      </c>
      <c r="I109">
        <v>158.97999999999999</v>
      </c>
      <c r="J109">
        <v>164.4</v>
      </c>
      <c r="K109">
        <v>0.79271999999999998</v>
      </c>
      <c r="L109">
        <v>1.7538999999999999E-5</v>
      </c>
      <c r="M109">
        <v>2.9846999999999999E-2</v>
      </c>
      <c r="N109" t="s">
        <v>238</v>
      </c>
    </row>
    <row r="110" spans="1:14">
      <c r="A110">
        <v>447.57</v>
      </c>
      <c r="B110">
        <v>5.5</v>
      </c>
      <c r="C110">
        <v>20.867000000000001</v>
      </c>
      <c r="D110">
        <v>4.7923E-2</v>
      </c>
      <c r="E110">
        <v>75.626000000000005</v>
      </c>
      <c r="F110">
        <v>79.159000000000006</v>
      </c>
      <c r="G110">
        <v>283.32</v>
      </c>
      <c r="H110">
        <v>148.63</v>
      </c>
      <c r="I110">
        <v>159.37</v>
      </c>
      <c r="J110">
        <v>163.69</v>
      </c>
      <c r="K110">
        <v>0.79769999999999996</v>
      </c>
      <c r="L110">
        <v>1.7547999999999999E-5</v>
      </c>
      <c r="M110">
        <v>2.9864999999999999E-2</v>
      </c>
      <c r="N110" t="s">
        <v>238</v>
      </c>
    </row>
    <row r="111" spans="1:14">
      <c r="A111">
        <v>447.57</v>
      </c>
      <c r="B111">
        <v>6</v>
      </c>
      <c r="C111">
        <v>22.878</v>
      </c>
      <c r="D111">
        <v>4.3709999999999999E-2</v>
      </c>
      <c r="E111">
        <v>75.58</v>
      </c>
      <c r="F111">
        <v>79.094999999999999</v>
      </c>
      <c r="G111">
        <v>282.49</v>
      </c>
      <c r="H111">
        <v>148.77000000000001</v>
      </c>
      <c r="I111">
        <v>159.78</v>
      </c>
      <c r="J111">
        <v>162.97999999999999</v>
      </c>
      <c r="K111">
        <v>0.80279</v>
      </c>
      <c r="L111">
        <v>1.7557000000000001E-5</v>
      </c>
      <c r="M111">
        <v>2.9883E-2</v>
      </c>
      <c r="N111" t="s">
        <v>238</v>
      </c>
    </row>
    <row r="112" spans="1:14">
      <c r="A112">
        <v>447.57</v>
      </c>
      <c r="B112">
        <v>6.5</v>
      </c>
      <c r="C112">
        <v>24.91</v>
      </c>
      <c r="D112">
        <v>4.0143999999999999E-2</v>
      </c>
      <c r="E112">
        <v>75.533000000000001</v>
      </c>
      <c r="F112">
        <v>79.031000000000006</v>
      </c>
      <c r="G112">
        <v>281.72000000000003</v>
      </c>
      <c r="H112">
        <v>148.91999999999999</v>
      </c>
      <c r="I112">
        <v>160.19999999999999</v>
      </c>
      <c r="J112">
        <v>162.26</v>
      </c>
      <c r="K112">
        <v>0.80798999999999999</v>
      </c>
      <c r="L112">
        <v>1.7567E-5</v>
      </c>
      <c r="M112">
        <v>2.9902000000000001E-2</v>
      </c>
      <c r="N112" t="s">
        <v>238</v>
      </c>
    </row>
    <row r="113" spans="1:14">
      <c r="A113">
        <v>447.57</v>
      </c>
      <c r="B113">
        <v>7</v>
      </c>
      <c r="C113">
        <v>26.963999999999999</v>
      </c>
      <c r="D113">
        <v>3.7086000000000001E-2</v>
      </c>
      <c r="E113">
        <v>75.486000000000004</v>
      </c>
      <c r="F113">
        <v>78.965999999999994</v>
      </c>
      <c r="G113">
        <v>281</v>
      </c>
      <c r="H113">
        <v>149.06</v>
      </c>
      <c r="I113">
        <v>160.63</v>
      </c>
      <c r="J113">
        <v>161.53</v>
      </c>
      <c r="K113">
        <v>0.81330000000000002</v>
      </c>
      <c r="L113">
        <v>1.7578E-5</v>
      </c>
      <c r="M113">
        <v>2.9921E-2</v>
      </c>
      <c r="N113" t="s">
        <v>238</v>
      </c>
    </row>
    <row r="114" spans="1:14">
      <c r="A114">
        <v>447.57</v>
      </c>
      <c r="B114">
        <v>7.5</v>
      </c>
      <c r="C114">
        <v>29.04</v>
      </c>
      <c r="D114">
        <v>3.4435E-2</v>
      </c>
      <c r="E114">
        <v>75.438000000000002</v>
      </c>
      <c r="F114">
        <v>78.900000000000006</v>
      </c>
      <c r="G114">
        <v>280.31</v>
      </c>
      <c r="H114">
        <v>149.21</v>
      </c>
      <c r="I114">
        <v>161.07</v>
      </c>
      <c r="J114">
        <v>160.81</v>
      </c>
      <c r="K114">
        <v>0.81872</v>
      </c>
      <c r="L114">
        <v>1.7589E-5</v>
      </c>
      <c r="M114">
        <v>2.9942E-2</v>
      </c>
      <c r="N114" t="s">
        <v>238</v>
      </c>
    </row>
    <row r="115" spans="1:14">
      <c r="A115">
        <v>447.57</v>
      </c>
      <c r="B115">
        <v>8</v>
      </c>
      <c r="C115">
        <v>31.138999999999999</v>
      </c>
      <c r="D115">
        <v>3.2113999999999997E-2</v>
      </c>
      <c r="E115">
        <v>75.39</v>
      </c>
      <c r="F115">
        <v>78.834000000000003</v>
      </c>
      <c r="G115">
        <v>279.67</v>
      </c>
      <c r="H115">
        <v>149.36000000000001</v>
      </c>
      <c r="I115">
        <v>161.52000000000001</v>
      </c>
      <c r="J115">
        <v>160.07</v>
      </c>
      <c r="K115">
        <v>0.82425999999999999</v>
      </c>
      <c r="L115">
        <v>1.7600000000000001E-5</v>
      </c>
      <c r="M115">
        <v>2.9963E-2</v>
      </c>
      <c r="N115" t="s">
        <v>238</v>
      </c>
    </row>
    <row r="116" spans="1:14">
      <c r="A116">
        <v>447.57</v>
      </c>
      <c r="B116">
        <v>8.5</v>
      </c>
      <c r="C116">
        <v>33.261000000000003</v>
      </c>
      <c r="D116">
        <v>3.0065000000000001E-2</v>
      </c>
      <c r="E116">
        <v>75.340999999999994</v>
      </c>
      <c r="F116">
        <v>78.766999999999996</v>
      </c>
      <c r="G116">
        <v>279.05</v>
      </c>
      <c r="H116">
        <v>149.51</v>
      </c>
      <c r="I116">
        <v>161.99</v>
      </c>
      <c r="J116">
        <v>159.33000000000001</v>
      </c>
      <c r="K116">
        <v>0.82991999999999999</v>
      </c>
      <c r="L116">
        <v>1.7612999999999999E-5</v>
      </c>
      <c r="M116">
        <v>2.9985999999999999E-2</v>
      </c>
      <c r="N116" t="s">
        <v>238</v>
      </c>
    </row>
    <row r="117" spans="1:14">
      <c r="A117">
        <v>447.57</v>
      </c>
      <c r="B117">
        <v>9</v>
      </c>
      <c r="C117">
        <v>35.406999999999996</v>
      </c>
      <c r="D117">
        <v>2.8243000000000001E-2</v>
      </c>
      <c r="E117">
        <v>75.292000000000002</v>
      </c>
      <c r="F117">
        <v>78.698999999999998</v>
      </c>
      <c r="G117">
        <v>278.47000000000003</v>
      </c>
      <c r="H117">
        <v>149.66</v>
      </c>
      <c r="I117">
        <v>162.47</v>
      </c>
      <c r="J117">
        <v>158.59</v>
      </c>
      <c r="K117">
        <v>0.83570999999999995</v>
      </c>
      <c r="L117">
        <v>1.7626E-5</v>
      </c>
      <c r="M117">
        <v>3.0009000000000001E-2</v>
      </c>
      <c r="N117" t="s">
        <v>238</v>
      </c>
    </row>
    <row r="118" spans="1:14">
      <c r="A118">
        <v>447.57</v>
      </c>
      <c r="B118">
        <v>9.5</v>
      </c>
      <c r="C118">
        <v>37.578000000000003</v>
      </c>
      <c r="D118">
        <v>2.6610999999999999E-2</v>
      </c>
      <c r="E118">
        <v>75.242000000000004</v>
      </c>
      <c r="F118">
        <v>78.631</v>
      </c>
      <c r="G118">
        <v>277.89999999999998</v>
      </c>
      <c r="H118">
        <v>149.82</v>
      </c>
      <c r="I118">
        <v>162.97</v>
      </c>
      <c r="J118">
        <v>157.83000000000001</v>
      </c>
      <c r="K118">
        <v>0.84162999999999999</v>
      </c>
      <c r="L118">
        <v>1.7638999999999998E-5</v>
      </c>
      <c r="M118">
        <v>3.0034000000000002E-2</v>
      </c>
      <c r="N118" t="s">
        <v>238</v>
      </c>
    </row>
    <row r="119" spans="1:14">
      <c r="A119">
        <v>447.57</v>
      </c>
      <c r="B119">
        <v>10</v>
      </c>
      <c r="C119">
        <v>39.774000000000001</v>
      </c>
      <c r="D119">
        <v>2.5142000000000001E-2</v>
      </c>
      <c r="E119">
        <v>75.191999999999993</v>
      </c>
      <c r="F119">
        <v>78.561999999999998</v>
      </c>
      <c r="G119">
        <v>277.36</v>
      </c>
      <c r="H119">
        <v>149.97999999999999</v>
      </c>
      <c r="I119">
        <v>163.47999999999999</v>
      </c>
      <c r="J119">
        <v>157.08000000000001</v>
      </c>
      <c r="K119">
        <v>0.84767999999999999</v>
      </c>
      <c r="L119">
        <v>1.7654000000000001E-5</v>
      </c>
      <c r="M119">
        <v>3.0058999999999999E-2</v>
      </c>
      <c r="N119" t="s">
        <v>238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2D49FB-4334-4AB5-AB1B-E1B660059A20}">
  <dimension ref="A1:N119"/>
  <sheetViews>
    <sheetView workbookViewId="0"/>
  </sheetViews>
  <sheetFormatPr defaultRowHeight="15"/>
  <sheetData>
    <row r="1" spans="1:14">
      <c r="A1" t="s">
        <v>223</v>
      </c>
      <c r="B1" t="s">
        <v>224</v>
      </c>
      <c r="C1" t="s">
        <v>225</v>
      </c>
      <c r="D1" t="s">
        <v>226</v>
      </c>
      <c r="E1" t="s">
        <v>227</v>
      </c>
      <c r="F1" t="s">
        <v>228</v>
      </c>
      <c r="G1" t="s">
        <v>229</v>
      </c>
      <c r="H1" t="s">
        <v>230</v>
      </c>
      <c r="I1" t="s">
        <v>231</v>
      </c>
      <c r="J1" t="s">
        <v>232</v>
      </c>
      <c r="K1" t="s">
        <v>233</v>
      </c>
      <c r="L1" t="s">
        <v>234</v>
      </c>
      <c r="M1" t="s">
        <v>235</v>
      </c>
      <c r="N1" t="s">
        <v>236</v>
      </c>
    </row>
    <row r="2" spans="1:14">
      <c r="A2">
        <v>199.03</v>
      </c>
      <c r="B2">
        <v>1</v>
      </c>
      <c r="C2">
        <v>1655.7</v>
      </c>
      <c r="D2">
        <v>6.0397000000000001E-4</v>
      </c>
      <c r="E2">
        <v>17.213000000000001</v>
      </c>
      <c r="F2">
        <v>17.222000000000001</v>
      </c>
      <c r="G2">
        <v>95.754999999999995</v>
      </c>
      <c r="H2">
        <v>125.64</v>
      </c>
      <c r="I2">
        <v>178.3</v>
      </c>
      <c r="J2">
        <v>955.31</v>
      </c>
      <c r="K2">
        <v>-3.4639999999999997E-2</v>
      </c>
      <c r="L2">
        <v>1.4314E-3</v>
      </c>
      <c r="M2">
        <v>9.9936999999999998E-2</v>
      </c>
      <c r="N2" t="s">
        <v>237</v>
      </c>
    </row>
    <row r="3" spans="1:14">
      <c r="A3">
        <v>199.03</v>
      </c>
      <c r="B3">
        <v>1.5</v>
      </c>
      <c r="C3">
        <v>1655.8</v>
      </c>
      <c r="D3">
        <v>6.0393999999999997E-4</v>
      </c>
      <c r="E3">
        <v>17.210999999999999</v>
      </c>
      <c r="F3">
        <v>17.225000000000001</v>
      </c>
      <c r="G3">
        <v>95.747</v>
      </c>
      <c r="H3">
        <v>125.65</v>
      </c>
      <c r="I3">
        <v>178.29</v>
      </c>
      <c r="J3">
        <v>955.47</v>
      </c>
      <c r="K3">
        <v>-3.4645000000000002E-2</v>
      </c>
      <c r="L3">
        <v>1.4322E-3</v>
      </c>
      <c r="M3">
        <v>9.9948999999999996E-2</v>
      </c>
      <c r="N3" t="s">
        <v>237</v>
      </c>
    </row>
    <row r="4" spans="1:14">
      <c r="A4">
        <v>199.03</v>
      </c>
      <c r="B4">
        <v>2</v>
      </c>
      <c r="C4">
        <v>1655.9</v>
      </c>
      <c r="D4">
        <v>6.0391999999999998E-4</v>
      </c>
      <c r="E4">
        <v>17.21</v>
      </c>
      <c r="F4">
        <v>17.228000000000002</v>
      </c>
      <c r="G4">
        <v>95.74</v>
      </c>
      <c r="H4">
        <v>125.65</v>
      </c>
      <c r="I4">
        <v>178.29</v>
      </c>
      <c r="J4">
        <v>955.64</v>
      </c>
      <c r="K4">
        <v>-3.465E-2</v>
      </c>
      <c r="L4">
        <v>1.4331000000000001E-3</v>
      </c>
      <c r="M4">
        <v>9.9960999999999994E-2</v>
      </c>
      <c r="N4" t="s">
        <v>237</v>
      </c>
    </row>
    <row r="5" spans="1:14">
      <c r="A5">
        <v>199.03</v>
      </c>
      <c r="B5">
        <v>2.5</v>
      </c>
      <c r="C5">
        <v>1655.9</v>
      </c>
      <c r="D5">
        <v>6.0389000000000005E-4</v>
      </c>
      <c r="E5">
        <v>17.207999999999998</v>
      </c>
      <c r="F5">
        <v>17.231000000000002</v>
      </c>
      <c r="G5">
        <v>95.731999999999999</v>
      </c>
      <c r="H5">
        <v>125.66</v>
      </c>
      <c r="I5">
        <v>178.28</v>
      </c>
      <c r="J5">
        <v>955.8</v>
      </c>
      <c r="K5">
        <v>-3.4654999999999998E-2</v>
      </c>
      <c r="L5">
        <v>1.4339999999999999E-3</v>
      </c>
      <c r="M5">
        <v>9.9973000000000006E-2</v>
      </c>
      <c r="N5" t="s">
        <v>237</v>
      </c>
    </row>
    <row r="6" spans="1:14">
      <c r="A6">
        <v>199.03</v>
      </c>
      <c r="B6">
        <v>3</v>
      </c>
      <c r="C6">
        <v>1656</v>
      </c>
      <c r="D6">
        <v>6.0386000000000001E-4</v>
      </c>
      <c r="E6">
        <v>17.207000000000001</v>
      </c>
      <c r="F6">
        <v>17.234000000000002</v>
      </c>
      <c r="G6">
        <v>95.724999999999994</v>
      </c>
      <c r="H6">
        <v>125.66</v>
      </c>
      <c r="I6">
        <v>178.27</v>
      </c>
      <c r="J6">
        <v>955.97</v>
      </c>
      <c r="K6">
        <v>-3.4660000000000003E-2</v>
      </c>
      <c r="L6">
        <v>1.4348E-3</v>
      </c>
      <c r="M6">
        <v>9.9984000000000003E-2</v>
      </c>
      <c r="N6" t="s">
        <v>237</v>
      </c>
    </row>
    <row r="7" spans="1:14">
      <c r="A7">
        <v>199.03</v>
      </c>
      <c r="B7">
        <v>3.5</v>
      </c>
      <c r="C7">
        <v>1656.1</v>
      </c>
      <c r="D7">
        <v>6.0382999999999997E-4</v>
      </c>
      <c r="E7">
        <v>17.204999999999998</v>
      </c>
      <c r="F7">
        <v>17.238</v>
      </c>
      <c r="G7">
        <v>95.716999999999999</v>
      </c>
      <c r="H7">
        <v>125.67</v>
      </c>
      <c r="I7">
        <v>178.27</v>
      </c>
      <c r="J7">
        <v>956.13</v>
      </c>
      <c r="K7">
        <v>-3.4665000000000001E-2</v>
      </c>
      <c r="L7">
        <v>1.4357E-3</v>
      </c>
      <c r="M7">
        <v>9.9996000000000002E-2</v>
      </c>
      <c r="N7" t="s">
        <v>237</v>
      </c>
    </row>
    <row r="8" spans="1:14">
      <c r="A8">
        <v>199.03</v>
      </c>
      <c r="B8">
        <v>4</v>
      </c>
      <c r="C8">
        <v>1656.2</v>
      </c>
      <c r="D8">
        <v>6.0380000000000004E-4</v>
      </c>
      <c r="E8">
        <v>17.204000000000001</v>
      </c>
      <c r="F8">
        <v>17.241</v>
      </c>
      <c r="G8">
        <v>95.71</v>
      </c>
      <c r="H8">
        <v>125.67</v>
      </c>
      <c r="I8">
        <v>178.26</v>
      </c>
      <c r="J8">
        <v>956.29</v>
      </c>
      <c r="K8">
        <v>-3.4669999999999999E-2</v>
      </c>
      <c r="L8">
        <v>1.4365000000000001E-3</v>
      </c>
      <c r="M8">
        <v>0.10001</v>
      </c>
      <c r="N8" t="s">
        <v>237</v>
      </c>
    </row>
    <row r="9" spans="1:14">
      <c r="A9">
        <v>199.03</v>
      </c>
      <c r="B9">
        <v>4.5</v>
      </c>
      <c r="C9">
        <v>1656.2</v>
      </c>
      <c r="D9">
        <v>6.0377E-4</v>
      </c>
      <c r="E9">
        <v>17.202000000000002</v>
      </c>
      <c r="F9">
        <v>17.244</v>
      </c>
      <c r="G9">
        <v>95.701999999999998</v>
      </c>
      <c r="H9">
        <v>125.68</v>
      </c>
      <c r="I9">
        <v>178.25</v>
      </c>
      <c r="J9">
        <v>956.46</v>
      </c>
      <c r="K9">
        <v>-3.4674999999999997E-2</v>
      </c>
      <c r="L9">
        <v>1.4373999999999999E-3</v>
      </c>
      <c r="M9">
        <v>0.10002</v>
      </c>
      <c r="N9" t="s">
        <v>237</v>
      </c>
    </row>
    <row r="10" spans="1:14">
      <c r="A10">
        <v>199.03</v>
      </c>
      <c r="B10">
        <v>5</v>
      </c>
      <c r="C10">
        <v>1656.3</v>
      </c>
      <c r="D10">
        <v>6.0375000000000001E-4</v>
      </c>
      <c r="E10">
        <v>17.201000000000001</v>
      </c>
      <c r="F10">
        <v>17.247</v>
      </c>
      <c r="G10">
        <v>95.694999999999993</v>
      </c>
      <c r="H10">
        <v>125.68</v>
      </c>
      <c r="I10">
        <v>178.25</v>
      </c>
      <c r="J10">
        <v>956.62</v>
      </c>
      <c r="K10">
        <v>-3.4680000000000002E-2</v>
      </c>
      <c r="L10">
        <v>1.4383E-3</v>
      </c>
      <c r="M10">
        <v>0.10002999999999999</v>
      </c>
      <c r="N10" t="s">
        <v>237</v>
      </c>
    </row>
    <row r="11" spans="1:14">
      <c r="A11">
        <v>199.03</v>
      </c>
      <c r="B11">
        <v>5.5</v>
      </c>
      <c r="C11">
        <v>1656.4</v>
      </c>
      <c r="D11">
        <v>6.0371999999999997E-4</v>
      </c>
      <c r="E11">
        <v>17.199000000000002</v>
      </c>
      <c r="F11">
        <v>17.25</v>
      </c>
      <c r="G11">
        <v>95.686999999999998</v>
      </c>
      <c r="H11">
        <v>125.69</v>
      </c>
      <c r="I11">
        <v>178.24</v>
      </c>
      <c r="J11">
        <v>956.78</v>
      </c>
      <c r="K11">
        <v>-3.4685000000000001E-2</v>
      </c>
      <c r="L11">
        <v>1.4391E-3</v>
      </c>
      <c r="M11">
        <v>0.10004</v>
      </c>
      <c r="N11" t="s">
        <v>237</v>
      </c>
    </row>
    <row r="12" spans="1:14">
      <c r="A12">
        <v>199.03</v>
      </c>
      <c r="B12">
        <v>6</v>
      </c>
      <c r="C12">
        <v>1656.5</v>
      </c>
      <c r="D12">
        <v>6.0369000000000004E-4</v>
      </c>
      <c r="E12">
        <v>17.198</v>
      </c>
      <c r="F12">
        <v>17.253</v>
      </c>
      <c r="G12">
        <v>95.679000000000002</v>
      </c>
      <c r="H12">
        <v>125.69</v>
      </c>
      <c r="I12">
        <v>178.24</v>
      </c>
      <c r="J12">
        <v>956.95</v>
      </c>
      <c r="K12">
        <v>-3.4689999999999999E-2</v>
      </c>
      <c r="L12">
        <v>1.4400000000000001E-3</v>
      </c>
      <c r="M12">
        <v>0.10006</v>
      </c>
      <c r="N12" t="s">
        <v>237</v>
      </c>
    </row>
    <row r="13" spans="1:14">
      <c r="A13">
        <v>199.03</v>
      </c>
      <c r="B13">
        <v>6.5</v>
      </c>
      <c r="C13">
        <v>1656.6</v>
      </c>
      <c r="D13">
        <v>6.0366E-4</v>
      </c>
      <c r="E13">
        <v>17.196000000000002</v>
      </c>
      <c r="F13">
        <v>17.256</v>
      </c>
      <c r="G13">
        <v>95.671999999999997</v>
      </c>
      <c r="H13">
        <v>125.7</v>
      </c>
      <c r="I13">
        <v>178.23</v>
      </c>
      <c r="J13">
        <v>957.11</v>
      </c>
      <c r="K13">
        <v>-3.4694000000000003E-2</v>
      </c>
      <c r="L13">
        <v>1.4407999999999999E-3</v>
      </c>
      <c r="M13">
        <v>0.10007000000000001</v>
      </c>
      <c r="N13" t="s">
        <v>237</v>
      </c>
    </row>
    <row r="14" spans="1:14">
      <c r="A14">
        <v>199.03</v>
      </c>
      <c r="B14">
        <v>7</v>
      </c>
      <c r="C14">
        <v>1656.6</v>
      </c>
      <c r="D14">
        <v>6.0362999999999997E-4</v>
      </c>
      <c r="E14">
        <v>17.195</v>
      </c>
      <c r="F14">
        <v>17.259</v>
      </c>
      <c r="G14">
        <v>95.664000000000001</v>
      </c>
      <c r="H14">
        <v>125.7</v>
      </c>
      <c r="I14">
        <v>178.22</v>
      </c>
      <c r="J14">
        <v>957.27</v>
      </c>
      <c r="K14">
        <v>-3.4699000000000001E-2</v>
      </c>
      <c r="L14">
        <v>1.4417E-3</v>
      </c>
      <c r="M14">
        <v>0.10008</v>
      </c>
      <c r="N14" t="s">
        <v>237</v>
      </c>
    </row>
    <row r="15" spans="1:14">
      <c r="A15">
        <v>199.03</v>
      </c>
      <c r="B15">
        <v>7.5</v>
      </c>
      <c r="C15">
        <v>1656.7</v>
      </c>
      <c r="D15">
        <v>6.0360000000000003E-4</v>
      </c>
      <c r="E15">
        <v>17.193000000000001</v>
      </c>
      <c r="F15">
        <v>17.262</v>
      </c>
      <c r="G15">
        <v>95.656999999999996</v>
      </c>
      <c r="H15">
        <v>125.71</v>
      </c>
      <c r="I15">
        <v>178.22</v>
      </c>
      <c r="J15">
        <v>957.44</v>
      </c>
      <c r="K15">
        <v>-3.4703999999999999E-2</v>
      </c>
      <c r="L15">
        <v>1.4426E-3</v>
      </c>
      <c r="M15">
        <v>0.10009</v>
      </c>
      <c r="N15" t="s">
        <v>237</v>
      </c>
    </row>
    <row r="16" spans="1:14">
      <c r="A16">
        <v>199.03</v>
      </c>
      <c r="B16">
        <v>8</v>
      </c>
      <c r="C16">
        <v>1656.8</v>
      </c>
      <c r="D16">
        <v>6.0358000000000005E-4</v>
      </c>
      <c r="E16">
        <v>17.192</v>
      </c>
      <c r="F16">
        <v>17.265000000000001</v>
      </c>
      <c r="G16">
        <v>95.649000000000001</v>
      </c>
      <c r="H16">
        <v>125.71</v>
      </c>
      <c r="I16">
        <v>178.21</v>
      </c>
      <c r="J16">
        <v>957.6</v>
      </c>
      <c r="K16">
        <v>-3.4708999999999997E-2</v>
      </c>
      <c r="L16">
        <v>1.4434000000000001E-3</v>
      </c>
      <c r="M16">
        <v>0.10009999999999999</v>
      </c>
      <c r="N16" t="s">
        <v>237</v>
      </c>
    </row>
    <row r="17" spans="1:14">
      <c r="A17">
        <v>199.03</v>
      </c>
      <c r="B17">
        <v>8.5</v>
      </c>
      <c r="C17">
        <v>1656.9</v>
      </c>
      <c r="D17">
        <v>6.0355000000000001E-4</v>
      </c>
      <c r="E17">
        <v>17.190000000000001</v>
      </c>
      <c r="F17">
        <v>17.268000000000001</v>
      </c>
      <c r="G17">
        <v>95.641999999999996</v>
      </c>
      <c r="H17">
        <v>125.72</v>
      </c>
      <c r="I17">
        <v>178.2</v>
      </c>
      <c r="J17">
        <v>957.76</v>
      </c>
      <c r="K17">
        <v>-3.4714000000000002E-2</v>
      </c>
      <c r="L17">
        <v>1.4442999999999999E-3</v>
      </c>
      <c r="M17">
        <v>0.10011</v>
      </c>
      <c r="N17" t="s">
        <v>237</v>
      </c>
    </row>
    <row r="18" spans="1:14">
      <c r="A18">
        <v>199.03</v>
      </c>
      <c r="B18">
        <v>9</v>
      </c>
      <c r="C18">
        <v>1656.9</v>
      </c>
      <c r="D18">
        <v>6.0351999999999997E-4</v>
      </c>
      <c r="E18">
        <v>17.189</v>
      </c>
      <c r="F18">
        <v>17.271999999999998</v>
      </c>
      <c r="G18">
        <v>95.634</v>
      </c>
      <c r="H18">
        <v>125.72</v>
      </c>
      <c r="I18">
        <v>178.2</v>
      </c>
      <c r="J18">
        <v>957.92</v>
      </c>
      <c r="K18">
        <v>-3.4719E-2</v>
      </c>
      <c r="L18">
        <v>1.4452E-3</v>
      </c>
      <c r="M18">
        <v>0.10013</v>
      </c>
      <c r="N18" t="s">
        <v>237</v>
      </c>
    </row>
    <row r="19" spans="1:14">
      <c r="A19">
        <v>199.03</v>
      </c>
      <c r="B19">
        <v>9.5</v>
      </c>
      <c r="C19">
        <v>1657</v>
      </c>
      <c r="D19">
        <v>6.0349000000000004E-4</v>
      </c>
      <c r="E19">
        <v>17.187000000000001</v>
      </c>
      <c r="F19">
        <v>17.274999999999999</v>
      </c>
      <c r="G19">
        <v>95.626999999999995</v>
      </c>
      <c r="H19">
        <v>125.73</v>
      </c>
      <c r="I19">
        <v>178.19</v>
      </c>
      <c r="J19">
        <v>958.09</v>
      </c>
      <c r="K19">
        <v>-3.4723999999999998E-2</v>
      </c>
      <c r="L19">
        <v>1.446E-3</v>
      </c>
      <c r="M19">
        <v>0.10014000000000001</v>
      </c>
      <c r="N19" t="s">
        <v>237</v>
      </c>
    </row>
    <row r="20" spans="1:14">
      <c r="A20">
        <v>199.03</v>
      </c>
      <c r="B20">
        <v>10</v>
      </c>
      <c r="C20">
        <v>1657.1</v>
      </c>
      <c r="D20">
        <v>6.0346E-4</v>
      </c>
      <c r="E20">
        <v>17.186</v>
      </c>
      <c r="F20">
        <v>17.277999999999999</v>
      </c>
      <c r="G20">
        <v>95.619</v>
      </c>
      <c r="H20">
        <v>125.73</v>
      </c>
      <c r="I20">
        <v>178.18</v>
      </c>
      <c r="J20">
        <v>958.25</v>
      </c>
      <c r="K20">
        <v>-3.4729000000000003E-2</v>
      </c>
      <c r="L20">
        <v>1.4469000000000001E-3</v>
      </c>
      <c r="M20">
        <v>0.10015</v>
      </c>
      <c r="N20" t="s">
        <v>237</v>
      </c>
    </row>
    <row r="21" spans="1:14">
      <c r="A21">
        <v>238.84</v>
      </c>
      <c r="B21">
        <v>1</v>
      </c>
      <c r="C21">
        <v>1544.4</v>
      </c>
      <c r="D21">
        <v>6.4747999999999997E-4</v>
      </c>
      <c r="E21">
        <v>24.257000000000001</v>
      </c>
      <c r="F21">
        <v>24.266999999999999</v>
      </c>
      <c r="G21">
        <v>128.03</v>
      </c>
      <c r="H21">
        <v>123.18</v>
      </c>
      <c r="I21">
        <v>177.03</v>
      </c>
      <c r="J21">
        <v>781.44</v>
      </c>
      <c r="K21">
        <v>-3.0797999999999999E-2</v>
      </c>
      <c r="L21">
        <v>6.5676000000000005E-4</v>
      </c>
      <c r="M21">
        <v>8.9906E-2</v>
      </c>
      <c r="N21" t="s">
        <v>237</v>
      </c>
    </row>
    <row r="22" spans="1:14">
      <c r="A22">
        <v>238.84</v>
      </c>
      <c r="B22">
        <v>1.5</v>
      </c>
      <c r="C22">
        <v>1544.6</v>
      </c>
      <c r="D22">
        <v>6.4743000000000005E-4</v>
      </c>
      <c r="E22">
        <v>24.254999999999999</v>
      </c>
      <c r="F22">
        <v>24.27</v>
      </c>
      <c r="G22">
        <v>128.02000000000001</v>
      </c>
      <c r="H22">
        <v>123.19</v>
      </c>
      <c r="I22">
        <v>177.01</v>
      </c>
      <c r="J22">
        <v>781.68</v>
      </c>
      <c r="K22">
        <v>-3.0811000000000002E-2</v>
      </c>
      <c r="L22">
        <v>6.5717E-4</v>
      </c>
      <c r="M22">
        <v>8.9923000000000003E-2</v>
      </c>
      <c r="N22" t="s">
        <v>237</v>
      </c>
    </row>
    <row r="23" spans="1:14">
      <c r="A23">
        <v>238.84</v>
      </c>
      <c r="B23">
        <v>2</v>
      </c>
      <c r="C23">
        <v>1544.7</v>
      </c>
      <c r="D23">
        <v>6.4738000000000003E-4</v>
      </c>
      <c r="E23">
        <v>24.253</v>
      </c>
      <c r="F23">
        <v>24.273</v>
      </c>
      <c r="G23">
        <v>128.01</v>
      </c>
      <c r="H23">
        <v>123.19</v>
      </c>
      <c r="I23">
        <v>177</v>
      </c>
      <c r="J23">
        <v>781.92</v>
      </c>
      <c r="K23">
        <v>-3.0824000000000001E-2</v>
      </c>
      <c r="L23">
        <v>6.5759E-4</v>
      </c>
      <c r="M23">
        <v>8.9940999999999993E-2</v>
      </c>
      <c r="N23" t="s">
        <v>237</v>
      </c>
    </row>
    <row r="24" spans="1:14">
      <c r="A24">
        <v>238.84</v>
      </c>
      <c r="B24">
        <v>2.5</v>
      </c>
      <c r="C24">
        <v>1544.8</v>
      </c>
      <c r="D24">
        <v>6.4734000000000005E-4</v>
      </c>
      <c r="E24">
        <v>24.251000000000001</v>
      </c>
      <c r="F24">
        <v>24.274999999999999</v>
      </c>
      <c r="G24">
        <v>128</v>
      </c>
      <c r="H24">
        <v>123.2</v>
      </c>
      <c r="I24">
        <v>176.99</v>
      </c>
      <c r="J24">
        <v>782.16</v>
      </c>
      <c r="K24">
        <v>-3.0837E-2</v>
      </c>
      <c r="L24">
        <v>6.5799999999999995E-4</v>
      </c>
      <c r="M24">
        <v>8.9957999999999996E-2</v>
      </c>
      <c r="N24" t="s">
        <v>237</v>
      </c>
    </row>
    <row r="25" spans="1:14">
      <c r="A25">
        <v>238.84</v>
      </c>
      <c r="B25">
        <v>3</v>
      </c>
      <c r="C25">
        <v>1544.9</v>
      </c>
      <c r="D25">
        <v>6.4729000000000002E-4</v>
      </c>
      <c r="E25">
        <v>24.248000000000001</v>
      </c>
      <c r="F25">
        <v>24.277999999999999</v>
      </c>
      <c r="G25">
        <v>127.99</v>
      </c>
      <c r="H25">
        <v>123.21</v>
      </c>
      <c r="I25">
        <v>176.98</v>
      </c>
      <c r="J25">
        <v>782.41</v>
      </c>
      <c r="K25">
        <v>-3.0849999999999999E-2</v>
      </c>
      <c r="L25">
        <v>6.5841999999999995E-4</v>
      </c>
      <c r="M25">
        <v>8.9976E-2</v>
      </c>
      <c r="N25" t="s">
        <v>237</v>
      </c>
    </row>
    <row r="26" spans="1:14">
      <c r="A26">
        <v>238.84</v>
      </c>
      <c r="B26">
        <v>3.5</v>
      </c>
      <c r="C26">
        <v>1545</v>
      </c>
      <c r="D26">
        <v>6.4723999999999999E-4</v>
      </c>
      <c r="E26">
        <v>24.245999999999999</v>
      </c>
      <c r="F26">
        <v>24.280999999999999</v>
      </c>
      <c r="G26">
        <v>127.98</v>
      </c>
      <c r="H26">
        <v>123.21</v>
      </c>
      <c r="I26">
        <v>176.97</v>
      </c>
      <c r="J26">
        <v>782.65</v>
      </c>
      <c r="K26">
        <v>-3.0863000000000002E-2</v>
      </c>
      <c r="L26">
        <v>6.5883000000000001E-4</v>
      </c>
      <c r="M26">
        <v>8.9993000000000004E-2</v>
      </c>
      <c r="N26" t="s">
        <v>237</v>
      </c>
    </row>
    <row r="27" spans="1:14">
      <c r="A27">
        <v>238.84</v>
      </c>
      <c r="B27">
        <v>4</v>
      </c>
      <c r="C27">
        <v>1545.1</v>
      </c>
      <c r="D27">
        <v>6.4718999999999996E-4</v>
      </c>
      <c r="E27">
        <v>24.244</v>
      </c>
      <c r="F27">
        <v>24.283000000000001</v>
      </c>
      <c r="G27">
        <v>127.97</v>
      </c>
      <c r="H27">
        <v>123.22</v>
      </c>
      <c r="I27">
        <v>176.95</v>
      </c>
      <c r="J27">
        <v>782.89</v>
      </c>
      <c r="K27">
        <v>-3.0876000000000001E-2</v>
      </c>
      <c r="L27">
        <v>6.5925000000000001E-4</v>
      </c>
      <c r="M27">
        <v>9.0010000000000007E-2</v>
      </c>
      <c r="N27" t="s">
        <v>237</v>
      </c>
    </row>
    <row r="28" spans="1:14">
      <c r="A28">
        <v>238.84</v>
      </c>
      <c r="B28">
        <v>4.5</v>
      </c>
      <c r="C28">
        <v>1545.3</v>
      </c>
      <c r="D28">
        <v>6.4714000000000004E-4</v>
      </c>
      <c r="E28">
        <v>24.242000000000001</v>
      </c>
      <c r="F28">
        <v>24.286000000000001</v>
      </c>
      <c r="G28">
        <v>127.96</v>
      </c>
      <c r="H28">
        <v>123.22</v>
      </c>
      <c r="I28">
        <v>176.94</v>
      </c>
      <c r="J28">
        <v>783.13</v>
      </c>
      <c r="K28">
        <v>-3.0889E-2</v>
      </c>
      <c r="L28">
        <v>6.5965999999999996E-4</v>
      </c>
      <c r="M28">
        <v>9.0027999999999997E-2</v>
      </c>
      <c r="N28" t="s">
        <v>237</v>
      </c>
    </row>
    <row r="29" spans="1:14">
      <c r="A29">
        <v>238.84</v>
      </c>
      <c r="B29">
        <v>5</v>
      </c>
      <c r="C29">
        <v>1545.4</v>
      </c>
      <c r="D29">
        <v>6.4709000000000001E-4</v>
      </c>
      <c r="E29">
        <v>24.24</v>
      </c>
      <c r="F29">
        <v>24.289000000000001</v>
      </c>
      <c r="G29">
        <v>127.95</v>
      </c>
      <c r="H29">
        <v>123.23</v>
      </c>
      <c r="I29">
        <v>176.93</v>
      </c>
      <c r="J29">
        <v>783.37</v>
      </c>
      <c r="K29">
        <v>-3.0901999999999999E-2</v>
      </c>
      <c r="L29">
        <v>6.6007999999999995E-4</v>
      </c>
      <c r="M29">
        <v>9.0045E-2</v>
      </c>
      <c r="N29" t="s">
        <v>237</v>
      </c>
    </row>
    <row r="30" spans="1:14">
      <c r="A30">
        <v>238.84</v>
      </c>
      <c r="B30">
        <v>5.5</v>
      </c>
      <c r="C30">
        <v>1545.5</v>
      </c>
      <c r="D30">
        <v>6.4703999999999998E-4</v>
      </c>
      <c r="E30">
        <v>24.238</v>
      </c>
      <c r="F30">
        <v>24.292000000000002</v>
      </c>
      <c r="G30">
        <v>127.94</v>
      </c>
      <c r="H30">
        <v>123.23</v>
      </c>
      <c r="I30">
        <v>176.92</v>
      </c>
      <c r="J30">
        <v>783.62</v>
      </c>
      <c r="K30">
        <v>-3.0915000000000002E-2</v>
      </c>
      <c r="L30">
        <v>6.6049000000000001E-4</v>
      </c>
      <c r="M30">
        <v>9.0062000000000003E-2</v>
      </c>
      <c r="N30" t="s">
        <v>237</v>
      </c>
    </row>
    <row r="31" spans="1:14">
      <c r="A31">
        <v>238.84</v>
      </c>
      <c r="B31">
        <v>6</v>
      </c>
      <c r="C31">
        <v>1545.6</v>
      </c>
      <c r="D31">
        <v>6.4698999999999996E-4</v>
      </c>
      <c r="E31">
        <v>24.234999999999999</v>
      </c>
      <c r="F31">
        <v>24.294</v>
      </c>
      <c r="G31">
        <v>127.93</v>
      </c>
      <c r="H31">
        <v>123.24</v>
      </c>
      <c r="I31">
        <v>176.9</v>
      </c>
      <c r="J31">
        <v>783.86</v>
      </c>
      <c r="K31">
        <v>-3.0928000000000001E-2</v>
      </c>
      <c r="L31">
        <v>6.6091000000000001E-4</v>
      </c>
      <c r="M31">
        <v>9.0079999999999993E-2</v>
      </c>
      <c r="N31" t="s">
        <v>237</v>
      </c>
    </row>
    <row r="32" spans="1:14">
      <c r="A32">
        <v>238.84</v>
      </c>
      <c r="B32">
        <v>6.5</v>
      </c>
      <c r="C32">
        <v>1545.7</v>
      </c>
      <c r="D32">
        <v>6.4694000000000004E-4</v>
      </c>
      <c r="E32">
        <v>24.233000000000001</v>
      </c>
      <c r="F32">
        <v>24.297000000000001</v>
      </c>
      <c r="G32">
        <v>127.92</v>
      </c>
      <c r="H32">
        <v>123.25</v>
      </c>
      <c r="I32">
        <v>176.89</v>
      </c>
      <c r="J32">
        <v>784.1</v>
      </c>
      <c r="K32">
        <v>-3.0941E-2</v>
      </c>
      <c r="L32">
        <v>6.6131999999999996E-4</v>
      </c>
      <c r="M32">
        <v>9.0096999999999997E-2</v>
      </c>
      <c r="N32" t="s">
        <v>237</v>
      </c>
    </row>
    <row r="33" spans="1:14">
      <c r="A33">
        <v>238.84</v>
      </c>
      <c r="B33">
        <v>7</v>
      </c>
      <c r="C33">
        <v>1545.8</v>
      </c>
      <c r="D33">
        <v>6.4689000000000001E-4</v>
      </c>
      <c r="E33">
        <v>24.231000000000002</v>
      </c>
      <c r="F33">
        <v>24.3</v>
      </c>
      <c r="G33">
        <v>127.92</v>
      </c>
      <c r="H33">
        <v>123.25</v>
      </c>
      <c r="I33">
        <v>176.88</v>
      </c>
      <c r="J33">
        <v>784.34</v>
      </c>
      <c r="K33">
        <v>-3.0953999999999999E-2</v>
      </c>
      <c r="L33">
        <v>6.6173999999999996E-4</v>
      </c>
      <c r="M33">
        <v>9.0114E-2</v>
      </c>
      <c r="N33" t="s">
        <v>237</v>
      </c>
    </row>
    <row r="34" spans="1:14">
      <c r="A34">
        <v>238.84</v>
      </c>
      <c r="B34">
        <v>7.5</v>
      </c>
      <c r="C34">
        <v>1546</v>
      </c>
      <c r="D34">
        <v>6.4685000000000003E-4</v>
      </c>
      <c r="E34">
        <v>24.228999999999999</v>
      </c>
      <c r="F34">
        <v>24.303000000000001</v>
      </c>
      <c r="G34">
        <v>127.91</v>
      </c>
      <c r="H34">
        <v>123.26</v>
      </c>
      <c r="I34">
        <v>176.87</v>
      </c>
      <c r="J34">
        <v>784.58</v>
      </c>
      <c r="K34">
        <v>-3.0967000000000001E-2</v>
      </c>
      <c r="L34">
        <v>6.6215000000000002E-4</v>
      </c>
      <c r="M34">
        <v>9.0132000000000004E-2</v>
      </c>
      <c r="N34" t="s">
        <v>237</v>
      </c>
    </row>
    <row r="35" spans="1:14">
      <c r="A35">
        <v>238.84</v>
      </c>
      <c r="B35">
        <v>8</v>
      </c>
      <c r="C35">
        <v>1546.1</v>
      </c>
      <c r="D35">
        <v>6.468E-4</v>
      </c>
      <c r="E35">
        <v>24.227</v>
      </c>
      <c r="F35">
        <v>24.305</v>
      </c>
      <c r="G35">
        <v>127.9</v>
      </c>
      <c r="H35">
        <v>123.26</v>
      </c>
      <c r="I35">
        <v>176.86</v>
      </c>
      <c r="J35">
        <v>784.82</v>
      </c>
      <c r="K35">
        <v>-3.0980000000000001E-2</v>
      </c>
      <c r="L35">
        <v>6.6257000000000002E-4</v>
      </c>
      <c r="M35">
        <v>9.0149000000000007E-2</v>
      </c>
      <c r="N35" t="s">
        <v>237</v>
      </c>
    </row>
    <row r="36" spans="1:14">
      <c r="A36">
        <v>238.84</v>
      </c>
      <c r="B36">
        <v>8.5</v>
      </c>
      <c r="C36">
        <v>1546.2</v>
      </c>
      <c r="D36">
        <v>6.4674999999999997E-4</v>
      </c>
      <c r="E36">
        <v>24.224</v>
      </c>
      <c r="F36">
        <v>24.308</v>
      </c>
      <c r="G36">
        <v>127.89</v>
      </c>
      <c r="H36">
        <v>123.27</v>
      </c>
      <c r="I36">
        <v>176.84</v>
      </c>
      <c r="J36">
        <v>785.06</v>
      </c>
      <c r="K36">
        <v>-3.0991999999999999E-2</v>
      </c>
      <c r="L36">
        <v>6.6297999999999997E-4</v>
      </c>
      <c r="M36">
        <v>9.0165999999999996E-2</v>
      </c>
      <c r="N36" t="s">
        <v>237</v>
      </c>
    </row>
    <row r="37" spans="1:14">
      <c r="A37">
        <v>238.84</v>
      </c>
      <c r="B37">
        <v>9</v>
      </c>
      <c r="C37">
        <v>1546.3</v>
      </c>
      <c r="D37">
        <v>6.4670000000000005E-4</v>
      </c>
      <c r="E37">
        <v>24.222000000000001</v>
      </c>
      <c r="F37">
        <v>24.311</v>
      </c>
      <c r="G37">
        <v>127.88</v>
      </c>
      <c r="H37">
        <v>123.27</v>
      </c>
      <c r="I37">
        <v>176.83</v>
      </c>
      <c r="J37">
        <v>785.3</v>
      </c>
      <c r="K37">
        <v>-3.1005000000000001E-2</v>
      </c>
      <c r="L37">
        <v>6.6339999999999997E-4</v>
      </c>
      <c r="M37">
        <v>9.0184E-2</v>
      </c>
      <c r="N37" t="s">
        <v>237</v>
      </c>
    </row>
    <row r="38" spans="1:14">
      <c r="A38">
        <v>238.84</v>
      </c>
      <c r="B38">
        <v>9.5</v>
      </c>
      <c r="C38">
        <v>1546.4</v>
      </c>
      <c r="D38">
        <v>6.4665000000000002E-4</v>
      </c>
      <c r="E38">
        <v>24.22</v>
      </c>
      <c r="F38">
        <v>24.314</v>
      </c>
      <c r="G38">
        <v>127.87</v>
      </c>
      <c r="H38">
        <v>123.28</v>
      </c>
      <c r="I38">
        <v>176.82</v>
      </c>
      <c r="J38">
        <v>785.54</v>
      </c>
      <c r="K38">
        <v>-3.1018E-2</v>
      </c>
      <c r="L38">
        <v>6.6381000000000003E-4</v>
      </c>
      <c r="M38">
        <v>9.0201000000000003E-2</v>
      </c>
      <c r="N38" t="s">
        <v>237</v>
      </c>
    </row>
    <row r="39" spans="1:14">
      <c r="A39">
        <v>238.84</v>
      </c>
      <c r="B39">
        <v>10</v>
      </c>
      <c r="C39">
        <v>1546.5</v>
      </c>
      <c r="D39">
        <v>6.466E-4</v>
      </c>
      <c r="E39">
        <v>24.218</v>
      </c>
      <c r="F39">
        <v>24.315999999999999</v>
      </c>
      <c r="G39">
        <v>127.86</v>
      </c>
      <c r="H39">
        <v>123.28</v>
      </c>
      <c r="I39">
        <v>176.81</v>
      </c>
      <c r="J39">
        <v>785.78</v>
      </c>
      <c r="K39">
        <v>-3.1031E-2</v>
      </c>
      <c r="L39">
        <v>6.6423000000000003E-4</v>
      </c>
      <c r="M39">
        <v>9.0218000000000007E-2</v>
      </c>
      <c r="N39" t="s">
        <v>237</v>
      </c>
    </row>
    <row r="40" spans="1:14">
      <c r="A40">
        <v>278.64999999999998</v>
      </c>
      <c r="B40">
        <v>1</v>
      </c>
      <c r="C40">
        <v>6.8471000000000002</v>
      </c>
      <c r="D40">
        <v>0.14605000000000001</v>
      </c>
      <c r="E40">
        <v>53.012999999999998</v>
      </c>
      <c r="F40">
        <v>55.232999999999997</v>
      </c>
      <c r="G40">
        <v>243.49</v>
      </c>
      <c r="H40">
        <v>113.07</v>
      </c>
      <c r="I40">
        <v>123.45</v>
      </c>
      <c r="J40">
        <v>123.51</v>
      </c>
      <c r="K40">
        <v>3.0070000000000001</v>
      </c>
      <c r="L40">
        <v>1.0232E-5</v>
      </c>
      <c r="M40">
        <v>1.1124999999999999E-2</v>
      </c>
      <c r="N40" t="s">
        <v>238</v>
      </c>
    </row>
    <row r="41" spans="1:14">
      <c r="A41">
        <v>278.64999999999998</v>
      </c>
      <c r="B41">
        <v>1.3434999999999999</v>
      </c>
      <c r="C41">
        <v>9.3470999999999993</v>
      </c>
      <c r="D41">
        <v>0.10699</v>
      </c>
      <c r="E41">
        <v>52.917999999999999</v>
      </c>
      <c r="F41">
        <v>55.103999999999999</v>
      </c>
      <c r="G41">
        <v>240.69</v>
      </c>
      <c r="H41">
        <v>113.68</v>
      </c>
      <c r="I41">
        <v>124.94</v>
      </c>
      <c r="J41">
        <v>121.85</v>
      </c>
      <c r="K41">
        <v>3.0779999999999998</v>
      </c>
      <c r="L41">
        <v>1.0216E-5</v>
      </c>
      <c r="M41">
        <v>1.1127E-2</v>
      </c>
      <c r="N41" t="s">
        <v>238</v>
      </c>
    </row>
    <row r="42" spans="1:14">
      <c r="A42">
        <v>278.64999999999998</v>
      </c>
      <c r="B42">
        <v>1.3434999999999999</v>
      </c>
      <c r="C42">
        <v>1424.1</v>
      </c>
      <c r="D42">
        <v>7.0220999999999999E-4</v>
      </c>
      <c r="E42">
        <v>31.396999999999998</v>
      </c>
      <c r="F42">
        <v>31.411000000000001</v>
      </c>
      <c r="G42">
        <v>155.66999999999999</v>
      </c>
      <c r="H42">
        <v>127.4</v>
      </c>
      <c r="I42">
        <v>182.92</v>
      </c>
      <c r="J42">
        <v>609.29999999999995</v>
      </c>
      <c r="K42">
        <v>-2.1755E-2</v>
      </c>
      <c r="L42">
        <v>3.6662000000000001E-4</v>
      </c>
      <c r="M42">
        <v>7.8569E-2</v>
      </c>
      <c r="N42" t="s">
        <v>237</v>
      </c>
    </row>
    <row r="43" spans="1:14">
      <c r="A43">
        <v>278.64999999999998</v>
      </c>
      <c r="B43">
        <v>1.5</v>
      </c>
      <c r="C43">
        <v>1424.1</v>
      </c>
      <c r="D43">
        <v>7.0217999999999995E-4</v>
      </c>
      <c r="E43">
        <v>31.396000000000001</v>
      </c>
      <c r="F43">
        <v>31.411999999999999</v>
      </c>
      <c r="G43">
        <v>155.66</v>
      </c>
      <c r="H43">
        <v>127.4</v>
      </c>
      <c r="I43">
        <v>182.91</v>
      </c>
      <c r="J43">
        <v>609.41999999999996</v>
      </c>
      <c r="K43">
        <v>-2.1766000000000001E-2</v>
      </c>
      <c r="L43">
        <v>3.6671000000000002E-4</v>
      </c>
      <c r="M43">
        <v>7.8576999999999994E-2</v>
      </c>
      <c r="N43" t="s">
        <v>237</v>
      </c>
    </row>
    <row r="44" spans="1:14">
      <c r="A44">
        <v>278.64999999999998</v>
      </c>
      <c r="B44">
        <v>2</v>
      </c>
      <c r="C44">
        <v>1424.3</v>
      </c>
      <c r="D44">
        <v>7.0208E-4</v>
      </c>
      <c r="E44">
        <v>31.393000000000001</v>
      </c>
      <c r="F44">
        <v>31.414000000000001</v>
      </c>
      <c r="G44">
        <v>155.65</v>
      </c>
      <c r="H44">
        <v>127.41</v>
      </c>
      <c r="I44">
        <v>182.88</v>
      </c>
      <c r="J44">
        <v>609.79</v>
      </c>
      <c r="K44">
        <v>-2.1801999999999998E-2</v>
      </c>
      <c r="L44">
        <v>3.6699999999999998E-4</v>
      </c>
      <c r="M44">
        <v>7.8602000000000005E-2</v>
      </c>
      <c r="N44" t="s">
        <v>237</v>
      </c>
    </row>
    <row r="45" spans="1:14">
      <c r="A45">
        <v>278.64999999999998</v>
      </c>
      <c r="B45">
        <v>2.5</v>
      </c>
      <c r="C45">
        <v>1424.5</v>
      </c>
      <c r="D45">
        <v>7.0198999999999999E-4</v>
      </c>
      <c r="E45">
        <v>31.388999999999999</v>
      </c>
      <c r="F45">
        <v>31.416</v>
      </c>
      <c r="G45">
        <v>155.63999999999999</v>
      </c>
      <c r="H45">
        <v>127.41</v>
      </c>
      <c r="I45">
        <v>182.85</v>
      </c>
      <c r="J45">
        <v>610.15</v>
      </c>
      <c r="K45">
        <v>-2.1838E-2</v>
      </c>
      <c r="L45">
        <v>3.6727999999999999E-4</v>
      </c>
      <c r="M45">
        <v>7.8627000000000002E-2</v>
      </c>
      <c r="N45" t="s">
        <v>237</v>
      </c>
    </row>
    <row r="46" spans="1:14">
      <c r="A46">
        <v>278.64999999999998</v>
      </c>
      <c r="B46">
        <v>3</v>
      </c>
      <c r="C46">
        <v>1424.7</v>
      </c>
      <c r="D46">
        <v>7.0189000000000004E-4</v>
      </c>
      <c r="E46">
        <v>31.385999999999999</v>
      </c>
      <c r="F46">
        <v>31.417999999999999</v>
      </c>
      <c r="G46">
        <v>155.63</v>
      </c>
      <c r="H46">
        <v>127.42</v>
      </c>
      <c r="I46">
        <v>182.83</v>
      </c>
      <c r="J46">
        <v>610.52</v>
      </c>
      <c r="K46">
        <v>-2.1874000000000001E-2</v>
      </c>
      <c r="L46">
        <v>3.6757000000000001E-4</v>
      </c>
      <c r="M46">
        <v>7.8652E-2</v>
      </c>
      <c r="N46" t="s">
        <v>237</v>
      </c>
    </row>
    <row r="47" spans="1:14">
      <c r="A47">
        <v>278.64999999999998</v>
      </c>
      <c r="B47">
        <v>3.5</v>
      </c>
      <c r="C47">
        <v>1424.9</v>
      </c>
      <c r="D47">
        <v>7.0180000000000004E-4</v>
      </c>
      <c r="E47">
        <v>31.382999999999999</v>
      </c>
      <c r="F47">
        <v>31.42</v>
      </c>
      <c r="G47">
        <v>155.61000000000001</v>
      </c>
      <c r="H47">
        <v>127.42</v>
      </c>
      <c r="I47">
        <v>182.8</v>
      </c>
      <c r="J47">
        <v>610.89</v>
      </c>
      <c r="K47">
        <v>-2.1909999999999999E-2</v>
      </c>
      <c r="L47">
        <v>3.6786000000000002E-4</v>
      </c>
      <c r="M47">
        <v>7.8676999999999997E-2</v>
      </c>
      <c r="N47" t="s">
        <v>237</v>
      </c>
    </row>
    <row r="48" spans="1:14">
      <c r="A48">
        <v>278.64999999999998</v>
      </c>
      <c r="B48">
        <v>4</v>
      </c>
      <c r="C48">
        <v>1425.1</v>
      </c>
      <c r="D48">
        <v>7.0169999999999998E-4</v>
      </c>
      <c r="E48">
        <v>31.379000000000001</v>
      </c>
      <c r="F48">
        <v>31.422000000000001</v>
      </c>
      <c r="G48">
        <v>155.6</v>
      </c>
      <c r="H48">
        <v>127.42</v>
      </c>
      <c r="I48">
        <v>182.77</v>
      </c>
      <c r="J48">
        <v>611.26</v>
      </c>
      <c r="K48">
        <v>-2.1944999999999999E-2</v>
      </c>
      <c r="L48">
        <v>3.6813999999999998E-4</v>
      </c>
      <c r="M48">
        <v>7.8701999999999994E-2</v>
      </c>
      <c r="N48" t="s">
        <v>237</v>
      </c>
    </row>
    <row r="49" spans="1:14">
      <c r="A49">
        <v>278.64999999999998</v>
      </c>
      <c r="B49">
        <v>4.5</v>
      </c>
      <c r="C49">
        <v>1425.3</v>
      </c>
      <c r="D49">
        <v>7.0160999999999997E-4</v>
      </c>
      <c r="E49">
        <v>31.376000000000001</v>
      </c>
      <c r="F49">
        <v>31.423999999999999</v>
      </c>
      <c r="G49">
        <v>155.59</v>
      </c>
      <c r="H49">
        <v>127.43</v>
      </c>
      <c r="I49">
        <v>182.75</v>
      </c>
      <c r="J49">
        <v>611.63</v>
      </c>
      <c r="K49">
        <v>-2.198E-2</v>
      </c>
      <c r="L49">
        <v>3.6842999999999999E-4</v>
      </c>
      <c r="M49">
        <v>7.8727000000000005E-2</v>
      </c>
      <c r="N49" t="s">
        <v>237</v>
      </c>
    </row>
    <row r="50" spans="1:14">
      <c r="A50">
        <v>278.64999999999998</v>
      </c>
      <c r="B50">
        <v>5</v>
      </c>
      <c r="C50">
        <v>1425.5</v>
      </c>
      <c r="D50">
        <v>7.0151000000000002E-4</v>
      </c>
      <c r="E50">
        <v>31.373000000000001</v>
      </c>
      <c r="F50">
        <v>31.425999999999998</v>
      </c>
      <c r="G50">
        <v>155.58000000000001</v>
      </c>
      <c r="H50">
        <v>127.43</v>
      </c>
      <c r="I50">
        <v>182.72</v>
      </c>
      <c r="J50">
        <v>611.99</v>
      </c>
      <c r="K50">
        <v>-2.2016000000000001E-2</v>
      </c>
      <c r="L50">
        <v>3.6871000000000001E-4</v>
      </c>
      <c r="M50">
        <v>7.8752000000000003E-2</v>
      </c>
      <c r="N50" t="s">
        <v>237</v>
      </c>
    </row>
    <row r="51" spans="1:14">
      <c r="A51">
        <v>278.64999999999998</v>
      </c>
      <c r="B51">
        <v>5.5</v>
      </c>
      <c r="C51">
        <v>1425.7</v>
      </c>
      <c r="D51">
        <v>7.0142000000000002E-4</v>
      </c>
      <c r="E51">
        <v>31.369</v>
      </c>
      <c r="F51">
        <v>31.428000000000001</v>
      </c>
      <c r="G51">
        <v>155.57</v>
      </c>
      <c r="H51">
        <v>127.44</v>
      </c>
      <c r="I51">
        <v>182.69</v>
      </c>
      <c r="J51">
        <v>612.36</v>
      </c>
      <c r="K51">
        <v>-2.2051000000000001E-2</v>
      </c>
      <c r="L51">
        <v>3.6900000000000002E-4</v>
      </c>
      <c r="M51">
        <v>7.8777E-2</v>
      </c>
      <c r="N51" t="s">
        <v>237</v>
      </c>
    </row>
    <row r="52" spans="1:14">
      <c r="A52">
        <v>278.64999999999998</v>
      </c>
      <c r="B52">
        <v>6</v>
      </c>
      <c r="C52">
        <v>1425.9</v>
      </c>
      <c r="D52">
        <v>7.0133000000000001E-4</v>
      </c>
      <c r="E52">
        <v>31.366</v>
      </c>
      <c r="F52">
        <v>31.43</v>
      </c>
      <c r="G52">
        <v>155.55000000000001</v>
      </c>
      <c r="H52">
        <v>127.44</v>
      </c>
      <c r="I52">
        <v>182.67</v>
      </c>
      <c r="J52">
        <v>612.72</v>
      </c>
      <c r="K52">
        <v>-2.2086000000000001E-2</v>
      </c>
      <c r="L52">
        <v>3.6928999999999998E-4</v>
      </c>
      <c r="M52">
        <v>7.8801999999999997E-2</v>
      </c>
      <c r="N52" t="s">
        <v>237</v>
      </c>
    </row>
    <row r="53" spans="1:14">
      <c r="A53">
        <v>278.64999999999998</v>
      </c>
      <c r="B53">
        <v>6.5</v>
      </c>
      <c r="C53">
        <v>1426.1</v>
      </c>
      <c r="D53">
        <v>7.0122999999999995E-4</v>
      </c>
      <c r="E53">
        <v>31.363</v>
      </c>
      <c r="F53">
        <v>31.431999999999999</v>
      </c>
      <c r="G53">
        <v>155.54</v>
      </c>
      <c r="H53">
        <v>127.44</v>
      </c>
      <c r="I53">
        <v>182.64</v>
      </c>
      <c r="J53">
        <v>613.09</v>
      </c>
      <c r="K53">
        <v>-2.2120999999999998E-2</v>
      </c>
      <c r="L53">
        <v>3.6957E-4</v>
      </c>
      <c r="M53">
        <v>7.8826999999999994E-2</v>
      </c>
      <c r="N53" t="s">
        <v>237</v>
      </c>
    </row>
    <row r="54" spans="1:14">
      <c r="A54">
        <v>278.64999999999998</v>
      </c>
      <c r="B54">
        <v>7</v>
      </c>
      <c r="C54">
        <v>1426.2</v>
      </c>
      <c r="D54">
        <v>7.0114000000000005E-4</v>
      </c>
      <c r="E54">
        <v>31.359000000000002</v>
      </c>
      <c r="F54">
        <v>31.434000000000001</v>
      </c>
      <c r="G54">
        <v>155.53</v>
      </c>
      <c r="H54">
        <v>127.45</v>
      </c>
      <c r="I54">
        <v>182.61</v>
      </c>
      <c r="J54">
        <v>613.45000000000005</v>
      </c>
      <c r="K54">
        <v>-2.2155999999999999E-2</v>
      </c>
      <c r="L54">
        <v>3.6986000000000001E-4</v>
      </c>
      <c r="M54">
        <v>7.8852000000000005E-2</v>
      </c>
      <c r="N54" t="s">
        <v>237</v>
      </c>
    </row>
    <row r="55" spans="1:14">
      <c r="A55">
        <v>278.64999999999998</v>
      </c>
      <c r="B55">
        <v>7.5</v>
      </c>
      <c r="C55">
        <v>1426.4</v>
      </c>
      <c r="D55">
        <v>7.0105000000000005E-4</v>
      </c>
      <c r="E55">
        <v>31.356000000000002</v>
      </c>
      <c r="F55">
        <v>31.436</v>
      </c>
      <c r="G55">
        <v>155.52000000000001</v>
      </c>
      <c r="H55">
        <v>127.45</v>
      </c>
      <c r="I55">
        <v>182.59</v>
      </c>
      <c r="J55">
        <v>613.82000000000005</v>
      </c>
      <c r="K55">
        <v>-2.2190999999999999E-2</v>
      </c>
      <c r="L55">
        <v>3.7013999999999998E-4</v>
      </c>
      <c r="M55">
        <v>7.8877000000000003E-2</v>
      </c>
      <c r="N55" t="s">
        <v>237</v>
      </c>
    </row>
    <row r="56" spans="1:14">
      <c r="A56">
        <v>278.64999999999998</v>
      </c>
      <c r="B56">
        <v>8</v>
      </c>
      <c r="C56">
        <v>1426.6</v>
      </c>
      <c r="D56">
        <v>7.0094999999999999E-4</v>
      </c>
      <c r="E56">
        <v>31.353000000000002</v>
      </c>
      <c r="F56">
        <v>31.437999999999999</v>
      </c>
      <c r="G56">
        <v>155.51</v>
      </c>
      <c r="H56">
        <v>127.46</v>
      </c>
      <c r="I56">
        <v>182.56</v>
      </c>
      <c r="J56">
        <v>614.17999999999995</v>
      </c>
      <c r="K56">
        <v>-2.2225000000000002E-2</v>
      </c>
      <c r="L56">
        <v>3.7042999999999999E-4</v>
      </c>
      <c r="M56">
        <v>7.8900999999999999E-2</v>
      </c>
      <c r="N56" t="s">
        <v>237</v>
      </c>
    </row>
    <row r="57" spans="1:14">
      <c r="A57">
        <v>278.64999999999998</v>
      </c>
      <c r="B57">
        <v>8.5</v>
      </c>
      <c r="C57">
        <v>1426.8</v>
      </c>
      <c r="D57">
        <v>7.0085999999999998E-4</v>
      </c>
      <c r="E57">
        <v>31.35</v>
      </c>
      <c r="F57">
        <v>31.44</v>
      </c>
      <c r="G57">
        <v>155.5</v>
      </c>
      <c r="H57">
        <v>127.46</v>
      </c>
      <c r="I57">
        <v>182.54</v>
      </c>
      <c r="J57">
        <v>614.54999999999995</v>
      </c>
      <c r="K57">
        <v>-2.2259999999999999E-2</v>
      </c>
      <c r="L57">
        <v>3.7071000000000001E-4</v>
      </c>
      <c r="M57">
        <v>7.8925999999999996E-2</v>
      </c>
      <c r="N57" t="s">
        <v>237</v>
      </c>
    </row>
    <row r="58" spans="1:14">
      <c r="A58">
        <v>278.64999999999998</v>
      </c>
      <c r="B58">
        <v>9</v>
      </c>
      <c r="C58">
        <v>1427</v>
      </c>
      <c r="D58">
        <v>7.0076999999999997E-4</v>
      </c>
      <c r="E58">
        <v>31.346</v>
      </c>
      <c r="F58">
        <v>31.442</v>
      </c>
      <c r="G58">
        <v>155.47999999999999</v>
      </c>
      <c r="H58">
        <v>127.46</v>
      </c>
      <c r="I58">
        <v>182.51</v>
      </c>
      <c r="J58">
        <v>614.91</v>
      </c>
      <c r="K58">
        <v>-2.2294000000000001E-2</v>
      </c>
      <c r="L58">
        <v>3.7100000000000002E-4</v>
      </c>
      <c r="M58">
        <v>7.8950999999999993E-2</v>
      </c>
      <c r="N58" t="s">
        <v>237</v>
      </c>
    </row>
    <row r="59" spans="1:14">
      <c r="A59">
        <v>278.64999999999998</v>
      </c>
      <c r="B59">
        <v>9.5</v>
      </c>
      <c r="C59">
        <v>1427.2</v>
      </c>
      <c r="D59">
        <v>7.0067000000000003E-4</v>
      </c>
      <c r="E59">
        <v>31.343</v>
      </c>
      <c r="F59">
        <v>31.443999999999999</v>
      </c>
      <c r="G59">
        <v>155.47</v>
      </c>
      <c r="H59">
        <v>127.47</v>
      </c>
      <c r="I59">
        <v>182.49</v>
      </c>
      <c r="J59">
        <v>615.27</v>
      </c>
      <c r="K59">
        <v>-2.2328000000000001E-2</v>
      </c>
      <c r="L59">
        <v>3.7128999999999998E-4</v>
      </c>
      <c r="M59">
        <v>7.8976000000000005E-2</v>
      </c>
      <c r="N59" t="s">
        <v>237</v>
      </c>
    </row>
    <row r="60" spans="1:14">
      <c r="A60">
        <v>278.64999999999998</v>
      </c>
      <c r="B60">
        <v>10</v>
      </c>
      <c r="C60">
        <v>1427.4</v>
      </c>
      <c r="D60">
        <v>7.0058000000000002E-4</v>
      </c>
      <c r="E60">
        <v>31.34</v>
      </c>
      <c r="F60">
        <v>31.446000000000002</v>
      </c>
      <c r="G60">
        <v>155.46</v>
      </c>
      <c r="H60">
        <v>127.47</v>
      </c>
      <c r="I60">
        <v>182.46</v>
      </c>
      <c r="J60">
        <v>615.63</v>
      </c>
      <c r="K60">
        <v>-2.2363000000000001E-2</v>
      </c>
      <c r="L60">
        <v>3.7156999999999999E-4</v>
      </c>
      <c r="M60">
        <v>7.9001000000000002E-2</v>
      </c>
      <c r="N60" t="s">
        <v>237</v>
      </c>
    </row>
    <row r="61" spans="1:14">
      <c r="A61">
        <v>318.45999999999998</v>
      </c>
      <c r="B61">
        <v>1</v>
      </c>
      <c r="C61">
        <v>5.8897000000000004</v>
      </c>
      <c r="D61">
        <v>0.16979</v>
      </c>
      <c r="E61">
        <v>57.728999999999999</v>
      </c>
      <c r="F61">
        <v>60.31</v>
      </c>
      <c r="G61">
        <v>260.51</v>
      </c>
      <c r="H61">
        <v>122.3</v>
      </c>
      <c r="I61">
        <v>131.79</v>
      </c>
      <c r="J61">
        <v>133.52000000000001</v>
      </c>
      <c r="K61">
        <v>1.8807</v>
      </c>
      <c r="L61">
        <v>1.1773999999999999E-5</v>
      </c>
      <c r="M61">
        <v>1.4219000000000001E-2</v>
      </c>
      <c r="N61" t="s">
        <v>238</v>
      </c>
    </row>
    <row r="62" spans="1:14">
      <c r="A62">
        <v>318.45999999999998</v>
      </c>
      <c r="B62">
        <v>1.5</v>
      </c>
      <c r="C62">
        <v>8.9539000000000009</v>
      </c>
      <c r="D62">
        <v>0.11168</v>
      </c>
      <c r="E62">
        <v>57.637</v>
      </c>
      <c r="F62">
        <v>60.183999999999997</v>
      </c>
      <c r="G62">
        <v>256.85000000000002</v>
      </c>
      <c r="H62">
        <v>122.81</v>
      </c>
      <c r="I62">
        <v>132.97</v>
      </c>
      <c r="J62">
        <v>132</v>
      </c>
      <c r="K62">
        <v>1.9173</v>
      </c>
      <c r="L62">
        <v>1.1770000000000001E-5</v>
      </c>
      <c r="M62">
        <v>1.4232E-2</v>
      </c>
      <c r="N62" t="s">
        <v>238</v>
      </c>
    </row>
    <row r="63" spans="1:14">
      <c r="A63">
        <v>318.45999999999998</v>
      </c>
      <c r="B63">
        <v>2</v>
      </c>
      <c r="C63">
        <v>12.106</v>
      </c>
      <c r="D63">
        <v>8.2600999999999994E-2</v>
      </c>
      <c r="E63">
        <v>57.542999999999999</v>
      </c>
      <c r="F63">
        <v>60.055</v>
      </c>
      <c r="G63">
        <v>254.16</v>
      </c>
      <c r="H63">
        <v>123.33</v>
      </c>
      <c r="I63">
        <v>134.24</v>
      </c>
      <c r="J63">
        <v>130.43</v>
      </c>
      <c r="K63">
        <v>1.9563999999999999</v>
      </c>
      <c r="L63">
        <v>1.1768E-5</v>
      </c>
      <c r="M63">
        <v>1.4248E-2</v>
      </c>
      <c r="N63" t="s">
        <v>238</v>
      </c>
    </row>
    <row r="64" spans="1:14">
      <c r="A64">
        <v>318.45999999999998</v>
      </c>
      <c r="B64">
        <v>2.5</v>
      </c>
      <c r="C64">
        <v>15.355</v>
      </c>
      <c r="D64">
        <v>6.5127000000000004E-2</v>
      </c>
      <c r="E64">
        <v>57.445999999999998</v>
      </c>
      <c r="F64">
        <v>59.921999999999997</v>
      </c>
      <c r="G64">
        <v>251.99</v>
      </c>
      <c r="H64">
        <v>123.87</v>
      </c>
      <c r="I64">
        <v>135.61000000000001</v>
      </c>
      <c r="J64">
        <v>128.81</v>
      </c>
      <c r="K64">
        <v>1.9984</v>
      </c>
      <c r="L64">
        <v>1.1770000000000001E-5</v>
      </c>
      <c r="M64">
        <v>1.4269E-2</v>
      </c>
      <c r="N64" t="s">
        <v>238</v>
      </c>
    </row>
    <row r="65" spans="1:14">
      <c r="A65">
        <v>318.45999999999998</v>
      </c>
      <c r="B65">
        <v>3</v>
      </c>
      <c r="C65">
        <v>18.707999999999998</v>
      </c>
      <c r="D65">
        <v>5.3453000000000001E-2</v>
      </c>
      <c r="E65">
        <v>57.345999999999997</v>
      </c>
      <c r="F65">
        <v>59.783999999999999</v>
      </c>
      <c r="G65">
        <v>250.15</v>
      </c>
      <c r="H65">
        <v>124.43</v>
      </c>
      <c r="I65">
        <v>137.09</v>
      </c>
      <c r="J65">
        <v>127.12</v>
      </c>
      <c r="K65">
        <v>2.0438000000000001</v>
      </c>
      <c r="L65">
        <v>1.1775E-5</v>
      </c>
      <c r="M65">
        <v>1.4295E-2</v>
      </c>
      <c r="N65" t="s">
        <v>238</v>
      </c>
    </row>
    <row r="66" spans="1:14">
      <c r="A66">
        <v>318.45999999999998</v>
      </c>
      <c r="B66">
        <v>3.5</v>
      </c>
      <c r="C66">
        <v>22.175999999999998</v>
      </c>
      <c r="D66">
        <v>4.5093000000000001E-2</v>
      </c>
      <c r="E66">
        <v>57.241999999999997</v>
      </c>
      <c r="F66">
        <v>59.640999999999998</v>
      </c>
      <c r="G66">
        <v>248.53</v>
      </c>
      <c r="H66">
        <v>125.01</v>
      </c>
      <c r="I66">
        <v>138.72</v>
      </c>
      <c r="J66">
        <v>125.37</v>
      </c>
      <c r="K66">
        <v>2.093</v>
      </c>
      <c r="L66">
        <v>1.1785E-5</v>
      </c>
      <c r="M66">
        <v>1.4324999999999999E-2</v>
      </c>
      <c r="N66" t="s">
        <v>238</v>
      </c>
    </row>
    <row r="67" spans="1:14">
      <c r="A67">
        <v>318.45999999999998</v>
      </c>
      <c r="B67">
        <v>4</v>
      </c>
      <c r="C67">
        <v>25.771999999999998</v>
      </c>
      <c r="D67">
        <v>3.8802000000000003E-2</v>
      </c>
      <c r="E67">
        <v>57.134</v>
      </c>
      <c r="F67">
        <v>59.493000000000002</v>
      </c>
      <c r="G67">
        <v>247.07</v>
      </c>
      <c r="H67">
        <v>125.62</v>
      </c>
      <c r="I67">
        <v>140.5</v>
      </c>
      <c r="J67">
        <v>123.54</v>
      </c>
      <c r="K67">
        <v>2.1465999999999998</v>
      </c>
      <c r="L67">
        <v>1.1798E-5</v>
      </c>
      <c r="M67">
        <v>1.4363000000000001E-2</v>
      </c>
      <c r="N67" t="s">
        <v>238</v>
      </c>
    </row>
    <row r="68" spans="1:14">
      <c r="A68">
        <v>318.45999999999998</v>
      </c>
      <c r="B68">
        <v>4.5</v>
      </c>
      <c r="C68">
        <v>29.51</v>
      </c>
      <c r="D68">
        <v>3.3887E-2</v>
      </c>
      <c r="E68">
        <v>57.021000000000001</v>
      </c>
      <c r="F68">
        <v>59.338999999999999</v>
      </c>
      <c r="G68">
        <v>245.72</v>
      </c>
      <c r="H68">
        <v>126.25</v>
      </c>
      <c r="I68">
        <v>142.47</v>
      </c>
      <c r="J68">
        <v>121.62</v>
      </c>
      <c r="K68">
        <v>2.2057000000000002</v>
      </c>
      <c r="L68">
        <v>1.1817000000000001E-5</v>
      </c>
      <c r="M68">
        <v>1.4407E-2</v>
      </c>
      <c r="N68" t="s">
        <v>238</v>
      </c>
    </row>
    <row r="69" spans="1:14">
      <c r="A69">
        <v>318.45999999999998</v>
      </c>
      <c r="B69">
        <v>5</v>
      </c>
      <c r="C69">
        <v>33.406999999999996</v>
      </c>
      <c r="D69">
        <v>2.9933999999999999E-2</v>
      </c>
      <c r="E69">
        <v>56.902999999999999</v>
      </c>
      <c r="F69">
        <v>59.179000000000002</v>
      </c>
      <c r="G69">
        <v>244.46</v>
      </c>
      <c r="H69">
        <v>126.91</v>
      </c>
      <c r="I69">
        <v>144.68</v>
      </c>
      <c r="J69">
        <v>119.61</v>
      </c>
      <c r="K69">
        <v>2.2709999999999999</v>
      </c>
      <c r="L69">
        <v>1.184E-5</v>
      </c>
      <c r="M69">
        <v>1.4461E-2</v>
      </c>
      <c r="N69" t="s">
        <v>238</v>
      </c>
    </row>
    <row r="70" spans="1:14">
      <c r="A70">
        <v>318.45999999999998</v>
      </c>
      <c r="B70">
        <v>5.1021000000000001</v>
      </c>
      <c r="C70">
        <v>34.223999999999997</v>
      </c>
      <c r="D70">
        <v>2.9218999999999998E-2</v>
      </c>
      <c r="E70">
        <v>56.878999999999998</v>
      </c>
      <c r="F70">
        <v>59.145000000000003</v>
      </c>
      <c r="G70">
        <v>244.21</v>
      </c>
      <c r="H70">
        <v>127.05</v>
      </c>
      <c r="I70">
        <v>145.16</v>
      </c>
      <c r="J70">
        <v>119.19</v>
      </c>
      <c r="K70">
        <v>2.2852999999999999</v>
      </c>
      <c r="L70">
        <v>1.1846E-5</v>
      </c>
      <c r="M70">
        <v>1.4473E-2</v>
      </c>
      <c r="N70" t="s">
        <v>238</v>
      </c>
    </row>
    <row r="71" spans="1:14">
      <c r="A71">
        <v>318.45999999999998</v>
      </c>
      <c r="B71">
        <v>5.1021000000000001</v>
      </c>
      <c r="C71">
        <v>1286.7</v>
      </c>
      <c r="D71">
        <v>7.7720000000000003E-4</v>
      </c>
      <c r="E71">
        <v>38.869999999999997</v>
      </c>
      <c r="F71">
        <v>38.93</v>
      </c>
      <c r="G71">
        <v>180.73</v>
      </c>
      <c r="H71">
        <v>135.09</v>
      </c>
      <c r="I71">
        <v>195.91</v>
      </c>
      <c r="J71">
        <v>444.48</v>
      </c>
      <c r="K71">
        <v>-1.9880000000000002E-3</v>
      </c>
      <c r="L71">
        <v>2.2116E-4</v>
      </c>
      <c r="M71">
        <v>6.6744999999999999E-2</v>
      </c>
      <c r="N71" t="s">
        <v>237</v>
      </c>
    </row>
    <row r="72" spans="1:14">
      <c r="A72">
        <v>318.45999999999998</v>
      </c>
      <c r="B72">
        <v>5.5</v>
      </c>
      <c r="C72">
        <v>1287</v>
      </c>
      <c r="D72">
        <v>7.7702999999999995E-4</v>
      </c>
      <c r="E72">
        <v>38.866</v>
      </c>
      <c r="F72">
        <v>38.930999999999997</v>
      </c>
      <c r="G72">
        <v>180.71</v>
      </c>
      <c r="H72">
        <v>135.09</v>
      </c>
      <c r="I72">
        <v>195.85</v>
      </c>
      <c r="J72">
        <v>444.96</v>
      </c>
      <c r="K72">
        <v>-2.0888999999999999E-3</v>
      </c>
      <c r="L72">
        <v>2.2136000000000001E-4</v>
      </c>
      <c r="M72">
        <v>6.6775000000000001E-2</v>
      </c>
      <c r="N72" t="s">
        <v>237</v>
      </c>
    </row>
    <row r="73" spans="1:14">
      <c r="A73">
        <v>318.45999999999998</v>
      </c>
      <c r="B73">
        <v>6</v>
      </c>
      <c r="C73">
        <v>1287.3</v>
      </c>
      <c r="D73">
        <v>7.7680999999999996E-4</v>
      </c>
      <c r="E73">
        <v>38.86</v>
      </c>
      <c r="F73">
        <v>38.930999999999997</v>
      </c>
      <c r="G73">
        <v>180.7</v>
      </c>
      <c r="H73">
        <v>135.09</v>
      </c>
      <c r="I73">
        <v>195.77</v>
      </c>
      <c r="J73">
        <v>445.56</v>
      </c>
      <c r="K73">
        <v>-2.2147999999999998E-3</v>
      </c>
      <c r="L73">
        <v>2.2162000000000001E-4</v>
      </c>
      <c r="M73">
        <v>6.6811999999999996E-2</v>
      </c>
      <c r="N73" t="s">
        <v>237</v>
      </c>
    </row>
    <row r="74" spans="1:14">
      <c r="A74">
        <v>318.45999999999998</v>
      </c>
      <c r="B74">
        <v>6.5</v>
      </c>
      <c r="C74">
        <v>1287.7</v>
      </c>
      <c r="D74">
        <v>7.7658999999999996E-4</v>
      </c>
      <c r="E74">
        <v>38.853999999999999</v>
      </c>
      <c r="F74">
        <v>38.930999999999997</v>
      </c>
      <c r="G74">
        <v>180.68</v>
      </c>
      <c r="H74">
        <v>135.09</v>
      </c>
      <c r="I74">
        <v>195.7</v>
      </c>
      <c r="J74">
        <v>446.15</v>
      </c>
      <c r="K74">
        <v>-2.3400000000000001E-3</v>
      </c>
      <c r="L74">
        <v>2.2188000000000001E-4</v>
      </c>
      <c r="M74">
        <v>6.6849000000000006E-2</v>
      </c>
      <c r="N74" t="s">
        <v>237</v>
      </c>
    </row>
    <row r="75" spans="1:14">
      <c r="A75">
        <v>318.45999999999998</v>
      </c>
      <c r="B75">
        <v>7</v>
      </c>
      <c r="C75">
        <v>1288.0999999999999</v>
      </c>
      <c r="D75">
        <v>7.7636999999999997E-4</v>
      </c>
      <c r="E75">
        <v>38.848999999999997</v>
      </c>
      <c r="F75">
        <v>38.930999999999997</v>
      </c>
      <c r="G75">
        <v>180.66</v>
      </c>
      <c r="H75">
        <v>135.09</v>
      </c>
      <c r="I75">
        <v>195.62</v>
      </c>
      <c r="J75">
        <v>446.74</v>
      </c>
      <c r="K75">
        <v>-2.4643E-3</v>
      </c>
      <c r="L75">
        <v>2.2214000000000001E-4</v>
      </c>
      <c r="M75">
        <v>6.6887000000000002E-2</v>
      </c>
      <c r="N75" t="s">
        <v>237</v>
      </c>
    </row>
    <row r="76" spans="1:14">
      <c r="A76">
        <v>318.45999999999998</v>
      </c>
      <c r="B76">
        <v>7.5</v>
      </c>
      <c r="C76">
        <v>1288.4000000000001</v>
      </c>
      <c r="D76">
        <v>7.7614999999999997E-4</v>
      </c>
      <c r="E76">
        <v>38.843000000000004</v>
      </c>
      <c r="F76">
        <v>38.932000000000002</v>
      </c>
      <c r="G76">
        <v>180.64</v>
      </c>
      <c r="H76">
        <v>135.09</v>
      </c>
      <c r="I76">
        <v>195.55</v>
      </c>
      <c r="J76">
        <v>447.34</v>
      </c>
      <c r="K76">
        <v>-2.5877000000000001E-3</v>
      </c>
      <c r="L76">
        <v>2.2238999999999999E-4</v>
      </c>
      <c r="M76">
        <v>6.6923999999999997E-2</v>
      </c>
      <c r="N76" t="s">
        <v>237</v>
      </c>
    </row>
    <row r="77" spans="1:14">
      <c r="A77">
        <v>318.45999999999998</v>
      </c>
      <c r="B77">
        <v>8</v>
      </c>
      <c r="C77">
        <v>1288.8</v>
      </c>
      <c r="D77">
        <v>7.7592999999999998E-4</v>
      </c>
      <c r="E77">
        <v>38.837000000000003</v>
      </c>
      <c r="F77">
        <v>38.932000000000002</v>
      </c>
      <c r="G77">
        <v>180.63</v>
      </c>
      <c r="H77">
        <v>135.09</v>
      </c>
      <c r="I77">
        <v>195.47</v>
      </c>
      <c r="J77">
        <v>447.93</v>
      </c>
      <c r="K77">
        <v>-2.7103000000000001E-3</v>
      </c>
      <c r="L77">
        <v>2.2264999999999999E-4</v>
      </c>
      <c r="M77">
        <v>6.6961000000000007E-2</v>
      </c>
      <c r="N77" t="s">
        <v>237</v>
      </c>
    </row>
    <row r="78" spans="1:14">
      <c r="A78">
        <v>318.45999999999998</v>
      </c>
      <c r="B78">
        <v>8.5</v>
      </c>
      <c r="C78">
        <v>1289.0999999999999</v>
      </c>
      <c r="D78">
        <v>7.7570999999999998E-4</v>
      </c>
      <c r="E78">
        <v>38.832000000000001</v>
      </c>
      <c r="F78">
        <v>38.932000000000002</v>
      </c>
      <c r="G78">
        <v>180.61</v>
      </c>
      <c r="H78">
        <v>135.09</v>
      </c>
      <c r="I78">
        <v>195.4</v>
      </c>
      <c r="J78">
        <v>448.51</v>
      </c>
      <c r="K78">
        <v>-2.8322E-3</v>
      </c>
      <c r="L78">
        <v>2.2290999999999999E-4</v>
      </c>
      <c r="M78">
        <v>6.6998000000000002E-2</v>
      </c>
      <c r="N78" t="s">
        <v>237</v>
      </c>
    </row>
    <row r="79" spans="1:14">
      <c r="A79">
        <v>318.45999999999998</v>
      </c>
      <c r="B79">
        <v>9</v>
      </c>
      <c r="C79">
        <v>1289.5</v>
      </c>
      <c r="D79">
        <v>7.7550000000000004E-4</v>
      </c>
      <c r="E79">
        <v>38.826000000000001</v>
      </c>
      <c r="F79">
        <v>38.932000000000002</v>
      </c>
      <c r="G79">
        <v>180.59</v>
      </c>
      <c r="H79">
        <v>135.08000000000001</v>
      </c>
      <c r="I79">
        <v>195.32</v>
      </c>
      <c r="J79">
        <v>449.1</v>
      </c>
      <c r="K79">
        <v>-2.9532E-3</v>
      </c>
      <c r="L79">
        <v>2.2316999999999999E-4</v>
      </c>
      <c r="M79">
        <v>6.7034999999999997E-2</v>
      </c>
      <c r="N79" t="s">
        <v>237</v>
      </c>
    </row>
    <row r="80" spans="1:14">
      <c r="A80">
        <v>318.45999999999998</v>
      </c>
      <c r="B80">
        <v>9.5</v>
      </c>
      <c r="C80">
        <v>1289.9000000000001</v>
      </c>
      <c r="D80">
        <v>7.7528000000000004E-4</v>
      </c>
      <c r="E80">
        <v>38.820999999999998</v>
      </c>
      <c r="F80">
        <v>38.933</v>
      </c>
      <c r="G80">
        <v>180.57</v>
      </c>
      <c r="H80">
        <v>135.08000000000001</v>
      </c>
      <c r="I80">
        <v>195.25</v>
      </c>
      <c r="J80">
        <v>449.68</v>
      </c>
      <c r="K80">
        <v>-3.0734E-3</v>
      </c>
      <c r="L80">
        <v>2.2342E-4</v>
      </c>
      <c r="M80">
        <v>6.7072000000000007E-2</v>
      </c>
      <c r="N80" t="s">
        <v>237</v>
      </c>
    </row>
    <row r="81" spans="1:14">
      <c r="A81">
        <v>318.45999999999998</v>
      </c>
      <c r="B81">
        <v>10</v>
      </c>
      <c r="C81">
        <v>1290.2</v>
      </c>
      <c r="D81">
        <v>7.7506999999999999E-4</v>
      </c>
      <c r="E81">
        <v>38.814999999999998</v>
      </c>
      <c r="F81">
        <v>38.933</v>
      </c>
      <c r="G81">
        <v>180.56</v>
      </c>
      <c r="H81">
        <v>135.08000000000001</v>
      </c>
      <c r="I81">
        <v>195.18</v>
      </c>
      <c r="J81">
        <v>450.27</v>
      </c>
      <c r="K81">
        <v>-3.1928999999999998E-3</v>
      </c>
      <c r="L81">
        <v>2.2368E-4</v>
      </c>
      <c r="M81">
        <v>6.7108000000000001E-2</v>
      </c>
      <c r="N81" t="s">
        <v>237</v>
      </c>
    </row>
    <row r="82" spans="1:14">
      <c r="A82">
        <v>358.26</v>
      </c>
      <c r="B82">
        <v>1</v>
      </c>
      <c r="C82">
        <v>5.1882000000000001</v>
      </c>
      <c r="D82">
        <v>0.19275</v>
      </c>
      <c r="E82">
        <v>62.805999999999997</v>
      </c>
      <c r="F82">
        <v>65.736999999999995</v>
      </c>
      <c r="G82">
        <v>276.56</v>
      </c>
      <c r="H82">
        <v>131.91</v>
      </c>
      <c r="I82">
        <v>140.96</v>
      </c>
      <c r="J82">
        <v>142.33000000000001</v>
      </c>
      <c r="K82">
        <v>1.2609999999999999</v>
      </c>
      <c r="L82">
        <v>1.3271000000000001E-5</v>
      </c>
      <c r="M82">
        <v>1.7735999999999998E-2</v>
      </c>
      <c r="N82" t="s">
        <v>238</v>
      </c>
    </row>
    <row r="83" spans="1:14">
      <c r="A83">
        <v>358.26</v>
      </c>
      <c r="B83">
        <v>1.5</v>
      </c>
      <c r="C83">
        <v>7.8482000000000003</v>
      </c>
      <c r="D83">
        <v>0.12742000000000001</v>
      </c>
      <c r="E83">
        <v>62.741</v>
      </c>
      <c r="F83">
        <v>65.647000000000006</v>
      </c>
      <c r="G83">
        <v>273</v>
      </c>
      <c r="H83">
        <v>132.19999999999999</v>
      </c>
      <c r="I83">
        <v>141.65</v>
      </c>
      <c r="J83">
        <v>141.31</v>
      </c>
      <c r="K83">
        <v>1.2756000000000001</v>
      </c>
      <c r="L83">
        <v>1.3277E-5</v>
      </c>
      <c r="M83">
        <v>1.7757999999999999E-2</v>
      </c>
      <c r="N83" t="s">
        <v>238</v>
      </c>
    </row>
    <row r="84" spans="1:14">
      <c r="A84">
        <v>358.26</v>
      </c>
      <c r="B84">
        <v>2</v>
      </c>
      <c r="C84">
        <v>10.555</v>
      </c>
      <c r="D84">
        <v>9.4742999999999994E-2</v>
      </c>
      <c r="E84">
        <v>62.674999999999997</v>
      </c>
      <c r="F84">
        <v>65.555999999999997</v>
      </c>
      <c r="G84">
        <v>270.42</v>
      </c>
      <c r="H84">
        <v>132.49</v>
      </c>
      <c r="I84">
        <v>142.37</v>
      </c>
      <c r="J84">
        <v>140.27000000000001</v>
      </c>
      <c r="K84">
        <v>1.2907</v>
      </c>
      <c r="L84">
        <v>1.3285000000000001E-5</v>
      </c>
      <c r="M84">
        <v>1.7781000000000002E-2</v>
      </c>
      <c r="N84" t="s">
        <v>238</v>
      </c>
    </row>
    <row r="85" spans="1:14">
      <c r="A85">
        <v>358.26</v>
      </c>
      <c r="B85">
        <v>2.5</v>
      </c>
      <c r="C85">
        <v>13.311</v>
      </c>
      <c r="D85">
        <v>7.5128E-2</v>
      </c>
      <c r="E85">
        <v>62.607999999999997</v>
      </c>
      <c r="F85">
        <v>65.462999999999994</v>
      </c>
      <c r="G85">
        <v>268.38</v>
      </c>
      <c r="H85">
        <v>132.80000000000001</v>
      </c>
      <c r="I85">
        <v>143.13</v>
      </c>
      <c r="J85">
        <v>139.21</v>
      </c>
      <c r="K85">
        <v>1.3063</v>
      </c>
      <c r="L85">
        <v>1.3294E-5</v>
      </c>
      <c r="M85">
        <v>1.7807E-2</v>
      </c>
      <c r="N85" t="s">
        <v>238</v>
      </c>
    </row>
    <row r="86" spans="1:14">
      <c r="A86">
        <v>358.26</v>
      </c>
      <c r="B86">
        <v>3</v>
      </c>
      <c r="C86">
        <v>16.117999999999999</v>
      </c>
      <c r="D86">
        <v>6.2044000000000002E-2</v>
      </c>
      <c r="E86">
        <v>62.539000000000001</v>
      </c>
      <c r="F86">
        <v>65.369</v>
      </c>
      <c r="G86">
        <v>266.67</v>
      </c>
      <c r="H86">
        <v>133.1</v>
      </c>
      <c r="I86">
        <v>143.91999999999999</v>
      </c>
      <c r="J86">
        <v>138.13</v>
      </c>
      <c r="K86">
        <v>1.3226</v>
      </c>
      <c r="L86">
        <v>1.3305999999999999E-5</v>
      </c>
      <c r="M86">
        <v>1.7835E-2</v>
      </c>
      <c r="N86" t="s">
        <v>238</v>
      </c>
    </row>
    <row r="87" spans="1:14">
      <c r="A87">
        <v>358.26</v>
      </c>
      <c r="B87">
        <v>3.5</v>
      </c>
      <c r="C87">
        <v>18.978999999999999</v>
      </c>
      <c r="D87">
        <v>5.2691000000000002E-2</v>
      </c>
      <c r="E87">
        <v>62.469000000000001</v>
      </c>
      <c r="F87">
        <v>65.272999999999996</v>
      </c>
      <c r="G87">
        <v>265.19</v>
      </c>
      <c r="H87">
        <v>133.41999999999999</v>
      </c>
      <c r="I87">
        <v>144.75</v>
      </c>
      <c r="J87">
        <v>137.03</v>
      </c>
      <c r="K87">
        <v>1.3395999999999999</v>
      </c>
      <c r="L87">
        <v>1.332E-5</v>
      </c>
      <c r="M87">
        <v>1.7864999999999999E-2</v>
      </c>
      <c r="N87" t="s">
        <v>238</v>
      </c>
    </row>
    <row r="88" spans="1:14">
      <c r="A88">
        <v>358.26</v>
      </c>
      <c r="B88">
        <v>4</v>
      </c>
      <c r="C88">
        <v>21.896999999999998</v>
      </c>
      <c r="D88">
        <v>4.5669000000000001E-2</v>
      </c>
      <c r="E88">
        <v>62.398000000000003</v>
      </c>
      <c r="F88">
        <v>65.174999999999997</v>
      </c>
      <c r="G88">
        <v>263.87</v>
      </c>
      <c r="H88">
        <v>133.75</v>
      </c>
      <c r="I88">
        <v>145.63</v>
      </c>
      <c r="J88">
        <v>135.9</v>
      </c>
      <c r="K88">
        <v>1.3572</v>
      </c>
      <c r="L88">
        <v>1.3336000000000001E-5</v>
      </c>
      <c r="M88">
        <v>1.7898000000000001E-2</v>
      </c>
      <c r="N88" t="s">
        <v>238</v>
      </c>
    </row>
    <row r="89" spans="1:14">
      <c r="A89">
        <v>358.26</v>
      </c>
      <c r="B89">
        <v>4.5</v>
      </c>
      <c r="C89">
        <v>24.875</v>
      </c>
      <c r="D89">
        <v>4.0201000000000001E-2</v>
      </c>
      <c r="E89">
        <v>62.325000000000003</v>
      </c>
      <c r="F89">
        <v>65.075000000000003</v>
      </c>
      <c r="G89">
        <v>262.69</v>
      </c>
      <c r="H89">
        <v>134.08000000000001</v>
      </c>
      <c r="I89">
        <v>146.55000000000001</v>
      </c>
      <c r="J89">
        <v>134.76</v>
      </c>
      <c r="K89">
        <v>1.3755999999999999</v>
      </c>
      <c r="L89">
        <v>1.3355E-5</v>
      </c>
      <c r="M89">
        <v>1.7933999999999999E-2</v>
      </c>
      <c r="N89" t="s">
        <v>238</v>
      </c>
    </row>
    <row r="90" spans="1:14">
      <c r="A90">
        <v>358.26</v>
      </c>
      <c r="B90">
        <v>5</v>
      </c>
      <c r="C90">
        <v>27.917000000000002</v>
      </c>
      <c r="D90">
        <v>3.5820999999999999E-2</v>
      </c>
      <c r="E90">
        <v>62.25</v>
      </c>
      <c r="F90">
        <v>64.972999999999999</v>
      </c>
      <c r="G90">
        <v>261.60000000000002</v>
      </c>
      <c r="H90">
        <v>134.43</v>
      </c>
      <c r="I90">
        <v>147.53</v>
      </c>
      <c r="J90">
        <v>133.59</v>
      </c>
      <c r="K90">
        <v>1.3948</v>
      </c>
      <c r="L90">
        <v>1.3376E-5</v>
      </c>
      <c r="M90">
        <v>1.7972999999999999E-2</v>
      </c>
      <c r="N90" t="s">
        <v>238</v>
      </c>
    </row>
    <row r="91" spans="1:14">
      <c r="A91">
        <v>358.26</v>
      </c>
      <c r="B91">
        <v>5.5</v>
      </c>
      <c r="C91">
        <v>31.026</v>
      </c>
      <c r="D91">
        <v>3.2231000000000003E-2</v>
      </c>
      <c r="E91">
        <v>62.173999999999999</v>
      </c>
      <c r="F91">
        <v>64.869</v>
      </c>
      <c r="G91">
        <v>260.58999999999997</v>
      </c>
      <c r="H91">
        <v>134.78</v>
      </c>
      <c r="I91">
        <v>148.57</v>
      </c>
      <c r="J91">
        <v>132.4</v>
      </c>
      <c r="K91">
        <v>1.4149</v>
      </c>
      <c r="L91">
        <v>1.34E-5</v>
      </c>
      <c r="M91">
        <v>1.8013999999999999E-2</v>
      </c>
      <c r="N91" t="s">
        <v>238</v>
      </c>
    </row>
    <row r="92" spans="1:14">
      <c r="A92">
        <v>358.26</v>
      </c>
      <c r="B92">
        <v>6</v>
      </c>
      <c r="C92">
        <v>34.206000000000003</v>
      </c>
      <c r="D92">
        <v>2.9234E-2</v>
      </c>
      <c r="E92">
        <v>62.095999999999997</v>
      </c>
      <c r="F92">
        <v>64.763000000000005</v>
      </c>
      <c r="G92">
        <v>259.64</v>
      </c>
      <c r="H92">
        <v>135.15</v>
      </c>
      <c r="I92">
        <v>149.66999999999999</v>
      </c>
      <c r="J92">
        <v>131.16999999999999</v>
      </c>
      <c r="K92">
        <v>1.4359999999999999</v>
      </c>
      <c r="L92">
        <v>1.3426E-5</v>
      </c>
      <c r="M92">
        <v>1.806E-2</v>
      </c>
      <c r="N92" t="s">
        <v>238</v>
      </c>
    </row>
    <row r="93" spans="1:14">
      <c r="A93">
        <v>358.26</v>
      </c>
      <c r="B93">
        <v>6.5</v>
      </c>
      <c r="C93">
        <v>37.463000000000001</v>
      </c>
      <c r="D93">
        <v>2.6693000000000001E-2</v>
      </c>
      <c r="E93">
        <v>62.015999999999998</v>
      </c>
      <c r="F93">
        <v>64.653999999999996</v>
      </c>
      <c r="G93">
        <v>258.74</v>
      </c>
      <c r="H93">
        <v>135.53</v>
      </c>
      <c r="I93">
        <v>150.84</v>
      </c>
      <c r="J93">
        <v>129.91999999999999</v>
      </c>
      <c r="K93">
        <v>1.4581999999999999</v>
      </c>
      <c r="L93">
        <v>1.3455000000000001E-5</v>
      </c>
      <c r="M93">
        <v>1.8109E-2</v>
      </c>
      <c r="N93" t="s">
        <v>238</v>
      </c>
    </row>
    <row r="94" spans="1:14">
      <c r="A94">
        <v>358.26</v>
      </c>
      <c r="B94">
        <v>7</v>
      </c>
      <c r="C94">
        <v>40.801000000000002</v>
      </c>
      <c r="D94">
        <v>2.4509E-2</v>
      </c>
      <c r="E94">
        <v>61.935000000000002</v>
      </c>
      <c r="F94">
        <v>64.543000000000006</v>
      </c>
      <c r="G94">
        <v>257.89</v>
      </c>
      <c r="H94">
        <v>135.93</v>
      </c>
      <c r="I94">
        <v>152.09</v>
      </c>
      <c r="J94">
        <v>128.63999999999999</v>
      </c>
      <c r="K94">
        <v>1.4814000000000001</v>
      </c>
      <c r="L94">
        <v>1.3488E-5</v>
      </c>
      <c r="M94">
        <v>1.8162000000000001E-2</v>
      </c>
      <c r="N94" t="s">
        <v>238</v>
      </c>
    </row>
    <row r="95" spans="1:14">
      <c r="A95">
        <v>358.26</v>
      </c>
      <c r="B95">
        <v>7.5</v>
      </c>
      <c r="C95">
        <v>44.225999999999999</v>
      </c>
      <c r="D95">
        <v>2.2610999999999999E-2</v>
      </c>
      <c r="E95">
        <v>61.850999999999999</v>
      </c>
      <c r="F95">
        <v>64.429000000000002</v>
      </c>
      <c r="G95">
        <v>257.07</v>
      </c>
      <c r="H95">
        <v>136.34</v>
      </c>
      <c r="I95">
        <v>153.43</v>
      </c>
      <c r="J95">
        <v>127.33</v>
      </c>
      <c r="K95">
        <v>1.506</v>
      </c>
      <c r="L95">
        <v>1.3524E-5</v>
      </c>
      <c r="M95">
        <v>1.822E-2</v>
      </c>
      <c r="N95" t="s">
        <v>238</v>
      </c>
    </row>
    <row r="96" spans="1:14">
      <c r="A96">
        <v>358.26</v>
      </c>
      <c r="B96">
        <v>8</v>
      </c>
      <c r="C96">
        <v>47.744999999999997</v>
      </c>
      <c r="D96">
        <v>2.0944999999999998E-2</v>
      </c>
      <c r="E96">
        <v>61.764000000000003</v>
      </c>
      <c r="F96">
        <v>64.311999999999998</v>
      </c>
      <c r="G96">
        <v>256.27999999999997</v>
      </c>
      <c r="H96">
        <v>136.76</v>
      </c>
      <c r="I96">
        <v>154.88</v>
      </c>
      <c r="J96">
        <v>125.98</v>
      </c>
      <c r="K96">
        <v>1.5319</v>
      </c>
      <c r="L96">
        <v>1.3563E-5</v>
      </c>
      <c r="M96">
        <v>1.8283000000000001E-2</v>
      </c>
      <c r="N96" t="s">
        <v>238</v>
      </c>
    </row>
    <row r="97" spans="1:14">
      <c r="A97">
        <v>358.26</v>
      </c>
      <c r="B97">
        <v>8.5</v>
      </c>
      <c r="C97">
        <v>51.363999999999997</v>
      </c>
      <c r="D97">
        <v>1.9469E-2</v>
      </c>
      <c r="E97">
        <v>61.676000000000002</v>
      </c>
      <c r="F97">
        <v>64.191999999999993</v>
      </c>
      <c r="G97">
        <v>255.52</v>
      </c>
      <c r="H97">
        <v>137.21</v>
      </c>
      <c r="I97">
        <v>156.44</v>
      </c>
      <c r="J97">
        <v>124.59</v>
      </c>
      <c r="K97">
        <v>1.5593999999999999</v>
      </c>
      <c r="L97">
        <v>1.3606E-5</v>
      </c>
      <c r="M97">
        <v>1.8350999999999999E-2</v>
      </c>
      <c r="N97" t="s">
        <v>238</v>
      </c>
    </row>
    <row r="98" spans="1:14">
      <c r="A98">
        <v>358.26</v>
      </c>
      <c r="B98">
        <v>9</v>
      </c>
      <c r="C98">
        <v>55.093000000000004</v>
      </c>
      <c r="D98">
        <v>1.8151E-2</v>
      </c>
      <c r="E98">
        <v>61.584000000000003</v>
      </c>
      <c r="F98">
        <v>64.067999999999998</v>
      </c>
      <c r="G98">
        <v>254.77</v>
      </c>
      <c r="H98">
        <v>137.68</v>
      </c>
      <c r="I98">
        <v>158.13</v>
      </c>
      <c r="J98">
        <v>123.16</v>
      </c>
      <c r="K98">
        <v>1.5886</v>
      </c>
      <c r="L98">
        <v>1.3653E-5</v>
      </c>
      <c r="M98">
        <v>1.8426000000000001E-2</v>
      </c>
      <c r="N98" t="s">
        <v>238</v>
      </c>
    </row>
    <row r="99" spans="1:14">
      <c r="A99">
        <v>358.26</v>
      </c>
      <c r="B99">
        <v>9.5</v>
      </c>
      <c r="C99">
        <v>58.94</v>
      </c>
      <c r="D99">
        <v>1.6966999999999999E-2</v>
      </c>
      <c r="E99">
        <v>61.49</v>
      </c>
      <c r="F99">
        <v>63.94</v>
      </c>
      <c r="G99">
        <v>254.05</v>
      </c>
      <c r="H99">
        <v>138.16999999999999</v>
      </c>
      <c r="I99">
        <v>159.97999999999999</v>
      </c>
      <c r="J99">
        <v>121.69</v>
      </c>
      <c r="K99">
        <v>1.6197999999999999</v>
      </c>
      <c r="L99">
        <v>1.3704E-5</v>
      </c>
      <c r="M99">
        <v>1.8506999999999999E-2</v>
      </c>
      <c r="N99" t="s">
        <v>238</v>
      </c>
    </row>
    <row r="100" spans="1:14">
      <c r="A100">
        <v>358.26</v>
      </c>
      <c r="B100">
        <v>10</v>
      </c>
      <c r="C100">
        <v>62.915999999999997</v>
      </c>
      <c r="D100">
        <v>1.5893999999999998E-2</v>
      </c>
      <c r="E100">
        <v>61.392000000000003</v>
      </c>
      <c r="F100">
        <v>63.808999999999997</v>
      </c>
      <c r="G100">
        <v>253.33</v>
      </c>
      <c r="H100">
        <v>138.69</v>
      </c>
      <c r="I100">
        <v>162</v>
      </c>
      <c r="J100">
        <v>120.16</v>
      </c>
      <c r="K100">
        <v>1.6531</v>
      </c>
      <c r="L100">
        <v>1.376E-5</v>
      </c>
      <c r="M100">
        <v>1.8596999999999999E-2</v>
      </c>
      <c r="N100" t="s">
        <v>238</v>
      </c>
    </row>
    <row r="101" spans="1:14">
      <c r="A101">
        <v>398.07</v>
      </c>
      <c r="B101">
        <v>1</v>
      </c>
      <c r="C101">
        <v>4.6447000000000003</v>
      </c>
      <c r="D101">
        <v>0.21529999999999999</v>
      </c>
      <c r="E101">
        <v>68.266000000000005</v>
      </c>
      <c r="F101">
        <v>71.539000000000001</v>
      </c>
      <c r="G101">
        <v>291.91000000000003</v>
      </c>
      <c r="H101">
        <v>141.83000000000001</v>
      </c>
      <c r="I101">
        <v>150.65</v>
      </c>
      <c r="J101">
        <v>150.38</v>
      </c>
      <c r="K101">
        <v>0.89483999999999997</v>
      </c>
      <c r="L101">
        <v>1.4722000000000001E-5</v>
      </c>
      <c r="M101">
        <v>2.1689E-2</v>
      </c>
      <c r="N101" t="s">
        <v>238</v>
      </c>
    </row>
    <row r="102" spans="1:14">
      <c r="A102">
        <v>398.07</v>
      </c>
      <c r="B102">
        <v>1.5</v>
      </c>
      <c r="C102">
        <v>7.0064000000000002</v>
      </c>
      <c r="D102">
        <v>0.14273</v>
      </c>
      <c r="E102">
        <v>68.216999999999999</v>
      </c>
      <c r="F102">
        <v>71.471999999999994</v>
      </c>
      <c r="G102">
        <v>288.41000000000003</v>
      </c>
      <c r="H102">
        <v>142</v>
      </c>
      <c r="I102">
        <v>151.09</v>
      </c>
      <c r="J102">
        <v>149.66</v>
      </c>
      <c r="K102">
        <v>0.90110999999999997</v>
      </c>
      <c r="L102">
        <v>1.4734E-5</v>
      </c>
      <c r="M102">
        <v>2.1718999999999999E-2</v>
      </c>
      <c r="N102" t="s">
        <v>238</v>
      </c>
    </row>
    <row r="103" spans="1:14">
      <c r="A103">
        <v>398.07</v>
      </c>
      <c r="B103">
        <v>2</v>
      </c>
      <c r="C103">
        <v>9.3953000000000007</v>
      </c>
      <c r="D103">
        <v>0.10644000000000001</v>
      </c>
      <c r="E103">
        <v>68.167000000000002</v>
      </c>
      <c r="F103">
        <v>71.403000000000006</v>
      </c>
      <c r="G103">
        <v>285.89</v>
      </c>
      <c r="H103">
        <v>142.18</v>
      </c>
      <c r="I103">
        <v>151.53</v>
      </c>
      <c r="J103">
        <v>148.93</v>
      </c>
      <c r="K103">
        <v>0.90751000000000004</v>
      </c>
      <c r="L103">
        <v>1.4747E-5</v>
      </c>
      <c r="M103">
        <v>2.1749999999999999E-2</v>
      </c>
      <c r="N103" t="s">
        <v>238</v>
      </c>
    </row>
    <row r="104" spans="1:14">
      <c r="A104">
        <v>398.07</v>
      </c>
      <c r="B104">
        <v>2.5</v>
      </c>
      <c r="C104">
        <v>11.811999999999999</v>
      </c>
      <c r="D104">
        <v>8.4657999999999997E-2</v>
      </c>
      <c r="E104">
        <v>68.116</v>
      </c>
      <c r="F104">
        <v>71.334000000000003</v>
      </c>
      <c r="G104">
        <v>283.91000000000003</v>
      </c>
      <c r="H104">
        <v>142.35</v>
      </c>
      <c r="I104">
        <v>152</v>
      </c>
      <c r="J104">
        <v>148.19</v>
      </c>
      <c r="K104">
        <v>0.91403999999999996</v>
      </c>
      <c r="L104">
        <v>1.4762E-5</v>
      </c>
      <c r="M104">
        <v>2.1780999999999998E-2</v>
      </c>
      <c r="N104" t="s">
        <v>238</v>
      </c>
    </row>
    <row r="105" spans="1:14">
      <c r="A105">
        <v>398.07</v>
      </c>
      <c r="B105">
        <v>3</v>
      </c>
      <c r="C105">
        <v>14.257999999999999</v>
      </c>
      <c r="D105">
        <v>7.0137000000000005E-2</v>
      </c>
      <c r="E105">
        <v>68.064999999999998</v>
      </c>
      <c r="F105">
        <v>71.263999999999996</v>
      </c>
      <c r="G105">
        <v>282.26</v>
      </c>
      <c r="H105">
        <v>142.53</v>
      </c>
      <c r="I105">
        <v>152.47</v>
      </c>
      <c r="J105">
        <v>147.44</v>
      </c>
      <c r="K105">
        <v>0.92069999999999996</v>
      </c>
      <c r="L105">
        <v>1.4776999999999999E-5</v>
      </c>
      <c r="M105">
        <v>2.1814E-2</v>
      </c>
      <c r="N105" t="s">
        <v>238</v>
      </c>
    </row>
    <row r="106" spans="1:14">
      <c r="A106">
        <v>398.07</v>
      </c>
      <c r="B106">
        <v>3.5</v>
      </c>
      <c r="C106">
        <v>16.733000000000001</v>
      </c>
      <c r="D106">
        <v>5.9762000000000003E-2</v>
      </c>
      <c r="E106">
        <v>68.013999999999996</v>
      </c>
      <c r="F106">
        <v>71.194000000000003</v>
      </c>
      <c r="G106">
        <v>280.85000000000002</v>
      </c>
      <c r="H106">
        <v>142.71</v>
      </c>
      <c r="I106">
        <v>152.96</v>
      </c>
      <c r="J106">
        <v>146.69</v>
      </c>
      <c r="K106">
        <v>0.92749999999999999</v>
      </c>
      <c r="L106">
        <v>1.4795E-5</v>
      </c>
      <c r="M106">
        <v>2.1847999999999999E-2</v>
      </c>
      <c r="N106" t="s">
        <v>238</v>
      </c>
    </row>
    <row r="107" spans="1:14">
      <c r="A107">
        <v>398.07</v>
      </c>
      <c r="B107">
        <v>4</v>
      </c>
      <c r="C107">
        <v>19.239000000000001</v>
      </c>
      <c r="D107">
        <v>5.1978000000000003E-2</v>
      </c>
      <c r="E107">
        <v>67.960999999999999</v>
      </c>
      <c r="F107">
        <v>71.122</v>
      </c>
      <c r="G107">
        <v>279.61</v>
      </c>
      <c r="H107">
        <v>142.9</v>
      </c>
      <c r="I107">
        <v>153.47</v>
      </c>
      <c r="J107">
        <v>145.94</v>
      </c>
      <c r="K107">
        <v>0.93444000000000005</v>
      </c>
      <c r="L107">
        <v>1.4814000000000001E-5</v>
      </c>
      <c r="M107">
        <v>2.1884000000000001E-2</v>
      </c>
      <c r="N107" t="s">
        <v>238</v>
      </c>
    </row>
    <row r="108" spans="1:14">
      <c r="A108">
        <v>398.07</v>
      </c>
      <c r="B108">
        <v>4.5</v>
      </c>
      <c r="C108">
        <v>21.776</v>
      </c>
      <c r="D108">
        <v>4.5921999999999998E-2</v>
      </c>
      <c r="E108">
        <v>67.908000000000001</v>
      </c>
      <c r="F108">
        <v>71.05</v>
      </c>
      <c r="G108">
        <v>278.49</v>
      </c>
      <c r="H108">
        <v>143.09</v>
      </c>
      <c r="I108">
        <v>153.99</v>
      </c>
      <c r="J108">
        <v>145.16999999999999</v>
      </c>
      <c r="K108">
        <v>0.94152999999999998</v>
      </c>
      <c r="L108">
        <v>1.4834000000000001E-5</v>
      </c>
      <c r="M108">
        <v>2.1919999999999999E-2</v>
      </c>
      <c r="N108" t="s">
        <v>238</v>
      </c>
    </row>
    <row r="109" spans="1:14">
      <c r="A109">
        <v>398.07</v>
      </c>
      <c r="B109">
        <v>5</v>
      </c>
      <c r="C109">
        <v>24.346</v>
      </c>
      <c r="D109">
        <v>4.1075E-2</v>
      </c>
      <c r="E109">
        <v>67.855000000000004</v>
      </c>
      <c r="F109">
        <v>70.977000000000004</v>
      </c>
      <c r="G109">
        <v>277.48</v>
      </c>
      <c r="H109">
        <v>143.28</v>
      </c>
      <c r="I109">
        <v>154.53</v>
      </c>
      <c r="J109">
        <v>144.4</v>
      </c>
      <c r="K109">
        <v>0.94877999999999996</v>
      </c>
      <c r="L109">
        <v>1.4856E-5</v>
      </c>
      <c r="M109">
        <v>2.1957999999999998E-2</v>
      </c>
      <c r="N109" t="s">
        <v>238</v>
      </c>
    </row>
    <row r="110" spans="1:14">
      <c r="A110">
        <v>398.07</v>
      </c>
      <c r="B110">
        <v>5.5</v>
      </c>
      <c r="C110">
        <v>26.949000000000002</v>
      </c>
      <c r="D110">
        <v>3.7107000000000001E-2</v>
      </c>
      <c r="E110">
        <v>67.801000000000002</v>
      </c>
      <c r="F110">
        <v>70.903999999999996</v>
      </c>
      <c r="G110">
        <v>276.55</v>
      </c>
      <c r="H110">
        <v>143.47</v>
      </c>
      <c r="I110">
        <v>155.09</v>
      </c>
      <c r="J110">
        <v>143.62</v>
      </c>
      <c r="K110">
        <v>0.95618000000000003</v>
      </c>
      <c r="L110">
        <v>1.4878999999999999E-5</v>
      </c>
      <c r="M110">
        <v>2.1998E-2</v>
      </c>
      <c r="N110" t="s">
        <v>238</v>
      </c>
    </row>
    <row r="111" spans="1:14">
      <c r="A111">
        <v>398.07</v>
      </c>
      <c r="B111">
        <v>6</v>
      </c>
      <c r="C111">
        <v>29.587</v>
      </c>
      <c r="D111">
        <v>3.3799000000000003E-2</v>
      </c>
      <c r="E111">
        <v>67.745999999999995</v>
      </c>
      <c r="F111">
        <v>70.828999999999994</v>
      </c>
      <c r="G111">
        <v>275.69</v>
      </c>
      <c r="H111">
        <v>143.66999999999999</v>
      </c>
      <c r="I111">
        <v>155.66999999999999</v>
      </c>
      <c r="J111">
        <v>142.83000000000001</v>
      </c>
      <c r="K111">
        <v>0.96375</v>
      </c>
      <c r="L111">
        <v>1.4904E-5</v>
      </c>
      <c r="M111">
        <v>2.2037999999999999E-2</v>
      </c>
      <c r="N111" t="s">
        <v>238</v>
      </c>
    </row>
    <row r="112" spans="1:14">
      <c r="A112">
        <v>398.07</v>
      </c>
      <c r="B112">
        <v>6.5</v>
      </c>
      <c r="C112">
        <v>32.261000000000003</v>
      </c>
      <c r="D112">
        <v>3.0997E-2</v>
      </c>
      <c r="E112">
        <v>67.69</v>
      </c>
      <c r="F112">
        <v>70.754000000000005</v>
      </c>
      <c r="G112">
        <v>274.88</v>
      </c>
      <c r="H112">
        <v>143.87</v>
      </c>
      <c r="I112">
        <v>156.27000000000001</v>
      </c>
      <c r="J112">
        <v>142.04</v>
      </c>
      <c r="K112">
        <v>0.97148999999999996</v>
      </c>
      <c r="L112">
        <v>1.4931E-5</v>
      </c>
      <c r="M112">
        <v>2.2079999999999999E-2</v>
      </c>
      <c r="N112" t="s">
        <v>238</v>
      </c>
    </row>
    <row r="113" spans="1:14">
      <c r="A113">
        <v>398.07</v>
      </c>
      <c r="B113">
        <v>7</v>
      </c>
      <c r="C113">
        <v>34.970999999999997</v>
      </c>
      <c r="D113">
        <v>2.8594999999999999E-2</v>
      </c>
      <c r="E113">
        <v>67.634</v>
      </c>
      <c r="F113">
        <v>70.677000000000007</v>
      </c>
      <c r="G113">
        <v>274.12</v>
      </c>
      <c r="H113">
        <v>144.07</v>
      </c>
      <c r="I113">
        <v>156.88999999999999</v>
      </c>
      <c r="J113">
        <v>141.24</v>
      </c>
      <c r="K113">
        <v>0.97941</v>
      </c>
      <c r="L113">
        <v>1.4959E-5</v>
      </c>
      <c r="M113">
        <v>2.2124000000000001E-2</v>
      </c>
      <c r="N113" t="s">
        <v>238</v>
      </c>
    </row>
    <row r="114" spans="1:14">
      <c r="A114">
        <v>398.07</v>
      </c>
      <c r="B114">
        <v>7.5</v>
      </c>
      <c r="C114">
        <v>37.72</v>
      </c>
      <c r="D114">
        <v>2.6511E-2</v>
      </c>
      <c r="E114">
        <v>67.576999999999998</v>
      </c>
      <c r="F114">
        <v>70.599999999999994</v>
      </c>
      <c r="G114">
        <v>273.39999999999998</v>
      </c>
      <c r="H114">
        <v>144.28</v>
      </c>
      <c r="I114">
        <v>157.53</v>
      </c>
      <c r="J114">
        <v>140.43</v>
      </c>
      <c r="K114">
        <v>0.98751</v>
      </c>
      <c r="L114">
        <v>1.4989E-5</v>
      </c>
      <c r="M114">
        <v>2.2169999999999999E-2</v>
      </c>
      <c r="N114" t="s">
        <v>238</v>
      </c>
    </row>
    <row r="115" spans="1:14">
      <c r="A115">
        <v>398.07</v>
      </c>
      <c r="B115">
        <v>8</v>
      </c>
      <c r="C115">
        <v>40.509</v>
      </c>
      <c r="D115">
        <v>2.4686E-2</v>
      </c>
      <c r="E115">
        <v>67.519000000000005</v>
      </c>
      <c r="F115">
        <v>70.522000000000006</v>
      </c>
      <c r="G115">
        <v>272.72000000000003</v>
      </c>
      <c r="H115">
        <v>144.49</v>
      </c>
      <c r="I115">
        <v>158.19</v>
      </c>
      <c r="J115">
        <v>139.61000000000001</v>
      </c>
      <c r="K115">
        <v>0.99580999999999997</v>
      </c>
      <c r="L115">
        <v>1.5021000000000001E-5</v>
      </c>
      <c r="M115">
        <v>2.2217000000000001E-2</v>
      </c>
      <c r="N115" t="s">
        <v>238</v>
      </c>
    </row>
    <row r="116" spans="1:14">
      <c r="A116">
        <v>398.07</v>
      </c>
      <c r="B116">
        <v>8.5</v>
      </c>
      <c r="C116">
        <v>43.338000000000001</v>
      </c>
      <c r="D116">
        <v>2.3074000000000001E-2</v>
      </c>
      <c r="E116">
        <v>67.459999999999994</v>
      </c>
      <c r="F116">
        <v>70.441999999999993</v>
      </c>
      <c r="G116">
        <v>272.06</v>
      </c>
      <c r="H116">
        <v>144.69999999999999</v>
      </c>
      <c r="I116">
        <v>158.88</v>
      </c>
      <c r="J116">
        <v>138.78</v>
      </c>
      <c r="K116">
        <v>1.0043</v>
      </c>
      <c r="L116">
        <v>1.5055000000000001E-5</v>
      </c>
      <c r="M116">
        <v>2.2266000000000001E-2</v>
      </c>
      <c r="N116" t="s">
        <v>238</v>
      </c>
    </row>
    <row r="117" spans="1:14">
      <c r="A117">
        <v>398.07</v>
      </c>
      <c r="B117">
        <v>9</v>
      </c>
      <c r="C117">
        <v>46.21</v>
      </c>
      <c r="D117">
        <v>2.164E-2</v>
      </c>
      <c r="E117">
        <v>67.400999999999996</v>
      </c>
      <c r="F117">
        <v>70.361999999999995</v>
      </c>
      <c r="G117">
        <v>271.43</v>
      </c>
      <c r="H117">
        <v>144.91999999999999</v>
      </c>
      <c r="I117">
        <v>159.6</v>
      </c>
      <c r="J117">
        <v>137.94</v>
      </c>
      <c r="K117">
        <v>1.0129999999999999</v>
      </c>
      <c r="L117">
        <v>1.5091E-5</v>
      </c>
      <c r="M117">
        <v>2.2315999999999999E-2</v>
      </c>
      <c r="N117" t="s">
        <v>238</v>
      </c>
    </row>
    <row r="118" spans="1:14">
      <c r="A118">
        <v>398.07</v>
      </c>
      <c r="B118">
        <v>9.5</v>
      </c>
      <c r="C118">
        <v>49.125999999999998</v>
      </c>
      <c r="D118">
        <v>2.0355999999999999E-2</v>
      </c>
      <c r="E118">
        <v>67.340999999999994</v>
      </c>
      <c r="F118">
        <v>70.281000000000006</v>
      </c>
      <c r="G118">
        <v>270.83</v>
      </c>
      <c r="H118">
        <v>145.13999999999999</v>
      </c>
      <c r="I118">
        <v>160.34</v>
      </c>
      <c r="J118">
        <v>137.09</v>
      </c>
      <c r="K118">
        <v>1.0219</v>
      </c>
      <c r="L118">
        <v>1.5128E-5</v>
      </c>
      <c r="M118">
        <v>2.2369E-2</v>
      </c>
      <c r="N118" t="s">
        <v>238</v>
      </c>
    </row>
    <row r="119" spans="1:14">
      <c r="A119">
        <v>398.07</v>
      </c>
      <c r="B119">
        <v>10</v>
      </c>
      <c r="C119">
        <v>52.088999999999999</v>
      </c>
      <c r="D119">
        <v>1.9198E-2</v>
      </c>
      <c r="E119">
        <v>67.278999999999996</v>
      </c>
      <c r="F119">
        <v>70.197999999999993</v>
      </c>
      <c r="G119">
        <v>270.24</v>
      </c>
      <c r="H119">
        <v>145.37</v>
      </c>
      <c r="I119">
        <v>161.12</v>
      </c>
      <c r="J119">
        <v>136.22999999999999</v>
      </c>
      <c r="K119">
        <v>1.0310999999999999</v>
      </c>
      <c r="L119">
        <v>1.5167999999999999E-5</v>
      </c>
      <c r="M119">
        <v>2.2423999999999999E-2</v>
      </c>
      <c r="N119" t="s">
        <v>238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A68B5-938B-4D71-971A-67444004F1EB}">
  <dimension ref="A1:N100"/>
  <sheetViews>
    <sheetView workbookViewId="0"/>
  </sheetViews>
  <sheetFormatPr defaultRowHeight="15"/>
  <sheetData>
    <row r="1" spans="1:14">
      <c r="A1" t="s">
        <v>223</v>
      </c>
      <c r="B1" t="s">
        <v>224</v>
      </c>
      <c r="C1" t="s">
        <v>225</v>
      </c>
      <c r="D1" t="s">
        <v>226</v>
      </c>
      <c r="E1" t="s">
        <v>227</v>
      </c>
      <c r="F1" t="s">
        <v>228</v>
      </c>
      <c r="G1" t="s">
        <v>229</v>
      </c>
      <c r="H1" t="s">
        <v>230</v>
      </c>
      <c r="I1" t="s">
        <v>231</v>
      </c>
      <c r="J1" t="s">
        <v>232</v>
      </c>
      <c r="K1" t="s">
        <v>233</v>
      </c>
      <c r="L1" t="s">
        <v>234</v>
      </c>
      <c r="M1" t="s">
        <v>235</v>
      </c>
      <c r="N1" t="s">
        <v>236</v>
      </c>
    </row>
    <row r="2" spans="1:14">
      <c r="A2">
        <v>247.46</v>
      </c>
      <c r="B2">
        <v>1</v>
      </c>
      <c r="C2">
        <v>1576.2</v>
      </c>
      <c r="D2">
        <v>6.3444E-4</v>
      </c>
      <c r="E2">
        <v>25.641999999999999</v>
      </c>
      <c r="F2">
        <v>25.651</v>
      </c>
      <c r="G2">
        <v>133.75</v>
      </c>
      <c r="H2">
        <v>131.56</v>
      </c>
      <c r="I2">
        <v>184.21</v>
      </c>
      <c r="J2">
        <v>797.23</v>
      </c>
      <c r="K2">
        <v>-2.9613E-2</v>
      </c>
      <c r="L2">
        <v>8.9050000000000002E-4</v>
      </c>
      <c r="M2">
        <v>0.10095999999999999</v>
      </c>
      <c r="N2" t="s">
        <v>237</v>
      </c>
    </row>
    <row r="3" spans="1:14">
      <c r="A3">
        <v>247.46</v>
      </c>
      <c r="B3">
        <v>1.5</v>
      </c>
      <c r="C3">
        <v>1576.3</v>
      </c>
      <c r="D3">
        <v>6.3438999999999998E-4</v>
      </c>
      <c r="E3">
        <v>25.64</v>
      </c>
      <c r="F3">
        <v>25.654</v>
      </c>
      <c r="G3">
        <v>133.74</v>
      </c>
      <c r="H3">
        <v>131.57</v>
      </c>
      <c r="I3">
        <v>184.2</v>
      </c>
      <c r="J3">
        <v>797.46</v>
      </c>
      <c r="K3">
        <v>-2.9624000000000001E-2</v>
      </c>
      <c r="L3">
        <v>8.9132999999999997E-4</v>
      </c>
      <c r="M3">
        <v>0.10098</v>
      </c>
      <c r="N3" t="s">
        <v>237</v>
      </c>
    </row>
    <row r="4" spans="1:14">
      <c r="A4">
        <v>247.46</v>
      </c>
      <c r="B4">
        <v>2</v>
      </c>
      <c r="C4">
        <v>1576.4</v>
      </c>
      <c r="D4">
        <v>6.3435E-4</v>
      </c>
      <c r="E4">
        <v>25.638000000000002</v>
      </c>
      <c r="F4">
        <v>25.657</v>
      </c>
      <c r="G4">
        <v>133.72999999999999</v>
      </c>
      <c r="H4">
        <v>131.57</v>
      </c>
      <c r="I4">
        <v>184.18</v>
      </c>
      <c r="J4">
        <v>797.7</v>
      </c>
      <c r="K4">
        <v>-2.9635000000000002E-2</v>
      </c>
      <c r="L4">
        <v>8.9216000000000002E-4</v>
      </c>
      <c r="M4">
        <v>0.10101</v>
      </c>
      <c r="N4" t="s">
        <v>237</v>
      </c>
    </row>
    <row r="5" spans="1:14">
      <c r="A5">
        <v>247.46</v>
      </c>
      <c r="B5">
        <v>2.5</v>
      </c>
      <c r="C5">
        <v>1576.5</v>
      </c>
      <c r="D5">
        <v>6.3429999999999997E-4</v>
      </c>
      <c r="E5">
        <v>25.635000000000002</v>
      </c>
      <c r="F5">
        <v>25.66</v>
      </c>
      <c r="G5">
        <v>133.72</v>
      </c>
      <c r="H5">
        <v>131.58000000000001</v>
      </c>
      <c r="I5">
        <v>184.17</v>
      </c>
      <c r="J5">
        <v>797.93</v>
      </c>
      <c r="K5">
        <v>-2.9645999999999999E-2</v>
      </c>
      <c r="L5">
        <v>8.9300000000000002E-4</v>
      </c>
      <c r="M5">
        <v>0.10102999999999999</v>
      </c>
      <c r="N5" t="s">
        <v>237</v>
      </c>
    </row>
    <row r="6" spans="1:14">
      <c r="A6">
        <v>247.46</v>
      </c>
      <c r="B6">
        <v>3</v>
      </c>
      <c r="C6">
        <v>1576.6</v>
      </c>
      <c r="D6">
        <v>6.3425999999999999E-4</v>
      </c>
      <c r="E6">
        <v>25.632999999999999</v>
      </c>
      <c r="F6">
        <v>25.661999999999999</v>
      </c>
      <c r="G6">
        <v>133.71</v>
      </c>
      <c r="H6">
        <v>131.58000000000001</v>
      </c>
      <c r="I6">
        <v>184.16</v>
      </c>
      <c r="J6">
        <v>798.16</v>
      </c>
      <c r="K6">
        <v>-2.9656999999999999E-2</v>
      </c>
      <c r="L6">
        <v>8.9382999999999997E-4</v>
      </c>
      <c r="M6">
        <v>0.10105</v>
      </c>
      <c r="N6" t="s">
        <v>237</v>
      </c>
    </row>
    <row r="7" spans="1:14">
      <c r="A7">
        <v>247.46</v>
      </c>
      <c r="B7">
        <v>3.5</v>
      </c>
      <c r="C7">
        <v>1576.8</v>
      </c>
      <c r="D7">
        <v>6.3420999999999996E-4</v>
      </c>
      <c r="E7">
        <v>25.631</v>
      </c>
      <c r="F7">
        <v>25.664999999999999</v>
      </c>
      <c r="G7">
        <v>133.69999999999999</v>
      </c>
      <c r="H7">
        <v>131.58000000000001</v>
      </c>
      <c r="I7">
        <v>184.15</v>
      </c>
      <c r="J7">
        <v>798.39</v>
      </c>
      <c r="K7">
        <v>-2.9668E-2</v>
      </c>
      <c r="L7">
        <v>8.9466999999999997E-4</v>
      </c>
      <c r="M7">
        <v>0.10106999999999999</v>
      </c>
      <c r="N7" t="s">
        <v>237</v>
      </c>
    </row>
    <row r="8" spans="1:14">
      <c r="A8">
        <v>247.46</v>
      </c>
      <c r="B8">
        <v>4</v>
      </c>
      <c r="C8">
        <v>1576.9</v>
      </c>
      <c r="D8">
        <v>6.3416999999999998E-4</v>
      </c>
      <c r="E8">
        <v>25.629000000000001</v>
      </c>
      <c r="F8">
        <v>25.667999999999999</v>
      </c>
      <c r="G8">
        <v>133.69</v>
      </c>
      <c r="H8">
        <v>131.59</v>
      </c>
      <c r="I8">
        <v>184.14</v>
      </c>
      <c r="J8">
        <v>798.62</v>
      </c>
      <c r="K8">
        <v>-2.9679000000000001E-2</v>
      </c>
      <c r="L8">
        <v>8.9550000000000003E-4</v>
      </c>
      <c r="M8">
        <v>0.1011</v>
      </c>
      <c r="N8" t="s">
        <v>237</v>
      </c>
    </row>
    <row r="9" spans="1:14">
      <c r="A9">
        <v>247.46</v>
      </c>
      <c r="B9">
        <v>4.5</v>
      </c>
      <c r="C9">
        <v>1577</v>
      </c>
      <c r="D9">
        <v>6.3413E-4</v>
      </c>
      <c r="E9">
        <v>25.626999999999999</v>
      </c>
      <c r="F9">
        <v>25.670999999999999</v>
      </c>
      <c r="G9">
        <v>133.69</v>
      </c>
      <c r="H9">
        <v>131.59</v>
      </c>
      <c r="I9">
        <v>184.13</v>
      </c>
      <c r="J9">
        <v>798.85</v>
      </c>
      <c r="K9">
        <v>-2.9690000000000001E-2</v>
      </c>
      <c r="L9">
        <v>8.9634000000000003E-4</v>
      </c>
      <c r="M9">
        <v>0.10112</v>
      </c>
      <c r="N9" t="s">
        <v>237</v>
      </c>
    </row>
    <row r="10" spans="1:14">
      <c r="A10">
        <v>247.46</v>
      </c>
      <c r="B10">
        <v>5</v>
      </c>
      <c r="C10">
        <v>1577.1</v>
      </c>
      <c r="D10">
        <v>6.3407999999999997E-4</v>
      </c>
      <c r="E10">
        <v>25.625</v>
      </c>
      <c r="F10">
        <v>25.672999999999998</v>
      </c>
      <c r="G10">
        <v>133.68</v>
      </c>
      <c r="H10">
        <v>131.6</v>
      </c>
      <c r="I10">
        <v>184.11</v>
      </c>
      <c r="J10">
        <v>799.08</v>
      </c>
      <c r="K10">
        <v>-2.9701000000000002E-2</v>
      </c>
      <c r="L10">
        <v>8.9718000000000003E-4</v>
      </c>
      <c r="M10">
        <v>0.10113999999999999</v>
      </c>
      <c r="N10" t="s">
        <v>237</v>
      </c>
    </row>
    <row r="11" spans="1:14">
      <c r="A11">
        <v>247.46</v>
      </c>
      <c r="B11">
        <v>5.5</v>
      </c>
      <c r="C11">
        <v>1577.2</v>
      </c>
      <c r="D11">
        <v>6.3403999999999999E-4</v>
      </c>
      <c r="E11">
        <v>25.623000000000001</v>
      </c>
      <c r="F11">
        <v>25.675999999999998</v>
      </c>
      <c r="G11">
        <v>133.66999999999999</v>
      </c>
      <c r="H11">
        <v>131.6</v>
      </c>
      <c r="I11">
        <v>184.1</v>
      </c>
      <c r="J11">
        <v>799.31</v>
      </c>
      <c r="K11">
        <v>-2.9711999999999999E-2</v>
      </c>
      <c r="L11">
        <v>8.9802000000000002E-4</v>
      </c>
      <c r="M11">
        <v>0.10116</v>
      </c>
      <c r="N11" t="s">
        <v>237</v>
      </c>
    </row>
    <row r="12" spans="1:14">
      <c r="A12">
        <v>247.46</v>
      </c>
      <c r="B12">
        <v>6</v>
      </c>
      <c r="C12">
        <v>1577.3</v>
      </c>
      <c r="D12">
        <v>6.3398999999999997E-4</v>
      </c>
      <c r="E12">
        <v>25.620999999999999</v>
      </c>
      <c r="F12">
        <v>25.678999999999998</v>
      </c>
      <c r="G12">
        <v>133.66</v>
      </c>
      <c r="H12">
        <v>131.61000000000001</v>
      </c>
      <c r="I12">
        <v>184.09</v>
      </c>
      <c r="J12">
        <v>799.54</v>
      </c>
      <c r="K12">
        <v>-2.9722999999999999E-2</v>
      </c>
      <c r="L12">
        <v>8.9886000000000002E-4</v>
      </c>
      <c r="M12">
        <v>0.10119</v>
      </c>
      <c r="N12" t="s">
        <v>237</v>
      </c>
    </row>
    <row r="13" spans="1:14">
      <c r="A13">
        <v>247.46</v>
      </c>
      <c r="B13">
        <v>6.5</v>
      </c>
      <c r="C13">
        <v>1577.4</v>
      </c>
      <c r="D13">
        <v>6.3394999999999999E-4</v>
      </c>
      <c r="E13">
        <v>25.619</v>
      </c>
      <c r="F13">
        <v>25.681000000000001</v>
      </c>
      <c r="G13">
        <v>133.65</v>
      </c>
      <c r="H13">
        <v>131.61000000000001</v>
      </c>
      <c r="I13">
        <v>184.08</v>
      </c>
      <c r="J13">
        <v>799.77</v>
      </c>
      <c r="K13">
        <v>-2.9734E-2</v>
      </c>
      <c r="L13">
        <v>8.9970000000000002E-4</v>
      </c>
      <c r="M13">
        <v>0.10120999999999999</v>
      </c>
      <c r="N13" t="s">
        <v>237</v>
      </c>
    </row>
    <row r="14" spans="1:14">
      <c r="A14">
        <v>247.46</v>
      </c>
      <c r="B14">
        <v>7</v>
      </c>
      <c r="C14">
        <v>1577.5</v>
      </c>
      <c r="D14">
        <v>6.3391000000000001E-4</v>
      </c>
      <c r="E14">
        <v>25.617000000000001</v>
      </c>
      <c r="F14">
        <v>25.684000000000001</v>
      </c>
      <c r="G14">
        <v>133.63999999999999</v>
      </c>
      <c r="H14">
        <v>131.62</v>
      </c>
      <c r="I14">
        <v>184.07</v>
      </c>
      <c r="J14">
        <v>800</v>
      </c>
      <c r="K14">
        <v>-2.9745000000000001E-2</v>
      </c>
      <c r="L14">
        <v>9.0054999999999996E-4</v>
      </c>
      <c r="M14">
        <v>0.10123</v>
      </c>
      <c r="N14" t="s">
        <v>237</v>
      </c>
    </row>
    <row r="15" spans="1:14">
      <c r="A15">
        <v>247.46</v>
      </c>
      <c r="B15">
        <v>7.5</v>
      </c>
      <c r="C15">
        <v>1577.6</v>
      </c>
      <c r="D15">
        <v>6.3385999999999998E-4</v>
      </c>
      <c r="E15">
        <v>25.614999999999998</v>
      </c>
      <c r="F15">
        <v>25.687000000000001</v>
      </c>
      <c r="G15">
        <v>133.63999999999999</v>
      </c>
      <c r="H15">
        <v>131.62</v>
      </c>
      <c r="I15">
        <v>184.06</v>
      </c>
      <c r="J15">
        <v>800.23</v>
      </c>
      <c r="K15">
        <v>-2.9756000000000001E-2</v>
      </c>
      <c r="L15">
        <v>9.0138999999999996E-4</v>
      </c>
      <c r="M15">
        <v>0.10125000000000001</v>
      </c>
      <c r="N15" t="s">
        <v>237</v>
      </c>
    </row>
    <row r="16" spans="1:14">
      <c r="A16">
        <v>247.46</v>
      </c>
      <c r="B16">
        <v>8</v>
      </c>
      <c r="C16">
        <v>1577.7</v>
      </c>
      <c r="D16">
        <v>6.3382E-4</v>
      </c>
      <c r="E16">
        <v>25.613</v>
      </c>
      <c r="F16">
        <v>25.69</v>
      </c>
      <c r="G16">
        <v>133.63</v>
      </c>
      <c r="H16">
        <v>131.63</v>
      </c>
      <c r="I16">
        <v>184.05</v>
      </c>
      <c r="J16">
        <v>800.46</v>
      </c>
      <c r="K16">
        <v>-2.9766999999999998E-2</v>
      </c>
      <c r="L16">
        <v>9.0222999999999996E-4</v>
      </c>
      <c r="M16">
        <v>0.10127</v>
      </c>
      <c r="N16" t="s">
        <v>237</v>
      </c>
    </row>
    <row r="17" spans="1:14">
      <c r="A17">
        <v>247.46</v>
      </c>
      <c r="B17">
        <v>8.5</v>
      </c>
      <c r="C17">
        <v>1577.8</v>
      </c>
      <c r="D17">
        <v>6.3376999999999997E-4</v>
      </c>
      <c r="E17">
        <v>25.611000000000001</v>
      </c>
      <c r="F17">
        <v>25.692</v>
      </c>
      <c r="G17">
        <v>133.62</v>
      </c>
      <c r="H17">
        <v>131.63</v>
      </c>
      <c r="I17">
        <v>184.03</v>
      </c>
      <c r="J17">
        <v>800.69</v>
      </c>
      <c r="K17">
        <v>-2.9777000000000001E-2</v>
      </c>
      <c r="L17">
        <v>9.0308000000000001E-4</v>
      </c>
      <c r="M17">
        <v>0.1013</v>
      </c>
      <c r="N17" t="s">
        <v>237</v>
      </c>
    </row>
    <row r="18" spans="1:14">
      <c r="A18">
        <v>247.46</v>
      </c>
      <c r="B18">
        <v>9</v>
      </c>
      <c r="C18">
        <v>1578</v>
      </c>
      <c r="D18">
        <v>6.3372999999999999E-4</v>
      </c>
      <c r="E18">
        <v>25.608000000000001</v>
      </c>
      <c r="F18">
        <v>25.695</v>
      </c>
      <c r="G18">
        <v>133.61000000000001</v>
      </c>
      <c r="H18">
        <v>131.63999999999999</v>
      </c>
      <c r="I18">
        <v>184.02</v>
      </c>
      <c r="J18">
        <v>800.92</v>
      </c>
      <c r="K18">
        <v>-2.9787999999999999E-2</v>
      </c>
      <c r="L18">
        <v>9.0392000000000001E-4</v>
      </c>
      <c r="M18">
        <v>0.10131999999999999</v>
      </c>
      <c r="N18" t="s">
        <v>237</v>
      </c>
    </row>
    <row r="19" spans="1:14">
      <c r="A19">
        <v>247.46</v>
      </c>
      <c r="B19">
        <v>9.5</v>
      </c>
      <c r="C19">
        <v>1578.1</v>
      </c>
      <c r="D19">
        <v>6.3369000000000001E-4</v>
      </c>
      <c r="E19">
        <v>25.606000000000002</v>
      </c>
      <c r="F19">
        <v>25.698</v>
      </c>
      <c r="G19">
        <v>133.6</v>
      </c>
      <c r="H19">
        <v>131.63999999999999</v>
      </c>
      <c r="I19">
        <v>184.01</v>
      </c>
      <c r="J19">
        <v>801.15</v>
      </c>
      <c r="K19">
        <v>-2.9798999999999999E-2</v>
      </c>
      <c r="L19">
        <v>9.0477000000000005E-4</v>
      </c>
      <c r="M19">
        <v>0.10134</v>
      </c>
      <c r="N19" t="s">
        <v>237</v>
      </c>
    </row>
    <row r="20" spans="1:14">
      <c r="A20">
        <v>247.46</v>
      </c>
      <c r="B20">
        <v>10</v>
      </c>
      <c r="C20">
        <v>1578.2</v>
      </c>
      <c r="D20">
        <v>6.3363999999999998E-4</v>
      </c>
      <c r="E20">
        <v>25.603999999999999</v>
      </c>
      <c r="F20">
        <v>25.701000000000001</v>
      </c>
      <c r="G20">
        <v>133.59</v>
      </c>
      <c r="H20">
        <v>131.65</v>
      </c>
      <c r="I20">
        <v>184</v>
      </c>
      <c r="J20">
        <v>801.38</v>
      </c>
      <c r="K20">
        <v>-2.981E-2</v>
      </c>
      <c r="L20">
        <v>9.0561999999999999E-4</v>
      </c>
      <c r="M20">
        <v>0.10136000000000001</v>
      </c>
      <c r="N20" t="s">
        <v>237</v>
      </c>
    </row>
    <row r="21" spans="1:14">
      <c r="A21">
        <v>288.70999999999998</v>
      </c>
      <c r="B21">
        <v>1</v>
      </c>
      <c r="C21">
        <v>6.5854999999999997</v>
      </c>
      <c r="D21">
        <v>0.15185000000000001</v>
      </c>
      <c r="E21">
        <v>55.61</v>
      </c>
      <c r="F21">
        <v>57.918999999999997</v>
      </c>
      <c r="G21">
        <v>250.6</v>
      </c>
      <c r="H21">
        <v>119.77</v>
      </c>
      <c r="I21">
        <v>129.97999999999999</v>
      </c>
      <c r="J21">
        <v>125.8</v>
      </c>
      <c r="K21">
        <v>2.7172000000000001</v>
      </c>
      <c r="L21">
        <v>1.0518E-5</v>
      </c>
      <c r="M21">
        <v>1.3846000000000001E-2</v>
      </c>
      <c r="N21" t="s">
        <v>238</v>
      </c>
    </row>
    <row r="22" spans="1:14">
      <c r="A22">
        <v>288.70999999999998</v>
      </c>
      <c r="B22">
        <v>1.4631000000000001</v>
      </c>
      <c r="C22">
        <v>9.8270999999999997</v>
      </c>
      <c r="D22">
        <v>0.10176</v>
      </c>
      <c r="E22">
        <v>55.488</v>
      </c>
      <c r="F22">
        <v>57.752000000000002</v>
      </c>
      <c r="G22">
        <v>247.01</v>
      </c>
      <c r="H22">
        <v>120.54</v>
      </c>
      <c r="I22">
        <v>131.84</v>
      </c>
      <c r="J22">
        <v>123.69</v>
      </c>
      <c r="K22">
        <v>2.7986</v>
      </c>
      <c r="L22">
        <v>1.0468E-5</v>
      </c>
      <c r="M22">
        <v>1.3868E-2</v>
      </c>
      <c r="N22" t="s">
        <v>238</v>
      </c>
    </row>
    <row r="23" spans="1:14">
      <c r="A23">
        <v>288.70999999999998</v>
      </c>
      <c r="B23">
        <v>1.4631000000000001</v>
      </c>
      <c r="C23">
        <v>1456</v>
      </c>
      <c r="D23">
        <v>6.8681999999999999E-4</v>
      </c>
      <c r="E23">
        <v>33.317999999999998</v>
      </c>
      <c r="F23">
        <v>33.332999999999998</v>
      </c>
      <c r="G23">
        <v>162.43</v>
      </c>
      <c r="H23">
        <v>133.88</v>
      </c>
      <c r="I23">
        <v>189.26</v>
      </c>
      <c r="J23">
        <v>625.91999999999996</v>
      </c>
      <c r="K23">
        <v>-2.1184999999999999E-2</v>
      </c>
      <c r="L23">
        <v>4.3668999999999999E-4</v>
      </c>
      <c r="M23">
        <v>8.3168000000000006E-2</v>
      </c>
      <c r="N23" t="s">
        <v>237</v>
      </c>
    </row>
    <row r="24" spans="1:14">
      <c r="A24">
        <v>288.70999999999998</v>
      </c>
      <c r="B24">
        <v>1.5</v>
      </c>
      <c r="C24">
        <v>1456</v>
      </c>
      <c r="D24">
        <v>6.8681999999999999E-4</v>
      </c>
      <c r="E24">
        <v>33.317999999999998</v>
      </c>
      <c r="F24">
        <v>33.334000000000003</v>
      </c>
      <c r="G24">
        <v>162.43</v>
      </c>
      <c r="H24">
        <v>133.88</v>
      </c>
      <c r="I24">
        <v>189.26</v>
      </c>
      <c r="J24">
        <v>625.94000000000005</v>
      </c>
      <c r="K24">
        <v>-2.1187999999999999E-2</v>
      </c>
      <c r="L24">
        <v>4.3671999999999998E-4</v>
      </c>
      <c r="M24">
        <v>8.3169999999999994E-2</v>
      </c>
      <c r="N24" t="s">
        <v>237</v>
      </c>
    </row>
    <row r="25" spans="1:14">
      <c r="A25">
        <v>288.70999999999998</v>
      </c>
      <c r="B25">
        <v>2</v>
      </c>
      <c r="C25">
        <v>1456.2</v>
      </c>
      <c r="D25">
        <v>6.8672999999999998E-4</v>
      </c>
      <c r="E25">
        <v>33.314999999999998</v>
      </c>
      <c r="F25">
        <v>33.335999999999999</v>
      </c>
      <c r="G25">
        <v>162.41999999999999</v>
      </c>
      <c r="H25">
        <v>133.88</v>
      </c>
      <c r="I25">
        <v>189.23</v>
      </c>
      <c r="J25">
        <v>626.29</v>
      </c>
      <c r="K25">
        <v>-2.1218999999999998E-2</v>
      </c>
      <c r="L25">
        <v>4.3711999999999999E-4</v>
      </c>
      <c r="M25">
        <v>8.3198999999999995E-2</v>
      </c>
      <c r="N25" t="s">
        <v>237</v>
      </c>
    </row>
    <row r="26" spans="1:14">
      <c r="A26">
        <v>288.70999999999998</v>
      </c>
      <c r="B26">
        <v>2.5</v>
      </c>
      <c r="C26">
        <v>1456.4</v>
      </c>
      <c r="D26">
        <v>6.8665000000000002E-4</v>
      </c>
      <c r="E26">
        <v>33.311</v>
      </c>
      <c r="F26">
        <v>33.338000000000001</v>
      </c>
      <c r="G26">
        <v>162.41</v>
      </c>
      <c r="H26">
        <v>133.88999999999999</v>
      </c>
      <c r="I26">
        <v>189.21</v>
      </c>
      <c r="J26">
        <v>626.64</v>
      </c>
      <c r="K26">
        <v>-2.1249000000000001E-2</v>
      </c>
      <c r="L26">
        <v>4.3752E-4</v>
      </c>
      <c r="M26">
        <v>8.3227999999999996E-2</v>
      </c>
      <c r="N26" t="s">
        <v>237</v>
      </c>
    </row>
    <row r="27" spans="1:14">
      <c r="A27">
        <v>288.70999999999998</v>
      </c>
      <c r="B27">
        <v>3</v>
      </c>
      <c r="C27">
        <v>1456.5</v>
      </c>
      <c r="D27">
        <v>6.8656000000000001E-4</v>
      </c>
      <c r="E27">
        <v>33.308</v>
      </c>
      <c r="F27">
        <v>33.340000000000003</v>
      </c>
      <c r="G27">
        <v>162.4</v>
      </c>
      <c r="H27">
        <v>133.88999999999999</v>
      </c>
      <c r="I27">
        <v>189.18</v>
      </c>
      <c r="J27">
        <v>626.98</v>
      </c>
      <c r="K27">
        <v>-2.128E-2</v>
      </c>
      <c r="L27">
        <v>4.3793E-4</v>
      </c>
      <c r="M27">
        <v>8.3255999999999997E-2</v>
      </c>
      <c r="N27" t="s">
        <v>237</v>
      </c>
    </row>
    <row r="28" spans="1:14">
      <c r="A28">
        <v>288.70999999999998</v>
      </c>
      <c r="B28">
        <v>3.5</v>
      </c>
      <c r="C28">
        <v>1456.7</v>
      </c>
      <c r="D28">
        <v>6.8647999999999995E-4</v>
      </c>
      <c r="E28">
        <v>33.305</v>
      </c>
      <c r="F28">
        <v>33.341999999999999</v>
      </c>
      <c r="G28">
        <v>162.38</v>
      </c>
      <c r="H28">
        <v>133.9</v>
      </c>
      <c r="I28">
        <v>189.16</v>
      </c>
      <c r="J28">
        <v>627.33000000000004</v>
      </c>
      <c r="K28">
        <v>-2.1311E-2</v>
      </c>
      <c r="L28">
        <v>4.3833000000000001E-4</v>
      </c>
      <c r="M28">
        <v>8.3284999999999998E-2</v>
      </c>
      <c r="N28" t="s">
        <v>237</v>
      </c>
    </row>
    <row r="29" spans="1:14">
      <c r="A29">
        <v>288.70999999999998</v>
      </c>
      <c r="B29">
        <v>4</v>
      </c>
      <c r="C29">
        <v>1456.9</v>
      </c>
      <c r="D29">
        <v>6.8639000000000005E-4</v>
      </c>
      <c r="E29">
        <v>33.302</v>
      </c>
      <c r="F29">
        <v>33.344000000000001</v>
      </c>
      <c r="G29">
        <v>162.37</v>
      </c>
      <c r="H29">
        <v>133.9</v>
      </c>
      <c r="I29">
        <v>189.13</v>
      </c>
      <c r="J29">
        <v>627.67999999999995</v>
      </c>
      <c r="K29">
        <v>-2.1342E-2</v>
      </c>
      <c r="L29">
        <v>4.3873000000000002E-4</v>
      </c>
      <c r="M29">
        <v>8.3313999999999999E-2</v>
      </c>
      <c r="N29" t="s">
        <v>237</v>
      </c>
    </row>
    <row r="30" spans="1:14">
      <c r="A30">
        <v>288.70999999999998</v>
      </c>
      <c r="B30">
        <v>4.5</v>
      </c>
      <c r="C30">
        <v>1457.1</v>
      </c>
      <c r="D30">
        <v>6.8630999999999998E-4</v>
      </c>
      <c r="E30">
        <v>33.298999999999999</v>
      </c>
      <c r="F30">
        <v>33.345999999999997</v>
      </c>
      <c r="G30">
        <v>162.36000000000001</v>
      </c>
      <c r="H30">
        <v>133.9</v>
      </c>
      <c r="I30">
        <v>189.11</v>
      </c>
      <c r="J30">
        <v>628.02</v>
      </c>
      <c r="K30">
        <v>-2.1371999999999999E-2</v>
      </c>
      <c r="L30">
        <v>4.3912999999999998E-4</v>
      </c>
      <c r="M30">
        <v>8.3341999999999999E-2</v>
      </c>
      <c r="N30" t="s">
        <v>237</v>
      </c>
    </row>
    <row r="31" spans="1:14">
      <c r="A31">
        <v>288.70999999999998</v>
      </c>
      <c r="B31">
        <v>5</v>
      </c>
      <c r="C31">
        <v>1457.3</v>
      </c>
      <c r="D31">
        <v>6.8621999999999997E-4</v>
      </c>
      <c r="E31">
        <v>33.295999999999999</v>
      </c>
      <c r="F31">
        <v>33.347999999999999</v>
      </c>
      <c r="G31">
        <v>162.35</v>
      </c>
      <c r="H31">
        <v>133.91</v>
      </c>
      <c r="I31">
        <v>189.08</v>
      </c>
      <c r="J31">
        <v>628.36</v>
      </c>
      <c r="K31">
        <v>-2.1402999999999998E-2</v>
      </c>
      <c r="L31">
        <v>4.3953999999999998E-4</v>
      </c>
      <c r="M31">
        <v>8.3371000000000001E-2</v>
      </c>
      <c r="N31" t="s">
        <v>237</v>
      </c>
    </row>
    <row r="32" spans="1:14">
      <c r="A32">
        <v>288.70999999999998</v>
      </c>
      <c r="B32">
        <v>5.5</v>
      </c>
      <c r="C32">
        <v>1457.4</v>
      </c>
      <c r="D32">
        <v>6.8614000000000001E-4</v>
      </c>
      <c r="E32">
        <v>33.292000000000002</v>
      </c>
      <c r="F32">
        <v>33.35</v>
      </c>
      <c r="G32">
        <v>162.34</v>
      </c>
      <c r="H32">
        <v>133.91</v>
      </c>
      <c r="I32">
        <v>189.06</v>
      </c>
      <c r="J32">
        <v>628.71</v>
      </c>
      <c r="K32">
        <v>-2.1433000000000001E-2</v>
      </c>
      <c r="L32">
        <v>4.3993999999999999E-4</v>
      </c>
      <c r="M32">
        <v>8.3399000000000001E-2</v>
      </c>
      <c r="N32" t="s">
        <v>237</v>
      </c>
    </row>
    <row r="33" spans="1:14">
      <c r="A33">
        <v>288.70999999999998</v>
      </c>
      <c r="B33">
        <v>6</v>
      </c>
      <c r="C33">
        <v>1457.6</v>
      </c>
      <c r="D33">
        <v>6.8605999999999995E-4</v>
      </c>
      <c r="E33">
        <v>33.289000000000001</v>
      </c>
      <c r="F33">
        <v>33.351999999999997</v>
      </c>
      <c r="G33">
        <v>162.33000000000001</v>
      </c>
      <c r="H33">
        <v>133.91999999999999</v>
      </c>
      <c r="I33">
        <v>189.03</v>
      </c>
      <c r="J33">
        <v>629.04999999999995</v>
      </c>
      <c r="K33">
        <v>-2.1462999999999999E-2</v>
      </c>
      <c r="L33">
        <v>4.4034E-4</v>
      </c>
      <c r="M33">
        <v>8.3428000000000002E-2</v>
      </c>
      <c r="N33" t="s">
        <v>237</v>
      </c>
    </row>
    <row r="34" spans="1:14">
      <c r="A34">
        <v>288.70999999999998</v>
      </c>
      <c r="B34">
        <v>6.5</v>
      </c>
      <c r="C34">
        <v>1457.8</v>
      </c>
      <c r="D34">
        <v>6.8597000000000005E-4</v>
      </c>
      <c r="E34">
        <v>33.286000000000001</v>
      </c>
      <c r="F34">
        <v>33.353999999999999</v>
      </c>
      <c r="G34">
        <v>162.32</v>
      </c>
      <c r="H34">
        <v>133.91999999999999</v>
      </c>
      <c r="I34">
        <v>189.01</v>
      </c>
      <c r="J34">
        <v>629.4</v>
      </c>
      <c r="K34">
        <v>-2.1493000000000002E-2</v>
      </c>
      <c r="L34">
        <v>4.4074000000000001E-4</v>
      </c>
      <c r="M34">
        <v>8.3456000000000002E-2</v>
      </c>
      <c r="N34" t="s">
        <v>237</v>
      </c>
    </row>
    <row r="35" spans="1:14">
      <c r="A35">
        <v>288.70999999999998</v>
      </c>
      <c r="B35">
        <v>7</v>
      </c>
      <c r="C35">
        <v>1458</v>
      </c>
      <c r="D35">
        <v>6.8588999999999998E-4</v>
      </c>
      <c r="E35">
        <v>33.283000000000001</v>
      </c>
      <c r="F35">
        <v>33.356000000000002</v>
      </c>
      <c r="G35">
        <v>162.31</v>
      </c>
      <c r="H35">
        <v>133.91999999999999</v>
      </c>
      <c r="I35">
        <v>188.98</v>
      </c>
      <c r="J35">
        <v>629.74</v>
      </c>
      <c r="K35">
        <v>-2.1524000000000001E-2</v>
      </c>
      <c r="L35">
        <v>4.4115000000000002E-4</v>
      </c>
      <c r="M35">
        <v>8.3484000000000003E-2</v>
      </c>
      <c r="N35" t="s">
        <v>237</v>
      </c>
    </row>
    <row r="36" spans="1:14">
      <c r="A36">
        <v>288.70999999999998</v>
      </c>
      <c r="B36">
        <v>7.5</v>
      </c>
      <c r="C36">
        <v>1458.1</v>
      </c>
      <c r="D36">
        <v>6.8579999999999997E-4</v>
      </c>
      <c r="E36">
        <v>33.28</v>
      </c>
      <c r="F36">
        <v>33.357999999999997</v>
      </c>
      <c r="G36">
        <v>162.30000000000001</v>
      </c>
      <c r="H36">
        <v>133.93</v>
      </c>
      <c r="I36">
        <v>188.96</v>
      </c>
      <c r="J36">
        <v>630.08000000000004</v>
      </c>
      <c r="K36">
        <v>-2.1554E-2</v>
      </c>
      <c r="L36">
        <v>4.4155000000000003E-4</v>
      </c>
      <c r="M36">
        <v>8.3513000000000004E-2</v>
      </c>
      <c r="N36" t="s">
        <v>237</v>
      </c>
    </row>
    <row r="37" spans="1:14">
      <c r="A37">
        <v>288.70999999999998</v>
      </c>
      <c r="B37">
        <v>8</v>
      </c>
      <c r="C37">
        <v>1458.3</v>
      </c>
      <c r="D37">
        <v>6.8572000000000001E-4</v>
      </c>
      <c r="E37">
        <v>33.276000000000003</v>
      </c>
      <c r="F37">
        <v>33.36</v>
      </c>
      <c r="G37">
        <v>162.29</v>
      </c>
      <c r="H37">
        <v>133.93</v>
      </c>
      <c r="I37">
        <v>188.93</v>
      </c>
      <c r="J37">
        <v>630.41999999999996</v>
      </c>
      <c r="K37">
        <v>-2.1583999999999999E-2</v>
      </c>
      <c r="L37">
        <v>4.4194999999999998E-4</v>
      </c>
      <c r="M37">
        <v>8.3541000000000004E-2</v>
      </c>
      <c r="N37" t="s">
        <v>237</v>
      </c>
    </row>
    <row r="38" spans="1:14">
      <c r="A38">
        <v>288.70999999999998</v>
      </c>
      <c r="B38">
        <v>8.5</v>
      </c>
      <c r="C38">
        <v>1458.5</v>
      </c>
      <c r="D38">
        <v>6.8563999999999995E-4</v>
      </c>
      <c r="E38">
        <v>33.273000000000003</v>
      </c>
      <c r="F38">
        <v>33.362000000000002</v>
      </c>
      <c r="G38">
        <v>162.27000000000001</v>
      </c>
      <c r="H38">
        <v>133.94</v>
      </c>
      <c r="I38">
        <v>188.91</v>
      </c>
      <c r="J38">
        <v>630.76</v>
      </c>
      <c r="K38">
        <v>-2.1613E-2</v>
      </c>
      <c r="L38">
        <v>4.4234999999999999E-4</v>
      </c>
      <c r="M38">
        <v>8.3570000000000005E-2</v>
      </c>
      <c r="N38" t="s">
        <v>237</v>
      </c>
    </row>
    <row r="39" spans="1:14">
      <c r="A39">
        <v>288.70999999999998</v>
      </c>
      <c r="B39">
        <v>9</v>
      </c>
      <c r="C39">
        <v>1458.7</v>
      </c>
      <c r="D39">
        <v>6.8555000000000005E-4</v>
      </c>
      <c r="E39">
        <v>33.270000000000003</v>
      </c>
      <c r="F39">
        <v>33.363999999999997</v>
      </c>
      <c r="G39">
        <v>162.26</v>
      </c>
      <c r="H39">
        <v>133.94</v>
      </c>
      <c r="I39">
        <v>188.88</v>
      </c>
      <c r="J39">
        <v>631.11</v>
      </c>
      <c r="K39">
        <v>-2.1642999999999999E-2</v>
      </c>
      <c r="L39">
        <v>4.4276E-4</v>
      </c>
      <c r="M39">
        <v>8.3598000000000006E-2</v>
      </c>
      <c r="N39" t="s">
        <v>237</v>
      </c>
    </row>
    <row r="40" spans="1:14">
      <c r="A40">
        <v>288.70999999999998</v>
      </c>
      <c r="B40">
        <v>9.5</v>
      </c>
      <c r="C40">
        <v>1458.9</v>
      </c>
      <c r="D40">
        <v>6.8546999999999998E-4</v>
      </c>
      <c r="E40">
        <v>33.267000000000003</v>
      </c>
      <c r="F40">
        <v>33.366</v>
      </c>
      <c r="G40">
        <v>162.25</v>
      </c>
      <c r="H40">
        <v>133.94</v>
      </c>
      <c r="I40">
        <v>188.86</v>
      </c>
      <c r="J40">
        <v>631.45000000000005</v>
      </c>
      <c r="K40">
        <v>-2.1673000000000001E-2</v>
      </c>
      <c r="L40">
        <v>4.4316000000000001E-4</v>
      </c>
      <c r="M40">
        <v>8.3626000000000006E-2</v>
      </c>
      <c r="N40" t="s">
        <v>237</v>
      </c>
    </row>
    <row r="41" spans="1:14">
      <c r="A41">
        <v>288.70999999999998</v>
      </c>
      <c r="B41">
        <v>10</v>
      </c>
      <c r="C41">
        <v>1459</v>
      </c>
      <c r="D41">
        <v>6.8539000000000002E-4</v>
      </c>
      <c r="E41">
        <v>33.264000000000003</v>
      </c>
      <c r="F41">
        <v>33.368000000000002</v>
      </c>
      <c r="G41">
        <v>162.24</v>
      </c>
      <c r="H41">
        <v>133.94999999999999</v>
      </c>
      <c r="I41">
        <v>188.84</v>
      </c>
      <c r="J41">
        <v>631.79</v>
      </c>
      <c r="K41">
        <v>-2.1701999999999999E-2</v>
      </c>
      <c r="L41">
        <v>4.4356000000000002E-4</v>
      </c>
      <c r="M41">
        <v>8.3654000000000006E-2</v>
      </c>
      <c r="N41" t="s">
        <v>237</v>
      </c>
    </row>
    <row r="42" spans="1:14">
      <c r="A42">
        <v>329.95</v>
      </c>
      <c r="B42">
        <v>1</v>
      </c>
      <c r="C42">
        <v>5.6727999999999996</v>
      </c>
      <c r="D42">
        <v>0.17627999999999999</v>
      </c>
      <c r="E42">
        <v>60.768999999999998</v>
      </c>
      <c r="F42">
        <v>63.448999999999998</v>
      </c>
      <c r="G42">
        <v>268.49</v>
      </c>
      <c r="H42">
        <v>128.86000000000001</v>
      </c>
      <c r="I42">
        <v>138.25</v>
      </c>
      <c r="J42">
        <v>135.88999999999999</v>
      </c>
      <c r="K42">
        <v>1.7045999999999999</v>
      </c>
      <c r="L42">
        <v>1.2130000000000001E-5</v>
      </c>
      <c r="M42">
        <v>1.634E-2</v>
      </c>
      <c r="N42" t="s">
        <v>238</v>
      </c>
    </row>
    <row r="43" spans="1:14">
      <c r="A43">
        <v>329.95</v>
      </c>
      <c r="B43">
        <v>1.5</v>
      </c>
      <c r="C43">
        <v>8.6143000000000001</v>
      </c>
      <c r="D43">
        <v>0.11609</v>
      </c>
      <c r="E43">
        <v>60.682000000000002</v>
      </c>
      <c r="F43">
        <v>63.329000000000001</v>
      </c>
      <c r="G43">
        <v>264.86</v>
      </c>
      <c r="H43">
        <v>129.34</v>
      </c>
      <c r="I43">
        <v>139.34</v>
      </c>
      <c r="J43">
        <v>134.47</v>
      </c>
      <c r="K43">
        <v>1.7354000000000001</v>
      </c>
      <c r="L43">
        <v>1.2109E-5</v>
      </c>
      <c r="M43">
        <v>1.6355999999999999E-2</v>
      </c>
      <c r="N43" t="s">
        <v>238</v>
      </c>
    </row>
    <row r="44" spans="1:14">
      <c r="A44">
        <v>329.95</v>
      </c>
      <c r="B44">
        <v>2</v>
      </c>
      <c r="C44">
        <v>11.632999999999999</v>
      </c>
      <c r="D44">
        <v>8.5963999999999999E-2</v>
      </c>
      <c r="E44">
        <v>60.593000000000004</v>
      </c>
      <c r="F44">
        <v>63.207000000000001</v>
      </c>
      <c r="G44">
        <v>262.19</v>
      </c>
      <c r="H44">
        <v>129.83000000000001</v>
      </c>
      <c r="I44">
        <v>140.49</v>
      </c>
      <c r="J44">
        <v>133</v>
      </c>
      <c r="K44">
        <v>1.7683</v>
      </c>
      <c r="L44">
        <v>1.2089999999999999E-5</v>
      </c>
      <c r="M44">
        <v>1.6375000000000001E-2</v>
      </c>
      <c r="N44" t="s">
        <v>238</v>
      </c>
    </row>
    <row r="45" spans="1:14">
      <c r="A45">
        <v>329.95</v>
      </c>
      <c r="B45">
        <v>2.5</v>
      </c>
      <c r="C45">
        <v>14.734</v>
      </c>
      <c r="D45">
        <v>6.7868999999999999E-2</v>
      </c>
      <c r="E45">
        <v>60.500999999999998</v>
      </c>
      <c r="F45">
        <v>63.081000000000003</v>
      </c>
      <c r="G45">
        <v>260.05</v>
      </c>
      <c r="H45">
        <v>130.33000000000001</v>
      </c>
      <c r="I45">
        <v>141.72999999999999</v>
      </c>
      <c r="J45">
        <v>131.47999999999999</v>
      </c>
      <c r="K45">
        <v>1.8036000000000001</v>
      </c>
      <c r="L45">
        <v>1.2072000000000001E-5</v>
      </c>
      <c r="M45">
        <v>1.6396999999999998E-2</v>
      </c>
      <c r="N45" t="s">
        <v>238</v>
      </c>
    </row>
    <row r="46" spans="1:14">
      <c r="A46">
        <v>329.95</v>
      </c>
      <c r="B46">
        <v>3</v>
      </c>
      <c r="C46">
        <v>17.925999999999998</v>
      </c>
      <c r="D46">
        <v>5.5786000000000002E-2</v>
      </c>
      <c r="E46">
        <v>60.406999999999996</v>
      </c>
      <c r="F46">
        <v>62.951000000000001</v>
      </c>
      <c r="G46">
        <v>258.24</v>
      </c>
      <c r="H46">
        <v>130.85</v>
      </c>
      <c r="I46">
        <v>143.07</v>
      </c>
      <c r="J46">
        <v>129.91999999999999</v>
      </c>
      <c r="K46">
        <v>1.8415999999999999</v>
      </c>
      <c r="L46">
        <v>1.2055999999999999E-5</v>
      </c>
      <c r="M46">
        <v>1.6421999999999999E-2</v>
      </c>
      <c r="N46" t="s">
        <v>238</v>
      </c>
    </row>
    <row r="47" spans="1:14">
      <c r="A47">
        <v>329.95</v>
      </c>
      <c r="B47">
        <v>3.5</v>
      </c>
      <c r="C47">
        <v>21.215</v>
      </c>
      <c r="D47">
        <v>4.7135999999999997E-2</v>
      </c>
      <c r="E47">
        <v>60.308999999999997</v>
      </c>
      <c r="F47">
        <v>62.817</v>
      </c>
      <c r="G47">
        <v>256.66000000000003</v>
      </c>
      <c r="H47">
        <v>131.38999999999999</v>
      </c>
      <c r="I47">
        <v>144.51</v>
      </c>
      <c r="J47">
        <v>128.29</v>
      </c>
      <c r="K47">
        <v>1.8827</v>
      </c>
      <c r="L47">
        <v>1.2041999999999999E-5</v>
      </c>
      <c r="M47">
        <v>1.6448999999999998E-2</v>
      </c>
      <c r="N47" t="s">
        <v>238</v>
      </c>
    </row>
    <row r="48" spans="1:14">
      <c r="A48">
        <v>329.95</v>
      </c>
      <c r="B48">
        <v>4</v>
      </c>
      <c r="C48">
        <v>24.611999999999998</v>
      </c>
      <c r="D48">
        <v>4.0631E-2</v>
      </c>
      <c r="E48">
        <v>60.207999999999998</v>
      </c>
      <c r="F48">
        <v>62.679000000000002</v>
      </c>
      <c r="G48">
        <v>255.23</v>
      </c>
      <c r="H48">
        <v>131.94999999999999</v>
      </c>
      <c r="I48">
        <v>146.08000000000001</v>
      </c>
      <c r="J48">
        <v>126.6</v>
      </c>
      <c r="K48">
        <v>1.9275</v>
      </c>
      <c r="L48">
        <v>1.203E-5</v>
      </c>
      <c r="M48">
        <v>1.6480999999999999E-2</v>
      </c>
      <c r="N48" t="s">
        <v>238</v>
      </c>
    </row>
    <row r="49" spans="1:14">
      <c r="A49">
        <v>329.95</v>
      </c>
      <c r="B49">
        <v>4.5</v>
      </c>
      <c r="C49">
        <v>28.126000000000001</v>
      </c>
      <c r="D49">
        <v>3.5554000000000002E-2</v>
      </c>
      <c r="E49">
        <v>60.103000000000002</v>
      </c>
      <c r="F49">
        <v>62.534999999999997</v>
      </c>
      <c r="G49">
        <v>253.92</v>
      </c>
      <c r="H49">
        <v>132.52000000000001</v>
      </c>
      <c r="I49">
        <v>147.80000000000001</v>
      </c>
      <c r="J49">
        <v>124.84</v>
      </c>
      <c r="K49">
        <v>1.9764999999999999</v>
      </c>
      <c r="L49">
        <v>1.2021000000000001E-5</v>
      </c>
      <c r="M49">
        <v>1.6518000000000001E-2</v>
      </c>
      <c r="N49" t="s">
        <v>238</v>
      </c>
    </row>
    <row r="50" spans="1:14">
      <c r="A50">
        <v>329.95</v>
      </c>
      <c r="B50">
        <v>5</v>
      </c>
      <c r="C50">
        <v>31.771999999999998</v>
      </c>
      <c r="D50">
        <v>3.1474000000000002E-2</v>
      </c>
      <c r="E50">
        <v>59.994</v>
      </c>
      <c r="F50">
        <v>62.387</v>
      </c>
      <c r="G50">
        <v>252.7</v>
      </c>
      <c r="H50">
        <v>133.12</v>
      </c>
      <c r="I50">
        <v>149.69999999999999</v>
      </c>
      <c r="J50">
        <v>123</v>
      </c>
      <c r="K50">
        <v>2.0306000000000002</v>
      </c>
      <c r="L50">
        <v>1.2013E-5</v>
      </c>
      <c r="M50">
        <v>1.6559999999999998E-2</v>
      </c>
      <c r="N50" t="s">
        <v>238</v>
      </c>
    </row>
    <row r="51" spans="1:14">
      <c r="A51">
        <v>329.95</v>
      </c>
      <c r="B51">
        <v>5.5</v>
      </c>
      <c r="C51">
        <v>35.564999999999998</v>
      </c>
      <c r="D51">
        <v>2.8118000000000001E-2</v>
      </c>
      <c r="E51">
        <v>59.88</v>
      </c>
      <c r="F51">
        <v>62.231000000000002</v>
      </c>
      <c r="G51">
        <v>251.54</v>
      </c>
      <c r="H51">
        <v>133.72999999999999</v>
      </c>
      <c r="I51">
        <v>151.80000000000001</v>
      </c>
      <c r="J51">
        <v>121.07</v>
      </c>
      <c r="K51">
        <v>2.0909</v>
      </c>
      <c r="L51">
        <v>1.2009E-5</v>
      </c>
      <c r="M51">
        <v>1.661E-2</v>
      </c>
      <c r="N51" t="s">
        <v>238</v>
      </c>
    </row>
    <row r="52" spans="1:14">
      <c r="A52">
        <v>329.95</v>
      </c>
      <c r="B52">
        <v>5.5218999999999996</v>
      </c>
      <c r="C52">
        <v>35.734999999999999</v>
      </c>
      <c r="D52">
        <v>2.7983999999999998E-2</v>
      </c>
      <c r="E52">
        <v>59.875</v>
      </c>
      <c r="F52">
        <v>62.223999999999997</v>
      </c>
      <c r="G52">
        <v>251.49</v>
      </c>
      <c r="H52">
        <v>133.76</v>
      </c>
      <c r="I52">
        <v>151.9</v>
      </c>
      <c r="J52">
        <v>120.98</v>
      </c>
      <c r="K52">
        <v>2.0937000000000001</v>
      </c>
      <c r="L52">
        <v>1.2009E-5</v>
      </c>
      <c r="M52">
        <v>1.6611999999999998E-2</v>
      </c>
      <c r="N52" t="s">
        <v>238</v>
      </c>
    </row>
    <row r="53" spans="1:14">
      <c r="A53">
        <v>329.95</v>
      </c>
      <c r="B53">
        <v>5.5218999999999996</v>
      </c>
      <c r="C53">
        <v>1317.3</v>
      </c>
      <c r="D53">
        <v>7.5914999999999999E-4</v>
      </c>
      <c r="E53">
        <v>41.31</v>
      </c>
      <c r="F53">
        <v>41.374000000000002</v>
      </c>
      <c r="G53">
        <v>188.3</v>
      </c>
      <c r="H53">
        <v>140.11000000000001</v>
      </c>
      <c r="I53">
        <v>201.73</v>
      </c>
      <c r="J53">
        <v>457.64</v>
      </c>
      <c r="K53">
        <v>-2.3536999999999998E-3</v>
      </c>
      <c r="L53">
        <v>2.5185000000000002E-4</v>
      </c>
      <c r="M53">
        <v>6.8156999999999995E-2</v>
      </c>
      <c r="N53" t="s">
        <v>237</v>
      </c>
    </row>
    <row r="54" spans="1:14">
      <c r="A54">
        <v>329.95</v>
      </c>
      <c r="B54">
        <v>6</v>
      </c>
      <c r="C54">
        <v>1317.6</v>
      </c>
      <c r="D54">
        <v>7.5896000000000004E-4</v>
      </c>
      <c r="E54">
        <v>41.305</v>
      </c>
      <c r="F54">
        <v>41.374000000000002</v>
      </c>
      <c r="G54">
        <v>188.28</v>
      </c>
      <c r="H54">
        <v>140.11000000000001</v>
      </c>
      <c r="I54">
        <v>201.66</v>
      </c>
      <c r="J54">
        <v>458.18</v>
      </c>
      <c r="K54">
        <v>-2.4600999999999998E-3</v>
      </c>
      <c r="L54">
        <v>2.5216000000000003E-4</v>
      </c>
      <c r="M54">
        <v>6.8195000000000006E-2</v>
      </c>
      <c r="N54" t="s">
        <v>237</v>
      </c>
    </row>
    <row r="55" spans="1:14">
      <c r="A55">
        <v>329.95</v>
      </c>
      <c r="B55">
        <v>6.5</v>
      </c>
      <c r="C55">
        <v>1317.9</v>
      </c>
      <c r="D55">
        <v>7.5876000000000003E-4</v>
      </c>
      <c r="E55">
        <v>41.298999999999999</v>
      </c>
      <c r="F55">
        <v>41.374000000000002</v>
      </c>
      <c r="G55">
        <v>188.27</v>
      </c>
      <c r="H55">
        <v>140.11000000000001</v>
      </c>
      <c r="I55">
        <v>201.59</v>
      </c>
      <c r="J55">
        <v>458.75</v>
      </c>
      <c r="K55">
        <v>-2.5707E-3</v>
      </c>
      <c r="L55">
        <v>2.5248000000000002E-4</v>
      </c>
      <c r="M55">
        <v>6.8236000000000005E-2</v>
      </c>
      <c r="N55" t="s">
        <v>237</v>
      </c>
    </row>
    <row r="56" spans="1:14">
      <c r="A56">
        <v>329.95</v>
      </c>
      <c r="B56">
        <v>7</v>
      </c>
      <c r="C56">
        <v>1318.3</v>
      </c>
      <c r="D56">
        <v>7.5856000000000003E-4</v>
      </c>
      <c r="E56">
        <v>41.293999999999997</v>
      </c>
      <c r="F56">
        <v>41.374000000000002</v>
      </c>
      <c r="G56">
        <v>188.25</v>
      </c>
      <c r="H56">
        <v>140.11000000000001</v>
      </c>
      <c r="I56">
        <v>201.51</v>
      </c>
      <c r="J56">
        <v>459.31</v>
      </c>
      <c r="K56">
        <v>-2.6805000000000002E-3</v>
      </c>
      <c r="L56">
        <v>2.5280000000000002E-4</v>
      </c>
      <c r="M56">
        <v>6.8276000000000003E-2</v>
      </c>
      <c r="N56" t="s">
        <v>237</v>
      </c>
    </row>
    <row r="57" spans="1:14">
      <c r="A57">
        <v>329.95</v>
      </c>
      <c r="B57">
        <v>7.5</v>
      </c>
      <c r="C57">
        <v>1318.6</v>
      </c>
      <c r="D57">
        <v>7.5836999999999996E-4</v>
      </c>
      <c r="E57">
        <v>41.287999999999997</v>
      </c>
      <c r="F57">
        <v>41.375</v>
      </c>
      <c r="G57">
        <v>188.23</v>
      </c>
      <c r="H57">
        <v>140.11000000000001</v>
      </c>
      <c r="I57">
        <v>201.44</v>
      </c>
      <c r="J57">
        <v>459.87</v>
      </c>
      <c r="K57">
        <v>-2.7897E-3</v>
      </c>
      <c r="L57">
        <v>2.5312000000000002E-4</v>
      </c>
      <c r="M57">
        <v>6.8316000000000002E-2</v>
      </c>
      <c r="N57" t="s">
        <v>237</v>
      </c>
    </row>
    <row r="58" spans="1:14">
      <c r="A58">
        <v>329.95</v>
      </c>
      <c r="B58">
        <v>8</v>
      </c>
      <c r="C58">
        <v>1319</v>
      </c>
      <c r="D58">
        <v>7.5816999999999996E-4</v>
      </c>
      <c r="E58">
        <v>41.283000000000001</v>
      </c>
      <c r="F58">
        <v>41.375</v>
      </c>
      <c r="G58">
        <v>188.22</v>
      </c>
      <c r="H58">
        <v>140.11000000000001</v>
      </c>
      <c r="I58">
        <v>201.37</v>
      </c>
      <c r="J58">
        <v>460.43</v>
      </c>
      <c r="K58">
        <v>-2.8982000000000001E-3</v>
      </c>
      <c r="L58">
        <v>2.5344000000000001E-4</v>
      </c>
      <c r="M58">
        <v>6.8357000000000001E-2</v>
      </c>
      <c r="N58" t="s">
        <v>237</v>
      </c>
    </row>
    <row r="59" spans="1:14">
      <c r="A59">
        <v>329.95</v>
      </c>
      <c r="B59">
        <v>8.5</v>
      </c>
      <c r="C59">
        <v>1319.3</v>
      </c>
      <c r="D59">
        <v>7.5798E-4</v>
      </c>
      <c r="E59">
        <v>41.277000000000001</v>
      </c>
      <c r="F59">
        <v>41.375</v>
      </c>
      <c r="G59">
        <v>188.2</v>
      </c>
      <c r="H59">
        <v>140.11000000000001</v>
      </c>
      <c r="I59">
        <v>201.3</v>
      </c>
      <c r="J59">
        <v>460.99</v>
      </c>
      <c r="K59">
        <v>-3.006E-3</v>
      </c>
      <c r="L59">
        <v>2.5376000000000001E-4</v>
      </c>
      <c r="M59">
        <v>6.8396999999999999E-2</v>
      </c>
      <c r="N59" t="s">
        <v>237</v>
      </c>
    </row>
    <row r="60" spans="1:14">
      <c r="A60">
        <v>329.95</v>
      </c>
      <c r="B60">
        <v>9</v>
      </c>
      <c r="C60">
        <v>1319.6</v>
      </c>
      <c r="D60">
        <v>7.5778E-4</v>
      </c>
      <c r="E60">
        <v>41.271999999999998</v>
      </c>
      <c r="F60">
        <v>41.375999999999998</v>
      </c>
      <c r="G60">
        <v>188.18</v>
      </c>
      <c r="H60">
        <v>140.11000000000001</v>
      </c>
      <c r="I60">
        <v>201.23</v>
      </c>
      <c r="J60">
        <v>461.54</v>
      </c>
      <c r="K60">
        <v>-3.1132E-3</v>
      </c>
      <c r="L60">
        <v>2.5408000000000001E-4</v>
      </c>
      <c r="M60">
        <v>6.8436999999999998E-2</v>
      </c>
      <c r="N60" t="s">
        <v>237</v>
      </c>
    </row>
    <row r="61" spans="1:14">
      <c r="A61">
        <v>329.95</v>
      </c>
      <c r="B61">
        <v>9.5</v>
      </c>
      <c r="C61">
        <v>1320</v>
      </c>
      <c r="D61">
        <v>7.5759000000000004E-4</v>
      </c>
      <c r="E61">
        <v>41.267000000000003</v>
      </c>
      <c r="F61">
        <v>41.375999999999998</v>
      </c>
      <c r="G61">
        <v>188.17</v>
      </c>
      <c r="H61">
        <v>140.11000000000001</v>
      </c>
      <c r="I61">
        <v>201.16</v>
      </c>
      <c r="J61">
        <v>462.1</v>
      </c>
      <c r="K61">
        <v>-3.2196999999999998E-3</v>
      </c>
      <c r="L61">
        <v>2.544E-4</v>
      </c>
      <c r="M61">
        <v>6.8476999999999996E-2</v>
      </c>
      <c r="N61" t="s">
        <v>237</v>
      </c>
    </row>
    <row r="62" spans="1:14">
      <c r="A62">
        <v>329.95</v>
      </c>
      <c r="B62">
        <v>10</v>
      </c>
      <c r="C62">
        <v>1320.3</v>
      </c>
      <c r="D62">
        <v>7.5739999999999998E-4</v>
      </c>
      <c r="E62">
        <v>41.261000000000003</v>
      </c>
      <c r="F62">
        <v>41.375999999999998</v>
      </c>
      <c r="G62">
        <v>188.15</v>
      </c>
      <c r="H62">
        <v>140.11000000000001</v>
      </c>
      <c r="I62">
        <v>201.09</v>
      </c>
      <c r="J62">
        <v>462.65</v>
      </c>
      <c r="K62">
        <v>-3.3254999999999999E-3</v>
      </c>
      <c r="L62">
        <v>2.5472E-4</v>
      </c>
      <c r="M62">
        <v>6.8515999999999994E-2</v>
      </c>
      <c r="N62" t="s">
        <v>237</v>
      </c>
    </row>
    <row r="63" spans="1:14">
      <c r="A63">
        <v>371.2</v>
      </c>
      <c r="B63">
        <v>1</v>
      </c>
      <c r="C63">
        <v>5.0008999999999997</v>
      </c>
      <c r="D63">
        <v>0.19996</v>
      </c>
      <c r="E63">
        <v>66.284000000000006</v>
      </c>
      <c r="F63">
        <v>69.323999999999998</v>
      </c>
      <c r="G63">
        <v>285.26</v>
      </c>
      <c r="H63">
        <v>137.62</v>
      </c>
      <c r="I63">
        <v>146.61000000000001</v>
      </c>
      <c r="J63">
        <v>144.85</v>
      </c>
      <c r="K63">
        <v>1.1511</v>
      </c>
      <c r="L63">
        <v>1.3688E-5</v>
      </c>
      <c r="M63">
        <v>2.0031E-2</v>
      </c>
      <c r="N63" t="s">
        <v>238</v>
      </c>
    </row>
    <row r="64" spans="1:14">
      <c r="A64">
        <v>371.2</v>
      </c>
      <c r="B64">
        <v>1.5</v>
      </c>
      <c r="C64">
        <v>7.5597000000000003</v>
      </c>
      <c r="D64">
        <v>0.13228000000000001</v>
      </c>
      <c r="E64">
        <v>66.221999999999994</v>
      </c>
      <c r="F64">
        <v>69.239000000000004</v>
      </c>
      <c r="G64">
        <v>281.72000000000003</v>
      </c>
      <c r="H64">
        <v>137.88999999999999</v>
      </c>
      <c r="I64">
        <v>147.24</v>
      </c>
      <c r="J64">
        <v>143.88</v>
      </c>
      <c r="K64">
        <v>1.1633</v>
      </c>
      <c r="L64">
        <v>1.3685E-5</v>
      </c>
      <c r="M64">
        <v>2.0043999999999999E-2</v>
      </c>
      <c r="N64" t="s">
        <v>238</v>
      </c>
    </row>
    <row r="65" spans="1:14">
      <c r="A65">
        <v>371.2</v>
      </c>
      <c r="B65">
        <v>2</v>
      </c>
      <c r="C65">
        <v>10.16</v>
      </c>
      <c r="D65">
        <v>9.8429000000000003E-2</v>
      </c>
      <c r="E65">
        <v>66.16</v>
      </c>
      <c r="F65">
        <v>69.153000000000006</v>
      </c>
      <c r="G65">
        <v>279.16000000000003</v>
      </c>
      <c r="H65">
        <v>138.16</v>
      </c>
      <c r="I65">
        <v>147.9</v>
      </c>
      <c r="J65">
        <v>142.9</v>
      </c>
      <c r="K65">
        <v>1.1758999999999999</v>
      </c>
      <c r="L65">
        <v>1.3684E-5</v>
      </c>
      <c r="M65">
        <v>2.0059E-2</v>
      </c>
      <c r="N65" t="s">
        <v>238</v>
      </c>
    </row>
    <row r="66" spans="1:14">
      <c r="A66">
        <v>371.2</v>
      </c>
      <c r="B66">
        <v>2.5</v>
      </c>
      <c r="C66">
        <v>12.802</v>
      </c>
      <c r="D66">
        <v>7.8109999999999999E-2</v>
      </c>
      <c r="E66">
        <v>66.096000000000004</v>
      </c>
      <c r="F66">
        <v>69.064999999999998</v>
      </c>
      <c r="G66">
        <v>277.13</v>
      </c>
      <c r="H66">
        <v>138.44</v>
      </c>
      <c r="I66">
        <v>148.58000000000001</v>
      </c>
      <c r="J66">
        <v>141.9</v>
      </c>
      <c r="K66">
        <v>1.1890000000000001</v>
      </c>
      <c r="L66">
        <v>1.3684E-5</v>
      </c>
      <c r="M66">
        <v>2.0074999999999999E-2</v>
      </c>
      <c r="N66" t="s">
        <v>238</v>
      </c>
    </row>
    <row r="67" spans="1:14">
      <c r="A67">
        <v>371.2</v>
      </c>
      <c r="B67">
        <v>3</v>
      </c>
      <c r="C67">
        <v>15.49</v>
      </c>
      <c r="D67">
        <v>6.4557000000000003E-2</v>
      </c>
      <c r="E67">
        <v>66.031000000000006</v>
      </c>
      <c r="F67">
        <v>68.975999999999999</v>
      </c>
      <c r="G67">
        <v>275.44</v>
      </c>
      <c r="H67">
        <v>138.72999999999999</v>
      </c>
      <c r="I67">
        <v>149.30000000000001</v>
      </c>
      <c r="J67">
        <v>140.88999999999999</v>
      </c>
      <c r="K67">
        <v>1.2025999999999999</v>
      </c>
      <c r="L67">
        <v>1.3686000000000001E-5</v>
      </c>
      <c r="M67">
        <v>2.0091999999999999E-2</v>
      </c>
      <c r="N67" t="s">
        <v>238</v>
      </c>
    </row>
    <row r="68" spans="1:14">
      <c r="A68">
        <v>371.2</v>
      </c>
      <c r="B68">
        <v>3.5</v>
      </c>
      <c r="C68">
        <v>18.225000000000001</v>
      </c>
      <c r="D68">
        <v>5.4871000000000003E-2</v>
      </c>
      <c r="E68">
        <v>65.965000000000003</v>
      </c>
      <c r="F68">
        <v>68.885000000000005</v>
      </c>
      <c r="G68">
        <v>273.98</v>
      </c>
      <c r="H68">
        <v>139.02000000000001</v>
      </c>
      <c r="I68">
        <v>150.05000000000001</v>
      </c>
      <c r="J68">
        <v>139.86000000000001</v>
      </c>
      <c r="K68">
        <v>1.2166999999999999</v>
      </c>
      <c r="L68">
        <v>1.3689000000000001E-5</v>
      </c>
      <c r="M68">
        <v>2.0109999999999999E-2</v>
      </c>
      <c r="N68" t="s">
        <v>238</v>
      </c>
    </row>
    <row r="69" spans="1:14">
      <c r="A69">
        <v>371.2</v>
      </c>
      <c r="B69">
        <v>4</v>
      </c>
      <c r="C69">
        <v>21.007999999999999</v>
      </c>
      <c r="D69">
        <v>4.7600000000000003E-2</v>
      </c>
      <c r="E69">
        <v>65.897999999999996</v>
      </c>
      <c r="F69">
        <v>68.793000000000006</v>
      </c>
      <c r="G69">
        <v>272.69</v>
      </c>
      <c r="H69">
        <v>139.33000000000001</v>
      </c>
      <c r="I69">
        <v>150.84</v>
      </c>
      <c r="J69">
        <v>138.81</v>
      </c>
      <c r="K69">
        <v>1.2313000000000001</v>
      </c>
      <c r="L69">
        <v>1.3692999999999999E-5</v>
      </c>
      <c r="M69">
        <v>2.0129999999999999E-2</v>
      </c>
      <c r="N69" t="s">
        <v>238</v>
      </c>
    </row>
    <row r="70" spans="1:14">
      <c r="A70">
        <v>371.2</v>
      </c>
      <c r="B70">
        <v>4.5</v>
      </c>
      <c r="C70">
        <v>23.844000000000001</v>
      </c>
      <c r="D70">
        <v>4.1938999999999997E-2</v>
      </c>
      <c r="E70">
        <v>65.83</v>
      </c>
      <c r="F70">
        <v>68.7</v>
      </c>
      <c r="G70">
        <v>271.52</v>
      </c>
      <c r="H70">
        <v>139.63999999999999</v>
      </c>
      <c r="I70">
        <v>151.66999999999999</v>
      </c>
      <c r="J70">
        <v>137.75</v>
      </c>
      <c r="K70">
        <v>1.2465999999999999</v>
      </c>
      <c r="L70">
        <v>1.3699E-5</v>
      </c>
      <c r="M70">
        <v>2.0150999999999999E-2</v>
      </c>
      <c r="N70" t="s">
        <v>238</v>
      </c>
    </row>
    <row r="71" spans="1:14">
      <c r="A71">
        <v>371.2</v>
      </c>
      <c r="B71">
        <v>5</v>
      </c>
      <c r="C71">
        <v>26.734000000000002</v>
      </c>
      <c r="D71">
        <v>3.7406000000000002E-2</v>
      </c>
      <c r="E71">
        <v>65.760999999999996</v>
      </c>
      <c r="F71">
        <v>68.603999999999999</v>
      </c>
      <c r="G71">
        <v>270.45</v>
      </c>
      <c r="H71">
        <v>139.96</v>
      </c>
      <c r="I71">
        <v>152.54</v>
      </c>
      <c r="J71">
        <v>136.66</v>
      </c>
      <c r="K71">
        <v>1.2625</v>
      </c>
      <c r="L71">
        <v>1.3706999999999999E-5</v>
      </c>
      <c r="M71">
        <v>2.0174000000000001E-2</v>
      </c>
      <c r="N71" t="s">
        <v>238</v>
      </c>
    </row>
    <row r="72" spans="1:14">
      <c r="A72">
        <v>371.2</v>
      </c>
      <c r="B72">
        <v>5.5</v>
      </c>
      <c r="C72">
        <v>29.681000000000001</v>
      </c>
      <c r="D72">
        <v>3.3692E-2</v>
      </c>
      <c r="E72">
        <v>65.69</v>
      </c>
      <c r="F72">
        <v>68.507000000000005</v>
      </c>
      <c r="G72">
        <v>269.45999999999998</v>
      </c>
      <c r="H72">
        <v>140.29</v>
      </c>
      <c r="I72">
        <v>153.44999999999999</v>
      </c>
      <c r="J72">
        <v>135.55000000000001</v>
      </c>
      <c r="K72">
        <v>1.2790999999999999</v>
      </c>
      <c r="L72">
        <v>1.3716999999999999E-5</v>
      </c>
      <c r="M72">
        <v>2.0199000000000002E-2</v>
      </c>
      <c r="N72" t="s">
        <v>238</v>
      </c>
    </row>
    <row r="73" spans="1:14">
      <c r="A73">
        <v>371.2</v>
      </c>
      <c r="B73">
        <v>6</v>
      </c>
      <c r="C73">
        <v>32.688000000000002</v>
      </c>
      <c r="D73">
        <v>3.0592000000000001E-2</v>
      </c>
      <c r="E73">
        <v>65.617000000000004</v>
      </c>
      <c r="F73">
        <v>68.408000000000001</v>
      </c>
      <c r="G73">
        <v>268.54000000000002</v>
      </c>
      <c r="H73">
        <v>140.63</v>
      </c>
      <c r="I73">
        <v>154.41999999999999</v>
      </c>
      <c r="J73">
        <v>134.41999999999999</v>
      </c>
      <c r="K73">
        <v>1.2964</v>
      </c>
      <c r="L73">
        <v>1.3729E-5</v>
      </c>
      <c r="M73">
        <v>2.0226999999999998E-2</v>
      </c>
      <c r="N73" t="s">
        <v>238</v>
      </c>
    </row>
    <row r="74" spans="1:14">
      <c r="A74">
        <v>371.2</v>
      </c>
      <c r="B74">
        <v>6.5</v>
      </c>
      <c r="C74">
        <v>35.759</v>
      </c>
      <c r="D74">
        <v>2.7965E-2</v>
      </c>
      <c r="E74">
        <v>65.543000000000006</v>
      </c>
      <c r="F74">
        <v>68.307000000000002</v>
      </c>
      <c r="G74">
        <v>267.67</v>
      </c>
      <c r="H74">
        <v>140.97999999999999</v>
      </c>
      <c r="I74">
        <v>155.44999999999999</v>
      </c>
      <c r="J74">
        <v>133.26</v>
      </c>
      <c r="K74">
        <v>1.3146</v>
      </c>
      <c r="L74">
        <v>1.3743E-5</v>
      </c>
      <c r="M74">
        <v>2.0256E-2</v>
      </c>
      <c r="N74" t="s">
        <v>238</v>
      </c>
    </row>
    <row r="75" spans="1:14">
      <c r="A75">
        <v>371.2</v>
      </c>
      <c r="B75">
        <v>7</v>
      </c>
      <c r="C75">
        <v>38.898000000000003</v>
      </c>
      <c r="D75">
        <v>2.5708000000000002E-2</v>
      </c>
      <c r="E75">
        <v>65.466999999999999</v>
      </c>
      <c r="F75">
        <v>68.203000000000003</v>
      </c>
      <c r="G75">
        <v>266.83999999999997</v>
      </c>
      <c r="H75">
        <v>141.35</v>
      </c>
      <c r="I75">
        <v>156.54</v>
      </c>
      <c r="J75">
        <v>132.08000000000001</v>
      </c>
      <c r="K75">
        <v>1.3335999999999999</v>
      </c>
      <c r="L75">
        <v>1.3759E-5</v>
      </c>
      <c r="M75">
        <v>2.0288E-2</v>
      </c>
      <c r="N75" t="s">
        <v>238</v>
      </c>
    </row>
    <row r="76" spans="1:14">
      <c r="A76">
        <v>371.2</v>
      </c>
      <c r="B76">
        <v>7.5</v>
      </c>
      <c r="C76">
        <v>42.107999999999997</v>
      </c>
      <c r="D76">
        <v>2.3747999999999998E-2</v>
      </c>
      <c r="E76">
        <v>65.39</v>
      </c>
      <c r="F76">
        <v>68.097999999999999</v>
      </c>
      <c r="G76">
        <v>266.05</v>
      </c>
      <c r="H76">
        <v>141.72999999999999</v>
      </c>
      <c r="I76">
        <v>157.69999999999999</v>
      </c>
      <c r="J76">
        <v>130.87</v>
      </c>
      <c r="K76">
        <v>1.3536999999999999</v>
      </c>
      <c r="L76">
        <v>1.3777E-5</v>
      </c>
      <c r="M76">
        <v>2.0323000000000001E-2</v>
      </c>
      <c r="N76" t="s">
        <v>238</v>
      </c>
    </row>
    <row r="77" spans="1:14">
      <c r="A77">
        <v>371.2</v>
      </c>
      <c r="B77">
        <v>8</v>
      </c>
      <c r="C77">
        <v>45.395000000000003</v>
      </c>
      <c r="D77">
        <v>2.2029E-2</v>
      </c>
      <c r="E77">
        <v>65.311000000000007</v>
      </c>
      <c r="F77">
        <v>67.989999999999995</v>
      </c>
      <c r="G77">
        <v>265.29000000000002</v>
      </c>
      <c r="H77">
        <v>142.13</v>
      </c>
      <c r="I77">
        <v>158.93</v>
      </c>
      <c r="J77">
        <v>129.63999999999999</v>
      </c>
      <c r="K77">
        <v>1.3747</v>
      </c>
      <c r="L77">
        <v>1.3798000000000001E-5</v>
      </c>
      <c r="M77">
        <v>2.0361000000000001E-2</v>
      </c>
      <c r="N77" t="s">
        <v>238</v>
      </c>
    </row>
    <row r="78" spans="1:14">
      <c r="A78">
        <v>371.2</v>
      </c>
      <c r="B78">
        <v>8.5</v>
      </c>
      <c r="C78">
        <v>48.764000000000003</v>
      </c>
      <c r="D78">
        <v>2.0507000000000001E-2</v>
      </c>
      <c r="E78">
        <v>65.228999999999999</v>
      </c>
      <c r="F78">
        <v>67.879000000000005</v>
      </c>
      <c r="G78">
        <v>264.56</v>
      </c>
      <c r="H78">
        <v>142.54</v>
      </c>
      <c r="I78">
        <v>160.26</v>
      </c>
      <c r="J78">
        <v>128.37</v>
      </c>
      <c r="K78">
        <v>1.397</v>
      </c>
      <c r="L78">
        <v>1.3821E-5</v>
      </c>
      <c r="M78">
        <v>2.0402E-2</v>
      </c>
      <c r="N78" t="s">
        <v>238</v>
      </c>
    </row>
    <row r="79" spans="1:14">
      <c r="A79">
        <v>371.2</v>
      </c>
      <c r="B79">
        <v>9</v>
      </c>
      <c r="C79">
        <v>52.22</v>
      </c>
      <c r="D79">
        <v>1.915E-2</v>
      </c>
      <c r="E79">
        <v>65.146000000000001</v>
      </c>
      <c r="F79">
        <v>67.766000000000005</v>
      </c>
      <c r="G79">
        <v>263.83999999999997</v>
      </c>
      <c r="H79">
        <v>142.97999999999999</v>
      </c>
      <c r="I79">
        <v>161.69</v>
      </c>
      <c r="J79">
        <v>127.07</v>
      </c>
      <c r="K79">
        <v>1.4205000000000001</v>
      </c>
      <c r="L79">
        <v>1.3847E-5</v>
      </c>
      <c r="M79">
        <v>2.0448000000000001E-2</v>
      </c>
      <c r="N79" t="s">
        <v>238</v>
      </c>
    </row>
    <row r="80" spans="1:14">
      <c r="A80">
        <v>371.2</v>
      </c>
      <c r="B80">
        <v>9.5</v>
      </c>
      <c r="C80">
        <v>55.77</v>
      </c>
      <c r="D80">
        <v>1.7930999999999999E-2</v>
      </c>
      <c r="E80">
        <v>65.06</v>
      </c>
      <c r="F80">
        <v>67.650000000000006</v>
      </c>
      <c r="G80">
        <v>263.14999999999998</v>
      </c>
      <c r="H80">
        <v>143.44</v>
      </c>
      <c r="I80">
        <v>163.24</v>
      </c>
      <c r="J80">
        <v>125.73</v>
      </c>
      <c r="K80">
        <v>1.4455</v>
      </c>
      <c r="L80">
        <v>1.3876999999999999E-5</v>
      </c>
      <c r="M80">
        <v>2.0497000000000001E-2</v>
      </c>
      <c r="N80" t="s">
        <v>238</v>
      </c>
    </row>
    <row r="81" spans="1:14">
      <c r="A81">
        <v>371.2</v>
      </c>
      <c r="B81">
        <v>10</v>
      </c>
      <c r="C81">
        <v>59.421999999999997</v>
      </c>
      <c r="D81">
        <v>1.6829E-2</v>
      </c>
      <c r="E81">
        <v>64.971000000000004</v>
      </c>
      <c r="F81">
        <v>67.53</v>
      </c>
      <c r="G81">
        <v>262.47000000000003</v>
      </c>
      <c r="H81">
        <v>143.91999999999999</v>
      </c>
      <c r="I81">
        <v>164.92</v>
      </c>
      <c r="J81">
        <v>124.36</v>
      </c>
      <c r="K81">
        <v>1.472</v>
      </c>
      <c r="L81">
        <v>1.3909E-5</v>
      </c>
      <c r="M81">
        <v>2.0552000000000001E-2</v>
      </c>
      <c r="N81" t="s">
        <v>238</v>
      </c>
    </row>
    <row r="82" spans="1:14">
      <c r="A82">
        <v>412.44</v>
      </c>
      <c r="B82">
        <v>1</v>
      </c>
      <c r="C82">
        <v>4.4790999999999999</v>
      </c>
      <c r="D82">
        <v>0.22325999999999999</v>
      </c>
      <c r="E82">
        <v>72.141999999999996</v>
      </c>
      <c r="F82">
        <v>75.536000000000001</v>
      </c>
      <c r="G82">
        <v>301.12</v>
      </c>
      <c r="H82">
        <v>145.78</v>
      </c>
      <c r="I82">
        <v>154.56</v>
      </c>
      <c r="J82">
        <v>153.06</v>
      </c>
      <c r="K82">
        <v>0.82862000000000002</v>
      </c>
      <c r="L82">
        <v>1.5194000000000001E-5</v>
      </c>
      <c r="M82">
        <v>2.5545000000000002E-2</v>
      </c>
      <c r="N82" t="s">
        <v>238</v>
      </c>
    </row>
    <row r="83" spans="1:14">
      <c r="A83">
        <v>412.44</v>
      </c>
      <c r="B83">
        <v>1.5</v>
      </c>
      <c r="C83">
        <v>6.7535999999999996</v>
      </c>
      <c r="D83">
        <v>0.14807000000000001</v>
      </c>
      <c r="E83">
        <v>72.094999999999999</v>
      </c>
      <c r="F83">
        <v>75.471999999999994</v>
      </c>
      <c r="G83">
        <v>297.64</v>
      </c>
      <c r="H83">
        <v>145.94</v>
      </c>
      <c r="I83">
        <v>154.94999999999999</v>
      </c>
      <c r="J83">
        <v>152.38</v>
      </c>
      <c r="K83">
        <v>0.83389000000000002</v>
      </c>
      <c r="L83">
        <v>1.5203E-5</v>
      </c>
      <c r="M83">
        <v>2.5557E-2</v>
      </c>
      <c r="N83" t="s">
        <v>238</v>
      </c>
    </row>
    <row r="84" spans="1:14">
      <c r="A84">
        <v>412.44</v>
      </c>
      <c r="B84">
        <v>2</v>
      </c>
      <c r="C84">
        <v>9.0523000000000007</v>
      </c>
      <c r="D84">
        <v>0.11047</v>
      </c>
      <c r="E84">
        <v>72.048000000000002</v>
      </c>
      <c r="F84">
        <v>75.406999999999996</v>
      </c>
      <c r="G84">
        <v>295.13</v>
      </c>
      <c r="H84">
        <v>146.1</v>
      </c>
      <c r="I84">
        <v>155.36000000000001</v>
      </c>
      <c r="J84">
        <v>151.69</v>
      </c>
      <c r="K84">
        <v>0.83926999999999996</v>
      </c>
      <c r="L84">
        <v>1.5213E-5</v>
      </c>
      <c r="M84">
        <v>2.5569000000000001E-2</v>
      </c>
      <c r="N84" t="s">
        <v>238</v>
      </c>
    </row>
    <row r="85" spans="1:14">
      <c r="A85">
        <v>412.44</v>
      </c>
      <c r="B85">
        <v>2.5</v>
      </c>
      <c r="C85">
        <v>11.375999999999999</v>
      </c>
      <c r="D85">
        <v>8.7906999999999999E-2</v>
      </c>
      <c r="E85">
        <v>72</v>
      </c>
      <c r="F85">
        <v>75.341999999999999</v>
      </c>
      <c r="G85">
        <v>293.16000000000003</v>
      </c>
      <c r="H85">
        <v>146.26</v>
      </c>
      <c r="I85">
        <v>155.78</v>
      </c>
      <c r="J85">
        <v>150.99</v>
      </c>
      <c r="K85">
        <v>0.84475</v>
      </c>
      <c r="L85">
        <v>1.5224E-5</v>
      </c>
      <c r="M85">
        <v>2.5581E-2</v>
      </c>
      <c r="N85" t="s">
        <v>238</v>
      </c>
    </row>
    <row r="86" spans="1:14">
      <c r="A86">
        <v>412.44</v>
      </c>
      <c r="B86">
        <v>3</v>
      </c>
      <c r="C86">
        <v>13.724</v>
      </c>
      <c r="D86">
        <v>7.2862999999999997E-2</v>
      </c>
      <c r="E86">
        <v>71.951999999999998</v>
      </c>
      <c r="F86">
        <v>75.275999999999996</v>
      </c>
      <c r="G86">
        <v>291.52999999999997</v>
      </c>
      <c r="H86">
        <v>146.41999999999999</v>
      </c>
      <c r="I86">
        <v>156.21</v>
      </c>
      <c r="J86">
        <v>150.29</v>
      </c>
      <c r="K86">
        <v>0.85033999999999998</v>
      </c>
      <c r="L86">
        <v>1.5235999999999999E-5</v>
      </c>
      <c r="M86">
        <v>2.5595E-2</v>
      </c>
      <c r="N86" t="s">
        <v>238</v>
      </c>
    </row>
    <row r="87" spans="1:14">
      <c r="A87">
        <v>412.44</v>
      </c>
      <c r="B87">
        <v>3.5</v>
      </c>
      <c r="C87">
        <v>16.099</v>
      </c>
      <c r="D87">
        <v>6.2114999999999997E-2</v>
      </c>
      <c r="E87">
        <v>71.903999999999996</v>
      </c>
      <c r="F87">
        <v>75.209000000000003</v>
      </c>
      <c r="G87">
        <v>290.13</v>
      </c>
      <c r="H87">
        <v>146.58000000000001</v>
      </c>
      <c r="I87">
        <v>156.65</v>
      </c>
      <c r="J87">
        <v>149.58000000000001</v>
      </c>
      <c r="K87">
        <v>0.85604999999999998</v>
      </c>
      <c r="L87">
        <v>1.5248999999999999E-5</v>
      </c>
      <c r="M87">
        <v>2.5609E-2</v>
      </c>
      <c r="N87" t="s">
        <v>238</v>
      </c>
    </row>
    <row r="88" spans="1:14">
      <c r="A88">
        <v>412.44</v>
      </c>
      <c r="B88">
        <v>4</v>
      </c>
      <c r="C88">
        <v>18.501000000000001</v>
      </c>
      <c r="D88">
        <v>5.4051000000000002E-2</v>
      </c>
      <c r="E88">
        <v>71.853999999999999</v>
      </c>
      <c r="F88">
        <v>75.141999999999996</v>
      </c>
      <c r="G88">
        <v>288.89999999999998</v>
      </c>
      <c r="H88">
        <v>146.75</v>
      </c>
      <c r="I88">
        <v>157.1</v>
      </c>
      <c r="J88">
        <v>148.87</v>
      </c>
      <c r="K88">
        <v>0.86185999999999996</v>
      </c>
      <c r="L88">
        <v>1.5262999999999999E-5</v>
      </c>
      <c r="M88">
        <v>2.5624000000000001E-2</v>
      </c>
      <c r="N88" t="s">
        <v>238</v>
      </c>
    </row>
    <row r="89" spans="1:14">
      <c r="A89">
        <v>412.44</v>
      </c>
      <c r="B89">
        <v>4.5</v>
      </c>
      <c r="C89">
        <v>20.93</v>
      </c>
      <c r="D89">
        <v>4.7778000000000001E-2</v>
      </c>
      <c r="E89">
        <v>71.805000000000007</v>
      </c>
      <c r="F89">
        <v>75.072999999999993</v>
      </c>
      <c r="G89">
        <v>287.8</v>
      </c>
      <c r="H89">
        <v>146.91999999999999</v>
      </c>
      <c r="I89">
        <v>157.57</v>
      </c>
      <c r="J89">
        <v>148.15</v>
      </c>
      <c r="K89">
        <v>0.86778999999999995</v>
      </c>
      <c r="L89">
        <v>1.5279000000000001E-5</v>
      </c>
      <c r="M89">
        <v>2.564E-2</v>
      </c>
      <c r="N89" t="s">
        <v>238</v>
      </c>
    </row>
    <row r="90" spans="1:14">
      <c r="A90">
        <v>412.44</v>
      </c>
      <c r="B90">
        <v>5</v>
      </c>
      <c r="C90">
        <v>23.388000000000002</v>
      </c>
      <c r="D90">
        <v>4.2757999999999997E-2</v>
      </c>
      <c r="E90">
        <v>71.754000000000005</v>
      </c>
      <c r="F90">
        <v>75.004999999999995</v>
      </c>
      <c r="G90">
        <v>286.8</v>
      </c>
      <c r="H90">
        <v>147.09</v>
      </c>
      <c r="I90">
        <v>158.05000000000001</v>
      </c>
      <c r="J90">
        <v>147.41999999999999</v>
      </c>
      <c r="K90">
        <v>0.87385000000000002</v>
      </c>
      <c r="L90">
        <v>1.5294999999999998E-5</v>
      </c>
      <c r="M90">
        <v>2.5656000000000002E-2</v>
      </c>
      <c r="N90" t="s">
        <v>238</v>
      </c>
    </row>
    <row r="91" spans="1:14">
      <c r="A91">
        <v>412.44</v>
      </c>
      <c r="B91">
        <v>5.5</v>
      </c>
      <c r="C91">
        <v>25.873999999999999</v>
      </c>
      <c r="D91">
        <v>3.8648000000000002E-2</v>
      </c>
      <c r="E91">
        <v>71.703999999999994</v>
      </c>
      <c r="F91">
        <v>74.935000000000002</v>
      </c>
      <c r="G91">
        <v>285.88</v>
      </c>
      <c r="H91">
        <v>147.27000000000001</v>
      </c>
      <c r="I91">
        <v>158.55000000000001</v>
      </c>
      <c r="J91">
        <v>146.69</v>
      </c>
      <c r="K91">
        <v>0.88002999999999998</v>
      </c>
      <c r="L91">
        <v>1.5313000000000001E-5</v>
      </c>
      <c r="M91">
        <v>2.5673999999999999E-2</v>
      </c>
      <c r="N91" t="s">
        <v>238</v>
      </c>
    </row>
    <row r="92" spans="1:14">
      <c r="A92">
        <v>412.44</v>
      </c>
      <c r="B92">
        <v>6</v>
      </c>
      <c r="C92">
        <v>28.390999999999998</v>
      </c>
      <c r="D92">
        <v>3.5222000000000003E-2</v>
      </c>
      <c r="E92">
        <v>71.652000000000001</v>
      </c>
      <c r="F92">
        <v>74.864999999999995</v>
      </c>
      <c r="G92">
        <v>285.02999999999997</v>
      </c>
      <c r="H92">
        <v>147.44</v>
      </c>
      <c r="I92">
        <v>159.06</v>
      </c>
      <c r="J92">
        <v>145.94999999999999</v>
      </c>
      <c r="K92">
        <v>0.88634999999999997</v>
      </c>
      <c r="L92">
        <v>1.5333E-5</v>
      </c>
      <c r="M92">
        <v>2.5692E-2</v>
      </c>
      <c r="N92" t="s">
        <v>238</v>
      </c>
    </row>
    <row r="93" spans="1:14">
      <c r="A93">
        <v>412.44</v>
      </c>
      <c r="B93">
        <v>6.5</v>
      </c>
      <c r="C93">
        <v>30.939</v>
      </c>
      <c r="D93">
        <v>3.2321999999999997E-2</v>
      </c>
      <c r="E93">
        <v>71.599999999999994</v>
      </c>
      <c r="F93">
        <v>74.793999999999997</v>
      </c>
      <c r="G93">
        <v>284.24</v>
      </c>
      <c r="H93">
        <v>147.62</v>
      </c>
      <c r="I93">
        <v>159.59</v>
      </c>
      <c r="J93">
        <v>145.21</v>
      </c>
      <c r="K93">
        <v>0.89280000000000004</v>
      </c>
      <c r="L93">
        <v>1.5353E-5</v>
      </c>
      <c r="M93">
        <v>2.5711000000000001E-2</v>
      </c>
      <c r="N93" t="s">
        <v>238</v>
      </c>
    </row>
    <row r="94" spans="1:14">
      <c r="A94">
        <v>412.44</v>
      </c>
      <c r="B94">
        <v>7</v>
      </c>
      <c r="C94">
        <v>33.518000000000001</v>
      </c>
      <c r="D94">
        <v>2.9833999999999999E-2</v>
      </c>
      <c r="E94">
        <v>71.548000000000002</v>
      </c>
      <c r="F94">
        <v>74.722999999999999</v>
      </c>
      <c r="G94">
        <v>283.49</v>
      </c>
      <c r="H94">
        <v>147.80000000000001</v>
      </c>
      <c r="I94">
        <v>160.13</v>
      </c>
      <c r="J94">
        <v>144.46</v>
      </c>
      <c r="K94">
        <v>0.89939000000000002</v>
      </c>
      <c r="L94">
        <v>1.5375000000000001E-5</v>
      </c>
      <c r="M94">
        <v>2.5732000000000001E-2</v>
      </c>
      <c r="N94" t="s">
        <v>238</v>
      </c>
    </row>
    <row r="95" spans="1:14">
      <c r="A95">
        <v>412.44</v>
      </c>
      <c r="B95">
        <v>7.5</v>
      </c>
      <c r="C95">
        <v>36.131</v>
      </c>
      <c r="D95">
        <v>2.7677E-2</v>
      </c>
      <c r="E95">
        <v>71.494</v>
      </c>
      <c r="F95">
        <v>74.650000000000006</v>
      </c>
      <c r="G95">
        <v>282.77999999999997</v>
      </c>
      <c r="H95">
        <v>147.99</v>
      </c>
      <c r="I95">
        <v>160.69</v>
      </c>
      <c r="J95">
        <v>143.69999999999999</v>
      </c>
      <c r="K95">
        <v>0.90612999999999999</v>
      </c>
      <c r="L95">
        <v>1.5398999999999999E-5</v>
      </c>
      <c r="M95">
        <v>2.5753000000000002E-2</v>
      </c>
      <c r="N95" t="s">
        <v>238</v>
      </c>
    </row>
    <row r="96" spans="1:14">
      <c r="A96">
        <v>412.44</v>
      </c>
      <c r="B96">
        <v>8</v>
      </c>
      <c r="C96">
        <v>38.777000000000001</v>
      </c>
      <c r="D96">
        <v>2.5787999999999998E-2</v>
      </c>
      <c r="E96">
        <v>71.44</v>
      </c>
      <c r="F96">
        <v>74.576999999999998</v>
      </c>
      <c r="G96">
        <v>282.11</v>
      </c>
      <c r="H96">
        <v>148.18</v>
      </c>
      <c r="I96">
        <v>161.27000000000001</v>
      </c>
      <c r="J96">
        <v>142.93</v>
      </c>
      <c r="K96">
        <v>0.91302000000000005</v>
      </c>
      <c r="L96">
        <v>1.5423000000000001E-5</v>
      </c>
      <c r="M96">
        <v>2.5776E-2</v>
      </c>
      <c r="N96" t="s">
        <v>238</v>
      </c>
    </row>
    <row r="97" spans="1:14">
      <c r="A97">
        <v>412.44</v>
      </c>
      <c r="B97">
        <v>8.5</v>
      </c>
      <c r="C97">
        <v>41.459000000000003</v>
      </c>
      <c r="D97">
        <v>2.4119999999999999E-2</v>
      </c>
      <c r="E97">
        <v>71.385999999999996</v>
      </c>
      <c r="F97">
        <v>74.503</v>
      </c>
      <c r="G97">
        <v>281.48</v>
      </c>
      <c r="H97">
        <v>148.37</v>
      </c>
      <c r="I97">
        <v>161.87</v>
      </c>
      <c r="J97">
        <v>142.15</v>
      </c>
      <c r="K97">
        <v>0.92007000000000005</v>
      </c>
      <c r="L97">
        <v>1.5449999999999999E-5</v>
      </c>
      <c r="M97">
        <v>2.58E-2</v>
      </c>
      <c r="N97" t="s">
        <v>238</v>
      </c>
    </row>
    <row r="98" spans="1:14">
      <c r="A98">
        <v>412.44</v>
      </c>
      <c r="B98">
        <v>9</v>
      </c>
      <c r="C98">
        <v>44.177</v>
      </c>
      <c r="D98">
        <v>2.2636E-2</v>
      </c>
      <c r="E98">
        <v>71.331000000000003</v>
      </c>
      <c r="F98">
        <v>74.427999999999997</v>
      </c>
      <c r="G98">
        <v>280.86</v>
      </c>
      <c r="H98">
        <v>148.57</v>
      </c>
      <c r="I98">
        <v>162.49</v>
      </c>
      <c r="J98">
        <v>141.37</v>
      </c>
      <c r="K98">
        <v>0.92727999999999999</v>
      </c>
      <c r="L98">
        <v>1.5478E-5</v>
      </c>
      <c r="M98">
        <v>2.5825000000000001E-2</v>
      </c>
      <c r="N98" t="s">
        <v>238</v>
      </c>
    </row>
    <row r="99" spans="1:14">
      <c r="A99">
        <v>412.44</v>
      </c>
      <c r="B99">
        <v>9.5</v>
      </c>
      <c r="C99">
        <v>46.932000000000002</v>
      </c>
      <c r="D99">
        <v>2.1307E-2</v>
      </c>
      <c r="E99">
        <v>71.275000000000006</v>
      </c>
      <c r="F99">
        <v>74.352000000000004</v>
      </c>
      <c r="G99">
        <v>280.27</v>
      </c>
      <c r="H99">
        <v>148.76</v>
      </c>
      <c r="I99">
        <v>163.13</v>
      </c>
      <c r="J99">
        <v>140.58000000000001</v>
      </c>
      <c r="K99">
        <v>0.93466000000000005</v>
      </c>
      <c r="L99">
        <v>1.5508000000000001E-5</v>
      </c>
      <c r="M99">
        <v>2.5850999999999999E-2</v>
      </c>
      <c r="N99" t="s">
        <v>238</v>
      </c>
    </row>
    <row r="100" spans="1:14">
      <c r="A100">
        <v>412.44</v>
      </c>
      <c r="B100">
        <v>10</v>
      </c>
      <c r="C100">
        <v>49.725999999999999</v>
      </c>
      <c r="D100">
        <v>2.0109999999999999E-2</v>
      </c>
      <c r="E100">
        <v>71.218000000000004</v>
      </c>
      <c r="F100">
        <v>74.275999999999996</v>
      </c>
      <c r="G100">
        <v>279.70999999999998</v>
      </c>
      <c r="H100">
        <v>148.97</v>
      </c>
      <c r="I100">
        <v>163.80000000000001</v>
      </c>
      <c r="J100">
        <v>139.78</v>
      </c>
      <c r="K100">
        <v>0.94221999999999995</v>
      </c>
      <c r="L100">
        <v>1.5539000000000001E-5</v>
      </c>
      <c r="M100">
        <v>2.5878999999999999E-2</v>
      </c>
      <c r="N100" t="s">
        <v>238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C5DD4-7431-41FD-8AC7-7A097C2C4F91}">
  <dimension ref="A1:N157"/>
  <sheetViews>
    <sheetView workbookViewId="0"/>
  </sheetViews>
  <sheetFormatPr defaultRowHeight="15"/>
  <sheetData>
    <row r="1" spans="1:14">
      <c r="A1" t="s">
        <v>223</v>
      </c>
      <c r="B1" t="s">
        <v>224</v>
      </c>
      <c r="C1" t="s">
        <v>225</v>
      </c>
      <c r="D1" t="s">
        <v>226</v>
      </c>
      <c r="E1" t="s">
        <v>227</v>
      </c>
      <c r="F1" t="s">
        <v>228</v>
      </c>
      <c r="G1" t="s">
        <v>229</v>
      </c>
      <c r="H1" t="s">
        <v>230</v>
      </c>
      <c r="I1" t="s">
        <v>231</v>
      </c>
      <c r="J1" t="s">
        <v>232</v>
      </c>
      <c r="K1" t="s">
        <v>233</v>
      </c>
      <c r="L1" t="s">
        <v>234</v>
      </c>
      <c r="M1" t="s">
        <v>235</v>
      </c>
      <c r="N1" t="s">
        <v>236</v>
      </c>
    </row>
    <row r="2" spans="1:14">
      <c r="A2">
        <v>187.45</v>
      </c>
      <c r="B2">
        <v>1</v>
      </c>
      <c r="C2">
        <v>1762.5</v>
      </c>
      <c r="D2">
        <v>5.6738000000000003E-4</v>
      </c>
      <c r="E2">
        <v>18.902000000000001</v>
      </c>
      <c r="F2">
        <v>18.911999999999999</v>
      </c>
      <c r="G2">
        <v>104.04</v>
      </c>
      <c r="H2">
        <v>117.06</v>
      </c>
      <c r="I2">
        <v>165.06</v>
      </c>
      <c r="J2">
        <v>884.37</v>
      </c>
      <c r="K2">
        <v>-4.0392999999999998E-2</v>
      </c>
      <c r="L2">
        <v>1.3181E-3</v>
      </c>
      <c r="M2">
        <v>8.7925000000000003E-2</v>
      </c>
      <c r="N2" t="s">
        <v>237</v>
      </c>
    </row>
    <row r="3" spans="1:14">
      <c r="A3">
        <v>187.45</v>
      </c>
      <c r="B3">
        <v>1.5</v>
      </c>
      <c r="C3">
        <v>1762.6</v>
      </c>
      <c r="D3">
        <v>5.6734999999999999E-4</v>
      </c>
      <c r="E3">
        <v>18.901</v>
      </c>
      <c r="F3">
        <v>18.914999999999999</v>
      </c>
      <c r="G3">
        <v>104.03</v>
      </c>
      <c r="H3">
        <v>117.06</v>
      </c>
      <c r="I3">
        <v>165.05</v>
      </c>
      <c r="J3">
        <v>884.59</v>
      </c>
      <c r="K3">
        <v>-4.0398999999999997E-2</v>
      </c>
      <c r="L3">
        <v>1.3188E-3</v>
      </c>
      <c r="M3">
        <v>8.7937000000000001E-2</v>
      </c>
      <c r="N3" t="s">
        <v>237</v>
      </c>
    </row>
    <row r="4" spans="1:14">
      <c r="A4">
        <v>187.45</v>
      </c>
      <c r="B4">
        <v>2</v>
      </c>
      <c r="C4">
        <v>1762.7</v>
      </c>
      <c r="D4">
        <v>5.6731999999999996E-4</v>
      </c>
      <c r="E4">
        <v>18.899000000000001</v>
      </c>
      <c r="F4">
        <v>18.919</v>
      </c>
      <c r="G4">
        <v>104.02</v>
      </c>
      <c r="H4">
        <v>117.06</v>
      </c>
      <c r="I4">
        <v>165.05</v>
      </c>
      <c r="J4">
        <v>884.82</v>
      </c>
      <c r="K4">
        <v>-4.0405000000000003E-2</v>
      </c>
      <c r="L4">
        <v>1.3194999999999999E-3</v>
      </c>
      <c r="M4">
        <v>8.7947999999999998E-2</v>
      </c>
      <c r="N4" t="s">
        <v>237</v>
      </c>
    </row>
    <row r="5" spans="1:14">
      <c r="A5">
        <v>187.45</v>
      </c>
      <c r="B5">
        <v>2.5</v>
      </c>
      <c r="C5">
        <v>1762.7</v>
      </c>
      <c r="D5">
        <v>5.6729999999999997E-4</v>
      </c>
      <c r="E5">
        <v>18.898</v>
      </c>
      <c r="F5">
        <v>18.922000000000001</v>
      </c>
      <c r="G5">
        <v>104.02</v>
      </c>
      <c r="H5">
        <v>117.06</v>
      </c>
      <c r="I5">
        <v>165.04</v>
      </c>
      <c r="J5">
        <v>885.04</v>
      </c>
      <c r="K5">
        <v>-4.0412000000000003E-2</v>
      </c>
      <c r="L5">
        <v>1.3202000000000001E-3</v>
      </c>
      <c r="M5">
        <v>8.7959999999999997E-2</v>
      </c>
      <c r="N5" t="s">
        <v>237</v>
      </c>
    </row>
    <row r="6" spans="1:14">
      <c r="A6">
        <v>187.45</v>
      </c>
      <c r="B6">
        <v>3</v>
      </c>
      <c r="C6">
        <v>1762.8</v>
      </c>
      <c r="D6">
        <v>5.6727000000000004E-4</v>
      </c>
      <c r="E6">
        <v>18.896999999999998</v>
      </c>
      <c r="F6">
        <v>18.925000000000001</v>
      </c>
      <c r="G6">
        <v>104.01</v>
      </c>
      <c r="H6">
        <v>117.06</v>
      </c>
      <c r="I6">
        <v>165.03</v>
      </c>
      <c r="J6">
        <v>885.27</v>
      </c>
      <c r="K6">
        <v>-4.0418000000000003E-2</v>
      </c>
      <c r="L6">
        <v>1.3209000000000001E-3</v>
      </c>
      <c r="M6">
        <v>8.7970999999999994E-2</v>
      </c>
      <c r="N6" t="s">
        <v>237</v>
      </c>
    </row>
    <row r="7" spans="1:14">
      <c r="A7">
        <v>187.45</v>
      </c>
      <c r="B7">
        <v>3.5</v>
      </c>
      <c r="C7">
        <v>1762.9</v>
      </c>
      <c r="D7">
        <v>5.6724E-4</v>
      </c>
      <c r="E7">
        <v>18.895</v>
      </c>
      <c r="F7">
        <v>18.928999999999998</v>
      </c>
      <c r="G7">
        <v>104</v>
      </c>
      <c r="H7">
        <v>117.06</v>
      </c>
      <c r="I7">
        <v>165.02</v>
      </c>
      <c r="J7">
        <v>885.49</v>
      </c>
      <c r="K7">
        <v>-4.0424000000000002E-2</v>
      </c>
      <c r="L7">
        <v>1.3217000000000001E-3</v>
      </c>
      <c r="M7">
        <v>8.7983000000000006E-2</v>
      </c>
      <c r="N7" t="s">
        <v>237</v>
      </c>
    </row>
    <row r="8" spans="1:14">
      <c r="A8">
        <v>187.45</v>
      </c>
      <c r="B8">
        <v>4</v>
      </c>
      <c r="C8">
        <v>1763</v>
      </c>
      <c r="D8">
        <v>5.6720999999999996E-4</v>
      </c>
      <c r="E8">
        <v>18.893999999999998</v>
      </c>
      <c r="F8">
        <v>18.931999999999999</v>
      </c>
      <c r="G8">
        <v>103.99</v>
      </c>
      <c r="H8">
        <v>117.06</v>
      </c>
      <c r="I8">
        <v>165.02</v>
      </c>
      <c r="J8">
        <v>885.72</v>
      </c>
      <c r="K8">
        <v>-4.0430000000000001E-2</v>
      </c>
      <c r="L8">
        <v>1.3224000000000001E-3</v>
      </c>
      <c r="M8">
        <v>8.7995000000000004E-2</v>
      </c>
      <c r="N8" t="s">
        <v>237</v>
      </c>
    </row>
    <row r="9" spans="1:14">
      <c r="A9">
        <v>187.45</v>
      </c>
      <c r="B9">
        <v>4.5</v>
      </c>
      <c r="C9">
        <v>1763.1</v>
      </c>
      <c r="D9">
        <v>5.6718000000000003E-4</v>
      </c>
      <c r="E9">
        <v>18.891999999999999</v>
      </c>
      <c r="F9">
        <v>18.934999999999999</v>
      </c>
      <c r="G9">
        <v>103.98</v>
      </c>
      <c r="H9">
        <v>117.06</v>
      </c>
      <c r="I9">
        <v>165.01</v>
      </c>
      <c r="J9">
        <v>885.94</v>
      </c>
      <c r="K9">
        <v>-4.0437000000000001E-2</v>
      </c>
      <c r="L9">
        <v>1.3231E-3</v>
      </c>
      <c r="M9">
        <v>8.8006000000000001E-2</v>
      </c>
      <c r="N9" t="s">
        <v>237</v>
      </c>
    </row>
    <row r="10" spans="1:14">
      <c r="A10">
        <v>187.45</v>
      </c>
      <c r="B10">
        <v>5</v>
      </c>
      <c r="C10">
        <v>1763.2</v>
      </c>
      <c r="D10">
        <v>5.6714999999999999E-4</v>
      </c>
      <c r="E10">
        <v>18.890999999999998</v>
      </c>
      <c r="F10">
        <v>18.939</v>
      </c>
      <c r="G10">
        <v>103.98</v>
      </c>
      <c r="H10">
        <v>117.06</v>
      </c>
      <c r="I10">
        <v>165</v>
      </c>
      <c r="J10">
        <v>886.17</v>
      </c>
      <c r="K10">
        <v>-4.0443E-2</v>
      </c>
      <c r="L10">
        <v>1.3238E-3</v>
      </c>
      <c r="M10">
        <v>8.8017999999999999E-2</v>
      </c>
      <c r="N10" t="s">
        <v>237</v>
      </c>
    </row>
    <row r="11" spans="1:14">
      <c r="A11">
        <v>187.45</v>
      </c>
      <c r="B11">
        <v>5.5</v>
      </c>
      <c r="C11">
        <v>1763.3</v>
      </c>
      <c r="D11">
        <v>5.6711999999999995E-4</v>
      </c>
      <c r="E11">
        <v>18.888999999999999</v>
      </c>
      <c r="F11">
        <v>18.942</v>
      </c>
      <c r="G11">
        <v>103.97</v>
      </c>
      <c r="H11">
        <v>117.06</v>
      </c>
      <c r="I11">
        <v>164.99</v>
      </c>
      <c r="J11">
        <v>886.39</v>
      </c>
      <c r="K11">
        <v>-4.0448999999999999E-2</v>
      </c>
      <c r="L11">
        <v>1.3244999999999999E-3</v>
      </c>
      <c r="M11">
        <v>8.8028999999999996E-2</v>
      </c>
      <c r="N11" t="s">
        <v>237</v>
      </c>
    </row>
    <row r="12" spans="1:14">
      <c r="A12">
        <v>187.45</v>
      </c>
      <c r="B12">
        <v>6</v>
      </c>
      <c r="C12">
        <v>1763.4</v>
      </c>
      <c r="D12">
        <v>5.6709000000000002E-4</v>
      </c>
      <c r="E12">
        <v>18.888000000000002</v>
      </c>
      <c r="F12">
        <v>18.945</v>
      </c>
      <c r="G12">
        <v>103.96</v>
      </c>
      <c r="H12">
        <v>117.06</v>
      </c>
      <c r="I12">
        <v>164.99</v>
      </c>
      <c r="J12">
        <v>886.61</v>
      </c>
      <c r="K12">
        <v>-4.0454999999999998E-2</v>
      </c>
      <c r="L12">
        <v>1.3253E-3</v>
      </c>
      <c r="M12">
        <v>8.8040999999999994E-2</v>
      </c>
      <c r="N12" t="s">
        <v>237</v>
      </c>
    </row>
    <row r="13" spans="1:14">
      <c r="A13">
        <v>187.45</v>
      </c>
      <c r="B13">
        <v>6.5</v>
      </c>
      <c r="C13">
        <v>1763.5</v>
      </c>
      <c r="D13">
        <v>5.6705999999999998E-4</v>
      </c>
      <c r="E13">
        <v>18.885999999999999</v>
      </c>
      <c r="F13">
        <v>18.949000000000002</v>
      </c>
      <c r="G13">
        <v>103.95</v>
      </c>
      <c r="H13">
        <v>117.06</v>
      </c>
      <c r="I13">
        <v>164.98</v>
      </c>
      <c r="J13">
        <v>886.84</v>
      </c>
      <c r="K13">
        <v>-4.0461999999999998E-2</v>
      </c>
      <c r="L13">
        <v>1.3259999999999999E-3</v>
      </c>
      <c r="M13">
        <v>8.8052000000000005E-2</v>
      </c>
      <c r="N13" t="s">
        <v>237</v>
      </c>
    </row>
    <row r="14" spans="1:14">
      <c r="A14">
        <v>187.45</v>
      </c>
      <c r="B14">
        <v>7</v>
      </c>
      <c r="C14">
        <v>1763.6</v>
      </c>
      <c r="D14">
        <v>5.6703999999999999E-4</v>
      </c>
      <c r="E14">
        <v>18.885000000000002</v>
      </c>
      <c r="F14">
        <v>18.952000000000002</v>
      </c>
      <c r="G14">
        <v>103.95</v>
      </c>
      <c r="H14">
        <v>117.06</v>
      </c>
      <c r="I14">
        <v>164.97</v>
      </c>
      <c r="J14">
        <v>887.06</v>
      </c>
      <c r="K14">
        <v>-4.0467999999999997E-2</v>
      </c>
      <c r="L14">
        <v>1.3267000000000001E-3</v>
      </c>
      <c r="M14">
        <v>8.8064000000000003E-2</v>
      </c>
      <c r="N14" t="s">
        <v>237</v>
      </c>
    </row>
    <row r="15" spans="1:14">
      <c r="A15">
        <v>187.45</v>
      </c>
      <c r="B15">
        <v>7.5</v>
      </c>
      <c r="C15">
        <v>1763.6</v>
      </c>
      <c r="D15">
        <v>5.6700999999999995E-4</v>
      </c>
      <c r="E15">
        <v>18.882999999999999</v>
      </c>
      <c r="F15">
        <v>18.954999999999998</v>
      </c>
      <c r="G15">
        <v>103.94</v>
      </c>
      <c r="H15">
        <v>117.06</v>
      </c>
      <c r="I15">
        <v>164.96</v>
      </c>
      <c r="J15">
        <v>887.28</v>
      </c>
      <c r="K15">
        <v>-4.0474000000000003E-2</v>
      </c>
      <c r="L15">
        <v>1.3274000000000001E-3</v>
      </c>
      <c r="M15">
        <v>8.8075000000000001E-2</v>
      </c>
      <c r="N15" t="s">
        <v>237</v>
      </c>
    </row>
    <row r="16" spans="1:14">
      <c r="A16">
        <v>187.45</v>
      </c>
      <c r="B16">
        <v>8</v>
      </c>
      <c r="C16">
        <v>1763.7</v>
      </c>
      <c r="D16">
        <v>5.6698000000000002E-4</v>
      </c>
      <c r="E16">
        <v>18.882000000000001</v>
      </c>
      <c r="F16">
        <v>18.959</v>
      </c>
      <c r="G16">
        <v>103.93</v>
      </c>
      <c r="H16">
        <v>117.07</v>
      </c>
      <c r="I16">
        <v>164.96</v>
      </c>
      <c r="J16">
        <v>887.51</v>
      </c>
      <c r="K16">
        <v>-4.0480000000000002E-2</v>
      </c>
      <c r="L16">
        <v>1.3281E-3</v>
      </c>
      <c r="M16">
        <v>8.8086999999999999E-2</v>
      </c>
      <c r="N16" t="s">
        <v>237</v>
      </c>
    </row>
    <row r="17" spans="1:14">
      <c r="A17">
        <v>187.45</v>
      </c>
      <c r="B17">
        <v>8.5</v>
      </c>
      <c r="C17">
        <v>1763.8</v>
      </c>
      <c r="D17">
        <v>5.6694999999999998E-4</v>
      </c>
      <c r="E17">
        <v>18.88</v>
      </c>
      <c r="F17">
        <v>18.962</v>
      </c>
      <c r="G17">
        <v>103.92</v>
      </c>
      <c r="H17">
        <v>117.07</v>
      </c>
      <c r="I17">
        <v>164.95</v>
      </c>
      <c r="J17">
        <v>887.73</v>
      </c>
      <c r="K17">
        <v>-4.0486000000000001E-2</v>
      </c>
      <c r="L17">
        <v>1.3289E-3</v>
      </c>
      <c r="M17">
        <v>8.8098999999999997E-2</v>
      </c>
      <c r="N17" t="s">
        <v>237</v>
      </c>
    </row>
    <row r="18" spans="1:14">
      <c r="A18">
        <v>187.45</v>
      </c>
      <c r="B18">
        <v>9</v>
      </c>
      <c r="C18">
        <v>1763.9</v>
      </c>
      <c r="D18">
        <v>5.6692000000000005E-4</v>
      </c>
      <c r="E18">
        <v>18.879000000000001</v>
      </c>
      <c r="F18">
        <v>18.966000000000001</v>
      </c>
      <c r="G18">
        <v>103.91</v>
      </c>
      <c r="H18">
        <v>117.07</v>
      </c>
      <c r="I18">
        <v>164.94</v>
      </c>
      <c r="J18">
        <v>887.95</v>
      </c>
      <c r="K18">
        <v>-4.0492E-2</v>
      </c>
      <c r="L18">
        <v>1.3296E-3</v>
      </c>
      <c r="M18">
        <v>8.8109999999999994E-2</v>
      </c>
      <c r="N18" t="s">
        <v>237</v>
      </c>
    </row>
    <row r="19" spans="1:14">
      <c r="A19">
        <v>187.45</v>
      </c>
      <c r="B19">
        <v>9.5</v>
      </c>
      <c r="C19">
        <v>1764</v>
      </c>
      <c r="D19">
        <v>5.6689000000000002E-4</v>
      </c>
      <c r="E19">
        <v>18.876999999999999</v>
      </c>
      <c r="F19">
        <v>18.969000000000001</v>
      </c>
      <c r="G19">
        <v>103.91</v>
      </c>
      <c r="H19">
        <v>117.07</v>
      </c>
      <c r="I19">
        <v>164.94</v>
      </c>
      <c r="J19">
        <v>888.17</v>
      </c>
      <c r="K19">
        <v>-4.0499E-2</v>
      </c>
      <c r="L19">
        <v>1.3303E-3</v>
      </c>
      <c r="M19">
        <v>8.8122000000000006E-2</v>
      </c>
      <c r="N19" t="s">
        <v>237</v>
      </c>
    </row>
    <row r="20" spans="1:14">
      <c r="A20">
        <v>187.45</v>
      </c>
      <c r="B20">
        <v>10</v>
      </c>
      <c r="C20">
        <v>1764.1</v>
      </c>
      <c r="D20">
        <v>5.6685999999999998E-4</v>
      </c>
      <c r="E20">
        <v>18.876000000000001</v>
      </c>
      <c r="F20">
        <v>18.972000000000001</v>
      </c>
      <c r="G20">
        <v>103.9</v>
      </c>
      <c r="H20">
        <v>117.07</v>
      </c>
      <c r="I20">
        <v>164.93</v>
      </c>
      <c r="J20">
        <v>888.4</v>
      </c>
      <c r="K20">
        <v>-4.0504999999999999E-2</v>
      </c>
      <c r="L20">
        <v>1.3309999999999999E-3</v>
      </c>
      <c r="M20">
        <v>8.8133000000000003E-2</v>
      </c>
      <c r="N20" t="s">
        <v>237</v>
      </c>
    </row>
    <row r="21" spans="1:14">
      <c r="A21">
        <v>224.94</v>
      </c>
      <c r="B21">
        <v>1</v>
      </c>
      <c r="C21">
        <v>1649.4</v>
      </c>
      <c r="D21">
        <v>6.0627000000000001E-4</v>
      </c>
      <c r="E21">
        <v>25.254000000000001</v>
      </c>
      <c r="F21">
        <v>25.265000000000001</v>
      </c>
      <c r="G21">
        <v>134.91</v>
      </c>
      <c r="H21">
        <v>122.87</v>
      </c>
      <c r="I21">
        <v>174.06</v>
      </c>
      <c r="J21">
        <v>721.98</v>
      </c>
      <c r="K21">
        <v>-3.3813999999999997E-2</v>
      </c>
      <c r="L21">
        <v>6.7913999999999995E-4</v>
      </c>
      <c r="M21">
        <v>7.9759999999999998E-2</v>
      </c>
      <c r="N21" t="s">
        <v>237</v>
      </c>
    </row>
    <row r="22" spans="1:14">
      <c r="A22">
        <v>224.94</v>
      </c>
      <c r="B22">
        <v>1.5</v>
      </c>
      <c r="C22">
        <v>1649.6</v>
      </c>
      <c r="D22">
        <v>6.0621999999999998E-4</v>
      </c>
      <c r="E22">
        <v>25.251999999999999</v>
      </c>
      <c r="F22">
        <v>25.268000000000001</v>
      </c>
      <c r="G22">
        <v>134.9</v>
      </c>
      <c r="H22">
        <v>122.87</v>
      </c>
      <c r="I22">
        <v>174.05</v>
      </c>
      <c r="J22">
        <v>722.28</v>
      </c>
      <c r="K22">
        <v>-3.3829999999999999E-2</v>
      </c>
      <c r="L22">
        <v>6.7958000000000005E-4</v>
      </c>
      <c r="M22">
        <v>7.9777000000000001E-2</v>
      </c>
      <c r="N22" t="s">
        <v>237</v>
      </c>
    </row>
    <row r="23" spans="1:14">
      <c r="A23">
        <v>224.94</v>
      </c>
      <c r="B23">
        <v>2</v>
      </c>
      <c r="C23">
        <v>1649.7</v>
      </c>
      <c r="D23">
        <v>6.0616999999999995E-4</v>
      </c>
      <c r="E23">
        <v>25.25</v>
      </c>
      <c r="F23">
        <v>25.271000000000001</v>
      </c>
      <c r="G23">
        <v>134.88999999999999</v>
      </c>
      <c r="H23">
        <v>122.87</v>
      </c>
      <c r="I23">
        <v>174.04</v>
      </c>
      <c r="J23">
        <v>722.57</v>
      </c>
      <c r="K23">
        <v>-3.3845E-2</v>
      </c>
      <c r="L23">
        <v>6.8000999999999999E-4</v>
      </c>
      <c r="M23">
        <v>7.9794000000000004E-2</v>
      </c>
      <c r="N23" t="s">
        <v>237</v>
      </c>
    </row>
    <row r="24" spans="1:14">
      <c r="A24">
        <v>224.94</v>
      </c>
      <c r="B24">
        <v>2.5</v>
      </c>
      <c r="C24">
        <v>1649.8</v>
      </c>
      <c r="D24">
        <v>6.0612000000000003E-4</v>
      </c>
      <c r="E24">
        <v>25.248000000000001</v>
      </c>
      <c r="F24">
        <v>25.273</v>
      </c>
      <c r="G24">
        <v>134.88</v>
      </c>
      <c r="H24">
        <v>122.88</v>
      </c>
      <c r="I24">
        <v>174.02</v>
      </c>
      <c r="J24">
        <v>722.86</v>
      </c>
      <c r="K24">
        <v>-3.3860000000000001E-2</v>
      </c>
      <c r="L24">
        <v>6.8044999999999998E-4</v>
      </c>
      <c r="M24">
        <v>7.9810999999999993E-2</v>
      </c>
      <c r="N24" t="s">
        <v>237</v>
      </c>
    </row>
    <row r="25" spans="1:14">
      <c r="A25">
        <v>224.94</v>
      </c>
      <c r="B25">
        <v>3</v>
      </c>
      <c r="C25">
        <v>1650</v>
      </c>
      <c r="D25">
        <v>6.0607E-4</v>
      </c>
      <c r="E25">
        <v>25.245000000000001</v>
      </c>
      <c r="F25">
        <v>25.276</v>
      </c>
      <c r="G25">
        <v>134.87</v>
      </c>
      <c r="H25">
        <v>122.88</v>
      </c>
      <c r="I25">
        <v>174.01</v>
      </c>
      <c r="J25">
        <v>723.16</v>
      </c>
      <c r="K25">
        <v>-3.3875000000000002E-2</v>
      </c>
      <c r="L25">
        <v>6.8088999999999997E-4</v>
      </c>
      <c r="M25">
        <v>7.9826999999999995E-2</v>
      </c>
      <c r="N25" t="s">
        <v>237</v>
      </c>
    </row>
    <row r="26" spans="1:14">
      <c r="A26">
        <v>224.94</v>
      </c>
      <c r="B26">
        <v>3.5</v>
      </c>
      <c r="C26">
        <v>1650.1</v>
      </c>
      <c r="D26">
        <v>6.0601999999999997E-4</v>
      </c>
      <c r="E26">
        <v>25.242999999999999</v>
      </c>
      <c r="F26">
        <v>25.279</v>
      </c>
      <c r="G26">
        <v>134.86000000000001</v>
      </c>
      <c r="H26">
        <v>122.88</v>
      </c>
      <c r="I26">
        <v>173.99</v>
      </c>
      <c r="J26">
        <v>723.45</v>
      </c>
      <c r="K26">
        <v>-3.3890000000000003E-2</v>
      </c>
      <c r="L26">
        <v>6.8132000000000002E-4</v>
      </c>
      <c r="M26">
        <v>7.9843999999999998E-2</v>
      </c>
      <c r="N26" t="s">
        <v>237</v>
      </c>
    </row>
    <row r="27" spans="1:14">
      <c r="A27">
        <v>224.94</v>
      </c>
      <c r="B27">
        <v>4</v>
      </c>
      <c r="C27">
        <v>1650.2</v>
      </c>
      <c r="D27">
        <v>6.0596999999999995E-4</v>
      </c>
      <c r="E27">
        <v>25.241</v>
      </c>
      <c r="F27">
        <v>25.282</v>
      </c>
      <c r="G27">
        <v>134.85</v>
      </c>
      <c r="H27">
        <v>122.88</v>
      </c>
      <c r="I27">
        <v>173.98</v>
      </c>
      <c r="J27">
        <v>723.74</v>
      </c>
      <c r="K27">
        <v>-3.3904999999999998E-2</v>
      </c>
      <c r="L27">
        <v>6.8176E-4</v>
      </c>
      <c r="M27">
        <v>7.9861000000000001E-2</v>
      </c>
      <c r="N27" t="s">
        <v>237</v>
      </c>
    </row>
    <row r="28" spans="1:14">
      <c r="A28">
        <v>224.94</v>
      </c>
      <c r="B28">
        <v>4.5</v>
      </c>
      <c r="C28">
        <v>1650.4</v>
      </c>
      <c r="D28">
        <v>6.0592000000000003E-4</v>
      </c>
      <c r="E28">
        <v>25.239000000000001</v>
      </c>
      <c r="F28">
        <v>25.285</v>
      </c>
      <c r="G28">
        <v>134.84</v>
      </c>
      <c r="H28">
        <v>122.88</v>
      </c>
      <c r="I28">
        <v>173.97</v>
      </c>
      <c r="J28">
        <v>724.03</v>
      </c>
      <c r="K28">
        <v>-3.3919999999999999E-2</v>
      </c>
      <c r="L28">
        <v>6.8219999999999999E-4</v>
      </c>
      <c r="M28">
        <v>7.9878000000000005E-2</v>
      </c>
      <c r="N28" t="s">
        <v>237</v>
      </c>
    </row>
    <row r="29" spans="1:14">
      <c r="A29">
        <v>224.94</v>
      </c>
      <c r="B29">
        <v>5</v>
      </c>
      <c r="C29">
        <v>1650.5</v>
      </c>
      <c r="D29">
        <v>6.0587E-4</v>
      </c>
      <c r="E29">
        <v>25.236999999999998</v>
      </c>
      <c r="F29">
        <v>25.288</v>
      </c>
      <c r="G29">
        <v>134.83000000000001</v>
      </c>
      <c r="H29">
        <v>122.88</v>
      </c>
      <c r="I29">
        <v>173.95</v>
      </c>
      <c r="J29">
        <v>724.33</v>
      </c>
      <c r="K29">
        <v>-3.3935E-2</v>
      </c>
      <c r="L29">
        <v>6.8263000000000004E-4</v>
      </c>
      <c r="M29">
        <v>7.9894999999999994E-2</v>
      </c>
      <c r="N29" t="s">
        <v>237</v>
      </c>
    </row>
    <row r="30" spans="1:14">
      <c r="A30">
        <v>224.94</v>
      </c>
      <c r="B30">
        <v>5.5</v>
      </c>
      <c r="C30">
        <v>1650.6</v>
      </c>
      <c r="D30">
        <v>6.0581999999999997E-4</v>
      </c>
      <c r="E30">
        <v>25.234000000000002</v>
      </c>
      <c r="F30">
        <v>25.291</v>
      </c>
      <c r="G30">
        <v>134.82</v>
      </c>
      <c r="H30">
        <v>122.88</v>
      </c>
      <c r="I30">
        <v>173.94</v>
      </c>
      <c r="J30">
        <v>724.62</v>
      </c>
      <c r="K30">
        <v>-3.3950000000000001E-2</v>
      </c>
      <c r="L30">
        <v>6.8307000000000003E-4</v>
      </c>
      <c r="M30">
        <v>7.9911999999999997E-2</v>
      </c>
      <c r="N30" t="s">
        <v>237</v>
      </c>
    </row>
    <row r="31" spans="1:14">
      <c r="A31">
        <v>224.94</v>
      </c>
      <c r="B31">
        <v>6</v>
      </c>
      <c r="C31">
        <v>1650.8</v>
      </c>
      <c r="D31">
        <v>6.0577000000000005E-4</v>
      </c>
      <c r="E31">
        <v>25.231999999999999</v>
      </c>
      <c r="F31">
        <v>25.294</v>
      </c>
      <c r="G31">
        <v>134.81</v>
      </c>
      <c r="H31">
        <v>122.88</v>
      </c>
      <c r="I31">
        <v>173.92</v>
      </c>
      <c r="J31">
        <v>724.91</v>
      </c>
      <c r="K31">
        <v>-3.3965000000000002E-2</v>
      </c>
      <c r="L31">
        <v>6.8351000000000002E-4</v>
      </c>
      <c r="M31">
        <v>7.9927999999999999E-2</v>
      </c>
      <c r="N31" t="s">
        <v>237</v>
      </c>
    </row>
    <row r="32" spans="1:14">
      <c r="A32">
        <v>224.94</v>
      </c>
      <c r="B32">
        <v>6.5</v>
      </c>
      <c r="C32">
        <v>1650.9</v>
      </c>
      <c r="D32">
        <v>6.0572999999999996E-4</v>
      </c>
      <c r="E32">
        <v>25.23</v>
      </c>
      <c r="F32">
        <v>25.297000000000001</v>
      </c>
      <c r="G32">
        <v>134.80000000000001</v>
      </c>
      <c r="H32">
        <v>122.88</v>
      </c>
      <c r="I32">
        <v>173.91</v>
      </c>
      <c r="J32">
        <v>725.2</v>
      </c>
      <c r="K32">
        <v>-3.3979000000000002E-2</v>
      </c>
      <c r="L32">
        <v>6.8393999999999996E-4</v>
      </c>
      <c r="M32">
        <v>7.9945000000000002E-2</v>
      </c>
      <c r="N32" t="s">
        <v>237</v>
      </c>
    </row>
    <row r="33" spans="1:14">
      <c r="A33">
        <v>224.94</v>
      </c>
      <c r="B33">
        <v>7</v>
      </c>
      <c r="C33">
        <v>1651</v>
      </c>
      <c r="D33">
        <v>6.0568000000000004E-4</v>
      </c>
      <c r="E33">
        <v>25.228000000000002</v>
      </c>
      <c r="F33">
        <v>25.3</v>
      </c>
      <c r="G33">
        <v>134.79</v>
      </c>
      <c r="H33">
        <v>122.88</v>
      </c>
      <c r="I33">
        <v>173.9</v>
      </c>
      <c r="J33">
        <v>725.49</v>
      </c>
      <c r="K33">
        <v>-3.3994000000000003E-2</v>
      </c>
      <c r="L33">
        <v>6.8437999999999995E-4</v>
      </c>
      <c r="M33">
        <v>7.9962000000000005E-2</v>
      </c>
      <c r="N33" t="s">
        <v>237</v>
      </c>
    </row>
    <row r="34" spans="1:14">
      <c r="A34">
        <v>224.94</v>
      </c>
      <c r="B34">
        <v>7.5</v>
      </c>
      <c r="C34">
        <v>1651.2</v>
      </c>
      <c r="D34">
        <v>6.0563000000000001E-4</v>
      </c>
      <c r="E34">
        <v>25.225999999999999</v>
      </c>
      <c r="F34">
        <v>25.303000000000001</v>
      </c>
      <c r="G34">
        <v>134.78</v>
      </c>
      <c r="H34">
        <v>122.89</v>
      </c>
      <c r="I34">
        <v>173.88</v>
      </c>
      <c r="J34">
        <v>725.78</v>
      </c>
      <c r="K34">
        <v>-3.4008999999999998E-2</v>
      </c>
      <c r="L34">
        <v>6.8482000000000005E-4</v>
      </c>
      <c r="M34">
        <v>7.9978999999999995E-2</v>
      </c>
      <c r="N34" t="s">
        <v>237</v>
      </c>
    </row>
    <row r="35" spans="1:14">
      <c r="A35">
        <v>224.94</v>
      </c>
      <c r="B35">
        <v>8</v>
      </c>
      <c r="C35">
        <v>1651.3</v>
      </c>
      <c r="D35">
        <v>6.0557999999999999E-4</v>
      </c>
      <c r="E35">
        <v>25.224</v>
      </c>
      <c r="F35">
        <v>25.306000000000001</v>
      </c>
      <c r="G35">
        <v>134.77000000000001</v>
      </c>
      <c r="H35">
        <v>122.89</v>
      </c>
      <c r="I35">
        <v>173.87</v>
      </c>
      <c r="J35">
        <v>726.07</v>
      </c>
      <c r="K35">
        <v>-3.4023999999999999E-2</v>
      </c>
      <c r="L35">
        <v>6.8524999999999999E-4</v>
      </c>
      <c r="M35">
        <v>7.9994999999999997E-2</v>
      </c>
      <c r="N35" t="s">
        <v>237</v>
      </c>
    </row>
    <row r="36" spans="1:14">
      <c r="A36">
        <v>224.94</v>
      </c>
      <c r="B36">
        <v>8.5</v>
      </c>
      <c r="C36">
        <v>1651.5</v>
      </c>
      <c r="D36">
        <v>6.0552999999999996E-4</v>
      </c>
      <c r="E36">
        <v>25.221</v>
      </c>
      <c r="F36">
        <v>25.309000000000001</v>
      </c>
      <c r="G36">
        <v>134.76</v>
      </c>
      <c r="H36">
        <v>122.89</v>
      </c>
      <c r="I36">
        <v>173.86</v>
      </c>
      <c r="J36">
        <v>726.36</v>
      </c>
      <c r="K36">
        <v>-3.4037999999999999E-2</v>
      </c>
      <c r="L36">
        <v>6.8568999999999998E-4</v>
      </c>
      <c r="M36">
        <v>8.0012E-2</v>
      </c>
      <c r="N36" t="s">
        <v>237</v>
      </c>
    </row>
    <row r="37" spans="1:14">
      <c r="A37">
        <v>224.94</v>
      </c>
      <c r="B37">
        <v>9</v>
      </c>
      <c r="C37">
        <v>1651.6</v>
      </c>
      <c r="D37">
        <v>6.0548000000000004E-4</v>
      </c>
      <c r="E37">
        <v>25.219000000000001</v>
      </c>
      <c r="F37">
        <v>25.312000000000001</v>
      </c>
      <c r="G37">
        <v>134.75</v>
      </c>
      <c r="H37">
        <v>122.89</v>
      </c>
      <c r="I37">
        <v>173.84</v>
      </c>
      <c r="J37">
        <v>726.65</v>
      </c>
      <c r="K37">
        <v>-3.4053E-2</v>
      </c>
      <c r="L37">
        <v>6.8612999999999996E-4</v>
      </c>
      <c r="M37">
        <v>8.0029000000000003E-2</v>
      </c>
      <c r="N37" t="s">
        <v>237</v>
      </c>
    </row>
    <row r="38" spans="1:14">
      <c r="A38">
        <v>224.94</v>
      </c>
      <c r="B38">
        <v>9.5</v>
      </c>
      <c r="C38">
        <v>1651.7</v>
      </c>
      <c r="D38">
        <v>6.0543000000000001E-4</v>
      </c>
      <c r="E38">
        <v>25.216999999999999</v>
      </c>
      <c r="F38">
        <v>25.315000000000001</v>
      </c>
      <c r="G38">
        <v>134.74</v>
      </c>
      <c r="H38">
        <v>122.89</v>
      </c>
      <c r="I38">
        <v>173.83</v>
      </c>
      <c r="J38">
        <v>726.94</v>
      </c>
      <c r="K38">
        <v>-3.4068000000000001E-2</v>
      </c>
      <c r="L38">
        <v>6.8656000000000001E-4</v>
      </c>
      <c r="M38">
        <v>8.0046000000000006E-2</v>
      </c>
      <c r="N38" t="s">
        <v>237</v>
      </c>
    </row>
    <row r="39" spans="1:14">
      <c r="A39">
        <v>224.94</v>
      </c>
      <c r="B39">
        <v>10</v>
      </c>
      <c r="C39">
        <v>1651.9</v>
      </c>
      <c r="D39">
        <v>6.0537999999999998E-4</v>
      </c>
      <c r="E39">
        <v>25.215</v>
      </c>
      <c r="F39">
        <v>25.318000000000001</v>
      </c>
      <c r="G39">
        <v>134.72999999999999</v>
      </c>
      <c r="H39">
        <v>122.89</v>
      </c>
      <c r="I39">
        <v>173.82</v>
      </c>
      <c r="J39">
        <v>727.23</v>
      </c>
      <c r="K39">
        <v>-3.4082000000000001E-2</v>
      </c>
      <c r="L39">
        <v>6.87E-4</v>
      </c>
      <c r="M39">
        <v>8.0061999999999994E-2</v>
      </c>
      <c r="N39" t="s">
        <v>237</v>
      </c>
    </row>
    <row r="40" spans="1:14">
      <c r="A40">
        <v>262.43</v>
      </c>
      <c r="B40">
        <v>1</v>
      </c>
      <c r="C40">
        <v>8.1547000000000001</v>
      </c>
      <c r="D40">
        <v>0.12263</v>
      </c>
      <c r="E40">
        <v>52.01</v>
      </c>
      <c r="F40">
        <v>54.094999999999999</v>
      </c>
      <c r="G40">
        <v>248.73</v>
      </c>
      <c r="H40">
        <v>119.49</v>
      </c>
      <c r="I40">
        <v>130.16</v>
      </c>
      <c r="J40">
        <v>112.84</v>
      </c>
      <c r="K40">
        <v>2.9910000000000001</v>
      </c>
      <c r="L40">
        <v>1.0142E-5</v>
      </c>
      <c r="M40">
        <v>1.0807000000000001E-2</v>
      </c>
      <c r="N40" t="s">
        <v>238</v>
      </c>
    </row>
    <row r="41" spans="1:14">
      <c r="A41">
        <v>262.43</v>
      </c>
      <c r="B41">
        <v>1.2839</v>
      </c>
      <c r="C41">
        <v>10.62</v>
      </c>
      <c r="D41">
        <v>9.4164999999999999E-2</v>
      </c>
      <c r="E41">
        <v>51.927</v>
      </c>
      <c r="F41">
        <v>53.981999999999999</v>
      </c>
      <c r="G41">
        <v>246.33</v>
      </c>
      <c r="H41">
        <v>120.24</v>
      </c>
      <c r="I41">
        <v>131.76</v>
      </c>
      <c r="J41">
        <v>111.48</v>
      </c>
      <c r="K41">
        <v>3.0647000000000002</v>
      </c>
      <c r="L41">
        <v>1.0129000000000001E-5</v>
      </c>
      <c r="M41">
        <v>1.0815999999999999E-2</v>
      </c>
      <c r="N41" t="s">
        <v>238</v>
      </c>
    </row>
    <row r="42" spans="1:14">
      <c r="A42">
        <v>262.43</v>
      </c>
      <c r="B42">
        <v>1.2839</v>
      </c>
      <c r="C42">
        <v>1524.7</v>
      </c>
      <c r="D42">
        <v>6.5587000000000002E-4</v>
      </c>
      <c r="E42">
        <v>31.98</v>
      </c>
      <c r="F42">
        <v>31.994</v>
      </c>
      <c r="G42">
        <v>162.54</v>
      </c>
      <c r="H42">
        <v>131.12</v>
      </c>
      <c r="I42">
        <v>185.44</v>
      </c>
      <c r="J42">
        <v>562.64</v>
      </c>
      <c r="K42">
        <v>-2.3331999999999999E-2</v>
      </c>
      <c r="L42">
        <v>3.9132000000000001E-4</v>
      </c>
      <c r="M42">
        <v>7.0212999999999998E-2</v>
      </c>
      <c r="N42" t="s">
        <v>237</v>
      </c>
    </row>
    <row r="43" spans="1:14">
      <c r="A43">
        <v>262.43</v>
      </c>
      <c r="B43">
        <v>1.5</v>
      </c>
      <c r="C43">
        <v>1524.8</v>
      </c>
      <c r="D43">
        <v>6.5583000000000004E-4</v>
      </c>
      <c r="E43">
        <v>31.978000000000002</v>
      </c>
      <c r="F43">
        <v>31.995000000000001</v>
      </c>
      <c r="G43">
        <v>162.54</v>
      </c>
      <c r="H43">
        <v>131.12</v>
      </c>
      <c r="I43">
        <v>185.43</v>
      </c>
      <c r="J43">
        <v>562.82000000000005</v>
      </c>
      <c r="K43">
        <v>-2.3349000000000002E-2</v>
      </c>
      <c r="L43">
        <v>3.9146999999999999E-4</v>
      </c>
      <c r="M43">
        <v>7.0222999999999994E-2</v>
      </c>
      <c r="N43" t="s">
        <v>237</v>
      </c>
    </row>
    <row r="44" spans="1:14">
      <c r="A44">
        <v>262.43</v>
      </c>
      <c r="B44">
        <v>2</v>
      </c>
      <c r="C44">
        <v>1525</v>
      </c>
      <c r="D44">
        <v>6.5574000000000003E-4</v>
      </c>
      <c r="E44">
        <v>31.975000000000001</v>
      </c>
      <c r="F44">
        <v>31.997</v>
      </c>
      <c r="G44">
        <v>162.53</v>
      </c>
      <c r="H44">
        <v>131.12</v>
      </c>
      <c r="I44">
        <v>185.4</v>
      </c>
      <c r="J44">
        <v>563.23</v>
      </c>
      <c r="K44">
        <v>-2.3389E-2</v>
      </c>
      <c r="L44">
        <v>3.9180999999999998E-4</v>
      </c>
      <c r="M44">
        <v>7.0248000000000005E-2</v>
      </c>
      <c r="N44" t="s">
        <v>237</v>
      </c>
    </row>
    <row r="45" spans="1:14">
      <c r="A45">
        <v>262.43</v>
      </c>
      <c r="B45">
        <v>2.5</v>
      </c>
      <c r="C45">
        <v>1525.2</v>
      </c>
      <c r="D45">
        <v>6.5563999999999998E-4</v>
      </c>
      <c r="E45">
        <v>31.972000000000001</v>
      </c>
      <c r="F45">
        <v>31.998999999999999</v>
      </c>
      <c r="G45">
        <v>162.51</v>
      </c>
      <c r="H45">
        <v>131.12</v>
      </c>
      <c r="I45">
        <v>185.37</v>
      </c>
      <c r="J45">
        <v>563.64</v>
      </c>
      <c r="K45">
        <v>-2.3428999999999998E-2</v>
      </c>
      <c r="L45">
        <v>3.9214000000000002E-4</v>
      </c>
      <c r="M45">
        <v>7.0272000000000001E-2</v>
      </c>
      <c r="N45" t="s">
        <v>237</v>
      </c>
    </row>
    <row r="46" spans="1:14">
      <c r="A46">
        <v>262.43</v>
      </c>
      <c r="B46">
        <v>3</v>
      </c>
      <c r="C46">
        <v>1525.4</v>
      </c>
      <c r="D46">
        <v>6.5554999999999997E-4</v>
      </c>
      <c r="E46">
        <v>31.968</v>
      </c>
      <c r="F46">
        <v>32.002000000000002</v>
      </c>
      <c r="G46">
        <v>162.5</v>
      </c>
      <c r="H46">
        <v>131.12</v>
      </c>
      <c r="I46">
        <v>185.34</v>
      </c>
      <c r="J46">
        <v>564.04</v>
      </c>
      <c r="K46">
        <v>-2.3469E-2</v>
      </c>
      <c r="L46">
        <v>3.9248000000000001E-4</v>
      </c>
      <c r="M46">
        <v>7.0295999999999997E-2</v>
      </c>
      <c r="N46" t="s">
        <v>237</v>
      </c>
    </row>
    <row r="47" spans="1:14">
      <c r="A47">
        <v>262.43</v>
      </c>
      <c r="B47">
        <v>3.5</v>
      </c>
      <c r="C47">
        <v>1525.7</v>
      </c>
      <c r="D47">
        <v>6.5545000000000002E-4</v>
      </c>
      <c r="E47">
        <v>31.965</v>
      </c>
      <c r="F47">
        <v>32.003999999999998</v>
      </c>
      <c r="G47">
        <v>162.49</v>
      </c>
      <c r="H47">
        <v>131.12</v>
      </c>
      <c r="I47">
        <v>185.31</v>
      </c>
      <c r="J47">
        <v>564.45000000000005</v>
      </c>
      <c r="K47">
        <v>-2.3508999999999999E-2</v>
      </c>
      <c r="L47">
        <v>3.9282E-4</v>
      </c>
      <c r="M47">
        <v>7.0319999999999994E-2</v>
      </c>
      <c r="N47" t="s">
        <v>237</v>
      </c>
    </row>
    <row r="48" spans="1:14">
      <c r="A48">
        <v>262.43</v>
      </c>
      <c r="B48">
        <v>4</v>
      </c>
      <c r="C48">
        <v>1525.9</v>
      </c>
      <c r="D48">
        <v>6.5536000000000001E-4</v>
      </c>
      <c r="E48">
        <v>31.960999999999999</v>
      </c>
      <c r="F48">
        <v>32.006</v>
      </c>
      <c r="G48">
        <v>162.47</v>
      </c>
      <c r="H48">
        <v>131.12</v>
      </c>
      <c r="I48">
        <v>185.28</v>
      </c>
      <c r="J48">
        <v>564.86</v>
      </c>
      <c r="K48">
        <v>-2.3547999999999999E-2</v>
      </c>
      <c r="L48">
        <v>3.9315999999999998E-4</v>
      </c>
      <c r="M48">
        <v>7.0345000000000005E-2</v>
      </c>
      <c r="N48" t="s">
        <v>237</v>
      </c>
    </row>
    <row r="49" spans="1:14">
      <c r="A49">
        <v>262.43</v>
      </c>
      <c r="B49">
        <v>4.5</v>
      </c>
      <c r="C49">
        <v>1526.1</v>
      </c>
      <c r="D49">
        <v>6.5525999999999996E-4</v>
      </c>
      <c r="E49">
        <v>31.957999999999998</v>
      </c>
      <c r="F49">
        <v>32.008000000000003</v>
      </c>
      <c r="G49">
        <v>162.46</v>
      </c>
      <c r="H49">
        <v>131.11000000000001</v>
      </c>
      <c r="I49">
        <v>185.25</v>
      </c>
      <c r="J49">
        <v>565.26</v>
      </c>
      <c r="K49">
        <v>-2.3587E-2</v>
      </c>
      <c r="L49">
        <v>3.9350000000000002E-4</v>
      </c>
      <c r="M49">
        <v>7.0369000000000001E-2</v>
      </c>
      <c r="N49" t="s">
        <v>237</v>
      </c>
    </row>
    <row r="50" spans="1:14">
      <c r="A50">
        <v>262.43</v>
      </c>
      <c r="B50">
        <v>5</v>
      </c>
      <c r="C50">
        <v>1526.3</v>
      </c>
      <c r="D50">
        <v>6.5516999999999995E-4</v>
      </c>
      <c r="E50">
        <v>31.954999999999998</v>
      </c>
      <c r="F50">
        <v>32.01</v>
      </c>
      <c r="G50">
        <v>162.44999999999999</v>
      </c>
      <c r="H50">
        <v>131.11000000000001</v>
      </c>
      <c r="I50">
        <v>185.22</v>
      </c>
      <c r="J50">
        <v>565.66999999999996</v>
      </c>
      <c r="K50">
        <v>-2.3626999999999999E-2</v>
      </c>
      <c r="L50">
        <v>3.9383000000000002E-4</v>
      </c>
      <c r="M50">
        <v>7.0392999999999997E-2</v>
      </c>
      <c r="N50" t="s">
        <v>237</v>
      </c>
    </row>
    <row r="51" spans="1:14">
      <c r="A51">
        <v>262.43</v>
      </c>
      <c r="B51">
        <v>5.5</v>
      </c>
      <c r="C51">
        <v>1526.6</v>
      </c>
      <c r="D51">
        <v>6.5507E-4</v>
      </c>
      <c r="E51">
        <v>31.951000000000001</v>
      </c>
      <c r="F51">
        <v>32.012999999999998</v>
      </c>
      <c r="G51">
        <v>162.44</v>
      </c>
      <c r="H51">
        <v>131.11000000000001</v>
      </c>
      <c r="I51">
        <v>185.19</v>
      </c>
      <c r="J51">
        <v>566.07000000000005</v>
      </c>
      <c r="K51">
        <v>-2.3666E-2</v>
      </c>
      <c r="L51">
        <v>3.9417E-4</v>
      </c>
      <c r="M51">
        <v>7.0416999999999993E-2</v>
      </c>
      <c r="N51" t="s">
        <v>237</v>
      </c>
    </row>
    <row r="52" spans="1:14">
      <c r="A52">
        <v>262.43</v>
      </c>
      <c r="B52">
        <v>6</v>
      </c>
      <c r="C52">
        <v>1526.8</v>
      </c>
      <c r="D52">
        <v>6.5497999999999999E-4</v>
      </c>
      <c r="E52">
        <v>31.948</v>
      </c>
      <c r="F52">
        <v>32.015000000000001</v>
      </c>
      <c r="G52">
        <v>162.41999999999999</v>
      </c>
      <c r="H52">
        <v>131.11000000000001</v>
      </c>
      <c r="I52">
        <v>185.16</v>
      </c>
      <c r="J52">
        <v>566.48</v>
      </c>
      <c r="K52">
        <v>-2.3705E-2</v>
      </c>
      <c r="L52">
        <v>3.9450999999999999E-4</v>
      </c>
      <c r="M52">
        <v>7.0441000000000004E-2</v>
      </c>
      <c r="N52" t="s">
        <v>237</v>
      </c>
    </row>
    <row r="53" spans="1:14">
      <c r="A53">
        <v>262.43</v>
      </c>
      <c r="B53">
        <v>6.5</v>
      </c>
      <c r="C53">
        <v>1527</v>
      </c>
      <c r="D53">
        <v>6.5488000000000005E-4</v>
      </c>
      <c r="E53">
        <v>31.945</v>
      </c>
      <c r="F53">
        <v>32.017000000000003</v>
      </c>
      <c r="G53">
        <v>162.41</v>
      </c>
      <c r="H53">
        <v>131.11000000000001</v>
      </c>
      <c r="I53">
        <v>185.13</v>
      </c>
      <c r="J53">
        <v>566.88</v>
      </c>
      <c r="K53">
        <v>-2.3743E-2</v>
      </c>
      <c r="L53">
        <v>3.9483999999999998E-4</v>
      </c>
      <c r="M53">
        <v>7.0465E-2</v>
      </c>
      <c r="N53" t="s">
        <v>237</v>
      </c>
    </row>
    <row r="54" spans="1:14">
      <c r="A54">
        <v>262.43</v>
      </c>
      <c r="B54">
        <v>7</v>
      </c>
      <c r="C54">
        <v>1527.2</v>
      </c>
      <c r="D54">
        <v>6.5479000000000004E-4</v>
      </c>
      <c r="E54">
        <v>31.940999999999999</v>
      </c>
      <c r="F54">
        <v>32.018999999999998</v>
      </c>
      <c r="G54">
        <v>162.4</v>
      </c>
      <c r="H54">
        <v>131.11000000000001</v>
      </c>
      <c r="I54">
        <v>185.1</v>
      </c>
      <c r="J54">
        <v>567.28</v>
      </c>
      <c r="K54">
        <v>-2.3782000000000001E-2</v>
      </c>
      <c r="L54">
        <v>3.9518000000000002E-4</v>
      </c>
      <c r="M54">
        <v>7.0488999999999996E-2</v>
      </c>
      <c r="N54" t="s">
        <v>237</v>
      </c>
    </row>
    <row r="55" spans="1:14">
      <c r="A55">
        <v>262.43</v>
      </c>
      <c r="B55">
        <v>7.5</v>
      </c>
      <c r="C55">
        <v>1527.4</v>
      </c>
      <c r="D55">
        <v>6.5468999999999998E-4</v>
      </c>
      <c r="E55">
        <v>31.937999999999999</v>
      </c>
      <c r="F55">
        <v>32.021000000000001</v>
      </c>
      <c r="G55">
        <v>162.38</v>
      </c>
      <c r="H55">
        <v>131.11000000000001</v>
      </c>
      <c r="I55">
        <v>185.07</v>
      </c>
      <c r="J55">
        <v>567.67999999999995</v>
      </c>
      <c r="K55">
        <v>-2.3820999999999998E-2</v>
      </c>
      <c r="L55">
        <v>3.9552000000000001E-4</v>
      </c>
      <c r="M55">
        <v>7.0513000000000006E-2</v>
      </c>
      <c r="N55" t="s">
        <v>237</v>
      </c>
    </row>
    <row r="56" spans="1:14">
      <c r="A56">
        <v>262.43</v>
      </c>
      <c r="B56">
        <v>8</v>
      </c>
      <c r="C56">
        <v>1527.7</v>
      </c>
      <c r="D56">
        <v>6.5459999999999997E-4</v>
      </c>
      <c r="E56">
        <v>31.934999999999999</v>
      </c>
      <c r="F56">
        <v>32.024000000000001</v>
      </c>
      <c r="G56">
        <v>162.37</v>
      </c>
      <c r="H56">
        <v>131.11000000000001</v>
      </c>
      <c r="I56">
        <v>185.04</v>
      </c>
      <c r="J56">
        <v>568.09</v>
      </c>
      <c r="K56">
        <v>-2.3859000000000002E-2</v>
      </c>
      <c r="L56">
        <v>3.9585999999999999E-4</v>
      </c>
      <c r="M56">
        <v>7.0537000000000002E-2</v>
      </c>
      <c r="N56" t="s">
        <v>237</v>
      </c>
    </row>
    <row r="57" spans="1:14">
      <c r="A57">
        <v>262.43</v>
      </c>
      <c r="B57">
        <v>8.5</v>
      </c>
      <c r="C57">
        <v>1527.9</v>
      </c>
      <c r="D57">
        <v>6.5450999999999997E-4</v>
      </c>
      <c r="E57">
        <v>31.931000000000001</v>
      </c>
      <c r="F57">
        <v>32.026000000000003</v>
      </c>
      <c r="G57">
        <v>162.36000000000001</v>
      </c>
      <c r="H57">
        <v>131.11000000000001</v>
      </c>
      <c r="I57">
        <v>185.01</v>
      </c>
      <c r="J57">
        <v>568.49</v>
      </c>
      <c r="K57">
        <v>-2.3897000000000002E-2</v>
      </c>
      <c r="L57">
        <v>3.9618999999999999E-4</v>
      </c>
      <c r="M57">
        <v>7.0560999999999999E-2</v>
      </c>
      <c r="N57" t="s">
        <v>237</v>
      </c>
    </row>
    <row r="58" spans="1:14">
      <c r="A58">
        <v>262.43</v>
      </c>
      <c r="B58">
        <v>9</v>
      </c>
      <c r="C58">
        <v>1528.1</v>
      </c>
      <c r="D58">
        <v>6.5441000000000002E-4</v>
      </c>
      <c r="E58">
        <v>31.928000000000001</v>
      </c>
      <c r="F58">
        <v>32.027999999999999</v>
      </c>
      <c r="G58">
        <v>162.35</v>
      </c>
      <c r="H58">
        <v>131.11000000000001</v>
      </c>
      <c r="I58">
        <v>184.98</v>
      </c>
      <c r="J58">
        <v>568.89</v>
      </c>
      <c r="K58">
        <v>-2.3935000000000001E-2</v>
      </c>
      <c r="L58">
        <v>3.9653000000000003E-4</v>
      </c>
      <c r="M58">
        <v>7.0584999999999995E-2</v>
      </c>
      <c r="N58" t="s">
        <v>237</v>
      </c>
    </row>
    <row r="59" spans="1:14">
      <c r="A59">
        <v>262.43</v>
      </c>
      <c r="B59">
        <v>9.5</v>
      </c>
      <c r="C59">
        <v>1528.3</v>
      </c>
      <c r="D59">
        <v>6.5432000000000001E-4</v>
      </c>
      <c r="E59">
        <v>31.925000000000001</v>
      </c>
      <c r="F59">
        <v>32.03</v>
      </c>
      <c r="G59">
        <v>162.33000000000001</v>
      </c>
      <c r="H59">
        <v>131.11000000000001</v>
      </c>
      <c r="I59">
        <v>184.96</v>
      </c>
      <c r="J59">
        <v>569.29</v>
      </c>
      <c r="K59">
        <v>-2.3973000000000001E-2</v>
      </c>
      <c r="L59">
        <v>3.9686000000000002E-4</v>
      </c>
      <c r="M59">
        <v>7.0609000000000005E-2</v>
      </c>
      <c r="N59" t="s">
        <v>237</v>
      </c>
    </row>
    <row r="60" spans="1:14">
      <c r="A60">
        <v>262.43</v>
      </c>
      <c r="B60">
        <v>10</v>
      </c>
      <c r="C60">
        <v>1528.5</v>
      </c>
      <c r="D60">
        <v>6.5423E-4</v>
      </c>
      <c r="E60">
        <v>31.920999999999999</v>
      </c>
      <c r="F60">
        <v>32.031999999999996</v>
      </c>
      <c r="G60">
        <v>162.32</v>
      </c>
      <c r="H60">
        <v>131.11000000000001</v>
      </c>
      <c r="I60">
        <v>184.93</v>
      </c>
      <c r="J60">
        <v>569.69000000000005</v>
      </c>
      <c r="K60">
        <v>-2.4011000000000001E-2</v>
      </c>
      <c r="L60">
        <v>3.9720000000000001E-4</v>
      </c>
      <c r="M60">
        <v>7.0633000000000001E-2</v>
      </c>
      <c r="N60" t="s">
        <v>237</v>
      </c>
    </row>
    <row r="61" spans="1:14">
      <c r="A61">
        <v>299.92</v>
      </c>
      <c r="B61">
        <v>1</v>
      </c>
      <c r="C61">
        <v>7.0041000000000002</v>
      </c>
      <c r="D61">
        <v>0.14277000000000001</v>
      </c>
      <c r="E61">
        <v>56.703000000000003</v>
      </c>
      <c r="F61">
        <v>59.13</v>
      </c>
      <c r="G61">
        <v>266.64999999999998</v>
      </c>
      <c r="H61">
        <v>129.11000000000001</v>
      </c>
      <c r="I61">
        <v>138.66999999999999</v>
      </c>
      <c r="J61">
        <v>122.13</v>
      </c>
      <c r="K61">
        <v>1.7773000000000001</v>
      </c>
      <c r="L61">
        <v>1.1661000000000001E-5</v>
      </c>
      <c r="M61">
        <v>1.3465E-2</v>
      </c>
      <c r="N61" t="s">
        <v>238</v>
      </c>
    </row>
    <row r="62" spans="1:14">
      <c r="A62">
        <v>299.92</v>
      </c>
      <c r="B62">
        <v>1.5</v>
      </c>
      <c r="C62">
        <v>10.657</v>
      </c>
      <c r="D62">
        <v>9.3834000000000001E-2</v>
      </c>
      <c r="E62">
        <v>56.612000000000002</v>
      </c>
      <c r="F62">
        <v>59.005000000000003</v>
      </c>
      <c r="G62">
        <v>262.98</v>
      </c>
      <c r="H62">
        <v>129.75</v>
      </c>
      <c r="I62">
        <v>140.03</v>
      </c>
      <c r="J62">
        <v>120.64</v>
      </c>
      <c r="K62">
        <v>1.8191999999999999</v>
      </c>
      <c r="L62">
        <v>1.1656E-5</v>
      </c>
      <c r="M62">
        <v>1.3483E-2</v>
      </c>
      <c r="N62" t="s">
        <v>238</v>
      </c>
    </row>
    <row r="63" spans="1:14">
      <c r="A63">
        <v>299.92</v>
      </c>
      <c r="B63">
        <v>2</v>
      </c>
      <c r="C63">
        <v>14.423</v>
      </c>
      <c r="D63">
        <v>6.9334000000000007E-2</v>
      </c>
      <c r="E63">
        <v>56.518000000000001</v>
      </c>
      <c r="F63">
        <v>58.875</v>
      </c>
      <c r="G63">
        <v>260.27</v>
      </c>
      <c r="H63">
        <v>130.43</v>
      </c>
      <c r="I63">
        <v>141.53</v>
      </c>
      <c r="J63">
        <v>119.09</v>
      </c>
      <c r="K63">
        <v>1.8644000000000001</v>
      </c>
      <c r="L63">
        <v>1.1653E-5</v>
      </c>
      <c r="M63">
        <v>1.3507E-2</v>
      </c>
      <c r="N63" t="s">
        <v>238</v>
      </c>
    </row>
    <row r="64" spans="1:14">
      <c r="A64">
        <v>299.92</v>
      </c>
      <c r="B64">
        <v>2.5</v>
      </c>
      <c r="C64">
        <v>18.312000000000001</v>
      </c>
      <c r="D64">
        <v>5.4608999999999998E-2</v>
      </c>
      <c r="E64">
        <v>56.42</v>
      </c>
      <c r="F64">
        <v>58.741</v>
      </c>
      <c r="G64">
        <v>258.08</v>
      </c>
      <c r="H64">
        <v>131.15</v>
      </c>
      <c r="I64">
        <v>143.16999999999999</v>
      </c>
      <c r="J64">
        <v>117.48</v>
      </c>
      <c r="K64">
        <v>1.9132</v>
      </c>
      <c r="L64">
        <v>1.1652E-5</v>
      </c>
      <c r="M64">
        <v>1.354E-2</v>
      </c>
      <c r="N64" t="s">
        <v>238</v>
      </c>
    </row>
    <row r="65" spans="1:14">
      <c r="A65">
        <v>299.92</v>
      </c>
      <c r="B65">
        <v>3</v>
      </c>
      <c r="C65">
        <v>22.337</v>
      </c>
      <c r="D65">
        <v>4.4768000000000002E-2</v>
      </c>
      <c r="E65">
        <v>56.317999999999998</v>
      </c>
      <c r="F65">
        <v>58.600999999999999</v>
      </c>
      <c r="G65">
        <v>256.20999999999998</v>
      </c>
      <c r="H65">
        <v>131.91999999999999</v>
      </c>
      <c r="I65">
        <v>144.99</v>
      </c>
      <c r="J65">
        <v>115.8</v>
      </c>
      <c r="K65">
        <v>1.9662999999999999</v>
      </c>
      <c r="L65">
        <v>1.1654000000000001E-5</v>
      </c>
      <c r="M65">
        <v>1.3580999999999999E-2</v>
      </c>
      <c r="N65" t="s">
        <v>238</v>
      </c>
    </row>
    <row r="66" spans="1:14">
      <c r="A66">
        <v>299.92</v>
      </c>
      <c r="B66">
        <v>3.5</v>
      </c>
      <c r="C66">
        <v>26.513999999999999</v>
      </c>
      <c r="D66">
        <v>3.7716E-2</v>
      </c>
      <c r="E66">
        <v>56.210999999999999</v>
      </c>
      <c r="F66">
        <v>58.456000000000003</v>
      </c>
      <c r="G66">
        <v>254.56</v>
      </c>
      <c r="H66">
        <v>132.75</v>
      </c>
      <c r="I66">
        <v>147.02000000000001</v>
      </c>
      <c r="J66">
        <v>114.04</v>
      </c>
      <c r="K66">
        <v>2.0245000000000002</v>
      </c>
      <c r="L66">
        <v>1.1657999999999999E-5</v>
      </c>
      <c r="M66">
        <v>1.3632E-2</v>
      </c>
      <c r="N66" t="s">
        <v>238</v>
      </c>
    </row>
    <row r="67" spans="1:14">
      <c r="A67">
        <v>299.92</v>
      </c>
      <c r="B67">
        <v>4</v>
      </c>
      <c r="C67">
        <v>30.86</v>
      </c>
      <c r="D67">
        <v>3.2404000000000002E-2</v>
      </c>
      <c r="E67">
        <v>56.1</v>
      </c>
      <c r="F67">
        <v>58.302999999999997</v>
      </c>
      <c r="G67">
        <v>253.06</v>
      </c>
      <c r="H67">
        <v>133.63</v>
      </c>
      <c r="I67">
        <v>149.29</v>
      </c>
      <c r="J67">
        <v>112.19</v>
      </c>
      <c r="K67">
        <v>2.0884999999999998</v>
      </c>
      <c r="L67">
        <v>1.1664999999999999E-5</v>
      </c>
      <c r="M67">
        <v>1.3696E-2</v>
      </c>
      <c r="N67" t="s">
        <v>238</v>
      </c>
    </row>
    <row r="68" spans="1:14">
      <c r="A68">
        <v>299.92</v>
      </c>
      <c r="B68">
        <v>4.5</v>
      </c>
      <c r="C68">
        <v>35.398000000000003</v>
      </c>
      <c r="D68">
        <v>2.8250000000000001E-2</v>
      </c>
      <c r="E68">
        <v>55.981999999999999</v>
      </c>
      <c r="F68">
        <v>58.143999999999998</v>
      </c>
      <c r="G68">
        <v>251.67</v>
      </c>
      <c r="H68">
        <v>134.59</v>
      </c>
      <c r="I68">
        <v>151.88</v>
      </c>
      <c r="J68">
        <v>110.25</v>
      </c>
      <c r="K68">
        <v>2.1596000000000002</v>
      </c>
      <c r="L68">
        <v>1.1674999999999999E-5</v>
      </c>
      <c r="M68">
        <v>1.3774E-2</v>
      </c>
      <c r="N68" t="s">
        <v>238</v>
      </c>
    </row>
    <row r="69" spans="1:14">
      <c r="A69">
        <v>299.92</v>
      </c>
      <c r="B69">
        <v>4.7986000000000004</v>
      </c>
      <c r="C69">
        <v>38.210999999999999</v>
      </c>
      <c r="D69">
        <v>2.6169999999999999E-2</v>
      </c>
      <c r="E69">
        <v>55.908999999999999</v>
      </c>
      <c r="F69">
        <v>58.043999999999997</v>
      </c>
      <c r="G69">
        <v>250.88</v>
      </c>
      <c r="H69">
        <v>135.19999999999999</v>
      </c>
      <c r="I69">
        <v>153.6</v>
      </c>
      <c r="J69">
        <v>109.03</v>
      </c>
      <c r="K69">
        <v>2.206</v>
      </c>
      <c r="L69">
        <v>1.1683E-5</v>
      </c>
      <c r="M69">
        <v>1.3828999999999999E-2</v>
      </c>
      <c r="N69" t="s">
        <v>238</v>
      </c>
    </row>
    <row r="70" spans="1:14">
      <c r="A70">
        <v>299.92</v>
      </c>
      <c r="B70">
        <v>4.7986000000000004</v>
      </c>
      <c r="C70">
        <v>1380.2</v>
      </c>
      <c r="D70">
        <v>7.2455999999999996E-4</v>
      </c>
      <c r="E70">
        <v>39.180999999999997</v>
      </c>
      <c r="F70">
        <v>39.24</v>
      </c>
      <c r="G70">
        <v>188.18</v>
      </c>
      <c r="H70">
        <v>141.1</v>
      </c>
      <c r="I70">
        <v>201.89</v>
      </c>
      <c r="J70">
        <v>410.25</v>
      </c>
      <c r="K70">
        <v>-2.7629999999999998E-3</v>
      </c>
      <c r="L70">
        <v>2.3357E-4</v>
      </c>
      <c r="M70">
        <v>6.0004000000000002E-2</v>
      </c>
      <c r="N70" t="s">
        <v>237</v>
      </c>
    </row>
    <row r="71" spans="1:14">
      <c r="A71">
        <v>299.92</v>
      </c>
      <c r="B71">
        <v>5</v>
      </c>
      <c r="C71">
        <v>1380.3</v>
      </c>
      <c r="D71">
        <v>7.2446999999999995E-4</v>
      </c>
      <c r="E71">
        <v>39.177999999999997</v>
      </c>
      <c r="F71">
        <v>39.24</v>
      </c>
      <c r="G71">
        <v>188.17</v>
      </c>
      <c r="H71">
        <v>141.1</v>
      </c>
      <c r="I71">
        <v>201.85</v>
      </c>
      <c r="J71">
        <v>410.5</v>
      </c>
      <c r="K71">
        <v>-2.8189000000000001E-3</v>
      </c>
      <c r="L71">
        <v>2.3369999999999999E-4</v>
      </c>
      <c r="M71">
        <v>6.0018000000000002E-2</v>
      </c>
      <c r="N71" t="s">
        <v>237</v>
      </c>
    </row>
    <row r="72" spans="1:14">
      <c r="A72">
        <v>299.92</v>
      </c>
      <c r="B72">
        <v>5.5</v>
      </c>
      <c r="C72">
        <v>1380.7</v>
      </c>
      <c r="D72">
        <v>7.2424000000000002E-4</v>
      </c>
      <c r="E72">
        <v>39.171999999999997</v>
      </c>
      <c r="F72">
        <v>39.24</v>
      </c>
      <c r="G72">
        <v>188.15</v>
      </c>
      <c r="H72">
        <v>141.09</v>
      </c>
      <c r="I72">
        <v>201.76</v>
      </c>
      <c r="J72">
        <v>411.13</v>
      </c>
      <c r="K72">
        <v>-2.9570999999999998E-3</v>
      </c>
      <c r="L72">
        <v>2.3402000000000001E-4</v>
      </c>
      <c r="M72">
        <v>6.0054000000000003E-2</v>
      </c>
      <c r="N72" t="s">
        <v>237</v>
      </c>
    </row>
    <row r="73" spans="1:14">
      <c r="A73">
        <v>299.92</v>
      </c>
      <c r="B73">
        <v>6</v>
      </c>
      <c r="C73">
        <v>1381.2</v>
      </c>
      <c r="D73">
        <v>7.2402000000000002E-4</v>
      </c>
      <c r="E73">
        <v>39.167000000000002</v>
      </c>
      <c r="F73">
        <v>39.24</v>
      </c>
      <c r="G73">
        <v>188.14</v>
      </c>
      <c r="H73">
        <v>141.09</v>
      </c>
      <c r="I73">
        <v>201.68</v>
      </c>
      <c r="J73">
        <v>411.76</v>
      </c>
      <c r="K73">
        <v>-3.0942000000000001E-3</v>
      </c>
      <c r="L73">
        <v>2.3434000000000001E-4</v>
      </c>
      <c r="M73">
        <v>6.0089999999999998E-2</v>
      </c>
      <c r="N73" t="s">
        <v>237</v>
      </c>
    </row>
    <row r="74" spans="1:14">
      <c r="A74">
        <v>299.92</v>
      </c>
      <c r="B74">
        <v>6.5</v>
      </c>
      <c r="C74">
        <v>1381.6</v>
      </c>
      <c r="D74">
        <v>7.2380000000000003E-4</v>
      </c>
      <c r="E74">
        <v>39.161000000000001</v>
      </c>
      <c r="F74">
        <v>39.241</v>
      </c>
      <c r="G74">
        <v>188.12</v>
      </c>
      <c r="H74">
        <v>141.08000000000001</v>
      </c>
      <c r="I74">
        <v>201.6</v>
      </c>
      <c r="J74">
        <v>412.38</v>
      </c>
      <c r="K74">
        <v>-3.2304E-3</v>
      </c>
      <c r="L74">
        <v>2.3466000000000001E-4</v>
      </c>
      <c r="M74">
        <v>6.0125999999999999E-2</v>
      </c>
      <c r="N74" t="s">
        <v>237</v>
      </c>
    </row>
    <row r="75" spans="1:14">
      <c r="A75">
        <v>299.92</v>
      </c>
      <c r="B75">
        <v>7</v>
      </c>
      <c r="C75">
        <v>1382</v>
      </c>
      <c r="D75">
        <v>7.2358000000000003E-4</v>
      </c>
      <c r="E75">
        <v>39.155000000000001</v>
      </c>
      <c r="F75">
        <v>39.241</v>
      </c>
      <c r="G75">
        <v>188.1</v>
      </c>
      <c r="H75">
        <v>141.07</v>
      </c>
      <c r="I75">
        <v>201.51</v>
      </c>
      <c r="J75">
        <v>413.01</v>
      </c>
      <c r="K75">
        <v>-3.3655E-3</v>
      </c>
      <c r="L75">
        <v>2.3498E-4</v>
      </c>
      <c r="M75">
        <v>6.0162E-2</v>
      </c>
      <c r="N75" t="s">
        <v>237</v>
      </c>
    </row>
    <row r="76" spans="1:14">
      <c r="A76">
        <v>299.92</v>
      </c>
      <c r="B76">
        <v>7.5</v>
      </c>
      <c r="C76">
        <v>1382.4</v>
      </c>
      <c r="D76">
        <v>7.2336000000000004E-4</v>
      </c>
      <c r="E76">
        <v>39.149000000000001</v>
      </c>
      <c r="F76">
        <v>39.241</v>
      </c>
      <c r="G76">
        <v>188.08</v>
      </c>
      <c r="H76">
        <v>141.07</v>
      </c>
      <c r="I76">
        <v>201.43</v>
      </c>
      <c r="J76">
        <v>413.63</v>
      </c>
      <c r="K76">
        <v>-3.4997000000000001E-3</v>
      </c>
      <c r="L76">
        <v>2.353E-4</v>
      </c>
      <c r="M76">
        <v>6.0198000000000002E-2</v>
      </c>
      <c r="N76" t="s">
        <v>237</v>
      </c>
    </row>
    <row r="77" spans="1:14">
      <c r="A77">
        <v>299.92</v>
      </c>
      <c r="B77">
        <v>8</v>
      </c>
      <c r="C77">
        <v>1382.8</v>
      </c>
      <c r="D77">
        <v>7.2314999999999999E-4</v>
      </c>
      <c r="E77">
        <v>39.143000000000001</v>
      </c>
      <c r="F77">
        <v>39.241999999999997</v>
      </c>
      <c r="G77">
        <v>188.06</v>
      </c>
      <c r="H77">
        <v>141.06</v>
      </c>
      <c r="I77">
        <v>201.35</v>
      </c>
      <c r="J77">
        <v>414.25</v>
      </c>
      <c r="K77">
        <v>-3.6327999999999998E-3</v>
      </c>
      <c r="L77">
        <v>2.3562E-4</v>
      </c>
      <c r="M77">
        <v>6.0233000000000002E-2</v>
      </c>
      <c r="N77" t="s">
        <v>237</v>
      </c>
    </row>
    <row r="78" spans="1:14">
      <c r="A78">
        <v>299.92</v>
      </c>
      <c r="B78">
        <v>8.5</v>
      </c>
      <c r="C78">
        <v>1383.3</v>
      </c>
      <c r="D78">
        <v>7.2292999999999999E-4</v>
      </c>
      <c r="E78">
        <v>39.137999999999998</v>
      </c>
      <c r="F78">
        <v>39.241999999999997</v>
      </c>
      <c r="G78">
        <v>188.04</v>
      </c>
      <c r="H78">
        <v>141.05000000000001</v>
      </c>
      <c r="I78">
        <v>201.26</v>
      </c>
      <c r="J78">
        <v>414.87</v>
      </c>
      <c r="K78">
        <v>-3.7651E-3</v>
      </c>
      <c r="L78">
        <v>2.3593999999999999E-4</v>
      </c>
      <c r="M78">
        <v>6.0269000000000003E-2</v>
      </c>
      <c r="N78" t="s">
        <v>237</v>
      </c>
    </row>
    <row r="79" spans="1:14">
      <c r="A79">
        <v>299.92</v>
      </c>
      <c r="B79">
        <v>9</v>
      </c>
      <c r="C79">
        <v>1383.7</v>
      </c>
      <c r="D79">
        <v>7.2271E-4</v>
      </c>
      <c r="E79">
        <v>39.131999999999998</v>
      </c>
      <c r="F79">
        <v>39.243000000000002</v>
      </c>
      <c r="G79">
        <v>188.02</v>
      </c>
      <c r="H79">
        <v>141.05000000000001</v>
      </c>
      <c r="I79">
        <v>201.18</v>
      </c>
      <c r="J79">
        <v>415.48</v>
      </c>
      <c r="K79">
        <v>-3.8963000000000001E-3</v>
      </c>
      <c r="L79">
        <v>2.3625E-4</v>
      </c>
      <c r="M79">
        <v>6.0304999999999997E-2</v>
      </c>
      <c r="N79" t="s">
        <v>237</v>
      </c>
    </row>
    <row r="80" spans="1:14">
      <c r="A80">
        <v>299.92</v>
      </c>
      <c r="B80">
        <v>9.5</v>
      </c>
      <c r="C80">
        <v>1384.1</v>
      </c>
      <c r="D80">
        <v>7.2250000000000005E-4</v>
      </c>
      <c r="E80">
        <v>39.125999999999998</v>
      </c>
      <c r="F80">
        <v>39.243000000000002</v>
      </c>
      <c r="G80">
        <v>188</v>
      </c>
      <c r="H80">
        <v>141.04</v>
      </c>
      <c r="I80">
        <v>201.1</v>
      </c>
      <c r="J80">
        <v>416.09</v>
      </c>
      <c r="K80">
        <v>-4.0266E-3</v>
      </c>
      <c r="L80">
        <v>2.3656999999999999E-4</v>
      </c>
      <c r="M80">
        <v>6.0339999999999998E-2</v>
      </c>
      <c r="N80" t="s">
        <v>237</v>
      </c>
    </row>
    <row r="81" spans="1:14">
      <c r="A81">
        <v>299.92</v>
      </c>
      <c r="B81">
        <v>10</v>
      </c>
      <c r="C81">
        <v>1384.5</v>
      </c>
      <c r="D81">
        <v>7.2227999999999995E-4</v>
      </c>
      <c r="E81">
        <v>39.121000000000002</v>
      </c>
      <c r="F81">
        <v>39.243000000000002</v>
      </c>
      <c r="G81">
        <v>187.98</v>
      </c>
      <c r="H81">
        <v>141.03</v>
      </c>
      <c r="I81">
        <v>201.02</v>
      </c>
      <c r="J81">
        <v>416.71</v>
      </c>
      <c r="K81">
        <v>-4.156E-3</v>
      </c>
      <c r="L81">
        <v>2.3688999999999999E-4</v>
      </c>
      <c r="M81">
        <v>6.0374999999999998E-2</v>
      </c>
      <c r="N81" t="s">
        <v>237</v>
      </c>
    </row>
    <row r="82" spans="1:14">
      <c r="A82">
        <v>337.41</v>
      </c>
      <c r="B82">
        <v>1</v>
      </c>
      <c r="C82">
        <v>6.1672000000000002</v>
      </c>
      <c r="D82">
        <v>0.16214999999999999</v>
      </c>
      <c r="E82">
        <v>61.741</v>
      </c>
      <c r="F82">
        <v>64.498000000000005</v>
      </c>
      <c r="G82">
        <v>283.51</v>
      </c>
      <c r="H82">
        <v>138.61000000000001</v>
      </c>
      <c r="I82">
        <v>147.68</v>
      </c>
      <c r="J82">
        <v>130.28</v>
      </c>
      <c r="K82">
        <v>1.1758</v>
      </c>
      <c r="L82">
        <v>1.3139000000000001E-5</v>
      </c>
      <c r="M82">
        <v>1.6278000000000001E-2</v>
      </c>
      <c r="N82" t="s">
        <v>238</v>
      </c>
    </row>
    <row r="83" spans="1:14">
      <c r="A83">
        <v>337.41</v>
      </c>
      <c r="B83">
        <v>1.5</v>
      </c>
      <c r="C83">
        <v>9.3345000000000002</v>
      </c>
      <c r="D83">
        <v>0.10713</v>
      </c>
      <c r="E83">
        <v>61.677999999999997</v>
      </c>
      <c r="F83">
        <v>64.41</v>
      </c>
      <c r="G83">
        <v>279.95</v>
      </c>
      <c r="H83">
        <v>138.91999999999999</v>
      </c>
      <c r="I83">
        <v>148.41</v>
      </c>
      <c r="J83">
        <v>129.27000000000001</v>
      </c>
      <c r="K83">
        <v>1.1911</v>
      </c>
      <c r="L83">
        <v>1.3142999999999999E-5</v>
      </c>
      <c r="M83">
        <v>1.6302000000000001E-2</v>
      </c>
      <c r="N83" t="s">
        <v>238</v>
      </c>
    </row>
    <row r="84" spans="1:14">
      <c r="A84">
        <v>337.41</v>
      </c>
      <c r="B84">
        <v>2</v>
      </c>
      <c r="C84">
        <v>12.561</v>
      </c>
      <c r="D84">
        <v>7.961E-2</v>
      </c>
      <c r="E84">
        <v>61.613999999999997</v>
      </c>
      <c r="F84">
        <v>64.320999999999998</v>
      </c>
      <c r="G84">
        <v>277.36</v>
      </c>
      <c r="H84">
        <v>139.25</v>
      </c>
      <c r="I84">
        <v>149.18</v>
      </c>
      <c r="J84">
        <v>128.22999999999999</v>
      </c>
      <c r="K84">
        <v>1.2071000000000001</v>
      </c>
      <c r="L84">
        <v>1.3148E-5</v>
      </c>
      <c r="M84">
        <v>1.6329E-2</v>
      </c>
      <c r="N84" t="s">
        <v>238</v>
      </c>
    </row>
    <row r="85" spans="1:14">
      <c r="A85">
        <v>337.41</v>
      </c>
      <c r="B85">
        <v>2.5</v>
      </c>
      <c r="C85">
        <v>15.851000000000001</v>
      </c>
      <c r="D85">
        <v>6.3089000000000006E-2</v>
      </c>
      <c r="E85">
        <v>61.548000000000002</v>
      </c>
      <c r="F85">
        <v>64.23</v>
      </c>
      <c r="G85">
        <v>275.31</v>
      </c>
      <c r="H85">
        <v>139.58000000000001</v>
      </c>
      <c r="I85">
        <v>149.99</v>
      </c>
      <c r="J85">
        <v>127.18</v>
      </c>
      <c r="K85">
        <v>1.2238</v>
      </c>
      <c r="L85">
        <v>1.3155E-5</v>
      </c>
      <c r="M85">
        <v>1.636E-2</v>
      </c>
      <c r="N85" t="s">
        <v>238</v>
      </c>
    </row>
    <row r="86" spans="1:14">
      <c r="A86">
        <v>337.41</v>
      </c>
      <c r="B86">
        <v>3</v>
      </c>
      <c r="C86">
        <v>19.206</v>
      </c>
      <c r="D86">
        <v>5.2068000000000003E-2</v>
      </c>
      <c r="E86">
        <v>61.481999999999999</v>
      </c>
      <c r="F86">
        <v>64.137</v>
      </c>
      <c r="G86">
        <v>273.60000000000002</v>
      </c>
      <c r="H86">
        <v>139.93</v>
      </c>
      <c r="I86">
        <v>150.84</v>
      </c>
      <c r="J86">
        <v>126.11</v>
      </c>
      <c r="K86">
        <v>1.2413000000000001</v>
      </c>
      <c r="L86">
        <v>1.3162E-5</v>
      </c>
      <c r="M86">
        <v>1.6393999999999999E-2</v>
      </c>
      <c r="N86" t="s">
        <v>238</v>
      </c>
    </row>
    <row r="87" spans="1:14">
      <c r="A87">
        <v>337.41</v>
      </c>
      <c r="B87">
        <v>3.5</v>
      </c>
      <c r="C87">
        <v>22.63</v>
      </c>
      <c r="D87">
        <v>4.4187999999999998E-2</v>
      </c>
      <c r="E87">
        <v>61.412999999999997</v>
      </c>
      <c r="F87">
        <v>64.043000000000006</v>
      </c>
      <c r="G87">
        <v>272.11</v>
      </c>
      <c r="H87">
        <v>140.29</v>
      </c>
      <c r="I87">
        <v>151.75</v>
      </c>
      <c r="J87">
        <v>125.01</v>
      </c>
      <c r="K87">
        <v>1.2595000000000001</v>
      </c>
      <c r="L87">
        <v>1.3172E-5</v>
      </c>
      <c r="M87">
        <v>1.6431999999999999E-2</v>
      </c>
      <c r="N87" t="s">
        <v>238</v>
      </c>
    </row>
    <row r="88" spans="1:14">
      <c r="A88">
        <v>337.41</v>
      </c>
      <c r="B88">
        <v>4</v>
      </c>
      <c r="C88">
        <v>26.129000000000001</v>
      </c>
      <c r="D88">
        <v>3.8272E-2</v>
      </c>
      <c r="E88">
        <v>61.343000000000004</v>
      </c>
      <c r="F88">
        <v>63.945999999999998</v>
      </c>
      <c r="G88">
        <v>270.79000000000002</v>
      </c>
      <c r="H88">
        <v>140.66999999999999</v>
      </c>
      <c r="I88">
        <v>152.71</v>
      </c>
      <c r="J88">
        <v>123.89</v>
      </c>
      <c r="K88">
        <v>1.2786999999999999</v>
      </c>
      <c r="L88">
        <v>1.3182E-5</v>
      </c>
      <c r="M88">
        <v>1.6475E-2</v>
      </c>
      <c r="N88" t="s">
        <v>238</v>
      </c>
    </row>
    <row r="89" spans="1:14">
      <c r="A89">
        <v>337.41</v>
      </c>
      <c r="B89">
        <v>4.5</v>
      </c>
      <c r="C89">
        <v>29.704999999999998</v>
      </c>
      <c r="D89">
        <v>3.3663999999999999E-2</v>
      </c>
      <c r="E89">
        <v>61.271999999999998</v>
      </c>
      <c r="F89">
        <v>63.847999999999999</v>
      </c>
      <c r="G89">
        <v>269.58999999999997</v>
      </c>
      <c r="H89">
        <v>141.06</v>
      </c>
      <c r="I89">
        <v>153.74</v>
      </c>
      <c r="J89">
        <v>122.74</v>
      </c>
      <c r="K89">
        <v>1.2988</v>
      </c>
      <c r="L89">
        <v>1.3195E-5</v>
      </c>
      <c r="M89">
        <v>1.6521999999999998E-2</v>
      </c>
      <c r="N89" t="s">
        <v>238</v>
      </c>
    </row>
    <row r="90" spans="1:14">
      <c r="A90">
        <v>337.41</v>
      </c>
      <c r="B90">
        <v>5</v>
      </c>
      <c r="C90">
        <v>33.365000000000002</v>
      </c>
      <c r="D90">
        <v>2.9971999999999999E-2</v>
      </c>
      <c r="E90">
        <v>61.198999999999998</v>
      </c>
      <c r="F90">
        <v>63.747</v>
      </c>
      <c r="G90">
        <v>268.49</v>
      </c>
      <c r="H90">
        <v>141.47</v>
      </c>
      <c r="I90">
        <v>154.83000000000001</v>
      </c>
      <c r="J90">
        <v>121.57</v>
      </c>
      <c r="K90">
        <v>1.3199000000000001</v>
      </c>
      <c r="L90">
        <v>1.3209E-5</v>
      </c>
      <c r="M90">
        <v>1.6573999999999998E-2</v>
      </c>
      <c r="N90" t="s">
        <v>238</v>
      </c>
    </row>
    <row r="91" spans="1:14">
      <c r="A91">
        <v>337.41</v>
      </c>
      <c r="B91">
        <v>5.5</v>
      </c>
      <c r="C91">
        <v>37.113</v>
      </c>
      <c r="D91">
        <v>2.6945E-2</v>
      </c>
      <c r="E91">
        <v>61.122999999999998</v>
      </c>
      <c r="F91">
        <v>63.643000000000001</v>
      </c>
      <c r="G91">
        <v>267.47000000000003</v>
      </c>
      <c r="H91">
        <v>141.88999999999999</v>
      </c>
      <c r="I91">
        <v>155.99</v>
      </c>
      <c r="J91">
        <v>120.37</v>
      </c>
      <c r="K91">
        <v>1.3422000000000001</v>
      </c>
      <c r="L91">
        <v>1.3226E-5</v>
      </c>
      <c r="M91">
        <v>1.6632000000000001E-2</v>
      </c>
      <c r="N91" t="s">
        <v>238</v>
      </c>
    </row>
    <row r="92" spans="1:14">
      <c r="A92">
        <v>337.41</v>
      </c>
      <c r="B92">
        <v>6</v>
      </c>
      <c r="C92">
        <v>40.954999999999998</v>
      </c>
      <c r="D92">
        <v>2.4417000000000001E-2</v>
      </c>
      <c r="E92">
        <v>61.045999999999999</v>
      </c>
      <c r="F92">
        <v>63.536999999999999</v>
      </c>
      <c r="G92">
        <v>266.51</v>
      </c>
      <c r="H92">
        <v>142.34</v>
      </c>
      <c r="I92">
        <v>157.24</v>
      </c>
      <c r="J92">
        <v>119.13</v>
      </c>
      <c r="K92">
        <v>1.3656999999999999</v>
      </c>
      <c r="L92">
        <v>1.3244000000000001E-5</v>
      </c>
      <c r="M92">
        <v>1.6695999999999999E-2</v>
      </c>
      <c r="N92" t="s">
        <v>238</v>
      </c>
    </row>
    <row r="93" spans="1:14">
      <c r="A93">
        <v>337.41</v>
      </c>
      <c r="B93">
        <v>6.5</v>
      </c>
      <c r="C93">
        <v>44.899000000000001</v>
      </c>
      <c r="D93">
        <v>2.2272E-2</v>
      </c>
      <c r="E93">
        <v>60.966999999999999</v>
      </c>
      <c r="F93">
        <v>63.427999999999997</v>
      </c>
      <c r="G93">
        <v>265.60000000000002</v>
      </c>
      <c r="H93">
        <v>142.80000000000001</v>
      </c>
      <c r="I93">
        <v>158.58000000000001</v>
      </c>
      <c r="J93">
        <v>117.86</v>
      </c>
      <c r="K93">
        <v>1.3905000000000001</v>
      </c>
      <c r="L93">
        <v>1.3264E-5</v>
      </c>
      <c r="M93">
        <v>1.6766E-2</v>
      </c>
      <c r="N93" t="s">
        <v>238</v>
      </c>
    </row>
    <row r="94" spans="1:14">
      <c r="A94">
        <v>337.41</v>
      </c>
      <c r="B94">
        <v>7</v>
      </c>
      <c r="C94">
        <v>48.951999999999998</v>
      </c>
      <c r="D94">
        <v>2.0428000000000002E-2</v>
      </c>
      <c r="E94">
        <v>60.884999999999998</v>
      </c>
      <c r="F94">
        <v>63.317</v>
      </c>
      <c r="G94">
        <v>264.73</v>
      </c>
      <c r="H94">
        <v>143.29</v>
      </c>
      <c r="I94">
        <v>160.03</v>
      </c>
      <c r="J94">
        <v>116.56</v>
      </c>
      <c r="K94">
        <v>1.4168000000000001</v>
      </c>
      <c r="L94">
        <v>1.3287E-5</v>
      </c>
      <c r="M94">
        <v>1.6844999999999999E-2</v>
      </c>
      <c r="N94" t="s">
        <v>238</v>
      </c>
    </row>
    <row r="95" spans="1:14">
      <c r="A95">
        <v>337.41</v>
      </c>
      <c r="B95">
        <v>7.5</v>
      </c>
      <c r="C95">
        <v>53.122</v>
      </c>
      <c r="D95">
        <v>1.8825000000000001E-2</v>
      </c>
      <c r="E95">
        <v>60.801000000000002</v>
      </c>
      <c r="F95">
        <v>63.201999999999998</v>
      </c>
      <c r="G95">
        <v>263.89</v>
      </c>
      <c r="H95">
        <v>143.80000000000001</v>
      </c>
      <c r="I95">
        <v>161.6</v>
      </c>
      <c r="J95">
        <v>115.22</v>
      </c>
      <c r="K95">
        <v>1.4447000000000001</v>
      </c>
      <c r="L95">
        <v>1.3312999999999999E-5</v>
      </c>
      <c r="M95">
        <v>1.6931999999999999E-2</v>
      </c>
      <c r="N95" t="s">
        <v>238</v>
      </c>
    </row>
    <row r="96" spans="1:14">
      <c r="A96">
        <v>337.41</v>
      </c>
      <c r="B96">
        <v>8</v>
      </c>
      <c r="C96">
        <v>57.42</v>
      </c>
      <c r="D96">
        <v>1.7415E-2</v>
      </c>
      <c r="E96">
        <v>60.713999999999999</v>
      </c>
      <c r="F96">
        <v>63.082999999999998</v>
      </c>
      <c r="G96">
        <v>263.08999999999997</v>
      </c>
      <c r="H96">
        <v>144.33000000000001</v>
      </c>
      <c r="I96">
        <v>163.30000000000001</v>
      </c>
      <c r="J96">
        <v>113.84</v>
      </c>
      <c r="K96">
        <v>1.4744999999999999</v>
      </c>
      <c r="L96">
        <v>1.3341E-5</v>
      </c>
      <c r="M96">
        <v>1.7028000000000001E-2</v>
      </c>
      <c r="N96" t="s">
        <v>238</v>
      </c>
    </row>
    <row r="97" spans="1:14">
      <c r="A97">
        <v>337.41</v>
      </c>
      <c r="B97">
        <v>8.5</v>
      </c>
      <c r="C97">
        <v>61.857999999999997</v>
      </c>
      <c r="D97">
        <v>1.6166E-2</v>
      </c>
      <c r="E97">
        <v>60.624000000000002</v>
      </c>
      <c r="F97">
        <v>62.960999999999999</v>
      </c>
      <c r="G97">
        <v>262.3</v>
      </c>
      <c r="H97">
        <v>144.88999999999999</v>
      </c>
      <c r="I97">
        <v>165.16</v>
      </c>
      <c r="J97">
        <v>112.4</v>
      </c>
      <c r="K97">
        <v>1.5063</v>
      </c>
      <c r="L97">
        <v>1.3373000000000001E-5</v>
      </c>
      <c r="M97">
        <v>1.7135000000000001E-2</v>
      </c>
      <c r="N97" t="s">
        <v>238</v>
      </c>
    </row>
    <row r="98" spans="1:14">
      <c r="A98">
        <v>337.41</v>
      </c>
      <c r="B98">
        <v>9</v>
      </c>
      <c r="C98">
        <v>66.447000000000003</v>
      </c>
      <c r="D98">
        <v>1.5049999999999999E-2</v>
      </c>
      <c r="E98">
        <v>60.530999999999999</v>
      </c>
      <c r="F98">
        <v>62.834000000000003</v>
      </c>
      <c r="G98">
        <v>261.52999999999997</v>
      </c>
      <c r="H98">
        <v>145.49</v>
      </c>
      <c r="I98">
        <v>167.21</v>
      </c>
      <c r="J98">
        <v>110.92</v>
      </c>
      <c r="K98">
        <v>1.5403</v>
      </c>
      <c r="L98">
        <v>1.3407999999999999E-5</v>
      </c>
      <c r="M98">
        <v>1.7253999999999999E-2</v>
      </c>
      <c r="N98" t="s">
        <v>238</v>
      </c>
    </row>
    <row r="99" spans="1:14">
      <c r="A99">
        <v>337.41</v>
      </c>
      <c r="B99">
        <v>9.5</v>
      </c>
      <c r="C99">
        <v>71.203999999999994</v>
      </c>
      <c r="D99">
        <v>1.4043999999999999E-2</v>
      </c>
      <c r="E99">
        <v>60.433999999999997</v>
      </c>
      <c r="F99">
        <v>62.703000000000003</v>
      </c>
      <c r="G99">
        <v>260.77999999999997</v>
      </c>
      <c r="H99">
        <v>146.12</v>
      </c>
      <c r="I99">
        <v>169.47</v>
      </c>
      <c r="J99">
        <v>109.39</v>
      </c>
      <c r="K99">
        <v>1.577</v>
      </c>
      <c r="L99">
        <v>1.3446E-5</v>
      </c>
      <c r="M99">
        <v>1.7387E-2</v>
      </c>
      <c r="N99" t="s">
        <v>238</v>
      </c>
    </row>
    <row r="100" spans="1:14">
      <c r="A100">
        <v>337.41</v>
      </c>
      <c r="B100">
        <v>10</v>
      </c>
      <c r="C100">
        <v>76.147000000000006</v>
      </c>
      <c r="D100">
        <v>1.3133000000000001E-2</v>
      </c>
      <c r="E100">
        <v>60.334000000000003</v>
      </c>
      <c r="F100">
        <v>62.567</v>
      </c>
      <c r="G100">
        <v>260.02999999999997</v>
      </c>
      <c r="H100">
        <v>146.79</v>
      </c>
      <c r="I100">
        <v>171.98</v>
      </c>
      <c r="J100">
        <v>107.79</v>
      </c>
      <c r="K100">
        <v>1.6166</v>
      </c>
      <c r="L100">
        <v>1.3489000000000001E-5</v>
      </c>
      <c r="M100">
        <v>1.7536E-2</v>
      </c>
      <c r="N100" t="s">
        <v>238</v>
      </c>
    </row>
    <row r="101" spans="1:14">
      <c r="A101">
        <v>374.9</v>
      </c>
      <c r="B101">
        <v>1</v>
      </c>
      <c r="C101">
        <v>5.5201000000000002</v>
      </c>
      <c r="D101">
        <v>0.18115999999999999</v>
      </c>
      <c r="E101">
        <v>67.119</v>
      </c>
      <c r="F101">
        <v>70.198999999999998</v>
      </c>
      <c r="G101">
        <v>299.52</v>
      </c>
      <c r="H101">
        <v>147.54</v>
      </c>
      <c r="I101">
        <v>156.37</v>
      </c>
      <c r="J101">
        <v>137.72999999999999</v>
      </c>
      <c r="K101">
        <v>0.84423000000000004</v>
      </c>
      <c r="L101">
        <v>1.4572999999999999E-5</v>
      </c>
      <c r="M101">
        <v>1.9181E-2</v>
      </c>
      <c r="N101" t="s">
        <v>238</v>
      </c>
    </row>
    <row r="102" spans="1:14">
      <c r="A102">
        <v>374.9</v>
      </c>
      <c r="B102">
        <v>1.5</v>
      </c>
      <c r="C102">
        <v>8.3306000000000004</v>
      </c>
      <c r="D102">
        <v>0.12003999999999999</v>
      </c>
      <c r="E102">
        <v>67.070999999999998</v>
      </c>
      <c r="F102">
        <v>70.132999999999996</v>
      </c>
      <c r="G102">
        <v>296.02</v>
      </c>
      <c r="H102">
        <v>147.71</v>
      </c>
      <c r="I102">
        <v>156.81</v>
      </c>
      <c r="J102">
        <v>137.01</v>
      </c>
      <c r="K102">
        <v>0.85052000000000005</v>
      </c>
      <c r="L102">
        <v>1.4582E-5</v>
      </c>
      <c r="M102">
        <v>1.9212E-2</v>
      </c>
      <c r="N102" t="s">
        <v>238</v>
      </c>
    </row>
    <row r="103" spans="1:14">
      <c r="A103">
        <v>374.9</v>
      </c>
      <c r="B103">
        <v>2</v>
      </c>
      <c r="C103">
        <v>11.176</v>
      </c>
      <c r="D103">
        <v>8.9476E-2</v>
      </c>
      <c r="E103">
        <v>67.022999999999996</v>
      </c>
      <c r="F103">
        <v>70.066000000000003</v>
      </c>
      <c r="G103">
        <v>293.5</v>
      </c>
      <c r="H103">
        <v>147.88</v>
      </c>
      <c r="I103">
        <v>157.26</v>
      </c>
      <c r="J103">
        <v>136.27000000000001</v>
      </c>
      <c r="K103">
        <v>0.85697000000000001</v>
      </c>
      <c r="L103">
        <v>1.4592E-5</v>
      </c>
      <c r="M103">
        <v>1.9245000000000002E-2</v>
      </c>
      <c r="N103" t="s">
        <v>238</v>
      </c>
    </row>
    <row r="104" spans="1:14">
      <c r="A104">
        <v>374.9</v>
      </c>
      <c r="B104">
        <v>2.5</v>
      </c>
      <c r="C104">
        <v>14.058</v>
      </c>
      <c r="D104">
        <v>7.1135000000000004E-2</v>
      </c>
      <c r="E104">
        <v>66.974000000000004</v>
      </c>
      <c r="F104">
        <v>69.998000000000005</v>
      </c>
      <c r="G104">
        <v>291.52</v>
      </c>
      <c r="H104">
        <v>148.05000000000001</v>
      </c>
      <c r="I104">
        <v>157.72999999999999</v>
      </c>
      <c r="J104">
        <v>135.53</v>
      </c>
      <c r="K104">
        <v>0.86358999999999997</v>
      </c>
      <c r="L104">
        <v>1.4602E-5</v>
      </c>
      <c r="M104">
        <v>1.9279000000000001E-2</v>
      </c>
      <c r="N104" t="s">
        <v>238</v>
      </c>
    </row>
    <row r="105" spans="1:14">
      <c r="A105">
        <v>374.9</v>
      </c>
      <c r="B105">
        <v>3</v>
      </c>
      <c r="C105">
        <v>16.975999999999999</v>
      </c>
      <c r="D105">
        <v>5.8904999999999999E-2</v>
      </c>
      <c r="E105">
        <v>66.924999999999997</v>
      </c>
      <c r="F105">
        <v>69.929000000000002</v>
      </c>
      <c r="G105">
        <v>289.87</v>
      </c>
      <c r="H105">
        <v>148.22999999999999</v>
      </c>
      <c r="I105">
        <v>158.22</v>
      </c>
      <c r="J105">
        <v>134.78</v>
      </c>
      <c r="K105">
        <v>0.87039</v>
      </c>
      <c r="L105">
        <v>1.4613999999999999E-5</v>
      </c>
      <c r="M105">
        <v>1.9314999999999999E-2</v>
      </c>
      <c r="N105" t="s">
        <v>238</v>
      </c>
    </row>
    <row r="106" spans="1:14">
      <c r="A106">
        <v>374.9</v>
      </c>
      <c r="B106">
        <v>3.5</v>
      </c>
      <c r="C106">
        <v>19.934000000000001</v>
      </c>
      <c r="D106">
        <v>5.0167000000000003E-2</v>
      </c>
      <c r="E106">
        <v>66.875</v>
      </c>
      <c r="F106">
        <v>69.86</v>
      </c>
      <c r="G106">
        <v>288.45</v>
      </c>
      <c r="H106">
        <v>148.41</v>
      </c>
      <c r="I106">
        <v>158.72</v>
      </c>
      <c r="J106">
        <v>134.03</v>
      </c>
      <c r="K106">
        <v>0.87736999999999998</v>
      </c>
      <c r="L106">
        <v>1.4627000000000001E-5</v>
      </c>
      <c r="M106">
        <v>1.9352999999999999E-2</v>
      </c>
      <c r="N106" t="s">
        <v>238</v>
      </c>
    </row>
    <row r="107" spans="1:14">
      <c r="A107">
        <v>374.9</v>
      </c>
      <c r="B107">
        <v>4</v>
      </c>
      <c r="C107">
        <v>22.93</v>
      </c>
      <c r="D107">
        <v>4.3610000000000003E-2</v>
      </c>
      <c r="E107">
        <v>66.823999999999998</v>
      </c>
      <c r="F107">
        <v>69.790000000000006</v>
      </c>
      <c r="G107">
        <v>287.2</v>
      </c>
      <c r="H107">
        <v>148.6</v>
      </c>
      <c r="I107">
        <v>159.24</v>
      </c>
      <c r="J107">
        <v>133.27000000000001</v>
      </c>
      <c r="K107">
        <v>0.88454999999999995</v>
      </c>
      <c r="L107">
        <v>1.4640999999999999E-5</v>
      </c>
      <c r="M107">
        <v>1.9392E-2</v>
      </c>
      <c r="N107" t="s">
        <v>238</v>
      </c>
    </row>
    <row r="108" spans="1:14">
      <c r="A108">
        <v>374.9</v>
      </c>
      <c r="B108">
        <v>4.5</v>
      </c>
      <c r="C108">
        <v>25.968</v>
      </c>
      <c r="D108">
        <v>3.8509000000000002E-2</v>
      </c>
      <c r="E108">
        <v>66.772999999999996</v>
      </c>
      <c r="F108">
        <v>69.718999999999994</v>
      </c>
      <c r="G108">
        <v>286.08999999999997</v>
      </c>
      <c r="H108">
        <v>148.79</v>
      </c>
      <c r="I108">
        <v>159.78</v>
      </c>
      <c r="J108">
        <v>132.49</v>
      </c>
      <c r="K108">
        <v>0.89192000000000005</v>
      </c>
      <c r="L108">
        <v>1.4654999999999999E-5</v>
      </c>
      <c r="M108">
        <v>1.9434E-2</v>
      </c>
      <c r="N108" t="s">
        <v>238</v>
      </c>
    </row>
    <row r="109" spans="1:14">
      <c r="A109">
        <v>374.9</v>
      </c>
      <c r="B109">
        <v>5</v>
      </c>
      <c r="C109">
        <v>29.047999999999998</v>
      </c>
      <c r="D109">
        <v>3.4425999999999998E-2</v>
      </c>
      <c r="E109">
        <v>66.721000000000004</v>
      </c>
      <c r="F109">
        <v>69.647999999999996</v>
      </c>
      <c r="G109">
        <v>285.07</v>
      </c>
      <c r="H109">
        <v>148.99</v>
      </c>
      <c r="I109">
        <v>160.34</v>
      </c>
      <c r="J109">
        <v>131.72</v>
      </c>
      <c r="K109">
        <v>0.89951000000000003</v>
      </c>
      <c r="L109">
        <v>1.4671000000000001E-5</v>
      </c>
      <c r="M109">
        <v>1.9477000000000001E-2</v>
      </c>
      <c r="N109" t="s">
        <v>238</v>
      </c>
    </row>
    <row r="110" spans="1:14">
      <c r="A110">
        <v>374.9</v>
      </c>
      <c r="B110">
        <v>5.5</v>
      </c>
      <c r="C110">
        <v>32.171999999999997</v>
      </c>
      <c r="D110">
        <v>3.1083E-2</v>
      </c>
      <c r="E110">
        <v>66.668000000000006</v>
      </c>
      <c r="F110">
        <v>69.575000000000003</v>
      </c>
      <c r="G110">
        <v>284.13</v>
      </c>
      <c r="H110">
        <v>149.19</v>
      </c>
      <c r="I110">
        <v>160.93</v>
      </c>
      <c r="J110">
        <v>130.93</v>
      </c>
      <c r="K110">
        <v>0.90730999999999995</v>
      </c>
      <c r="L110">
        <v>1.4688000000000001E-5</v>
      </c>
      <c r="M110">
        <v>1.9522999999999999E-2</v>
      </c>
      <c r="N110" t="s">
        <v>238</v>
      </c>
    </row>
    <row r="111" spans="1:14">
      <c r="A111">
        <v>374.9</v>
      </c>
      <c r="B111">
        <v>6</v>
      </c>
      <c r="C111">
        <v>35.341000000000001</v>
      </c>
      <c r="D111">
        <v>2.8296000000000002E-2</v>
      </c>
      <c r="E111">
        <v>66.614999999999995</v>
      </c>
      <c r="F111">
        <v>69.501999999999995</v>
      </c>
      <c r="G111">
        <v>283.27</v>
      </c>
      <c r="H111">
        <v>149.38999999999999</v>
      </c>
      <c r="I111">
        <v>161.53</v>
      </c>
      <c r="J111">
        <v>130.13</v>
      </c>
      <c r="K111">
        <v>0.91532999999999998</v>
      </c>
      <c r="L111">
        <v>1.4707E-5</v>
      </c>
      <c r="M111">
        <v>1.9571999999999999E-2</v>
      </c>
      <c r="N111" t="s">
        <v>238</v>
      </c>
    </row>
    <row r="112" spans="1:14">
      <c r="A112">
        <v>374.9</v>
      </c>
      <c r="B112">
        <v>6.5</v>
      </c>
      <c r="C112">
        <v>38.558</v>
      </c>
      <c r="D112">
        <v>2.5935E-2</v>
      </c>
      <c r="E112">
        <v>66.561000000000007</v>
      </c>
      <c r="F112">
        <v>69.427000000000007</v>
      </c>
      <c r="G112">
        <v>282.45</v>
      </c>
      <c r="H112">
        <v>149.6</v>
      </c>
      <c r="I112">
        <v>162.16</v>
      </c>
      <c r="J112">
        <v>129.32</v>
      </c>
      <c r="K112">
        <v>0.92359000000000002</v>
      </c>
      <c r="L112">
        <v>1.4725999999999999E-5</v>
      </c>
      <c r="M112">
        <v>1.9622000000000001E-2</v>
      </c>
      <c r="N112" t="s">
        <v>238</v>
      </c>
    </row>
    <row r="113" spans="1:14">
      <c r="A113">
        <v>374.9</v>
      </c>
      <c r="B113">
        <v>7</v>
      </c>
      <c r="C113">
        <v>41.823</v>
      </c>
      <c r="D113">
        <v>2.3910000000000001E-2</v>
      </c>
      <c r="E113">
        <v>66.506</v>
      </c>
      <c r="F113">
        <v>69.352000000000004</v>
      </c>
      <c r="G113">
        <v>281.69</v>
      </c>
      <c r="H113">
        <v>149.81</v>
      </c>
      <c r="I113">
        <v>162.81</v>
      </c>
      <c r="J113">
        <v>128.51</v>
      </c>
      <c r="K113">
        <v>0.93210000000000004</v>
      </c>
      <c r="L113">
        <v>1.4747E-5</v>
      </c>
      <c r="M113">
        <v>1.9675999999999999E-2</v>
      </c>
      <c r="N113" t="s">
        <v>238</v>
      </c>
    </row>
    <row r="114" spans="1:14">
      <c r="A114">
        <v>374.9</v>
      </c>
      <c r="B114">
        <v>7.5</v>
      </c>
      <c r="C114">
        <v>45.139000000000003</v>
      </c>
      <c r="D114">
        <v>2.2154E-2</v>
      </c>
      <c r="E114">
        <v>66.45</v>
      </c>
      <c r="F114">
        <v>69.275000000000006</v>
      </c>
      <c r="G114">
        <v>280.95999999999998</v>
      </c>
      <c r="H114">
        <v>150.03</v>
      </c>
      <c r="I114">
        <v>163.49</v>
      </c>
      <c r="J114">
        <v>127.68</v>
      </c>
      <c r="K114">
        <v>0.94086000000000003</v>
      </c>
      <c r="L114">
        <v>1.4769E-5</v>
      </c>
      <c r="M114">
        <v>1.9732E-2</v>
      </c>
      <c r="N114" t="s">
        <v>238</v>
      </c>
    </row>
    <row r="115" spans="1:14">
      <c r="A115">
        <v>374.9</v>
      </c>
      <c r="B115">
        <v>8</v>
      </c>
      <c r="C115">
        <v>48.508000000000003</v>
      </c>
      <c r="D115">
        <v>2.0615000000000001E-2</v>
      </c>
      <c r="E115">
        <v>66.394000000000005</v>
      </c>
      <c r="F115">
        <v>69.197999999999993</v>
      </c>
      <c r="G115">
        <v>280.27</v>
      </c>
      <c r="H115">
        <v>150.26</v>
      </c>
      <c r="I115">
        <v>164.2</v>
      </c>
      <c r="J115">
        <v>126.85</v>
      </c>
      <c r="K115">
        <v>0.94989000000000001</v>
      </c>
      <c r="L115">
        <v>1.4793E-5</v>
      </c>
      <c r="M115">
        <v>1.9791E-2</v>
      </c>
      <c r="N115" t="s">
        <v>238</v>
      </c>
    </row>
    <row r="116" spans="1:14">
      <c r="A116">
        <v>374.9</v>
      </c>
      <c r="B116">
        <v>8.5</v>
      </c>
      <c r="C116">
        <v>51.930999999999997</v>
      </c>
      <c r="D116">
        <v>1.9255999999999999E-2</v>
      </c>
      <c r="E116">
        <v>66.335999999999999</v>
      </c>
      <c r="F116">
        <v>69.119</v>
      </c>
      <c r="G116">
        <v>279.61</v>
      </c>
      <c r="H116">
        <v>150.49</v>
      </c>
      <c r="I116">
        <v>164.94</v>
      </c>
      <c r="J116">
        <v>126</v>
      </c>
      <c r="K116">
        <v>0.95921000000000001</v>
      </c>
      <c r="L116">
        <v>1.4817999999999999E-5</v>
      </c>
      <c r="M116">
        <v>1.9852999999999999E-2</v>
      </c>
      <c r="N116" t="s">
        <v>238</v>
      </c>
    </row>
    <row r="117" spans="1:14">
      <c r="A117">
        <v>374.9</v>
      </c>
      <c r="B117">
        <v>9</v>
      </c>
      <c r="C117">
        <v>55.411999999999999</v>
      </c>
      <c r="D117">
        <v>1.8047000000000001E-2</v>
      </c>
      <c r="E117">
        <v>66.278000000000006</v>
      </c>
      <c r="F117">
        <v>69.040000000000006</v>
      </c>
      <c r="G117">
        <v>278.97000000000003</v>
      </c>
      <c r="H117">
        <v>150.72999999999999</v>
      </c>
      <c r="I117">
        <v>165.72</v>
      </c>
      <c r="J117">
        <v>125.14</v>
      </c>
      <c r="K117">
        <v>0.96880999999999995</v>
      </c>
      <c r="L117">
        <v>1.4844999999999999E-5</v>
      </c>
      <c r="M117">
        <v>1.9918000000000002E-2</v>
      </c>
      <c r="N117" t="s">
        <v>238</v>
      </c>
    </row>
    <row r="118" spans="1:14">
      <c r="A118">
        <v>374.9</v>
      </c>
      <c r="B118">
        <v>9.5</v>
      </c>
      <c r="C118">
        <v>58.953000000000003</v>
      </c>
      <c r="D118">
        <v>1.6962999999999999E-2</v>
      </c>
      <c r="E118">
        <v>66.218999999999994</v>
      </c>
      <c r="F118">
        <v>68.959000000000003</v>
      </c>
      <c r="G118">
        <v>278.36</v>
      </c>
      <c r="H118">
        <v>150.97</v>
      </c>
      <c r="I118">
        <v>166.53</v>
      </c>
      <c r="J118">
        <v>124.27</v>
      </c>
      <c r="K118">
        <v>0.97872000000000003</v>
      </c>
      <c r="L118">
        <v>1.4873E-5</v>
      </c>
      <c r="M118">
        <v>1.9987999999999999E-2</v>
      </c>
      <c r="N118" t="s">
        <v>238</v>
      </c>
    </row>
    <row r="119" spans="1:14">
      <c r="A119">
        <v>374.9</v>
      </c>
      <c r="B119">
        <v>10</v>
      </c>
      <c r="C119">
        <v>62.555</v>
      </c>
      <c r="D119">
        <v>1.5986E-2</v>
      </c>
      <c r="E119">
        <v>66.159000000000006</v>
      </c>
      <c r="F119">
        <v>68.876999999999995</v>
      </c>
      <c r="G119">
        <v>277.77</v>
      </c>
      <c r="H119">
        <v>151.22</v>
      </c>
      <c r="I119">
        <v>167.37</v>
      </c>
      <c r="J119">
        <v>123.39</v>
      </c>
      <c r="K119">
        <v>0.98895</v>
      </c>
      <c r="L119">
        <v>1.4904E-5</v>
      </c>
      <c r="M119">
        <v>2.0060000000000001E-2</v>
      </c>
      <c r="N119" t="s">
        <v>238</v>
      </c>
    </row>
    <row r="120" spans="1:14">
      <c r="A120">
        <v>412.39</v>
      </c>
      <c r="B120">
        <v>1</v>
      </c>
      <c r="C120">
        <v>5.0007999999999999</v>
      </c>
      <c r="D120">
        <v>0.19997000000000001</v>
      </c>
      <c r="E120">
        <v>72.813999999999993</v>
      </c>
      <c r="F120">
        <v>76.213999999999999</v>
      </c>
      <c r="G120">
        <v>314.81</v>
      </c>
      <c r="H120">
        <v>155.68</v>
      </c>
      <c r="I120">
        <v>164.37</v>
      </c>
      <c r="J120">
        <v>144.69</v>
      </c>
      <c r="K120">
        <v>0.64171</v>
      </c>
      <c r="L120">
        <v>1.596E-5</v>
      </c>
      <c r="M120">
        <v>2.2120999999999998E-2</v>
      </c>
      <c r="N120" t="s">
        <v>238</v>
      </c>
    </row>
    <row r="121" spans="1:14">
      <c r="A121">
        <v>412.39</v>
      </c>
      <c r="B121">
        <v>1.5</v>
      </c>
      <c r="C121">
        <v>7.5332999999999997</v>
      </c>
      <c r="D121">
        <v>0.13274</v>
      </c>
      <c r="E121">
        <v>72.775000000000006</v>
      </c>
      <c r="F121">
        <v>76.161000000000001</v>
      </c>
      <c r="G121">
        <v>311.33999999999997</v>
      </c>
      <c r="H121">
        <v>155.78</v>
      </c>
      <c r="I121">
        <v>164.67</v>
      </c>
      <c r="J121">
        <v>144.15</v>
      </c>
      <c r="K121">
        <v>0.64441999999999999</v>
      </c>
      <c r="L121">
        <v>1.5971999999999999E-5</v>
      </c>
      <c r="M121">
        <v>2.2158000000000001E-2</v>
      </c>
      <c r="N121" t="s">
        <v>238</v>
      </c>
    </row>
    <row r="122" spans="1:14">
      <c r="A122">
        <v>412.39</v>
      </c>
      <c r="B122">
        <v>2</v>
      </c>
      <c r="C122">
        <v>10.087999999999999</v>
      </c>
      <c r="D122">
        <v>9.9130999999999997E-2</v>
      </c>
      <c r="E122">
        <v>72.736999999999995</v>
      </c>
      <c r="F122">
        <v>76.108000000000004</v>
      </c>
      <c r="G122">
        <v>308.86</v>
      </c>
      <c r="H122">
        <v>155.88</v>
      </c>
      <c r="I122">
        <v>164.97</v>
      </c>
      <c r="J122">
        <v>143.62</v>
      </c>
      <c r="K122">
        <v>0.64717999999999998</v>
      </c>
      <c r="L122">
        <v>1.5985E-5</v>
      </c>
      <c r="M122">
        <v>2.2196E-2</v>
      </c>
      <c r="N122" t="s">
        <v>238</v>
      </c>
    </row>
    <row r="123" spans="1:14">
      <c r="A123">
        <v>412.39</v>
      </c>
      <c r="B123">
        <v>2.5</v>
      </c>
      <c r="C123">
        <v>12.664</v>
      </c>
      <c r="D123">
        <v>7.8962000000000004E-2</v>
      </c>
      <c r="E123">
        <v>72.697999999999993</v>
      </c>
      <c r="F123">
        <v>76.054000000000002</v>
      </c>
      <c r="G123">
        <v>306.91000000000003</v>
      </c>
      <c r="H123">
        <v>155.97999999999999</v>
      </c>
      <c r="I123">
        <v>165.27</v>
      </c>
      <c r="J123">
        <v>143.08000000000001</v>
      </c>
      <c r="K123">
        <v>0.64998</v>
      </c>
      <c r="L123">
        <v>1.5998000000000002E-5</v>
      </c>
      <c r="M123">
        <v>2.2235000000000001E-2</v>
      </c>
      <c r="N123" t="s">
        <v>238</v>
      </c>
    </row>
    <row r="124" spans="1:14">
      <c r="A124">
        <v>412.39</v>
      </c>
      <c r="B124">
        <v>3</v>
      </c>
      <c r="C124">
        <v>15.263999999999999</v>
      </c>
      <c r="D124">
        <v>6.5515000000000004E-2</v>
      </c>
      <c r="E124">
        <v>72.658000000000001</v>
      </c>
      <c r="F124">
        <v>76</v>
      </c>
      <c r="G124">
        <v>305.29000000000002</v>
      </c>
      <c r="H124">
        <v>156.08000000000001</v>
      </c>
      <c r="I124">
        <v>165.58</v>
      </c>
      <c r="J124">
        <v>142.54</v>
      </c>
      <c r="K124">
        <v>0.65281999999999996</v>
      </c>
      <c r="L124">
        <v>1.6013000000000001E-5</v>
      </c>
      <c r="M124">
        <v>2.2273999999999999E-2</v>
      </c>
      <c r="N124" t="s">
        <v>238</v>
      </c>
    </row>
    <row r="125" spans="1:14">
      <c r="A125">
        <v>412.39</v>
      </c>
      <c r="B125">
        <v>3.5</v>
      </c>
      <c r="C125">
        <v>17.885999999999999</v>
      </c>
      <c r="D125">
        <v>5.5909E-2</v>
      </c>
      <c r="E125">
        <v>72.619</v>
      </c>
      <c r="F125">
        <v>75.945999999999998</v>
      </c>
      <c r="G125">
        <v>303.92</v>
      </c>
      <c r="H125">
        <v>156.18</v>
      </c>
      <c r="I125">
        <v>165.9</v>
      </c>
      <c r="J125">
        <v>141.99</v>
      </c>
      <c r="K125">
        <v>0.65571000000000002</v>
      </c>
      <c r="L125">
        <v>1.6027000000000001E-5</v>
      </c>
      <c r="M125">
        <v>2.2315000000000002E-2</v>
      </c>
      <c r="N125" t="s">
        <v>238</v>
      </c>
    </row>
    <row r="126" spans="1:14">
      <c r="A126">
        <v>412.39</v>
      </c>
      <c r="B126">
        <v>4</v>
      </c>
      <c r="C126">
        <v>20.533000000000001</v>
      </c>
      <c r="D126">
        <v>4.8703000000000003E-2</v>
      </c>
      <c r="E126">
        <v>72.578999999999994</v>
      </c>
      <c r="F126">
        <v>75.891000000000005</v>
      </c>
      <c r="G126">
        <v>302.70999999999998</v>
      </c>
      <c r="H126">
        <v>156.29</v>
      </c>
      <c r="I126">
        <v>166.23</v>
      </c>
      <c r="J126">
        <v>141.44</v>
      </c>
      <c r="K126">
        <v>0.65864999999999996</v>
      </c>
      <c r="L126">
        <v>1.6042999999999999E-5</v>
      </c>
      <c r="M126">
        <v>2.2356000000000001E-2</v>
      </c>
      <c r="N126" t="s">
        <v>238</v>
      </c>
    </row>
    <row r="127" spans="1:14">
      <c r="A127">
        <v>412.39</v>
      </c>
      <c r="B127">
        <v>4.5</v>
      </c>
      <c r="C127">
        <v>23.202999999999999</v>
      </c>
      <c r="D127">
        <v>4.3097999999999997E-2</v>
      </c>
      <c r="E127">
        <v>72.539000000000001</v>
      </c>
      <c r="F127">
        <v>75.837000000000003</v>
      </c>
      <c r="G127">
        <v>301.63</v>
      </c>
      <c r="H127">
        <v>156.38999999999999</v>
      </c>
      <c r="I127">
        <v>166.57</v>
      </c>
      <c r="J127">
        <v>140.9</v>
      </c>
      <c r="K127">
        <v>0.66164000000000001</v>
      </c>
      <c r="L127">
        <v>1.6059E-5</v>
      </c>
      <c r="M127">
        <v>2.2398000000000001E-2</v>
      </c>
      <c r="N127" t="s">
        <v>238</v>
      </c>
    </row>
    <row r="128" spans="1:14">
      <c r="A128">
        <v>412.39</v>
      </c>
      <c r="B128">
        <v>5</v>
      </c>
      <c r="C128">
        <v>25.898</v>
      </c>
      <c r="D128">
        <v>3.8614000000000002E-2</v>
      </c>
      <c r="E128">
        <v>72.498999999999995</v>
      </c>
      <c r="F128">
        <v>75.781000000000006</v>
      </c>
      <c r="G128">
        <v>300.66000000000003</v>
      </c>
      <c r="H128">
        <v>156.5</v>
      </c>
      <c r="I128">
        <v>166.91</v>
      </c>
      <c r="J128">
        <v>140.34</v>
      </c>
      <c r="K128">
        <v>0.66466999999999998</v>
      </c>
      <c r="L128">
        <v>1.6076E-5</v>
      </c>
      <c r="M128">
        <v>2.2440999999999999E-2</v>
      </c>
      <c r="N128" t="s">
        <v>238</v>
      </c>
    </row>
    <row r="129" spans="1:14">
      <c r="A129">
        <v>412.39</v>
      </c>
      <c r="B129">
        <v>5.5</v>
      </c>
      <c r="C129">
        <v>28.617999999999999</v>
      </c>
      <c r="D129">
        <v>3.4944000000000003E-2</v>
      </c>
      <c r="E129">
        <v>72.457999999999998</v>
      </c>
      <c r="F129">
        <v>75.725999999999999</v>
      </c>
      <c r="G129">
        <v>299.77</v>
      </c>
      <c r="H129">
        <v>156.61000000000001</v>
      </c>
      <c r="I129">
        <v>167.26</v>
      </c>
      <c r="J129">
        <v>139.79</v>
      </c>
      <c r="K129">
        <v>0.66776000000000002</v>
      </c>
      <c r="L129">
        <v>1.6093999999999999E-5</v>
      </c>
      <c r="M129">
        <v>2.2485000000000002E-2</v>
      </c>
      <c r="N129" t="s">
        <v>238</v>
      </c>
    </row>
    <row r="130" spans="1:14">
      <c r="A130">
        <v>412.39</v>
      </c>
      <c r="B130">
        <v>6</v>
      </c>
      <c r="C130">
        <v>31.363</v>
      </c>
      <c r="D130">
        <v>3.1884999999999997E-2</v>
      </c>
      <c r="E130">
        <v>72.417000000000002</v>
      </c>
      <c r="F130">
        <v>75.67</v>
      </c>
      <c r="G130">
        <v>298.94</v>
      </c>
      <c r="H130">
        <v>156.72</v>
      </c>
      <c r="I130">
        <v>167.62</v>
      </c>
      <c r="J130">
        <v>139.22999999999999</v>
      </c>
      <c r="K130">
        <v>0.67088999999999999</v>
      </c>
      <c r="L130">
        <v>1.6113E-5</v>
      </c>
      <c r="M130">
        <v>2.2530000000000001E-2</v>
      </c>
      <c r="N130" t="s">
        <v>238</v>
      </c>
    </row>
    <row r="131" spans="1:14">
      <c r="A131">
        <v>412.39</v>
      </c>
      <c r="B131">
        <v>6.5</v>
      </c>
      <c r="C131">
        <v>34.134999999999998</v>
      </c>
      <c r="D131">
        <v>2.9295999999999999E-2</v>
      </c>
      <c r="E131">
        <v>72.375</v>
      </c>
      <c r="F131">
        <v>75.613</v>
      </c>
      <c r="G131">
        <v>298.18</v>
      </c>
      <c r="H131">
        <v>156.83000000000001</v>
      </c>
      <c r="I131">
        <v>167.98</v>
      </c>
      <c r="J131">
        <v>138.68</v>
      </c>
      <c r="K131">
        <v>0.67408000000000001</v>
      </c>
      <c r="L131">
        <v>1.6132000000000001E-5</v>
      </c>
      <c r="M131">
        <v>2.2575000000000001E-2</v>
      </c>
      <c r="N131" t="s">
        <v>238</v>
      </c>
    </row>
    <row r="132" spans="1:14">
      <c r="A132">
        <v>412.39</v>
      </c>
      <c r="B132">
        <v>7</v>
      </c>
      <c r="C132">
        <v>36.933</v>
      </c>
      <c r="D132">
        <v>2.7075999999999999E-2</v>
      </c>
      <c r="E132">
        <v>72.334000000000003</v>
      </c>
      <c r="F132">
        <v>75.555999999999997</v>
      </c>
      <c r="G132">
        <v>297.45999999999998</v>
      </c>
      <c r="H132">
        <v>156.94999999999999</v>
      </c>
      <c r="I132">
        <v>168.36</v>
      </c>
      <c r="J132">
        <v>138.11000000000001</v>
      </c>
      <c r="K132">
        <v>0.67732000000000003</v>
      </c>
      <c r="L132">
        <v>1.6152999999999999E-5</v>
      </c>
      <c r="M132">
        <v>2.2622E-2</v>
      </c>
      <c r="N132" t="s">
        <v>238</v>
      </c>
    </row>
    <row r="133" spans="1:14">
      <c r="A133">
        <v>412.39</v>
      </c>
      <c r="B133">
        <v>7.5</v>
      </c>
      <c r="C133">
        <v>39.758000000000003</v>
      </c>
      <c r="D133">
        <v>2.5152000000000001E-2</v>
      </c>
      <c r="E133">
        <v>72.292000000000002</v>
      </c>
      <c r="F133">
        <v>75.498999999999995</v>
      </c>
      <c r="G133">
        <v>296.77999999999997</v>
      </c>
      <c r="H133">
        <v>157.06</v>
      </c>
      <c r="I133">
        <v>168.74</v>
      </c>
      <c r="J133">
        <v>137.55000000000001</v>
      </c>
      <c r="K133">
        <v>0.68061000000000005</v>
      </c>
      <c r="L133">
        <v>1.6174000000000001E-5</v>
      </c>
      <c r="M133">
        <v>2.2669999999999999E-2</v>
      </c>
      <c r="N133" t="s">
        <v>238</v>
      </c>
    </row>
    <row r="134" spans="1:14">
      <c r="A134">
        <v>412.39</v>
      </c>
      <c r="B134">
        <v>8</v>
      </c>
      <c r="C134">
        <v>42.612000000000002</v>
      </c>
      <c r="D134">
        <v>2.3467999999999999E-2</v>
      </c>
      <c r="E134">
        <v>72.248999999999995</v>
      </c>
      <c r="F134">
        <v>75.441000000000003</v>
      </c>
      <c r="G134">
        <v>296.14</v>
      </c>
      <c r="H134">
        <v>157.18</v>
      </c>
      <c r="I134">
        <v>169.14</v>
      </c>
      <c r="J134">
        <v>136.97999999999999</v>
      </c>
      <c r="K134">
        <v>0.68394999999999995</v>
      </c>
      <c r="L134">
        <v>1.6195999999999999E-5</v>
      </c>
      <c r="M134">
        <v>2.2719E-2</v>
      </c>
      <c r="N134" t="s">
        <v>238</v>
      </c>
    </row>
    <row r="135" spans="1:14">
      <c r="A135">
        <v>412.39</v>
      </c>
      <c r="B135">
        <v>8.5</v>
      </c>
      <c r="C135">
        <v>45.494</v>
      </c>
      <c r="D135">
        <v>2.1981000000000001E-2</v>
      </c>
      <c r="E135">
        <v>72.206999999999994</v>
      </c>
      <c r="F135">
        <v>75.382999999999996</v>
      </c>
      <c r="G135">
        <v>295.52999999999997</v>
      </c>
      <c r="H135">
        <v>157.30000000000001</v>
      </c>
      <c r="I135">
        <v>169.54</v>
      </c>
      <c r="J135">
        <v>136.41</v>
      </c>
      <c r="K135">
        <v>0.68735000000000002</v>
      </c>
      <c r="L135">
        <v>1.6220000000000001E-5</v>
      </c>
      <c r="M135">
        <v>2.2769999999999999E-2</v>
      </c>
      <c r="N135" t="s">
        <v>238</v>
      </c>
    </row>
    <row r="136" spans="1:14">
      <c r="A136">
        <v>412.39</v>
      </c>
      <c r="B136">
        <v>9</v>
      </c>
      <c r="C136">
        <v>48.404000000000003</v>
      </c>
      <c r="D136">
        <v>2.0659E-2</v>
      </c>
      <c r="E136">
        <v>72.162999999999997</v>
      </c>
      <c r="F136">
        <v>75.325000000000003</v>
      </c>
      <c r="G136">
        <v>294.95</v>
      </c>
      <c r="H136">
        <v>157.41999999999999</v>
      </c>
      <c r="I136">
        <v>169.96</v>
      </c>
      <c r="J136">
        <v>135.84</v>
      </c>
      <c r="K136">
        <v>0.69079999999999997</v>
      </c>
      <c r="L136">
        <v>1.6243999999999999E-5</v>
      </c>
      <c r="M136">
        <v>2.2821000000000001E-2</v>
      </c>
      <c r="N136" t="s">
        <v>238</v>
      </c>
    </row>
    <row r="137" spans="1:14">
      <c r="A137">
        <v>412.39</v>
      </c>
      <c r="B137">
        <v>9.5</v>
      </c>
      <c r="C137">
        <v>51.344999999999999</v>
      </c>
      <c r="D137">
        <v>1.9476E-2</v>
      </c>
      <c r="E137">
        <v>72.12</v>
      </c>
      <c r="F137">
        <v>75.266000000000005</v>
      </c>
      <c r="G137">
        <v>294.39</v>
      </c>
      <c r="H137">
        <v>157.54</v>
      </c>
      <c r="I137">
        <v>170.39</v>
      </c>
      <c r="J137">
        <v>135.26</v>
      </c>
      <c r="K137">
        <v>0.69430999999999998</v>
      </c>
      <c r="L137">
        <v>1.6269E-5</v>
      </c>
      <c r="M137">
        <v>2.2873999999999999E-2</v>
      </c>
      <c r="N137" t="s">
        <v>238</v>
      </c>
    </row>
    <row r="138" spans="1:14">
      <c r="A138">
        <v>412.39</v>
      </c>
      <c r="B138">
        <v>10</v>
      </c>
      <c r="C138">
        <v>54.316000000000003</v>
      </c>
      <c r="D138">
        <v>1.8411E-2</v>
      </c>
      <c r="E138">
        <v>72.075999999999993</v>
      </c>
      <c r="F138">
        <v>75.206999999999994</v>
      </c>
      <c r="G138">
        <v>293.86</v>
      </c>
      <c r="H138">
        <v>157.66</v>
      </c>
      <c r="I138">
        <v>170.82</v>
      </c>
      <c r="J138">
        <v>134.69</v>
      </c>
      <c r="K138">
        <v>0.69787999999999994</v>
      </c>
      <c r="L138">
        <v>1.6294999999999999E-5</v>
      </c>
      <c r="M138">
        <v>2.2928E-2</v>
      </c>
      <c r="N138" t="s">
        <v>238</v>
      </c>
    </row>
    <row r="139" spans="1:14">
      <c r="A139">
        <v>449.88</v>
      </c>
      <c r="B139">
        <v>1</v>
      </c>
      <c r="C139">
        <v>4.5732999999999997</v>
      </c>
      <c r="D139">
        <v>0.21865999999999999</v>
      </c>
      <c r="E139">
        <v>78.796000000000006</v>
      </c>
      <c r="F139">
        <v>82.513999999999996</v>
      </c>
      <c r="G139">
        <v>329.42</v>
      </c>
      <c r="H139">
        <v>162.96</v>
      </c>
      <c r="I139">
        <v>171.57</v>
      </c>
      <c r="J139">
        <v>151.26</v>
      </c>
      <c r="K139">
        <v>0.50712999999999997</v>
      </c>
      <c r="L139">
        <v>1.7302000000000001E-5</v>
      </c>
      <c r="M139">
        <v>2.5054E-2</v>
      </c>
      <c r="N139" t="s">
        <v>238</v>
      </c>
    </row>
    <row r="140" spans="1:14">
      <c r="A140">
        <v>449.88</v>
      </c>
      <c r="B140">
        <v>1.5</v>
      </c>
      <c r="C140">
        <v>6.8810000000000002</v>
      </c>
      <c r="D140">
        <v>0.14532999999999999</v>
      </c>
      <c r="E140">
        <v>78.763000000000005</v>
      </c>
      <c r="F140">
        <v>82.47</v>
      </c>
      <c r="G140">
        <v>325.98</v>
      </c>
      <c r="H140">
        <v>163.03</v>
      </c>
      <c r="I140">
        <v>171.78</v>
      </c>
      <c r="J140">
        <v>150.86000000000001</v>
      </c>
      <c r="K140">
        <v>0.50829999999999997</v>
      </c>
      <c r="L140">
        <v>1.7316000000000002E-5</v>
      </c>
      <c r="M140">
        <v>2.5097000000000001E-2</v>
      </c>
      <c r="N140" t="s">
        <v>238</v>
      </c>
    </row>
    <row r="141" spans="1:14">
      <c r="A141">
        <v>449.88</v>
      </c>
      <c r="B141">
        <v>2</v>
      </c>
      <c r="C141">
        <v>9.2028999999999996</v>
      </c>
      <c r="D141">
        <v>0.10866000000000001</v>
      </c>
      <c r="E141">
        <v>78.730999999999995</v>
      </c>
      <c r="F141">
        <v>82.426000000000002</v>
      </c>
      <c r="G141">
        <v>323.52</v>
      </c>
      <c r="H141">
        <v>163.09</v>
      </c>
      <c r="I141">
        <v>171.99</v>
      </c>
      <c r="J141">
        <v>150.46</v>
      </c>
      <c r="K141">
        <v>0.50946999999999998</v>
      </c>
      <c r="L141">
        <v>1.7329999999999998E-5</v>
      </c>
      <c r="M141">
        <v>2.5139999999999999E-2</v>
      </c>
      <c r="N141" t="s">
        <v>238</v>
      </c>
    </row>
    <row r="142" spans="1:14">
      <c r="A142">
        <v>449.88</v>
      </c>
      <c r="B142">
        <v>2.5</v>
      </c>
      <c r="C142">
        <v>11.539</v>
      </c>
      <c r="D142">
        <v>8.6661000000000002E-2</v>
      </c>
      <c r="E142">
        <v>78.698999999999998</v>
      </c>
      <c r="F142">
        <v>82.382000000000005</v>
      </c>
      <c r="G142">
        <v>321.58999999999997</v>
      </c>
      <c r="H142">
        <v>163.15</v>
      </c>
      <c r="I142">
        <v>172.21</v>
      </c>
      <c r="J142">
        <v>150.06</v>
      </c>
      <c r="K142">
        <v>0.51065000000000005</v>
      </c>
      <c r="L142">
        <v>1.7345000000000001E-5</v>
      </c>
      <c r="M142">
        <v>2.5183000000000001E-2</v>
      </c>
      <c r="N142" t="s">
        <v>238</v>
      </c>
    </row>
    <row r="143" spans="1:14">
      <c r="A143">
        <v>449.88</v>
      </c>
      <c r="B143">
        <v>3</v>
      </c>
      <c r="C143">
        <v>13.89</v>
      </c>
      <c r="D143">
        <v>7.1994000000000002E-2</v>
      </c>
      <c r="E143">
        <v>78.665999999999997</v>
      </c>
      <c r="F143">
        <v>82.337999999999994</v>
      </c>
      <c r="G143">
        <v>320</v>
      </c>
      <c r="H143">
        <v>163.22</v>
      </c>
      <c r="I143">
        <v>172.43</v>
      </c>
      <c r="J143">
        <v>149.66</v>
      </c>
      <c r="K143">
        <v>0.51183999999999996</v>
      </c>
      <c r="L143">
        <v>1.736E-5</v>
      </c>
      <c r="M143">
        <v>2.5226999999999999E-2</v>
      </c>
      <c r="N143" t="s">
        <v>238</v>
      </c>
    </row>
    <row r="144" spans="1:14">
      <c r="A144">
        <v>449.88</v>
      </c>
      <c r="B144">
        <v>3.5</v>
      </c>
      <c r="C144">
        <v>16.256</v>
      </c>
      <c r="D144">
        <v>6.1517000000000002E-2</v>
      </c>
      <c r="E144">
        <v>78.632999999999996</v>
      </c>
      <c r="F144">
        <v>82.293999999999997</v>
      </c>
      <c r="G144">
        <v>318.64999999999998</v>
      </c>
      <c r="H144">
        <v>163.28</v>
      </c>
      <c r="I144">
        <v>172.65</v>
      </c>
      <c r="J144">
        <v>149.26</v>
      </c>
      <c r="K144">
        <v>0.51304000000000005</v>
      </c>
      <c r="L144">
        <v>1.7376000000000001E-5</v>
      </c>
      <c r="M144">
        <v>2.5270999999999998E-2</v>
      </c>
      <c r="N144" t="s">
        <v>238</v>
      </c>
    </row>
    <row r="145" spans="1:14">
      <c r="A145">
        <v>449.88</v>
      </c>
      <c r="B145">
        <v>4</v>
      </c>
      <c r="C145">
        <v>18.635999999999999</v>
      </c>
      <c r="D145">
        <v>5.3658999999999998E-2</v>
      </c>
      <c r="E145">
        <v>78.599999999999994</v>
      </c>
      <c r="F145">
        <v>82.25</v>
      </c>
      <c r="G145">
        <v>317.45999999999998</v>
      </c>
      <c r="H145">
        <v>163.35</v>
      </c>
      <c r="I145">
        <v>172.88</v>
      </c>
      <c r="J145">
        <v>148.86000000000001</v>
      </c>
      <c r="K145">
        <v>0.51424999999999998</v>
      </c>
      <c r="L145">
        <v>1.7393000000000001E-5</v>
      </c>
      <c r="M145">
        <v>2.5315000000000001E-2</v>
      </c>
      <c r="N145" t="s">
        <v>238</v>
      </c>
    </row>
    <row r="146" spans="1:14">
      <c r="A146">
        <v>449.88</v>
      </c>
      <c r="B146">
        <v>4.5</v>
      </c>
      <c r="C146">
        <v>21.032</v>
      </c>
      <c r="D146">
        <v>4.7548E-2</v>
      </c>
      <c r="E146">
        <v>78.566999999999993</v>
      </c>
      <c r="F146">
        <v>82.204999999999998</v>
      </c>
      <c r="G146">
        <v>316.41000000000003</v>
      </c>
      <c r="H146">
        <v>163.41</v>
      </c>
      <c r="I146">
        <v>173.11</v>
      </c>
      <c r="J146">
        <v>148.46</v>
      </c>
      <c r="K146">
        <v>0.51546999999999998</v>
      </c>
      <c r="L146">
        <v>1.7410000000000001E-5</v>
      </c>
      <c r="M146">
        <v>2.5359E-2</v>
      </c>
      <c r="N146" t="s">
        <v>238</v>
      </c>
    </row>
    <row r="147" spans="1:14">
      <c r="A147">
        <v>449.88</v>
      </c>
      <c r="B147">
        <v>5</v>
      </c>
      <c r="C147">
        <v>23.442</v>
      </c>
      <c r="D147">
        <v>4.2658000000000001E-2</v>
      </c>
      <c r="E147">
        <v>78.534000000000006</v>
      </c>
      <c r="F147">
        <v>82.16</v>
      </c>
      <c r="G147">
        <v>315.45999999999998</v>
      </c>
      <c r="H147">
        <v>163.47999999999999</v>
      </c>
      <c r="I147">
        <v>173.34</v>
      </c>
      <c r="J147">
        <v>148.06</v>
      </c>
      <c r="K147">
        <v>0.51670000000000005</v>
      </c>
      <c r="L147">
        <v>1.7428E-5</v>
      </c>
      <c r="M147">
        <v>2.5403999999999999E-2</v>
      </c>
      <c r="N147" t="s">
        <v>238</v>
      </c>
    </row>
    <row r="148" spans="1:14">
      <c r="A148">
        <v>449.88</v>
      </c>
      <c r="B148">
        <v>5.5</v>
      </c>
      <c r="C148">
        <v>25.867999999999999</v>
      </c>
      <c r="D148">
        <v>3.8656999999999997E-2</v>
      </c>
      <c r="E148">
        <v>78.501000000000005</v>
      </c>
      <c r="F148">
        <v>82.116</v>
      </c>
      <c r="G148">
        <v>314.58999999999997</v>
      </c>
      <c r="H148">
        <v>163.55000000000001</v>
      </c>
      <c r="I148">
        <v>173.58</v>
      </c>
      <c r="J148">
        <v>147.66</v>
      </c>
      <c r="K148">
        <v>0.51795000000000002</v>
      </c>
      <c r="L148">
        <v>1.7445999999999999E-5</v>
      </c>
      <c r="M148">
        <v>2.5448999999999999E-2</v>
      </c>
      <c r="N148" t="s">
        <v>238</v>
      </c>
    </row>
    <row r="149" spans="1:14">
      <c r="A149">
        <v>449.88</v>
      </c>
      <c r="B149">
        <v>6</v>
      </c>
      <c r="C149">
        <v>28.31</v>
      </c>
      <c r="D149">
        <v>3.5323E-2</v>
      </c>
      <c r="E149">
        <v>78.466999999999999</v>
      </c>
      <c r="F149">
        <v>82.070999999999998</v>
      </c>
      <c r="G149">
        <v>313.79000000000002</v>
      </c>
      <c r="H149">
        <v>163.61000000000001</v>
      </c>
      <c r="I149">
        <v>173.82</v>
      </c>
      <c r="J149">
        <v>147.26</v>
      </c>
      <c r="K149">
        <v>0.51919999999999999</v>
      </c>
      <c r="L149">
        <v>1.7465E-5</v>
      </c>
      <c r="M149">
        <v>2.5493999999999999E-2</v>
      </c>
      <c r="N149" t="s">
        <v>238</v>
      </c>
    </row>
    <row r="150" spans="1:14">
      <c r="A150">
        <v>449.88</v>
      </c>
      <c r="B150">
        <v>6.5</v>
      </c>
      <c r="C150">
        <v>30.768000000000001</v>
      </c>
      <c r="D150">
        <v>3.2501000000000002E-2</v>
      </c>
      <c r="E150">
        <v>78.433000000000007</v>
      </c>
      <c r="F150">
        <v>82.025000000000006</v>
      </c>
      <c r="G150">
        <v>313.05</v>
      </c>
      <c r="H150">
        <v>163.68</v>
      </c>
      <c r="I150">
        <v>174.07</v>
      </c>
      <c r="J150">
        <v>146.85</v>
      </c>
      <c r="K150">
        <v>0.52046000000000003</v>
      </c>
      <c r="L150">
        <v>1.7484000000000001E-5</v>
      </c>
      <c r="M150">
        <v>2.5538999999999999E-2</v>
      </c>
      <c r="N150" t="s">
        <v>238</v>
      </c>
    </row>
    <row r="151" spans="1:14">
      <c r="A151">
        <v>449.88</v>
      </c>
      <c r="B151">
        <v>7</v>
      </c>
      <c r="C151">
        <v>33.241</v>
      </c>
      <c r="D151">
        <v>3.0082999999999999E-2</v>
      </c>
      <c r="E151">
        <v>78.399000000000001</v>
      </c>
      <c r="F151">
        <v>81.98</v>
      </c>
      <c r="G151">
        <v>312.36</v>
      </c>
      <c r="H151">
        <v>163.75</v>
      </c>
      <c r="I151">
        <v>174.31</v>
      </c>
      <c r="J151">
        <v>146.44999999999999</v>
      </c>
      <c r="K151">
        <v>0.52173000000000003</v>
      </c>
      <c r="L151">
        <v>1.7504999999999999E-5</v>
      </c>
      <c r="M151">
        <v>2.5585E-2</v>
      </c>
      <c r="N151" t="s">
        <v>238</v>
      </c>
    </row>
    <row r="152" spans="1:14">
      <c r="A152">
        <v>449.88</v>
      </c>
      <c r="B152">
        <v>7.5</v>
      </c>
      <c r="C152">
        <v>35.731000000000002</v>
      </c>
      <c r="D152">
        <v>2.7987000000000001E-2</v>
      </c>
      <c r="E152">
        <v>78.364999999999995</v>
      </c>
      <c r="F152">
        <v>81.933999999999997</v>
      </c>
      <c r="G152">
        <v>311.70999999999998</v>
      </c>
      <c r="H152">
        <v>163.82</v>
      </c>
      <c r="I152">
        <v>174.57</v>
      </c>
      <c r="J152">
        <v>146.05000000000001</v>
      </c>
      <c r="K152">
        <v>0.52300999999999997</v>
      </c>
      <c r="L152">
        <v>1.7524999999999999E-5</v>
      </c>
      <c r="M152">
        <v>2.5631000000000001E-2</v>
      </c>
      <c r="N152" t="s">
        <v>238</v>
      </c>
    </row>
    <row r="153" spans="1:14">
      <c r="A153">
        <v>449.88</v>
      </c>
      <c r="B153">
        <v>8</v>
      </c>
      <c r="C153">
        <v>38.237000000000002</v>
      </c>
      <c r="D153">
        <v>2.6152999999999999E-2</v>
      </c>
      <c r="E153">
        <v>78.331000000000003</v>
      </c>
      <c r="F153">
        <v>81.888999999999996</v>
      </c>
      <c r="G153">
        <v>311.10000000000002</v>
      </c>
      <c r="H153">
        <v>163.89</v>
      </c>
      <c r="I153">
        <v>174.82</v>
      </c>
      <c r="J153">
        <v>145.65</v>
      </c>
      <c r="K153">
        <v>0.52431000000000005</v>
      </c>
      <c r="L153">
        <v>1.7547E-5</v>
      </c>
      <c r="M153">
        <v>2.5677999999999999E-2</v>
      </c>
      <c r="N153" t="s">
        <v>238</v>
      </c>
    </row>
    <row r="154" spans="1:14">
      <c r="A154">
        <v>449.88</v>
      </c>
      <c r="B154">
        <v>8.5</v>
      </c>
      <c r="C154">
        <v>40.76</v>
      </c>
      <c r="D154">
        <v>2.4534E-2</v>
      </c>
      <c r="E154">
        <v>78.296999999999997</v>
      </c>
      <c r="F154">
        <v>81.843000000000004</v>
      </c>
      <c r="G154">
        <v>310.52</v>
      </c>
      <c r="H154">
        <v>163.96</v>
      </c>
      <c r="I154">
        <v>175.08</v>
      </c>
      <c r="J154">
        <v>145.24</v>
      </c>
      <c r="K154">
        <v>0.52561000000000002</v>
      </c>
      <c r="L154">
        <v>1.7569000000000001E-5</v>
      </c>
      <c r="M154">
        <v>2.5724E-2</v>
      </c>
      <c r="N154" t="s">
        <v>238</v>
      </c>
    </row>
    <row r="155" spans="1:14">
      <c r="A155">
        <v>449.88</v>
      </c>
      <c r="B155">
        <v>9</v>
      </c>
      <c r="C155">
        <v>43.298999999999999</v>
      </c>
      <c r="D155">
        <v>2.3095000000000001E-2</v>
      </c>
      <c r="E155">
        <v>78.262</v>
      </c>
      <c r="F155">
        <v>81.796999999999997</v>
      </c>
      <c r="G155">
        <v>309.97000000000003</v>
      </c>
      <c r="H155">
        <v>164.03</v>
      </c>
      <c r="I155">
        <v>175.35</v>
      </c>
      <c r="J155">
        <v>144.84</v>
      </c>
      <c r="K155">
        <v>0.52692000000000005</v>
      </c>
      <c r="L155">
        <v>1.7592E-5</v>
      </c>
      <c r="M155">
        <v>2.5772E-2</v>
      </c>
      <c r="N155" t="s">
        <v>238</v>
      </c>
    </row>
    <row r="156" spans="1:14">
      <c r="A156">
        <v>449.88</v>
      </c>
      <c r="B156">
        <v>9.5</v>
      </c>
      <c r="C156">
        <v>45.856000000000002</v>
      </c>
      <c r="D156">
        <v>2.1808000000000001E-2</v>
      </c>
      <c r="E156">
        <v>78.227999999999994</v>
      </c>
      <c r="F156">
        <v>81.75</v>
      </c>
      <c r="G156">
        <v>309.44</v>
      </c>
      <c r="H156">
        <v>164.1</v>
      </c>
      <c r="I156">
        <v>175.61</v>
      </c>
      <c r="J156">
        <v>144.44</v>
      </c>
      <c r="K156">
        <v>0.52824000000000004</v>
      </c>
      <c r="L156">
        <v>1.7615999999999999E-5</v>
      </c>
      <c r="M156">
        <v>2.5819000000000002E-2</v>
      </c>
      <c r="N156" t="s">
        <v>238</v>
      </c>
    </row>
    <row r="157" spans="1:14">
      <c r="A157">
        <v>449.88</v>
      </c>
      <c r="B157">
        <v>10</v>
      </c>
      <c r="C157">
        <v>48.429000000000002</v>
      </c>
      <c r="D157">
        <v>2.0649000000000001E-2</v>
      </c>
      <c r="E157">
        <v>78.192999999999998</v>
      </c>
      <c r="F157">
        <v>81.703999999999994</v>
      </c>
      <c r="G157">
        <v>308.94</v>
      </c>
      <c r="H157">
        <v>164.17</v>
      </c>
      <c r="I157">
        <v>175.89</v>
      </c>
      <c r="J157">
        <v>144.03</v>
      </c>
      <c r="K157">
        <v>0.52956999999999999</v>
      </c>
      <c r="L157">
        <v>1.7640000000000001E-5</v>
      </c>
      <c r="M157">
        <v>2.5867000000000001E-2</v>
      </c>
      <c r="N157" t="s">
        <v>238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DAF0E-C42F-4EC7-B1A3-05521457FA34}">
  <dimension ref="A1:N157"/>
  <sheetViews>
    <sheetView workbookViewId="0"/>
  </sheetViews>
  <sheetFormatPr defaultRowHeight="15"/>
  <sheetData>
    <row r="1" spans="1:14">
      <c r="A1" t="s">
        <v>223</v>
      </c>
      <c r="B1" t="s">
        <v>224</v>
      </c>
      <c r="C1" t="s">
        <v>225</v>
      </c>
      <c r="D1" t="s">
        <v>226</v>
      </c>
      <c r="E1" t="s">
        <v>227</v>
      </c>
      <c r="F1" t="s">
        <v>228</v>
      </c>
      <c r="G1" t="s">
        <v>229</v>
      </c>
      <c r="H1" t="s">
        <v>230</v>
      </c>
      <c r="I1" t="s">
        <v>231</v>
      </c>
      <c r="J1" t="s">
        <v>232</v>
      </c>
      <c r="K1" t="s">
        <v>233</v>
      </c>
      <c r="L1" t="s">
        <v>234</v>
      </c>
      <c r="M1" t="s">
        <v>235</v>
      </c>
      <c r="N1" t="s">
        <v>236</v>
      </c>
    </row>
    <row r="2" spans="1:14">
      <c r="A2">
        <v>172.51</v>
      </c>
      <c r="B2">
        <v>1</v>
      </c>
      <c r="C2">
        <v>1843.1</v>
      </c>
      <c r="D2">
        <v>5.4255000000000004E-4</v>
      </c>
      <c r="E2">
        <v>19.587</v>
      </c>
      <c r="F2">
        <v>19.597000000000001</v>
      </c>
      <c r="G2">
        <v>106.65</v>
      </c>
      <c r="H2">
        <v>106.59</v>
      </c>
      <c r="I2">
        <v>160.38999999999999</v>
      </c>
      <c r="J2">
        <v>838.31</v>
      </c>
      <c r="K2">
        <v>-4.2921000000000001E-2</v>
      </c>
      <c r="L2">
        <v>1.7183999999999999E-3</v>
      </c>
      <c r="M2">
        <v>8.8720999999999994E-2</v>
      </c>
      <c r="N2" t="s">
        <v>237</v>
      </c>
    </row>
    <row r="3" spans="1:14">
      <c r="A3">
        <v>172.51</v>
      </c>
      <c r="B3">
        <v>1.5</v>
      </c>
      <c r="C3">
        <v>1843.2</v>
      </c>
      <c r="D3">
        <v>5.4252E-4</v>
      </c>
      <c r="E3">
        <v>19.585000000000001</v>
      </c>
      <c r="F3">
        <v>19.600999999999999</v>
      </c>
      <c r="G3">
        <v>106.64</v>
      </c>
      <c r="H3">
        <v>106.59</v>
      </c>
      <c r="I3">
        <v>160.38999999999999</v>
      </c>
      <c r="J3">
        <v>838.56</v>
      </c>
      <c r="K3">
        <v>-4.2929000000000002E-2</v>
      </c>
      <c r="L3">
        <v>1.7198999999999999E-3</v>
      </c>
      <c r="M3">
        <v>8.8734999999999994E-2</v>
      </c>
      <c r="N3" t="s">
        <v>237</v>
      </c>
    </row>
    <row r="4" spans="1:14">
      <c r="A4">
        <v>172.51</v>
      </c>
      <c r="B4">
        <v>2</v>
      </c>
      <c r="C4">
        <v>1843.3</v>
      </c>
      <c r="D4">
        <v>5.4248999999999996E-4</v>
      </c>
      <c r="E4">
        <v>19.584</v>
      </c>
      <c r="F4">
        <v>19.603999999999999</v>
      </c>
      <c r="G4">
        <v>106.63</v>
      </c>
      <c r="H4">
        <v>106.59</v>
      </c>
      <c r="I4">
        <v>160.38</v>
      </c>
      <c r="J4">
        <v>838.8</v>
      </c>
      <c r="K4">
        <v>-4.2937000000000003E-2</v>
      </c>
      <c r="L4">
        <v>1.7214000000000001E-3</v>
      </c>
      <c r="M4">
        <v>8.8749999999999996E-2</v>
      </c>
      <c r="N4" t="s">
        <v>237</v>
      </c>
    </row>
    <row r="5" spans="1:14">
      <c r="A5">
        <v>172.51</v>
      </c>
      <c r="B5">
        <v>2.5</v>
      </c>
      <c r="C5">
        <v>1843.5</v>
      </c>
      <c r="D5">
        <v>5.4246000000000003E-4</v>
      </c>
      <c r="E5">
        <v>19.582000000000001</v>
      </c>
      <c r="F5">
        <v>19.606999999999999</v>
      </c>
      <c r="G5">
        <v>106.62</v>
      </c>
      <c r="H5">
        <v>106.6</v>
      </c>
      <c r="I5">
        <v>160.37</v>
      </c>
      <c r="J5">
        <v>839.04</v>
      </c>
      <c r="K5">
        <v>-4.2944000000000003E-2</v>
      </c>
      <c r="L5">
        <v>1.7229000000000001E-3</v>
      </c>
      <c r="M5">
        <v>8.8763999999999996E-2</v>
      </c>
      <c r="N5" t="s">
        <v>237</v>
      </c>
    </row>
    <row r="6" spans="1:14">
      <c r="A6">
        <v>172.51</v>
      </c>
      <c r="B6">
        <v>3</v>
      </c>
      <c r="C6">
        <v>1843.6</v>
      </c>
      <c r="D6">
        <v>5.4243E-4</v>
      </c>
      <c r="E6">
        <v>19.579999999999998</v>
      </c>
      <c r="F6">
        <v>19.611000000000001</v>
      </c>
      <c r="G6">
        <v>106.61</v>
      </c>
      <c r="H6">
        <v>106.6</v>
      </c>
      <c r="I6">
        <v>160.37</v>
      </c>
      <c r="J6">
        <v>839.28</v>
      </c>
      <c r="K6">
        <v>-4.2951999999999997E-2</v>
      </c>
      <c r="L6">
        <v>1.7244000000000001E-3</v>
      </c>
      <c r="M6">
        <v>8.8778999999999997E-2</v>
      </c>
      <c r="N6" t="s">
        <v>237</v>
      </c>
    </row>
    <row r="7" spans="1:14">
      <c r="A7">
        <v>172.51</v>
      </c>
      <c r="B7">
        <v>3.5</v>
      </c>
      <c r="C7">
        <v>1843.7</v>
      </c>
      <c r="D7">
        <v>5.4239999999999996E-4</v>
      </c>
      <c r="E7">
        <v>19.579000000000001</v>
      </c>
      <c r="F7">
        <v>19.614000000000001</v>
      </c>
      <c r="G7">
        <v>106.6</v>
      </c>
      <c r="H7">
        <v>106.6</v>
      </c>
      <c r="I7">
        <v>160.36000000000001</v>
      </c>
      <c r="J7">
        <v>839.53</v>
      </c>
      <c r="K7">
        <v>-4.2959999999999998E-2</v>
      </c>
      <c r="L7">
        <v>1.7258E-3</v>
      </c>
      <c r="M7">
        <v>8.8792999999999997E-2</v>
      </c>
      <c r="N7" t="s">
        <v>237</v>
      </c>
    </row>
    <row r="8" spans="1:14">
      <c r="A8">
        <v>172.51</v>
      </c>
      <c r="B8">
        <v>4</v>
      </c>
      <c r="C8">
        <v>1843.8</v>
      </c>
      <c r="D8">
        <v>5.4237000000000003E-4</v>
      </c>
      <c r="E8">
        <v>19.577000000000002</v>
      </c>
      <c r="F8">
        <v>19.617999999999999</v>
      </c>
      <c r="G8">
        <v>106.59</v>
      </c>
      <c r="H8">
        <v>106.6</v>
      </c>
      <c r="I8">
        <v>160.36000000000001</v>
      </c>
      <c r="J8">
        <v>839.77</v>
      </c>
      <c r="K8">
        <v>-4.2966999999999998E-2</v>
      </c>
      <c r="L8">
        <v>1.7273E-3</v>
      </c>
      <c r="M8">
        <v>8.8807999999999998E-2</v>
      </c>
      <c r="N8" t="s">
        <v>237</v>
      </c>
    </row>
    <row r="9" spans="1:14">
      <c r="A9">
        <v>172.51</v>
      </c>
      <c r="B9">
        <v>4.5</v>
      </c>
      <c r="C9">
        <v>1843.9</v>
      </c>
      <c r="D9">
        <v>5.4233000000000005E-4</v>
      </c>
      <c r="E9">
        <v>19.574999999999999</v>
      </c>
      <c r="F9">
        <v>19.620999999999999</v>
      </c>
      <c r="G9">
        <v>106.58</v>
      </c>
      <c r="H9">
        <v>106.61</v>
      </c>
      <c r="I9">
        <v>160.35</v>
      </c>
      <c r="J9">
        <v>840.01</v>
      </c>
      <c r="K9">
        <v>-4.2974999999999999E-2</v>
      </c>
      <c r="L9">
        <v>1.7288E-3</v>
      </c>
      <c r="M9">
        <v>8.8821999999999998E-2</v>
      </c>
      <c r="N9" t="s">
        <v>237</v>
      </c>
    </row>
    <row r="10" spans="1:14">
      <c r="A10">
        <v>172.51</v>
      </c>
      <c r="B10">
        <v>5</v>
      </c>
      <c r="C10">
        <v>1844</v>
      </c>
      <c r="D10">
        <v>5.4230000000000001E-4</v>
      </c>
      <c r="E10">
        <v>19.574000000000002</v>
      </c>
      <c r="F10">
        <v>19.625</v>
      </c>
      <c r="G10">
        <v>106.58</v>
      </c>
      <c r="H10">
        <v>106.61</v>
      </c>
      <c r="I10">
        <v>160.34</v>
      </c>
      <c r="J10">
        <v>840.25</v>
      </c>
      <c r="K10">
        <v>-4.2981999999999999E-2</v>
      </c>
      <c r="L10">
        <v>1.7302999999999999E-3</v>
      </c>
      <c r="M10">
        <v>8.8836999999999999E-2</v>
      </c>
      <c r="N10" t="s">
        <v>237</v>
      </c>
    </row>
    <row r="11" spans="1:14">
      <c r="A11">
        <v>172.51</v>
      </c>
      <c r="B11">
        <v>5.5</v>
      </c>
      <c r="C11">
        <v>1844.1</v>
      </c>
      <c r="D11">
        <v>5.4226999999999997E-4</v>
      </c>
      <c r="E11">
        <v>19.571999999999999</v>
      </c>
      <c r="F11">
        <v>19.628</v>
      </c>
      <c r="G11">
        <v>106.57</v>
      </c>
      <c r="H11">
        <v>106.61</v>
      </c>
      <c r="I11">
        <v>160.34</v>
      </c>
      <c r="J11">
        <v>840.49</v>
      </c>
      <c r="K11">
        <v>-4.299E-2</v>
      </c>
      <c r="L11">
        <v>1.7317999999999999E-3</v>
      </c>
      <c r="M11">
        <v>8.8850999999999999E-2</v>
      </c>
      <c r="N11" t="s">
        <v>237</v>
      </c>
    </row>
    <row r="12" spans="1:14">
      <c r="A12">
        <v>172.51</v>
      </c>
      <c r="B12">
        <v>6</v>
      </c>
      <c r="C12">
        <v>1844.2</v>
      </c>
      <c r="D12">
        <v>5.4224000000000004E-4</v>
      </c>
      <c r="E12">
        <v>19.57</v>
      </c>
      <c r="F12">
        <v>19.632000000000001</v>
      </c>
      <c r="G12">
        <v>106.56</v>
      </c>
      <c r="H12">
        <v>106.61</v>
      </c>
      <c r="I12">
        <v>160.33000000000001</v>
      </c>
      <c r="J12">
        <v>840.73</v>
      </c>
      <c r="K12">
        <v>-4.2997E-2</v>
      </c>
      <c r="L12">
        <v>1.7332999999999999E-3</v>
      </c>
      <c r="M12">
        <v>8.8866000000000001E-2</v>
      </c>
      <c r="N12" t="s">
        <v>237</v>
      </c>
    </row>
    <row r="13" spans="1:14">
      <c r="A13">
        <v>172.51</v>
      </c>
      <c r="B13">
        <v>6.5</v>
      </c>
      <c r="C13">
        <v>1844.3</v>
      </c>
      <c r="D13">
        <v>5.4221E-4</v>
      </c>
      <c r="E13">
        <v>19.568999999999999</v>
      </c>
      <c r="F13">
        <v>19.635000000000002</v>
      </c>
      <c r="G13">
        <v>106.55</v>
      </c>
      <c r="H13">
        <v>106.62</v>
      </c>
      <c r="I13">
        <v>160.32</v>
      </c>
      <c r="J13">
        <v>840.97</v>
      </c>
      <c r="K13">
        <v>-4.3005000000000002E-2</v>
      </c>
      <c r="L13">
        <v>1.7348000000000001E-3</v>
      </c>
      <c r="M13">
        <v>8.8880000000000001E-2</v>
      </c>
      <c r="N13" t="s">
        <v>237</v>
      </c>
    </row>
    <row r="14" spans="1:14">
      <c r="A14">
        <v>172.51</v>
      </c>
      <c r="B14">
        <v>7</v>
      </c>
      <c r="C14">
        <v>1844.4</v>
      </c>
      <c r="D14">
        <v>5.4217999999999996E-4</v>
      </c>
      <c r="E14">
        <v>19.567</v>
      </c>
      <c r="F14">
        <v>19.638000000000002</v>
      </c>
      <c r="G14">
        <v>106.54</v>
      </c>
      <c r="H14">
        <v>106.62</v>
      </c>
      <c r="I14">
        <v>160.32</v>
      </c>
      <c r="J14">
        <v>841.22</v>
      </c>
      <c r="K14">
        <v>-4.3012000000000002E-2</v>
      </c>
      <c r="L14">
        <v>1.7363000000000001E-3</v>
      </c>
      <c r="M14">
        <v>8.8894000000000001E-2</v>
      </c>
      <c r="N14" t="s">
        <v>237</v>
      </c>
    </row>
    <row r="15" spans="1:14">
      <c r="A15">
        <v>172.51</v>
      </c>
      <c r="B15">
        <v>7.5</v>
      </c>
      <c r="C15">
        <v>1844.5</v>
      </c>
      <c r="D15">
        <v>5.4215000000000003E-4</v>
      </c>
      <c r="E15">
        <v>19.565000000000001</v>
      </c>
      <c r="F15">
        <v>19.641999999999999</v>
      </c>
      <c r="G15">
        <v>106.53</v>
      </c>
      <c r="H15">
        <v>106.62</v>
      </c>
      <c r="I15">
        <v>160.31</v>
      </c>
      <c r="J15">
        <v>841.46</v>
      </c>
      <c r="K15">
        <v>-4.3020000000000003E-2</v>
      </c>
      <c r="L15">
        <v>1.7378000000000001E-3</v>
      </c>
      <c r="M15">
        <v>8.8909000000000002E-2</v>
      </c>
      <c r="N15" t="s">
        <v>237</v>
      </c>
    </row>
    <row r="16" spans="1:14">
      <c r="A16">
        <v>172.51</v>
      </c>
      <c r="B16">
        <v>8</v>
      </c>
      <c r="C16">
        <v>1844.6</v>
      </c>
      <c r="D16">
        <v>5.4211999999999999E-4</v>
      </c>
      <c r="E16">
        <v>19.564</v>
      </c>
      <c r="F16">
        <v>19.645</v>
      </c>
      <c r="G16">
        <v>106.52</v>
      </c>
      <c r="H16">
        <v>106.62</v>
      </c>
      <c r="I16">
        <v>160.30000000000001</v>
      </c>
      <c r="J16">
        <v>841.7</v>
      </c>
      <c r="K16">
        <v>-4.3027000000000003E-2</v>
      </c>
      <c r="L16">
        <v>1.7392E-3</v>
      </c>
      <c r="M16">
        <v>8.8923000000000002E-2</v>
      </c>
      <c r="N16" t="s">
        <v>237</v>
      </c>
    </row>
    <row r="17" spans="1:14">
      <c r="A17">
        <v>172.51</v>
      </c>
      <c r="B17">
        <v>8.5</v>
      </c>
      <c r="C17">
        <v>1844.7</v>
      </c>
      <c r="D17">
        <v>5.4208000000000001E-4</v>
      </c>
      <c r="E17">
        <v>19.562000000000001</v>
      </c>
      <c r="F17">
        <v>19.649000000000001</v>
      </c>
      <c r="G17">
        <v>106.51</v>
      </c>
      <c r="H17">
        <v>106.63</v>
      </c>
      <c r="I17">
        <v>160.30000000000001</v>
      </c>
      <c r="J17">
        <v>841.94</v>
      </c>
      <c r="K17">
        <v>-4.3034999999999997E-2</v>
      </c>
      <c r="L17">
        <v>1.7407E-3</v>
      </c>
      <c r="M17">
        <v>8.8937000000000002E-2</v>
      </c>
      <c r="N17" t="s">
        <v>237</v>
      </c>
    </row>
    <row r="18" spans="1:14">
      <c r="A18">
        <v>172.51</v>
      </c>
      <c r="B18">
        <v>9</v>
      </c>
      <c r="C18">
        <v>1844.8</v>
      </c>
      <c r="D18">
        <v>5.4204999999999998E-4</v>
      </c>
      <c r="E18">
        <v>19.561</v>
      </c>
      <c r="F18">
        <v>19.652000000000001</v>
      </c>
      <c r="G18">
        <v>106.5</v>
      </c>
      <c r="H18">
        <v>106.63</v>
      </c>
      <c r="I18">
        <v>160.29</v>
      </c>
      <c r="J18">
        <v>842.18</v>
      </c>
      <c r="K18">
        <v>-4.3041999999999997E-2</v>
      </c>
      <c r="L18">
        <v>1.7422E-3</v>
      </c>
      <c r="M18">
        <v>8.8952000000000003E-2</v>
      </c>
      <c r="N18" t="s">
        <v>237</v>
      </c>
    </row>
    <row r="19" spans="1:14">
      <c r="A19">
        <v>172.51</v>
      </c>
      <c r="B19">
        <v>9.5</v>
      </c>
      <c r="C19">
        <v>1844.9</v>
      </c>
      <c r="D19">
        <v>5.4202000000000005E-4</v>
      </c>
      <c r="E19">
        <v>19.559000000000001</v>
      </c>
      <c r="F19">
        <v>19.655999999999999</v>
      </c>
      <c r="G19">
        <v>106.49</v>
      </c>
      <c r="H19">
        <v>106.63</v>
      </c>
      <c r="I19">
        <v>160.29</v>
      </c>
      <c r="J19">
        <v>842.42</v>
      </c>
      <c r="K19">
        <v>-4.3049999999999998E-2</v>
      </c>
      <c r="L19">
        <v>1.7436999999999999E-3</v>
      </c>
      <c r="M19">
        <v>8.8966000000000003E-2</v>
      </c>
      <c r="N19" t="s">
        <v>237</v>
      </c>
    </row>
    <row r="20" spans="1:14">
      <c r="A20">
        <v>172.51</v>
      </c>
      <c r="B20">
        <v>10</v>
      </c>
      <c r="C20">
        <v>1845</v>
      </c>
      <c r="D20">
        <v>5.4199000000000001E-4</v>
      </c>
      <c r="E20">
        <v>19.556999999999999</v>
      </c>
      <c r="F20">
        <v>19.658999999999999</v>
      </c>
      <c r="G20">
        <v>106.48</v>
      </c>
      <c r="H20">
        <v>106.63</v>
      </c>
      <c r="I20">
        <v>160.28</v>
      </c>
      <c r="J20">
        <v>842.66</v>
      </c>
      <c r="K20">
        <v>-4.3056999999999998E-2</v>
      </c>
      <c r="L20">
        <v>1.7451999999999999E-3</v>
      </c>
      <c r="M20">
        <v>8.8981000000000005E-2</v>
      </c>
      <c r="N20" t="s">
        <v>237</v>
      </c>
    </row>
    <row r="21" spans="1:14">
      <c r="A21">
        <v>207.01</v>
      </c>
      <c r="B21">
        <v>1</v>
      </c>
      <c r="C21">
        <v>1721.6</v>
      </c>
      <c r="D21">
        <v>5.8084E-4</v>
      </c>
      <c r="E21">
        <v>25.314</v>
      </c>
      <c r="F21">
        <v>25.324999999999999</v>
      </c>
      <c r="G21">
        <v>136.88999999999999</v>
      </c>
      <c r="H21">
        <v>119.11</v>
      </c>
      <c r="I21">
        <v>171.9</v>
      </c>
      <c r="J21">
        <v>667.74</v>
      </c>
      <c r="K21">
        <v>-3.5976000000000001E-2</v>
      </c>
      <c r="L21">
        <v>7.4503000000000004E-4</v>
      </c>
      <c r="M21">
        <v>7.9809000000000005E-2</v>
      </c>
      <c r="N21" t="s">
        <v>237</v>
      </c>
    </row>
    <row r="22" spans="1:14">
      <c r="A22">
        <v>207.01</v>
      </c>
      <c r="B22">
        <v>1.5</v>
      </c>
      <c r="C22">
        <v>1721.8</v>
      </c>
      <c r="D22">
        <v>5.8078000000000003E-4</v>
      </c>
      <c r="E22">
        <v>25.311</v>
      </c>
      <c r="F22">
        <v>25.327999999999999</v>
      </c>
      <c r="G22">
        <v>136.87</v>
      </c>
      <c r="H22">
        <v>119.11</v>
      </c>
      <c r="I22">
        <v>171.89</v>
      </c>
      <c r="J22">
        <v>668.06</v>
      </c>
      <c r="K22">
        <v>-3.5993999999999998E-2</v>
      </c>
      <c r="L22">
        <v>7.4571000000000001E-4</v>
      </c>
      <c r="M22">
        <v>7.9833000000000001E-2</v>
      </c>
      <c r="N22" t="s">
        <v>237</v>
      </c>
    </row>
    <row r="23" spans="1:14">
      <c r="A23">
        <v>207.01</v>
      </c>
      <c r="B23">
        <v>2</v>
      </c>
      <c r="C23">
        <v>1722</v>
      </c>
      <c r="D23">
        <v>5.8073E-4</v>
      </c>
      <c r="E23">
        <v>25.309000000000001</v>
      </c>
      <c r="F23">
        <v>25.331</v>
      </c>
      <c r="G23">
        <v>136.86000000000001</v>
      </c>
      <c r="H23">
        <v>119.12</v>
      </c>
      <c r="I23">
        <v>171.87</v>
      </c>
      <c r="J23">
        <v>668.37</v>
      </c>
      <c r="K23">
        <v>-3.6012000000000002E-2</v>
      </c>
      <c r="L23">
        <v>7.4640000000000004E-4</v>
      </c>
      <c r="M23">
        <v>7.9856999999999997E-2</v>
      </c>
      <c r="N23" t="s">
        <v>237</v>
      </c>
    </row>
    <row r="24" spans="1:14">
      <c r="A24">
        <v>207.01</v>
      </c>
      <c r="B24">
        <v>2.5</v>
      </c>
      <c r="C24">
        <v>1722.1</v>
      </c>
      <c r="D24">
        <v>5.8067999999999998E-4</v>
      </c>
      <c r="E24">
        <v>25.306999999999999</v>
      </c>
      <c r="F24">
        <v>25.334</v>
      </c>
      <c r="G24">
        <v>136.85</v>
      </c>
      <c r="H24">
        <v>119.12</v>
      </c>
      <c r="I24">
        <v>171.86</v>
      </c>
      <c r="J24">
        <v>668.69</v>
      </c>
      <c r="K24">
        <v>-3.603E-2</v>
      </c>
      <c r="L24">
        <v>7.4708000000000001E-4</v>
      </c>
      <c r="M24">
        <v>7.9880999999999994E-2</v>
      </c>
      <c r="N24" t="s">
        <v>237</v>
      </c>
    </row>
    <row r="25" spans="1:14">
      <c r="A25">
        <v>207.01</v>
      </c>
      <c r="B25">
        <v>3</v>
      </c>
      <c r="C25">
        <v>1722.3</v>
      </c>
      <c r="D25">
        <v>5.8062000000000001E-4</v>
      </c>
      <c r="E25">
        <v>25.303999999999998</v>
      </c>
      <c r="F25">
        <v>25.337</v>
      </c>
      <c r="G25">
        <v>136.84</v>
      </c>
      <c r="H25">
        <v>119.12</v>
      </c>
      <c r="I25">
        <v>171.84</v>
      </c>
      <c r="J25">
        <v>669.01</v>
      </c>
      <c r="K25">
        <v>-3.6047999999999997E-2</v>
      </c>
      <c r="L25">
        <v>7.4777000000000003E-4</v>
      </c>
      <c r="M25">
        <v>7.9905000000000004E-2</v>
      </c>
      <c r="N25" t="s">
        <v>237</v>
      </c>
    </row>
    <row r="26" spans="1:14">
      <c r="A26">
        <v>207.01</v>
      </c>
      <c r="B26">
        <v>3.5</v>
      </c>
      <c r="C26">
        <v>1722.5</v>
      </c>
      <c r="D26">
        <v>5.8056999999999998E-4</v>
      </c>
      <c r="E26">
        <v>25.302</v>
      </c>
      <c r="F26">
        <v>25.34</v>
      </c>
      <c r="G26">
        <v>136.83000000000001</v>
      </c>
      <c r="H26">
        <v>119.12</v>
      </c>
      <c r="I26">
        <v>171.83</v>
      </c>
      <c r="J26">
        <v>669.32</v>
      </c>
      <c r="K26">
        <v>-3.6066000000000001E-2</v>
      </c>
      <c r="L26">
        <v>7.4845000000000001E-4</v>
      </c>
      <c r="M26">
        <v>7.9929E-2</v>
      </c>
      <c r="N26" t="s">
        <v>237</v>
      </c>
    </row>
    <row r="27" spans="1:14">
      <c r="A27">
        <v>207.01</v>
      </c>
      <c r="B27">
        <v>4</v>
      </c>
      <c r="C27">
        <v>1722.6</v>
      </c>
      <c r="D27">
        <v>5.8051000000000001E-4</v>
      </c>
      <c r="E27">
        <v>25.298999999999999</v>
      </c>
      <c r="F27">
        <v>25.343</v>
      </c>
      <c r="G27">
        <v>136.82</v>
      </c>
      <c r="H27">
        <v>119.12</v>
      </c>
      <c r="I27">
        <v>171.81</v>
      </c>
      <c r="J27">
        <v>669.63</v>
      </c>
      <c r="K27">
        <v>-3.6083999999999998E-2</v>
      </c>
      <c r="L27">
        <v>7.4914000000000003E-4</v>
      </c>
      <c r="M27">
        <v>7.9952999999999996E-2</v>
      </c>
      <c r="N27" t="s">
        <v>237</v>
      </c>
    </row>
    <row r="28" spans="1:14">
      <c r="A28">
        <v>207.01</v>
      </c>
      <c r="B28">
        <v>4.5</v>
      </c>
      <c r="C28">
        <v>1722.8</v>
      </c>
      <c r="D28">
        <v>5.8045999999999998E-4</v>
      </c>
      <c r="E28">
        <v>25.297000000000001</v>
      </c>
      <c r="F28">
        <v>25.346</v>
      </c>
      <c r="G28">
        <v>136.81</v>
      </c>
      <c r="H28">
        <v>119.12</v>
      </c>
      <c r="I28">
        <v>171.8</v>
      </c>
      <c r="J28">
        <v>669.95</v>
      </c>
      <c r="K28">
        <v>-3.6102000000000002E-2</v>
      </c>
      <c r="L28">
        <v>7.4982E-4</v>
      </c>
      <c r="M28">
        <v>7.9977999999999994E-2</v>
      </c>
      <c r="N28" t="s">
        <v>237</v>
      </c>
    </row>
    <row r="29" spans="1:14">
      <c r="A29">
        <v>207.01</v>
      </c>
      <c r="B29">
        <v>5</v>
      </c>
      <c r="C29">
        <v>1722.9</v>
      </c>
      <c r="D29">
        <v>5.8040000000000001E-4</v>
      </c>
      <c r="E29">
        <v>25.295000000000002</v>
      </c>
      <c r="F29">
        <v>25.349</v>
      </c>
      <c r="G29">
        <v>136.79</v>
      </c>
      <c r="H29">
        <v>119.12</v>
      </c>
      <c r="I29">
        <v>171.78</v>
      </c>
      <c r="J29">
        <v>670.26</v>
      </c>
      <c r="K29">
        <v>-3.6118999999999998E-2</v>
      </c>
      <c r="L29">
        <v>7.5051000000000002E-4</v>
      </c>
      <c r="M29">
        <v>8.0002000000000004E-2</v>
      </c>
      <c r="N29" t="s">
        <v>237</v>
      </c>
    </row>
    <row r="30" spans="1:14">
      <c r="A30">
        <v>207.01</v>
      </c>
      <c r="B30">
        <v>5.5</v>
      </c>
      <c r="C30">
        <v>1723.1</v>
      </c>
      <c r="D30">
        <v>5.8034999999999998E-4</v>
      </c>
      <c r="E30">
        <v>25.292000000000002</v>
      </c>
      <c r="F30">
        <v>25.352</v>
      </c>
      <c r="G30">
        <v>136.78</v>
      </c>
      <c r="H30">
        <v>119.12</v>
      </c>
      <c r="I30">
        <v>171.77</v>
      </c>
      <c r="J30">
        <v>670.58</v>
      </c>
      <c r="K30">
        <v>-3.6137000000000002E-2</v>
      </c>
      <c r="L30">
        <v>7.5120000000000004E-4</v>
      </c>
      <c r="M30">
        <v>8.0026E-2</v>
      </c>
      <c r="N30" t="s">
        <v>237</v>
      </c>
    </row>
    <row r="31" spans="1:14">
      <c r="A31">
        <v>207.01</v>
      </c>
      <c r="B31">
        <v>6</v>
      </c>
      <c r="C31">
        <v>1723.3</v>
      </c>
      <c r="D31">
        <v>5.8029999999999996E-4</v>
      </c>
      <c r="E31">
        <v>25.29</v>
      </c>
      <c r="F31">
        <v>25.356000000000002</v>
      </c>
      <c r="G31">
        <v>136.77000000000001</v>
      </c>
      <c r="H31">
        <v>119.12</v>
      </c>
      <c r="I31">
        <v>171.76</v>
      </c>
      <c r="J31">
        <v>670.89</v>
      </c>
      <c r="K31">
        <v>-3.6155E-2</v>
      </c>
      <c r="L31">
        <v>7.5188000000000002E-4</v>
      </c>
      <c r="M31">
        <v>8.0049999999999996E-2</v>
      </c>
      <c r="N31" t="s">
        <v>237</v>
      </c>
    </row>
    <row r="32" spans="1:14">
      <c r="A32">
        <v>207.01</v>
      </c>
      <c r="B32">
        <v>6.5</v>
      </c>
      <c r="C32">
        <v>1723.4</v>
      </c>
      <c r="D32">
        <v>5.8023999999999999E-4</v>
      </c>
      <c r="E32">
        <v>25.288</v>
      </c>
      <c r="F32">
        <v>25.359000000000002</v>
      </c>
      <c r="G32">
        <v>136.76</v>
      </c>
      <c r="H32">
        <v>119.12</v>
      </c>
      <c r="I32">
        <v>171.74</v>
      </c>
      <c r="J32">
        <v>671.2</v>
      </c>
      <c r="K32">
        <v>-3.6172999999999997E-2</v>
      </c>
      <c r="L32">
        <v>7.5257000000000004E-4</v>
      </c>
      <c r="M32">
        <v>8.0074000000000006E-2</v>
      </c>
      <c r="N32" t="s">
        <v>237</v>
      </c>
    </row>
    <row r="33" spans="1:14">
      <c r="A33">
        <v>207.01</v>
      </c>
      <c r="B33">
        <v>7</v>
      </c>
      <c r="C33">
        <v>1723.6</v>
      </c>
      <c r="D33">
        <v>5.8018999999999996E-4</v>
      </c>
      <c r="E33">
        <v>25.285</v>
      </c>
      <c r="F33">
        <v>25.361999999999998</v>
      </c>
      <c r="G33">
        <v>136.75</v>
      </c>
      <c r="H33">
        <v>119.13</v>
      </c>
      <c r="I33">
        <v>171.73</v>
      </c>
      <c r="J33">
        <v>671.52</v>
      </c>
      <c r="K33">
        <v>-3.619E-2</v>
      </c>
      <c r="L33">
        <v>7.5325000000000001E-4</v>
      </c>
      <c r="M33">
        <v>8.0098000000000003E-2</v>
      </c>
      <c r="N33" t="s">
        <v>237</v>
      </c>
    </row>
    <row r="34" spans="1:14">
      <c r="A34">
        <v>207.01</v>
      </c>
      <c r="B34">
        <v>7.5</v>
      </c>
      <c r="C34">
        <v>1723.7</v>
      </c>
      <c r="D34">
        <v>5.8014000000000004E-4</v>
      </c>
      <c r="E34">
        <v>25.283000000000001</v>
      </c>
      <c r="F34">
        <v>25.364999999999998</v>
      </c>
      <c r="G34">
        <v>136.74</v>
      </c>
      <c r="H34">
        <v>119.13</v>
      </c>
      <c r="I34">
        <v>171.71</v>
      </c>
      <c r="J34">
        <v>671.83</v>
      </c>
      <c r="K34">
        <v>-3.6207999999999997E-2</v>
      </c>
      <c r="L34">
        <v>7.5394000000000004E-4</v>
      </c>
      <c r="M34">
        <v>8.0121999999999999E-2</v>
      </c>
      <c r="N34" t="s">
        <v>237</v>
      </c>
    </row>
    <row r="35" spans="1:14">
      <c r="A35">
        <v>207.01</v>
      </c>
      <c r="B35">
        <v>8</v>
      </c>
      <c r="C35">
        <v>1723.9</v>
      </c>
      <c r="D35">
        <v>5.8007999999999996E-4</v>
      </c>
      <c r="E35">
        <v>25.280999999999999</v>
      </c>
      <c r="F35">
        <v>25.367999999999999</v>
      </c>
      <c r="G35">
        <v>136.72999999999999</v>
      </c>
      <c r="H35">
        <v>119.13</v>
      </c>
      <c r="I35">
        <v>171.7</v>
      </c>
      <c r="J35">
        <v>672.14</v>
      </c>
      <c r="K35">
        <v>-3.6225E-2</v>
      </c>
      <c r="L35">
        <v>7.5462999999999995E-4</v>
      </c>
      <c r="M35">
        <v>8.0145999999999995E-2</v>
      </c>
      <c r="N35" t="s">
        <v>237</v>
      </c>
    </row>
    <row r="36" spans="1:14">
      <c r="A36">
        <v>207.01</v>
      </c>
      <c r="B36">
        <v>8.5</v>
      </c>
      <c r="C36">
        <v>1724.1</v>
      </c>
      <c r="D36">
        <v>5.8003000000000004E-4</v>
      </c>
      <c r="E36">
        <v>25.277999999999999</v>
      </c>
      <c r="F36">
        <v>25.370999999999999</v>
      </c>
      <c r="G36">
        <v>136.72</v>
      </c>
      <c r="H36">
        <v>119.13</v>
      </c>
      <c r="I36">
        <v>171.68</v>
      </c>
      <c r="J36">
        <v>672.45</v>
      </c>
      <c r="K36">
        <v>-3.6242999999999997E-2</v>
      </c>
      <c r="L36">
        <v>7.5531000000000003E-4</v>
      </c>
      <c r="M36">
        <v>8.0169000000000004E-2</v>
      </c>
      <c r="N36" t="s">
        <v>237</v>
      </c>
    </row>
    <row r="37" spans="1:14">
      <c r="A37">
        <v>207.01</v>
      </c>
      <c r="B37">
        <v>9</v>
      </c>
      <c r="C37">
        <v>1724.2</v>
      </c>
      <c r="D37">
        <v>5.7996999999999996E-4</v>
      </c>
      <c r="E37">
        <v>25.276</v>
      </c>
      <c r="F37">
        <v>25.373999999999999</v>
      </c>
      <c r="G37">
        <v>136.69999999999999</v>
      </c>
      <c r="H37">
        <v>119.13</v>
      </c>
      <c r="I37">
        <v>171.67</v>
      </c>
      <c r="J37">
        <v>672.76</v>
      </c>
      <c r="K37">
        <v>-3.6260000000000001E-2</v>
      </c>
      <c r="L37">
        <v>7.5600000000000005E-4</v>
      </c>
      <c r="M37">
        <v>8.0193E-2</v>
      </c>
      <c r="N37" t="s">
        <v>237</v>
      </c>
    </row>
    <row r="38" spans="1:14">
      <c r="A38">
        <v>207.01</v>
      </c>
      <c r="B38">
        <v>9.5</v>
      </c>
      <c r="C38">
        <v>1724.4</v>
      </c>
      <c r="D38">
        <v>5.7992000000000004E-4</v>
      </c>
      <c r="E38">
        <v>25.274000000000001</v>
      </c>
      <c r="F38">
        <v>25.376999999999999</v>
      </c>
      <c r="G38">
        <v>136.69</v>
      </c>
      <c r="H38">
        <v>119.13</v>
      </c>
      <c r="I38">
        <v>171.66</v>
      </c>
      <c r="J38">
        <v>673.07</v>
      </c>
      <c r="K38">
        <v>-3.6277999999999998E-2</v>
      </c>
      <c r="L38">
        <v>7.5668999999999997E-4</v>
      </c>
      <c r="M38">
        <v>8.0216999999999997E-2</v>
      </c>
      <c r="N38" t="s">
        <v>237</v>
      </c>
    </row>
    <row r="39" spans="1:14">
      <c r="A39">
        <v>207.01</v>
      </c>
      <c r="B39">
        <v>10</v>
      </c>
      <c r="C39">
        <v>1724.5</v>
      </c>
      <c r="D39">
        <v>5.7987000000000002E-4</v>
      </c>
      <c r="E39">
        <v>25.271000000000001</v>
      </c>
      <c r="F39">
        <v>25.38</v>
      </c>
      <c r="G39">
        <v>136.68</v>
      </c>
      <c r="H39">
        <v>119.13</v>
      </c>
      <c r="I39">
        <v>171.64</v>
      </c>
      <c r="J39">
        <v>673.38</v>
      </c>
      <c r="K39">
        <v>-3.6295000000000001E-2</v>
      </c>
      <c r="L39">
        <v>7.5737000000000005E-4</v>
      </c>
      <c r="M39">
        <v>8.0241000000000007E-2</v>
      </c>
      <c r="N39" t="s">
        <v>237</v>
      </c>
    </row>
    <row r="40" spans="1:14">
      <c r="A40">
        <v>241.51</v>
      </c>
      <c r="B40">
        <v>1</v>
      </c>
      <c r="C40">
        <v>9.8335000000000008</v>
      </c>
      <c r="D40">
        <v>0.10169</v>
      </c>
      <c r="E40">
        <v>49.097000000000001</v>
      </c>
      <c r="F40">
        <v>51.009</v>
      </c>
      <c r="G40">
        <v>247.1</v>
      </c>
      <c r="H40">
        <v>125.2</v>
      </c>
      <c r="I40">
        <v>136.31</v>
      </c>
      <c r="J40">
        <v>102.49</v>
      </c>
      <c r="K40">
        <v>3.0270000000000001</v>
      </c>
      <c r="L40">
        <v>1.0019E-5</v>
      </c>
      <c r="M40">
        <v>8.1039000000000007E-3</v>
      </c>
      <c r="N40" t="s">
        <v>238</v>
      </c>
    </row>
    <row r="41" spans="1:14">
      <c r="A41">
        <v>241.51</v>
      </c>
      <c r="B41">
        <v>1.2719</v>
      </c>
      <c r="C41">
        <v>12.696999999999999</v>
      </c>
      <c r="D41">
        <v>7.8756999999999994E-2</v>
      </c>
      <c r="E41">
        <v>49.01</v>
      </c>
      <c r="F41">
        <v>50.893000000000001</v>
      </c>
      <c r="G41">
        <v>244.73</v>
      </c>
      <c r="H41">
        <v>126.44</v>
      </c>
      <c r="I41">
        <v>138.61000000000001</v>
      </c>
      <c r="J41">
        <v>101.17</v>
      </c>
      <c r="K41">
        <v>3.1389999999999998</v>
      </c>
      <c r="L41">
        <v>1.0005E-5</v>
      </c>
      <c r="M41">
        <v>8.1075000000000001E-3</v>
      </c>
      <c r="N41" t="s">
        <v>238</v>
      </c>
    </row>
    <row r="42" spans="1:14">
      <c r="A42">
        <v>241.51</v>
      </c>
      <c r="B42">
        <v>1.2719</v>
      </c>
      <c r="C42">
        <v>1591.2</v>
      </c>
      <c r="D42">
        <v>6.2845999999999996E-4</v>
      </c>
      <c r="E42">
        <v>31.469000000000001</v>
      </c>
      <c r="F42">
        <v>31.484000000000002</v>
      </c>
      <c r="G42">
        <v>164.37</v>
      </c>
      <c r="H42">
        <v>130.72</v>
      </c>
      <c r="I42">
        <v>185.55</v>
      </c>
      <c r="J42">
        <v>518.11</v>
      </c>
      <c r="K42">
        <v>-2.4818E-2</v>
      </c>
      <c r="L42">
        <v>3.9794E-4</v>
      </c>
      <c r="M42">
        <v>6.7155999999999993E-2</v>
      </c>
      <c r="N42" t="s">
        <v>237</v>
      </c>
    </row>
    <row r="43" spans="1:14">
      <c r="A43">
        <v>241.51</v>
      </c>
      <c r="B43">
        <v>1.5</v>
      </c>
      <c r="C43">
        <v>1591.3</v>
      </c>
      <c r="D43">
        <v>6.2841000000000004E-4</v>
      </c>
      <c r="E43">
        <v>31.468</v>
      </c>
      <c r="F43">
        <v>31.484999999999999</v>
      </c>
      <c r="G43">
        <v>164.36</v>
      </c>
      <c r="H43">
        <v>130.71</v>
      </c>
      <c r="I43">
        <v>185.53</v>
      </c>
      <c r="J43">
        <v>518.30999999999995</v>
      </c>
      <c r="K43">
        <v>-2.4840000000000001E-2</v>
      </c>
      <c r="L43">
        <v>3.9815E-4</v>
      </c>
      <c r="M43">
        <v>6.7171999999999996E-2</v>
      </c>
      <c r="N43" t="s">
        <v>237</v>
      </c>
    </row>
    <row r="44" spans="1:14">
      <c r="A44">
        <v>241.51</v>
      </c>
      <c r="B44">
        <v>2</v>
      </c>
      <c r="C44">
        <v>1591.6</v>
      </c>
      <c r="D44">
        <v>6.2830000000000004E-4</v>
      </c>
      <c r="E44">
        <v>31.463999999999999</v>
      </c>
      <c r="F44">
        <v>31.488</v>
      </c>
      <c r="G44">
        <v>164.34</v>
      </c>
      <c r="H44">
        <v>130.71</v>
      </c>
      <c r="I44">
        <v>185.5</v>
      </c>
      <c r="J44">
        <v>518.75</v>
      </c>
      <c r="K44">
        <v>-2.4888E-2</v>
      </c>
      <c r="L44">
        <v>3.9858999999999999E-4</v>
      </c>
      <c r="M44">
        <v>6.7210000000000006E-2</v>
      </c>
      <c r="N44" t="s">
        <v>237</v>
      </c>
    </row>
    <row r="45" spans="1:14">
      <c r="A45">
        <v>241.51</v>
      </c>
      <c r="B45">
        <v>2.5</v>
      </c>
      <c r="C45">
        <v>1591.8</v>
      </c>
      <c r="D45">
        <v>6.2819999999999998E-4</v>
      </c>
      <c r="E45">
        <v>31.460999999999999</v>
      </c>
      <c r="F45">
        <v>31.49</v>
      </c>
      <c r="G45">
        <v>164.33</v>
      </c>
      <c r="H45">
        <v>130.71</v>
      </c>
      <c r="I45">
        <v>185.46</v>
      </c>
      <c r="J45">
        <v>519.19000000000005</v>
      </c>
      <c r="K45">
        <v>-2.4936E-2</v>
      </c>
      <c r="L45">
        <v>3.9903999999999997E-4</v>
      </c>
      <c r="M45">
        <v>6.7247000000000001E-2</v>
      </c>
      <c r="N45" t="s">
        <v>237</v>
      </c>
    </row>
    <row r="46" spans="1:14">
      <c r="A46">
        <v>241.51</v>
      </c>
      <c r="B46">
        <v>3</v>
      </c>
      <c r="C46">
        <v>1592.1</v>
      </c>
      <c r="D46">
        <v>6.2810000000000003E-4</v>
      </c>
      <c r="E46">
        <v>31.457000000000001</v>
      </c>
      <c r="F46">
        <v>31.492000000000001</v>
      </c>
      <c r="G46">
        <v>164.31</v>
      </c>
      <c r="H46">
        <v>130.71</v>
      </c>
      <c r="I46">
        <v>185.43</v>
      </c>
      <c r="J46">
        <v>519.62</v>
      </c>
      <c r="K46">
        <v>-2.4983000000000002E-2</v>
      </c>
      <c r="L46">
        <v>3.9949000000000001E-4</v>
      </c>
      <c r="M46">
        <v>6.7283999999999997E-2</v>
      </c>
      <c r="N46" t="s">
        <v>237</v>
      </c>
    </row>
    <row r="47" spans="1:14">
      <c r="A47">
        <v>241.51</v>
      </c>
      <c r="B47">
        <v>3.5</v>
      </c>
      <c r="C47">
        <v>1592.4</v>
      </c>
      <c r="D47">
        <v>6.2799000000000004E-4</v>
      </c>
      <c r="E47">
        <v>31.452999999999999</v>
      </c>
      <c r="F47">
        <v>31.495000000000001</v>
      </c>
      <c r="G47">
        <v>164.3</v>
      </c>
      <c r="H47">
        <v>130.71</v>
      </c>
      <c r="I47">
        <v>185.4</v>
      </c>
      <c r="J47">
        <v>520.05999999999995</v>
      </c>
      <c r="K47">
        <v>-2.503E-2</v>
      </c>
      <c r="L47">
        <v>3.9994E-4</v>
      </c>
      <c r="M47">
        <v>6.7320000000000005E-2</v>
      </c>
      <c r="N47" t="s">
        <v>237</v>
      </c>
    </row>
    <row r="48" spans="1:14">
      <c r="A48">
        <v>241.51</v>
      </c>
      <c r="B48">
        <v>4</v>
      </c>
      <c r="C48">
        <v>1592.6</v>
      </c>
      <c r="D48">
        <v>6.2788999999999998E-4</v>
      </c>
      <c r="E48">
        <v>31.45</v>
      </c>
      <c r="F48">
        <v>31.497</v>
      </c>
      <c r="G48">
        <v>164.29</v>
      </c>
      <c r="H48">
        <v>130.69999999999999</v>
      </c>
      <c r="I48">
        <v>185.36</v>
      </c>
      <c r="J48">
        <v>520.5</v>
      </c>
      <c r="K48">
        <v>-2.5076999999999999E-2</v>
      </c>
      <c r="L48">
        <v>4.0038999999999998E-4</v>
      </c>
      <c r="M48">
        <v>6.7357E-2</v>
      </c>
      <c r="N48" t="s">
        <v>237</v>
      </c>
    </row>
    <row r="49" spans="1:14">
      <c r="A49">
        <v>241.51</v>
      </c>
      <c r="B49">
        <v>4.5</v>
      </c>
      <c r="C49">
        <v>1592.9</v>
      </c>
      <c r="D49">
        <v>6.2779000000000003E-4</v>
      </c>
      <c r="E49">
        <v>31.446000000000002</v>
      </c>
      <c r="F49">
        <v>31.498999999999999</v>
      </c>
      <c r="G49">
        <v>164.27</v>
      </c>
      <c r="H49">
        <v>130.69999999999999</v>
      </c>
      <c r="I49">
        <v>185.33</v>
      </c>
      <c r="J49">
        <v>520.92999999999995</v>
      </c>
      <c r="K49">
        <v>-2.5124E-2</v>
      </c>
      <c r="L49">
        <v>4.0084000000000002E-4</v>
      </c>
      <c r="M49">
        <v>6.7393999999999996E-2</v>
      </c>
      <c r="N49" t="s">
        <v>237</v>
      </c>
    </row>
    <row r="50" spans="1:14">
      <c r="A50">
        <v>241.51</v>
      </c>
      <c r="B50">
        <v>5</v>
      </c>
      <c r="C50">
        <v>1593.2</v>
      </c>
      <c r="D50">
        <v>6.2768000000000003E-4</v>
      </c>
      <c r="E50">
        <v>31.443000000000001</v>
      </c>
      <c r="F50">
        <v>31.501999999999999</v>
      </c>
      <c r="G50">
        <v>164.26</v>
      </c>
      <c r="H50">
        <v>130.69999999999999</v>
      </c>
      <c r="I50">
        <v>185.3</v>
      </c>
      <c r="J50">
        <v>521.36</v>
      </c>
      <c r="K50">
        <v>-2.5170999999999999E-2</v>
      </c>
      <c r="L50">
        <v>4.0128000000000001E-4</v>
      </c>
      <c r="M50">
        <v>6.7431000000000005E-2</v>
      </c>
      <c r="N50" t="s">
        <v>237</v>
      </c>
    </row>
    <row r="51" spans="1:14">
      <c r="A51">
        <v>241.51</v>
      </c>
      <c r="B51">
        <v>5.5</v>
      </c>
      <c r="C51">
        <v>1593.4</v>
      </c>
      <c r="D51">
        <v>6.2757999999999998E-4</v>
      </c>
      <c r="E51">
        <v>31.439</v>
      </c>
      <c r="F51">
        <v>31.504000000000001</v>
      </c>
      <c r="G51">
        <v>164.24</v>
      </c>
      <c r="H51">
        <v>130.69999999999999</v>
      </c>
      <c r="I51">
        <v>185.26</v>
      </c>
      <c r="J51">
        <v>521.79999999999995</v>
      </c>
      <c r="K51">
        <v>-2.5217E-2</v>
      </c>
      <c r="L51">
        <v>4.0172999999999999E-4</v>
      </c>
      <c r="M51">
        <v>6.7468E-2</v>
      </c>
      <c r="N51" t="s">
        <v>237</v>
      </c>
    </row>
    <row r="52" spans="1:14">
      <c r="A52">
        <v>241.51</v>
      </c>
      <c r="B52">
        <v>6</v>
      </c>
      <c r="C52">
        <v>1593.7</v>
      </c>
      <c r="D52">
        <v>6.2748000000000003E-4</v>
      </c>
      <c r="E52">
        <v>31.436</v>
      </c>
      <c r="F52">
        <v>31.506</v>
      </c>
      <c r="G52">
        <v>164.23</v>
      </c>
      <c r="H52">
        <v>130.69999999999999</v>
      </c>
      <c r="I52">
        <v>185.23</v>
      </c>
      <c r="J52">
        <v>522.23</v>
      </c>
      <c r="K52">
        <v>-2.5263000000000001E-2</v>
      </c>
      <c r="L52">
        <v>4.0217999999999997E-4</v>
      </c>
      <c r="M52">
        <v>6.7503999999999995E-2</v>
      </c>
      <c r="N52" t="s">
        <v>237</v>
      </c>
    </row>
    <row r="53" spans="1:14">
      <c r="A53">
        <v>241.51</v>
      </c>
      <c r="B53">
        <v>6.5</v>
      </c>
      <c r="C53">
        <v>1593.9</v>
      </c>
      <c r="D53">
        <v>6.2737999999999997E-4</v>
      </c>
      <c r="E53">
        <v>31.431999999999999</v>
      </c>
      <c r="F53">
        <v>31.509</v>
      </c>
      <c r="G53">
        <v>164.21</v>
      </c>
      <c r="H53">
        <v>130.69</v>
      </c>
      <c r="I53">
        <v>185.2</v>
      </c>
      <c r="J53">
        <v>522.66</v>
      </c>
      <c r="K53">
        <v>-2.5309000000000002E-2</v>
      </c>
      <c r="L53">
        <v>4.0263000000000001E-4</v>
      </c>
      <c r="M53">
        <v>6.7541000000000004E-2</v>
      </c>
      <c r="N53" t="s">
        <v>237</v>
      </c>
    </row>
    <row r="54" spans="1:14">
      <c r="A54">
        <v>241.51</v>
      </c>
      <c r="B54">
        <v>7</v>
      </c>
      <c r="C54">
        <v>1594.2</v>
      </c>
      <c r="D54">
        <v>6.2726999999999998E-4</v>
      </c>
      <c r="E54">
        <v>31.428000000000001</v>
      </c>
      <c r="F54">
        <v>31.510999999999999</v>
      </c>
      <c r="G54">
        <v>164.2</v>
      </c>
      <c r="H54">
        <v>130.69</v>
      </c>
      <c r="I54">
        <v>185.16</v>
      </c>
      <c r="J54">
        <v>523.09</v>
      </c>
      <c r="K54">
        <v>-2.5354999999999999E-2</v>
      </c>
      <c r="L54">
        <v>4.0307E-4</v>
      </c>
      <c r="M54">
        <v>6.7577999999999999E-2</v>
      </c>
      <c r="N54" t="s">
        <v>237</v>
      </c>
    </row>
    <row r="55" spans="1:14">
      <c r="A55">
        <v>241.51</v>
      </c>
      <c r="B55">
        <v>7.5</v>
      </c>
      <c r="C55">
        <v>1594.5</v>
      </c>
      <c r="D55">
        <v>6.2717000000000003E-4</v>
      </c>
      <c r="E55">
        <v>31.425000000000001</v>
      </c>
      <c r="F55">
        <v>31.513000000000002</v>
      </c>
      <c r="G55">
        <v>164.18</v>
      </c>
      <c r="H55">
        <v>130.69</v>
      </c>
      <c r="I55">
        <v>185.13</v>
      </c>
      <c r="J55">
        <v>523.52</v>
      </c>
      <c r="K55">
        <v>-2.5401E-2</v>
      </c>
      <c r="L55">
        <v>4.0351999999999999E-4</v>
      </c>
      <c r="M55">
        <v>6.7613999999999994E-2</v>
      </c>
      <c r="N55" t="s">
        <v>237</v>
      </c>
    </row>
    <row r="56" spans="1:14">
      <c r="A56">
        <v>241.51</v>
      </c>
      <c r="B56">
        <v>8</v>
      </c>
      <c r="C56">
        <v>1594.7</v>
      </c>
      <c r="D56">
        <v>6.2706999999999997E-4</v>
      </c>
      <c r="E56">
        <v>31.420999999999999</v>
      </c>
      <c r="F56">
        <v>31.515999999999998</v>
      </c>
      <c r="G56">
        <v>164.17</v>
      </c>
      <c r="H56">
        <v>130.69</v>
      </c>
      <c r="I56">
        <v>185.1</v>
      </c>
      <c r="J56">
        <v>523.95000000000005</v>
      </c>
      <c r="K56">
        <v>-2.5446E-2</v>
      </c>
      <c r="L56">
        <v>4.0397000000000002E-4</v>
      </c>
      <c r="M56">
        <v>6.7651000000000003E-2</v>
      </c>
      <c r="N56" t="s">
        <v>237</v>
      </c>
    </row>
    <row r="57" spans="1:14">
      <c r="A57">
        <v>241.51</v>
      </c>
      <c r="B57">
        <v>8.5</v>
      </c>
      <c r="C57">
        <v>1595</v>
      </c>
      <c r="D57">
        <v>6.2697000000000002E-4</v>
      </c>
      <c r="E57">
        <v>31.417999999999999</v>
      </c>
      <c r="F57">
        <v>31.518000000000001</v>
      </c>
      <c r="G57">
        <v>164.15</v>
      </c>
      <c r="H57">
        <v>130.69</v>
      </c>
      <c r="I57">
        <v>185.07</v>
      </c>
      <c r="J57">
        <v>524.37</v>
      </c>
      <c r="K57">
        <v>-2.5492000000000001E-2</v>
      </c>
      <c r="L57">
        <v>4.0442000000000001E-4</v>
      </c>
      <c r="M57">
        <v>6.7686999999999997E-2</v>
      </c>
      <c r="N57" t="s">
        <v>237</v>
      </c>
    </row>
    <row r="58" spans="1:14">
      <c r="A58">
        <v>241.51</v>
      </c>
      <c r="B58">
        <v>9</v>
      </c>
      <c r="C58">
        <v>1595.2</v>
      </c>
      <c r="D58">
        <v>6.2686999999999997E-4</v>
      </c>
      <c r="E58">
        <v>31.414000000000001</v>
      </c>
      <c r="F58">
        <v>31.52</v>
      </c>
      <c r="G58">
        <v>164.14</v>
      </c>
      <c r="H58">
        <v>130.68</v>
      </c>
      <c r="I58">
        <v>185.03</v>
      </c>
      <c r="J58">
        <v>524.79999999999995</v>
      </c>
      <c r="K58">
        <v>-2.5537000000000001E-2</v>
      </c>
      <c r="L58">
        <v>4.0486E-4</v>
      </c>
      <c r="M58">
        <v>6.7724000000000006E-2</v>
      </c>
      <c r="N58" t="s">
        <v>237</v>
      </c>
    </row>
    <row r="59" spans="1:14">
      <c r="A59">
        <v>241.51</v>
      </c>
      <c r="B59">
        <v>9.5</v>
      </c>
      <c r="C59">
        <v>1595.5</v>
      </c>
      <c r="D59">
        <v>6.2677000000000002E-4</v>
      </c>
      <c r="E59">
        <v>31.411000000000001</v>
      </c>
      <c r="F59">
        <v>31.523</v>
      </c>
      <c r="G59">
        <v>164.12</v>
      </c>
      <c r="H59">
        <v>130.68</v>
      </c>
      <c r="I59">
        <v>185</v>
      </c>
      <c r="J59">
        <v>525.23</v>
      </c>
      <c r="K59">
        <v>-2.5582000000000001E-2</v>
      </c>
      <c r="L59">
        <v>4.0530999999999998E-4</v>
      </c>
      <c r="M59">
        <v>6.7760000000000001E-2</v>
      </c>
      <c r="N59" t="s">
        <v>237</v>
      </c>
    </row>
    <row r="60" spans="1:14">
      <c r="A60">
        <v>241.51</v>
      </c>
      <c r="B60">
        <v>10</v>
      </c>
      <c r="C60">
        <v>1595.7</v>
      </c>
      <c r="D60">
        <v>6.2666999999999996E-4</v>
      </c>
      <c r="E60">
        <v>31.407</v>
      </c>
      <c r="F60">
        <v>31.524999999999999</v>
      </c>
      <c r="G60">
        <v>164.11</v>
      </c>
      <c r="H60">
        <v>130.68</v>
      </c>
      <c r="I60">
        <v>184.97</v>
      </c>
      <c r="J60">
        <v>525.65</v>
      </c>
      <c r="K60">
        <v>-2.5625999999999999E-2</v>
      </c>
      <c r="L60">
        <v>4.0576000000000002E-4</v>
      </c>
      <c r="M60">
        <v>6.7795999999999995E-2</v>
      </c>
      <c r="N60" t="s">
        <v>237</v>
      </c>
    </row>
    <row r="61" spans="1:14">
      <c r="A61">
        <v>276.02</v>
      </c>
      <c r="B61">
        <v>1</v>
      </c>
      <c r="C61">
        <v>8.4290000000000003</v>
      </c>
      <c r="D61">
        <v>0.11864</v>
      </c>
      <c r="E61">
        <v>53.603000000000002</v>
      </c>
      <c r="F61">
        <v>55.834000000000003</v>
      </c>
      <c r="G61">
        <v>265.76</v>
      </c>
      <c r="H61">
        <v>134.31</v>
      </c>
      <c r="I61">
        <v>143.96</v>
      </c>
      <c r="J61">
        <v>111.12</v>
      </c>
      <c r="K61">
        <v>1.6906000000000001</v>
      </c>
      <c r="L61">
        <v>1.1539000000000001E-5</v>
      </c>
      <c r="M61">
        <v>1.051E-2</v>
      </c>
      <c r="N61" t="s">
        <v>238</v>
      </c>
    </row>
    <row r="62" spans="1:14">
      <c r="A62">
        <v>276.02</v>
      </c>
      <c r="B62">
        <v>1.5</v>
      </c>
      <c r="C62">
        <v>12.837999999999999</v>
      </c>
      <c r="D62">
        <v>7.7892000000000003E-2</v>
      </c>
      <c r="E62">
        <v>53.512999999999998</v>
      </c>
      <c r="F62">
        <v>55.71</v>
      </c>
      <c r="G62">
        <v>262.06</v>
      </c>
      <c r="H62">
        <v>135.09</v>
      </c>
      <c r="I62">
        <v>145.55000000000001</v>
      </c>
      <c r="J62">
        <v>109.65</v>
      </c>
      <c r="K62">
        <v>1.7437</v>
      </c>
      <c r="L62">
        <v>1.1535999999999999E-5</v>
      </c>
      <c r="M62">
        <v>1.0515999999999999E-2</v>
      </c>
      <c r="N62" t="s">
        <v>238</v>
      </c>
    </row>
    <row r="63" spans="1:14">
      <c r="A63">
        <v>276.02</v>
      </c>
      <c r="B63">
        <v>2</v>
      </c>
      <c r="C63">
        <v>17.396000000000001</v>
      </c>
      <c r="D63">
        <v>5.7485000000000001E-2</v>
      </c>
      <c r="E63">
        <v>53.417999999999999</v>
      </c>
      <c r="F63">
        <v>55.58</v>
      </c>
      <c r="G63">
        <v>259.31</v>
      </c>
      <c r="H63">
        <v>135.94</v>
      </c>
      <c r="I63">
        <v>147.34</v>
      </c>
      <c r="J63">
        <v>108.1</v>
      </c>
      <c r="K63">
        <v>1.8006</v>
      </c>
      <c r="L63">
        <v>1.1537E-5</v>
      </c>
      <c r="M63">
        <v>1.0526000000000001E-2</v>
      </c>
      <c r="N63" t="s">
        <v>238</v>
      </c>
    </row>
    <row r="64" spans="1:14">
      <c r="A64">
        <v>276.02</v>
      </c>
      <c r="B64">
        <v>2.5</v>
      </c>
      <c r="C64">
        <v>22.119</v>
      </c>
      <c r="D64">
        <v>4.5211000000000001E-2</v>
      </c>
      <c r="E64">
        <v>53.319000000000003</v>
      </c>
      <c r="F64">
        <v>55.444000000000003</v>
      </c>
      <c r="G64">
        <v>257.08999999999997</v>
      </c>
      <c r="H64">
        <v>136.88</v>
      </c>
      <c r="I64">
        <v>149.34</v>
      </c>
      <c r="J64">
        <v>106.48</v>
      </c>
      <c r="K64">
        <v>1.8619000000000001</v>
      </c>
      <c r="L64">
        <v>1.1544E-5</v>
      </c>
      <c r="M64">
        <v>1.0538E-2</v>
      </c>
      <c r="N64" t="s">
        <v>238</v>
      </c>
    </row>
    <row r="65" spans="1:14">
      <c r="A65">
        <v>276.02</v>
      </c>
      <c r="B65">
        <v>3</v>
      </c>
      <c r="C65">
        <v>27.027000000000001</v>
      </c>
      <c r="D65">
        <v>3.6999999999999998E-2</v>
      </c>
      <c r="E65">
        <v>53.213999999999999</v>
      </c>
      <c r="F65">
        <v>55.301000000000002</v>
      </c>
      <c r="G65">
        <v>255.18</v>
      </c>
      <c r="H65">
        <v>137.9</v>
      </c>
      <c r="I65">
        <v>151.61000000000001</v>
      </c>
      <c r="J65">
        <v>104.76</v>
      </c>
      <c r="K65">
        <v>1.9281999999999999</v>
      </c>
      <c r="L65">
        <v>1.1557E-5</v>
      </c>
      <c r="M65">
        <v>1.0555E-2</v>
      </c>
      <c r="N65" t="s">
        <v>238</v>
      </c>
    </row>
    <row r="66" spans="1:14">
      <c r="A66">
        <v>276.02</v>
      </c>
      <c r="B66">
        <v>3.5</v>
      </c>
      <c r="C66">
        <v>32.145000000000003</v>
      </c>
      <c r="D66">
        <v>3.1109000000000001E-2</v>
      </c>
      <c r="E66">
        <v>53.103999999999999</v>
      </c>
      <c r="F66">
        <v>55.151000000000003</v>
      </c>
      <c r="G66">
        <v>253.48</v>
      </c>
      <c r="H66">
        <v>139.02000000000001</v>
      </c>
      <c r="I66">
        <v>154.19999999999999</v>
      </c>
      <c r="J66">
        <v>102.95</v>
      </c>
      <c r="K66">
        <v>2.0007000000000001</v>
      </c>
      <c r="L66">
        <v>1.1576000000000001E-5</v>
      </c>
      <c r="M66">
        <v>1.0577E-2</v>
      </c>
      <c r="N66" t="s">
        <v>238</v>
      </c>
    </row>
    <row r="67" spans="1:14">
      <c r="A67">
        <v>276.02</v>
      </c>
      <c r="B67">
        <v>4</v>
      </c>
      <c r="C67">
        <v>37.503999999999998</v>
      </c>
      <c r="D67">
        <v>2.6664E-2</v>
      </c>
      <c r="E67">
        <v>52.987000000000002</v>
      </c>
      <c r="F67">
        <v>54.993000000000002</v>
      </c>
      <c r="G67">
        <v>251.93</v>
      </c>
      <c r="H67">
        <v>140.25</v>
      </c>
      <c r="I67">
        <v>157.18</v>
      </c>
      <c r="J67">
        <v>101.02</v>
      </c>
      <c r="K67">
        <v>2.0802999999999998</v>
      </c>
      <c r="L67">
        <v>1.1602E-5</v>
      </c>
      <c r="M67">
        <v>1.0606000000000001E-2</v>
      </c>
      <c r="N67" t="s">
        <v>238</v>
      </c>
    </row>
    <row r="68" spans="1:14">
      <c r="A68">
        <v>276.02</v>
      </c>
      <c r="B68">
        <v>4.5</v>
      </c>
      <c r="C68">
        <v>43.142000000000003</v>
      </c>
      <c r="D68">
        <v>2.3179000000000002E-2</v>
      </c>
      <c r="E68">
        <v>52.863</v>
      </c>
      <c r="F68">
        <v>54.823999999999998</v>
      </c>
      <c r="G68">
        <v>250.47</v>
      </c>
      <c r="H68">
        <v>141.61000000000001</v>
      </c>
      <c r="I68">
        <v>160.65</v>
      </c>
      <c r="J68">
        <v>98.956000000000003</v>
      </c>
      <c r="K68">
        <v>2.1688999999999998</v>
      </c>
      <c r="L68">
        <v>1.1636E-5</v>
      </c>
      <c r="M68">
        <v>1.0643E-2</v>
      </c>
      <c r="N68" t="s">
        <v>238</v>
      </c>
    </row>
    <row r="69" spans="1:14">
      <c r="A69">
        <v>276.02</v>
      </c>
      <c r="B69">
        <v>4.5442999999999998</v>
      </c>
      <c r="C69">
        <v>43.656999999999996</v>
      </c>
      <c r="D69">
        <v>2.2905999999999999E-2</v>
      </c>
      <c r="E69">
        <v>52.850999999999999</v>
      </c>
      <c r="F69">
        <v>54.808</v>
      </c>
      <c r="G69">
        <v>250.34</v>
      </c>
      <c r="H69">
        <v>141.74</v>
      </c>
      <c r="I69">
        <v>160.99</v>
      </c>
      <c r="J69">
        <v>98.766000000000005</v>
      </c>
      <c r="K69">
        <v>2.1772</v>
      </c>
      <c r="L69">
        <v>1.1639E-5</v>
      </c>
      <c r="M69">
        <v>1.0647E-2</v>
      </c>
      <c r="N69" t="s">
        <v>238</v>
      </c>
    </row>
    <row r="70" spans="1:14">
      <c r="A70">
        <v>276.02</v>
      </c>
      <c r="B70">
        <v>4.5442999999999998</v>
      </c>
      <c r="C70">
        <v>1441</v>
      </c>
      <c r="D70">
        <v>6.9397999999999997E-4</v>
      </c>
      <c r="E70">
        <v>38.125</v>
      </c>
      <c r="F70">
        <v>38.185000000000002</v>
      </c>
      <c r="G70">
        <v>190.12</v>
      </c>
      <c r="H70">
        <v>142.1</v>
      </c>
      <c r="I70">
        <v>203.45</v>
      </c>
      <c r="J70">
        <v>377.24</v>
      </c>
      <c r="K70">
        <v>-3.0837E-3</v>
      </c>
      <c r="L70">
        <v>2.3138E-4</v>
      </c>
      <c r="M70">
        <v>5.3005999999999998E-2</v>
      </c>
      <c r="N70" t="s">
        <v>237</v>
      </c>
    </row>
    <row r="71" spans="1:14">
      <c r="A71">
        <v>276.02</v>
      </c>
      <c r="B71">
        <v>5</v>
      </c>
      <c r="C71">
        <v>1441.4</v>
      </c>
      <c r="D71">
        <v>6.9375999999999997E-4</v>
      </c>
      <c r="E71">
        <v>38.119999999999997</v>
      </c>
      <c r="F71">
        <v>38.185000000000002</v>
      </c>
      <c r="G71">
        <v>190.1</v>
      </c>
      <c r="H71">
        <v>142.09</v>
      </c>
      <c r="I71">
        <v>203.36</v>
      </c>
      <c r="J71">
        <v>377.86</v>
      </c>
      <c r="K71">
        <v>-3.235E-3</v>
      </c>
      <c r="L71">
        <v>2.3174E-4</v>
      </c>
      <c r="M71">
        <v>5.3054999999999998E-2</v>
      </c>
      <c r="N71" t="s">
        <v>237</v>
      </c>
    </row>
    <row r="72" spans="1:14">
      <c r="A72">
        <v>276.02</v>
      </c>
      <c r="B72">
        <v>5.5</v>
      </c>
      <c r="C72">
        <v>1441.9</v>
      </c>
      <c r="D72">
        <v>6.9351999999999999E-4</v>
      </c>
      <c r="E72">
        <v>38.113999999999997</v>
      </c>
      <c r="F72">
        <v>38.185000000000002</v>
      </c>
      <c r="G72">
        <v>190.07</v>
      </c>
      <c r="H72">
        <v>142.08000000000001</v>
      </c>
      <c r="I72">
        <v>203.26</v>
      </c>
      <c r="J72">
        <v>378.53</v>
      </c>
      <c r="K72">
        <v>-3.3996E-3</v>
      </c>
      <c r="L72">
        <v>2.3211999999999999E-4</v>
      </c>
      <c r="M72">
        <v>5.3109000000000003E-2</v>
      </c>
      <c r="N72" t="s">
        <v>237</v>
      </c>
    </row>
    <row r="73" spans="1:14">
      <c r="A73">
        <v>276.02</v>
      </c>
      <c r="B73">
        <v>6</v>
      </c>
      <c r="C73">
        <v>1442.4</v>
      </c>
      <c r="D73">
        <v>6.9328E-4</v>
      </c>
      <c r="E73">
        <v>38.107999999999997</v>
      </c>
      <c r="F73">
        <v>38.186</v>
      </c>
      <c r="G73">
        <v>190.05</v>
      </c>
      <c r="H73">
        <v>142.07</v>
      </c>
      <c r="I73">
        <v>203.17</v>
      </c>
      <c r="J73">
        <v>379.2</v>
      </c>
      <c r="K73">
        <v>-3.5628000000000001E-3</v>
      </c>
      <c r="L73">
        <v>2.3251000000000001E-4</v>
      </c>
      <c r="M73">
        <v>5.3163000000000002E-2</v>
      </c>
      <c r="N73" t="s">
        <v>237</v>
      </c>
    </row>
    <row r="74" spans="1:14">
      <c r="A74">
        <v>276.02</v>
      </c>
      <c r="B74">
        <v>6.5</v>
      </c>
      <c r="C74">
        <v>1442.9</v>
      </c>
      <c r="D74">
        <v>6.9304000000000002E-4</v>
      </c>
      <c r="E74">
        <v>38.100999999999999</v>
      </c>
      <c r="F74">
        <v>38.186</v>
      </c>
      <c r="G74">
        <v>190.03</v>
      </c>
      <c r="H74">
        <v>142.06</v>
      </c>
      <c r="I74">
        <v>203.07</v>
      </c>
      <c r="J74">
        <v>379.87</v>
      </c>
      <c r="K74">
        <v>-3.7245999999999998E-3</v>
      </c>
      <c r="L74">
        <v>2.3289E-4</v>
      </c>
      <c r="M74">
        <v>5.3217E-2</v>
      </c>
      <c r="N74" t="s">
        <v>237</v>
      </c>
    </row>
    <row r="75" spans="1:14">
      <c r="A75">
        <v>276.02</v>
      </c>
      <c r="B75">
        <v>7</v>
      </c>
      <c r="C75">
        <v>1443.4</v>
      </c>
      <c r="D75">
        <v>6.9280000000000003E-4</v>
      </c>
      <c r="E75">
        <v>38.094999999999999</v>
      </c>
      <c r="F75">
        <v>38.186</v>
      </c>
      <c r="G75">
        <v>190.01</v>
      </c>
      <c r="H75">
        <v>142.05000000000001</v>
      </c>
      <c r="I75">
        <v>202.97</v>
      </c>
      <c r="J75">
        <v>380.53</v>
      </c>
      <c r="K75">
        <v>-3.8850999999999998E-3</v>
      </c>
      <c r="L75">
        <v>2.3327999999999999E-4</v>
      </c>
      <c r="M75">
        <v>5.3270999999999999E-2</v>
      </c>
      <c r="N75" t="s">
        <v>237</v>
      </c>
    </row>
    <row r="76" spans="1:14">
      <c r="A76">
        <v>276.02</v>
      </c>
      <c r="B76">
        <v>7.5</v>
      </c>
      <c r="C76">
        <v>1443.9</v>
      </c>
      <c r="D76">
        <v>6.9256000000000005E-4</v>
      </c>
      <c r="E76">
        <v>38.088999999999999</v>
      </c>
      <c r="F76">
        <v>38.186999999999998</v>
      </c>
      <c r="G76">
        <v>189.98</v>
      </c>
      <c r="H76">
        <v>142.04</v>
      </c>
      <c r="I76">
        <v>202.88</v>
      </c>
      <c r="J76">
        <v>381.19</v>
      </c>
      <c r="K76">
        <v>-4.0442000000000004E-3</v>
      </c>
      <c r="L76">
        <v>2.3366000000000001E-4</v>
      </c>
      <c r="M76">
        <v>5.3324000000000003E-2</v>
      </c>
      <c r="N76" t="s">
        <v>237</v>
      </c>
    </row>
    <row r="77" spans="1:14">
      <c r="A77">
        <v>276.02</v>
      </c>
      <c r="B77">
        <v>8</v>
      </c>
      <c r="C77">
        <v>1444.4</v>
      </c>
      <c r="D77">
        <v>6.9233000000000001E-4</v>
      </c>
      <c r="E77">
        <v>38.082999999999998</v>
      </c>
      <c r="F77">
        <v>38.186999999999998</v>
      </c>
      <c r="G77">
        <v>189.96</v>
      </c>
      <c r="H77">
        <v>142.03</v>
      </c>
      <c r="I77">
        <v>202.78</v>
      </c>
      <c r="J77">
        <v>381.86</v>
      </c>
      <c r="K77">
        <v>-4.202E-3</v>
      </c>
      <c r="L77">
        <v>2.3404E-4</v>
      </c>
      <c r="M77">
        <v>5.3378000000000002E-2</v>
      </c>
      <c r="N77" t="s">
        <v>237</v>
      </c>
    </row>
    <row r="78" spans="1:14">
      <c r="A78">
        <v>276.02</v>
      </c>
      <c r="B78">
        <v>8.5</v>
      </c>
      <c r="C78">
        <v>1444.9</v>
      </c>
      <c r="D78">
        <v>6.9209999999999996E-4</v>
      </c>
      <c r="E78">
        <v>38.076999999999998</v>
      </c>
      <c r="F78">
        <v>38.188000000000002</v>
      </c>
      <c r="G78">
        <v>189.94</v>
      </c>
      <c r="H78">
        <v>142.02000000000001</v>
      </c>
      <c r="I78">
        <v>202.69</v>
      </c>
      <c r="J78">
        <v>382.51</v>
      </c>
      <c r="K78">
        <v>-4.3585000000000004E-3</v>
      </c>
      <c r="L78">
        <v>2.3442E-4</v>
      </c>
      <c r="M78">
        <v>5.3430999999999999E-2</v>
      </c>
      <c r="N78" t="s">
        <v>237</v>
      </c>
    </row>
    <row r="79" spans="1:14">
      <c r="A79">
        <v>276.02</v>
      </c>
      <c r="B79">
        <v>9</v>
      </c>
      <c r="C79">
        <v>1445.4</v>
      </c>
      <c r="D79">
        <v>6.9185999999999998E-4</v>
      </c>
      <c r="E79">
        <v>38.070999999999998</v>
      </c>
      <c r="F79">
        <v>38.188000000000002</v>
      </c>
      <c r="G79">
        <v>189.92</v>
      </c>
      <c r="H79">
        <v>142.01</v>
      </c>
      <c r="I79">
        <v>202.6</v>
      </c>
      <c r="J79">
        <v>383.17</v>
      </c>
      <c r="K79">
        <v>-4.5138000000000001E-3</v>
      </c>
      <c r="L79">
        <v>2.3481000000000001E-4</v>
      </c>
      <c r="M79">
        <v>5.3483999999999997E-2</v>
      </c>
      <c r="N79" t="s">
        <v>237</v>
      </c>
    </row>
    <row r="80" spans="1:14">
      <c r="A80">
        <v>276.02</v>
      </c>
      <c r="B80">
        <v>9.5</v>
      </c>
      <c r="C80">
        <v>1445.9</v>
      </c>
      <c r="D80">
        <v>6.9163000000000004E-4</v>
      </c>
      <c r="E80">
        <v>38.064999999999998</v>
      </c>
      <c r="F80">
        <v>38.189</v>
      </c>
      <c r="G80">
        <v>189.9</v>
      </c>
      <c r="H80">
        <v>142</v>
      </c>
      <c r="I80">
        <v>202.51</v>
      </c>
      <c r="J80">
        <v>383.82</v>
      </c>
      <c r="K80">
        <v>-4.6677000000000003E-3</v>
      </c>
      <c r="L80">
        <v>2.3519E-4</v>
      </c>
      <c r="M80">
        <v>5.3537000000000001E-2</v>
      </c>
      <c r="N80" t="s">
        <v>237</v>
      </c>
    </row>
    <row r="81" spans="1:14">
      <c r="A81">
        <v>276.02</v>
      </c>
      <c r="B81">
        <v>10</v>
      </c>
      <c r="C81">
        <v>1446.3</v>
      </c>
      <c r="D81">
        <v>6.914E-4</v>
      </c>
      <c r="E81">
        <v>38.058999999999997</v>
      </c>
      <c r="F81">
        <v>38.189</v>
      </c>
      <c r="G81">
        <v>189.87</v>
      </c>
      <c r="H81">
        <v>141.99</v>
      </c>
      <c r="I81">
        <v>202.42</v>
      </c>
      <c r="J81">
        <v>384.47</v>
      </c>
      <c r="K81">
        <v>-4.8203999999999999E-3</v>
      </c>
      <c r="L81">
        <v>2.3557E-4</v>
      </c>
      <c r="M81">
        <v>5.3589999999999999E-2</v>
      </c>
      <c r="N81" t="s">
        <v>237</v>
      </c>
    </row>
    <row r="82" spans="1:14">
      <c r="A82">
        <v>310.52</v>
      </c>
      <c r="B82">
        <v>1</v>
      </c>
      <c r="C82">
        <v>7.4173</v>
      </c>
      <c r="D82">
        <v>0.13482</v>
      </c>
      <c r="E82">
        <v>58.421999999999997</v>
      </c>
      <c r="F82">
        <v>60.957000000000001</v>
      </c>
      <c r="G82">
        <v>283.24</v>
      </c>
      <c r="H82">
        <v>143.94999999999999</v>
      </c>
      <c r="I82">
        <v>153.07</v>
      </c>
      <c r="J82">
        <v>118.62</v>
      </c>
      <c r="K82">
        <v>1.1027</v>
      </c>
      <c r="L82">
        <v>1.3012E-5</v>
      </c>
      <c r="M82">
        <v>1.3199000000000001E-2</v>
      </c>
      <c r="N82" t="s">
        <v>238</v>
      </c>
    </row>
    <row r="83" spans="1:14">
      <c r="A83">
        <v>310.52</v>
      </c>
      <c r="B83">
        <v>1.5</v>
      </c>
      <c r="C83">
        <v>11.233000000000001</v>
      </c>
      <c r="D83">
        <v>8.9024000000000006E-2</v>
      </c>
      <c r="E83">
        <v>58.360999999999997</v>
      </c>
      <c r="F83">
        <v>60.872</v>
      </c>
      <c r="G83">
        <v>279.67</v>
      </c>
      <c r="H83">
        <v>144.30000000000001</v>
      </c>
      <c r="I83">
        <v>153.86000000000001</v>
      </c>
      <c r="J83">
        <v>117.62</v>
      </c>
      <c r="K83">
        <v>1.1220000000000001</v>
      </c>
      <c r="L83">
        <v>1.3020000000000001E-5</v>
      </c>
      <c r="M83">
        <v>1.3207999999999999E-2</v>
      </c>
      <c r="N83" t="s">
        <v>238</v>
      </c>
    </row>
    <row r="84" spans="1:14">
      <c r="A84">
        <v>310.52</v>
      </c>
      <c r="B84">
        <v>2</v>
      </c>
      <c r="C84">
        <v>15.125</v>
      </c>
      <c r="D84">
        <v>6.6114000000000006E-2</v>
      </c>
      <c r="E84">
        <v>58.298000000000002</v>
      </c>
      <c r="F84">
        <v>60.783999999999999</v>
      </c>
      <c r="G84">
        <v>277.07</v>
      </c>
      <c r="H84">
        <v>144.66999999999999</v>
      </c>
      <c r="I84">
        <v>154.71</v>
      </c>
      <c r="J84">
        <v>116.6</v>
      </c>
      <c r="K84">
        <v>1.1420999999999999</v>
      </c>
      <c r="L84">
        <v>1.3030999999999999E-5</v>
      </c>
      <c r="M84">
        <v>1.3218000000000001E-2</v>
      </c>
      <c r="N84" t="s">
        <v>238</v>
      </c>
    </row>
    <row r="85" spans="1:14">
      <c r="A85">
        <v>310.52</v>
      </c>
      <c r="B85">
        <v>2.5</v>
      </c>
      <c r="C85">
        <v>19.100000000000001</v>
      </c>
      <c r="D85">
        <v>5.2356E-2</v>
      </c>
      <c r="E85">
        <v>58.234000000000002</v>
      </c>
      <c r="F85">
        <v>60.695</v>
      </c>
      <c r="G85">
        <v>275.01</v>
      </c>
      <c r="H85">
        <v>145.05000000000001</v>
      </c>
      <c r="I85">
        <v>155.61000000000001</v>
      </c>
      <c r="J85">
        <v>115.56</v>
      </c>
      <c r="K85">
        <v>1.163</v>
      </c>
      <c r="L85">
        <v>1.3046E-5</v>
      </c>
      <c r="M85">
        <v>1.323E-2</v>
      </c>
      <c r="N85" t="s">
        <v>238</v>
      </c>
    </row>
    <row r="86" spans="1:14">
      <c r="A86">
        <v>310.52</v>
      </c>
      <c r="B86">
        <v>3</v>
      </c>
      <c r="C86">
        <v>23.161999999999999</v>
      </c>
      <c r="D86">
        <v>4.3174999999999998E-2</v>
      </c>
      <c r="E86">
        <v>58.167999999999999</v>
      </c>
      <c r="F86">
        <v>60.603000000000002</v>
      </c>
      <c r="G86">
        <v>273.27999999999997</v>
      </c>
      <c r="H86">
        <v>145.44999999999999</v>
      </c>
      <c r="I86">
        <v>156.57</v>
      </c>
      <c r="J86">
        <v>114.48</v>
      </c>
      <c r="K86">
        <v>1.1849000000000001</v>
      </c>
      <c r="L86">
        <v>1.3063E-5</v>
      </c>
      <c r="M86">
        <v>1.3243E-2</v>
      </c>
      <c r="N86" t="s">
        <v>238</v>
      </c>
    </row>
    <row r="87" spans="1:14">
      <c r="A87">
        <v>310.52</v>
      </c>
      <c r="B87">
        <v>3.5</v>
      </c>
      <c r="C87">
        <v>27.315999999999999</v>
      </c>
      <c r="D87">
        <v>3.6608000000000002E-2</v>
      </c>
      <c r="E87">
        <v>58.1</v>
      </c>
      <c r="F87">
        <v>60.509</v>
      </c>
      <c r="G87">
        <v>271.77</v>
      </c>
      <c r="H87">
        <v>145.86000000000001</v>
      </c>
      <c r="I87">
        <v>157.6</v>
      </c>
      <c r="J87">
        <v>113.37</v>
      </c>
      <c r="K87">
        <v>1.2078</v>
      </c>
      <c r="L87">
        <v>1.3084E-5</v>
      </c>
      <c r="M87">
        <v>1.3258000000000001E-2</v>
      </c>
      <c r="N87" t="s">
        <v>238</v>
      </c>
    </row>
    <row r="88" spans="1:14">
      <c r="A88">
        <v>310.52</v>
      </c>
      <c r="B88">
        <v>4</v>
      </c>
      <c r="C88">
        <v>31.57</v>
      </c>
      <c r="D88">
        <v>3.1675000000000002E-2</v>
      </c>
      <c r="E88">
        <v>58.030999999999999</v>
      </c>
      <c r="F88">
        <v>60.412999999999997</v>
      </c>
      <c r="G88">
        <v>270.43</v>
      </c>
      <c r="H88">
        <v>146.29</v>
      </c>
      <c r="I88">
        <v>158.69999999999999</v>
      </c>
      <c r="J88">
        <v>112.23</v>
      </c>
      <c r="K88">
        <v>1.2317</v>
      </c>
      <c r="L88">
        <v>1.3108999999999999E-5</v>
      </c>
      <c r="M88">
        <v>1.3275E-2</v>
      </c>
      <c r="N88" t="s">
        <v>238</v>
      </c>
    </row>
    <row r="89" spans="1:14">
      <c r="A89">
        <v>310.52</v>
      </c>
      <c r="B89">
        <v>4.5</v>
      </c>
      <c r="C89">
        <v>35.930999999999997</v>
      </c>
      <c r="D89">
        <v>2.7831000000000002E-2</v>
      </c>
      <c r="E89">
        <v>57.959000000000003</v>
      </c>
      <c r="F89">
        <v>60.314</v>
      </c>
      <c r="G89">
        <v>269.20999999999998</v>
      </c>
      <c r="H89">
        <v>146.75</v>
      </c>
      <c r="I89">
        <v>159.88</v>
      </c>
      <c r="J89">
        <v>111.05</v>
      </c>
      <c r="K89">
        <v>1.2568999999999999</v>
      </c>
      <c r="L89">
        <v>1.3137E-5</v>
      </c>
      <c r="M89">
        <v>1.3295E-2</v>
      </c>
      <c r="N89" t="s">
        <v>238</v>
      </c>
    </row>
    <row r="90" spans="1:14">
      <c r="A90">
        <v>310.52</v>
      </c>
      <c r="B90">
        <v>5</v>
      </c>
      <c r="C90">
        <v>40.406999999999996</v>
      </c>
      <c r="D90">
        <v>2.4747999999999999E-2</v>
      </c>
      <c r="E90">
        <v>57.884999999999998</v>
      </c>
      <c r="F90">
        <v>60.212000000000003</v>
      </c>
      <c r="G90">
        <v>268.08999999999997</v>
      </c>
      <c r="H90">
        <v>147.22999999999999</v>
      </c>
      <c r="I90">
        <v>161.15</v>
      </c>
      <c r="J90">
        <v>109.84</v>
      </c>
      <c r="K90">
        <v>1.2835000000000001</v>
      </c>
      <c r="L90">
        <v>1.3169999999999999E-5</v>
      </c>
      <c r="M90">
        <v>1.3317000000000001E-2</v>
      </c>
      <c r="N90" t="s">
        <v>238</v>
      </c>
    </row>
    <row r="91" spans="1:14">
      <c r="A91">
        <v>310.52</v>
      </c>
      <c r="B91">
        <v>5.5</v>
      </c>
      <c r="C91">
        <v>45.006999999999998</v>
      </c>
      <c r="D91">
        <v>2.2218999999999999E-2</v>
      </c>
      <c r="E91">
        <v>57.808999999999997</v>
      </c>
      <c r="F91">
        <v>60.106999999999999</v>
      </c>
      <c r="G91">
        <v>267.04000000000002</v>
      </c>
      <c r="H91">
        <v>147.72</v>
      </c>
      <c r="I91">
        <v>162.53</v>
      </c>
      <c r="J91">
        <v>108.59</v>
      </c>
      <c r="K91">
        <v>1.3113999999999999</v>
      </c>
      <c r="L91">
        <v>1.3206E-5</v>
      </c>
      <c r="M91">
        <v>1.3342E-2</v>
      </c>
      <c r="N91" t="s">
        <v>238</v>
      </c>
    </row>
    <row r="92" spans="1:14">
      <c r="A92">
        <v>310.52</v>
      </c>
      <c r="B92">
        <v>6</v>
      </c>
      <c r="C92">
        <v>49.741999999999997</v>
      </c>
      <c r="D92">
        <v>2.0104E-2</v>
      </c>
      <c r="E92">
        <v>57.731000000000002</v>
      </c>
      <c r="F92">
        <v>59.999000000000002</v>
      </c>
      <c r="G92">
        <v>266.05</v>
      </c>
      <c r="H92">
        <v>148.25</v>
      </c>
      <c r="I92">
        <v>164.01</v>
      </c>
      <c r="J92">
        <v>107.29</v>
      </c>
      <c r="K92">
        <v>1.3411</v>
      </c>
      <c r="L92">
        <v>1.3247999999999999E-5</v>
      </c>
      <c r="M92">
        <v>1.337E-2</v>
      </c>
      <c r="N92" t="s">
        <v>238</v>
      </c>
    </row>
    <row r="93" spans="1:14">
      <c r="A93">
        <v>310.52</v>
      </c>
      <c r="B93">
        <v>6.5</v>
      </c>
      <c r="C93">
        <v>54.622999999999998</v>
      </c>
      <c r="D93">
        <v>1.8307E-2</v>
      </c>
      <c r="E93">
        <v>57.65</v>
      </c>
      <c r="F93">
        <v>59.887</v>
      </c>
      <c r="G93">
        <v>265.11</v>
      </c>
      <c r="H93">
        <v>148.80000000000001</v>
      </c>
      <c r="I93">
        <v>165.64</v>
      </c>
      <c r="J93">
        <v>105.95</v>
      </c>
      <c r="K93">
        <v>1.3725000000000001</v>
      </c>
      <c r="L93">
        <v>1.3294E-5</v>
      </c>
      <c r="M93">
        <v>1.3402000000000001E-2</v>
      </c>
      <c r="N93" t="s">
        <v>238</v>
      </c>
    </row>
    <row r="94" spans="1:14">
      <c r="A94">
        <v>310.52</v>
      </c>
      <c r="B94">
        <v>7</v>
      </c>
      <c r="C94">
        <v>59.664000000000001</v>
      </c>
      <c r="D94">
        <v>1.6761000000000002E-2</v>
      </c>
      <c r="E94">
        <v>57.564999999999998</v>
      </c>
      <c r="F94">
        <v>59.771000000000001</v>
      </c>
      <c r="G94">
        <v>264.20999999999998</v>
      </c>
      <c r="H94">
        <v>149.38</v>
      </c>
      <c r="I94">
        <v>167.41</v>
      </c>
      <c r="J94">
        <v>104.55</v>
      </c>
      <c r="K94">
        <v>1.4058999999999999</v>
      </c>
      <c r="L94">
        <v>1.3345E-5</v>
      </c>
      <c r="M94">
        <v>1.3439E-2</v>
      </c>
      <c r="N94" t="s">
        <v>238</v>
      </c>
    </row>
    <row r="95" spans="1:14">
      <c r="A95">
        <v>310.52</v>
      </c>
      <c r="B95">
        <v>7.5</v>
      </c>
      <c r="C95">
        <v>64.88</v>
      </c>
      <c r="D95">
        <v>1.5413E-2</v>
      </c>
      <c r="E95">
        <v>57.478000000000002</v>
      </c>
      <c r="F95">
        <v>59.652000000000001</v>
      </c>
      <c r="G95">
        <v>263.33999999999997</v>
      </c>
      <c r="H95">
        <v>150</v>
      </c>
      <c r="I95">
        <v>169.35</v>
      </c>
      <c r="J95">
        <v>103.1</v>
      </c>
      <c r="K95">
        <v>1.4417</v>
      </c>
      <c r="L95">
        <v>1.3403E-5</v>
      </c>
      <c r="M95">
        <v>1.3481E-2</v>
      </c>
      <c r="N95" t="s">
        <v>238</v>
      </c>
    </row>
    <row r="96" spans="1:14">
      <c r="A96">
        <v>310.52</v>
      </c>
      <c r="B96">
        <v>8</v>
      </c>
      <c r="C96">
        <v>70.290999999999997</v>
      </c>
      <c r="D96">
        <v>1.4227E-2</v>
      </c>
      <c r="E96">
        <v>57.387</v>
      </c>
      <c r="F96">
        <v>59.527000000000001</v>
      </c>
      <c r="G96">
        <v>262.49</v>
      </c>
      <c r="H96">
        <v>150.65</v>
      </c>
      <c r="I96">
        <v>171.5</v>
      </c>
      <c r="J96">
        <v>101.6</v>
      </c>
      <c r="K96">
        <v>1.48</v>
      </c>
      <c r="L96">
        <v>1.3467E-5</v>
      </c>
      <c r="M96">
        <v>1.3528999999999999E-2</v>
      </c>
      <c r="N96" t="s">
        <v>238</v>
      </c>
    </row>
    <row r="97" spans="1:14">
      <c r="A97">
        <v>310.52</v>
      </c>
      <c r="B97">
        <v>8.5</v>
      </c>
      <c r="C97">
        <v>75.917000000000002</v>
      </c>
      <c r="D97">
        <v>1.3172E-2</v>
      </c>
      <c r="E97">
        <v>57.292000000000002</v>
      </c>
      <c r="F97">
        <v>59.398000000000003</v>
      </c>
      <c r="G97">
        <v>261.66000000000003</v>
      </c>
      <c r="H97">
        <v>151.34</v>
      </c>
      <c r="I97">
        <v>173.89</v>
      </c>
      <c r="J97">
        <v>100.02</v>
      </c>
      <c r="K97">
        <v>1.5214000000000001</v>
      </c>
      <c r="L97">
        <v>1.3536999999999999E-5</v>
      </c>
      <c r="M97">
        <v>1.3584000000000001E-2</v>
      </c>
      <c r="N97" t="s">
        <v>238</v>
      </c>
    </row>
    <row r="98" spans="1:14">
      <c r="A98">
        <v>310.52</v>
      </c>
      <c r="B98">
        <v>9</v>
      </c>
      <c r="C98">
        <v>81.784999999999997</v>
      </c>
      <c r="D98">
        <v>1.2227E-2</v>
      </c>
      <c r="E98">
        <v>57.192999999999998</v>
      </c>
      <c r="F98">
        <v>59.262</v>
      </c>
      <c r="G98">
        <v>260.83999999999997</v>
      </c>
      <c r="H98">
        <v>152.07</v>
      </c>
      <c r="I98">
        <v>176.56</v>
      </c>
      <c r="J98">
        <v>98.375</v>
      </c>
      <c r="K98">
        <v>1.5661</v>
      </c>
      <c r="L98">
        <v>1.3616E-5</v>
      </c>
      <c r="M98">
        <v>1.3648E-2</v>
      </c>
      <c r="N98" t="s">
        <v>238</v>
      </c>
    </row>
    <row r="99" spans="1:14">
      <c r="A99">
        <v>310.52</v>
      </c>
      <c r="B99">
        <v>9.5</v>
      </c>
      <c r="C99">
        <v>87.926000000000002</v>
      </c>
      <c r="D99">
        <v>1.1372999999999999E-2</v>
      </c>
      <c r="E99">
        <v>57.088999999999999</v>
      </c>
      <c r="F99">
        <v>59.121000000000002</v>
      </c>
      <c r="G99">
        <v>260.02</v>
      </c>
      <c r="H99">
        <v>152.85</v>
      </c>
      <c r="I99">
        <v>179.57</v>
      </c>
      <c r="J99">
        <v>96.646000000000001</v>
      </c>
      <c r="K99">
        <v>1.6149</v>
      </c>
      <c r="L99">
        <v>1.3703000000000001E-5</v>
      </c>
      <c r="M99">
        <v>1.3722E-2</v>
      </c>
      <c r="N99" t="s">
        <v>238</v>
      </c>
    </row>
    <row r="100" spans="1:14">
      <c r="A100">
        <v>310.52</v>
      </c>
      <c r="B100">
        <v>10</v>
      </c>
      <c r="C100">
        <v>94.376999999999995</v>
      </c>
      <c r="D100">
        <v>1.0596E-2</v>
      </c>
      <c r="E100">
        <v>56.98</v>
      </c>
      <c r="F100">
        <v>58.972000000000001</v>
      </c>
      <c r="G100">
        <v>259.20999999999998</v>
      </c>
      <c r="H100">
        <v>153.69</v>
      </c>
      <c r="I100">
        <v>183.02</v>
      </c>
      <c r="J100">
        <v>94.825999999999993</v>
      </c>
      <c r="K100">
        <v>1.6684000000000001</v>
      </c>
      <c r="L100">
        <v>1.3799E-5</v>
      </c>
      <c r="M100">
        <v>1.3808000000000001E-2</v>
      </c>
      <c r="N100" t="s">
        <v>238</v>
      </c>
    </row>
    <row r="101" spans="1:14">
      <c r="A101">
        <v>345.02</v>
      </c>
      <c r="B101">
        <v>1</v>
      </c>
      <c r="C101">
        <v>6.6369999999999996</v>
      </c>
      <c r="D101">
        <v>0.15067</v>
      </c>
      <c r="E101">
        <v>63.561</v>
      </c>
      <c r="F101">
        <v>66.394000000000005</v>
      </c>
      <c r="G101">
        <v>299.83</v>
      </c>
      <c r="H101">
        <v>153.13999999999999</v>
      </c>
      <c r="I101">
        <v>162</v>
      </c>
      <c r="J101">
        <v>125.45</v>
      </c>
      <c r="K101">
        <v>0.78741000000000005</v>
      </c>
      <c r="L101">
        <v>1.4436999999999999E-5</v>
      </c>
      <c r="M101">
        <v>1.6136000000000001E-2</v>
      </c>
      <c r="N101" t="s">
        <v>238</v>
      </c>
    </row>
    <row r="102" spans="1:14">
      <c r="A102">
        <v>345.02</v>
      </c>
      <c r="B102">
        <v>1.5</v>
      </c>
      <c r="C102">
        <v>10.02</v>
      </c>
      <c r="D102">
        <v>9.9801000000000001E-2</v>
      </c>
      <c r="E102">
        <v>63.515000000000001</v>
      </c>
      <c r="F102">
        <v>66.33</v>
      </c>
      <c r="G102">
        <v>296.33</v>
      </c>
      <c r="H102">
        <v>153.33000000000001</v>
      </c>
      <c r="I102">
        <v>162.47</v>
      </c>
      <c r="J102">
        <v>124.74</v>
      </c>
      <c r="K102">
        <v>0.79605999999999999</v>
      </c>
      <c r="L102">
        <v>1.4452E-5</v>
      </c>
      <c r="M102">
        <v>1.6147999999999999E-2</v>
      </c>
      <c r="N102" t="s">
        <v>238</v>
      </c>
    </row>
    <row r="103" spans="1:14">
      <c r="A103">
        <v>345.02</v>
      </c>
      <c r="B103">
        <v>2</v>
      </c>
      <c r="C103">
        <v>13.448</v>
      </c>
      <c r="D103">
        <v>7.4360999999999997E-2</v>
      </c>
      <c r="E103">
        <v>63.468000000000004</v>
      </c>
      <c r="F103">
        <v>66.263999999999996</v>
      </c>
      <c r="G103">
        <v>293.8</v>
      </c>
      <c r="H103">
        <v>153.51</v>
      </c>
      <c r="I103">
        <v>162.96</v>
      </c>
      <c r="J103">
        <v>124.02</v>
      </c>
      <c r="K103">
        <v>0.80491999999999997</v>
      </c>
      <c r="L103">
        <v>1.447E-5</v>
      </c>
      <c r="M103">
        <v>1.6160000000000001E-2</v>
      </c>
      <c r="N103" t="s">
        <v>238</v>
      </c>
    </row>
    <row r="104" spans="1:14">
      <c r="A104">
        <v>345.02</v>
      </c>
      <c r="B104">
        <v>2.5</v>
      </c>
      <c r="C104">
        <v>16.922999999999998</v>
      </c>
      <c r="D104">
        <v>5.9093E-2</v>
      </c>
      <c r="E104">
        <v>63.420999999999999</v>
      </c>
      <c r="F104">
        <v>66.197999999999993</v>
      </c>
      <c r="G104">
        <v>291.81</v>
      </c>
      <c r="H104">
        <v>153.69999999999999</v>
      </c>
      <c r="I104">
        <v>163.47</v>
      </c>
      <c r="J104">
        <v>123.28</v>
      </c>
      <c r="K104">
        <v>0.81398999999999999</v>
      </c>
      <c r="L104">
        <v>1.4489E-5</v>
      </c>
      <c r="M104">
        <v>1.6173E-2</v>
      </c>
      <c r="N104" t="s">
        <v>238</v>
      </c>
    </row>
    <row r="105" spans="1:14">
      <c r="A105">
        <v>345.02</v>
      </c>
      <c r="B105">
        <v>3</v>
      </c>
      <c r="C105">
        <v>20.446000000000002</v>
      </c>
      <c r="D105">
        <v>4.8909000000000001E-2</v>
      </c>
      <c r="E105">
        <v>63.372999999999998</v>
      </c>
      <c r="F105">
        <v>66.131</v>
      </c>
      <c r="G105">
        <v>290.14999999999998</v>
      </c>
      <c r="H105">
        <v>153.9</v>
      </c>
      <c r="I105">
        <v>164</v>
      </c>
      <c r="J105">
        <v>122.54</v>
      </c>
      <c r="K105">
        <v>0.82328999999999997</v>
      </c>
      <c r="L105">
        <v>1.4511E-5</v>
      </c>
      <c r="M105">
        <v>1.6187E-2</v>
      </c>
      <c r="N105" t="s">
        <v>238</v>
      </c>
    </row>
    <row r="106" spans="1:14">
      <c r="A106">
        <v>345.02</v>
      </c>
      <c r="B106">
        <v>3.5</v>
      </c>
      <c r="C106">
        <v>24.02</v>
      </c>
      <c r="D106">
        <v>4.1632000000000002E-2</v>
      </c>
      <c r="E106">
        <v>63.323999999999998</v>
      </c>
      <c r="F106">
        <v>66.063000000000002</v>
      </c>
      <c r="G106">
        <v>288.72000000000003</v>
      </c>
      <c r="H106">
        <v>154.1</v>
      </c>
      <c r="I106">
        <v>164.55</v>
      </c>
      <c r="J106">
        <v>121.78</v>
      </c>
      <c r="K106">
        <v>0.83282999999999996</v>
      </c>
      <c r="L106">
        <v>1.4534E-5</v>
      </c>
      <c r="M106">
        <v>1.6202000000000001E-2</v>
      </c>
      <c r="N106" t="s">
        <v>238</v>
      </c>
    </row>
    <row r="107" spans="1:14">
      <c r="A107">
        <v>345.02</v>
      </c>
      <c r="B107">
        <v>4</v>
      </c>
      <c r="C107">
        <v>27.646000000000001</v>
      </c>
      <c r="D107">
        <v>3.6171000000000002E-2</v>
      </c>
      <c r="E107">
        <v>63.274000000000001</v>
      </c>
      <c r="F107">
        <v>65.994</v>
      </c>
      <c r="G107">
        <v>287.47000000000003</v>
      </c>
      <c r="H107">
        <v>154.30000000000001</v>
      </c>
      <c r="I107">
        <v>165.12</v>
      </c>
      <c r="J107">
        <v>121.02</v>
      </c>
      <c r="K107">
        <v>0.84260999999999997</v>
      </c>
      <c r="L107">
        <v>1.456E-5</v>
      </c>
      <c r="M107">
        <v>1.6218E-2</v>
      </c>
      <c r="N107" t="s">
        <v>238</v>
      </c>
    </row>
    <row r="108" spans="1:14">
      <c r="A108">
        <v>345.02</v>
      </c>
      <c r="B108">
        <v>4.5</v>
      </c>
      <c r="C108">
        <v>31.327999999999999</v>
      </c>
      <c r="D108">
        <v>3.1919999999999997E-2</v>
      </c>
      <c r="E108">
        <v>63.222999999999999</v>
      </c>
      <c r="F108">
        <v>65.924000000000007</v>
      </c>
      <c r="G108">
        <v>286.33999999999997</v>
      </c>
      <c r="H108">
        <v>154.51</v>
      </c>
      <c r="I108">
        <v>165.72</v>
      </c>
      <c r="J108">
        <v>120.23</v>
      </c>
      <c r="K108">
        <v>0.85265000000000002</v>
      </c>
      <c r="L108">
        <v>1.4588E-5</v>
      </c>
      <c r="M108">
        <v>1.6234999999999999E-2</v>
      </c>
      <c r="N108" t="s">
        <v>238</v>
      </c>
    </row>
    <row r="109" spans="1:14">
      <c r="A109">
        <v>345.02</v>
      </c>
      <c r="B109">
        <v>5</v>
      </c>
      <c r="C109">
        <v>35.067</v>
      </c>
      <c r="D109">
        <v>2.8517000000000001E-2</v>
      </c>
      <c r="E109">
        <v>63.171999999999997</v>
      </c>
      <c r="F109">
        <v>65.852999999999994</v>
      </c>
      <c r="G109">
        <v>285.31</v>
      </c>
      <c r="H109">
        <v>154.72</v>
      </c>
      <c r="I109">
        <v>166.35</v>
      </c>
      <c r="J109">
        <v>119.44</v>
      </c>
      <c r="K109">
        <v>0.86295999999999995</v>
      </c>
      <c r="L109">
        <v>1.4619E-5</v>
      </c>
      <c r="M109">
        <v>1.6253E-2</v>
      </c>
      <c r="N109" t="s">
        <v>238</v>
      </c>
    </row>
    <row r="110" spans="1:14">
      <c r="A110">
        <v>345.02</v>
      </c>
      <c r="B110">
        <v>5.5</v>
      </c>
      <c r="C110">
        <v>38.865000000000002</v>
      </c>
      <c r="D110">
        <v>2.5729999999999999E-2</v>
      </c>
      <c r="E110">
        <v>63.12</v>
      </c>
      <c r="F110">
        <v>65.781000000000006</v>
      </c>
      <c r="G110">
        <v>284.36</v>
      </c>
      <c r="H110">
        <v>154.94999999999999</v>
      </c>
      <c r="I110">
        <v>167</v>
      </c>
      <c r="J110">
        <v>118.63</v>
      </c>
      <c r="K110">
        <v>0.87355000000000005</v>
      </c>
      <c r="L110">
        <v>1.4652E-5</v>
      </c>
      <c r="M110">
        <v>1.6271999999999998E-2</v>
      </c>
      <c r="N110" t="s">
        <v>238</v>
      </c>
    </row>
    <row r="111" spans="1:14">
      <c r="A111">
        <v>345.02</v>
      </c>
      <c r="B111">
        <v>6</v>
      </c>
      <c r="C111">
        <v>42.725999999999999</v>
      </c>
      <c r="D111">
        <v>2.3404999999999999E-2</v>
      </c>
      <c r="E111">
        <v>63.067</v>
      </c>
      <c r="F111">
        <v>65.706999999999994</v>
      </c>
      <c r="G111">
        <v>283.48</v>
      </c>
      <c r="H111">
        <v>155.16999999999999</v>
      </c>
      <c r="I111">
        <v>167.68</v>
      </c>
      <c r="J111">
        <v>117.81</v>
      </c>
      <c r="K111">
        <v>0.88444</v>
      </c>
      <c r="L111">
        <v>1.4688000000000001E-5</v>
      </c>
      <c r="M111">
        <v>1.6292999999999998E-2</v>
      </c>
      <c r="N111" t="s">
        <v>238</v>
      </c>
    </row>
    <row r="112" spans="1:14">
      <c r="A112">
        <v>345.02</v>
      </c>
      <c r="B112">
        <v>6.5</v>
      </c>
      <c r="C112">
        <v>46.652000000000001</v>
      </c>
      <c r="D112">
        <v>2.1434999999999999E-2</v>
      </c>
      <c r="E112">
        <v>63.012999999999998</v>
      </c>
      <c r="F112">
        <v>65.632000000000005</v>
      </c>
      <c r="G112">
        <v>282.64999999999998</v>
      </c>
      <c r="H112">
        <v>155.4</v>
      </c>
      <c r="I112">
        <v>168.4</v>
      </c>
      <c r="J112">
        <v>116.97</v>
      </c>
      <c r="K112">
        <v>0.89563999999999999</v>
      </c>
      <c r="L112">
        <v>1.4725999999999999E-5</v>
      </c>
      <c r="M112">
        <v>1.6315E-2</v>
      </c>
      <c r="N112" t="s">
        <v>238</v>
      </c>
    </row>
    <row r="113" spans="1:14">
      <c r="A113">
        <v>345.02</v>
      </c>
      <c r="B113">
        <v>7</v>
      </c>
      <c r="C113">
        <v>50.646000000000001</v>
      </c>
      <c r="D113">
        <v>1.9744999999999999E-2</v>
      </c>
      <c r="E113">
        <v>62.957999999999998</v>
      </c>
      <c r="F113">
        <v>65.555999999999997</v>
      </c>
      <c r="G113">
        <v>281.87</v>
      </c>
      <c r="H113">
        <v>155.63999999999999</v>
      </c>
      <c r="I113">
        <v>169.15</v>
      </c>
      <c r="J113">
        <v>116.12</v>
      </c>
      <c r="K113">
        <v>0.90717000000000003</v>
      </c>
      <c r="L113">
        <v>1.4766999999999999E-5</v>
      </c>
      <c r="M113">
        <v>1.6338999999999999E-2</v>
      </c>
      <c r="N113" t="s">
        <v>238</v>
      </c>
    </row>
    <row r="114" spans="1:14">
      <c r="A114">
        <v>345.02</v>
      </c>
      <c r="B114">
        <v>7.5</v>
      </c>
      <c r="C114">
        <v>54.712000000000003</v>
      </c>
      <c r="D114">
        <v>1.8277000000000002E-2</v>
      </c>
      <c r="E114">
        <v>62.901000000000003</v>
      </c>
      <c r="F114">
        <v>65.478999999999999</v>
      </c>
      <c r="G114">
        <v>281.13</v>
      </c>
      <c r="H114">
        <v>155.88</v>
      </c>
      <c r="I114">
        <v>169.93</v>
      </c>
      <c r="J114">
        <v>115.26</v>
      </c>
      <c r="K114">
        <v>0.91905000000000003</v>
      </c>
      <c r="L114">
        <v>1.4810999999999999E-5</v>
      </c>
      <c r="M114">
        <v>1.6364E-2</v>
      </c>
      <c r="N114" t="s">
        <v>238</v>
      </c>
    </row>
    <row r="115" spans="1:14">
      <c r="A115">
        <v>345.02</v>
      </c>
      <c r="B115">
        <v>8</v>
      </c>
      <c r="C115">
        <v>58.853999999999999</v>
      </c>
      <c r="D115">
        <v>1.6990999999999999E-2</v>
      </c>
      <c r="E115">
        <v>62.844000000000001</v>
      </c>
      <c r="F115">
        <v>65.400000000000006</v>
      </c>
      <c r="G115">
        <v>280.42</v>
      </c>
      <c r="H115">
        <v>156.13999999999999</v>
      </c>
      <c r="I115">
        <v>170.76</v>
      </c>
      <c r="J115">
        <v>114.38</v>
      </c>
      <c r="K115">
        <v>0.93128999999999995</v>
      </c>
      <c r="L115">
        <v>1.4859E-5</v>
      </c>
      <c r="M115">
        <v>1.6390999999999999E-2</v>
      </c>
      <c r="N115" t="s">
        <v>238</v>
      </c>
    </row>
    <row r="116" spans="1:14">
      <c r="A116">
        <v>345.02</v>
      </c>
      <c r="B116">
        <v>8.5</v>
      </c>
      <c r="C116">
        <v>63.073999999999998</v>
      </c>
      <c r="D116">
        <v>1.5854E-2</v>
      </c>
      <c r="E116">
        <v>62.786000000000001</v>
      </c>
      <c r="F116">
        <v>65.319999999999993</v>
      </c>
      <c r="G116">
        <v>279.74</v>
      </c>
      <c r="H116">
        <v>156.38999999999999</v>
      </c>
      <c r="I116">
        <v>171.63</v>
      </c>
      <c r="J116">
        <v>113.48</v>
      </c>
      <c r="K116">
        <v>0.94391000000000003</v>
      </c>
      <c r="L116">
        <v>1.4909000000000001E-5</v>
      </c>
      <c r="M116">
        <v>1.6420000000000001E-2</v>
      </c>
      <c r="N116" t="s">
        <v>238</v>
      </c>
    </row>
    <row r="117" spans="1:14">
      <c r="A117">
        <v>345.02</v>
      </c>
      <c r="B117">
        <v>9</v>
      </c>
      <c r="C117">
        <v>67.376999999999995</v>
      </c>
      <c r="D117">
        <v>1.4841999999999999E-2</v>
      </c>
      <c r="E117">
        <v>62.726999999999997</v>
      </c>
      <c r="F117">
        <v>65.238</v>
      </c>
      <c r="G117">
        <v>279.08999999999997</v>
      </c>
      <c r="H117">
        <v>156.66</v>
      </c>
      <c r="I117">
        <v>172.54</v>
      </c>
      <c r="J117">
        <v>112.56</v>
      </c>
      <c r="K117">
        <v>0.95692999999999995</v>
      </c>
      <c r="L117">
        <v>1.4962E-5</v>
      </c>
      <c r="M117">
        <v>1.6451E-2</v>
      </c>
      <c r="N117" t="s">
        <v>238</v>
      </c>
    </row>
    <row r="118" spans="1:14">
      <c r="A118">
        <v>345.02</v>
      </c>
      <c r="B118">
        <v>9.5</v>
      </c>
      <c r="C118">
        <v>71.768000000000001</v>
      </c>
      <c r="D118">
        <v>1.3934E-2</v>
      </c>
      <c r="E118">
        <v>62.665999999999997</v>
      </c>
      <c r="F118">
        <v>65.155000000000001</v>
      </c>
      <c r="G118">
        <v>278.45</v>
      </c>
      <c r="H118">
        <v>156.93</v>
      </c>
      <c r="I118">
        <v>173.5</v>
      </c>
      <c r="J118">
        <v>111.63</v>
      </c>
      <c r="K118">
        <v>0.97038999999999997</v>
      </c>
      <c r="L118">
        <v>1.5019E-5</v>
      </c>
      <c r="M118">
        <v>1.6483999999999999E-2</v>
      </c>
      <c r="N118" t="s">
        <v>238</v>
      </c>
    </row>
    <row r="119" spans="1:14">
      <c r="A119">
        <v>345.02</v>
      </c>
      <c r="B119">
        <v>10</v>
      </c>
      <c r="C119">
        <v>76.251999999999995</v>
      </c>
      <c r="D119">
        <v>1.3114000000000001E-2</v>
      </c>
      <c r="E119">
        <v>62.603999999999999</v>
      </c>
      <c r="F119">
        <v>65.069999999999993</v>
      </c>
      <c r="G119">
        <v>277.83999999999997</v>
      </c>
      <c r="H119">
        <v>157.21</v>
      </c>
      <c r="I119">
        <v>174.52</v>
      </c>
      <c r="J119">
        <v>110.67</v>
      </c>
      <c r="K119">
        <v>0.98429999999999995</v>
      </c>
      <c r="L119">
        <v>1.508E-5</v>
      </c>
      <c r="M119">
        <v>1.652E-2</v>
      </c>
      <c r="N119" t="s">
        <v>238</v>
      </c>
    </row>
    <row r="120" spans="1:14">
      <c r="A120">
        <v>379.52</v>
      </c>
      <c r="B120">
        <v>1</v>
      </c>
      <c r="C120">
        <v>6.0115999999999996</v>
      </c>
      <c r="D120">
        <v>0.16633999999999999</v>
      </c>
      <c r="E120">
        <v>69.001000000000005</v>
      </c>
      <c r="F120">
        <v>72.129000000000005</v>
      </c>
      <c r="G120">
        <v>315.67</v>
      </c>
      <c r="H120">
        <v>161.61000000000001</v>
      </c>
      <c r="I120">
        <v>170.32</v>
      </c>
      <c r="J120">
        <v>131.81</v>
      </c>
      <c r="K120">
        <v>0.59691000000000005</v>
      </c>
      <c r="L120">
        <v>1.5814000000000001E-5</v>
      </c>
      <c r="M120">
        <v>1.9279000000000001E-2</v>
      </c>
      <c r="N120" t="s">
        <v>238</v>
      </c>
    </row>
    <row r="121" spans="1:14">
      <c r="A121">
        <v>379.52</v>
      </c>
      <c r="B121">
        <v>1.5</v>
      </c>
      <c r="C121">
        <v>9.0584000000000007</v>
      </c>
      <c r="D121">
        <v>0.1104</v>
      </c>
      <c r="E121">
        <v>68.963999999999999</v>
      </c>
      <c r="F121">
        <v>72.076999999999998</v>
      </c>
      <c r="G121">
        <v>312.2</v>
      </c>
      <c r="H121">
        <v>161.71</v>
      </c>
      <c r="I121">
        <v>170.63</v>
      </c>
      <c r="J121">
        <v>131.29</v>
      </c>
      <c r="K121">
        <v>0.60123000000000004</v>
      </c>
      <c r="L121">
        <v>1.5834000000000001E-5</v>
      </c>
      <c r="M121">
        <v>1.9293000000000001E-2</v>
      </c>
      <c r="N121" t="s">
        <v>238</v>
      </c>
    </row>
    <row r="122" spans="1:14">
      <c r="A122">
        <v>379.52</v>
      </c>
      <c r="B122">
        <v>2</v>
      </c>
      <c r="C122">
        <v>12.132999999999999</v>
      </c>
      <c r="D122">
        <v>8.2419000000000006E-2</v>
      </c>
      <c r="E122">
        <v>68.927000000000007</v>
      </c>
      <c r="F122">
        <v>72.025999999999996</v>
      </c>
      <c r="G122">
        <v>309.70999999999998</v>
      </c>
      <c r="H122">
        <v>161.82</v>
      </c>
      <c r="I122">
        <v>170.94</v>
      </c>
      <c r="J122">
        <v>130.76</v>
      </c>
      <c r="K122">
        <v>0.60560000000000003</v>
      </c>
      <c r="L122">
        <v>1.5855E-5</v>
      </c>
      <c r="M122">
        <v>1.9307000000000001E-2</v>
      </c>
      <c r="N122" t="s">
        <v>238</v>
      </c>
    </row>
    <row r="123" spans="1:14">
      <c r="A123">
        <v>379.52</v>
      </c>
      <c r="B123">
        <v>2.5</v>
      </c>
      <c r="C123">
        <v>15.237</v>
      </c>
      <c r="D123">
        <v>6.5629999999999994E-2</v>
      </c>
      <c r="E123">
        <v>68.888999999999996</v>
      </c>
      <c r="F123">
        <v>71.974000000000004</v>
      </c>
      <c r="G123">
        <v>307.76</v>
      </c>
      <c r="H123">
        <v>161.93</v>
      </c>
      <c r="I123">
        <v>171.27</v>
      </c>
      <c r="J123">
        <v>130.22999999999999</v>
      </c>
      <c r="K123">
        <v>0.61004000000000003</v>
      </c>
      <c r="L123">
        <v>1.5877000000000001E-5</v>
      </c>
      <c r="M123">
        <v>1.9321999999999999E-2</v>
      </c>
      <c r="N123" t="s">
        <v>238</v>
      </c>
    </row>
    <row r="124" spans="1:14">
      <c r="A124">
        <v>379.52</v>
      </c>
      <c r="B124">
        <v>3</v>
      </c>
      <c r="C124">
        <v>18.37</v>
      </c>
      <c r="D124">
        <v>5.4435999999999998E-2</v>
      </c>
      <c r="E124">
        <v>68.850999999999999</v>
      </c>
      <c r="F124">
        <v>71.921000000000006</v>
      </c>
      <c r="G124">
        <v>306.14</v>
      </c>
      <c r="H124">
        <v>162.03</v>
      </c>
      <c r="I124">
        <v>171.61</v>
      </c>
      <c r="J124">
        <v>129.69</v>
      </c>
      <c r="K124">
        <v>0.61453000000000002</v>
      </c>
      <c r="L124">
        <v>1.5900999999999999E-5</v>
      </c>
      <c r="M124">
        <v>1.9338000000000001E-2</v>
      </c>
      <c r="N124" t="s">
        <v>238</v>
      </c>
    </row>
    <row r="125" spans="1:14">
      <c r="A125">
        <v>379.52</v>
      </c>
      <c r="B125">
        <v>3.5</v>
      </c>
      <c r="C125">
        <v>21.533999999999999</v>
      </c>
      <c r="D125">
        <v>4.6439000000000001E-2</v>
      </c>
      <c r="E125">
        <v>68.811999999999998</v>
      </c>
      <c r="F125">
        <v>71.869</v>
      </c>
      <c r="G125">
        <v>304.75</v>
      </c>
      <c r="H125">
        <v>162.13999999999999</v>
      </c>
      <c r="I125">
        <v>171.95</v>
      </c>
      <c r="J125">
        <v>129.15</v>
      </c>
      <c r="K125">
        <v>0.61909000000000003</v>
      </c>
      <c r="L125">
        <v>1.5926999999999998E-5</v>
      </c>
      <c r="M125">
        <v>1.9354E-2</v>
      </c>
      <c r="N125" t="s">
        <v>238</v>
      </c>
    </row>
    <row r="126" spans="1:14">
      <c r="A126">
        <v>379.52</v>
      </c>
      <c r="B126">
        <v>4</v>
      </c>
      <c r="C126">
        <v>24.728000000000002</v>
      </c>
      <c r="D126">
        <v>4.0439999999999997E-2</v>
      </c>
      <c r="E126">
        <v>68.774000000000001</v>
      </c>
      <c r="F126">
        <v>71.814999999999998</v>
      </c>
      <c r="G126">
        <v>303.54000000000002</v>
      </c>
      <c r="H126">
        <v>162.25</v>
      </c>
      <c r="I126">
        <v>172.31</v>
      </c>
      <c r="J126">
        <v>128.6</v>
      </c>
      <c r="K126">
        <v>0.62370000000000003</v>
      </c>
      <c r="L126">
        <v>1.5954E-5</v>
      </c>
      <c r="M126">
        <v>1.9369999999999998E-2</v>
      </c>
      <c r="N126" t="s">
        <v>238</v>
      </c>
    </row>
    <row r="127" spans="1:14">
      <c r="A127">
        <v>379.52</v>
      </c>
      <c r="B127">
        <v>4.5</v>
      </c>
      <c r="C127">
        <v>27.954999999999998</v>
      </c>
      <c r="D127">
        <v>3.5771999999999998E-2</v>
      </c>
      <c r="E127">
        <v>68.733999999999995</v>
      </c>
      <c r="F127">
        <v>71.760999999999996</v>
      </c>
      <c r="G127">
        <v>302.45999999999998</v>
      </c>
      <c r="H127">
        <v>162.37</v>
      </c>
      <c r="I127">
        <v>172.67</v>
      </c>
      <c r="J127">
        <v>128.05000000000001</v>
      </c>
      <c r="K127">
        <v>0.62839</v>
      </c>
      <c r="L127">
        <v>1.5982999999999999E-5</v>
      </c>
      <c r="M127">
        <v>1.9387999999999999E-2</v>
      </c>
      <c r="N127" t="s">
        <v>238</v>
      </c>
    </row>
    <row r="128" spans="1:14">
      <c r="A128">
        <v>379.52</v>
      </c>
      <c r="B128">
        <v>5</v>
      </c>
      <c r="C128">
        <v>31.213999999999999</v>
      </c>
      <c r="D128">
        <v>3.2037000000000003E-2</v>
      </c>
      <c r="E128">
        <v>68.694999999999993</v>
      </c>
      <c r="F128">
        <v>71.706999999999994</v>
      </c>
      <c r="G128">
        <v>301.47000000000003</v>
      </c>
      <c r="H128">
        <v>162.47999999999999</v>
      </c>
      <c r="I128">
        <v>173.04</v>
      </c>
      <c r="J128">
        <v>127.5</v>
      </c>
      <c r="K128">
        <v>0.63312999999999997</v>
      </c>
      <c r="L128">
        <v>1.6013999999999999E-5</v>
      </c>
      <c r="M128">
        <v>1.9406E-2</v>
      </c>
      <c r="N128" t="s">
        <v>238</v>
      </c>
    </row>
    <row r="129" spans="1:14">
      <c r="A129">
        <v>379.52</v>
      </c>
      <c r="B129">
        <v>5.5</v>
      </c>
      <c r="C129">
        <v>34.506999999999998</v>
      </c>
      <c r="D129">
        <v>2.8979999999999999E-2</v>
      </c>
      <c r="E129">
        <v>68.655000000000001</v>
      </c>
      <c r="F129">
        <v>71.650999999999996</v>
      </c>
      <c r="G129">
        <v>300.58</v>
      </c>
      <c r="H129">
        <v>162.6</v>
      </c>
      <c r="I129">
        <v>173.43</v>
      </c>
      <c r="J129">
        <v>126.94</v>
      </c>
      <c r="K129">
        <v>0.63793999999999995</v>
      </c>
      <c r="L129">
        <v>1.6045999999999998E-5</v>
      </c>
      <c r="M129">
        <v>1.9424E-2</v>
      </c>
      <c r="N129" t="s">
        <v>238</v>
      </c>
    </row>
    <row r="130" spans="1:14">
      <c r="A130">
        <v>379.52</v>
      </c>
      <c r="B130">
        <v>6</v>
      </c>
      <c r="C130">
        <v>37.834000000000003</v>
      </c>
      <c r="D130">
        <v>2.6431E-2</v>
      </c>
      <c r="E130">
        <v>68.614000000000004</v>
      </c>
      <c r="F130">
        <v>71.596000000000004</v>
      </c>
      <c r="G130">
        <v>299.74</v>
      </c>
      <c r="H130">
        <v>162.72</v>
      </c>
      <c r="I130">
        <v>173.83</v>
      </c>
      <c r="J130">
        <v>126.37</v>
      </c>
      <c r="K130">
        <v>0.64281999999999995</v>
      </c>
      <c r="L130">
        <v>1.6079999999999999E-5</v>
      </c>
      <c r="M130">
        <v>1.9443999999999999E-2</v>
      </c>
      <c r="N130" t="s">
        <v>238</v>
      </c>
    </row>
    <row r="131" spans="1:14">
      <c r="A131">
        <v>379.52</v>
      </c>
      <c r="B131">
        <v>6.5</v>
      </c>
      <c r="C131">
        <v>41.197000000000003</v>
      </c>
      <c r="D131">
        <v>2.4274E-2</v>
      </c>
      <c r="E131">
        <v>68.572999999999993</v>
      </c>
      <c r="F131">
        <v>71.540000000000006</v>
      </c>
      <c r="G131">
        <v>298.97000000000003</v>
      </c>
      <c r="H131">
        <v>162.84</v>
      </c>
      <c r="I131">
        <v>174.24</v>
      </c>
      <c r="J131">
        <v>125.8</v>
      </c>
      <c r="K131">
        <v>0.64776999999999996</v>
      </c>
      <c r="L131">
        <v>1.6115000000000001E-5</v>
      </c>
      <c r="M131">
        <v>1.9463999999999999E-2</v>
      </c>
      <c r="N131" t="s">
        <v>238</v>
      </c>
    </row>
    <row r="132" spans="1:14">
      <c r="A132">
        <v>379.52</v>
      </c>
      <c r="B132">
        <v>7</v>
      </c>
      <c r="C132">
        <v>44.595999999999997</v>
      </c>
      <c r="D132">
        <v>2.2423999999999999E-2</v>
      </c>
      <c r="E132">
        <v>68.531999999999996</v>
      </c>
      <c r="F132">
        <v>71.483000000000004</v>
      </c>
      <c r="G132">
        <v>298.24</v>
      </c>
      <c r="H132">
        <v>162.96</v>
      </c>
      <c r="I132">
        <v>174.66</v>
      </c>
      <c r="J132">
        <v>125.22</v>
      </c>
      <c r="K132">
        <v>0.65278000000000003</v>
      </c>
      <c r="L132">
        <v>1.6152999999999999E-5</v>
      </c>
      <c r="M132">
        <v>1.9484999999999999E-2</v>
      </c>
      <c r="N132" t="s">
        <v>238</v>
      </c>
    </row>
    <row r="133" spans="1:14">
      <c r="A133">
        <v>379.52</v>
      </c>
      <c r="B133">
        <v>7.5</v>
      </c>
      <c r="C133">
        <v>48.031999999999996</v>
      </c>
      <c r="D133">
        <v>2.0819000000000001E-2</v>
      </c>
      <c r="E133">
        <v>68.489999999999995</v>
      </c>
      <c r="F133">
        <v>71.426000000000002</v>
      </c>
      <c r="G133">
        <v>297.55</v>
      </c>
      <c r="H133">
        <v>163.08000000000001</v>
      </c>
      <c r="I133">
        <v>175.09</v>
      </c>
      <c r="J133">
        <v>124.64</v>
      </c>
      <c r="K133">
        <v>0.65786</v>
      </c>
      <c r="L133">
        <v>1.6192E-5</v>
      </c>
      <c r="M133">
        <v>1.9505999999999999E-2</v>
      </c>
      <c r="N133" t="s">
        <v>238</v>
      </c>
    </row>
    <row r="134" spans="1:14">
      <c r="A134">
        <v>379.52</v>
      </c>
      <c r="B134">
        <v>8</v>
      </c>
      <c r="C134">
        <v>51.506999999999998</v>
      </c>
      <c r="D134">
        <v>1.9415000000000002E-2</v>
      </c>
      <c r="E134">
        <v>68.447999999999993</v>
      </c>
      <c r="F134">
        <v>71.367999999999995</v>
      </c>
      <c r="G134">
        <v>296.89999999999998</v>
      </c>
      <c r="H134">
        <v>163.21</v>
      </c>
      <c r="I134">
        <v>175.54</v>
      </c>
      <c r="J134">
        <v>124.05</v>
      </c>
      <c r="K134">
        <v>0.66300999999999999</v>
      </c>
      <c r="L134">
        <v>1.6232999999999999E-5</v>
      </c>
      <c r="M134">
        <v>1.9529000000000001E-2</v>
      </c>
      <c r="N134" t="s">
        <v>238</v>
      </c>
    </row>
    <row r="135" spans="1:14">
      <c r="A135">
        <v>379.52</v>
      </c>
      <c r="B135">
        <v>8.5</v>
      </c>
      <c r="C135">
        <v>55.021999999999998</v>
      </c>
      <c r="D135">
        <v>1.8175E-2</v>
      </c>
      <c r="E135">
        <v>68.405000000000001</v>
      </c>
      <c r="F135">
        <v>71.308999999999997</v>
      </c>
      <c r="G135">
        <v>296.29000000000002</v>
      </c>
      <c r="H135">
        <v>163.34</v>
      </c>
      <c r="I135">
        <v>176</v>
      </c>
      <c r="J135">
        <v>123.46</v>
      </c>
      <c r="K135">
        <v>0.66823999999999995</v>
      </c>
      <c r="L135">
        <v>1.6276000000000001E-5</v>
      </c>
      <c r="M135">
        <v>1.9552E-2</v>
      </c>
      <c r="N135" t="s">
        <v>238</v>
      </c>
    </row>
    <row r="136" spans="1:14">
      <c r="A136">
        <v>379.52</v>
      </c>
      <c r="B136">
        <v>9</v>
      </c>
      <c r="C136">
        <v>58.576999999999998</v>
      </c>
      <c r="D136">
        <v>1.7070999999999999E-2</v>
      </c>
      <c r="E136">
        <v>68.361000000000004</v>
      </c>
      <c r="F136">
        <v>71.25</v>
      </c>
      <c r="G136">
        <v>295.69</v>
      </c>
      <c r="H136">
        <v>163.47</v>
      </c>
      <c r="I136">
        <v>176.47</v>
      </c>
      <c r="J136">
        <v>122.86</v>
      </c>
      <c r="K136">
        <v>0.67352999999999996</v>
      </c>
      <c r="L136">
        <v>1.6320999999999998E-5</v>
      </c>
      <c r="M136">
        <v>1.9576E-2</v>
      </c>
      <c r="N136" t="s">
        <v>238</v>
      </c>
    </row>
    <row r="137" spans="1:14">
      <c r="A137">
        <v>379.52</v>
      </c>
      <c r="B137">
        <v>9.5</v>
      </c>
      <c r="C137">
        <v>62.174999999999997</v>
      </c>
      <c r="D137">
        <v>1.6084000000000001E-2</v>
      </c>
      <c r="E137">
        <v>68.317999999999998</v>
      </c>
      <c r="F137">
        <v>71.19</v>
      </c>
      <c r="G137">
        <v>295.13</v>
      </c>
      <c r="H137">
        <v>163.6</v>
      </c>
      <c r="I137">
        <v>176.96</v>
      </c>
      <c r="J137">
        <v>122.25</v>
      </c>
      <c r="K137">
        <v>0.67888999999999999</v>
      </c>
      <c r="L137">
        <v>1.6368E-5</v>
      </c>
      <c r="M137">
        <v>1.9601E-2</v>
      </c>
      <c r="N137" t="s">
        <v>238</v>
      </c>
    </row>
    <row r="138" spans="1:14">
      <c r="A138">
        <v>379.52</v>
      </c>
      <c r="B138">
        <v>10</v>
      </c>
      <c r="C138">
        <v>65.814999999999998</v>
      </c>
      <c r="D138">
        <v>1.5193999999999999E-2</v>
      </c>
      <c r="E138">
        <v>68.272999999999996</v>
      </c>
      <c r="F138">
        <v>71.13</v>
      </c>
      <c r="G138">
        <v>294.58</v>
      </c>
      <c r="H138">
        <v>163.72999999999999</v>
      </c>
      <c r="I138">
        <v>177.47</v>
      </c>
      <c r="J138">
        <v>121.64</v>
      </c>
      <c r="K138">
        <v>0.68432999999999999</v>
      </c>
      <c r="L138">
        <v>1.6416999999999999E-5</v>
      </c>
      <c r="M138">
        <v>1.9628E-2</v>
      </c>
      <c r="N138" t="s">
        <v>238</v>
      </c>
    </row>
    <row r="139" spans="1:14">
      <c r="A139">
        <v>414.02</v>
      </c>
      <c r="B139">
        <v>1</v>
      </c>
      <c r="C139">
        <v>5.4970999999999997</v>
      </c>
      <c r="D139">
        <v>0.18190999999999999</v>
      </c>
      <c r="E139">
        <v>74.716999999999999</v>
      </c>
      <c r="F139">
        <v>78.138000000000005</v>
      </c>
      <c r="G139">
        <v>330.82</v>
      </c>
      <c r="H139">
        <v>169.28</v>
      </c>
      <c r="I139">
        <v>177.89</v>
      </c>
      <c r="J139">
        <v>137.82</v>
      </c>
      <c r="K139">
        <v>0.47178999999999999</v>
      </c>
      <c r="L139">
        <v>1.7144000000000001E-5</v>
      </c>
      <c r="M139">
        <v>2.2585999999999998E-2</v>
      </c>
      <c r="N139" t="s">
        <v>238</v>
      </c>
    </row>
    <row r="140" spans="1:14">
      <c r="A140">
        <v>414.02</v>
      </c>
      <c r="B140">
        <v>1.5</v>
      </c>
      <c r="C140">
        <v>8.2725000000000009</v>
      </c>
      <c r="D140">
        <v>0.12088</v>
      </c>
      <c r="E140">
        <v>74.686000000000007</v>
      </c>
      <c r="F140">
        <v>78.096000000000004</v>
      </c>
      <c r="G140">
        <v>327.37</v>
      </c>
      <c r="H140">
        <v>169.34</v>
      </c>
      <c r="I140">
        <v>178.11</v>
      </c>
      <c r="J140">
        <v>137.43</v>
      </c>
      <c r="K140">
        <v>0.47405000000000003</v>
      </c>
      <c r="L140">
        <v>1.7166000000000001E-5</v>
      </c>
      <c r="M140">
        <v>2.2602000000000001E-2</v>
      </c>
      <c r="N140" t="s">
        <v>238</v>
      </c>
    </row>
    <row r="141" spans="1:14">
      <c r="A141">
        <v>414.02</v>
      </c>
      <c r="B141">
        <v>2</v>
      </c>
      <c r="C141">
        <v>11.066000000000001</v>
      </c>
      <c r="D141">
        <v>9.0365000000000001E-2</v>
      </c>
      <c r="E141">
        <v>74.655000000000001</v>
      </c>
      <c r="F141">
        <v>78.052999999999997</v>
      </c>
      <c r="G141">
        <v>324.91000000000003</v>
      </c>
      <c r="H141">
        <v>169.41</v>
      </c>
      <c r="I141">
        <v>178.34</v>
      </c>
      <c r="J141">
        <v>137.04</v>
      </c>
      <c r="K141">
        <v>0.47632000000000002</v>
      </c>
      <c r="L141">
        <v>1.719E-5</v>
      </c>
      <c r="M141">
        <v>2.2619E-2</v>
      </c>
      <c r="N141" t="s">
        <v>238</v>
      </c>
    </row>
    <row r="142" spans="1:14">
      <c r="A142">
        <v>414.02</v>
      </c>
      <c r="B142">
        <v>2.5</v>
      </c>
      <c r="C142">
        <v>13.878</v>
      </c>
      <c r="D142">
        <v>7.2054000000000007E-2</v>
      </c>
      <c r="E142">
        <v>74.623999999999995</v>
      </c>
      <c r="F142">
        <v>78.010999999999996</v>
      </c>
      <c r="G142">
        <v>322.97000000000003</v>
      </c>
      <c r="H142">
        <v>169.47</v>
      </c>
      <c r="I142">
        <v>178.56</v>
      </c>
      <c r="J142">
        <v>136.63999999999999</v>
      </c>
      <c r="K142">
        <v>0.47860000000000003</v>
      </c>
      <c r="L142">
        <v>1.7214000000000002E-5</v>
      </c>
      <c r="M142">
        <v>2.2636E-2</v>
      </c>
      <c r="N142" t="s">
        <v>238</v>
      </c>
    </row>
    <row r="143" spans="1:14">
      <c r="A143">
        <v>414.02</v>
      </c>
      <c r="B143">
        <v>3</v>
      </c>
      <c r="C143">
        <v>16.709</v>
      </c>
      <c r="D143">
        <v>5.9846000000000003E-2</v>
      </c>
      <c r="E143">
        <v>74.591999999999999</v>
      </c>
      <c r="F143">
        <v>77.968000000000004</v>
      </c>
      <c r="G143">
        <v>321.38</v>
      </c>
      <c r="H143">
        <v>169.53</v>
      </c>
      <c r="I143">
        <v>178.8</v>
      </c>
      <c r="J143">
        <v>136.25</v>
      </c>
      <c r="K143">
        <v>0.48089999999999999</v>
      </c>
      <c r="L143">
        <v>1.7240000000000001E-5</v>
      </c>
      <c r="M143">
        <v>2.2653E-2</v>
      </c>
      <c r="N143" t="s">
        <v>238</v>
      </c>
    </row>
    <row r="144" spans="1:14">
      <c r="A144">
        <v>414.02</v>
      </c>
      <c r="B144">
        <v>3.5</v>
      </c>
      <c r="C144">
        <v>19.559999999999999</v>
      </c>
      <c r="D144">
        <v>5.1125999999999998E-2</v>
      </c>
      <c r="E144">
        <v>74.56</v>
      </c>
      <c r="F144">
        <v>77.924999999999997</v>
      </c>
      <c r="G144">
        <v>320.02</v>
      </c>
      <c r="H144">
        <v>169.6</v>
      </c>
      <c r="I144">
        <v>179.03</v>
      </c>
      <c r="J144">
        <v>135.85</v>
      </c>
      <c r="K144">
        <v>0.48320999999999997</v>
      </c>
      <c r="L144">
        <v>1.7266E-5</v>
      </c>
      <c r="M144">
        <v>2.2669999999999999E-2</v>
      </c>
      <c r="N144" t="s">
        <v>238</v>
      </c>
    </row>
    <row r="145" spans="1:14">
      <c r="A145">
        <v>414.02</v>
      </c>
      <c r="B145">
        <v>4</v>
      </c>
      <c r="C145">
        <v>22.428999999999998</v>
      </c>
      <c r="D145">
        <v>4.4583999999999999E-2</v>
      </c>
      <c r="E145">
        <v>74.528000000000006</v>
      </c>
      <c r="F145">
        <v>77.881</v>
      </c>
      <c r="G145">
        <v>318.83999999999997</v>
      </c>
      <c r="H145">
        <v>169.67</v>
      </c>
      <c r="I145">
        <v>179.28</v>
      </c>
      <c r="J145">
        <v>135.44999999999999</v>
      </c>
      <c r="K145">
        <v>0.48554000000000003</v>
      </c>
      <c r="L145">
        <v>1.7294000000000001E-5</v>
      </c>
      <c r="M145">
        <v>2.2688E-2</v>
      </c>
      <c r="N145" t="s">
        <v>238</v>
      </c>
    </row>
    <row r="146" spans="1:14">
      <c r="A146">
        <v>414.02</v>
      </c>
      <c r="B146">
        <v>4.5</v>
      </c>
      <c r="C146">
        <v>25.318999999999999</v>
      </c>
      <c r="D146">
        <v>3.9496000000000003E-2</v>
      </c>
      <c r="E146">
        <v>74.495999999999995</v>
      </c>
      <c r="F146">
        <v>77.837999999999994</v>
      </c>
      <c r="G146">
        <v>317.77999999999997</v>
      </c>
      <c r="H146">
        <v>169.73</v>
      </c>
      <c r="I146">
        <v>179.52</v>
      </c>
      <c r="J146">
        <v>135.05000000000001</v>
      </c>
      <c r="K146">
        <v>0.48787999999999998</v>
      </c>
      <c r="L146">
        <v>1.7323E-5</v>
      </c>
      <c r="M146">
        <v>2.2707000000000001E-2</v>
      </c>
      <c r="N146" t="s">
        <v>238</v>
      </c>
    </row>
    <row r="147" spans="1:14">
      <c r="A147">
        <v>414.02</v>
      </c>
      <c r="B147">
        <v>5</v>
      </c>
      <c r="C147">
        <v>28.228000000000002</v>
      </c>
      <c r="D147">
        <v>3.5424999999999998E-2</v>
      </c>
      <c r="E147">
        <v>74.462999999999994</v>
      </c>
      <c r="F147">
        <v>77.793999999999997</v>
      </c>
      <c r="G147">
        <v>316.82</v>
      </c>
      <c r="H147">
        <v>169.8</v>
      </c>
      <c r="I147">
        <v>179.77</v>
      </c>
      <c r="J147">
        <v>134.65</v>
      </c>
      <c r="K147">
        <v>0.49024000000000001</v>
      </c>
      <c r="L147">
        <v>1.7354E-5</v>
      </c>
      <c r="M147">
        <v>2.2724999999999999E-2</v>
      </c>
      <c r="N147" t="s">
        <v>238</v>
      </c>
    </row>
    <row r="148" spans="1:14">
      <c r="A148">
        <v>414.02</v>
      </c>
      <c r="B148">
        <v>5.5</v>
      </c>
      <c r="C148">
        <v>31.158000000000001</v>
      </c>
      <c r="D148">
        <v>3.2093999999999998E-2</v>
      </c>
      <c r="E148">
        <v>74.430999999999997</v>
      </c>
      <c r="F148">
        <v>77.75</v>
      </c>
      <c r="G148">
        <v>315.95</v>
      </c>
      <c r="H148">
        <v>169.87</v>
      </c>
      <c r="I148">
        <v>180.03</v>
      </c>
      <c r="J148">
        <v>134.25</v>
      </c>
      <c r="K148">
        <v>0.49259999999999998</v>
      </c>
      <c r="L148">
        <v>1.7385E-5</v>
      </c>
      <c r="M148">
        <v>2.2744E-2</v>
      </c>
      <c r="N148" t="s">
        <v>238</v>
      </c>
    </row>
    <row r="149" spans="1:14">
      <c r="A149">
        <v>414.02</v>
      </c>
      <c r="B149">
        <v>6</v>
      </c>
      <c r="C149">
        <v>34.109000000000002</v>
      </c>
      <c r="D149">
        <v>2.9318E-2</v>
      </c>
      <c r="E149">
        <v>74.397999999999996</v>
      </c>
      <c r="F149">
        <v>77.704999999999998</v>
      </c>
      <c r="G149">
        <v>315.14999999999998</v>
      </c>
      <c r="H149">
        <v>169.94</v>
      </c>
      <c r="I149">
        <v>180.29</v>
      </c>
      <c r="J149">
        <v>133.84</v>
      </c>
      <c r="K149">
        <v>0.49497999999999998</v>
      </c>
      <c r="L149">
        <v>1.7418000000000002E-5</v>
      </c>
      <c r="M149">
        <v>2.2764E-2</v>
      </c>
      <c r="N149" t="s">
        <v>238</v>
      </c>
    </row>
    <row r="150" spans="1:14">
      <c r="A150">
        <v>414.02</v>
      </c>
      <c r="B150">
        <v>6.5</v>
      </c>
      <c r="C150">
        <v>37.081000000000003</v>
      </c>
      <c r="D150">
        <v>2.6967999999999999E-2</v>
      </c>
      <c r="E150">
        <v>74.364000000000004</v>
      </c>
      <c r="F150">
        <v>77.66</v>
      </c>
      <c r="G150">
        <v>314.39999999999998</v>
      </c>
      <c r="H150">
        <v>170.01</v>
      </c>
      <c r="I150">
        <v>180.56</v>
      </c>
      <c r="J150">
        <v>133.43</v>
      </c>
      <c r="K150">
        <v>0.49737999999999999</v>
      </c>
      <c r="L150">
        <v>1.7453E-5</v>
      </c>
      <c r="M150">
        <v>2.2783999999999999E-2</v>
      </c>
      <c r="N150" t="s">
        <v>238</v>
      </c>
    </row>
    <row r="151" spans="1:14">
      <c r="A151">
        <v>414.02</v>
      </c>
      <c r="B151">
        <v>7</v>
      </c>
      <c r="C151">
        <v>40.073999999999998</v>
      </c>
      <c r="D151">
        <v>2.4954E-2</v>
      </c>
      <c r="E151">
        <v>74.331000000000003</v>
      </c>
      <c r="F151">
        <v>77.614999999999995</v>
      </c>
      <c r="G151">
        <v>313.7</v>
      </c>
      <c r="H151">
        <v>170.08</v>
      </c>
      <c r="I151">
        <v>180.83</v>
      </c>
      <c r="J151">
        <v>133.02000000000001</v>
      </c>
      <c r="K151">
        <v>0.49978</v>
      </c>
      <c r="L151">
        <v>1.7487999999999999E-5</v>
      </c>
      <c r="M151">
        <v>2.2804999999999999E-2</v>
      </c>
      <c r="N151" t="s">
        <v>238</v>
      </c>
    </row>
    <row r="152" spans="1:14">
      <c r="A152">
        <v>414.02</v>
      </c>
      <c r="B152">
        <v>7.5</v>
      </c>
      <c r="C152">
        <v>43.088999999999999</v>
      </c>
      <c r="D152">
        <v>2.3207999999999999E-2</v>
      </c>
      <c r="E152">
        <v>74.296999999999997</v>
      </c>
      <c r="F152">
        <v>77.569999999999993</v>
      </c>
      <c r="G152">
        <v>313.05</v>
      </c>
      <c r="H152">
        <v>170.15</v>
      </c>
      <c r="I152">
        <v>181.11</v>
      </c>
      <c r="J152">
        <v>132.61000000000001</v>
      </c>
      <c r="K152">
        <v>0.50219999999999998</v>
      </c>
      <c r="L152">
        <v>1.7524999999999999E-5</v>
      </c>
      <c r="M152">
        <v>2.2825000000000002E-2</v>
      </c>
      <c r="N152" t="s">
        <v>238</v>
      </c>
    </row>
    <row r="153" spans="1:14">
      <c r="A153">
        <v>414.02</v>
      </c>
      <c r="B153">
        <v>8</v>
      </c>
      <c r="C153">
        <v>46.127000000000002</v>
      </c>
      <c r="D153">
        <v>2.1679E-2</v>
      </c>
      <c r="E153">
        <v>74.263000000000005</v>
      </c>
      <c r="F153">
        <v>77.524000000000001</v>
      </c>
      <c r="G153">
        <v>312.43</v>
      </c>
      <c r="H153">
        <v>170.22</v>
      </c>
      <c r="I153">
        <v>181.39</v>
      </c>
      <c r="J153">
        <v>132.19999999999999</v>
      </c>
      <c r="K153">
        <v>0.50463000000000002</v>
      </c>
      <c r="L153">
        <v>1.7563000000000001E-5</v>
      </c>
      <c r="M153">
        <v>2.2846999999999999E-2</v>
      </c>
      <c r="N153" t="s">
        <v>238</v>
      </c>
    </row>
    <row r="154" spans="1:14">
      <c r="A154">
        <v>414.02</v>
      </c>
      <c r="B154">
        <v>8.5</v>
      </c>
      <c r="C154">
        <v>49.186999999999998</v>
      </c>
      <c r="D154">
        <v>2.0330999999999998E-2</v>
      </c>
      <c r="E154">
        <v>74.228999999999999</v>
      </c>
      <c r="F154">
        <v>77.477999999999994</v>
      </c>
      <c r="G154">
        <v>311.83999999999997</v>
      </c>
      <c r="H154">
        <v>170.3</v>
      </c>
      <c r="I154">
        <v>181.68</v>
      </c>
      <c r="J154">
        <v>131.79</v>
      </c>
      <c r="K154">
        <v>0.50705999999999996</v>
      </c>
      <c r="L154">
        <v>1.7601999999999999E-5</v>
      </c>
      <c r="M154">
        <v>2.2869E-2</v>
      </c>
      <c r="N154" t="s">
        <v>238</v>
      </c>
    </row>
    <row r="155" spans="1:14">
      <c r="A155">
        <v>414.02</v>
      </c>
      <c r="B155">
        <v>9</v>
      </c>
      <c r="C155">
        <v>52.268999999999998</v>
      </c>
      <c r="D155">
        <v>1.9132E-2</v>
      </c>
      <c r="E155">
        <v>74.194999999999993</v>
      </c>
      <c r="F155">
        <v>77.432000000000002</v>
      </c>
      <c r="G155">
        <v>311.27999999999997</v>
      </c>
      <c r="H155">
        <v>170.37</v>
      </c>
      <c r="I155">
        <v>181.98</v>
      </c>
      <c r="J155">
        <v>131.37</v>
      </c>
      <c r="K155">
        <v>0.50951000000000002</v>
      </c>
      <c r="L155">
        <v>1.7643E-5</v>
      </c>
      <c r="M155">
        <v>2.2891000000000002E-2</v>
      </c>
      <c r="N155" t="s">
        <v>238</v>
      </c>
    </row>
    <row r="156" spans="1:14">
      <c r="A156">
        <v>414.02</v>
      </c>
      <c r="B156">
        <v>9.5</v>
      </c>
      <c r="C156">
        <v>55.375999999999998</v>
      </c>
      <c r="D156">
        <v>1.8058999999999999E-2</v>
      </c>
      <c r="E156">
        <v>74.16</v>
      </c>
      <c r="F156">
        <v>77.385999999999996</v>
      </c>
      <c r="G156">
        <v>310.75</v>
      </c>
      <c r="H156">
        <v>170.44</v>
      </c>
      <c r="I156">
        <v>182.28</v>
      </c>
      <c r="J156">
        <v>130.96</v>
      </c>
      <c r="K156">
        <v>0.51197000000000004</v>
      </c>
      <c r="L156">
        <v>1.7686E-5</v>
      </c>
      <c r="M156">
        <v>2.2914E-2</v>
      </c>
      <c r="N156" t="s">
        <v>238</v>
      </c>
    </row>
    <row r="157" spans="1:14">
      <c r="A157">
        <v>414.02</v>
      </c>
      <c r="B157">
        <v>10</v>
      </c>
      <c r="C157">
        <v>58.505000000000003</v>
      </c>
      <c r="D157">
        <v>1.7092E-2</v>
      </c>
      <c r="E157">
        <v>74.125</v>
      </c>
      <c r="F157">
        <v>77.338999999999999</v>
      </c>
      <c r="G157">
        <v>310.23</v>
      </c>
      <c r="H157">
        <v>170.52</v>
      </c>
      <c r="I157">
        <v>182.59</v>
      </c>
      <c r="J157">
        <v>130.54</v>
      </c>
      <c r="K157">
        <v>0.51443000000000005</v>
      </c>
      <c r="L157">
        <v>1.7728999999999999E-5</v>
      </c>
      <c r="M157">
        <v>2.2936999999999999E-2</v>
      </c>
      <c r="N157" t="s">
        <v>238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CCFF9-E39B-4405-8C3D-581617D08BA8}">
  <dimension ref="A1:N157"/>
  <sheetViews>
    <sheetView workbookViewId="0"/>
  </sheetViews>
  <sheetFormatPr defaultRowHeight="15"/>
  <sheetData>
    <row r="1" spans="1:14">
      <c r="A1" t="s">
        <v>223</v>
      </c>
      <c r="B1" t="s">
        <v>224</v>
      </c>
      <c r="C1" t="s">
        <v>225</v>
      </c>
      <c r="D1" t="s">
        <v>226</v>
      </c>
      <c r="E1" t="s">
        <v>227</v>
      </c>
      <c r="F1" t="s">
        <v>228</v>
      </c>
      <c r="G1" t="s">
        <v>229</v>
      </c>
      <c r="H1" t="s">
        <v>230</v>
      </c>
      <c r="I1" t="s">
        <v>231</v>
      </c>
      <c r="J1" t="s">
        <v>232</v>
      </c>
      <c r="K1" t="s">
        <v>233</v>
      </c>
      <c r="L1" t="s">
        <v>234</v>
      </c>
      <c r="M1" t="s">
        <v>235</v>
      </c>
      <c r="N1" t="s">
        <v>236</v>
      </c>
    </row>
    <row r="2" spans="1:14">
      <c r="A2">
        <v>193.21</v>
      </c>
      <c r="B2">
        <v>1</v>
      </c>
      <c r="C2">
        <v>1121.3</v>
      </c>
      <c r="D2">
        <v>8.9179000000000005E-4</v>
      </c>
      <c r="E2">
        <v>4.7742000000000004</v>
      </c>
      <c r="F2">
        <v>4.7801</v>
      </c>
      <c r="G2">
        <v>29.690999999999999</v>
      </c>
      <c r="H2">
        <v>68.051000000000002</v>
      </c>
      <c r="I2">
        <v>101.04</v>
      </c>
      <c r="J2">
        <v>1166.4000000000001</v>
      </c>
      <c r="K2">
        <v>-3.9378999999999997E-2</v>
      </c>
      <c r="L2">
        <v>7.2721999999999999E-4</v>
      </c>
      <c r="M2">
        <v>0.15075</v>
      </c>
      <c r="N2" t="s">
        <v>237</v>
      </c>
    </row>
    <row r="3" spans="1:14">
      <c r="A3">
        <v>193.21</v>
      </c>
      <c r="B3">
        <v>1.5</v>
      </c>
      <c r="C3">
        <v>1121.4000000000001</v>
      </c>
      <c r="D3">
        <v>8.9174999999999996E-4</v>
      </c>
      <c r="E3">
        <v>4.7732999999999999</v>
      </c>
      <c r="F3">
        <v>4.7820999999999998</v>
      </c>
      <c r="G3">
        <v>29.686</v>
      </c>
      <c r="H3">
        <v>68.054000000000002</v>
      </c>
      <c r="I3">
        <v>101.04</v>
      </c>
      <c r="J3">
        <v>1166.5999999999999</v>
      </c>
      <c r="K3">
        <v>-3.9385000000000003E-2</v>
      </c>
      <c r="L3">
        <v>7.2754000000000004E-4</v>
      </c>
      <c r="M3">
        <v>0.15076999999999999</v>
      </c>
      <c r="N3" t="s">
        <v>237</v>
      </c>
    </row>
    <row r="4" spans="1:14">
      <c r="A4">
        <v>193.21</v>
      </c>
      <c r="B4">
        <v>2</v>
      </c>
      <c r="C4">
        <v>1121.4000000000001</v>
      </c>
      <c r="D4">
        <v>8.9170999999999999E-4</v>
      </c>
      <c r="E4">
        <v>4.7723000000000004</v>
      </c>
      <c r="F4">
        <v>4.7840999999999996</v>
      </c>
      <c r="G4">
        <v>29.681000000000001</v>
      </c>
      <c r="H4">
        <v>68.057000000000002</v>
      </c>
      <c r="I4">
        <v>101.03</v>
      </c>
      <c r="J4">
        <v>1166.8</v>
      </c>
      <c r="K4">
        <v>-3.9390000000000001E-2</v>
      </c>
      <c r="L4">
        <v>7.2785000000000005E-4</v>
      </c>
      <c r="M4">
        <v>0.15079000000000001</v>
      </c>
      <c r="N4" t="s">
        <v>237</v>
      </c>
    </row>
    <row r="5" spans="1:14">
      <c r="A5">
        <v>193.21</v>
      </c>
      <c r="B5">
        <v>2.5</v>
      </c>
      <c r="C5">
        <v>1121.5</v>
      </c>
      <c r="D5">
        <v>8.9165999999999996E-4</v>
      </c>
      <c r="E5">
        <v>4.7713999999999999</v>
      </c>
      <c r="F5">
        <v>4.7861000000000002</v>
      </c>
      <c r="G5">
        <v>29.675999999999998</v>
      </c>
      <c r="H5">
        <v>68.06</v>
      </c>
      <c r="I5">
        <v>101.03</v>
      </c>
      <c r="J5">
        <v>1167</v>
      </c>
      <c r="K5">
        <v>-3.9396E-2</v>
      </c>
      <c r="L5">
        <v>7.2816999999999999E-4</v>
      </c>
      <c r="M5">
        <v>0.15081</v>
      </c>
      <c r="N5" t="s">
        <v>237</v>
      </c>
    </row>
    <row r="6" spans="1:14">
      <c r="A6">
        <v>193.21</v>
      </c>
      <c r="B6">
        <v>3</v>
      </c>
      <c r="C6">
        <v>1121.5999999999999</v>
      </c>
      <c r="D6">
        <v>8.9161999999999998E-4</v>
      </c>
      <c r="E6">
        <v>4.7704000000000004</v>
      </c>
      <c r="F6">
        <v>4.7881</v>
      </c>
      <c r="G6">
        <v>29.670999999999999</v>
      </c>
      <c r="H6">
        <v>68.063000000000002</v>
      </c>
      <c r="I6">
        <v>101.02</v>
      </c>
      <c r="J6">
        <v>1167.2</v>
      </c>
      <c r="K6">
        <v>-3.9402E-2</v>
      </c>
      <c r="L6">
        <v>7.2849000000000004E-4</v>
      </c>
      <c r="M6">
        <v>0.15082999999999999</v>
      </c>
      <c r="N6" t="s">
        <v>237</v>
      </c>
    </row>
    <row r="7" spans="1:14">
      <c r="A7">
        <v>193.21</v>
      </c>
      <c r="B7">
        <v>3.5</v>
      </c>
      <c r="C7">
        <v>1121.5999999999999</v>
      </c>
      <c r="D7">
        <v>8.9158E-4</v>
      </c>
      <c r="E7">
        <v>4.7694999999999999</v>
      </c>
      <c r="F7">
        <v>4.7900999999999998</v>
      </c>
      <c r="G7">
        <v>29.666</v>
      </c>
      <c r="H7">
        <v>68.066000000000003</v>
      </c>
      <c r="I7">
        <v>101.02</v>
      </c>
      <c r="J7">
        <v>1167.3</v>
      </c>
      <c r="K7">
        <v>-3.9407999999999999E-2</v>
      </c>
      <c r="L7">
        <v>7.2880999999999998E-4</v>
      </c>
      <c r="M7">
        <v>0.15085999999999999</v>
      </c>
      <c r="N7" t="s">
        <v>237</v>
      </c>
    </row>
    <row r="8" spans="1:14">
      <c r="A8">
        <v>193.21</v>
      </c>
      <c r="B8">
        <v>4</v>
      </c>
      <c r="C8">
        <v>1121.7</v>
      </c>
      <c r="D8">
        <v>8.9152999999999997E-4</v>
      </c>
      <c r="E8">
        <v>4.7685000000000004</v>
      </c>
      <c r="F8">
        <v>4.7920999999999996</v>
      </c>
      <c r="G8">
        <v>29.661000000000001</v>
      </c>
      <c r="H8">
        <v>68.069000000000003</v>
      </c>
      <c r="I8">
        <v>101.01</v>
      </c>
      <c r="J8">
        <v>1167.5</v>
      </c>
      <c r="K8">
        <v>-3.9412999999999997E-2</v>
      </c>
      <c r="L8">
        <v>7.2911999999999999E-4</v>
      </c>
      <c r="M8">
        <v>0.15087999999999999</v>
      </c>
      <c r="N8" t="s">
        <v>237</v>
      </c>
    </row>
    <row r="9" spans="1:14">
      <c r="A9">
        <v>193.21</v>
      </c>
      <c r="B9">
        <v>4.5</v>
      </c>
      <c r="C9">
        <v>1121.7</v>
      </c>
      <c r="D9">
        <v>8.9148999999999999E-4</v>
      </c>
      <c r="E9">
        <v>4.7675000000000001</v>
      </c>
      <c r="F9">
        <v>4.7939999999999996</v>
      </c>
      <c r="G9">
        <v>29.655999999999999</v>
      </c>
      <c r="H9">
        <v>68.072000000000003</v>
      </c>
      <c r="I9">
        <v>101.01</v>
      </c>
      <c r="J9">
        <v>1167.7</v>
      </c>
      <c r="K9">
        <v>-3.9419000000000003E-2</v>
      </c>
      <c r="L9">
        <v>7.2944000000000004E-4</v>
      </c>
      <c r="M9">
        <v>0.15090000000000001</v>
      </c>
      <c r="N9" t="s">
        <v>237</v>
      </c>
    </row>
    <row r="10" spans="1:14">
      <c r="A10">
        <v>193.21</v>
      </c>
      <c r="B10">
        <v>5</v>
      </c>
      <c r="C10">
        <v>1121.8</v>
      </c>
      <c r="D10">
        <v>8.9145000000000001E-4</v>
      </c>
      <c r="E10">
        <v>4.7666000000000004</v>
      </c>
      <c r="F10">
        <v>4.7960000000000003</v>
      </c>
      <c r="G10">
        <v>29.651</v>
      </c>
      <c r="H10">
        <v>68.073999999999998</v>
      </c>
      <c r="I10">
        <v>101.01</v>
      </c>
      <c r="J10">
        <v>1167.9000000000001</v>
      </c>
      <c r="K10">
        <v>-3.9425000000000002E-2</v>
      </c>
      <c r="L10">
        <v>7.2975999999999998E-4</v>
      </c>
      <c r="M10">
        <v>0.15092</v>
      </c>
      <c r="N10" t="s">
        <v>237</v>
      </c>
    </row>
    <row r="11" spans="1:14">
      <c r="A11">
        <v>193.21</v>
      </c>
      <c r="B11">
        <v>5.5</v>
      </c>
      <c r="C11">
        <v>1121.8</v>
      </c>
      <c r="D11">
        <v>8.9139999999999998E-4</v>
      </c>
      <c r="E11">
        <v>4.7656000000000001</v>
      </c>
      <c r="F11">
        <v>4.798</v>
      </c>
      <c r="G11">
        <v>29.646000000000001</v>
      </c>
      <c r="H11">
        <v>68.076999999999998</v>
      </c>
      <c r="I11">
        <v>101</v>
      </c>
      <c r="J11">
        <v>1168.0999999999999</v>
      </c>
      <c r="K11">
        <v>-3.943E-2</v>
      </c>
      <c r="L11">
        <v>7.3008000000000003E-4</v>
      </c>
      <c r="M11">
        <v>0.15093999999999999</v>
      </c>
      <c r="N11" t="s">
        <v>237</v>
      </c>
    </row>
    <row r="12" spans="1:14">
      <c r="A12">
        <v>193.21</v>
      </c>
      <c r="B12">
        <v>6</v>
      </c>
      <c r="C12">
        <v>1121.9000000000001</v>
      </c>
      <c r="D12">
        <v>8.9136E-4</v>
      </c>
      <c r="E12">
        <v>4.7647000000000004</v>
      </c>
      <c r="F12">
        <v>4.8</v>
      </c>
      <c r="G12">
        <v>29.640999999999998</v>
      </c>
      <c r="H12">
        <v>68.08</v>
      </c>
      <c r="I12">
        <v>101</v>
      </c>
      <c r="J12">
        <v>1168.3</v>
      </c>
      <c r="K12">
        <v>-3.9435999999999999E-2</v>
      </c>
      <c r="L12">
        <v>7.3039000000000003E-4</v>
      </c>
      <c r="M12">
        <v>0.15096000000000001</v>
      </c>
      <c r="N12" t="s">
        <v>237</v>
      </c>
    </row>
    <row r="13" spans="1:14">
      <c r="A13">
        <v>193.21</v>
      </c>
      <c r="B13">
        <v>6.5</v>
      </c>
      <c r="C13">
        <v>1121.9000000000001</v>
      </c>
      <c r="D13">
        <v>8.9132000000000002E-4</v>
      </c>
      <c r="E13">
        <v>4.7637</v>
      </c>
      <c r="F13">
        <v>4.8019999999999996</v>
      </c>
      <c r="G13">
        <v>29.637</v>
      </c>
      <c r="H13">
        <v>68.082999999999998</v>
      </c>
      <c r="I13">
        <v>100.99</v>
      </c>
      <c r="J13">
        <v>1168.5</v>
      </c>
      <c r="K13">
        <v>-3.9441999999999998E-2</v>
      </c>
      <c r="L13">
        <v>7.3070999999999997E-4</v>
      </c>
      <c r="M13">
        <v>0.15098</v>
      </c>
      <c r="N13" t="s">
        <v>237</v>
      </c>
    </row>
    <row r="14" spans="1:14">
      <c r="A14">
        <v>193.21</v>
      </c>
      <c r="B14">
        <v>7</v>
      </c>
      <c r="C14">
        <v>1122</v>
      </c>
      <c r="D14">
        <v>8.9127E-4</v>
      </c>
      <c r="E14">
        <v>4.7628000000000004</v>
      </c>
      <c r="F14">
        <v>4.8040000000000003</v>
      </c>
      <c r="G14">
        <v>29.632000000000001</v>
      </c>
      <c r="H14">
        <v>68.085999999999999</v>
      </c>
      <c r="I14">
        <v>100.99</v>
      </c>
      <c r="J14">
        <v>1168.7</v>
      </c>
      <c r="K14">
        <v>-3.9447000000000003E-2</v>
      </c>
      <c r="L14">
        <v>7.3103000000000003E-4</v>
      </c>
      <c r="M14">
        <v>0.151</v>
      </c>
      <c r="N14" t="s">
        <v>237</v>
      </c>
    </row>
    <row r="15" spans="1:14">
      <c r="A15">
        <v>193.21</v>
      </c>
      <c r="B15">
        <v>7.5</v>
      </c>
      <c r="C15">
        <v>1122</v>
      </c>
      <c r="D15">
        <v>8.9123000000000002E-4</v>
      </c>
      <c r="E15">
        <v>4.7618</v>
      </c>
      <c r="F15">
        <v>4.806</v>
      </c>
      <c r="G15">
        <v>29.626999999999999</v>
      </c>
      <c r="H15">
        <v>68.088999999999999</v>
      </c>
      <c r="I15">
        <v>100.99</v>
      </c>
      <c r="J15">
        <v>1168.9000000000001</v>
      </c>
      <c r="K15">
        <v>-3.9453000000000002E-2</v>
      </c>
      <c r="L15">
        <v>7.3134999999999997E-4</v>
      </c>
      <c r="M15">
        <v>0.15101999999999999</v>
      </c>
      <c r="N15" t="s">
        <v>237</v>
      </c>
    </row>
    <row r="16" spans="1:14">
      <c r="A16">
        <v>193.21</v>
      </c>
      <c r="B16">
        <v>8</v>
      </c>
      <c r="C16">
        <v>1122.0999999999999</v>
      </c>
      <c r="D16">
        <v>8.9119000000000004E-4</v>
      </c>
      <c r="E16">
        <v>4.7609000000000004</v>
      </c>
      <c r="F16">
        <v>4.8079999999999998</v>
      </c>
      <c r="G16">
        <v>29.622</v>
      </c>
      <c r="H16">
        <v>68.091999999999999</v>
      </c>
      <c r="I16">
        <v>100.98</v>
      </c>
      <c r="J16">
        <v>1169.0999999999999</v>
      </c>
      <c r="K16">
        <v>-3.9459000000000001E-2</v>
      </c>
      <c r="L16">
        <v>7.3165999999999997E-4</v>
      </c>
      <c r="M16">
        <v>0.15104000000000001</v>
      </c>
      <c r="N16" t="s">
        <v>237</v>
      </c>
    </row>
    <row r="17" spans="1:14">
      <c r="A17">
        <v>193.21</v>
      </c>
      <c r="B17">
        <v>8.5</v>
      </c>
      <c r="C17">
        <v>1122.2</v>
      </c>
      <c r="D17">
        <v>8.9114000000000001E-4</v>
      </c>
      <c r="E17">
        <v>4.7599</v>
      </c>
      <c r="F17">
        <v>4.8099999999999996</v>
      </c>
      <c r="G17">
        <v>29.617000000000001</v>
      </c>
      <c r="H17">
        <v>68.093999999999994</v>
      </c>
      <c r="I17">
        <v>100.98</v>
      </c>
      <c r="J17">
        <v>1169.3</v>
      </c>
      <c r="K17">
        <v>-3.9463999999999999E-2</v>
      </c>
      <c r="L17">
        <v>7.3198000000000002E-4</v>
      </c>
      <c r="M17">
        <v>0.15106</v>
      </c>
      <c r="N17" t="s">
        <v>237</v>
      </c>
    </row>
    <row r="18" spans="1:14">
      <c r="A18">
        <v>193.21</v>
      </c>
      <c r="B18">
        <v>9</v>
      </c>
      <c r="C18">
        <v>1122.2</v>
      </c>
      <c r="D18">
        <v>8.9110000000000003E-4</v>
      </c>
      <c r="E18">
        <v>4.7590000000000003</v>
      </c>
      <c r="F18">
        <v>4.8120000000000003</v>
      </c>
      <c r="G18">
        <v>29.611999999999998</v>
      </c>
      <c r="H18">
        <v>68.096999999999994</v>
      </c>
      <c r="I18">
        <v>100.97</v>
      </c>
      <c r="J18">
        <v>1169.5</v>
      </c>
      <c r="K18">
        <v>-3.9469999999999998E-2</v>
      </c>
      <c r="L18">
        <v>7.3229999999999996E-4</v>
      </c>
      <c r="M18">
        <v>0.15107999999999999</v>
      </c>
      <c r="N18" t="s">
        <v>237</v>
      </c>
    </row>
    <row r="19" spans="1:14">
      <c r="A19">
        <v>193.21</v>
      </c>
      <c r="B19">
        <v>9.5</v>
      </c>
      <c r="C19">
        <v>1122.3</v>
      </c>
      <c r="D19">
        <v>8.9106000000000005E-4</v>
      </c>
      <c r="E19">
        <v>4.7580999999999998</v>
      </c>
      <c r="F19">
        <v>4.8140000000000001</v>
      </c>
      <c r="G19">
        <v>29.606999999999999</v>
      </c>
      <c r="H19">
        <v>68.099999999999994</v>
      </c>
      <c r="I19">
        <v>100.97</v>
      </c>
      <c r="J19">
        <v>1169.7</v>
      </c>
      <c r="K19">
        <v>-3.9475000000000003E-2</v>
      </c>
      <c r="L19">
        <v>7.3262000000000002E-4</v>
      </c>
      <c r="M19">
        <v>0.15110000000000001</v>
      </c>
      <c r="N19" t="s">
        <v>237</v>
      </c>
    </row>
    <row r="20" spans="1:14">
      <c r="A20">
        <v>193.21</v>
      </c>
      <c r="B20">
        <v>10</v>
      </c>
      <c r="C20">
        <v>1122.3</v>
      </c>
      <c r="D20">
        <v>8.9101000000000002E-4</v>
      </c>
      <c r="E20">
        <v>4.7571000000000003</v>
      </c>
      <c r="F20">
        <v>4.8159999999999998</v>
      </c>
      <c r="G20">
        <v>29.602</v>
      </c>
      <c r="H20">
        <v>68.102999999999994</v>
      </c>
      <c r="I20">
        <v>100.96</v>
      </c>
      <c r="J20">
        <v>1169.9000000000001</v>
      </c>
      <c r="K20">
        <v>-3.9481000000000002E-2</v>
      </c>
      <c r="L20">
        <v>7.3293999999999996E-4</v>
      </c>
      <c r="M20">
        <v>0.15112</v>
      </c>
      <c r="N20" t="s">
        <v>237</v>
      </c>
    </row>
    <row r="21" spans="1:14">
      <c r="A21">
        <v>231.85</v>
      </c>
      <c r="B21">
        <v>1</v>
      </c>
      <c r="C21">
        <v>1046.5</v>
      </c>
      <c r="D21">
        <v>9.5553000000000001E-4</v>
      </c>
      <c r="E21">
        <v>8.7362000000000002</v>
      </c>
      <c r="F21">
        <v>8.7424999999999997</v>
      </c>
      <c r="G21">
        <v>48.377000000000002</v>
      </c>
      <c r="H21">
        <v>69.331000000000003</v>
      </c>
      <c r="I21">
        <v>104.63</v>
      </c>
      <c r="J21">
        <v>974.08</v>
      </c>
      <c r="K21">
        <v>-3.3542000000000002E-2</v>
      </c>
      <c r="L21">
        <v>3.7815E-4</v>
      </c>
      <c r="M21">
        <v>0.12905</v>
      </c>
      <c r="N21" t="s">
        <v>237</v>
      </c>
    </row>
    <row r="22" spans="1:14">
      <c r="A22">
        <v>231.85</v>
      </c>
      <c r="B22">
        <v>1.5</v>
      </c>
      <c r="C22">
        <v>1046.5999999999999</v>
      </c>
      <c r="D22">
        <v>9.5545999999999999E-4</v>
      </c>
      <c r="E22">
        <v>8.7347999999999999</v>
      </c>
      <c r="F22">
        <v>8.7443000000000008</v>
      </c>
      <c r="G22">
        <v>48.371000000000002</v>
      </c>
      <c r="H22">
        <v>69.332999999999998</v>
      </c>
      <c r="I22">
        <v>104.62</v>
      </c>
      <c r="J22">
        <v>974.36</v>
      </c>
      <c r="K22">
        <v>-3.3555000000000001E-2</v>
      </c>
      <c r="L22">
        <v>3.7833000000000002E-4</v>
      </c>
      <c r="M22">
        <v>0.12908</v>
      </c>
      <c r="N22" t="s">
        <v>237</v>
      </c>
    </row>
    <row r="23" spans="1:14">
      <c r="A23">
        <v>231.85</v>
      </c>
      <c r="B23">
        <v>2</v>
      </c>
      <c r="C23">
        <v>1046.7</v>
      </c>
      <c r="D23">
        <v>9.5538999999999997E-4</v>
      </c>
      <c r="E23">
        <v>8.7333999999999996</v>
      </c>
      <c r="F23">
        <v>8.7460000000000004</v>
      </c>
      <c r="G23">
        <v>48.365000000000002</v>
      </c>
      <c r="H23">
        <v>69.334999999999994</v>
      </c>
      <c r="I23">
        <v>104.61</v>
      </c>
      <c r="J23">
        <v>974.64</v>
      </c>
      <c r="K23">
        <v>-3.3569000000000002E-2</v>
      </c>
      <c r="L23">
        <v>3.7849999999999998E-4</v>
      </c>
      <c r="M23">
        <v>0.12909999999999999</v>
      </c>
      <c r="N23" t="s">
        <v>237</v>
      </c>
    </row>
    <row r="24" spans="1:14">
      <c r="A24">
        <v>231.85</v>
      </c>
      <c r="B24">
        <v>2.5</v>
      </c>
      <c r="C24">
        <v>1046.8</v>
      </c>
      <c r="D24">
        <v>9.5531000000000001E-4</v>
      </c>
      <c r="E24">
        <v>8.7319999999999993</v>
      </c>
      <c r="F24">
        <v>8.7477999999999998</v>
      </c>
      <c r="G24">
        <v>48.359000000000002</v>
      </c>
      <c r="H24">
        <v>69.337000000000003</v>
      </c>
      <c r="I24">
        <v>104.61</v>
      </c>
      <c r="J24">
        <v>974.92</v>
      </c>
      <c r="K24">
        <v>-3.3582000000000001E-2</v>
      </c>
      <c r="L24">
        <v>3.7867E-4</v>
      </c>
      <c r="M24">
        <v>0.12912999999999999</v>
      </c>
      <c r="N24" t="s">
        <v>237</v>
      </c>
    </row>
    <row r="25" spans="1:14">
      <c r="A25">
        <v>231.85</v>
      </c>
      <c r="B25">
        <v>3</v>
      </c>
      <c r="C25">
        <v>1046.9000000000001</v>
      </c>
      <c r="D25">
        <v>9.5524E-4</v>
      </c>
      <c r="E25">
        <v>8.7306000000000008</v>
      </c>
      <c r="F25">
        <v>8.7494999999999994</v>
      </c>
      <c r="G25">
        <v>48.353000000000002</v>
      </c>
      <c r="H25">
        <v>69.338999999999999</v>
      </c>
      <c r="I25">
        <v>104.6</v>
      </c>
      <c r="J25">
        <v>975.19</v>
      </c>
      <c r="K25">
        <v>-3.3595E-2</v>
      </c>
      <c r="L25">
        <v>3.7885000000000002E-4</v>
      </c>
      <c r="M25">
        <v>0.12914999999999999</v>
      </c>
      <c r="N25" t="s">
        <v>237</v>
      </c>
    </row>
    <row r="26" spans="1:14">
      <c r="A26">
        <v>231.85</v>
      </c>
      <c r="B26">
        <v>3.5</v>
      </c>
      <c r="C26">
        <v>1046.9000000000001</v>
      </c>
      <c r="D26">
        <v>9.5516999999999998E-4</v>
      </c>
      <c r="E26">
        <v>8.7292000000000005</v>
      </c>
      <c r="F26">
        <v>8.7513000000000005</v>
      </c>
      <c r="G26">
        <v>48.347000000000001</v>
      </c>
      <c r="H26">
        <v>69.340999999999994</v>
      </c>
      <c r="I26">
        <v>104.59</v>
      </c>
      <c r="J26">
        <v>975.47</v>
      </c>
      <c r="K26">
        <v>-3.3609E-2</v>
      </c>
      <c r="L26">
        <v>3.7901999999999999E-4</v>
      </c>
      <c r="M26">
        <v>0.12917000000000001</v>
      </c>
      <c r="N26" t="s">
        <v>237</v>
      </c>
    </row>
    <row r="27" spans="1:14">
      <c r="A27">
        <v>231.85</v>
      </c>
      <c r="B27">
        <v>4</v>
      </c>
      <c r="C27">
        <v>1047</v>
      </c>
      <c r="D27">
        <v>9.5509999999999996E-4</v>
      </c>
      <c r="E27">
        <v>8.7278000000000002</v>
      </c>
      <c r="F27">
        <v>8.7530000000000001</v>
      </c>
      <c r="G27">
        <v>48.341000000000001</v>
      </c>
      <c r="H27">
        <v>69.343999999999994</v>
      </c>
      <c r="I27">
        <v>104.58</v>
      </c>
      <c r="J27">
        <v>975.75</v>
      </c>
      <c r="K27">
        <v>-3.3621999999999999E-2</v>
      </c>
      <c r="L27">
        <v>3.792E-4</v>
      </c>
      <c r="M27">
        <v>0.12920000000000001</v>
      </c>
      <c r="N27" t="s">
        <v>237</v>
      </c>
    </row>
    <row r="28" spans="1:14">
      <c r="A28">
        <v>231.85</v>
      </c>
      <c r="B28">
        <v>4.5</v>
      </c>
      <c r="C28">
        <v>1047.0999999999999</v>
      </c>
      <c r="D28">
        <v>9.5502E-4</v>
      </c>
      <c r="E28">
        <v>8.7263999999999999</v>
      </c>
      <c r="F28">
        <v>8.7547999999999995</v>
      </c>
      <c r="G28">
        <v>48.335000000000001</v>
      </c>
      <c r="H28">
        <v>69.346000000000004</v>
      </c>
      <c r="I28">
        <v>104.57</v>
      </c>
      <c r="J28">
        <v>976.03</v>
      </c>
      <c r="K28">
        <v>-3.3634999999999998E-2</v>
      </c>
      <c r="L28">
        <v>3.7937000000000002E-4</v>
      </c>
      <c r="M28">
        <v>0.12922</v>
      </c>
      <c r="N28" t="s">
        <v>237</v>
      </c>
    </row>
    <row r="29" spans="1:14">
      <c r="A29">
        <v>231.85</v>
      </c>
      <c r="B29">
        <v>5</v>
      </c>
      <c r="C29">
        <v>1047.2</v>
      </c>
      <c r="D29">
        <v>9.5494999999999998E-4</v>
      </c>
      <c r="E29">
        <v>8.7249999999999996</v>
      </c>
      <c r="F29">
        <v>8.7566000000000006</v>
      </c>
      <c r="G29">
        <v>48.329000000000001</v>
      </c>
      <c r="H29">
        <v>69.347999999999999</v>
      </c>
      <c r="I29">
        <v>104.56</v>
      </c>
      <c r="J29">
        <v>976.31</v>
      </c>
      <c r="K29">
        <v>-3.3647999999999997E-2</v>
      </c>
      <c r="L29">
        <v>3.7954999999999998E-4</v>
      </c>
      <c r="M29">
        <v>0.12925</v>
      </c>
      <c r="N29" t="s">
        <v>237</v>
      </c>
    </row>
    <row r="30" spans="1:14">
      <c r="A30">
        <v>231.85</v>
      </c>
      <c r="B30">
        <v>5.5</v>
      </c>
      <c r="C30">
        <v>1047.3</v>
      </c>
      <c r="D30">
        <v>9.5487999999999996E-4</v>
      </c>
      <c r="E30">
        <v>8.7235999999999994</v>
      </c>
      <c r="F30">
        <v>8.7583000000000002</v>
      </c>
      <c r="G30">
        <v>48.323</v>
      </c>
      <c r="H30">
        <v>69.349999999999994</v>
      </c>
      <c r="I30">
        <v>104.56</v>
      </c>
      <c r="J30">
        <v>976.58</v>
      </c>
      <c r="K30">
        <v>-3.3661000000000003E-2</v>
      </c>
      <c r="L30">
        <v>3.7972E-4</v>
      </c>
      <c r="M30">
        <v>0.12927</v>
      </c>
      <c r="N30" t="s">
        <v>237</v>
      </c>
    </row>
    <row r="31" spans="1:14">
      <c r="A31">
        <v>231.85</v>
      </c>
      <c r="B31">
        <v>6</v>
      </c>
      <c r="C31">
        <v>1047.3</v>
      </c>
      <c r="D31">
        <v>9.5480999999999995E-4</v>
      </c>
      <c r="E31">
        <v>8.7222000000000008</v>
      </c>
      <c r="F31">
        <v>8.7600999999999996</v>
      </c>
      <c r="G31">
        <v>48.317</v>
      </c>
      <c r="H31">
        <v>69.352000000000004</v>
      </c>
      <c r="I31">
        <v>104.55</v>
      </c>
      <c r="J31">
        <v>976.86</v>
      </c>
      <c r="K31">
        <v>-3.3674000000000003E-2</v>
      </c>
      <c r="L31">
        <v>3.7990000000000002E-4</v>
      </c>
      <c r="M31">
        <v>0.1293</v>
      </c>
      <c r="N31" t="s">
        <v>237</v>
      </c>
    </row>
    <row r="32" spans="1:14">
      <c r="A32">
        <v>231.85</v>
      </c>
      <c r="B32">
        <v>6.5</v>
      </c>
      <c r="C32">
        <v>1047.4000000000001</v>
      </c>
      <c r="D32">
        <v>9.5474000000000004E-4</v>
      </c>
      <c r="E32">
        <v>8.7209000000000003</v>
      </c>
      <c r="F32">
        <v>8.7617999999999991</v>
      </c>
      <c r="G32">
        <v>48.311</v>
      </c>
      <c r="H32">
        <v>69.353999999999999</v>
      </c>
      <c r="I32">
        <v>104.54</v>
      </c>
      <c r="J32">
        <v>977.14</v>
      </c>
      <c r="K32">
        <v>-3.3687000000000002E-2</v>
      </c>
      <c r="L32">
        <v>3.8006999999999998E-4</v>
      </c>
      <c r="M32">
        <v>0.12931999999999999</v>
      </c>
      <c r="N32" t="s">
        <v>237</v>
      </c>
    </row>
    <row r="33" spans="1:14">
      <c r="A33">
        <v>231.85</v>
      </c>
      <c r="B33">
        <v>7</v>
      </c>
      <c r="C33">
        <v>1047.5</v>
      </c>
      <c r="D33">
        <v>9.5465999999999997E-4</v>
      </c>
      <c r="E33">
        <v>8.7195</v>
      </c>
      <c r="F33">
        <v>8.7636000000000003</v>
      </c>
      <c r="G33">
        <v>48.305</v>
      </c>
      <c r="H33">
        <v>69.355999999999995</v>
      </c>
      <c r="I33">
        <v>104.53</v>
      </c>
      <c r="J33">
        <v>977.41</v>
      </c>
      <c r="K33">
        <v>-3.3701000000000002E-2</v>
      </c>
      <c r="L33">
        <v>3.8024000000000001E-4</v>
      </c>
      <c r="M33">
        <v>0.12934999999999999</v>
      </c>
      <c r="N33" t="s">
        <v>237</v>
      </c>
    </row>
    <row r="34" spans="1:14">
      <c r="A34">
        <v>231.85</v>
      </c>
      <c r="B34">
        <v>7.5</v>
      </c>
      <c r="C34">
        <v>1047.5999999999999</v>
      </c>
      <c r="D34">
        <v>9.5458999999999995E-4</v>
      </c>
      <c r="E34">
        <v>8.7180999999999997</v>
      </c>
      <c r="F34">
        <v>8.7653999999999996</v>
      </c>
      <c r="G34">
        <v>48.298999999999999</v>
      </c>
      <c r="H34">
        <v>69.358000000000004</v>
      </c>
      <c r="I34">
        <v>104.52</v>
      </c>
      <c r="J34">
        <v>977.69</v>
      </c>
      <c r="K34">
        <v>-3.3714000000000001E-2</v>
      </c>
      <c r="L34">
        <v>3.8042000000000002E-4</v>
      </c>
      <c r="M34">
        <v>0.12937000000000001</v>
      </c>
      <c r="N34" t="s">
        <v>237</v>
      </c>
    </row>
    <row r="35" spans="1:14">
      <c r="A35">
        <v>231.85</v>
      </c>
      <c r="B35">
        <v>8</v>
      </c>
      <c r="C35">
        <v>1047.5999999999999</v>
      </c>
      <c r="D35">
        <v>9.5452000000000004E-4</v>
      </c>
      <c r="E35">
        <v>8.7166999999999994</v>
      </c>
      <c r="F35">
        <v>8.7670999999999992</v>
      </c>
      <c r="G35">
        <v>48.292999999999999</v>
      </c>
      <c r="H35">
        <v>69.36</v>
      </c>
      <c r="I35">
        <v>104.51</v>
      </c>
      <c r="J35">
        <v>977.97</v>
      </c>
      <c r="K35">
        <v>-3.3727E-2</v>
      </c>
      <c r="L35">
        <v>3.8058999999999999E-4</v>
      </c>
      <c r="M35">
        <v>0.12939000000000001</v>
      </c>
      <c r="N35" t="s">
        <v>237</v>
      </c>
    </row>
    <row r="36" spans="1:14">
      <c r="A36">
        <v>231.85</v>
      </c>
      <c r="B36">
        <v>8.5</v>
      </c>
      <c r="C36">
        <v>1047.7</v>
      </c>
      <c r="D36">
        <v>9.5445000000000002E-4</v>
      </c>
      <c r="E36">
        <v>8.7152999999999992</v>
      </c>
      <c r="F36">
        <v>8.7689000000000004</v>
      </c>
      <c r="G36">
        <v>48.286999999999999</v>
      </c>
      <c r="H36">
        <v>69.361999999999995</v>
      </c>
      <c r="I36">
        <v>104.51</v>
      </c>
      <c r="J36">
        <v>978.24</v>
      </c>
      <c r="K36">
        <v>-3.3739999999999999E-2</v>
      </c>
      <c r="L36">
        <v>3.8077E-4</v>
      </c>
      <c r="M36">
        <v>0.12942000000000001</v>
      </c>
      <c r="N36" t="s">
        <v>237</v>
      </c>
    </row>
    <row r="37" spans="1:14">
      <c r="A37">
        <v>231.85</v>
      </c>
      <c r="B37">
        <v>9</v>
      </c>
      <c r="C37">
        <v>1047.8</v>
      </c>
      <c r="D37">
        <v>9.5438000000000001E-4</v>
      </c>
      <c r="E37">
        <v>8.7139000000000006</v>
      </c>
      <c r="F37">
        <v>8.7706999999999997</v>
      </c>
      <c r="G37">
        <v>48.280999999999999</v>
      </c>
      <c r="H37">
        <v>69.364000000000004</v>
      </c>
      <c r="I37">
        <v>104.5</v>
      </c>
      <c r="J37">
        <v>978.52</v>
      </c>
      <c r="K37">
        <v>-3.3752999999999998E-2</v>
      </c>
      <c r="L37">
        <v>3.8094000000000002E-4</v>
      </c>
      <c r="M37">
        <v>0.12944</v>
      </c>
      <c r="N37" t="s">
        <v>237</v>
      </c>
    </row>
    <row r="38" spans="1:14">
      <c r="A38">
        <v>231.85</v>
      </c>
      <c r="B38">
        <v>9.5</v>
      </c>
      <c r="C38">
        <v>1047.9000000000001</v>
      </c>
      <c r="D38">
        <v>9.5430000000000005E-4</v>
      </c>
      <c r="E38">
        <v>8.7125000000000004</v>
      </c>
      <c r="F38">
        <v>8.7723999999999993</v>
      </c>
      <c r="G38">
        <v>48.274999999999999</v>
      </c>
      <c r="H38">
        <v>69.366</v>
      </c>
      <c r="I38">
        <v>104.49</v>
      </c>
      <c r="J38">
        <v>978.8</v>
      </c>
      <c r="K38">
        <v>-3.3765999999999997E-2</v>
      </c>
      <c r="L38">
        <v>3.8111999999999998E-4</v>
      </c>
      <c r="M38">
        <v>0.12947</v>
      </c>
      <c r="N38" t="s">
        <v>237</v>
      </c>
    </row>
    <row r="39" spans="1:14">
      <c r="A39">
        <v>231.85</v>
      </c>
      <c r="B39">
        <v>10</v>
      </c>
      <c r="C39">
        <v>1048</v>
      </c>
      <c r="D39">
        <v>9.5423000000000003E-4</v>
      </c>
      <c r="E39">
        <v>8.7111999999999998</v>
      </c>
      <c r="F39">
        <v>8.7742000000000004</v>
      </c>
      <c r="G39">
        <v>48.268999999999998</v>
      </c>
      <c r="H39">
        <v>69.367999999999995</v>
      </c>
      <c r="I39">
        <v>104.48</v>
      </c>
      <c r="J39">
        <v>979.07</v>
      </c>
      <c r="K39">
        <v>-3.3779000000000003E-2</v>
      </c>
      <c r="L39">
        <v>3.8129E-4</v>
      </c>
      <c r="M39">
        <v>0.12948999999999999</v>
      </c>
      <c r="N39" t="s">
        <v>237</v>
      </c>
    </row>
    <row r="40" spans="1:14">
      <c r="A40">
        <v>270.49</v>
      </c>
      <c r="B40">
        <v>1</v>
      </c>
      <c r="C40">
        <v>3.0297999999999998</v>
      </c>
      <c r="D40">
        <v>0.33006000000000002</v>
      </c>
      <c r="E40">
        <v>31.582999999999998</v>
      </c>
      <c r="F40">
        <v>33.762999999999998</v>
      </c>
      <c r="G40">
        <v>148.94999999999999</v>
      </c>
      <c r="H40">
        <v>56.411000000000001</v>
      </c>
      <c r="I40">
        <v>66.236000000000004</v>
      </c>
      <c r="J40">
        <v>193.74</v>
      </c>
      <c r="K40">
        <v>4.0109000000000004</v>
      </c>
      <c r="L40">
        <v>9.1009999999999998E-6</v>
      </c>
      <c r="M40">
        <v>1.1476999999999999E-2</v>
      </c>
      <c r="N40" t="s">
        <v>238</v>
      </c>
    </row>
    <row r="41" spans="1:14">
      <c r="A41">
        <v>270.49</v>
      </c>
      <c r="B41">
        <v>1.5</v>
      </c>
      <c r="C41">
        <v>4.6207000000000003</v>
      </c>
      <c r="D41">
        <v>0.21642</v>
      </c>
      <c r="E41">
        <v>31.484000000000002</v>
      </c>
      <c r="F41">
        <v>33.628</v>
      </c>
      <c r="G41">
        <v>145.21</v>
      </c>
      <c r="H41">
        <v>57.195999999999998</v>
      </c>
      <c r="I41">
        <v>67.909000000000006</v>
      </c>
      <c r="J41">
        <v>191.51</v>
      </c>
      <c r="K41">
        <v>4.0368000000000004</v>
      </c>
      <c r="L41">
        <v>9.0877999999999996E-6</v>
      </c>
      <c r="M41">
        <v>1.1534000000000001E-2</v>
      </c>
      <c r="N41" t="s">
        <v>238</v>
      </c>
    </row>
    <row r="42" spans="1:14">
      <c r="A42">
        <v>270.49</v>
      </c>
      <c r="B42">
        <v>2</v>
      </c>
      <c r="C42">
        <v>6.2689000000000004</v>
      </c>
      <c r="D42">
        <v>0.15952</v>
      </c>
      <c r="E42">
        <v>31.381</v>
      </c>
      <c r="F42">
        <v>33.488999999999997</v>
      </c>
      <c r="G42">
        <v>142.43</v>
      </c>
      <c r="H42">
        <v>58.009</v>
      </c>
      <c r="I42">
        <v>69.721999999999994</v>
      </c>
      <c r="J42">
        <v>189.2</v>
      </c>
      <c r="K42">
        <v>4.0659000000000001</v>
      </c>
      <c r="L42">
        <v>9.0757000000000002E-6</v>
      </c>
      <c r="M42">
        <v>1.1598000000000001E-2</v>
      </c>
      <c r="N42" t="s">
        <v>238</v>
      </c>
    </row>
    <row r="43" spans="1:14">
      <c r="A43">
        <v>270.49</v>
      </c>
      <c r="B43">
        <v>2.3967000000000001</v>
      </c>
      <c r="C43">
        <v>7.6214000000000004</v>
      </c>
      <c r="D43">
        <v>0.13120999999999999</v>
      </c>
      <c r="E43">
        <v>31.297000000000001</v>
      </c>
      <c r="F43">
        <v>33.375</v>
      </c>
      <c r="G43">
        <v>140.61000000000001</v>
      </c>
      <c r="H43">
        <v>58.677999999999997</v>
      </c>
      <c r="I43">
        <v>71.274000000000001</v>
      </c>
      <c r="J43">
        <v>187.3</v>
      </c>
      <c r="K43">
        <v>4.0914000000000001</v>
      </c>
      <c r="L43">
        <v>9.0668999999999995E-6</v>
      </c>
      <c r="M43">
        <v>1.1657000000000001E-2</v>
      </c>
      <c r="N43" t="s">
        <v>238</v>
      </c>
    </row>
    <row r="44" spans="1:14">
      <c r="A44">
        <v>270.49</v>
      </c>
      <c r="B44">
        <v>2.3967000000000001</v>
      </c>
      <c r="C44">
        <v>965.09</v>
      </c>
      <c r="D44">
        <v>1.0361999999999999E-3</v>
      </c>
      <c r="E44">
        <v>12.896000000000001</v>
      </c>
      <c r="F44">
        <v>12.912000000000001</v>
      </c>
      <c r="G44">
        <v>64.959999999999994</v>
      </c>
      <c r="H44">
        <v>72.387</v>
      </c>
      <c r="I44">
        <v>111.5</v>
      </c>
      <c r="J44">
        <v>785.1</v>
      </c>
      <c r="K44">
        <v>-2.2544000000000002E-2</v>
      </c>
      <c r="L44">
        <v>2.2630999999999999E-4</v>
      </c>
      <c r="M44">
        <v>0.11019</v>
      </c>
      <c r="N44" t="s">
        <v>237</v>
      </c>
    </row>
    <row r="45" spans="1:14">
      <c r="A45">
        <v>270.49</v>
      </c>
      <c r="B45">
        <v>2.5</v>
      </c>
      <c r="C45">
        <v>965.12</v>
      </c>
      <c r="D45">
        <v>1.0361000000000001E-3</v>
      </c>
      <c r="E45">
        <v>12.895</v>
      </c>
      <c r="F45">
        <v>12.912000000000001</v>
      </c>
      <c r="G45">
        <v>64.957999999999998</v>
      </c>
      <c r="H45">
        <v>72.387</v>
      </c>
      <c r="I45">
        <v>111.5</v>
      </c>
      <c r="J45">
        <v>785.18</v>
      </c>
      <c r="K45">
        <v>-2.2551000000000002E-2</v>
      </c>
      <c r="L45">
        <v>2.2634E-4</v>
      </c>
      <c r="M45">
        <v>0.11019</v>
      </c>
      <c r="N45" t="s">
        <v>237</v>
      </c>
    </row>
    <row r="46" spans="1:14">
      <c r="A46">
        <v>270.49</v>
      </c>
      <c r="B46">
        <v>3</v>
      </c>
      <c r="C46">
        <v>965.24</v>
      </c>
      <c r="D46">
        <v>1.036E-3</v>
      </c>
      <c r="E46">
        <v>12.893000000000001</v>
      </c>
      <c r="F46">
        <v>12.914</v>
      </c>
      <c r="G46">
        <v>64.95</v>
      </c>
      <c r="H46">
        <v>72.388000000000005</v>
      </c>
      <c r="I46">
        <v>111.48</v>
      </c>
      <c r="J46">
        <v>785.59</v>
      </c>
      <c r="K46">
        <v>-2.2585999999999998E-2</v>
      </c>
      <c r="L46">
        <v>2.2646999999999999E-4</v>
      </c>
      <c r="M46">
        <v>0.11022</v>
      </c>
      <c r="N46" t="s">
        <v>237</v>
      </c>
    </row>
    <row r="47" spans="1:14">
      <c r="A47">
        <v>270.49</v>
      </c>
      <c r="B47">
        <v>3.5</v>
      </c>
      <c r="C47">
        <v>965.37</v>
      </c>
      <c r="D47">
        <v>1.0359E-3</v>
      </c>
      <c r="E47">
        <v>12.891</v>
      </c>
      <c r="F47">
        <v>12.914999999999999</v>
      </c>
      <c r="G47">
        <v>64.941999999999993</v>
      </c>
      <c r="H47">
        <v>72.39</v>
      </c>
      <c r="I47">
        <v>111.46</v>
      </c>
      <c r="J47">
        <v>785.99</v>
      </c>
      <c r="K47">
        <v>-2.2620999999999999E-2</v>
      </c>
      <c r="L47">
        <v>2.2660000000000001E-4</v>
      </c>
      <c r="M47">
        <v>0.11026</v>
      </c>
      <c r="N47" t="s">
        <v>237</v>
      </c>
    </row>
    <row r="48" spans="1:14">
      <c r="A48">
        <v>270.49</v>
      </c>
      <c r="B48">
        <v>4</v>
      </c>
      <c r="C48">
        <v>965.49</v>
      </c>
      <c r="D48">
        <v>1.0357000000000001E-3</v>
      </c>
      <c r="E48">
        <v>12.888999999999999</v>
      </c>
      <c r="F48">
        <v>12.916</v>
      </c>
      <c r="G48">
        <v>64.933999999999997</v>
      </c>
      <c r="H48">
        <v>72.391000000000005</v>
      </c>
      <c r="I48">
        <v>111.44</v>
      </c>
      <c r="J48">
        <v>786.39</v>
      </c>
      <c r="K48">
        <v>-2.2655000000000002E-2</v>
      </c>
      <c r="L48">
        <v>2.2672999999999999E-4</v>
      </c>
      <c r="M48">
        <v>0.11029</v>
      </c>
      <c r="N48" t="s">
        <v>237</v>
      </c>
    </row>
    <row r="49" spans="1:14">
      <c r="A49">
        <v>270.49</v>
      </c>
      <c r="B49">
        <v>4.5</v>
      </c>
      <c r="C49">
        <v>965.62</v>
      </c>
      <c r="D49">
        <v>1.0356E-3</v>
      </c>
      <c r="E49">
        <v>12.887</v>
      </c>
      <c r="F49">
        <v>12.917</v>
      </c>
      <c r="G49">
        <v>64.926000000000002</v>
      </c>
      <c r="H49">
        <v>72.391999999999996</v>
      </c>
      <c r="I49">
        <v>111.42</v>
      </c>
      <c r="J49">
        <v>786.8</v>
      </c>
      <c r="K49">
        <v>-2.2689999999999998E-2</v>
      </c>
      <c r="L49">
        <v>2.2687E-4</v>
      </c>
      <c r="M49">
        <v>0.11032</v>
      </c>
      <c r="N49" t="s">
        <v>237</v>
      </c>
    </row>
    <row r="50" spans="1:14">
      <c r="A50">
        <v>270.49</v>
      </c>
      <c r="B50">
        <v>5</v>
      </c>
      <c r="C50">
        <v>965.74</v>
      </c>
      <c r="D50">
        <v>1.0355E-3</v>
      </c>
      <c r="E50">
        <v>12.884</v>
      </c>
      <c r="F50">
        <v>12.919</v>
      </c>
      <c r="G50">
        <v>64.918000000000006</v>
      </c>
      <c r="H50">
        <v>72.393000000000001</v>
      </c>
      <c r="I50">
        <v>111.4</v>
      </c>
      <c r="J50">
        <v>787.2</v>
      </c>
      <c r="K50">
        <v>-2.2724000000000001E-2</v>
      </c>
      <c r="L50">
        <v>2.2699999999999999E-4</v>
      </c>
      <c r="M50">
        <v>0.11035</v>
      </c>
      <c r="N50" t="s">
        <v>237</v>
      </c>
    </row>
    <row r="51" spans="1:14">
      <c r="A51">
        <v>270.49</v>
      </c>
      <c r="B51">
        <v>5.5</v>
      </c>
      <c r="C51">
        <v>965.87</v>
      </c>
      <c r="D51">
        <v>1.0353000000000001E-3</v>
      </c>
      <c r="E51">
        <v>12.882</v>
      </c>
      <c r="F51">
        <v>12.92</v>
      </c>
      <c r="G51">
        <v>64.911000000000001</v>
      </c>
      <c r="H51">
        <v>72.394999999999996</v>
      </c>
      <c r="I51">
        <v>111.38</v>
      </c>
      <c r="J51">
        <v>787.6</v>
      </c>
      <c r="K51">
        <v>-2.2759000000000001E-2</v>
      </c>
      <c r="L51">
        <v>2.2713E-4</v>
      </c>
      <c r="M51">
        <v>0.11038000000000001</v>
      </c>
      <c r="N51" t="s">
        <v>237</v>
      </c>
    </row>
    <row r="52" spans="1:14">
      <c r="A52">
        <v>270.49</v>
      </c>
      <c r="B52">
        <v>6</v>
      </c>
      <c r="C52">
        <v>965.99</v>
      </c>
      <c r="D52">
        <v>1.0352E-3</v>
      </c>
      <c r="E52">
        <v>12.88</v>
      </c>
      <c r="F52">
        <v>12.920999999999999</v>
      </c>
      <c r="G52">
        <v>64.903000000000006</v>
      </c>
      <c r="H52">
        <v>72.396000000000001</v>
      </c>
      <c r="I52">
        <v>111.37</v>
      </c>
      <c r="J52">
        <v>788</v>
      </c>
      <c r="K52">
        <v>-2.2793000000000001E-2</v>
      </c>
      <c r="L52">
        <v>2.2725999999999999E-4</v>
      </c>
      <c r="M52">
        <v>0.11040999999999999</v>
      </c>
      <c r="N52" t="s">
        <v>237</v>
      </c>
    </row>
    <row r="53" spans="1:14">
      <c r="A53">
        <v>270.49</v>
      </c>
      <c r="B53">
        <v>6.5</v>
      </c>
      <c r="C53">
        <v>966.11</v>
      </c>
      <c r="D53">
        <v>1.0351E-3</v>
      </c>
      <c r="E53">
        <v>12.878</v>
      </c>
      <c r="F53">
        <v>12.922000000000001</v>
      </c>
      <c r="G53">
        <v>64.894999999999996</v>
      </c>
      <c r="H53">
        <v>72.397000000000006</v>
      </c>
      <c r="I53">
        <v>111.35</v>
      </c>
      <c r="J53">
        <v>788.4</v>
      </c>
      <c r="K53">
        <v>-2.2827E-2</v>
      </c>
      <c r="L53">
        <v>2.2739E-4</v>
      </c>
      <c r="M53">
        <v>0.11044</v>
      </c>
      <c r="N53" t="s">
        <v>237</v>
      </c>
    </row>
    <row r="54" spans="1:14">
      <c r="A54">
        <v>270.49</v>
      </c>
      <c r="B54">
        <v>7</v>
      </c>
      <c r="C54">
        <v>966.24</v>
      </c>
      <c r="D54">
        <v>1.0349000000000001E-3</v>
      </c>
      <c r="E54">
        <v>12.875999999999999</v>
      </c>
      <c r="F54">
        <v>12.923999999999999</v>
      </c>
      <c r="G54">
        <v>64.887</v>
      </c>
      <c r="H54">
        <v>72.399000000000001</v>
      </c>
      <c r="I54">
        <v>111.33</v>
      </c>
      <c r="J54">
        <v>788.8</v>
      </c>
      <c r="K54">
        <v>-2.2860999999999999E-2</v>
      </c>
      <c r="L54">
        <v>2.2751999999999999E-4</v>
      </c>
      <c r="M54">
        <v>0.11047</v>
      </c>
      <c r="N54" t="s">
        <v>237</v>
      </c>
    </row>
    <row r="55" spans="1:14">
      <c r="A55">
        <v>270.49</v>
      </c>
      <c r="B55">
        <v>7.5</v>
      </c>
      <c r="C55">
        <v>966.36</v>
      </c>
      <c r="D55">
        <v>1.0348E-3</v>
      </c>
      <c r="E55">
        <v>12.874000000000001</v>
      </c>
      <c r="F55">
        <v>12.925000000000001</v>
      </c>
      <c r="G55">
        <v>64.879000000000005</v>
      </c>
      <c r="H55">
        <v>72.400000000000006</v>
      </c>
      <c r="I55">
        <v>111.31</v>
      </c>
      <c r="J55">
        <v>789.2</v>
      </c>
      <c r="K55">
        <v>-2.2894999999999999E-2</v>
      </c>
      <c r="L55">
        <v>2.2765E-4</v>
      </c>
      <c r="M55">
        <v>0.1105</v>
      </c>
      <c r="N55" t="s">
        <v>237</v>
      </c>
    </row>
    <row r="56" spans="1:14">
      <c r="A56">
        <v>270.49</v>
      </c>
      <c r="B56">
        <v>8</v>
      </c>
      <c r="C56">
        <v>966.48</v>
      </c>
      <c r="D56">
        <v>1.0346999999999999E-3</v>
      </c>
      <c r="E56">
        <v>12.872</v>
      </c>
      <c r="F56">
        <v>12.926</v>
      </c>
      <c r="G56">
        <v>64.870999999999995</v>
      </c>
      <c r="H56">
        <v>72.400999999999996</v>
      </c>
      <c r="I56">
        <v>111.29</v>
      </c>
      <c r="J56">
        <v>789.6</v>
      </c>
      <c r="K56">
        <v>-2.2929000000000001E-2</v>
      </c>
      <c r="L56">
        <v>2.2777999999999999E-4</v>
      </c>
      <c r="M56">
        <v>0.11053</v>
      </c>
      <c r="N56" t="s">
        <v>237</v>
      </c>
    </row>
    <row r="57" spans="1:14">
      <c r="A57">
        <v>270.49</v>
      </c>
      <c r="B57">
        <v>8.5</v>
      </c>
      <c r="C57">
        <v>966.61</v>
      </c>
      <c r="D57">
        <v>1.0345E-3</v>
      </c>
      <c r="E57">
        <v>12.869</v>
      </c>
      <c r="F57">
        <v>12.927</v>
      </c>
      <c r="G57">
        <v>64.863</v>
      </c>
      <c r="H57">
        <v>72.402000000000001</v>
      </c>
      <c r="I57">
        <v>111.27</v>
      </c>
      <c r="J57">
        <v>790</v>
      </c>
      <c r="K57">
        <v>-2.2962E-2</v>
      </c>
      <c r="L57">
        <v>2.2791E-4</v>
      </c>
      <c r="M57">
        <v>0.11056000000000001</v>
      </c>
      <c r="N57" t="s">
        <v>237</v>
      </c>
    </row>
    <row r="58" spans="1:14">
      <c r="A58">
        <v>270.49</v>
      </c>
      <c r="B58">
        <v>9</v>
      </c>
      <c r="C58">
        <v>966.73</v>
      </c>
      <c r="D58">
        <v>1.0344E-3</v>
      </c>
      <c r="E58">
        <v>12.867000000000001</v>
      </c>
      <c r="F58">
        <v>12.929</v>
      </c>
      <c r="G58">
        <v>64.855000000000004</v>
      </c>
      <c r="H58">
        <v>72.403999999999996</v>
      </c>
      <c r="I58">
        <v>111.25</v>
      </c>
      <c r="J58">
        <v>790.4</v>
      </c>
      <c r="K58">
        <v>-2.2995999999999999E-2</v>
      </c>
      <c r="L58">
        <v>2.2803999999999999E-4</v>
      </c>
      <c r="M58">
        <v>0.1106</v>
      </c>
      <c r="N58" t="s">
        <v>237</v>
      </c>
    </row>
    <row r="59" spans="1:14">
      <c r="A59">
        <v>270.49</v>
      </c>
      <c r="B59">
        <v>9.5</v>
      </c>
      <c r="C59">
        <v>966.85</v>
      </c>
      <c r="D59">
        <v>1.0342999999999999E-3</v>
      </c>
      <c r="E59">
        <v>12.865</v>
      </c>
      <c r="F59">
        <v>12.93</v>
      </c>
      <c r="G59">
        <v>64.846999999999994</v>
      </c>
      <c r="H59">
        <v>72.405000000000001</v>
      </c>
      <c r="I59">
        <v>111.24</v>
      </c>
      <c r="J59">
        <v>790.79</v>
      </c>
      <c r="K59">
        <v>-2.3029999999999998E-2</v>
      </c>
      <c r="L59">
        <v>2.2817000000000001E-4</v>
      </c>
      <c r="M59">
        <v>0.11063000000000001</v>
      </c>
      <c r="N59" t="s">
        <v>237</v>
      </c>
    </row>
    <row r="60" spans="1:14">
      <c r="A60">
        <v>270.49</v>
      </c>
      <c r="B60">
        <v>10</v>
      </c>
      <c r="C60">
        <v>966.98</v>
      </c>
      <c r="D60">
        <v>1.0342000000000001E-3</v>
      </c>
      <c r="E60">
        <v>12.863</v>
      </c>
      <c r="F60">
        <v>12.930999999999999</v>
      </c>
      <c r="G60">
        <v>64.838999999999999</v>
      </c>
      <c r="H60">
        <v>72.406000000000006</v>
      </c>
      <c r="I60">
        <v>111.22</v>
      </c>
      <c r="J60">
        <v>791.19</v>
      </c>
      <c r="K60">
        <v>-2.3063E-2</v>
      </c>
      <c r="L60">
        <v>2.2829999999999999E-4</v>
      </c>
      <c r="M60">
        <v>0.11065999999999999</v>
      </c>
      <c r="N60" t="s">
        <v>237</v>
      </c>
    </row>
    <row r="61" spans="1:14">
      <c r="A61">
        <v>309.13</v>
      </c>
      <c r="B61">
        <v>1</v>
      </c>
      <c r="C61">
        <v>2.6183999999999998</v>
      </c>
      <c r="D61">
        <v>0.38191999999999998</v>
      </c>
      <c r="E61">
        <v>33.884</v>
      </c>
      <c r="F61">
        <v>36.405999999999999</v>
      </c>
      <c r="G61">
        <v>158.08000000000001</v>
      </c>
      <c r="H61">
        <v>61.618000000000002</v>
      </c>
      <c r="I61">
        <v>70.775999999999996</v>
      </c>
      <c r="J61">
        <v>207.47</v>
      </c>
      <c r="K61">
        <v>2.4750999999999999</v>
      </c>
      <c r="L61">
        <v>1.0468999999999999E-5</v>
      </c>
      <c r="M61">
        <v>1.5221E-2</v>
      </c>
      <c r="N61" t="s">
        <v>238</v>
      </c>
    </row>
    <row r="62" spans="1:14">
      <c r="A62">
        <v>309.13</v>
      </c>
      <c r="B62">
        <v>1.5</v>
      </c>
      <c r="C62">
        <v>3.9658000000000002</v>
      </c>
      <c r="D62">
        <v>0.25214999999999999</v>
      </c>
      <c r="E62">
        <v>33.82</v>
      </c>
      <c r="F62">
        <v>36.317999999999998</v>
      </c>
      <c r="G62">
        <v>154.5</v>
      </c>
      <c r="H62">
        <v>62.014000000000003</v>
      </c>
      <c r="I62">
        <v>71.634</v>
      </c>
      <c r="J62">
        <v>206.01</v>
      </c>
      <c r="K62">
        <v>2.4863</v>
      </c>
      <c r="L62">
        <v>1.0465000000000001E-5</v>
      </c>
      <c r="M62">
        <v>1.5264E-2</v>
      </c>
      <c r="N62" t="s">
        <v>238</v>
      </c>
    </row>
    <row r="63" spans="1:14">
      <c r="A63">
        <v>309.13</v>
      </c>
      <c r="B63">
        <v>2</v>
      </c>
      <c r="C63">
        <v>5.3404999999999996</v>
      </c>
      <c r="D63">
        <v>0.18725</v>
      </c>
      <c r="E63">
        <v>33.755000000000003</v>
      </c>
      <c r="F63">
        <v>36.228000000000002</v>
      </c>
      <c r="G63">
        <v>151.9</v>
      </c>
      <c r="H63">
        <v>62.418999999999997</v>
      </c>
      <c r="I63">
        <v>72.53</v>
      </c>
      <c r="J63">
        <v>204.53</v>
      </c>
      <c r="K63">
        <v>2.4982000000000002</v>
      </c>
      <c r="L63">
        <v>1.0462000000000001E-5</v>
      </c>
      <c r="M63">
        <v>1.5310000000000001E-2</v>
      </c>
      <c r="N63" t="s">
        <v>238</v>
      </c>
    </row>
    <row r="64" spans="1:14">
      <c r="A64">
        <v>309.13</v>
      </c>
      <c r="B64">
        <v>2.5</v>
      </c>
      <c r="C64">
        <v>6.7441000000000004</v>
      </c>
      <c r="D64">
        <v>0.14828</v>
      </c>
      <c r="E64">
        <v>33.688000000000002</v>
      </c>
      <c r="F64">
        <v>36.137</v>
      </c>
      <c r="G64">
        <v>149.82</v>
      </c>
      <c r="H64">
        <v>62.831000000000003</v>
      </c>
      <c r="I64">
        <v>73.468000000000004</v>
      </c>
      <c r="J64">
        <v>203.02</v>
      </c>
      <c r="K64">
        <v>2.5108000000000001</v>
      </c>
      <c r="L64">
        <v>1.046E-5</v>
      </c>
      <c r="M64">
        <v>1.5358999999999999E-2</v>
      </c>
      <c r="N64" t="s">
        <v>238</v>
      </c>
    </row>
    <row r="65" spans="1:14">
      <c r="A65">
        <v>309.13</v>
      </c>
      <c r="B65">
        <v>3</v>
      </c>
      <c r="C65">
        <v>8.1780000000000008</v>
      </c>
      <c r="D65">
        <v>0.12228</v>
      </c>
      <c r="E65">
        <v>33.621000000000002</v>
      </c>
      <c r="F65">
        <v>36.043999999999997</v>
      </c>
      <c r="G65">
        <v>148.08000000000001</v>
      </c>
      <c r="H65">
        <v>63.253</v>
      </c>
      <c r="I65">
        <v>74.45</v>
      </c>
      <c r="J65">
        <v>201.48</v>
      </c>
      <c r="K65">
        <v>2.524</v>
      </c>
      <c r="L65">
        <v>1.0458E-5</v>
      </c>
      <c r="M65">
        <v>1.5412E-2</v>
      </c>
      <c r="N65" t="s">
        <v>238</v>
      </c>
    </row>
    <row r="66" spans="1:14">
      <c r="A66">
        <v>309.13</v>
      </c>
      <c r="B66">
        <v>3.5</v>
      </c>
      <c r="C66">
        <v>9.6440999999999999</v>
      </c>
      <c r="D66">
        <v>0.10369</v>
      </c>
      <c r="E66">
        <v>33.552</v>
      </c>
      <c r="F66">
        <v>35.948999999999998</v>
      </c>
      <c r="G66">
        <v>146.58000000000001</v>
      </c>
      <c r="H66">
        <v>63.683999999999997</v>
      </c>
      <c r="I66">
        <v>75.483000000000004</v>
      </c>
      <c r="J66">
        <v>199.92</v>
      </c>
      <c r="K66">
        <v>2.5379</v>
      </c>
      <c r="L66">
        <v>1.0457E-5</v>
      </c>
      <c r="M66">
        <v>1.5469E-2</v>
      </c>
      <c r="N66" t="s">
        <v>238</v>
      </c>
    </row>
    <row r="67" spans="1:14">
      <c r="A67">
        <v>309.13</v>
      </c>
      <c r="B67">
        <v>4</v>
      </c>
      <c r="C67">
        <v>11.144</v>
      </c>
      <c r="D67">
        <v>8.9732000000000006E-2</v>
      </c>
      <c r="E67">
        <v>33.481000000000002</v>
      </c>
      <c r="F67">
        <v>35.851999999999997</v>
      </c>
      <c r="G67">
        <v>145.22999999999999</v>
      </c>
      <c r="H67">
        <v>64.125</v>
      </c>
      <c r="I67">
        <v>76.569999999999993</v>
      </c>
      <c r="J67">
        <v>198.31</v>
      </c>
      <c r="K67">
        <v>2.5526</v>
      </c>
      <c r="L67">
        <v>1.0457E-5</v>
      </c>
      <c r="M67">
        <v>1.5531E-2</v>
      </c>
      <c r="N67" t="s">
        <v>238</v>
      </c>
    </row>
    <row r="68" spans="1:14">
      <c r="A68">
        <v>309.13</v>
      </c>
      <c r="B68">
        <v>4.5</v>
      </c>
      <c r="C68">
        <v>12.680999999999999</v>
      </c>
      <c r="D68">
        <v>7.8857999999999998E-2</v>
      </c>
      <c r="E68">
        <v>33.409999999999997</v>
      </c>
      <c r="F68">
        <v>35.753</v>
      </c>
      <c r="G68">
        <v>144.02000000000001</v>
      </c>
      <c r="H68">
        <v>64.576999999999998</v>
      </c>
      <c r="I68">
        <v>77.716999999999999</v>
      </c>
      <c r="J68">
        <v>196.68</v>
      </c>
      <c r="K68">
        <v>2.5682</v>
      </c>
      <c r="L68">
        <v>1.0458E-5</v>
      </c>
      <c r="M68">
        <v>1.5598000000000001E-2</v>
      </c>
      <c r="N68" t="s">
        <v>238</v>
      </c>
    </row>
    <row r="69" spans="1:14">
      <c r="A69">
        <v>309.13</v>
      </c>
      <c r="B69">
        <v>5</v>
      </c>
      <c r="C69">
        <v>14.256</v>
      </c>
      <c r="D69">
        <v>7.0143999999999998E-2</v>
      </c>
      <c r="E69">
        <v>33.335999999999999</v>
      </c>
      <c r="F69">
        <v>35.652999999999999</v>
      </c>
      <c r="G69">
        <v>142.88999999999999</v>
      </c>
      <c r="H69">
        <v>65.040999999999997</v>
      </c>
      <c r="I69">
        <v>78.930999999999997</v>
      </c>
      <c r="J69">
        <v>195.01</v>
      </c>
      <c r="K69">
        <v>2.5848</v>
      </c>
      <c r="L69">
        <v>1.046E-5</v>
      </c>
      <c r="M69">
        <v>1.5671000000000001E-2</v>
      </c>
      <c r="N69" t="s">
        <v>238</v>
      </c>
    </row>
    <row r="70" spans="1:14">
      <c r="A70">
        <v>309.13</v>
      </c>
      <c r="B70">
        <v>5.5</v>
      </c>
      <c r="C70">
        <v>15.872999999999999</v>
      </c>
      <c r="D70">
        <v>6.2998999999999999E-2</v>
      </c>
      <c r="E70">
        <v>33.261000000000003</v>
      </c>
      <c r="F70">
        <v>35.548999999999999</v>
      </c>
      <c r="G70">
        <v>141.85</v>
      </c>
      <c r="H70">
        <v>65.516999999999996</v>
      </c>
      <c r="I70">
        <v>80.218999999999994</v>
      </c>
      <c r="J70">
        <v>193.29</v>
      </c>
      <c r="K70">
        <v>2.6023000000000001</v>
      </c>
      <c r="L70">
        <v>1.0463E-5</v>
      </c>
      <c r="M70">
        <v>1.575E-2</v>
      </c>
      <c r="N70" t="s">
        <v>238</v>
      </c>
    </row>
    <row r="71" spans="1:14">
      <c r="A71">
        <v>309.13</v>
      </c>
      <c r="B71">
        <v>6</v>
      </c>
      <c r="C71">
        <v>17.535</v>
      </c>
      <c r="D71">
        <v>5.7029999999999997E-2</v>
      </c>
      <c r="E71">
        <v>33.183999999999997</v>
      </c>
      <c r="F71">
        <v>35.444000000000003</v>
      </c>
      <c r="G71">
        <v>140.87</v>
      </c>
      <c r="H71">
        <v>66.004999999999995</v>
      </c>
      <c r="I71">
        <v>81.590999999999994</v>
      </c>
      <c r="J71">
        <v>191.54</v>
      </c>
      <c r="K71">
        <v>2.621</v>
      </c>
      <c r="L71">
        <v>1.0467E-5</v>
      </c>
      <c r="M71">
        <v>1.5835999999999999E-2</v>
      </c>
      <c r="N71" t="s">
        <v>238</v>
      </c>
    </row>
    <row r="72" spans="1:14">
      <c r="A72">
        <v>309.13</v>
      </c>
      <c r="B72">
        <v>6.5</v>
      </c>
      <c r="C72">
        <v>19.244</v>
      </c>
      <c r="D72">
        <v>5.1964999999999997E-2</v>
      </c>
      <c r="E72">
        <v>33.103999999999999</v>
      </c>
      <c r="F72">
        <v>35.335000000000001</v>
      </c>
      <c r="G72">
        <v>139.94</v>
      </c>
      <c r="H72">
        <v>66.507999999999996</v>
      </c>
      <c r="I72">
        <v>83.055000000000007</v>
      </c>
      <c r="J72">
        <v>189.74</v>
      </c>
      <c r="K72">
        <v>2.6408999999999998</v>
      </c>
      <c r="L72">
        <v>1.0472000000000001E-5</v>
      </c>
      <c r="M72">
        <v>1.593E-2</v>
      </c>
      <c r="N72" t="s">
        <v>238</v>
      </c>
    </row>
    <row r="73" spans="1:14">
      <c r="A73">
        <v>309.13</v>
      </c>
      <c r="B73">
        <v>7</v>
      </c>
      <c r="C73">
        <v>21.004999999999999</v>
      </c>
      <c r="D73">
        <v>4.7607999999999998E-2</v>
      </c>
      <c r="E73">
        <v>33.023000000000003</v>
      </c>
      <c r="F73">
        <v>35.223999999999997</v>
      </c>
      <c r="G73">
        <v>139.05000000000001</v>
      </c>
      <c r="H73">
        <v>67.025999999999996</v>
      </c>
      <c r="I73">
        <v>84.626000000000005</v>
      </c>
      <c r="J73">
        <v>187.88</v>
      </c>
      <c r="K73">
        <v>2.6621000000000001</v>
      </c>
      <c r="L73">
        <v>1.0478E-5</v>
      </c>
      <c r="M73">
        <v>1.6032000000000001E-2</v>
      </c>
      <c r="N73" t="s">
        <v>238</v>
      </c>
    </row>
    <row r="74" spans="1:14">
      <c r="A74">
        <v>309.13</v>
      </c>
      <c r="B74">
        <v>7.5</v>
      </c>
      <c r="C74">
        <v>22.821999999999999</v>
      </c>
      <c r="D74">
        <v>4.3817000000000002E-2</v>
      </c>
      <c r="E74">
        <v>32.939</v>
      </c>
      <c r="F74">
        <v>35.11</v>
      </c>
      <c r="G74">
        <v>138.19</v>
      </c>
      <c r="H74">
        <v>67.561000000000007</v>
      </c>
      <c r="I74">
        <v>86.317999999999998</v>
      </c>
      <c r="J74">
        <v>185.98</v>
      </c>
      <c r="K74">
        <v>2.6848000000000001</v>
      </c>
      <c r="L74">
        <v>1.0485E-5</v>
      </c>
      <c r="M74">
        <v>1.6145E-2</v>
      </c>
      <c r="N74" t="s">
        <v>238</v>
      </c>
    </row>
    <row r="75" spans="1:14">
      <c r="A75">
        <v>309.13</v>
      </c>
      <c r="B75">
        <v>8</v>
      </c>
      <c r="C75">
        <v>24.701000000000001</v>
      </c>
      <c r="D75">
        <v>4.0485E-2</v>
      </c>
      <c r="E75">
        <v>32.853000000000002</v>
      </c>
      <c r="F75">
        <v>34.991999999999997</v>
      </c>
      <c r="G75">
        <v>137.36000000000001</v>
      </c>
      <c r="H75">
        <v>68.114000000000004</v>
      </c>
      <c r="I75">
        <v>88.149000000000001</v>
      </c>
      <c r="J75">
        <v>184.01</v>
      </c>
      <c r="K75">
        <v>2.7092000000000001</v>
      </c>
      <c r="L75">
        <v>1.0494E-5</v>
      </c>
      <c r="M75">
        <v>1.6268000000000001E-2</v>
      </c>
      <c r="N75" t="s">
        <v>238</v>
      </c>
    </row>
    <row r="76" spans="1:14">
      <c r="A76">
        <v>309.13</v>
      </c>
      <c r="B76">
        <v>8.1553000000000004</v>
      </c>
      <c r="C76">
        <v>25.297000000000001</v>
      </c>
      <c r="D76">
        <v>3.9530000000000003E-2</v>
      </c>
      <c r="E76">
        <v>32.826000000000001</v>
      </c>
      <c r="F76">
        <v>34.954999999999998</v>
      </c>
      <c r="G76">
        <v>137.11000000000001</v>
      </c>
      <c r="H76">
        <v>68.290000000000006</v>
      </c>
      <c r="I76">
        <v>88.748999999999995</v>
      </c>
      <c r="J76">
        <v>183.39</v>
      </c>
      <c r="K76">
        <v>2.7172000000000001</v>
      </c>
      <c r="L76">
        <v>1.0498E-5</v>
      </c>
      <c r="M76">
        <v>1.6309000000000001E-2</v>
      </c>
      <c r="N76" t="s">
        <v>238</v>
      </c>
    </row>
    <row r="77" spans="1:14">
      <c r="A77">
        <v>309.13</v>
      </c>
      <c r="B77">
        <v>8.1553000000000004</v>
      </c>
      <c r="C77">
        <v>870.71</v>
      </c>
      <c r="D77">
        <v>1.1485E-3</v>
      </c>
      <c r="E77">
        <v>17.364000000000001</v>
      </c>
      <c r="F77">
        <v>17.425999999999998</v>
      </c>
      <c r="G77">
        <v>80.400000000000006</v>
      </c>
      <c r="H77">
        <v>76.388999999999996</v>
      </c>
      <c r="I77">
        <v>122.83</v>
      </c>
      <c r="J77">
        <v>592.30999999999995</v>
      </c>
      <c r="K77">
        <v>-1.1634E-4</v>
      </c>
      <c r="L77">
        <v>1.4367000000000001E-4</v>
      </c>
      <c r="M77">
        <v>9.3476000000000004E-2</v>
      </c>
      <c r="N77" t="s">
        <v>237</v>
      </c>
    </row>
    <row r="78" spans="1:14">
      <c r="A78">
        <v>309.13</v>
      </c>
      <c r="B78">
        <v>8.5</v>
      </c>
      <c r="C78">
        <v>870.87</v>
      </c>
      <c r="D78">
        <v>1.1483000000000001E-3</v>
      </c>
      <c r="E78">
        <v>17.361000000000001</v>
      </c>
      <c r="F78">
        <v>17.425999999999998</v>
      </c>
      <c r="G78">
        <v>80.391000000000005</v>
      </c>
      <c r="H78">
        <v>76.388000000000005</v>
      </c>
      <c r="I78">
        <v>122.79</v>
      </c>
      <c r="J78">
        <v>592.76</v>
      </c>
      <c r="K78">
        <v>-1.9709E-4</v>
      </c>
      <c r="L78">
        <v>1.4375E-4</v>
      </c>
      <c r="M78">
        <v>9.3506000000000006E-2</v>
      </c>
      <c r="N78" t="s">
        <v>237</v>
      </c>
    </row>
    <row r="79" spans="1:14">
      <c r="A79">
        <v>309.13</v>
      </c>
      <c r="B79">
        <v>9</v>
      </c>
      <c r="C79">
        <v>871.1</v>
      </c>
      <c r="D79">
        <v>1.1479999999999999E-3</v>
      </c>
      <c r="E79">
        <v>17.358000000000001</v>
      </c>
      <c r="F79">
        <v>17.425999999999998</v>
      </c>
      <c r="G79">
        <v>80.379000000000005</v>
      </c>
      <c r="H79">
        <v>76.385999999999996</v>
      </c>
      <c r="I79">
        <v>122.74</v>
      </c>
      <c r="J79">
        <v>593.41</v>
      </c>
      <c r="K79">
        <v>-3.1365000000000001E-4</v>
      </c>
      <c r="L79">
        <v>1.4388000000000001E-4</v>
      </c>
      <c r="M79">
        <v>9.3548999999999993E-2</v>
      </c>
      <c r="N79" t="s">
        <v>237</v>
      </c>
    </row>
    <row r="80" spans="1:14">
      <c r="A80">
        <v>309.13</v>
      </c>
      <c r="B80">
        <v>9.5</v>
      </c>
      <c r="C80">
        <v>871.33</v>
      </c>
      <c r="D80">
        <v>1.1477E-3</v>
      </c>
      <c r="E80">
        <v>17.353999999999999</v>
      </c>
      <c r="F80">
        <v>17.425999999999998</v>
      </c>
      <c r="G80">
        <v>80.367000000000004</v>
      </c>
      <c r="H80">
        <v>76.385000000000005</v>
      </c>
      <c r="I80">
        <v>122.68</v>
      </c>
      <c r="J80">
        <v>594.04999999999995</v>
      </c>
      <c r="K80">
        <v>-4.2957E-4</v>
      </c>
      <c r="L80">
        <v>1.4401E-4</v>
      </c>
      <c r="M80">
        <v>9.3591999999999995E-2</v>
      </c>
      <c r="N80" t="s">
        <v>237</v>
      </c>
    </row>
    <row r="81" spans="1:14">
      <c r="A81">
        <v>309.13</v>
      </c>
      <c r="B81">
        <v>10</v>
      </c>
      <c r="C81">
        <v>871.56</v>
      </c>
      <c r="D81">
        <v>1.1474E-3</v>
      </c>
      <c r="E81">
        <v>17.350000000000001</v>
      </c>
      <c r="F81">
        <v>17.425999999999998</v>
      </c>
      <c r="G81">
        <v>80.355000000000004</v>
      </c>
      <c r="H81">
        <v>76.382999999999996</v>
      </c>
      <c r="I81">
        <v>122.63</v>
      </c>
      <c r="J81">
        <v>594.69000000000005</v>
      </c>
      <c r="K81">
        <v>-5.4483999999999999E-4</v>
      </c>
      <c r="L81">
        <v>1.4412999999999999E-4</v>
      </c>
      <c r="M81">
        <v>9.3633999999999995E-2</v>
      </c>
      <c r="N81" t="s">
        <v>237</v>
      </c>
    </row>
    <row r="82" spans="1:14">
      <c r="A82">
        <v>347.77</v>
      </c>
      <c r="B82">
        <v>1</v>
      </c>
      <c r="C82">
        <v>2.3123</v>
      </c>
      <c r="D82">
        <v>0.43247999999999998</v>
      </c>
      <c r="E82">
        <v>36.384999999999998</v>
      </c>
      <c r="F82">
        <v>39.241</v>
      </c>
      <c r="G82">
        <v>166.71</v>
      </c>
      <c r="H82">
        <v>67.180000000000007</v>
      </c>
      <c r="I82">
        <v>76.022000000000006</v>
      </c>
      <c r="J82">
        <v>219.87</v>
      </c>
      <c r="K82">
        <v>1.6501999999999999</v>
      </c>
      <c r="L82">
        <v>1.1824000000000001E-5</v>
      </c>
      <c r="M82">
        <v>1.8971999999999999E-2</v>
      </c>
      <c r="N82" t="s">
        <v>238</v>
      </c>
    </row>
    <row r="83" spans="1:14">
      <c r="A83">
        <v>347.77</v>
      </c>
      <c r="B83">
        <v>1.5</v>
      </c>
      <c r="C83">
        <v>3.49</v>
      </c>
      <c r="D83">
        <v>0.28653000000000001</v>
      </c>
      <c r="E83">
        <v>36.340000000000003</v>
      </c>
      <c r="F83">
        <v>39.177999999999997</v>
      </c>
      <c r="G83">
        <v>163.21</v>
      </c>
      <c r="H83">
        <v>67.396000000000001</v>
      </c>
      <c r="I83">
        <v>76.516999999999996</v>
      </c>
      <c r="J83">
        <v>218.85</v>
      </c>
      <c r="K83">
        <v>1.6552</v>
      </c>
      <c r="L83">
        <v>1.1824999999999999E-5</v>
      </c>
      <c r="M83">
        <v>1.9007E-2</v>
      </c>
      <c r="N83" t="s">
        <v>238</v>
      </c>
    </row>
    <row r="84" spans="1:14">
      <c r="A84">
        <v>347.77</v>
      </c>
      <c r="B84">
        <v>2</v>
      </c>
      <c r="C84">
        <v>4.6828000000000003</v>
      </c>
      <c r="D84">
        <v>0.21354999999999999</v>
      </c>
      <c r="E84">
        <v>36.293999999999997</v>
      </c>
      <c r="F84">
        <v>39.115000000000002</v>
      </c>
      <c r="G84">
        <v>160.69</v>
      </c>
      <c r="H84">
        <v>67.614000000000004</v>
      </c>
      <c r="I84">
        <v>77.025000000000006</v>
      </c>
      <c r="J84">
        <v>217.83</v>
      </c>
      <c r="K84">
        <v>1.6603000000000001</v>
      </c>
      <c r="L84">
        <v>1.1827E-5</v>
      </c>
      <c r="M84">
        <v>1.9043999999999998E-2</v>
      </c>
      <c r="N84" t="s">
        <v>238</v>
      </c>
    </row>
    <row r="85" spans="1:14">
      <c r="A85">
        <v>347.77</v>
      </c>
      <c r="B85">
        <v>2.5</v>
      </c>
      <c r="C85">
        <v>5.891</v>
      </c>
      <c r="D85">
        <v>0.16975000000000001</v>
      </c>
      <c r="E85">
        <v>36.247</v>
      </c>
      <c r="F85">
        <v>39.049999999999997</v>
      </c>
      <c r="G85">
        <v>158.69999999999999</v>
      </c>
      <c r="H85">
        <v>67.834999999999994</v>
      </c>
      <c r="I85">
        <v>77.546000000000006</v>
      </c>
      <c r="J85">
        <v>216.79</v>
      </c>
      <c r="K85">
        <v>1.6656</v>
      </c>
      <c r="L85">
        <v>1.183E-5</v>
      </c>
      <c r="M85">
        <v>1.9081999999999998E-2</v>
      </c>
      <c r="N85" t="s">
        <v>238</v>
      </c>
    </row>
    <row r="86" spans="1:14">
      <c r="A86">
        <v>347.77</v>
      </c>
      <c r="B86">
        <v>3</v>
      </c>
      <c r="C86">
        <v>7.1153000000000004</v>
      </c>
      <c r="D86">
        <v>0.14054</v>
      </c>
      <c r="E86">
        <v>36.201000000000001</v>
      </c>
      <c r="F86">
        <v>38.985999999999997</v>
      </c>
      <c r="G86">
        <v>157.05000000000001</v>
      </c>
      <c r="H86">
        <v>68.058999999999997</v>
      </c>
      <c r="I86">
        <v>78.082999999999998</v>
      </c>
      <c r="J86">
        <v>215.75</v>
      </c>
      <c r="K86">
        <v>1.671</v>
      </c>
      <c r="L86">
        <v>1.1832E-5</v>
      </c>
      <c r="M86">
        <v>1.9123000000000001E-2</v>
      </c>
      <c r="N86" t="s">
        <v>238</v>
      </c>
    </row>
    <row r="87" spans="1:14">
      <c r="A87">
        <v>347.77</v>
      </c>
      <c r="B87">
        <v>3.5</v>
      </c>
      <c r="C87">
        <v>8.3559999999999999</v>
      </c>
      <c r="D87">
        <v>0.11967</v>
      </c>
      <c r="E87">
        <v>36.152999999999999</v>
      </c>
      <c r="F87">
        <v>38.92</v>
      </c>
      <c r="G87">
        <v>155.63</v>
      </c>
      <c r="H87">
        <v>68.286000000000001</v>
      </c>
      <c r="I87">
        <v>78.635000000000005</v>
      </c>
      <c r="J87">
        <v>214.69</v>
      </c>
      <c r="K87">
        <v>1.6766000000000001</v>
      </c>
      <c r="L87">
        <v>1.1836E-5</v>
      </c>
      <c r="M87">
        <v>1.9165000000000001E-2</v>
      </c>
      <c r="N87" t="s">
        <v>238</v>
      </c>
    </row>
    <row r="88" spans="1:14">
      <c r="A88">
        <v>347.77</v>
      </c>
      <c r="B88">
        <v>4</v>
      </c>
      <c r="C88">
        <v>9.6137999999999995</v>
      </c>
      <c r="D88">
        <v>0.10402</v>
      </c>
      <c r="E88">
        <v>36.106000000000002</v>
      </c>
      <c r="F88">
        <v>38.853999999999999</v>
      </c>
      <c r="G88">
        <v>154.38</v>
      </c>
      <c r="H88">
        <v>68.515000000000001</v>
      </c>
      <c r="I88">
        <v>79.203000000000003</v>
      </c>
      <c r="J88">
        <v>213.62</v>
      </c>
      <c r="K88">
        <v>1.6822999999999999</v>
      </c>
      <c r="L88">
        <v>1.184E-5</v>
      </c>
      <c r="M88">
        <v>1.9207999999999999E-2</v>
      </c>
      <c r="N88" t="s">
        <v>238</v>
      </c>
    </row>
    <row r="89" spans="1:14">
      <c r="A89">
        <v>347.77</v>
      </c>
      <c r="B89">
        <v>4.5</v>
      </c>
      <c r="C89">
        <v>10.888999999999999</v>
      </c>
      <c r="D89">
        <v>9.1832999999999998E-2</v>
      </c>
      <c r="E89">
        <v>36.057000000000002</v>
      </c>
      <c r="F89">
        <v>38.786999999999999</v>
      </c>
      <c r="G89">
        <v>153.26</v>
      </c>
      <c r="H89">
        <v>68.748000000000005</v>
      </c>
      <c r="I89">
        <v>79.789000000000001</v>
      </c>
      <c r="J89">
        <v>212.55</v>
      </c>
      <c r="K89">
        <v>1.6881999999999999</v>
      </c>
      <c r="L89">
        <v>1.1844E-5</v>
      </c>
      <c r="M89">
        <v>1.9254E-2</v>
      </c>
      <c r="N89" t="s">
        <v>238</v>
      </c>
    </row>
    <row r="90" spans="1:14">
      <c r="A90">
        <v>347.77</v>
      </c>
      <c r="B90">
        <v>5</v>
      </c>
      <c r="C90">
        <v>12.183</v>
      </c>
      <c r="D90">
        <v>8.2081000000000001E-2</v>
      </c>
      <c r="E90">
        <v>36.008000000000003</v>
      </c>
      <c r="F90">
        <v>38.719000000000001</v>
      </c>
      <c r="G90">
        <v>152.24</v>
      </c>
      <c r="H90">
        <v>68.983000000000004</v>
      </c>
      <c r="I90">
        <v>80.391999999999996</v>
      </c>
      <c r="J90">
        <v>211.46</v>
      </c>
      <c r="K90">
        <v>1.6942999999999999</v>
      </c>
      <c r="L90">
        <v>1.1849E-5</v>
      </c>
      <c r="M90">
        <v>1.9303000000000001E-2</v>
      </c>
      <c r="N90" t="s">
        <v>238</v>
      </c>
    </row>
    <row r="91" spans="1:14">
      <c r="A91">
        <v>347.77</v>
      </c>
      <c r="B91">
        <v>5.5</v>
      </c>
      <c r="C91">
        <v>13.496</v>
      </c>
      <c r="D91">
        <v>7.4096999999999996E-2</v>
      </c>
      <c r="E91">
        <v>35.959000000000003</v>
      </c>
      <c r="F91">
        <v>38.651000000000003</v>
      </c>
      <c r="G91">
        <v>151.30000000000001</v>
      </c>
      <c r="H91">
        <v>69.221999999999994</v>
      </c>
      <c r="I91">
        <v>81.015000000000001</v>
      </c>
      <c r="J91">
        <v>210.36</v>
      </c>
      <c r="K91">
        <v>1.7005999999999999</v>
      </c>
      <c r="L91">
        <v>1.1855000000000001E-5</v>
      </c>
      <c r="M91">
        <v>1.9352999999999999E-2</v>
      </c>
      <c r="N91" t="s">
        <v>238</v>
      </c>
    </row>
    <row r="92" spans="1:14">
      <c r="A92">
        <v>347.77</v>
      </c>
      <c r="B92">
        <v>6</v>
      </c>
      <c r="C92">
        <v>14.827999999999999</v>
      </c>
      <c r="D92">
        <v>6.7438999999999999E-2</v>
      </c>
      <c r="E92">
        <v>35.908999999999999</v>
      </c>
      <c r="F92">
        <v>38.581000000000003</v>
      </c>
      <c r="G92">
        <v>150.43</v>
      </c>
      <c r="H92">
        <v>69.465000000000003</v>
      </c>
      <c r="I92">
        <v>81.658000000000001</v>
      </c>
      <c r="J92">
        <v>209.24</v>
      </c>
      <c r="K92">
        <v>1.7070000000000001</v>
      </c>
      <c r="L92">
        <v>1.1861E-5</v>
      </c>
      <c r="M92">
        <v>1.9406E-2</v>
      </c>
      <c r="N92" t="s">
        <v>238</v>
      </c>
    </row>
    <row r="93" spans="1:14">
      <c r="A93">
        <v>347.77</v>
      </c>
      <c r="B93">
        <v>6.5</v>
      </c>
      <c r="C93">
        <v>16.181000000000001</v>
      </c>
      <c r="D93">
        <v>6.1801000000000002E-2</v>
      </c>
      <c r="E93">
        <v>35.857999999999997</v>
      </c>
      <c r="F93">
        <v>38.511000000000003</v>
      </c>
      <c r="G93">
        <v>149.62</v>
      </c>
      <c r="H93">
        <v>69.710999999999999</v>
      </c>
      <c r="I93">
        <v>82.322999999999993</v>
      </c>
      <c r="J93">
        <v>208.12</v>
      </c>
      <c r="K93">
        <v>1.7137</v>
      </c>
      <c r="L93">
        <v>1.1867E-5</v>
      </c>
      <c r="M93">
        <v>1.9462E-2</v>
      </c>
      <c r="N93" t="s">
        <v>238</v>
      </c>
    </row>
    <row r="94" spans="1:14">
      <c r="A94">
        <v>347.77</v>
      </c>
      <c r="B94">
        <v>7</v>
      </c>
      <c r="C94">
        <v>17.555</v>
      </c>
      <c r="D94">
        <v>5.6963E-2</v>
      </c>
      <c r="E94">
        <v>35.805999999999997</v>
      </c>
      <c r="F94">
        <v>38.44</v>
      </c>
      <c r="G94">
        <v>148.85</v>
      </c>
      <c r="H94">
        <v>69.959999999999994</v>
      </c>
      <c r="I94">
        <v>83.010999999999996</v>
      </c>
      <c r="J94">
        <v>206.98</v>
      </c>
      <c r="K94">
        <v>1.7204999999999999</v>
      </c>
      <c r="L94">
        <v>1.1874E-5</v>
      </c>
      <c r="M94">
        <v>1.9519999999999999E-2</v>
      </c>
      <c r="N94" t="s">
        <v>238</v>
      </c>
    </row>
    <row r="95" spans="1:14">
      <c r="A95">
        <v>347.77</v>
      </c>
      <c r="B95">
        <v>7.5</v>
      </c>
      <c r="C95">
        <v>18.951000000000001</v>
      </c>
      <c r="D95">
        <v>5.2767000000000001E-2</v>
      </c>
      <c r="E95">
        <v>35.753999999999998</v>
      </c>
      <c r="F95">
        <v>38.368000000000002</v>
      </c>
      <c r="G95">
        <v>148.12</v>
      </c>
      <c r="H95">
        <v>70.213999999999999</v>
      </c>
      <c r="I95">
        <v>83.724000000000004</v>
      </c>
      <c r="J95">
        <v>205.82</v>
      </c>
      <c r="K95">
        <v>1.7276</v>
      </c>
      <c r="L95">
        <v>1.1882000000000001E-5</v>
      </c>
      <c r="M95">
        <v>1.9581000000000001E-2</v>
      </c>
      <c r="N95" t="s">
        <v>238</v>
      </c>
    </row>
    <row r="96" spans="1:14">
      <c r="A96">
        <v>347.77</v>
      </c>
      <c r="B96">
        <v>8</v>
      </c>
      <c r="C96">
        <v>20.37</v>
      </c>
      <c r="D96">
        <v>4.9091000000000003E-2</v>
      </c>
      <c r="E96">
        <v>35.701000000000001</v>
      </c>
      <c r="F96">
        <v>38.295000000000002</v>
      </c>
      <c r="G96">
        <v>147.43</v>
      </c>
      <c r="H96">
        <v>70.471000000000004</v>
      </c>
      <c r="I96">
        <v>84.462000000000003</v>
      </c>
      <c r="J96">
        <v>204.65</v>
      </c>
      <c r="K96">
        <v>1.7349000000000001</v>
      </c>
      <c r="L96">
        <v>1.1891E-5</v>
      </c>
      <c r="M96">
        <v>1.9646E-2</v>
      </c>
      <c r="N96" t="s">
        <v>238</v>
      </c>
    </row>
    <row r="97" spans="1:14">
      <c r="A97">
        <v>347.77</v>
      </c>
      <c r="B97">
        <v>8.5</v>
      </c>
      <c r="C97">
        <v>21.812999999999999</v>
      </c>
      <c r="D97">
        <v>4.5844000000000003E-2</v>
      </c>
      <c r="E97">
        <v>35.648000000000003</v>
      </c>
      <c r="F97">
        <v>38.222000000000001</v>
      </c>
      <c r="G97">
        <v>146.77000000000001</v>
      </c>
      <c r="H97">
        <v>70.731999999999999</v>
      </c>
      <c r="I97">
        <v>85.227999999999994</v>
      </c>
      <c r="J97">
        <v>203.47</v>
      </c>
      <c r="K97">
        <v>1.7424999999999999</v>
      </c>
      <c r="L97">
        <v>1.19E-5</v>
      </c>
      <c r="M97">
        <v>1.9713000000000001E-2</v>
      </c>
      <c r="N97" t="s">
        <v>238</v>
      </c>
    </row>
    <row r="98" spans="1:14">
      <c r="A98">
        <v>347.77</v>
      </c>
      <c r="B98">
        <v>9</v>
      </c>
      <c r="C98">
        <v>23.280999999999999</v>
      </c>
      <c r="D98">
        <v>4.2952999999999998E-2</v>
      </c>
      <c r="E98">
        <v>35.594000000000001</v>
      </c>
      <c r="F98">
        <v>38.146999999999998</v>
      </c>
      <c r="G98">
        <v>146.13</v>
      </c>
      <c r="H98">
        <v>70.998000000000005</v>
      </c>
      <c r="I98">
        <v>86.025000000000006</v>
      </c>
      <c r="J98">
        <v>202.27</v>
      </c>
      <c r="K98">
        <v>1.7503</v>
      </c>
      <c r="L98">
        <v>1.1909999999999999E-5</v>
      </c>
      <c r="M98">
        <v>1.9785000000000001E-2</v>
      </c>
      <c r="N98" t="s">
        <v>238</v>
      </c>
    </row>
    <row r="99" spans="1:14">
      <c r="A99">
        <v>347.77</v>
      </c>
      <c r="B99">
        <v>9.5</v>
      </c>
      <c r="C99">
        <v>24.774999999999999</v>
      </c>
      <c r="D99">
        <v>4.0363000000000003E-2</v>
      </c>
      <c r="E99">
        <v>35.537999999999997</v>
      </c>
      <c r="F99">
        <v>38.070999999999998</v>
      </c>
      <c r="G99">
        <v>145.52000000000001</v>
      </c>
      <c r="H99">
        <v>71.268000000000001</v>
      </c>
      <c r="I99">
        <v>86.852999999999994</v>
      </c>
      <c r="J99">
        <v>201.06</v>
      </c>
      <c r="K99">
        <v>1.7583</v>
      </c>
      <c r="L99">
        <v>1.1921E-5</v>
      </c>
      <c r="M99">
        <v>1.9859999999999999E-2</v>
      </c>
      <c r="N99" t="s">
        <v>238</v>
      </c>
    </row>
    <row r="100" spans="1:14">
      <c r="A100">
        <v>347.77</v>
      </c>
      <c r="B100">
        <v>10</v>
      </c>
      <c r="C100">
        <v>26.295999999999999</v>
      </c>
      <c r="D100">
        <v>3.8027999999999999E-2</v>
      </c>
      <c r="E100">
        <v>35.481999999999999</v>
      </c>
      <c r="F100">
        <v>37.994</v>
      </c>
      <c r="G100">
        <v>144.93</v>
      </c>
      <c r="H100">
        <v>71.543000000000006</v>
      </c>
      <c r="I100">
        <v>87.715000000000003</v>
      </c>
      <c r="J100">
        <v>199.82</v>
      </c>
      <c r="K100">
        <v>1.7666999999999999</v>
      </c>
      <c r="L100">
        <v>1.1933000000000001E-5</v>
      </c>
      <c r="M100">
        <v>1.9938999999999998E-2</v>
      </c>
      <c r="N100" t="s">
        <v>238</v>
      </c>
    </row>
    <row r="101" spans="1:14">
      <c r="A101">
        <v>386.41</v>
      </c>
      <c r="B101">
        <v>1</v>
      </c>
      <c r="C101">
        <v>2.0731000000000002</v>
      </c>
      <c r="D101">
        <v>0.48237999999999998</v>
      </c>
      <c r="E101">
        <v>39.097999999999999</v>
      </c>
      <c r="F101">
        <v>42.283999999999999</v>
      </c>
      <c r="G101">
        <v>175.01</v>
      </c>
      <c r="H101">
        <v>72.808000000000007</v>
      </c>
      <c r="I101">
        <v>81.481999999999999</v>
      </c>
      <c r="J101">
        <v>231.37</v>
      </c>
      <c r="K101">
        <v>1.171</v>
      </c>
      <c r="L101">
        <v>1.3158E-5</v>
      </c>
      <c r="M101">
        <v>2.2724999999999999E-2</v>
      </c>
      <c r="N101" t="s">
        <v>238</v>
      </c>
    </row>
    <row r="102" spans="1:14">
      <c r="A102">
        <v>386.41</v>
      </c>
      <c r="B102">
        <v>1.5</v>
      </c>
      <c r="C102">
        <v>3.1227999999999998</v>
      </c>
      <c r="D102">
        <v>0.32023000000000001</v>
      </c>
      <c r="E102">
        <v>39.064</v>
      </c>
      <c r="F102">
        <v>42.235999999999997</v>
      </c>
      <c r="G102">
        <v>171.55</v>
      </c>
      <c r="H102">
        <v>72.932000000000002</v>
      </c>
      <c r="I102">
        <v>81.792000000000002</v>
      </c>
      <c r="J102">
        <v>230.64</v>
      </c>
      <c r="K102">
        <v>1.1732</v>
      </c>
      <c r="L102">
        <v>1.3162E-5</v>
      </c>
      <c r="M102">
        <v>2.2755999999999998E-2</v>
      </c>
      <c r="N102" t="s">
        <v>238</v>
      </c>
    </row>
    <row r="103" spans="1:14">
      <c r="A103">
        <v>386.41</v>
      </c>
      <c r="B103">
        <v>2</v>
      </c>
      <c r="C103">
        <v>4.1814</v>
      </c>
      <c r="D103">
        <v>0.23915</v>
      </c>
      <c r="E103">
        <v>39.029000000000003</v>
      </c>
      <c r="F103">
        <v>42.188000000000002</v>
      </c>
      <c r="G103">
        <v>169.06</v>
      </c>
      <c r="H103">
        <v>73.057000000000002</v>
      </c>
      <c r="I103">
        <v>82.108000000000004</v>
      </c>
      <c r="J103">
        <v>229.9</v>
      </c>
      <c r="K103">
        <v>1.1755</v>
      </c>
      <c r="L103">
        <v>1.3166999999999999E-5</v>
      </c>
      <c r="M103">
        <v>2.2787999999999999E-2</v>
      </c>
      <c r="N103" t="s">
        <v>238</v>
      </c>
    </row>
    <row r="104" spans="1:14">
      <c r="A104">
        <v>386.41</v>
      </c>
      <c r="B104">
        <v>2.5</v>
      </c>
      <c r="C104">
        <v>5.2492999999999999</v>
      </c>
      <c r="D104">
        <v>0.1905</v>
      </c>
      <c r="E104">
        <v>38.994</v>
      </c>
      <c r="F104">
        <v>42.14</v>
      </c>
      <c r="G104">
        <v>167.12</v>
      </c>
      <c r="H104">
        <v>73.183000000000007</v>
      </c>
      <c r="I104">
        <v>82.429000000000002</v>
      </c>
      <c r="J104">
        <v>229.15</v>
      </c>
      <c r="K104">
        <v>1.1777</v>
      </c>
      <c r="L104">
        <v>1.3172E-5</v>
      </c>
      <c r="M104">
        <v>2.282E-2</v>
      </c>
      <c r="N104" t="s">
        <v>238</v>
      </c>
    </row>
    <row r="105" spans="1:14">
      <c r="A105">
        <v>386.41</v>
      </c>
      <c r="B105">
        <v>3</v>
      </c>
      <c r="C105">
        <v>6.3265000000000002</v>
      </c>
      <c r="D105">
        <v>0.15806000000000001</v>
      </c>
      <c r="E105">
        <v>38.959000000000003</v>
      </c>
      <c r="F105">
        <v>42.091000000000001</v>
      </c>
      <c r="G105">
        <v>165.51</v>
      </c>
      <c r="H105">
        <v>73.31</v>
      </c>
      <c r="I105">
        <v>82.756</v>
      </c>
      <c r="J105">
        <v>228.4</v>
      </c>
      <c r="K105">
        <v>1.18</v>
      </c>
      <c r="L105">
        <v>1.3178E-5</v>
      </c>
      <c r="M105">
        <v>2.2852999999999998E-2</v>
      </c>
      <c r="N105" t="s">
        <v>238</v>
      </c>
    </row>
    <row r="106" spans="1:14">
      <c r="A106">
        <v>386.41</v>
      </c>
      <c r="B106">
        <v>3.5</v>
      </c>
      <c r="C106">
        <v>7.4132999999999996</v>
      </c>
      <c r="D106">
        <v>0.13489000000000001</v>
      </c>
      <c r="E106">
        <v>38.923999999999999</v>
      </c>
      <c r="F106">
        <v>42.042000000000002</v>
      </c>
      <c r="G106">
        <v>164.14</v>
      </c>
      <c r="H106">
        <v>73.436999999999998</v>
      </c>
      <c r="I106">
        <v>83.087999999999994</v>
      </c>
      <c r="J106">
        <v>227.65</v>
      </c>
      <c r="K106">
        <v>1.1823999999999999</v>
      </c>
      <c r="L106">
        <v>1.3183999999999999E-5</v>
      </c>
      <c r="M106">
        <v>2.2887999999999999E-2</v>
      </c>
      <c r="N106" t="s">
        <v>238</v>
      </c>
    </row>
    <row r="107" spans="1:14">
      <c r="A107">
        <v>386.41</v>
      </c>
      <c r="B107">
        <v>4</v>
      </c>
      <c r="C107">
        <v>8.5098000000000003</v>
      </c>
      <c r="D107">
        <v>0.11751</v>
      </c>
      <c r="E107">
        <v>38.887999999999998</v>
      </c>
      <c r="F107">
        <v>41.993000000000002</v>
      </c>
      <c r="G107">
        <v>162.93</v>
      </c>
      <c r="H107">
        <v>73.566000000000003</v>
      </c>
      <c r="I107">
        <v>83.427000000000007</v>
      </c>
      <c r="J107">
        <v>226.89</v>
      </c>
      <c r="K107">
        <v>1.1847000000000001</v>
      </c>
      <c r="L107">
        <v>1.3190000000000001E-5</v>
      </c>
      <c r="M107">
        <v>2.2922999999999999E-2</v>
      </c>
      <c r="N107" t="s">
        <v>238</v>
      </c>
    </row>
    <row r="108" spans="1:14">
      <c r="A108">
        <v>386.41</v>
      </c>
      <c r="B108">
        <v>4.5</v>
      </c>
      <c r="C108">
        <v>9.6163000000000007</v>
      </c>
      <c r="D108">
        <v>0.10399</v>
      </c>
      <c r="E108">
        <v>38.851999999999997</v>
      </c>
      <c r="F108">
        <v>41.942999999999998</v>
      </c>
      <c r="G108">
        <v>161.86000000000001</v>
      </c>
      <c r="H108">
        <v>73.694999999999993</v>
      </c>
      <c r="I108">
        <v>83.772999999999996</v>
      </c>
      <c r="J108">
        <v>226.13</v>
      </c>
      <c r="K108">
        <v>1.1872</v>
      </c>
      <c r="L108">
        <v>1.3196999999999999E-5</v>
      </c>
      <c r="M108">
        <v>2.2959E-2</v>
      </c>
      <c r="N108" t="s">
        <v>238</v>
      </c>
    </row>
    <row r="109" spans="1:14">
      <c r="A109">
        <v>386.41</v>
      </c>
      <c r="B109">
        <v>5</v>
      </c>
      <c r="C109">
        <v>10.733000000000001</v>
      </c>
      <c r="D109">
        <v>9.3171000000000004E-2</v>
      </c>
      <c r="E109">
        <v>38.816000000000003</v>
      </c>
      <c r="F109">
        <v>41.893000000000001</v>
      </c>
      <c r="G109">
        <v>160.88999999999999</v>
      </c>
      <c r="H109">
        <v>73.825999999999993</v>
      </c>
      <c r="I109">
        <v>84.123999999999995</v>
      </c>
      <c r="J109">
        <v>225.37</v>
      </c>
      <c r="K109">
        <v>1.1896</v>
      </c>
      <c r="L109">
        <v>1.3203999999999999E-5</v>
      </c>
      <c r="M109">
        <v>2.2997E-2</v>
      </c>
      <c r="N109" t="s">
        <v>238</v>
      </c>
    </row>
    <row r="110" spans="1:14">
      <c r="A110">
        <v>386.41</v>
      </c>
      <c r="B110">
        <v>5.5</v>
      </c>
      <c r="C110">
        <v>11.86</v>
      </c>
      <c r="D110">
        <v>8.4318000000000004E-2</v>
      </c>
      <c r="E110">
        <v>38.78</v>
      </c>
      <c r="F110">
        <v>41.843000000000004</v>
      </c>
      <c r="G110">
        <v>160</v>
      </c>
      <c r="H110">
        <v>73.957999999999998</v>
      </c>
      <c r="I110">
        <v>84.483000000000004</v>
      </c>
      <c r="J110">
        <v>224.6</v>
      </c>
      <c r="K110">
        <v>1.1920999999999999</v>
      </c>
      <c r="L110">
        <v>1.3210999999999999E-5</v>
      </c>
      <c r="M110">
        <v>2.3035E-2</v>
      </c>
      <c r="N110" t="s">
        <v>238</v>
      </c>
    </row>
    <row r="111" spans="1:14">
      <c r="A111">
        <v>386.41</v>
      </c>
      <c r="B111">
        <v>6</v>
      </c>
      <c r="C111">
        <v>12.997999999999999</v>
      </c>
      <c r="D111">
        <v>7.6938000000000006E-2</v>
      </c>
      <c r="E111">
        <v>38.744</v>
      </c>
      <c r="F111">
        <v>41.792999999999999</v>
      </c>
      <c r="G111">
        <v>159.19</v>
      </c>
      <c r="H111">
        <v>74.09</v>
      </c>
      <c r="I111">
        <v>84.847999999999999</v>
      </c>
      <c r="J111">
        <v>223.82</v>
      </c>
      <c r="K111">
        <v>1.1946000000000001</v>
      </c>
      <c r="L111">
        <v>1.3219E-5</v>
      </c>
      <c r="M111">
        <v>2.3074999999999998E-2</v>
      </c>
      <c r="N111" t="s">
        <v>238</v>
      </c>
    </row>
    <row r="112" spans="1:14">
      <c r="A112">
        <v>386.41</v>
      </c>
      <c r="B112">
        <v>6.5</v>
      </c>
      <c r="C112">
        <v>14.146000000000001</v>
      </c>
      <c r="D112">
        <v>7.0691000000000004E-2</v>
      </c>
      <c r="E112">
        <v>38.707000000000001</v>
      </c>
      <c r="F112">
        <v>41.741999999999997</v>
      </c>
      <c r="G112">
        <v>158.41999999999999</v>
      </c>
      <c r="H112">
        <v>74.224000000000004</v>
      </c>
      <c r="I112">
        <v>85.221000000000004</v>
      </c>
      <c r="J112">
        <v>223.05</v>
      </c>
      <c r="K112">
        <v>1.1972</v>
      </c>
      <c r="L112">
        <v>1.3227000000000001E-5</v>
      </c>
      <c r="M112">
        <v>2.3116000000000001E-2</v>
      </c>
      <c r="N112" t="s">
        <v>238</v>
      </c>
    </row>
    <row r="113" spans="1:14">
      <c r="A113">
        <v>386.41</v>
      </c>
      <c r="B113">
        <v>7</v>
      </c>
      <c r="C113">
        <v>15.305999999999999</v>
      </c>
      <c r="D113">
        <v>6.5336000000000005E-2</v>
      </c>
      <c r="E113">
        <v>38.67</v>
      </c>
      <c r="F113">
        <v>41.691000000000003</v>
      </c>
      <c r="G113">
        <v>157.71</v>
      </c>
      <c r="H113">
        <v>74.358999999999995</v>
      </c>
      <c r="I113">
        <v>85.600999999999999</v>
      </c>
      <c r="J113">
        <v>222.26</v>
      </c>
      <c r="K113">
        <v>1.1998</v>
      </c>
      <c r="L113">
        <v>1.3234999999999999E-5</v>
      </c>
      <c r="M113">
        <v>2.3158000000000002E-2</v>
      </c>
      <c r="N113" t="s">
        <v>238</v>
      </c>
    </row>
    <row r="114" spans="1:14">
      <c r="A114">
        <v>386.41</v>
      </c>
      <c r="B114">
        <v>7.5</v>
      </c>
      <c r="C114">
        <v>16.475999999999999</v>
      </c>
      <c r="D114">
        <v>6.0692999999999997E-2</v>
      </c>
      <c r="E114">
        <v>38.633000000000003</v>
      </c>
      <c r="F114">
        <v>41.639000000000003</v>
      </c>
      <c r="G114">
        <v>157.04</v>
      </c>
      <c r="H114">
        <v>74.495000000000005</v>
      </c>
      <c r="I114">
        <v>85.989000000000004</v>
      </c>
      <c r="J114">
        <v>221.48</v>
      </c>
      <c r="K114">
        <v>1.2023999999999999</v>
      </c>
      <c r="L114">
        <v>1.3244000000000001E-5</v>
      </c>
      <c r="M114">
        <v>2.3202E-2</v>
      </c>
      <c r="N114" t="s">
        <v>238</v>
      </c>
    </row>
    <row r="115" spans="1:14">
      <c r="A115">
        <v>386.41</v>
      </c>
      <c r="B115">
        <v>8</v>
      </c>
      <c r="C115">
        <v>17.658999999999999</v>
      </c>
      <c r="D115">
        <v>5.6628999999999999E-2</v>
      </c>
      <c r="E115">
        <v>38.594999999999999</v>
      </c>
      <c r="F115">
        <v>41.587000000000003</v>
      </c>
      <c r="G115">
        <v>156.4</v>
      </c>
      <c r="H115">
        <v>74.632000000000005</v>
      </c>
      <c r="I115">
        <v>86.385000000000005</v>
      </c>
      <c r="J115">
        <v>220.69</v>
      </c>
      <c r="K115">
        <v>1.2051000000000001</v>
      </c>
      <c r="L115">
        <v>1.3253E-5</v>
      </c>
      <c r="M115">
        <v>2.3245999999999999E-2</v>
      </c>
      <c r="N115" t="s">
        <v>238</v>
      </c>
    </row>
    <row r="116" spans="1:14">
      <c r="A116">
        <v>386.41</v>
      </c>
      <c r="B116">
        <v>8.5</v>
      </c>
      <c r="C116">
        <v>18.853000000000002</v>
      </c>
      <c r="D116">
        <v>5.3041999999999999E-2</v>
      </c>
      <c r="E116">
        <v>38.557000000000002</v>
      </c>
      <c r="F116">
        <v>41.534999999999997</v>
      </c>
      <c r="G116">
        <v>155.80000000000001</v>
      </c>
      <c r="H116">
        <v>74.77</v>
      </c>
      <c r="I116">
        <v>86.789000000000001</v>
      </c>
      <c r="J116">
        <v>219.89</v>
      </c>
      <c r="K116">
        <v>1.2079</v>
      </c>
      <c r="L116">
        <v>1.3263E-5</v>
      </c>
      <c r="M116">
        <v>2.3293000000000001E-2</v>
      </c>
      <c r="N116" t="s">
        <v>238</v>
      </c>
    </row>
    <row r="117" spans="1:14">
      <c r="A117">
        <v>386.41</v>
      </c>
      <c r="B117">
        <v>9</v>
      </c>
      <c r="C117">
        <v>20.059000000000001</v>
      </c>
      <c r="D117">
        <v>4.9852E-2</v>
      </c>
      <c r="E117">
        <v>38.518999999999998</v>
      </c>
      <c r="F117">
        <v>41.482999999999997</v>
      </c>
      <c r="G117">
        <v>155.22999999999999</v>
      </c>
      <c r="H117">
        <v>74.909000000000006</v>
      </c>
      <c r="I117">
        <v>87.201999999999998</v>
      </c>
      <c r="J117">
        <v>219.09</v>
      </c>
      <c r="K117">
        <v>1.2105999999999999</v>
      </c>
      <c r="L117">
        <v>1.3273E-5</v>
      </c>
      <c r="M117">
        <v>2.334E-2</v>
      </c>
      <c r="N117" t="s">
        <v>238</v>
      </c>
    </row>
    <row r="118" spans="1:14">
      <c r="A118">
        <v>386.41</v>
      </c>
      <c r="B118">
        <v>9.5</v>
      </c>
      <c r="C118">
        <v>21.277999999999999</v>
      </c>
      <c r="D118">
        <v>4.6996000000000003E-2</v>
      </c>
      <c r="E118">
        <v>38.481000000000002</v>
      </c>
      <c r="F118">
        <v>41.43</v>
      </c>
      <c r="G118">
        <v>154.66999999999999</v>
      </c>
      <c r="H118">
        <v>75.05</v>
      </c>
      <c r="I118">
        <v>87.623999999999995</v>
      </c>
      <c r="J118">
        <v>218.29</v>
      </c>
      <c r="K118">
        <v>1.2135</v>
      </c>
      <c r="L118">
        <v>1.3283E-5</v>
      </c>
      <c r="M118">
        <v>2.3389E-2</v>
      </c>
      <c r="N118" t="s">
        <v>238</v>
      </c>
    </row>
    <row r="119" spans="1:14">
      <c r="A119">
        <v>386.41</v>
      </c>
      <c r="B119">
        <v>10</v>
      </c>
      <c r="C119">
        <v>22.51</v>
      </c>
      <c r="D119">
        <v>4.4424999999999999E-2</v>
      </c>
      <c r="E119">
        <v>38.442</v>
      </c>
      <c r="F119">
        <v>41.375999999999998</v>
      </c>
      <c r="G119">
        <v>154.15</v>
      </c>
      <c r="H119">
        <v>75.191999999999993</v>
      </c>
      <c r="I119">
        <v>88.055000000000007</v>
      </c>
      <c r="J119">
        <v>217.48</v>
      </c>
      <c r="K119">
        <v>1.2162999999999999</v>
      </c>
      <c r="L119">
        <v>1.3294E-5</v>
      </c>
      <c r="M119">
        <v>2.3439999999999999E-2</v>
      </c>
      <c r="N119" t="s">
        <v>238</v>
      </c>
    </row>
    <row r="120" spans="1:14">
      <c r="A120">
        <v>425.05</v>
      </c>
      <c r="B120">
        <v>1</v>
      </c>
      <c r="C120">
        <v>1.88</v>
      </c>
      <c r="D120">
        <v>0.53190000000000004</v>
      </c>
      <c r="E120">
        <v>42.024999999999999</v>
      </c>
      <c r="F120">
        <v>45.537999999999997</v>
      </c>
      <c r="G120">
        <v>183.03</v>
      </c>
      <c r="H120">
        <v>78.335999999999999</v>
      </c>
      <c r="I120">
        <v>86.912000000000006</v>
      </c>
      <c r="J120">
        <v>242.21</v>
      </c>
      <c r="K120">
        <v>0.87321000000000004</v>
      </c>
      <c r="L120">
        <v>1.4465E-5</v>
      </c>
      <c r="M120">
        <v>2.6481000000000001E-2</v>
      </c>
      <c r="N120" t="s">
        <v>238</v>
      </c>
    </row>
    <row r="121" spans="1:14">
      <c r="A121">
        <v>425.05</v>
      </c>
      <c r="B121">
        <v>1.5</v>
      </c>
      <c r="C121">
        <v>2.8285</v>
      </c>
      <c r="D121">
        <v>0.35354999999999998</v>
      </c>
      <c r="E121">
        <v>41.997</v>
      </c>
      <c r="F121">
        <v>45.5</v>
      </c>
      <c r="G121">
        <v>179.59</v>
      </c>
      <c r="H121">
        <v>78.41</v>
      </c>
      <c r="I121">
        <v>87.12</v>
      </c>
      <c r="J121">
        <v>241.66</v>
      </c>
      <c r="K121">
        <v>0.87414000000000003</v>
      </c>
      <c r="L121">
        <v>1.4472E-5</v>
      </c>
      <c r="M121">
        <v>2.6508E-2</v>
      </c>
      <c r="N121" t="s">
        <v>238</v>
      </c>
    </row>
    <row r="122" spans="1:14">
      <c r="A122">
        <v>425.05</v>
      </c>
      <c r="B122">
        <v>2</v>
      </c>
      <c r="C122">
        <v>3.7826</v>
      </c>
      <c r="D122">
        <v>0.26436999999999999</v>
      </c>
      <c r="E122">
        <v>41.97</v>
      </c>
      <c r="F122">
        <v>45.462000000000003</v>
      </c>
      <c r="G122">
        <v>177.13</v>
      </c>
      <c r="H122">
        <v>78.484999999999999</v>
      </c>
      <c r="I122">
        <v>87.33</v>
      </c>
      <c r="J122">
        <v>241.11</v>
      </c>
      <c r="K122">
        <v>0.87507000000000001</v>
      </c>
      <c r="L122">
        <v>1.4477999999999999E-5</v>
      </c>
      <c r="M122">
        <v>2.6536000000000001E-2</v>
      </c>
      <c r="N122" t="s">
        <v>238</v>
      </c>
    </row>
    <row r="123" spans="1:14">
      <c r="A123">
        <v>425.05</v>
      </c>
      <c r="B123">
        <v>2.5</v>
      </c>
      <c r="C123">
        <v>4.7424999999999997</v>
      </c>
      <c r="D123">
        <v>0.21085999999999999</v>
      </c>
      <c r="E123">
        <v>41.942</v>
      </c>
      <c r="F123">
        <v>45.423999999999999</v>
      </c>
      <c r="G123">
        <v>175.21</v>
      </c>
      <c r="H123">
        <v>78.56</v>
      </c>
      <c r="I123">
        <v>87.543000000000006</v>
      </c>
      <c r="J123">
        <v>240.56</v>
      </c>
      <c r="K123">
        <v>0.87600999999999996</v>
      </c>
      <c r="L123">
        <v>1.4484999999999999E-5</v>
      </c>
      <c r="M123">
        <v>2.6564000000000001E-2</v>
      </c>
      <c r="N123" t="s">
        <v>238</v>
      </c>
    </row>
    <row r="124" spans="1:14">
      <c r="A124">
        <v>425.05</v>
      </c>
      <c r="B124">
        <v>3</v>
      </c>
      <c r="C124">
        <v>5.7081999999999997</v>
      </c>
      <c r="D124">
        <v>0.17519000000000001</v>
      </c>
      <c r="E124">
        <v>41.914000000000001</v>
      </c>
      <c r="F124">
        <v>45.384999999999998</v>
      </c>
      <c r="G124">
        <v>173.63</v>
      </c>
      <c r="H124">
        <v>78.635000000000005</v>
      </c>
      <c r="I124">
        <v>87.759</v>
      </c>
      <c r="J124">
        <v>240.01</v>
      </c>
      <c r="K124">
        <v>0.87695000000000001</v>
      </c>
      <c r="L124">
        <v>1.4491999999999999E-5</v>
      </c>
      <c r="M124">
        <v>2.6592999999999999E-2</v>
      </c>
      <c r="N124" t="s">
        <v>238</v>
      </c>
    </row>
    <row r="125" spans="1:14">
      <c r="A125">
        <v>425.05</v>
      </c>
      <c r="B125">
        <v>3.5</v>
      </c>
      <c r="C125">
        <v>6.6798000000000002</v>
      </c>
      <c r="D125">
        <v>0.1497</v>
      </c>
      <c r="E125">
        <v>41.886000000000003</v>
      </c>
      <c r="F125">
        <v>45.347000000000001</v>
      </c>
      <c r="G125">
        <v>172.28</v>
      </c>
      <c r="H125">
        <v>78.710999999999999</v>
      </c>
      <c r="I125">
        <v>87.977000000000004</v>
      </c>
      <c r="J125">
        <v>239.46</v>
      </c>
      <c r="K125">
        <v>0.87790000000000001</v>
      </c>
      <c r="L125">
        <v>1.45E-5</v>
      </c>
      <c r="M125">
        <v>2.6623000000000001E-2</v>
      </c>
      <c r="N125" t="s">
        <v>238</v>
      </c>
    </row>
    <row r="126" spans="1:14">
      <c r="A126">
        <v>425.05</v>
      </c>
      <c r="B126">
        <v>4</v>
      </c>
      <c r="C126">
        <v>7.6574999999999998</v>
      </c>
      <c r="D126">
        <v>0.13059000000000001</v>
      </c>
      <c r="E126">
        <v>41.857999999999997</v>
      </c>
      <c r="F126">
        <v>45.308</v>
      </c>
      <c r="G126">
        <v>171.11</v>
      </c>
      <c r="H126">
        <v>78.787000000000006</v>
      </c>
      <c r="I126">
        <v>88.197000000000003</v>
      </c>
      <c r="J126">
        <v>238.9</v>
      </c>
      <c r="K126">
        <v>0.87885999999999997</v>
      </c>
      <c r="L126">
        <v>1.4507E-5</v>
      </c>
      <c r="M126">
        <v>2.6653E-2</v>
      </c>
      <c r="N126" t="s">
        <v>238</v>
      </c>
    </row>
    <row r="127" spans="1:14">
      <c r="A127">
        <v>425.05</v>
      </c>
      <c r="B127">
        <v>4.5</v>
      </c>
      <c r="C127">
        <v>8.6411999999999995</v>
      </c>
      <c r="D127">
        <v>0.11572</v>
      </c>
      <c r="E127">
        <v>41.829000000000001</v>
      </c>
      <c r="F127">
        <v>45.268999999999998</v>
      </c>
      <c r="G127">
        <v>170.06</v>
      </c>
      <c r="H127">
        <v>78.863</v>
      </c>
      <c r="I127">
        <v>88.421000000000006</v>
      </c>
      <c r="J127">
        <v>238.35</v>
      </c>
      <c r="K127">
        <v>0.87983</v>
      </c>
      <c r="L127">
        <v>1.4515000000000001E-5</v>
      </c>
      <c r="M127">
        <v>2.6683999999999999E-2</v>
      </c>
      <c r="N127" t="s">
        <v>238</v>
      </c>
    </row>
    <row r="128" spans="1:14">
      <c r="A128">
        <v>425.05</v>
      </c>
      <c r="B128">
        <v>5</v>
      </c>
      <c r="C128">
        <v>9.6311</v>
      </c>
      <c r="D128">
        <v>0.10383000000000001</v>
      </c>
      <c r="E128">
        <v>41.801000000000002</v>
      </c>
      <c r="F128">
        <v>45.23</v>
      </c>
      <c r="G128">
        <v>169.12</v>
      </c>
      <c r="H128">
        <v>78.938999999999993</v>
      </c>
      <c r="I128">
        <v>88.647000000000006</v>
      </c>
      <c r="J128">
        <v>237.79</v>
      </c>
      <c r="K128">
        <v>0.88080000000000003</v>
      </c>
      <c r="L128">
        <v>1.4523E-5</v>
      </c>
      <c r="M128">
        <v>2.6714999999999999E-2</v>
      </c>
      <c r="N128" t="s">
        <v>238</v>
      </c>
    </row>
    <row r="129" spans="1:14">
      <c r="A129">
        <v>425.05</v>
      </c>
      <c r="B129">
        <v>5.5</v>
      </c>
      <c r="C129">
        <v>10.627000000000001</v>
      </c>
      <c r="D129">
        <v>9.4098000000000001E-2</v>
      </c>
      <c r="E129">
        <v>41.773000000000003</v>
      </c>
      <c r="F129">
        <v>45.191000000000003</v>
      </c>
      <c r="G129">
        <v>168.26</v>
      </c>
      <c r="H129">
        <v>79.016000000000005</v>
      </c>
      <c r="I129">
        <v>88.876000000000005</v>
      </c>
      <c r="J129">
        <v>237.23</v>
      </c>
      <c r="K129">
        <v>0.88178000000000001</v>
      </c>
      <c r="L129">
        <v>1.4532000000000001E-5</v>
      </c>
      <c r="M129">
        <v>2.6747E-2</v>
      </c>
      <c r="N129" t="s">
        <v>238</v>
      </c>
    </row>
    <row r="130" spans="1:14">
      <c r="A130">
        <v>425.05</v>
      </c>
      <c r="B130">
        <v>6</v>
      </c>
      <c r="C130">
        <v>11.63</v>
      </c>
      <c r="D130">
        <v>8.5986000000000007E-2</v>
      </c>
      <c r="E130">
        <v>41.744</v>
      </c>
      <c r="F130">
        <v>45.152000000000001</v>
      </c>
      <c r="G130">
        <v>167.47</v>
      </c>
      <c r="H130">
        <v>79.093000000000004</v>
      </c>
      <c r="I130">
        <v>89.108000000000004</v>
      </c>
      <c r="J130">
        <v>236.67</v>
      </c>
      <c r="K130">
        <v>0.88277000000000005</v>
      </c>
      <c r="L130">
        <v>1.454E-5</v>
      </c>
      <c r="M130">
        <v>2.6780000000000002E-2</v>
      </c>
      <c r="N130" t="s">
        <v>238</v>
      </c>
    </row>
    <row r="131" spans="1:14">
      <c r="A131">
        <v>425.05</v>
      </c>
      <c r="B131">
        <v>6.5</v>
      </c>
      <c r="C131">
        <v>12.638999999999999</v>
      </c>
      <c r="D131">
        <v>7.9122999999999999E-2</v>
      </c>
      <c r="E131">
        <v>41.715000000000003</v>
      </c>
      <c r="F131">
        <v>45.112000000000002</v>
      </c>
      <c r="G131">
        <v>166.73</v>
      </c>
      <c r="H131">
        <v>79.171000000000006</v>
      </c>
      <c r="I131">
        <v>89.343000000000004</v>
      </c>
      <c r="J131">
        <v>236.11</v>
      </c>
      <c r="K131">
        <v>0.88375999999999999</v>
      </c>
      <c r="L131">
        <v>1.4549000000000001E-5</v>
      </c>
      <c r="M131">
        <v>2.6813E-2</v>
      </c>
      <c r="N131" t="s">
        <v>238</v>
      </c>
    </row>
    <row r="132" spans="1:14">
      <c r="A132">
        <v>425.05</v>
      </c>
      <c r="B132">
        <v>7</v>
      </c>
      <c r="C132">
        <v>13.654</v>
      </c>
      <c r="D132">
        <v>7.3238999999999999E-2</v>
      </c>
      <c r="E132">
        <v>41.686999999999998</v>
      </c>
      <c r="F132">
        <v>45.073</v>
      </c>
      <c r="G132">
        <v>166.05</v>
      </c>
      <c r="H132">
        <v>79.248999999999995</v>
      </c>
      <c r="I132">
        <v>89.58</v>
      </c>
      <c r="J132">
        <v>235.55</v>
      </c>
      <c r="K132">
        <v>0.88475999999999999</v>
      </c>
      <c r="L132">
        <v>1.4559000000000001E-5</v>
      </c>
      <c r="M132">
        <v>2.6846999999999999E-2</v>
      </c>
      <c r="N132" t="s">
        <v>238</v>
      </c>
    </row>
    <row r="133" spans="1:14">
      <c r="A133">
        <v>425.05</v>
      </c>
      <c r="B133">
        <v>7.5</v>
      </c>
      <c r="C133">
        <v>14.676</v>
      </c>
      <c r="D133">
        <v>6.8139000000000005E-2</v>
      </c>
      <c r="E133">
        <v>41.658000000000001</v>
      </c>
      <c r="F133">
        <v>45.033000000000001</v>
      </c>
      <c r="G133">
        <v>165.41</v>
      </c>
      <c r="H133">
        <v>79.326999999999998</v>
      </c>
      <c r="I133">
        <v>89.820999999999998</v>
      </c>
      <c r="J133">
        <v>234.98</v>
      </c>
      <c r="K133">
        <v>0.88576999999999995</v>
      </c>
      <c r="L133">
        <v>1.4568E-5</v>
      </c>
      <c r="M133">
        <v>2.6882E-2</v>
      </c>
      <c r="N133" t="s">
        <v>238</v>
      </c>
    </row>
    <row r="134" spans="1:14">
      <c r="A134">
        <v>425.05</v>
      </c>
      <c r="B134">
        <v>8</v>
      </c>
      <c r="C134">
        <v>15.705</v>
      </c>
      <c r="D134">
        <v>6.3675999999999996E-2</v>
      </c>
      <c r="E134">
        <v>41.628999999999998</v>
      </c>
      <c r="F134">
        <v>44.993000000000002</v>
      </c>
      <c r="G134">
        <v>164.8</v>
      </c>
      <c r="H134">
        <v>79.405000000000001</v>
      </c>
      <c r="I134">
        <v>90.064999999999998</v>
      </c>
      <c r="J134">
        <v>234.42</v>
      </c>
      <c r="K134">
        <v>0.88678999999999997</v>
      </c>
      <c r="L134">
        <v>1.4578E-5</v>
      </c>
      <c r="M134">
        <v>2.6917E-2</v>
      </c>
      <c r="N134" t="s">
        <v>238</v>
      </c>
    </row>
    <row r="135" spans="1:14">
      <c r="A135">
        <v>425.05</v>
      </c>
      <c r="B135">
        <v>8.5</v>
      </c>
      <c r="C135">
        <v>16.739999999999998</v>
      </c>
      <c r="D135">
        <v>5.9736999999999998E-2</v>
      </c>
      <c r="E135">
        <v>41.598999999999997</v>
      </c>
      <c r="F135">
        <v>44.953000000000003</v>
      </c>
      <c r="G135">
        <v>164.23</v>
      </c>
      <c r="H135">
        <v>79.483999999999995</v>
      </c>
      <c r="I135">
        <v>90.311999999999998</v>
      </c>
      <c r="J135">
        <v>233.85</v>
      </c>
      <c r="K135">
        <v>0.88780999999999999</v>
      </c>
      <c r="L135">
        <v>1.4588E-5</v>
      </c>
      <c r="M135">
        <v>2.6953999999999999E-2</v>
      </c>
      <c r="N135" t="s">
        <v>238</v>
      </c>
    </row>
    <row r="136" spans="1:14">
      <c r="A136">
        <v>425.05</v>
      </c>
      <c r="B136">
        <v>9</v>
      </c>
      <c r="C136">
        <v>17.782</v>
      </c>
      <c r="D136">
        <v>5.6236000000000001E-2</v>
      </c>
      <c r="E136">
        <v>41.57</v>
      </c>
      <c r="F136">
        <v>44.912999999999997</v>
      </c>
      <c r="G136">
        <v>163.68</v>
      </c>
      <c r="H136">
        <v>79.563000000000002</v>
      </c>
      <c r="I136">
        <v>90.561999999999998</v>
      </c>
      <c r="J136">
        <v>233.28</v>
      </c>
      <c r="K136">
        <v>0.88883999999999996</v>
      </c>
      <c r="L136">
        <v>1.4598E-5</v>
      </c>
      <c r="M136">
        <v>2.6991000000000001E-2</v>
      </c>
      <c r="N136" t="s">
        <v>238</v>
      </c>
    </row>
    <row r="137" spans="1:14">
      <c r="A137">
        <v>425.05</v>
      </c>
      <c r="B137">
        <v>9.5</v>
      </c>
      <c r="C137">
        <v>18.832000000000001</v>
      </c>
      <c r="D137">
        <v>5.3102000000000003E-2</v>
      </c>
      <c r="E137">
        <v>41.540999999999997</v>
      </c>
      <c r="F137">
        <v>44.872999999999998</v>
      </c>
      <c r="G137">
        <v>163.16999999999999</v>
      </c>
      <c r="H137">
        <v>79.643000000000001</v>
      </c>
      <c r="I137">
        <v>90.816000000000003</v>
      </c>
      <c r="J137">
        <v>232.71</v>
      </c>
      <c r="K137">
        <v>0.88987000000000005</v>
      </c>
      <c r="L137">
        <v>1.4609E-5</v>
      </c>
      <c r="M137">
        <v>2.7028E-2</v>
      </c>
      <c r="N137" t="s">
        <v>238</v>
      </c>
    </row>
    <row r="138" spans="1:14">
      <c r="A138">
        <v>425.05</v>
      </c>
      <c r="B138">
        <v>10</v>
      </c>
      <c r="C138">
        <v>19.888000000000002</v>
      </c>
      <c r="D138">
        <v>5.0282E-2</v>
      </c>
      <c r="E138">
        <v>41.511000000000003</v>
      </c>
      <c r="F138">
        <v>44.832000000000001</v>
      </c>
      <c r="G138">
        <v>162.66999999999999</v>
      </c>
      <c r="H138">
        <v>79.722999999999999</v>
      </c>
      <c r="I138">
        <v>91.072999999999993</v>
      </c>
      <c r="J138">
        <v>232.14</v>
      </c>
      <c r="K138">
        <v>0.89090999999999998</v>
      </c>
      <c r="L138">
        <v>1.4620000000000001E-5</v>
      </c>
      <c r="M138">
        <v>2.7067000000000001E-2</v>
      </c>
      <c r="N138" t="s">
        <v>238</v>
      </c>
    </row>
    <row r="139" spans="1:14">
      <c r="A139">
        <v>463.69</v>
      </c>
      <c r="B139">
        <v>1</v>
      </c>
      <c r="C139">
        <v>1.7205999999999999</v>
      </c>
      <c r="D139">
        <v>0.58121</v>
      </c>
      <c r="E139">
        <v>45.16</v>
      </c>
      <c r="F139">
        <v>48.999000000000002</v>
      </c>
      <c r="G139">
        <v>190.82</v>
      </c>
      <c r="H139">
        <v>83.644000000000005</v>
      </c>
      <c r="I139">
        <v>92.158000000000001</v>
      </c>
      <c r="J139">
        <v>252.52</v>
      </c>
      <c r="K139">
        <v>0.67713999999999996</v>
      </c>
      <c r="L139">
        <v>1.5741999999999999E-5</v>
      </c>
      <c r="M139">
        <v>3.0237E-2</v>
      </c>
      <c r="N139" t="s">
        <v>238</v>
      </c>
    </row>
    <row r="140" spans="1:14">
      <c r="A140">
        <v>463.69</v>
      </c>
      <c r="B140">
        <v>1.5</v>
      </c>
      <c r="C140">
        <v>2.5863999999999998</v>
      </c>
      <c r="D140">
        <v>0.38663999999999998</v>
      </c>
      <c r="E140">
        <v>45.137</v>
      </c>
      <c r="F140">
        <v>48.966999999999999</v>
      </c>
      <c r="G140">
        <v>187.4</v>
      </c>
      <c r="H140">
        <v>83.691000000000003</v>
      </c>
      <c r="I140">
        <v>92.305999999999997</v>
      </c>
      <c r="J140">
        <v>252.11</v>
      </c>
      <c r="K140">
        <v>0.67747000000000002</v>
      </c>
      <c r="L140">
        <v>1.575E-5</v>
      </c>
      <c r="M140">
        <v>3.0262000000000001E-2</v>
      </c>
      <c r="N140" t="s">
        <v>238</v>
      </c>
    </row>
    <row r="141" spans="1:14">
      <c r="A141">
        <v>463.69</v>
      </c>
      <c r="B141">
        <v>2</v>
      </c>
      <c r="C141">
        <v>3.4559000000000002</v>
      </c>
      <c r="D141">
        <v>0.28936000000000001</v>
      </c>
      <c r="E141">
        <v>45.113999999999997</v>
      </c>
      <c r="F141">
        <v>48.936</v>
      </c>
      <c r="G141">
        <v>184.95</v>
      </c>
      <c r="H141">
        <v>83.736999999999995</v>
      </c>
      <c r="I141">
        <v>92.454999999999998</v>
      </c>
      <c r="J141">
        <v>251.69</v>
      </c>
      <c r="K141">
        <v>0.67779999999999996</v>
      </c>
      <c r="L141">
        <v>1.5758000000000001E-5</v>
      </c>
      <c r="M141">
        <v>3.0287000000000001E-2</v>
      </c>
      <c r="N141" t="s">
        <v>238</v>
      </c>
    </row>
    <row r="142" spans="1:14">
      <c r="A142">
        <v>463.69</v>
      </c>
      <c r="B142">
        <v>2.5</v>
      </c>
      <c r="C142">
        <v>4.3292000000000002</v>
      </c>
      <c r="D142">
        <v>0.23099</v>
      </c>
      <c r="E142">
        <v>45.09</v>
      </c>
      <c r="F142">
        <v>48.905000000000001</v>
      </c>
      <c r="G142">
        <v>183.05</v>
      </c>
      <c r="H142">
        <v>83.783000000000001</v>
      </c>
      <c r="I142">
        <v>92.605000000000004</v>
      </c>
      <c r="J142">
        <v>251.28</v>
      </c>
      <c r="K142">
        <v>0.67813000000000001</v>
      </c>
      <c r="L142">
        <v>1.5764999999999999E-5</v>
      </c>
      <c r="M142">
        <v>3.0311999999999999E-2</v>
      </c>
      <c r="N142" t="s">
        <v>238</v>
      </c>
    </row>
    <row r="143" spans="1:14">
      <c r="A143">
        <v>463.69</v>
      </c>
      <c r="B143">
        <v>3</v>
      </c>
      <c r="C143">
        <v>5.2064000000000004</v>
      </c>
      <c r="D143">
        <v>0.19206999999999999</v>
      </c>
      <c r="E143">
        <v>45.067</v>
      </c>
      <c r="F143">
        <v>48.872999999999998</v>
      </c>
      <c r="G143">
        <v>181.48</v>
      </c>
      <c r="H143">
        <v>83.83</v>
      </c>
      <c r="I143">
        <v>92.756</v>
      </c>
      <c r="J143">
        <v>250.87</v>
      </c>
      <c r="K143">
        <v>0.67845999999999995</v>
      </c>
      <c r="L143">
        <v>1.5773E-5</v>
      </c>
      <c r="M143">
        <v>3.0338E-2</v>
      </c>
      <c r="N143" t="s">
        <v>238</v>
      </c>
    </row>
    <row r="144" spans="1:14">
      <c r="A144">
        <v>463.69</v>
      </c>
      <c r="B144">
        <v>3.5</v>
      </c>
      <c r="C144">
        <v>6.0872999999999999</v>
      </c>
      <c r="D144">
        <v>0.16428000000000001</v>
      </c>
      <c r="E144">
        <v>45.043999999999997</v>
      </c>
      <c r="F144">
        <v>48.841999999999999</v>
      </c>
      <c r="G144">
        <v>180.15</v>
      </c>
      <c r="H144">
        <v>83.876000000000005</v>
      </c>
      <c r="I144">
        <v>92.908000000000001</v>
      </c>
      <c r="J144">
        <v>250.46</v>
      </c>
      <c r="K144">
        <v>0.67879</v>
      </c>
      <c r="L144">
        <v>1.5781999999999999E-5</v>
      </c>
      <c r="M144">
        <v>3.0363999999999999E-2</v>
      </c>
      <c r="N144" t="s">
        <v>238</v>
      </c>
    </row>
    <row r="145" spans="1:14">
      <c r="A145">
        <v>463.69</v>
      </c>
      <c r="B145">
        <v>4</v>
      </c>
      <c r="C145">
        <v>6.9721000000000002</v>
      </c>
      <c r="D145">
        <v>0.14343</v>
      </c>
      <c r="E145">
        <v>45.021000000000001</v>
      </c>
      <c r="F145">
        <v>48.81</v>
      </c>
      <c r="G145">
        <v>178.99</v>
      </c>
      <c r="H145">
        <v>83.923000000000002</v>
      </c>
      <c r="I145">
        <v>93.061999999999998</v>
      </c>
      <c r="J145">
        <v>250.05</v>
      </c>
      <c r="K145">
        <v>0.67911999999999995</v>
      </c>
      <c r="L145">
        <v>1.579E-5</v>
      </c>
      <c r="M145">
        <v>3.0391000000000001E-2</v>
      </c>
      <c r="N145" t="s">
        <v>238</v>
      </c>
    </row>
    <row r="146" spans="1:14">
      <c r="A146">
        <v>463.69</v>
      </c>
      <c r="B146">
        <v>4.5</v>
      </c>
      <c r="C146">
        <v>7.8609</v>
      </c>
      <c r="D146">
        <v>0.12720999999999999</v>
      </c>
      <c r="E146">
        <v>44.997</v>
      </c>
      <c r="F146">
        <v>48.779000000000003</v>
      </c>
      <c r="G146">
        <v>177.96</v>
      </c>
      <c r="H146">
        <v>83.97</v>
      </c>
      <c r="I146">
        <v>93.216999999999999</v>
      </c>
      <c r="J146">
        <v>249.64</v>
      </c>
      <c r="K146">
        <v>0.67945</v>
      </c>
      <c r="L146">
        <v>1.5798999999999999E-5</v>
      </c>
      <c r="M146">
        <v>3.0418000000000001E-2</v>
      </c>
      <c r="N146" t="s">
        <v>238</v>
      </c>
    </row>
    <row r="147" spans="1:14">
      <c r="A147">
        <v>463.69</v>
      </c>
      <c r="B147">
        <v>5</v>
      </c>
      <c r="C147">
        <v>8.7535000000000007</v>
      </c>
      <c r="D147">
        <v>0.11423999999999999</v>
      </c>
      <c r="E147">
        <v>44.973999999999997</v>
      </c>
      <c r="F147">
        <v>48.747</v>
      </c>
      <c r="G147">
        <v>177.03</v>
      </c>
      <c r="H147">
        <v>84.016999999999996</v>
      </c>
      <c r="I147">
        <v>93.373000000000005</v>
      </c>
      <c r="J147">
        <v>249.23</v>
      </c>
      <c r="K147">
        <v>0.67978000000000005</v>
      </c>
      <c r="L147">
        <v>1.5807E-5</v>
      </c>
      <c r="M147">
        <v>3.0445E-2</v>
      </c>
      <c r="N147" t="s">
        <v>238</v>
      </c>
    </row>
    <row r="148" spans="1:14">
      <c r="A148">
        <v>463.69</v>
      </c>
      <c r="B148">
        <v>5.5</v>
      </c>
      <c r="C148">
        <v>9.6501000000000001</v>
      </c>
      <c r="D148">
        <v>0.10363</v>
      </c>
      <c r="E148">
        <v>44.951000000000001</v>
      </c>
      <c r="F148">
        <v>48.715000000000003</v>
      </c>
      <c r="G148">
        <v>176.19</v>
      </c>
      <c r="H148">
        <v>84.063000000000002</v>
      </c>
      <c r="I148">
        <v>93.531000000000006</v>
      </c>
      <c r="J148">
        <v>248.81</v>
      </c>
      <c r="K148">
        <v>0.68010999999999999</v>
      </c>
      <c r="L148">
        <v>1.5815999999999999E-5</v>
      </c>
      <c r="M148">
        <v>3.0473E-2</v>
      </c>
      <c r="N148" t="s">
        <v>238</v>
      </c>
    </row>
    <row r="149" spans="1:14">
      <c r="A149">
        <v>463.69</v>
      </c>
      <c r="B149">
        <v>6</v>
      </c>
      <c r="C149">
        <v>10.551</v>
      </c>
      <c r="D149">
        <v>9.4780000000000003E-2</v>
      </c>
      <c r="E149">
        <v>44.927</v>
      </c>
      <c r="F149">
        <v>48.683</v>
      </c>
      <c r="G149">
        <v>175.42</v>
      </c>
      <c r="H149">
        <v>84.11</v>
      </c>
      <c r="I149">
        <v>93.69</v>
      </c>
      <c r="J149">
        <v>248.4</v>
      </c>
      <c r="K149">
        <v>0.68042999999999998</v>
      </c>
      <c r="L149">
        <v>1.5826000000000001E-5</v>
      </c>
      <c r="M149">
        <v>3.0501E-2</v>
      </c>
      <c r="N149" t="s">
        <v>238</v>
      </c>
    </row>
    <row r="150" spans="1:14">
      <c r="A150">
        <v>463.69</v>
      </c>
      <c r="B150">
        <v>6.5</v>
      </c>
      <c r="C150">
        <v>11.455</v>
      </c>
      <c r="D150">
        <v>8.7294999999999998E-2</v>
      </c>
      <c r="E150">
        <v>44.902999999999999</v>
      </c>
      <c r="F150">
        <v>48.651000000000003</v>
      </c>
      <c r="G150">
        <v>174.7</v>
      </c>
      <c r="H150">
        <v>84.156999999999996</v>
      </c>
      <c r="I150">
        <v>93.85</v>
      </c>
      <c r="J150">
        <v>247.99</v>
      </c>
      <c r="K150">
        <v>0.68076000000000003</v>
      </c>
      <c r="L150">
        <v>1.5835E-5</v>
      </c>
      <c r="M150">
        <v>3.0530000000000002E-2</v>
      </c>
      <c r="N150" t="s">
        <v>238</v>
      </c>
    </row>
    <row r="151" spans="1:14">
      <c r="A151">
        <v>463.69</v>
      </c>
      <c r="B151">
        <v>7</v>
      </c>
      <c r="C151">
        <v>12.364000000000001</v>
      </c>
      <c r="D151">
        <v>8.0879000000000006E-2</v>
      </c>
      <c r="E151">
        <v>44.88</v>
      </c>
      <c r="F151">
        <v>48.619</v>
      </c>
      <c r="G151">
        <v>174.03</v>
      </c>
      <c r="H151">
        <v>84.204999999999998</v>
      </c>
      <c r="I151">
        <v>94.010999999999996</v>
      </c>
      <c r="J151">
        <v>247.57</v>
      </c>
      <c r="K151">
        <v>0.68108999999999997</v>
      </c>
      <c r="L151">
        <v>1.5845000000000002E-5</v>
      </c>
      <c r="M151">
        <v>3.0558999999999999E-2</v>
      </c>
      <c r="N151" t="s">
        <v>238</v>
      </c>
    </row>
    <row r="152" spans="1:14">
      <c r="A152">
        <v>463.69</v>
      </c>
      <c r="B152">
        <v>7.5</v>
      </c>
      <c r="C152">
        <v>13.276999999999999</v>
      </c>
      <c r="D152">
        <v>7.5317999999999996E-2</v>
      </c>
      <c r="E152">
        <v>44.856000000000002</v>
      </c>
      <c r="F152">
        <v>48.587000000000003</v>
      </c>
      <c r="G152">
        <v>173.41</v>
      </c>
      <c r="H152">
        <v>84.251999999999995</v>
      </c>
      <c r="I152">
        <v>94.174000000000007</v>
      </c>
      <c r="J152">
        <v>247.16</v>
      </c>
      <c r="K152">
        <v>0.68140999999999996</v>
      </c>
      <c r="L152">
        <v>1.5855E-5</v>
      </c>
      <c r="M152">
        <v>3.0588000000000001E-2</v>
      </c>
      <c r="N152" t="s">
        <v>238</v>
      </c>
    </row>
    <row r="153" spans="1:14">
      <c r="A153">
        <v>463.69</v>
      </c>
      <c r="B153">
        <v>8</v>
      </c>
      <c r="C153">
        <v>14.194000000000001</v>
      </c>
      <c r="D153">
        <v>7.0452000000000001E-2</v>
      </c>
      <c r="E153">
        <v>44.832000000000001</v>
      </c>
      <c r="F153">
        <v>48.555</v>
      </c>
      <c r="G153">
        <v>172.82</v>
      </c>
      <c r="H153">
        <v>84.299000000000007</v>
      </c>
      <c r="I153">
        <v>94.338999999999999</v>
      </c>
      <c r="J153">
        <v>246.74</v>
      </c>
      <c r="K153">
        <v>0.68174000000000001</v>
      </c>
      <c r="L153">
        <v>1.5865000000000001E-5</v>
      </c>
      <c r="M153">
        <v>3.0617999999999999E-2</v>
      </c>
      <c r="N153" t="s">
        <v>238</v>
      </c>
    </row>
    <row r="154" spans="1:14">
      <c r="A154">
        <v>463.69</v>
      </c>
      <c r="B154">
        <v>8.5</v>
      </c>
      <c r="C154">
        <v>15.115</v>
      </c>
      <c r="D154">
        <v>6.6158999999999996E-2</v>
      </c>
      <c r="E154">
        <v>44.808999999999997</v>
      </c>
      <c r="F154">
        <v>48.523000000000003</v>
      </c>
      <c r="G154">
        <v>172.26</v>
      </c>
      <c r="H154">
        <v>84.346000000000004</v>
      </c>
      <c r="I154">
        <v>94.504000000000005</v>
      </c>
      <c r="J154">
        <v>246.33</v>
      </c>
      <c r="K154">
        <v>0.68206</v>
      </c>
      <c r="L154">
        <v>1.5875E-5</v>
      </c>
      <c r="M154">
        <v>3.0648999999999999E-2</v>
      </c>
      <c r="N154" t="s">
        <v>238</v>
      </c>
    </row>
    <row r="155" spans="1:14">
      <c r="A155">
        <v>463.69</v>
      </c>
      <c r="B155">
        <v>9</v>
      </c>
      <c r="C155">
        <v>16.041</v>
      </c>
      <c r="D155">
        <v>6.2342000000000002E-2</v>
      </c>
      <c r="E155">
        <v>44.784999999999997</v>
      </c>
      <c r="F155">
        <v>48.491</v>
      </c>
      <c r="G155">
        <v>171.74</v>
      </c>
      <c r="H155">
        <v>84.394000000000005</v>
      </c>
      <c r="I155">
        <v>94.671000000000006</v>
      </c>
      <c r="J155">
        <v>245.91</v>
      </c>
      <c r="K155">
        <v>0.68237999999999999</v>
      </c>
      <c r="L155">
        <v>1.5885000000000001E-5</v>
      </c>
      <c r="M155">
        <v>3.0679999999999999E-2</v>
      </c>
      <c r="N155" t="s">
        <v>238</v>
      </c>
    </row>
    <row r="156" spans="1:14">
      <c r="A156">
        <v>463.69</v>
      </c>
      <c r="B156">
        <v>9.5</v>
      </c>
      <c r="C156">
        <v>16.97</v>
      </c>
      <c r="D156">
        <v>5.8927E-2</v>
      </c>
      <c r="E156">
        <v>44.761000000000003</v>
      </c>
      <c r="F156">
        <v>48.457999999999998</v>
      </c>
      <c r="G156">
        <v>171.24</v>
      </c>
      <c r="H156">
        <v>84.441000000000003</v>
      </c>
      <c r="I156">
        <v>94.84</v>
      </c>
      <c r="J156">
        <v>245.5</v>
      </c>
      <c r="K156">
        <v>0.68269999999999997</v>
      </c>
      <c r="L156">
        <v>1.5896000000000002E-5</v>
      </c>
      <c r="M156">
        <v>3.0710999999999999E-2</v>
      </c>
      <c r="N156" t="s">
        <v>238</v>
      </c>
    </row>
    <row r="157" spans="1:14">
      <c r="A157">
        <v>463.69</v>
      </c>
      <c r="B157">
        <v>10</v>
      </c>
      <c r="C157">
        <v>17.904</v>
      </c>
      <c r="D157">
        <v>5.5853E-2</v>
      </c>
      <c r="E157">
        <v>44.737000000000002</v>
      </c>
      <c r="F157">
        <v>48.426000000000002</v>
      </c>
      <c r="G157">
        <v>170.76</v>
      </c>
      <c r="H157">
        <v>84.489000000000004</v>
      </c>
      <c r="I157">
        <v>95.01</v>
      </c>
      <c r="J157">
        <v>245.08</v>
      </c>
      <c r="K157">
        <v>0.68301999999999996</v>
      </c>
      <c r="L157">
        <v>1.5906999999999999E-5</v>
      </c>
      <c r="M157">
        <v>3.0742999999999999E-2</v>
      </c>
      <c r="N157" t="s">
        <v>238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18F1E-4296-4705-A3D4-5D2E20B6F980}">
  <dimension ref="A1:N214"/>
  <sheetViews>
    <sheetView workbookViewId="0"/>
  </sheetViews>
  <sheetFormatPr defaultRowHeight="15"/>
  <sheetData>
    <row r="1" spans="1:14">
      <c r="A1" t="s">
        <v>223</v>
      </c>
      <c r="B1" t="s">
        <v>224</v>
      </c>
      <c r="C1" t="s">
        <v>225</v>
      </c>
      <c r="D1" t="s">
        <v>226</v>
      </c>
      <c r="E1" t="s">
        <v>227</v>
      </c>
      <c r="F1" t="s">
        <v>228</v>
      </c>
      <c r="G1" t="s">
        <v>229</v>
      </c>
      <c r="H1" t="s">
        <v>230</v>
      </c>
      <c r="I1" t="s">
        <v>231</v>
      </c>
      <c r="J1" t="s">
        <v>232</v>
      </c>
      <c r="K1" t="s">
        <v>233</v>
      </c>
      <c r="L1" t="s">
        <v>234</v>
      </c>
      <c r="M1" t="s">
        <v>235</v>
      </c>
      <c r="N1" t="s">
        <v>236</v>
      </c>
    </row>
    <row r="2" spans="1:14">
      <c r="A2">
        <v>172.93</v>
      </c>
      <c r="B2">
        <v>1</v>
      </c>
      <c r="C2">
        <v>1302.5999999999999</v>
      </c>
      <c r="D2">
        <v>7.6771000000000001E-4</v>
      </c>
      <c r="E2">
        <v>5.5946999999999996</v>
      </c>
      <c r="F2">
        <v>5.6012000000000004</v>
      </c>
      <c r="G2">
        <v>33.472000000000001</v>
      </c>
      <c r="H2">
        <v>68.206000000000003</v>
      </c>
      <c r="I2">
        <v>102.49</v>
      </c>
      <c r="J2">
        <v>1003.1</v>
      </c>
      <c r="K2">
        <v>-4.2519000000000001E-2</v>
      </c>
      <c r="L2">
        <v>7.8262999999999998E-4</v>
      </c>
      <c r="M2">
        <v>0.12168</v>
      </c>
      <c r="N2" t="s">
        <v>237</v>
      </c>
    </row>
    <row r="3" spans="1:14">
      <c r="A3">
        <v>172.93</v>
      </c>
      <c r="B3">
        <v>1.5</v>
      </c>
      <c r="C3">
        <v>1302.5999999999999</v>
      </c>
      <c r="D3">
        <v>7.6767000000000003E-4</v>
      </c>
      <c r="E3">
        <v>5.5937000000000001</v>
      </c>
      <c r="F3">
        <v>5.6033999999999997</v>
      </c>
      <c r="G3">
        <v>33.466000000000001</v>
      </c>
      <c r="H3">
        <v>68.209000000000003</v>
      </c>
      <c r="I3">
        <v>102.49</v>
      </c>
      <c r="J3">
        <v>1003.3</v>
      </c>
      <c r="K3">
        <v>-4.2526000000000001E-2</v>
      </c>
      <c r="L3">
        <v>7.8304999999999998E-4</v>
      </c>
      <c r="M3">
        <v>0.1217</v>
      </c>
      <c r="N3" t="s">
        <v>237</v>
      </c>
    </row>
    <row r="4" spans="1:14">
      <c r="A4">
        <v>172.93</v>
      </c>
      <c r="B4">
        <v>2</v>
      </c>
      <c r="C4">
        <v>1302.7</v>
      </c>
      <c r="D4">
        <v>7.6762E-4</v>
      </c>
      <c r="E4">
        <v>5.5926</v>
      </c>
      <c r="F4">
        <v>5.6055999999999999</v>
      </c>
      <c r="G4">
        <v>33.46</v>
      </c>
      <c r="H4">
        <v>68.212000000000003</v>
      </c>
      <c r="I4">
        <v>102.48</v>
      </c>
      <c r="J4">
        <v>1003.5</v>
      </c>
      <c r="K4">
        <v>-4.2533000000000001E-2</v>
      </c>
      <c r="L4">
        <v>7.8346999999999998E-4</v>
      </c>
      <c r="M4">
        <v>0.12171</v>
      </c>
      <c r="N4" t="s">
        <v>237</v>
      </c>
    </row>
    <row r="5" spans="1:14">
      <c r="A5">
        <v>172.93</v>
      </c>
      <c r="B5">
        <v>2.5</v>
      </c>
      <c r="C5">
        <v>1302.8</v>
      </c>
      <c r="D5">
        <v>7.6758000000000002E-4</v>
      </c>
      <c r="E5">
        <v>5.5915999999999997</v>
      </c>
      <c r="F5">
        <v>5.6077000000000004</v>
      </c>
      <c r="G5">
        <v>33.454000000000001</v>
      </c>
      <c r="H5">
        <v>68.215000000000003</v>
      </c>
      <c r="I5">
        <v>102.47</v>
      </c>
      <c r="J5">
        <v>1003.7</v>
      </c>
      <c r="K5">
        <v>-4.2541000000000002E-2</v>
      </c>
      <c r="L5">
        <v>7.8388999999999998E-4</v>
      </c>
      <c r="M5">
        <v>0.12173</v>
      </c>
      <c r="N5" t="s">
        <v>237</v>
      </c>
    </row>
    <row r="6" spans="1:14">
      <c r="A6">
        <v>172.93</v>
      </c>
      <c r="B6">
        <v>3</v>
      </c>
      <c r="C6">
        <v>1302.9000000000001</v>
      </c>
      <c r="D6">
        <v>7.6754000000000004E-4</v>
      </c>
      <c r="E6">
        <v>5.5906000000000002</v>
      </c>
      <c r="F6">
        <v>5.6098999999999997</v>
      </c>
      <c r="G6">
        <v>33.448</v>
      </c>
      <c r="H6">
        <v>68.218000000000004</v>
      </c>
      <c r="I6">
        <v>102.47</v>
      </c>
      <c r="J6">
        <v>1003.9</v>
      </c>
      <c r="K6">
        <v>-4.2548000000000002E-2</v>
      </c>
      <c r="L6">
        <v>7.8430000000000004E-4</v>
      </c>
      <c r="M6">
        <v>0.12175</v>
      </c>
      <c r="N6" t="s">
        <v>237</v>
      </c>
    </row>
    <row r="7" spans="1:14">
      <c r="A7">
        <v>172.93</v>
      </c>
      <c r="B7">
        <v>3.5</v>
      </c>
      <c r="C7">
        <v>1302.9000000000001</v>
      </c>
      <c r="D7">
        <v>7.6749000000000001E-4</v>
      </c>
      <c r="E7">
        <v>5.5895000000000001</v>
      </c>
      <c r="F7">
        <v>5.6120999999999999</v>
      </c>
      <c r="G7">
        <v>33.442</v>
      </c>
      <c r="H7">
        <v>68.221000000000004</v>
      </c>
      <c r="I7">
        <v>102.46</v>
      </c>
      <c r="J7">
        <v>1004.1</v>
      </c>
      <c r="K7">
        <v>-4.2555000000000003E-2</v>
      </c>
      <c r="L7">
        <v>7.8472000000000004E-4</v>
      </c>
      <c r="M7">
        <v>0.12177</v>
      </c>
      <c r="N7" t="s">
        <v>237</v>
      </c>
    </row>
    <row r="8" spans="1:14">
      <c r="A8">
        <v>172.93</v>
      </c>
      <c r="B8">
        <v>4</v>
      </c>
      <c r="C8">
        <v>1303</v>
      </c>
      <c r="D8">
        <v>7.6745000000000003E-4</v>
      </c>
      <c r="E8">
        <v>5.5884999999999998</v>
      </c>
      <c r="F8">
        <v>5.6143000000000001</v>
      </c>
      <c r="G8">
        <v>33.436</v>
      </c>
      <c r="H8">
        <v>68.224000000000004</v>
      </c>
      <c r="I8">
        <v>102.46</v>
      </c>
      <c r="J8">
        <v>1004.3</v>
      </c>
      <c r="K8">
        <v>-4.2562999999999997E-2</v>
      </c>
      <c r="L8">
        <v>7.8514000000000003E-4</v>
      </c>
      <c r="M8">
        <v>0.12178</v>
      </c>
      <c r="N8" t="s">
        <v>237</v>
      </c>
    </row>
    <row r="9" spans="1:14">
      <c r="A9">
        <v>172.93</v>
      </c>
      <c r="B9">
        <v>4.5</v>
      </c>
      <c r="C9">
        <v>1303.0999999999999</v>
      </c>
      <c r="D9">
        <v>7.674E-4</v>
      </c>
      <c r="E9">
        <v>5.5873999999999997</v>
      </c>
      <c r="F9">
        <v>5.6165000000000003</v>
      </c>
      <c r="G9">
        <v>33.43</v>
      </c>
      <c r="H9">
        <v>68.227999999999994</v>
      </c>
      <c r="I9">
        <v>102.45</v>
      </c>
      <c r="J9">
        <v>1004.5</v>
      </c>
      <c r="K9">
        <v>-4.2569999999999997E-2</v>
      </c>
      <c r="L9">
        <v>7.8556000000000003E-4</v>
      </c>
      <c r="M9">
        <v>0.12180000000000001</v>
      </c>
      <c r="N9" t="s">
        <v>237</v>
      </c>
    </row>
    <row r="10" spans="1:14">
      <c r="A10">
        <v>172.93</v>
      </c>
      <c r="B10">
        <v>5</v>
      </c>
      <c r="C10">
        <v>1303.2</v>
      </c>
      <c r="D10">
        <v>7.6736000000000003E-4</v>
      </c>
      <c r="E10">
        <v>5.5864000000000003</v>
      </c>
      <c r="F10">
        <v>5.6185999999999998</v>
      </c>
      <c r="G10">
        <v>33.423999999999999</v>
      </c>
      <c r="H10">
        <v>68.230999999999995</v>
      </c>
      <c r="I10">
        <v>102.45</v>
      </c>
      <c r="J10">
        <v>1004.7</v>
      </c>
      <c r="K10">
        <v>-4.2576999999999997E-2</v>
      </c>
      <c r="L10">
        <v>7.8598000000000003E-4</v>
      </c>
      <c r="M10">
        <v>0.12182</v>
      </c>
      <c r="N10" t="s">
        <v>237</v>
      </c>
    </row>
    <row r="11" spans="1:14">
      <c r="A11">
        <v>172.93</v>
      </c>
      <c r="B11">
        <v>5.5</v>
      </c>
      <c r="C11">
        <v>1303.2</v>
      </c>
      <c r="D11">
        <v>7.6732000000000005E-4</v>
      </c>
      <c r="E11">
        <v>5.5853000000000002</v>
      </c>
      <c r="F11">
        <v>5.6208</v>
      </c>
      <c r="G11">
        <v>33.417999999999999</v>
      </c>
      <c r="H11">
        <v>68.233999999999995</v>
      </c>
      <c r="I11">
        <v>102.44</v>
      </c>
      <c r="J11">
        <v>1004.9</v>
      </c>
      <c r="K11">
        <v>-4.2583999999999997E-2</v>
      </c>
      <c r="L11">
        <v>7.8640000000000003E-4</v>
      </c>
      <c r="M11">
        <v>0.12184</v>
      </c>
      <c r="N11" t="s">
        <v>237</v>
      </c>
    </row>
    <row r="12" spans="1:14">
      <c r="A12">
        <v>172.93</v>
      </c>
      <c r="B12">
        <v>6</v>
      </c>
      <c r="C12">
        <v>1303.3</v>
      </c>
      <c r="D12">
        <v>7.6727000000000002E-4</v>
      </c>
      <c r="E12">
        <v>5.5842999999999998</v>
      </c>
      <c r="F12">
        <v>5.6230000000000002</v>
      </c>
      <c r="G12">
        <v>33.411999999999999</v>
      </c>
      <c r="H12">
        <v>68.236999999999995</v>
      </c>
      <c r="I12">
        <v>102.44</v>
      </c>
      <c r="J12">
        <v>1005.1</v>
      </c>
      <c r="K12">
        <v>-4.2591999999999998E-2</v>
      </c>
      <c r="L12">
        <v>7.8682000000000003E-4</v>
      </c>
      <c r="M12">
        <v>0.12185</v>
      </c>
      <c r="N12" t="s">
        <v>237</v>
      </c>
    </row>
    <row r="13" spans="1:14">
      <c r="A13">
        <v>172.93</v>
      </c>
      <c r="B13">
        <v>6.5</v>
      </c>
      <c r="C13">
        <v>1303.4000000000001</v>
      </c>
      <c r="D13">
        <v>7.6723000000000004E-4</v>
      </c>
      <c r="E13">
        <v>5.5833000000000004</v>
      </c>
      <c r="F13">
        <v>5.6252000000000004</v>
      </c>
      <c r="G13">
        <v>33.405999999999999</v>
      </c>
      <c r="H13">
        <v>68.239999999999995</v>
      </c>
      <c r="I13">
        <v>102.43</v>
      </c>
      <c r="J13">
        <v>1005.3</v>
      </c>
      <c r="K13">
        <v>-4.2598999999999998E-2</v>
      </c>
      <c r="L13">
        <v>7.8724000000000003E-4</v>
      </c>
      <c r="M13">
        <v>0.12187000000000001</v>
      </c>
      <c r="N13" t="s">
        <v>237</v>
      </c>
    </row>
    <row r="14" spans="1:14">
      <c r="A14">
        <v>172.93</v>
      </c>
      <c r="B14">
        <v>7</v>
      </c>
      <c r="C14">
        <v>1303.5</v>
      </c>
      <c r="D14">
        <v>7.6718999999999995E-4</v>
      </c>
      <c r="E14">
        <v>5.5822000000000003</v>
      </c>
      <c r="F14">
        <v>5.6273999999999997</v>
      </c>
      <c r="G14">
        <v>33.4</v>
      </c>
      <c r="H14">
        <v>68.242999999999995</v>
      </c>
      <c r="I14">
        <v>102.43</v>
      </c>
      <c r="J14">
        <v>1005.4</v>
      </c>
      <c r="K14">
        <v>-4.2605999999999998E-2</v>
      </c>
      <c r="L14">
        <v>7.8766000000000003E-4</v>
      </c>
      <c r="M14">
        <v>0.12189</v>
      </c>
      <c r="N14" t="s">
        <v>237</v>
      </c>
    </row>
    <row r="15" spans="1:14">
      <c r="A15">
        <v>172.93</v>
      </c>
      <c r="B15">
        <v>7.5</v>
      </c>
      <c r="C15">
        <v>1303.5</v>
      </c>
      <c r="D15">
        <v>7.6714000000000003E-4</v>
      </c>
      <c r="E15">
        <v>5.5811999999999999</v>
      </c>
      <c r="F15">
        <v>5.6295000000000002</v>
      </c>
      <c r="G15">
        <v>33.393999999999998</v>
      </c>
      <c r="H15">
        <v>68.245999999999995</v>
      </c>
      <c r="I15">
        <v>102.42</v>
      </c>
      <c r="J15">
        <v>1005.6</v>
      </c>
      <c r="K15">
        <v>-4.2612999999999998E-2</v>
      </c>
      <c r="L15">
        <v>7.8808000000000003E-4</v>
      </c>
      <c r="M15">
        <v>0.12189999999999999</v>
      </c>
      <c r="N15" t="s">
        <v>237</v>
      </c>
    </row>
    <row r="16" spans="1:14">
      <c r="A16">
        <v>172.93</v>
      </c>
      <c r="B16">
        <v>8</v>
      </c>
      <c r="C16">
        <v>1303.5999999999999</v>
      </c>
      <c r="D16">
        <v>7.6710000000000005E-4</v>
      </c>
      <c r="E16">
        <v>5.5800999999999998</v>
      </c>
      <c r="F16">
        <v>5.6317000000000004</v>
      </c>
      <c r="G16">
        <v>33.387999999999998</v>
      </c>
      <c r="H16">
        <v>68.248999999999995</v>
      </c>
      <c r="I16">
        <v>102.42</v>
      </c>
      <c r="J16">
        <v>1005.8</v>
      </c>
      <c r="K16">
        <v>-4.2620999999999999E-2</v>
      </c>
      <c r="L16">
        <v>7.8850000000000003E-4</v>
      </c>
      <c r="M16">
        <v>0.12192</v>
      </c>
      <c r="N16" t="s">
        <v>237</v>
      </c>
    </row>
    <row r="17" spans="1:14">
      <c r="A17">
        <v>172.93</v>
      </c>
      <c r="B17">
        <v>8.5</v>
      </c>
      <c r="C17">
        <v>1303.7</v>
      </c>
      <c r="D17">
        <v>7.6705000000000002E-4</v>
      </c>
      <c r="E17">
        <v>5.5791000000000004</v>
      </c>
      <c r="F17">
        <v>5.6338999999999997</v>
      </c>
      <c r="G17">
        <v>33.381999999999998</v>
      </c>
      <c r="H17">
        <v>68.251999999999995</v>
      </c>
      <c r="I17">
        <v>102.41</v>
      </c>
      <c r="J17">
        <v>1006</v>
      </c>
      <c r="K17">
        <v>-4.2627999999999999E-2</v>
      </c>
      <c r="L17">
        <v>7.8892000000000003E-4</v>
      </c>
      <c r="M17">
        <v>0.12194000000000001</v>
      </c>
      <c r="N17" t="s">
        <v>237</v>
      </c>
    </row>
    <row r="18" spans="1:14">
      <c r="A18">
        <v>172.93</v>
      </c>
      <c r="B18">
        <v>9</v>
      </c>
      <c r="C18">
        <v>1303.8</v>
      </c>
      <c r="D18">
        <v>7.6701000000000004E-4</v>
      </c>
      <c r="E18">
        <v>5.5781000000000001</v>
      </c>
      <c r="F18">
        <v>5.6360999999999999</v>
      </c>
      <c r="G18">
        <v>33.375999999999998</v>
      </c>
      <c r="H18">
        <v>68.256</v>
      </c>
      <c r="I18">
        <v>102.4</v>
      </c>
      <c r="J18">
        <v>1006.2</v>
      </c>
      <c r="K18">
        <v>-4.2634999999999999E-2</v>
      </c>
      <c r="L18">
        <v>7.8934000000000003E-4</v>
      </c>
      <c r="M18">
        <v>0.12196</v>
      </c>
      <c r="N18" t="s">
        <v>237</v>
      </c>
    </row>
    <row r="19" spans="1:14">
      <c r="A19">
        <v>172.93</v>
      </c>
      <c r="B19">
        <v>9.5</v>
      </c>
      <c r="C19">
        <v>1303.8</v>
      </c>
      <c r="D19">
        <v>7.6696999999999996E-4</v>
      </c>
      <c r="E19">
        <v>5.577</v>
      </c>
      <c r="F19">
        <v>5.6383000000000001</v>
      </c>
      <c r="G19">
        <v>33.369999999999997</v>
      </c>
      <c r="H19">
        <v>68.259</v>
      </c>
      <c r="I19">
        <v>102.4</v>
      </c>
      <c r="J19">
        <v>1006.4</v>
      </c>
      <c r="K19">
        <v>-4.2641999999999999E-2</v>
      </c>
      <c r="L19">
        <v>7.8976000000000003E-4</v>
      </c>
      <c r="M19">
        <v>0.12197</v>
      </c>
      <c r="N19" t="s">
        <v>237</v>
      </c>
    </row>
    <row r="20" spans="1:14">
      <c r="A20">
        <v>172.93</v>
      </c>
      <c r="B20">
        <v>10</v>
      </c>
      <c r="C20">
        <v>1303.9000000000001</v>
      </c>
      <c r="D20">
        <v>7.6692000000000004E-4</v>
      </c>
      <c r="E20">
        <v>5.5759999999999996</v>
      </c>
      <c r="F20">
        <v>5.6405000000000003</v>
      </c>
      <c r="G20">
        <v>33.363999999999997</v>
      </c>
      <c r="H20">
        <v>68.262</v>
      </c>
      <c r="I20">
        <v>102.39</v>
      </c>
      <c r="J20">
        <v>1006.6</v>
      </c>
      <c r="K20">
        <v>-4.2648999999999999E-2</v>
      </c>
      <c r="L20">
        <v>7.9018000000000003E-4</v>
      </c>
      <c r="M20">
        <v>0.12199</v>
      </c>
      <c r="N20" t="s">
        <v>237</v>
      </c>
    </row>
    <row r="21" spans="1:14">
      <c r="A21">
        <v>207.51</v>
      </c>
      <c r="B21">
        <v>1</v>
      </c>
      <c r="C21">
        <v>1215.5</v>
      </c>
      <c r="D21">
        <v>8.2269999999999999E-4</v>
      </c>
      <c r="E21">
        <v>9.2172000000000001</v>
      </c>
      <c r="F21">
        <v>9.2241</v>
      </c>
      <c r="G21">
        <v>52.557000000000002</v>
      </c>
      <c r="H21">
        <v>70.573999999999998</v>
      </c>
      <c r="I21">
        <v>107.55</v>
      </c>
      <c r="J21">
        <v>838.65</v>
      </c>
      <c r="K21">
        <v>-3.5693999999999997E-2</v>
      </c>
      <c r="L21">
        <v>3.9318000000000003E-4</v>
      </c>
      <c r="M21">
        <v>0.10847999999999999</v>
      </c>
      <c r="N21" t="s">
        <v>237</v>
      </c>
    </row>
    <row r="22" spans="1:14">
      <c r="A22">
        <v>207.51</v>
      </c>
      <c r="B22">
        <v>1.5</v>
      </c>
      <c r="C22">
        <v>1215.5999999999999</v>
      </c>
      <c r="D22">
        <v>8.2262999999999998E-4</v>
      </c>
      <c r="E22">
        <v>9.2157</v>
      </c>
      <c r="F22">
        <v>9.2260000000000009</v>
      </c>
      <c r="G22">
        <v>52.55</v>
      </c>
      <c r="H22">
        <v>70.575999999999993</v>
      </c>
      <c r="I22">
        <v>107.54</v>
      </c>
      <c r="J22">
        <v>838.94</v>
      </c>
      <c r="K22">
        <v>-3.5709999999999999E-2</v>
      </c>
      <c r="L22">
        <v>3.9339000000000003E-4</v>
      </c>
      <c r="M22">
        <v>0.1085</v>
      </c>
      <c r="N22" t="s">
        <v>237</v>
      </c>
    </row>
    <row r="23" spans="1:14">
      <c r="A23">
        <v>207.51</v>
      </c>
      <c r="B23">
        <v>2</v>
      </c>
      <c r="C23">
        <v>1215.7</v>
      </c>
      <c r="D23">
        <v>8.2255999999999996E-4</v>
      </c>
      <c r="E23">
        <v>9.2141000000000002</v>
      </c>
      <c r="F23">
        <v>9.2279999999999998</v>
      </c>
      <c r="G23">
        <v>52.542000000000002</v>
      </c>
      <c r="H23">
        <v>70.578000000000003</v>
      </c>
      <c r="I23">
        <v>107.53</v>
      </c>
      <c r="J23">
        <v>839.23</v>
      </c>
      <c r="K23">
        <v>-3.5727000000000002E-2</v>
      </c>
      <c r="L23">
        <v>3.9360000000000003E-4</v>
      </c>
      <c r="M23">
        <v>0.10852000000000001</v>
      </c>
      <c r="N23" t="s">
        <v>237</v>
      </c>
    </row>
    <row r="24" spans="1:14">
      <c r="A24">
        <v>207.51</v>
      </c>
      <c r="B24">
        <v>2.5</v>
      </c>
      <c r="C24">
        <v>1215.8</v>
      </c>
      <c r="D24">
        <v>8.2248E-4</v>
      </c>
      <c r="E24">
        <v>9.2126000000000001</v>
      </c>
      <c r="F24">
        <v>9.2299000000000007</v>
      </c>
      <c r="G24">
        <v>52.534999999999997</v>
      </c>
      <c r="H24">
        <v>70.578999999999994</v>
      </c>
      <c r="I24">
        <v>107.52</v>
      </c>
      <c r="J24">
        <v>839.52</v>
      </c>
      <c r="K24">
        <v>-3.5742999999999997E-2</v>
      </c>
      <c r="L24">
        <v>3.9381000000000003E-4</v>
      </c>
      <c r="M24">
        <v>0.10854</v>
      </c>
      <c r="N24" t="s">
        <v>237</v>
      </c>
    </row>
    <row r="25" spans="1:14">
      <c r="A25">
        <v>207.51</v>
      </c>
      <c r="B25">
        <v>3</v>
      </c>
      <c r="C25">
        <v>1215.9000000000001</v>
      </c>
      <c r="D25">
        <v>8.2240999999999998E-4</v>
      </c>
      <c r="E25">
        <v>9.2111000000000001</v>
      </c>
      <c r="F25">
        <v>9.2317999999999998</v>
      </c>
      <c r="G25">
        <v>52.527000000000001</v>
      </c>
      <c r="H25">
        <v>70.581000000000003</v>
      </c>
      <c r="I25">
        <v>107.51</v>
      </c>
      <c r="J25">
        <v>839.81</v>
      </c>
      <c r="K25">
        <v>-3.576E-2</v>
      </c>
      <c r="L25">
        <v>3.9403000000000002E-4</v>
      </c>
      <c r="M25">
        <v>0.10856</v>
      </c>
      <c r="N25" t="s">
        <v>237</v>
      </c>
    </row>
    <row r="26" spans="1:14">
      <c r="A26">
        <v>207.51</v>
      </c>
      <c r="B26">
        <v>3.5</v>
      </c>
      <c r="C26">
        <v>1216</v>
      </c>
      <c r="D26">
        <v>8.2233999999999996E-4</v>
      </c>
      <c r="E26">
        <v>9.2095000000000002</v>
      </c>
      <c r="F26">
        <v>9.2337000000000007</v>
      </c>
      <c r="G26">
        <v>52.52</v>
      </c>
      <c r="H26">
        <v>70.582999999999998</v>
      </c>
      <c r="I26">
        <v>107.5</v>
      </c>
      <c r="J26">
        <v>840.1</v>
      </c>
      <c r="K26">
        <v>-3.5776000000000002E-2</v>
      </c>
      <c r="L26">
        <v>3.9424000000000002E-4</v>
      </c>
      <c r="M26">
        <v>0.10859000000000001</v>
      </c>
      <c r="N26" t="s">
        <v>237</v>
      </c>
    </row>
    <row r="27" spans="1:14">
      <c r="A27">
        <v>207.51</v>
      </c>
      <c r="B27">
        <v>4</v>
      </c>
      <c r="C27">
        <v>1216.2</v>
      </c>
      <c r="D27">
        <v>8.2227000000000005E-4</v>
      </c>
      <c r="E27">
        <v>9.2080000000000002</v>
      </c>
      <c r="F27">
        <v>9.2356999999999996</v>
      </c>
      <c r="G27">
        <v>52.512999999999998</v>
      </c>
      <c r="H27">
        <v>70.584999999999994</v>
      </c>
      <c r="I27">
        <v>107.49</v>
      </c>
      <c r="J27">
        <v>840.4</v>
      </c>
      <c r="K27">
        <v>-3.5791999999999997E-2</v>
      </c>
      <c r="L27">
        <v>3.9445000000000002E-4</v>
      </c>
      <c r="M27">
        <v>0.10861</v>
      </c>
      <c r="N27" t="s">
        <v>237</v>
      </c>
    </row>
    <row r="28" spans="1:14">
      <c r="A28">
        <v>207.51</v>
      </c>
      <c r="B28">
        <v>4.5</v>
      </c>
      <c r="C28">
        <v>1216.3</v>
      </c>
      <c r="D28">
        <v>8.2218999999999999E-4</v>
      </c>
      <c r="E28">
        <v>9.2065000000000001</v>
      </c>
      <c r="F28">
        <v>9.2376000000000005</v>
      </c>
      <c r="G28">
        <v>52.505000000000003</v>
      </c>
      <c r="H28">
        <v>70.587000000000003</v>
      </c>
      <c r="I28">
        <v>107.48</v>
      </c>
      <c r="J28">
        <v>840.69</v>
      </c>
      <c r="K28">
        <v>-3.5809000000000001E-2</v>
      </c>
      <c r="L28">
        <v>3.9466000000000002E-4</v>
      </c>
      <c r="M28">
        <v>0.10863</v>
      </c>
      <c r="N28" t="s">
        <v>237</v>
      </c>
    </row>
    <row r="29" spans="1:14">
      <c r="A29">
        <v>207.51</v>
      </c>
      <c r="B29">
        <v>5</v>
      </c>
      <c r="C29">
        <v>1216.4000000000001</v>
      </c>
      <c r="D29">
        <v>8.2211999999999997E-4</v>
      </c>
      <c r="E29">
        <v>9.2050000000000001</v>
      </c>
      <c r="F29">
        <v>9.2394999999999996</v>
      </c>
      <c r="G29">
        <v>52.497999999999998</v>
      </c>
      <c r="H29">
        <v>70.588999999999999</v>
      </c>
      <c r="I29">
        <v>107.47</v>
      </c>
      <c r="J29">
        <v>840.98</v>
      </c>
      <c r="K29">
        <v>-3.5825000000000003E-2</v>
      </c>
      <c r="L29">
        <v>3.9487000000000002E-4</v>
      </c>
      <c r="M29">
        <v>0.10865</v>
      </c>
      <c r="N29" t="s">
        <v>237</v>
      </c>
    </row>
    <row r="30" spans="1:14">
      <c r="A30">
        <v>207.51</v>
      </c>
      <c r="B30">
        <v>5.5</v>
      </c>
      <c r="C30">
        <v>1216.5</v>
      </c>
      <c r="D30">
        <v>8.2204999999999995E-4</v>
      </c>
      <c r="E30">
        <v>9.2034000000000002</v>
      </c>
      <c r="F30">
        <v>9.2414000000000005</v>
      </c>
      <c r="G30">
        <v>52.49</v>
      </c>
      <c r="H30">
        <v>70.590999999999994</v>
      </c>
      <c r="I30">
        <v>107.46</v>
      </c>
      <c r="J30">
        <v>841.27</v>
      </c>
      <c r="K30">
        <v>-3.5840999999999998E-2</v>
      </c>
      <c r="L30">
        <v>3.9508000000000002E-4</v>
      </c>
      <c r="M30">
        <v>0.10868</v>
      </c>
      <c r="N30" t="s">
        <v>237</v>
      </c>
    </row>
    <row r="31" spans="1:14">
      <c r="A31">
        <v>207.51</v>
      </c>
      <c r="B31">
        <v>6</v>
      </c>
      <c r="C31">
        <v>1216.5999999999999</v>
      </c>
      <c r="D31">
        <v>8.2196999999999999E-4</v>
      </c>
      <c r="E31">
        <v>9.2019000000000002</v>
      </c>
      <c r="F31">
        <v>9.2433999999999994</v>
      </c>
      <c r="G31">
        <v>52.482999999999997</v>
      </c>
      <c r="H31">
        <v>70.591999999999999</v>
      </c>
      <c r="I31">
        <v>107.45</v>
      </c>
      <c r="J31">
        <v>841.56</v>
      </c>
      <c r="K31">
        <v>-3.5858000000000001E-2</v>
      </c>
      <c r="L31">
        <v>3.9529000000000002E-4</v>
      </c>
      <c r="M31">
        <v>0.1087</v>
      </c>
      <c r="N31" t="s">
        <v>237</v>
      </c>
    </row>
    <row r="32" spans="1:14">
      <c r="A32">
        <v>207.51</v>
      </c>
      <c r="B32">
        <v>6.5</v>
      </c>
      <c r="C32">
        <v>1216.7</v>
      </c>
      <c r="D32">
        <v>8.2189999999999997E-4</v>
      </c>
      <c r="E32">
        <v>9.2004000000000001</v>
      </c>
      <c r="F32">
        <v>9.2453000000000003</v>
      </c>
      <c r="G32">
        <v>52.475999999999999</v>
      </c>
      <c r="H32">
        <v>70.593999999999994</v>
      </c>
      <c r="I32">
        <v>107.44</v>
      </c>
      <c r="J32">
        <v>841.84</v>
      </c>
      <c r="K32">
        <v>-3.5874000000000003E-2</v>
      </c>
      <c r="L32">
        <v>3.9551000000000001E-4</v>
      </c>
      <c r="M32">
        <v>0.10872</v>
      </c>
      <c r="N32" t="s">
        <v>237</v>
      </c>
    </row>
    <row r="33" spans="1:14">
      <c r="A33">
        <v>207.51</v>
      </c>
      <c r="B33">
        <v>7</v>
      </c>
      <c r="C33">
        <v>1216.8</v>
      </c>
      <c r="D33">
        <v>8.2182999999999996E-4</v>
      </c>
      <c r="E33">
        <v>9.1989000000000001</v>
      </c>
      <c r="F33">
        <v>9.2471999999999994</v>
      </c>
      <c r="G33">
        <v>52.468000000000004</v>
      </c>
      <c r="H33">
        <v>70.596000000000004</v>
      </c>
      <c r="I33">
        <v>107.43</v>
      </c>
      <c r="J33">
        <v>842.13</v>
      </c>
      <c r="K33">
        <v>-3.5889999999999998E-2</v>
      </c>
      <c r="L33">
        <v>3.9572000000000001E-4</v>
      </c>
      <c r="M33">
        <v>0.10874</v>
      </c>
      <c r="N33" t="s">
        <v>237</v>
      </c>
    </row>
    <row r="34" spans="1:14">
      <c r="A34">
        <v>207.51</v>
      </c>
      <c r="B34">
        <v>7.5</v>
      </c>
      <c r="C34">
        <v>1216.9000000000001</v>
      </c>
      <c r="D34">
        <v>8.2176000000000005E-4</v>
      </c>
      <c r="E34">
        <v>9.1973000000000003</v>
      </c>
      <c r="F34">
        <v>9.2491000000000003</v>
      </c>
      <c r="G34">
        <v>52.460999999999999</v>
      </c>
      <c r="H34">
        <v>70.597999999999999</v>
      </c>
      <c r="I34">
        <v>107.42</v>
      </c>
      <c r="J34">
        <v>842.42</v>
      </c>
      <c r="K34">
        <v>-3.5906E-2</v>
      </c>
      <c r="L34">
        <v>3.9593000000000001E-4</v>
      </c>
      <c r="M34">
        <v>0.10877000000000001</v>
      </c>
      <c r="N34" t="s">
        <v>237</v>
      </c>
    </row>
    <row r="35" spans="1:14">
      <c r="A35">
        <v>207.51</v>
      </c>
      <c r="B35">
        <v>8</v>
      </c>
      <c r="C35">
        <v>1217</v>
      </c>
      <c r="D35">
        <v>8.2167999999999998E-4</v>
      </c>
      <c r="E35">
        <v>9.1958000000000002</v>
      </c>
      <c r="F35">
        <v>9.2510999999999992</v>
      </c>
      <c r="G35">
        <v>52.454000000000001</v>
      </c>
      <c r="H35">
        <v>70.599999999999994</v>
      </c>
      <c r="I35">
        <v>107.41</v>
      </c>
      <c r="J35">
        <v>842.71</v>
      </c>
      <c r="K35">
        <v>-3.5922000000000003E-2</v>
      </c>
      <c r="L35">
        <v>3.9614000000000001E-4</v>
      </c>
      <c r="M35">
        <v>0.10879</v>
      </c>
      <c r="N35" t="s">
        <v>237</v>
      </c>
    </row>
    <row r="36" spans="1:14">
      <c r="A36">
        <v>207.51</v>
      </c>
      <c r="B36">
        <v>8.5</v>
      </c>
      <c r="C36">
        <v>1217.0999999999999</v>
      </c>
      <c r="D36">
        <v>8.2160999999999996E-4</v>
      </c>
      <c r="E36">
        <v>9.1943000000000001</v>
      </c>
      <c r="F36">
        <v>9.2530000000000001</v>
      </c>
      <c r="G36">
        <v>52.445999999999998</v>
      </c>
      <c r="H36">
        <v>70.602000000000004</v>
      </c>
      <c r="I36">
        <v>107.4</v>
      </c>
      <c r="J36">
        <v>843</v>
      </c>
      <c r="K36">
        <v>-3.5938999999999999E-2</v>
      </c>
      <c r="L36">
        <v>3.9635000000000001E-4</v>
      </c>
      <c r="M36">
        <v>0.10881</v>
      </c>
      <c r="N36" t="s">
        <v>237</v>
      </c>
    </row>
    <row r="37" spans="1:14">
      <c r="A37">
        <v>207.51</v>
      </c>
      <c r="B37">
        <v>9</v>
      </c>
      <c r="C37">
        <v>1217.2</v>
      </c>
      <c r="D37">
        <v>8.2154000000000005E-4</v>
      </c>
      <c r="E37">
        <v>9.1928000000000001</v>
      </c>
      <c r="F37">
        <v>9.2548999999999992</v>
      </c>
      <c r="G37">
        <v>52.439</v>
      </c>
      <c r="H37">
        <v>70.602999999999994</v>
      </c>
      <c r="I37">
        <v>107.39</v>
      </c>
      <c r="J37">
        <v>843.29</v>
      </c>
      <c r="K37">
        <v>-3.5955000000000001E-2</v>
      </c>
      <c r="L37">
        <v>3.9656000000000001E-4</v>
      </c>
      <c r="M37">
        <v>0.10883</v>
      </c>
      <c r="N37" t="s">
        <v>237</v>
      </c>
    </row>
    <row r="38" spans="1:14">
      <c r="A38">
        <v>207.51</v>
      </c>
      <c r="B38">
        <v>9.5</v>
      </c>
      <c r="C38">
        <v>1217.3</v>
      </c>
      <c r="D38">
        <v>8.2147000000000003E-4</v>
      </c>
      <c r="E38">
        <v>9.1913</v>
      </c>
      <c r="F38">
        <v>9.2568999999999999</v>
      </c>
      <c r="G38">
        <v>52.432000000000002</v>
      </c>
      <c r="H38">
        <v>70.605000000000004</v>
      </c>
      <c r="I38">
        <v>107.38</v>
      </c>
      <c r="J38">
        <v>843.58</v>
      </c>
      <c r="K38">
        <v>-3.5971000000000003E-2</v>
      </c>
      <c r="L38">
        <v>3.9678000000000001E-4</v>
      </c>
      <c r="M38">
        <v>0.10885</v>
      </c>
      <c r="N38" t="s">
        <v>237</v>
      </c>
    </row>
    <row r="39" spans="1:14">
      <c r="A39">
        <v>207.51</v>
      </c>
      <c r="B39">
        <v>10</v>
      </c>
      <c r="C39">
        <v>1217.4000000000001</v>
      </c>
      <c r="D39">
        <v>8.2140000000000002E-4</v>
      </c>
      <c r="E39">
        <v>9.1898</v>
      </c>
      <c r="F39">
        <v>9.2588000000000008</v>
      </c>
      <c r="G39">
        <v>52.423999999999999</v>
      </c>
      <c r="H39">
        <v>70.606999999999999</v>
      </c>
      <c r="I39">
        <v>107.37</v>
      </c>
      <c r="J39">
        <v>843.86</v>
      </c>
      <c r="K39">
        <v>-3.5986999999999998E-2</v>
      </c>
      <c r="L39">
        <v>3.9699000000000001E-4</v>
      </c>
      <c r="M39">
        <v>0.10888</v>
      </c>
      <c r="N39" t="s">
        <v>237</v>
      </c>
    </row>
    <row r="40" spans="1:14">
      <c r="A40">
        <v>242.1</v>
      </c>
      <c r="B40">
        <v>1</v>
      </c>
      <c r="C40">
        <v>4.3345000000000002</v>
      </c>
      <c r="D40">
        <v>0.23071</v>
      </c>
      <c r="E40">
        <v>29.507000000000001</v>
      </c>
      <c r="F40">
        <v>31.445</v>
      </c>
      <c r="G40">
        <v>151.22999999999999</v>
      </c>
      <c r="H40">
        <v>62.034999999999997</v>
      </c>
      <c r="I40">
        <v>72.257000000000005</v>
      </c>
      <c r="J40">
        <v>160.82</v>
      </c>
      <c r="K40">
        <v>4.0673000000000004</v>
      </c>
      <c r="L40">
        <v>9.0016000000000003E-6</v>
      </c>
      <c r="M40">
        <v>1.021E-2</v>
      </c>
      <c r="N40" t="s">
        <v>238</v>
      </c>
    </row>
    <row r="41" spans="1:14">
      <c r="A41">
        <v>242.1</v>
      </c>
      <c r="B41">
        <v>1.5</v>
      </c>
      <c r="C41">
        <v>6.633</v>
      </c>
      <c r="D41">
        <v>0.15076000000000001</v>
      </c>
      <c r="E41">
        <v>29.396000000000001</v>
      </c>
      <c r="F41">
        <v>31.297000000000001</v>
      </c>
      <c r="G41">
        <v>147.4</v>
      </c>
      <c r="H41">
        <v>63.076000000000001</v>
      </c>
      <c r="I41">
        <v>74.397000000000006</v>
      </c>
      <c r="J41">
        <v>158.52000000000001</v>
      </c>
      <c r="K41">
        <v>4.0404999999999998</v>
      </c>
      <c r="L41">
        <v>8.9698000000000001E-6</v>
      </c>
      <c r="M41">
        <v>1.014E-2</v>
      </c>
      <c r="N41" t="s">
        <v>238</v>
      </c>
    </row>
    <row r="42" spans="1:14">
      <c r="A42">
        <v>242.1</v>
      </c>
      <c r="B42">
        <v>2</v>
      </c>
      <c r="C42">
        <v>9.0327999999999999</v>
      </c>
      <c r="D42">
        <v>0.11071</v>
      </c>
      <c r="E42">
        <v>29.283000000000001</v>
      </c>
      <c r="F42">
        <v>31.143999999999998</v>
      </c>
      <c r="G42">
        <v>144.53</v>
      </c>
      <c r="H42">
        <v>64.204999999999998</v>
      </c>
      <c r="I42">
        <v>76.828000000000003</v>
      </c>
      <c r="J42">
        <v>156.11000000000001</v>
      </c>
      <c r="K42">
        <v>4.0720999999999998</v>
      </c>
      <c r="L42">
        <v>8.9377999999999994E-6</v>
      </c>
      <c r="M42">
        <v>1.0088E-2</v>
      </c>
      <c r="N42" t="s">
        <v>238</v>
      </c>
    </row>
    <row r="43" spans="1:14">
      <c r="A43">
        <v>242.1</v>
      </c>
      <c r="B43">
        <v>2.0598000000000001</v>
      </c>
      <c r="C43">
        <v>9.3270999999999997</v>
      </c>
      <c r="D43">
        <v>0.10722</v>
      </c>
      <c r="E43">
        <v>29.268999999999998</v>
      </c>
      <c r="F43">
        <v>31.125</v>
      </c>
      <c r="G43">
        <v>144.22999999999999</v>
      </c>
      <c r="H43">
        <v>64.355000000000004</v>
      </c>
      <c r="I43">
        <v>77.153000000000006</v>
      </c>
      <c r="J43">
        <v>155.81</v>
      </c>
      <c r="K43">
        <v>4.0796999999999999</v>
      </c>
      <c r="L43">
        <v>8.9339999999999995E-6</v>
      </c>
      <c r="M43">
        <v>1.0083E-2</v>
      </c>
      <c r="N43" t="s">
        <v>238</v>
      </c>
    </row>
    <row r="44" spans="1:14">
      <c r="A44">
        <v>242.1</v>
      </c>
      <c r="B44">
        <v>2.0598000000000001</v>
      </c>
      <c r="C44">
        <v>1121</v>
      </c>
      <c r="D44">
        <v>8.9209000000000001E-4</v>
      </c>
      <c r="E44">
        <v>13.058</v>
      </c>
      <c r="F44">
        <v>13.073</v>
      </c>
      <c r="G44">
        <v>69.664000000000001</v>
      </c>
      <c r="H44">
        <v>74.751000000000005</v>
      </c>
      <c r="I44">
        <v>115.29</v>
      </c>
      <c r="J44">
        <v>673.63</v>
      </c>
      <c r="K44">
        <v>-2.4059000000000001E-2</v>
      </c>
      <c r="L44">
        <v>2.3719E-4</v>
      </c>
      <c r="M44">
        <v>9.3799999999999994E-2</v>
      </c>
      <c r="N44" t="s">
        <v>237</v>
      </c>
    </row>
    <row r="45" spans="1:14">
      <c r="A45">
        <v>242.1</v>
      </c>
      <c r="B45">
        <v>2.5</v>
      </c>
      <c r="C45">
        <v>1121.0999999999999</v>
      </c>
      <c r="D45">
        <v>8.9196999999999996E-4</v>
      </c>
      <c r="E45">
        <v>13.055999999999999</v>
      </c>
      <c r="F45">
        <v>13.074999999999999</v>
      </c>
      <c r="G45">
        <v>69.655000000000001</v>
      </c>
      <c r="H45">
        <v>74.751999999999995</v>
      </c>
      <c r="I45">
        <v>115.27</v>
      </c>
      <c r="J45">
        <v>674</v>
      </c>
      <c r="K45">
        <v>-2.4095999999999999E-2</v>
      </c>
      <c r="L45">
        <v>2.3733000000000001E-4</v>
      </c>
      <c r="M45">
        <v>9.3826999999999994E-2</v>
      </c>
      <c r="N45" t="s">
        <v>237</v>
      </c>
    </row>
    <row r="46" spans="1:14">
      <c r="A46">
        <v>242.1</v>
      </c>
      <c r="B46">
        <v>3</v>
      </c>
      <c r="C46">
        <v>1121.3</v>
      </c>
      <c r="D46">
        <v>8.9183000000000003E-4</v>
      </c>
      <c r="E46">
        <v>13.053000000000001</v>
      </c>
      <c r="F46">
        <v>13.076000000000001</v>
      </c>
      <c r="G46">
        <v>69.644999999999996</v>
      </c>
      <c r="H46">
        <v>74.753</v>
      </c>
      <c r="I46">
        <v>115.25</v>
      </c>
      <c r="J46">
        <v>674.42</v>
      </c>
      <c r="K46">
        <v>-2.4139000000000001E-2</v>
      </c>
      <c r="L46">
        <v>2.3749E-4</v>
      </c>
      <c r="M46">
        <v>9.3856999999999996E-2</v>
      </c>
      <c r="N46" t="s">
        <v>237</v>
      </c>
    </row>
    <row r="47" spans="1:14">
      <c r="A47">
        <v>242.1</v>
      </c>
      <c r="B47">
        <v>3.5</v>
      </c>
      <c r="C47">
        <v>1121.5</v>
      </c>
      <c r="D47">
        <v>8.9170000000000004E-4</v>
      </c>
      <c r="E47">
        <v>13.051</v>
      </c>
      <c r="F47">
        <v>13.077</v>
      </c>
      <c r="G47">
        <v>69.635999999999996</v>
      </c>
      <c r="H47">
        <v>74.753</v>
      </c>
      <c r="I47">
        <v>115.23</v>
      </c>
      <c r="J47">
        <v>674.84</v>
      </c>
      <c r="K47">
        <v>-2.4181999999999999E-2</v>
      </c>
      <c r="L47">
        <v>2.3765E-4</v>
      </c>
      <c r="M47">
        <v>9.3886999999999998E-2</v>
      </c>
      <c r="N47" t="s">
        <v>237</v>
      </c>
    </row>
    <row r="48" spans="1:14">
      <c r="A48">
        <v>242.1</v>
      </c>
      <c r="B48">
        <v>4</v>
      </c>
      <c r="C48">
        <v>1121.5999999999999</v>
      </c>
      <c r="D48">
        <v>8.9156000000000001E-4</v>
      </c>
      <c r="E48">
        <v>13.048999999999999</v>
      </c>
      <c r="F48">
        <v>13.079000000000001</v>
      </c>
      <c r="G48">
        <v>69.626000000000005</v>
      </c>
      <c r="H48">
        <v>74.754000000000005</v>
      </c>
      <c r="I48">
        <v>115.2</v>
      </c>
      <c r="J48">
        <v>675.26</v>
      </c>
      <c r="K48">
        <v>-2.4223999999999999E-2</v>
      </c>
      <c r="L48">
        <v>2.3781E-4</v>
      </c>
      <c r="M48">
        <v>9.3917E-2</v>
      </c>
      <c r="N48" t="s">
        <v>237</v>
      </c>
    </row>
    <row r="49" spans="1:14">
      <c r="A49">
        <v>242.1</v>
      </c>
      <c r="B49">
        <v>4.5</v>
      </c>
      <c r="C49">
        <v>1121.8</v>
      </c>
      <c r="D49">
        <v>8.9143000000000002E-4</v>
      </c>
      <c r="E49">
        <v>13.045999999999999</v>
      </c>
      <c r="F49">
        <v>13.08</v>
      </c>
      <c r="G49">
        <v>69.616</v>
      </c>
      <c r="H49">
        <v>74.754999999999995</v>
      </c>
      <c r="I49">
        <v>115.18</v>
      </c>
      <c r="J49">
        <v>675.68</v>
      </c>
      <c r="K49">
        <v>-2.4267E-2</v>
      </c>
      <c r="L49">
        <v>2.3797E-4</v>
      </c>
      <c r="M49">
        <v>9.3947000000000003E-2</v>
      </c>
      <c r="N49" t="s">
        <v>237</v>
      </c>
    </row>
    <row r="50" spans="1:14">
      <c r="A50">
        <v>242.1</v>
      </c>
      <c r="B50">
        <v>5</v>
      </c>
      <c r="C50">
        <v>1122</v>
      </c>
      <c r="D50">
        <v>8.9130000000000003E-4</v>
      </c>
      <c r="E50">
        <v>13.044</v>
      </c>
      <c r="F50">
        <v>13.081</v>
      </c>
      <c r="G50">
        <v>69.606999999999999</v>
      </c>
      <c r="H50">
        <v>74.756</v>
      </c>
      <c r="I50">
        <v>115.16</v>
      </c>
      <c r="J50">
        <v>676.1</v>
      </c>
      <c r="K50">
        <v>-2.4309000000000001E-2</v>
      </c>
      <c r="L50">
        <v>2.3813E-4</v>
      </c>
      <c r="M50">
        <v>9.3978000000000006E-2</v>
      </c>
      <c r="N50" t="s">
        <v>237</v>
      </c>
    </row>
    <row r="51" spans="1:14">
      <c r="A51">
        <v>242.1</v>
      </c>
      <c r="B51">
        <v>5.5</v>
      </c>
      <c r="C51">
        <v>1122.0999999999999</v>
      </c>
      <c r="D51">
        <v>8.9116E-4</v>
      </c>
      <c r="E51">
        <v>13.042</v>
      </c>
      <c r="F51">
        <v>13.083</v>
      </c>
      <c r="G51">
        <v>69.596999999999994</v>
      </c>
      <c r="H51">
        <v>74.756</v>
      </c>
      <c r="I51">
        <v>115.14</v>
      </c>
      <c r="J51">
        <v>676.52</v>
      </c>
      <c r="K51">
        <v>-2.4351000000000001E-2</v>
      </c>
      <c r="L51">
        <v>2.3829E-4</v>
      </c>
      <c r="M51">
        <v>9.4007999999999994E-2</v>
      </c>
      <c r="N51" t="s">
        <v>237</v>
      </c>
    </row>
    <row r="52" spans="1:14">
      <c r="A52">
        <v>242.1</v>
      </c>
      <c r="B52">
        <v>6</v>
      </c>
      <c r="C52">
        <v>1122.3</v>
      </c>
      <c r="D52">
        <v>8.9103000000000001E-4</v>
      </c>
      <c r="E52">
        <v>13.039</v>
      </c>
      <c r="F52">
        <v>13.084</v>
      </c>
      <c r="G52">
        <v>69.587000000000003</v>
      </c>
      <c r="H52">
        <v>74.757000000000005</v>
      </c>
      <c r="I52">
        <v>115.11</v>
      </c>
      <c r="J52">
        <v>676.94</v>
      </c>
      <c r="K52">
        <v>-2.4393000000000001E-2</v>
      </c>
      <c r="L52">
        <v>2.3845E-4</v>
      </c>
      <c r="M52">
        <v>9.4037999999999997E-2</v>
      </c>
      <c r="N52" t="s">
        <v>237</v>
      </c>
    </row>
    <row r="53" spans="1:14">
      <c r="A53">
        <v>242.1</v>
      </c>
      <c r="B53">
        <v>6.5</v>
      </c>
      <c r="C53">
        <v>1122.5</v>
      </c>
      <c r="D53">
        <v>8.9090000000000003E-4</v>
      </c>
      <c r="E53">
        <v>13.037000000000001</v>
      </c>
      <c r="F53">
        <v>13.086</v>
      </c>
      <c r="G53">
        <v>69.578000000000003</v>
      </c>
      <c r="H53">
        <v>74.757999999999996</v>
      </c>
      <c r="I53">
        <v>115.09</v>
      </c>
      <c r="J53">
        <v>677.35</v>
      </c>
      <c r="K53">
        <v>-2.4434999999999998E-2</v>
      </c>
      <c r="L53">
        <v>2.3860999999999999E-4</v>
      </c>
      <c r="M53">
        <v>9.4067999999999999E-2</v>
      </c>
      <c r="N53" t="s">
        <v>237</v>
      </c>
    </row>
    <row r="54" spans="1:14">
      <c r="A54">
        <v>242.1</v>
      </c>
      <c r="B54">
        <v>7</v>
      </c>
      <c r="C54">
        <v>1122.5999999999999</v>
      </c>
      <c r="D54">
        <v>8.9075999999999999E-4</v>
      </c>
      <c r="E54">
        <v>13.035</v>
      </c>
      <c r="F54">
        <v>13.087</v>
      </c>
      <c r="G54">
        <v>69.567999999999998</v>
      </c>
      <c r="H54">
        <v>74.759</v>
      </c>
      <c r="I54">
        <v>115.07</v>
      </c>
      <c r="J54">
        <v>677.77</v>
      </c>
      <c r="K54">
        <v>-2.4476999999999999E-2</v>
      </c>
      <c r="L54">
        <v>2.3876999999999999E-4</v>
      </c>
      <c r="M54">
        <v>9.4098000000000001E-2</v>
      </c>
      <c r="N54" t="s">
        <v>237</v>
      </c>
    </row>
    <row r="55" spans="1:14">
      <c r="A55">
        <v>242.1</v>
      </c>
      <c r="B55">
        <v>7.5</v>
      </c>
      <c r="C55">
        <v>1122.8</v>
      </c>
      <c r="D55">
        <v>8.9063E-4</v>
      </c>
      <c r="E55">
        <v>13.032</v>
      </c>
      <c r="F55">
        <v>13.087999999999999</v>
      </c>
      <c r="G55">
        <v>69.558000000000007</v>
      </c>
      <c r="H55">
        <v>74.759</v>
      </c>
      <c r="I55">
        <v>115.05</v>
      </c>
      <c r="J55">
        <v>678.19</v>
      </c>
      <c r="K55">
        <v>-2.4518000000000002E-2</v>
      </c>
      <c r="L55">
        <v>2.3892999999999999E-4</v>
      </c>
      <c r="M55">
        <v>9.4128000000000003E-2</v>
      </c>
      <c r="N55" t="s">
        <v>237</v>
      </c>
    </row>
    <row r="56" spans="1:14">
      <c r="A56">
        <v>242.1</v>
      </c>
      <c r="B56">
        <v>8</v>
      </c>
      <c r="C56">
        <v>1123</v>
      </c>
      <c r="D56">
        <v>8.9050000000000002E-4</v>
      </c>
      <c r="E56">
        <v>13.03</v>
      </c>
      <c r="F56">
        <v>13.09</v>
      </c>
      <c r="G56">
        <v>69.549000000000007</v>
      </c>
      <c r="H56">
        <v>74.760000000000005</v>
      </c>
      <c r="I56">
        <v>115.02</v>
      </c>
      <c r="J56">
        <v>678.6</v>
      </c>
      <c r="K56">
        <v>-2.4559999999999998E-2</v>
      </c>
      <c r="L56">
        <v>2.3908999999999999E-4</v>
      </c>
      <c r="M56">
        <v>9.4158000000000006E-2</v>
      </c>
      <c r="N56" t="s">
        <v>237</v>
      </c>
    </row>
    <row r="57" spans="1:14">
      <c r="A57">
        <v>242.1</v>
      </c>
      <c r="B57">
        <v>8.5</v>
      </c>
      <c r="C57">
        <v>1123.0999999999999</v>
      </c>
      <c r="D57">
        <v>8.9035999999999998E-4</v>
      </c>
      <c r="E57">
        <v>13.028</v>
      </c>
      <c r="F57">
        <v>13.090999999999999</v>
      </c>
      <c r="G57">
        <v>69.539000000000001</v>
      </c>
      <c r="H57">
        <v>74.760999999999996</v>
      </c>
      <c r="I57">
        <v>115</v>
      </c>
      <c r="J57">
        <v>679.01</v>
      </c>
      <c r="K57">
        <v>-2.4601000000000001E-2</v>
      </c>
      <c r="L57">
        <v>2.3924999999999999E-4</v>
      </c>
      <c r="M57">
        <v>9.4187999999999994E-2</v>
      </c>
      <c r="N57" t="s">
        <v>237</v>
      </c>
    </row>
    <row r="58" spans="1:14">
      <c r="A58">
        <v>242.1</v>
      </c>
      <c r="B58">
        <v>9</v>
      </c>
      <c r="C58">
        <v>1123.3</v>
      </c>
      <c r="D58">
        <v>8.9022999999999999E-4</v>
      </c>
      <c r="E58">
        <v>13.025</v>
      </c>
      <c r="F58">
        <v>13.093</v>
      </c>
      <c r="G58">
        <v>69.528999999999996</v>
      </c>
      <c r="H58">
        <v>74.762</v>
      </c>
      <c r="I58">
        <v>114.98</v>
      </c>
      <c r="J58">
        <v>679.43</v>
      </c>
      <c r="K58">
        <v>-2.4642000000000001E-2</v>
      </c>
      <c r="L58">
        <v>2.3941000000000001E-4</v>
      </c>
      <c r="M58">
        <v>9.4217999999999996E-2</v>
      </c>
      <c r="N58" t="s">
        <v>237</v>
      </c>
    </row>
    <row r="59" spans="1:14">
      <c r="A59">
        <v>242.1</v>
      </c>
      <c r="B59">
        <v>9.5</v>
      </c>
      <c r="C59">
        <v>1123.5</v>
      </c>
      <c r="D59">
        <v>8.9010000000000001E-4</v>
      </c>
      <c r="E59">
        <v>13.023</v>
      </c>
      <c r="F59">
        <v>13.093999999999999</v>
      </c>
      <c r="G59">
        <v>69.52</v>
      </c>
      <c r="H59">
        <v>74.762</v>
      </c>
      <c r="I59">
        <v>114.96</v>
      </c>
      <c r="J59">
        <v>679.84</v>
      </c>
      <c r="K59">
        <v>-2.4683E-2</v>
      </c>
      <c r="L59">
        <v>2.3957000000000001E-4</v>
      </c>
      <c r="M59">
        <v>9.4247999999999998E-2</v>
      </c>
      <c r="N59" t="s">
        <v>237</v>
      </c>
    </row>
    <row r="60" spans="1:14">
      <c r="A60">
        <v>242.1</v>
      </c>
      <c r="B60">
        <v>10</v>
      </c>
      <c r="C60">
        <v>1123.5999999999999</v>
      </c>
      <c r="D60">
        <v>8.8997000000000002E-4</v>
      </c>
      <c r="E60">
        <v>13.021000000000001</v>
      </c>
      <c r="F60">
        <v>13.096</v>
      </c>
      <c r="G60">
        <v>69.510000000000005</v>
      </c>
      <c r="H60">
        <v>74.763000000000005</v>
      </c>
      <c r="I60">
        <v>114.94</v>
      </c>
      <c r="J60">
        <v>680.25</v>
      </c>
      <c r="K60">
        <v>-2.4723999999999999E-2</v>
      </c>
      <c r="L60">
        <v>2.3971999999999999E-4</v>
      </c>
      <c r="M60">
        <v>9.4277E-2</v>
      </c>
      <c r="N60" t="s">
        <v>237</v>
      </c>
    </row>
    <row r="61" spans="1:14">
      <c r="A61">
        <v>276.69</v>
      </c>
      <c r="B61">
        <v>1</v>
      </c>
      <c r="C61">
        <v>3.7355</v>
      </c>
      <c r="D61">
        <v>0.26769999999999999</v>
      </c>
      <c r="E61">
        <v>31.763000000000002</v>
      </c>
      <c r="F61">
        <v>34.012999999999998</v>
      </c>
      <c r="G61">
        <v>161.13</v>
      </c>
      <c r="H61">
        <v>67.087999999999994</v>
      </c>
      <c r="I61">
        <v>76.421000000000006</v>
      </c>
      <c r="J61">
        <v>172.66</v>
      </c>
      <c r="K61">
        <v>2.4603000000000002</v>
      </c>
      <c r="L61">
        <v>1.0373999999999999E-5</v>
      </c>
      <c r="M61">
        <v>1.3014E-2</v>
      </c>
      <c r="N61" t="s">
        <v>238</v>
      </c>
    </row>
    <row r="62" spans="1:14">
      <c r="A62">
        <v>276.69</v>
      </c>
      <c r="B62">
        <v>1.5</v>
      </c>
      <c r="C62">
        <v>5.6684999999999999</v>
      </c>
      <c r="D62">
        <v>0.17641000000000001</v>
      </c>
      <c r="E62">
        <v>31.693999999999999</v>
      </c>
      <c r="F62">
        <v>33.917999999999999</v>
      </c>
      <c r="G62">
        <v>157.51</v>
      </c>
      <c r="H62">
        <v>67.625</v>
      </c>
      <c r="I62">
        <v>77.518000000000001</v>
      </c>
      <c r="J62">
        <v>171.17</v>
      </c>
      <c r="K62">
        <v>2.4636999999999998</v>
      </c>
      <c r="L62">
        <v>1.0362E-5</v>
      </c>
      <c r="M62">
        <v>1.2959E-2</v>
      </c>
      <c r="N62" t="s">
        <v>238</v>
      </c>
    </row>
    <row r="63" spans="1:14">
      <c r="A63">
        <v>276.69</v>
      </c>
      <c r="B63">
        <v>2</v>
      </c>
      <c r="C63">
        <v>7.6486999999999998</v>
      </c>
      <c r="D63">
        <v>0.13074</v>
      </c>
      <c r="E63">
        <v>31.623999999999999</v>
      </c>
      <c r="F63">
        <v>33.822000000000003</v>
      </c>
      <c r="G63">
        <v>154.87</v>
      </c>
      <c r="H63">
        <v>68.158000000000001</v>
      </c>
      <c r="I63">
        <v>78.649000000000001</v>
      </c>
      <c r="J63">
        <v>169.65</v>
      </c>
      <c r="K63">
        <v>2.4701</v>
      </c>
      <c r="L63">
        <v>1.0349E-5</v>
      </c>
      <c r="M63">
        <v>1.2914999999999999E-2</v>
      </c>
      <c r="N63" t="s">
        <v>238</v>
      </c>
    </row>
    <row r="64" spans="1:14">
      <c r="A64">
        <v>276.69</v>
      </c>
      <c r="B64">
        <v>2.5</v>
      </c>
      <c r="C64">
        <v>9.6791</v>
      </c>
      <c r="D64">
        <v>0.10331</v>
      </c>
      <c r="E64">
        <v>31.553000000000001</v>
      </c>
      <c r="F64">
        <v>33.722999999999999</v>
      </c>
      <c r="G64">
        <v>152.75</v>
      </c>
      <c r="H64">
        <v>68.69</v>
      </c>
      <c r="I64">
        <v>79.825999999999993</v>
      </c>
      <c r="J64">
        <v>168.09</v>
      </c>
      <c r="K64">
        <v>2.4798</v>
      </c>
      <c r="L64">
        <v>1.0336999999999999E-5</v>
      </c>
      <c r="M64">
        <v>1.2881E-2</v>
      </c>
      <c r="N64" t="s">
        <v>238</v>
      </c>
    </row>
    <row r="65" spans="1:14">
      <c r="A65">
        <v>276.69</v>
      </c>
      <c r="B65">
        <v>3</v>
      </c>
      <c r="C65">
        <v>11.763</v>
      </c>
      <c r="D65">
        <v>8.5011000000000003E-2</v>
      </c>
      <c r="E65">
        <v>31.48</v>
      </c>
      <c r="F65">
        <v>33.622999999999998</v>
      </c>
      <c r="G65">
        <v>150.97</v>
      </c>
      <c r="H65">
        <v>69.228999999999999</v>
      </c>
      <c r="I65">
        <v>81.061999999999998</v>
      </c>
      <c r="J65">
        <v>166.49</v>
      </c>
      <c r="K65">
        <v>2.4927000000000001</v>
      </c>
      <c r="L65">
        <v>1.0326000000000001E-5</v>
      </c>
      <c r="M65">
        <v>1.2857E-2</v>
      </c>
      <c r="N65" t="s">
        <v>238</v>
      </c>
    </row>
    <row r="66" spans="1:14">
      <c r="A66">
        <v>276.69</v>
      </c>
      <c r="B66">
        <v>3.5</v>
      </c>
      <c r="C66">
        <v>13.904999999999999</v>
      </c>
      <c r="D66">
        <v>7.1916999999999995E-2</v>
      </c>
      <c r="E66">
        <v>31.405999999999999</v>
      </c>
      <c r="F66">
        <v>33.521000000000001</v>
      </c>
      <c r="G66">
        <v>149.41</v>
      </c>
      <c r="H66">
        <v>69.78</v>
      </c>
      <c r="I66">
        <v>82.373000000000005</v>
      </c>
      <c r="J66">
        <v>164.85</v>
      </c>
      <c r="K66">
        <v>2.5091999999999999</v>
      </c>
      <c r="L66">
        <v>1.0316000000000001E-5</v>
      </c>
      <c r="M66">
        <v>1.2841999999999999E-2</v>
      </c>
      <c r="N66" t="s">
        <v>238</v>
      </c>
    </row>
    <row r="67" spans="1:14">
      <c r="A67">
        <v>276.69</v>
      </c>
      <c r="B67">
        <v>4</v>
      </c>
      <c r="C67">
        <v>16.109000000000002</v>
      </c>
      <c r="D67">
        <v>6.2079000000000002E-2</v>
      </c>
      <c r="E67">
        <v>31.33</v>
      </c>
      <c r="F67">
        <v>33.417000000000002</v>
      </c>
      <c r="G67">
        <v>148.02000000000001</v>
      </c>
      <c r="H67">
        <v>70.352000000000004</v>
      </c>
      <c r="I67">
        <v>83.78</v>
      </c>
      <c r="J67">
        <v>163.16999999999999</v>
      </c>
      <c r="K67">
        <v>2.5293000000000001</v>
      </c>
      <c r="L67">
        <v>1.0305999999999999E-5</v>
      </c>
      <c r="M67">
        <v>1.2836999999999999E-2</v>
      </c>
      <c r="N67" t="s">
        <v>238</v>
      </c>
    </row>
    <row r="68" spans="1:14">
      <c r="A68">
        <v>276.69</v>
      </c>
      <c r="B68">
        <v>4.5</v>
      </c>
      <c r="C68">
        <v>18.379000000000001</v>
      </c>
      <c r="D68">
        <v>5.4408999999999999E-2</v>
      </c>
      <c r="E68">
        <v>31.251999999999999</v>
      </c>
      <c r="F68">
        <v>33.308999999999997</v>
      </c>
      <c r="G68">
        <v>146.75</v>
      </c>
      <c r="H68">
        <v>70.953999999999994</v>
      </c>
      <c r="I68">
        <v>85.305000000000007</v>
      </c>
      <c r="J68">
        <v>161.44</v>
      </c>
      <c r="K68">
        <v>2.5531999999999999</v>
      </c>
      <c r="L68">
        <v>1.0295999999999999E-5</v>
      </c>
      <c r="M68">
        <v>1.2841999999999999E-2</v>
      </c>
      <c r="N68" t="s">
        <v>238</v>
      </c>
    </row>
    <row r="69" spans="1:14">
      <c r="A69">
        <v>276.69</v>
      </c>
      <c r="B69">
        <v>5</v>
      </c>
      <c r="C69">
        <v>20.724</v>
      </c>
      <c r="D69">
        <v>4.8253999999999998E-2</v>
      </c>
      <c r="E69">
        <v>31.170999999999999</v>
      </c>
      <c r="F69">
        <v>33.198999999999998</v>
      </c>
      <c r="G69">
        <v>145.57</v>
      </c>
      <c r="H69">
        <v>71.596000000000004</v>
      </c>
      <c r="I69">
        <v>86.98</v>
      </c>
      <c r="J69">
        <v>159.66</v>
      </c>
      <c r="K69">
        <v>2.5811999999999999</v>
      </c>
      <c r="L69">
        <v>1.0288E-5</v>
      </c>
      <c r="M69">
        <v>1.2855999999999999E-2</v>
      </c>
      <c r="N69" t="s">
        <v>238</v>
      </c>
    </row>
    <row r="70" spans="1:14">
      <c r="A70">
        <v>276.69</v>
      </c>
      <c r="B70">
        <v>5.5</v>
      </c>
      <c r="C70">
        <v>23.148</v>
      </c>
      <c r="D70">
        <v>4.3201000000000003E-2</v>
      </c>
      <c r="E70">
        <v>31.088000000000001</v>
      </c>
      <c r="F70">
        <v>33.085000000000001</v>
      </c>
      <c r="G70">
        <v>144.46</v>
      </c>
      <c r="H70">
        <v>72.293999999999997</v>
      </c>
      <c r="I70">
        <v>88.840999999999994</v>
      </c>
      <c r="J70">
        <v>157.82</v>
      </c>
      <c r="K70">
        <v>2.6135000000000002</v>
      </c>
      <c r="L70">
        <v>1.028E-5</v>
      </c>
      <c r="M70">
        <v>1.2881999999999999E-2</v>
      </c>
      <c r="N70" t="s">
        <v>238</v>
      </c>
    </row>
    <row r="71" spans="1:14">
      <c r="A71">
        <v>276.69</v>
      </c>
      <c r="B71">
        <v>6</v>
      </c>
      <c r="C71">
        <v>25.661000000000001</v>
      </c>
      <c r="D71">
        <v>3.8969999999999998E-2</v>
      </c>
      <c r="E71">
        <v>31.001000000000001</v>
      </c>
      <c r="F71">
        <v>32.966000000000001</v>
      </c>
      <c r="G71">
        <v>143.41</v>
      </c>
      <c r="H71">
        <v>73.061000000000007</v>
      </c>
      <c r="I71">
        <v>90.936000000000007</v>
      </c>
      <c r="J71">
        <v>155.91</v>
      </c>
      <c r="K71">
        <v>2.6505000000000001</v>
      </c>
      <c r="L71">
        <v>1.0274E-5</v>
      </c>
      <c r="M71">
        <v>1.2919E-2</v>
      </c>
      <c r="N71" t="s">
        <v>238</v>
      </c>
    </row>
    <row r="72" spans="1:14">
      <c r="A72">
        <v>276.69</v>
      </c>
      <c r="B72">
        <v>6.5</v>
      </c>
      <c r="C72">
        <v>28.271999999999998</v>
      </c>
      <c r="D72">
        <v>3.5371E-2</v>
      </c>
      <c r="E72">
        <v>30.911000000000001</v>
      </c>
      <c r="F72">
        <v>32.843000000000004</v>
      </c>
      <c r="G72">
        <v>142.41</v>
      </c>
      <c r="H72">
        <v>73.918000000000006</v>
      </c>
      <c r="I72">
        <v>93.325999999999993</v>
      </c>
      <c r="J72">
        <v>153.91999999999999</v>
      </c>
      <c r="K72">
        <v>2.6924000000000001</v>
      </c>
      <c r="L72">
        <v>1.0268000000000001E-5</v>
      </c>
      <c r="M72">
        <v>1.2971E-2</v>
      </c>
      <c r="N72" t="s">
        <v>238</v>
      </c>
    </row>
    <row r="73" spans="1:14">
      <c r="A73">
        <v>276.69</v>
      </c>
      <c r="B73">
        <v>6.9074999999999998</v>
      </c>
      <c r="C73">
        <v>30.481999999999999</v>
      </c>
      <c r="D73">
        <v>3.2807000000000003E-2</v>
      </c>
      <c r="E73">
        <v>30.835000000000001</v>
      </c>
      <c r="F73">
        <v>32.738999999999997</v>
      </c>
      <c r="G73">
        <v>141.61000000000001</v>
      </c>
      <c r="H73">
        <v>74.698999999999998</v>
      </c>
      <c r="I73">
        <v>95.548000000000002</v>
      </c>
      <c r="J73">
        <v>152.24</v>
      </c>
      <c r="K73">
        <v>2.7305999999999999</v>
      </c>
      <c r="L73">
        <v>1.0265000000000001E-5</v>
      </c>
      <c r="M73">
        <v>1.3025999999999999E-2</v>
      </c>
      <c r="N73" t="s">
        <v>238</v>
      </c>
    </row>
    <row r="74" spans="1:14">
      <c r="A74">
        <v>276.69</v>
      </c>
      <c r="B74">
        <v>6.9074999999999998</v>
      </c>
      <c r="C74">
        <v>1012.1</v>
      </c>
      <c r="D74">
        <v>9.8802000000000004E-4</v>
      </c>
      <c r="E74">
        <v>17.198</v>
      </c>
      <c r="F74">
        <v>17.254999999999999</v>
      </c>
      <c r="G74">
        <v>85.647000000000006</v>
      </c>
      <c r="H74">
        <v>79.582999999999998</v>
      </c>
      <c r="I74">
        <v>127.22</v>
      </c>
      <c r="J74">
        <v>506.99</v>
      </c>
      <c r="K74">
        <v>-8.1055999999999999E-4</v>
      </c>
      <c r="L74">
        <v>1.5286E-4</v>
      </c>
      <c r="M74">
        <v>7.8577999999999995E-2</v>
      </c>
      <c r="N74" t="s">
        <v>237</v>
      </c>
    </row>
    <row r="75" spans="1:14">
      <c r="A75">
        <v>276.69</v>
      </c>
      <c r="B75">
        <v>7</v>
      </c>
      <c r="C75">
        <v>1012.2</v>
      </c>
      <c r="D75">
        <v>9.8795999999999997E-4</v>
      </c>
      <c r="E75">
        <v>17.196999999999999</v>
      </c>
      <c r="F75">
        <v>17.254999999999999</v>
      </c>
      <c r="G75">
        <v>85.644000000000005</v>
      </c>
      <c r="H75">
        <v>79.581999999999994</v>
      </c>
      <c r="I75">
        <v>127.2</v>
      </c>
      <c r="J75">
        <v>507.11</v>
      </c>
      <c r="K75">
        <v>-8.3721999999999996E-4</v>
      </c>
      <c r="L75">
        <v>1.5289000000000001E-4</v>
      </c>
      <c r="M75">
        <v>7.8586000000000003E-2</v>
      </c>
      <c r="N75" t="s">
        <v>237</v>
      </c>
    </row>
    <row r="76" spans="1:14">
      <c r="A76">
        <v>276.69</v>
      </c>
      <c r="B76">
        <v>7.5</v>
      </c>
      <c r="C76">
        <v>1012.5</v>
      </c>
      <c r="D76">
        <v>9.8766000000000001E-4</v>
      </c>
      <c r="E76">
        <v>17.193000000000001</v>
      </c>
      <c r="F76">
        <v>17.256</v>
      </c>
      <c r="G76">
        <v>85.629000000000005</v>
      </c>
      <c r="H76">
        <v>79.578999999999994</v>
      </c>
      <c r="I76">
        <v>127.14</v>
      </c>
      <c r="J76">
        <v>507.77</v>
      </c>
      <c r="K76">
        <v>-9.8073999999999991E-4</v>
      </c>
      <c r="L76">
        <v>1.5305000000000001E-4</v>
      </c>
      <c r="M76">
        <v>7.8631999999999994E-2</v>
      </c>
      <c r="N76" t="s">
        <v>237</v>
      </c>
    </row>
    <row r="77" spans="1:14">
      <c r="A77">
        <v>276.69</v>
      </c>
      <c r="B77">
        <v>8</v>
      </c>
      <c r="C77">
        <v>1012.8</v>
      </c>
      <c r="D77">
        <v>9.8736000000000006E-4</v>
      </c>
      <c r="E77">
        <v>17.189</v>
      </c>
      <c r="F77">
        <v>17.256</v>
      </c>
      <c r="G77">
        <v>85.614000000000004</v>
      </c>
      <c r="H77">
        <v>79.575999999999993</v>
      </c>
      <c r="I77">
        <v>127.07</v>
      </c>
      <c r="J77">
        <v>508.43</v>
      </c>
      <c r="K77">
        <v>-1.1233E-3</v>
      </c>
      <c r="L77">
        <v>1.5321000000000001E-4</v>
      </c>
      <c r="M77">
        <v>7.8676999999999997E-2</v>
      </c>
      <c r="N77" t="s">
        <v>237</v>
      </c>
    </row>
    <row r="78" spans="1:14">
      <c r="A78">
        <v>276.69</v>
      </c>
      <c r="B78">
        <v>8.5</v>
      </c>
      <c r="C78">
        <v>1013.1</v>
      </c>
      <c r="D78">
        <v>9.8704999999999995E-4</v>
      </c>
      <c r="E78">
        <v>17.184999999999999</v>
      </c>
      <c r="F78">
        <v>17.256</v>
      </c>
      <c r="G78">
        <v>85.6</v>
      </c>
      <c r="H78">
        <v>79.573999999999998</v>
      </c>
      <c r="I78">
        <v>127</v>
      </c>
      <c r="J78">
        <v>509.09</v>
      </c>
      <c r="K78">
        <v>-1.2650000000000001E-3</v>
      </c>
      <c r="L78">
        <v>1.5337E-4</v>
      </c>
      <c r="M78">
        <v>7.8722E-2</v>
      </c>
      <c r="N78" t="s">
        <v>237</v>
      </c>
    </row>
    <row r="79" spans="1:14">
      <c r="A79">
        <v>276.69</v>
      </c>
      <c r="B79">
        <v>9</v>
      </c>
      <c r="C79">
        <v>1013.4</v>
      </c>
      <c r="D79">
        <v>9.8675999999999994E-4</v>
      </c>
      <c r="E79">
        <v>17.181000000000001</v>
      </c>
      <c r="F79">
        <v>17.256</v>
      </c>
      <c r="G79">
        <v>85.584999999999994</v>
      </c>
      <c r="H79">
        <v>79.570999999999998</v>
      </c>
      <c r="I79">
        <v>126.94</v>
      </c>
      <c r="J79">
        <v>509.74</v>
      </c>
      <c r="K79">
        <v>-1.4057E-3</v>
      </c>
      <c r="L79">
        <v>1.5353E-4</v>
      </c>
      <c r="M79">
        <v>7.8767000000000004E-2</v>
      </c>
      <c r="N79" t="s">
        <v>237</v>
      </c>
    </row>
    <row r="80" spans="1:14">
      <c r="A80">
        <v>276.69</v>
      </c>
      <c r="B80">
        <v>9.5</v>
      </c>
      <c r="C80">
        <v>1013.7</v>
      </c>
      <c r="D80">
        <v>9.8645999999999998E-4</v>
      </c>
      <c r="E80">
        <v>17.177</v>
      </c>
      <c r="F80">
        <v>17.256</v>
      </c>
      <c r="G80">
        <v>85.57</v>
      </c>
      <c r="H80">
        <v>79.567999999999998</v>
      </c>
      <c r="I80">
        <v>126.87</v>
      </c>
      <c r="J80">
        <v>510.4</v>
      </c>
      <c r="K80">
        <v>-1.5455E-3</v>
      </c>
      <c r="L80">
        <v>1.5368000000000001E-4</v>
      </c>
      <c r="M80">
        <v>7.8811999999999993E-2</v>
      </c>
      <c r="N80" t="s">
        <v>237</v>
      </c>
    </row>
    <row r="81" spans="1:14">
      <c r="A81">
        <v>276.69</v>
      </c>
      <c r="B81">
        <v>10</v>
      </c>
      <c r="C81">
        <v>1014</v>
      </c>
      <c r="D81">
        <v>9.8616000000000003E-4</v>
      </c>
      <c r="E81">
        <v>17.172999999999998</v>
      </c>
      <c r="F81">
        <v>17.256</v>
      </c>
      <c r="G81">
        <v>85.555999999999997</v>
      </c>
      <c r="H81">
        <v>79.564999999999998</v>
      </c>
      <c r="I81">
        <v>126.81</v>
      </c>
      <c r="J81">
        <v>511.05</v>
      </c>
      <c r="K81">
        <v>-1.6844E-3</v>
      </c>
      <c r="L81">
        <v>1.5384E-4</v>
      </c>
      <c r="M81">
        <v>7.8856999999999997E-2</v>
      </c>
      <c r="N81" t="s">
        <v>237</v>
      </c>
    </row>
    <row r="82" spans="1:14">
      <c r="A82">
        <v>311.27</v>
      </c>
      <c r="B82">
        <v>1</v>
      </c>
      <c r="C82">
        <v>3.2946</v>
      </c>
      <c r="D82">
        <v>0.30352000000000001</v>
      </c>
      <c r="E82">
        <v>34.191000000000003</v>
      </c>
      <c r="F82">
        <v>36.741999999999997</v>
      </c>
      <c r="G82">
        <v>170.42</v>
      </c>
      <c r="H82">
        <v>72.555999999999997</v>
      </c>
      <c r="I82">
        <v>81.491</v>
      </c>
      <c r="J82">
        <v>183.29</v>
      </c>
      <c r="K82">
        <v>1.6234</v>
      </c>
      <c r="L82">
        <v>1.1721E-5</v>
      </c>
      <c r="M82">
        <v>1.5879000000000001E-2</v>
      </c>
      <c r="N82" t="s">
        <v>238</v>
      </c>
    </row>
    <row r="83" spans="1:14">
      <c r="A83">
        <v>311.27</v>
      </c>
      <c r="B83">
        <v>1.5</v>
      </c>
      <c r="C83">
        <v>4.9787999999999997</v>
      </c>
      <c r="D83">
        <v>0.20085</v>
      </c>
      <c r="E83">
        <v>34.143000000000001</v>
      </c>
      <c r="F83">
        <v>36.674999999999997</v>
      </c>
      <c r="G83">
        <v>166.9</v>
      </c>
      <c r="H83">
        <v>72.823999999999998</v>
      </c>
      <c r="I83">
        <v>82.09</v>
      </c>
      <c r="J83">
        <v>182.25</v>
      </c>
      <c r="K83">
        <v>1.6289</v>
      </c>
      <c r="L83">
        <v>1.1719000000000001E-5</v>
      </c>
      <c r="M83">
        <v>1.5845000000000001E-2</v>
      </c>
      <c r="N83" t="s">
        <v>238</v>
      </c>
    </row>
    <row r="84" spans="1:14">
      <c r="A84">
        <v>311.27</v>
      </c>
      <c r="B84">
        <v>2</v>
      </c>
      <c r="C84">
        <v>6.6886999999999999</v>
      </c>
      <c r="D84">
        <v>0.14951</v>
      </c>
      <c r="E84">
        <v>34.094999999999999</v>
      </c>
      <c r="F84">
        <v>36.607999999999997</v>
      </c>
      <c r="G84">
        <v>164.35</v>
      </c>
      <c r="H84">
        <v>73.093999999999994</v>
      </c>
      <c r="I84">
        <v>82.704999999999998</v>
      </c>
      <c r="J84">
        <v>181.2</v>
      </c>
      <c r="K84">
        <v>1.6347</v>
      </c>
      <c r="L84">
        <v>1.1718E-5</v>
      </c>
      <c r="M84">
        <v>1.5816E-2</v>
      </c>
      <c r="N84" t="s">
        <v>238</v>
      </c>
    </row>
    <row r="85" spans="1:14">
      <c r="A85">
        <v>311.27</v>
      </c>
      <c r="B85">
        <v>2.5</v>
      </c>
      <c r="C85">
        <v>8.4253999999999998</v>
      </c>
      <c r="D85">
        <v>0.11869</v>
      </c>
      <c r="E85">
        <v>34.046999999999997</v>
      </c>
      <c r="F85">
        <v>36.54</v>
      </c>
      <c r="G85">
        <v>162.34</v>
      </c>
      <c r="H85">
        <v>73.366</v>
      </c>
      <c r="I85">
        <v>83.337000000000003</v>
      </c>
      <c r="J85">
        <v>180.13</v>
      </c>
      <c r="K85">
        <v>1.6409</v>
      </c>
      <c r="L85">
        <v>1.1717E-5</v>
      </c>
      <c r="M85">
        <v>1.5793000000000001E-2</v>
      </c>
      <c r="N85" t="s">
        <v>238</v>
      </c>
    </row>
    <row r="86" spans="1:14">
      <c r="A86">
        <v>311.27</v>
      </c>
      <c r="B86">
        <v>3</v>
      </c>
      <c r="C86">
        <v>10.19</v>
      </c>
      <c r="D86">
        <v>9.8136000000000001E-2</v>
      </c>
      <c r="E86">
        <v>33.997</v>
      </c>
      <c r="F86">
        <v>36.470999999999997</v>
      </c>
      <c r="G86">
        <v>160.66</v>
      </c>
      <c r="H86">
        <v>73.638999999999996</v>
      </c>
      <c r="I86">
        <v>83.988</v>
      </c>
      <c r="J86">
        <v>179.05</v>
      </c>
      <c r="K86">
        <v>1.6474</v>
      </c>
      <c r="L86">
        <v>1.1715999999999999E-5</v>
      </c>
      <c r="M86">
        <v>1.5775999999999998E-2</v>
      </c>
      <c r="N86" t="s">
        <v>238</v>
      </c>
    </row>
    <row r="87" spans="1:14">
      <c r="A87">
        <v>311.27</v>
      </c>
      <c r="B87">
        <v>3.5</v>
      </c>
      <c r="C87">
        <v>11.983000000000001</v>
      </c>
      <c r="D87">
        <v>8.3448999999999995E-2</v>
      </c>
      <c r="E87">
        <v>33.947000000000003</v>
      </c>
      <c r="F87">
        <v>36.402000000000001</v>
      </c>
      <c r="G87">
        <v>159.22</v>
      </c>
      <c r="H87">
        <v>73.915000000000006</v>
      </c>
      <c r="I87">
        <v>84.66</v>
      </c>
      <c r="J87">
        <v>177.96</v>
      </c>
      <c r="K87">
        <v>1.6544000000000001</v>
      </c>
      <c r="L87">
        <v>1.1715999999999999E-5</v>
      </c>
      <c r="M87">
        <v>1.5764E-2</v>
      </c>
      <c r="N87" t="s">
        <v>238</v>
      </c>
    </row>
    <row r="88" spans="1:14">
      <c r="A88">
        <v>311.27</v>
      </c>
      <c r="B88">
        <v>4</v>
      </c>
      <c r="C88">
        <v>13.807</v>
      </c>
      <c r="D88">
        <v>7.2427000000000005E-2</v>
      </c>
      <c r="E88">
        <v>33.896999999999998</v>
      </c>
      <c r="F88">
        <v>36.331000000000003</v>
      </c>
      <c r="G88">
        <v>157.94</v>
      </c>
      <c r="H88">
        <v>74.192999999999998</v>
      </c>
      <c r="I88">
        <v>85.352999999999994</v>
      </c>
      <c r="J88">
        <v>176.85</v>
      </c>
      <c r="K88">
        <v>1.6617</v>
      </c>
      <c r="L88">
        <v>1.1717E-5</v>
      </c>
      <c r="M88">
        <v>1.5757E-2</v>
      </c>
      <c r="N88" t="s">
        <v>238</v>
      </c>
    </row>
    <row r="89" spans="1:14">
      <c r="A89">
        <v>311.27</v>
      </c>
      <c r="B89">
        <v>4.5</v>
      </c>
      <c r="C89">
        <v>15.662000000000001</v>
      </c>
      <c r="D89">
        <v>6.3848000000000002E-2</v>
      </c>
      <c r="E89">
        <v>33.844999999999999</v>
      </c>
      <c r="F89">
        <v>36.26</v>
      </c>
      <c r="G89">
        <v>156.80000000000001</v>
      </c>
      <c r="H89">
        <v>74.474999999999994</v>
      </c>
      <c r="I89">
        <v>86.07</v>
      </c>
      <c r="J89">
        <v>175.73</v>
      </c>
      <c r="K89">
        <v>1.6694</v>
      </c>
      <c r="L89">
        <v>1.1718E-5</v>
      </c>
      <c r="M89">
        <v>1.5755999999999999E-2</v>
      </c>
      <c r="N89" t="s">
        <v>238</v>
      </c>
    </row>
    <row r="90" spans="1:14">
      <c r="A90">
        <v>311.27</v>
      </c>
      <c r="B90">
        <v>5</v>
      </c>
      <c r="C90">
        <v>17.55</v>
      </c>
      <c r="D90">
        <v>5.6980000000000003E-2</v>
      </c>
      <c r="E90">
        <v>33.792999999999999</v>
      </c>
      <c r="F90">
        <v>36.188000000000002</v>
      </c>
      <c r="G90">
        <v>155.75</v>
      </c>
      <c r="H90">
        <v>74.760000000000005</v>
      </c>
      <c r="I90">
        <v>86.813999999999993</v>
      </c>
      <c r="J90">
        <v>174.59</v>
      </c>
      <c r="K90">
        <v>1.6776</v>
      </c>
      <c r="L90">
        <v>1.172E-5</v>
      </c>
      <c r="M90">
        <v>1.5761000000000001E-2</v>
      </c>
      <c r="N90" t="s">
        <v>238</v>
      </c>
    </row>
    <row r="91" spans="1:14">
      <c r="A91">
        <v>311.27</v>
      </c>
      <c r="B91">
        <v>5.5</v>
      </c>
      <c r="C91">
        <v>19.472000000000001</v>
      </c>
      <c r="D91">
        <v>5.1354999999999998E-2</v>
      </c>
      <c r="E91">
        <v>33.741</v>
      </c>
      <c r="F91">
        <v>36.113999999999997</v>
      </c>
      <c r="G91">
        <v>154.78</v>
      </c>
      <c r="H91">
        <v>75.05</v>
      </c>
      <c r="I91">
        <v>87.587000000000003</v>
      </c>
      <c r="J91">
        <v>173.44</v>
      </c>
      <c r="K91">
        <v>1.6861999999999999</v>
      </c>
      <c r="L91">
        <v>1.1722999999999999E-5</v>
      </c>
      <c r="M91">
        <v>1.5771E-2</v>
      </c>
      <c r="N91" t="s">
        <v>238</v>
      </c>
    </row>
    <row r="92" spans="1:14">
      <c r="A92">
        <v>311.27</v>
      </c>
      <c r="B92">
        <v>6</v>
      </c>
      <c r="C92">
        <v>21.43</v>
      </c>
      <c r="D92">
        <v>4.6663000000000003E-2</v>
      </c>
      <c r="E92">
        <v>33.686999999999998</v>
      </c>
      <c r="F92">
        <v>36.04</v>
      </c>
      <c r="G92">
        <v>153.88</v>
      </c>
      <c r="H92">
        <v>75.343999999999994</v>
      </c>
      <c r="I92">
        <v>88.39</v>
      </c>
      <c r="J92">
        <v>172.27</v>
      </c>
      <c r="K92">
        <v>1.6952</v>
      </c>
      <c r="L92">
        <v>1.1725999999999999E-5</v>
      </c>
      <c r="M92">
        <v>1.5786000000000001E-2</v>
      </c>
      <c r="N92" t="s">
        <v>238</v>
      </c>
    </row>
    <row r="93" spans="1:14">
      <c r="A93">
        <v>311.27</v>
      </c>
      <c r="B93">
        <v>6.5</v>
      </c>
      <c r="C93">
        <v>23.425999999999998</v>
      </c>
      <c r="D93">
        <v>4.2687999999999997E-2</v>
      </c>
      <c r="E93">
        <v>33.633000000000003</v>
      </c>
      <c r="F93">
        <v>35.963999999999999</v>
      </c>
      <c r="G93">
        <v>153.04</v>
      </c>
      <c r="H93">
        <v>75.644000000000005</v>
      </c>
      <c r="I93">
        <v>89.227999999999994</v>
      </c>
      <c r="J93">
        <v>171.08</v>
      </c>
      <c r="K93">
        <v>1.7048000000000001</v>
      </c>
      <c r="L93">
        <v>1.173E-5</v>
      </c>
      <c r="M93">
        <v>1.5807999999999999E-2</v>
      </c>
      <c r="N93" t="s">
        <v>238</v>
      </c>
    </row>
    <row r="94" spans="1:14">
      <c r="A94">
        <v>311.27</v>
      </c>
      <c r="B94">
        <v>7</v>
      </c>
      <c r="C94">
        <v>25.460999999999999</v>
      </c>
      <c r="D94">
        <v>3.9275999999999998E-2</v>
      </c>
      <c r="E94">
        <v>33.576999999999998</v>
      </c>
      <c r="F94">
        <v>35.887999999999998</v>
      </c>
      <c r="G94">
        <v>152.24</v>
      </c>
      <c r="H94">
        <v>75.95</v>
      </c>
      <c r="I94">
        <v>90.103999999999999</v>
      </c>
      <c r="J94">
        <v>169.87</v>
      </c>
      <c r="K94">
        <v>1.7149000000000001</v>
      </c>
      <c r="L94">
        <v>1.1735E-5</v>
      </c>
      <c r="M94">
        <v>1.5834000000000001E-2</v>
      </c>
      <c r="N94" t="s">
        <v>238</v>
      </c>
    </row>
    <row r="95" spans="1:14">
      <c r="A95">
        <v>311.27</v>
      </c>
      <c r="B95">
        <v>7.5</v>
      </c>
      <c r="C95">
        <v>27.538</v>
      </c>
      <c r="D95">
        <v>3.6313999999999999E-2</v>
      </c>
      <c r="E95">
        <v>33.521000000000001</v>
      </c>
      <c r="F95">
        <v>35.81</v>
      </c>
      <c r="G95">
        <v>151.47999999999999</v>
      </c>
      <c r="H95">
        <v>76.262</v>
      </c>
      <c r="I95">
        <v>91.022000000000006</v>
      </c>
      <c r="J95">
        <v>168.65</v>
      </c>
      <c r="K95">
        <v>1.7255</v>
      </c>
      <c r="L95">
        <v>1.1741E-5</v>
      </c>
      <c r="M95">
        <v>1.5866999999999999E-2</v>
      </c>
      <c r="N95" t="s">
        <v>238</v>
      </c>
    </row>
    <row r="96" spans="1:14">
      <c r="A96">
        <v>311.27</v>
      </c>
      <c r="B96">
        <v>8</v>
      </c>
      <c r="C96">
        <v>29.658000000000001</v>
      </c>
      <c r="D96">
        <v>3.3716999999999997E-2</v>
      </c>
      <c r="E96">
        <v>33.463999999999999</v>
      </c>
      <c r="F96">
        <v>35.731000000000002</v>
      </c>
      <c r="G96">
        <v>150.75</v>
      </c>
      <c r="H96">
        <v>76.581999999999994</v>
      </c>
      <c r="I96">
        <v>91.986000000000004</v>
      </c>
      <c r="J96">
        <v>167.4</v>
      </c>
      <c r="K96">
        <v>1.7366999999999999</v>
      </c>
      <c r="L96">
        <v>1.1748E-5</v>
      </c>
      <c r="M96">
        <v>1.5904999999999999E-2</v>
      </c>
      <c r="N96" t="s">
        <v>238</v>
      </c>
    </row>
    <row r="97" spans="1:14">
      <c r="A97">
        <v>311.27</v>
      </c>
      <c r="B97">
        <v>8.5</v>
      </c>
      <c r="C97">
        <v>31.824999999999999</v>
      </c>
      <c r="D97">
        <v>3.1421999999999999E-2</v>
      </c>
      <c r="E97">
        <v>33.405999999999999</v>
      </c>
      <c r="F97">
        <v>35.65</v>
      </c>
      <c r="G97">
        <v>150.06</v>
      </c>
      <c r="H97">
        <v>76.911000000000001</v>
      </c>
      <c r="I97">
        <v>93</v>
      </c>
      <c r="J97">
        <v>166.13</v>
      </c>
      <c r="K97">
        <v>1.7484999999999999</v>
      </c>
      <c r="L97">
        <v>1.1755E-5</v>
      </c>
      <c r="M97">
        <v>1.5949000000000001E-2</v>
      </c>
      <c r="N97" t="s">
        <v>238</v>
      </c>
    </row>
    <row r="98" spans="1:14">
      <c r="A98">
        <v>311.27</v>
      </c>
      <c r="B98">
        <v>9</v>
      </c>
      <c r="C98">
        <v>34.040999999999997</v>
      </c>
      <c r="D98">
        <v>2.9377E-2</v>
      </c>
      <c r="E98">
        <v>33.345999999999997</v>
      </c>
      <c r="F98">
        <v>35.567999999999998</v>
      </c>
      <c r="G98">
        <v>149.38</v>
      </c>
      <c r="H98">
        <v>77.25</v>
      </c>
      <c r="I98">
        <v>94.070999999999998</v>
      </c>
      <c r="J98">
        <v>164.84</v>
      </c>
      <c r="K98">
        <v>1.7609999999999999</v>
      </c>
      <c r="L98">
        <v>1.1764E-5</v>
      </c>
      <c r="M98">
        <v>1.6E-2</v>
      </c>
      <c r="N98" t="s">
        <v>238</v>
      </c>
    </row>
    <row r="99" spans="1:14">
      <c r="A99">
        <v>311.27</v>
      </c>
      <c r="B99">
        <v>9.5</v>
      </c>
      <c r="C99">
        <v>36.308</v>
      </c>
      <c r="D99">
        <v>2.7542000000000001E-2</v>
      </c>
      <c r="E99">
        <v>33.286000000000001</v>
      </c>
      <c r="F99">
        <v>35.484000000000002</v>
      </c>
      <c r="G99">
        <v>148.72999999999999</v>
      </c>
      <c r="H99">
        <v>77.599000000000004</v>
      </c>
      <c r="I99">
        <v>95.203999999999994</v>
      </c>
      <c r="J99">
        <v>163.52000000000001</v>
      </c>
      <c r="K99">
        <v>1.7741</v>
      </c>
      <c r="L99">
        <v>1.1773999999999999E-5</v>
      </c>
      <c r="M99">
        <v>1.6056999999999998E-2</v>
      </c>
      <c r="N99" t="s">
        <v>238</v>
      </c>
    </row>
    <row r="100" spans="1:14">
      <c r="A100">
        <v>311.27</v>
      </c>
      <c r="B100">
        <v>10</v>
      </c>
      <c r="C100">
        <v>38.630000000000003</v>
      </c>
      <c r="D100">
        <v>2.5887E-2</v>
      </c>
      <c r="E100">
        <v>33.223999999999997</v>
      </c>
      <c r="F100">
        <v>35.399000000000001</v>
      </c>
      <c r="G100">
        <v>148.09</v>
      </c>
      <c r="H100">
        <v>77.959999999999994</v>
      </c>
      <c r="I100">
        <v>96.408000000000001</v>
      </c>
      <c r="J100">
        <v>162.18</v>
      </c>
      <c r="K100">
        <v>1.7879</v>
      </c>
      <c r="L100">
        <v>1.1785E-5</v>
      </c>
      <c r="M100">
        <v>1.6121E-2</v>
      </c>
      <c r="N100" t="s">
        <v>238</v>
      </c>
    </row>
    <row r="101" spans="1:14">
      <c r="A101">
        <v>345.86</v>
      </c>
      <c r="B101">
        <v>1</v>
      </c>
      <c r="C101">
        <v>2.9518</v>
      </c>
      <c r="D101">
        <v>0.33878000000000003</v>
      </c>
      <c r="E101">
        <v>36.804000000000002</v>
      </c>
      <c r="F101">
        <v>39.651000000000003</v>
      </c>
      <c r="G101">
        <v>179.28</v>
      </c>
      <c r="H101">
        <v>78.022000000000006</v>
      </c>
      <c r="I101">
        <v>86.756</v>
      </c>
      <c r="J101">
        <v>193.12</v>
      </c>
      <c r="K101">
        <v>1.1563000000000001</v>
      </c>
      <c r="L101">
        <v>1.3040000000000001E-5</v>
      </c>
      <c r="M101">
        <v>1.8800999999999998E-2</v>
      </c>
      <c r="N101" t="s">
        <v>238</v>
      </c>
    </row>
    <row r="102" spans="1:14">
      <c r="A102">
        <v>345.86</v>
      </c>
      <c r="B102">
        <v>1.5</v>
      </c>
      <c r="C102">
        <v>4.4501999999999997</v>
      </c>
      <c r="D102">
        <v>0.22470999999999999</v>
      </c>
      <c r="E102">
        <v>36.768000000000001</v>
      </c>
      <c r="F102">
        <v>39.600999999999999</v>
      </c>
      <c r="G102">
        <v>175.81</v>
      </c>
      <c r="H102">
        <v>78.167000000000002</v>
      </c>
      <c r="I102">
        <v>87.12</v>
      </c>
      <c r="J102">
        <v>192.36</v>
      </c>
      <c r="K102">
        <v>1.1594</v>
      </c>
      <c r="L102">
        <v>1.3045E-5</v>
      </c>
      <c r="M102">
        <v>1.8789E-2</v>
      </c>
      <c r="N102" t="s">
        <v>238</v>
      </c>
    </row>
    <row r="103" spans="1:14">
      <c r="A103">
        <v>345.86</v>
      </c>
      <c r="B103">
        <v>2</v>
      </c>
      <c r="C103">
        <v>5.9640000000000004</v>
      </c>
      <c r="D103">
        <v>0.16767000000000001</v>
      </c>
      <c r="E103">
        <v>36.731999999999999</v>
      </c>
      <c r="F103">
        <v>39.549999999999997</v>
      </c>
      <c r="G103">
        <v>173.31</v>
      </c>
      <c r="H103">
        <v>78.311999999999998</v>
      </c>
      <c r="I103">
        <v>87.491</v>
      </c>
      <c r="J103">
        <v>191.6</v>
      </c>
      <c r="K103">
        <v>1.1626000000000001</v>
      </c>
      <c r="L103">
        <v>1.305E-5</v>
      </c>
      <c r="M103">
        <v>1.8780999999999999E-2</v>
      </c>
      <c r="N103" t="s">
        <v>238</v>
      </c>
    </row>
    <row r="104" spans="1:14">
      <c r="A104">
        <v>345.86</v>
      </c>
      <c r="B104">
        <v>2.5</v>
      </c>
      <c r="C104">
        <v>7.4936999999999996</v>
      </c>
      <c r="D104">
        <v>0.13345000000000001</v>
      </c>
      <c r="E104">
        <v>36.695999999999998</v>
      </c>
      <c r="F104">
        <v>39.499000000000002</v>
      </c>
      <c r="G104">
        <v>171.35</v>
      </c>
      <c r="H104">
        <v>78.459000000000003</v>
      </c>
      <c r="I104">
        <v>87.869</v>
      </c>
      <c r="J104">
        <v>190.83</v>
      </c>
      <c r="K104">
        <v>1.1657999999999999</v>
      </c>
      <c r="L104">
        <v>1.3055E-5</v>
      </c>
      <c r="M104">
        <v>1.8773999999999999E-2</v>
      </c>
      <c r="N104" t="s">
        <v>238</v>
      </c>
    </row>
    <row r="105" spans="1:14">
      <c r="A105">
        <v>345.86</v>
      </c>
      <c r="B105">
        <v>3</v>
      </c>
      <c r="C105">
        <v>9.0396000000000001</v>
      </c>
      <c r="D105">
        <v>0.11062</v>
      </c>
      <c r="E105">
        <v>36.658999999999999</v>
      </c>
      <c r="F105">
        <v>39.448</v>
      </c>
      <c r="G105">
        <v>169.73</v>
      </c>
      <c r="H105">
        <v>78.605999999999995</v>
      </c>
      <c r="I105">
        <v>88.254999999999995</v>
      </c>
      <c r="J105">
        <v>190.06</v>
      </c>
      <c r="K105">
        <v>1.1691</v>
      </c>
      <c r="L105">
        <v>1.3061000000000001E-5</v>
      </c>
      <c r="M105">
        <v>1.8770999999999999E-2</v>
      </c>
      <c r="N105" t="s">
        <v>238</v>
      </c>
    </row>
    <row r="106" spans="1:14">
      <c r="A106">
        <v>345.86</v>
      </c>
      <c r="B106">
        <v>3.5</v>
      </c>
      <c r="C106">
        <v>10.602</v>
      </c>
      <c r="D106">
        <v>9.4321000000000002E-2</v>
      </c>
      <c r="E106">
        <v>36.622</v>
      </c>
      <c r="F106">
        <v>39.396000000000001</v>
      </c>
      <c r="G106">
        <v>168.34</v>
      </c>
      <c r="H106">
        <v>78.754000000000005</v>
      </c>
      <c r="I106">
        <v>88.649000000000001</v>
      </c>
      <c r="J106">
        <v>189.28</v>
      </c>
      <c r="K106">
        <v>1.1724000000000001</v>
      </c>
      <c r="L106">
        <v>1.3067999999999999E-5</v>
      </c>
      <c r="M106">
        <v>1.8769999999999998E-2</v>
      </c>
      <c r="N106" t="s">
        <v>238</v>
      </c>
    </row>
    <row r="107" spans="1:14">
      <c r="A107">
        <v>345.86</v>
      </c>
      <c r="B107">
        <v>4</v>
      </c>
      <c r="C107">
        <v>12.182</v>
      </c>
      <c r="D107">
        <v>8.2089999999999996E-2</v>
      </c>
      <c r="E107">
        <v>36.584000000000003</v>
      </c>
      <c r="F107">
        <v>39.344000000000001</v>
      </c>
      <c r="G107">
        <v>167.12</v>
      </c>
      <c r="H107">
        <v>78.903000000000006</v>
      </c>
      <c r="I107">
        <v>89.051000000000002</v>
      </c>
      <c r="J107">
        <v>188.49</v>
      </c>
      <c r="K107">
        <v>1.1758999999999999</v>
      </c>
      <c r="L107">
        <v>1.3074000000000001E-5</v>
      </c>
      <c r="M107">
        <v>1.8772E-2</v>
      </c>
      <c r="N107" t="s">
        <v>238</v>
      </c>
    </row>
    <row r="108" spans="1:14">
      <c r="A108">
        <v>345.86</v>
      </c>
      <c r="B108">
        <v>4.5</v>
      </c>
      <c r="C108">
        <v>13.779</v>
      </c>
      <c r="D108">
        <v>7.2575000000000001E-2</v>
      </c>
      <c r="E108">
        <v>36.546999999999997</v>
      </c>
      <c r="F108">
        <v>39.292000000000002</v>
      </c>
      <c r="G108">
        <v>166.03</v>
      </c>
      <c r="H108">
        <v>79.054000000000002</v>
      </c>
      <c r="I108">
        <v>89.462999999999994</v>
      </c>
      <c r="J108">
        <v>187.7</v>
      </c>
      <c r="K108">
        <v>1.1794</v>
      </c>
      <c r="L108">
        <v>1.3081999999999999E-5</v>
      </c>
      <c r="M108">
        <v>1.8776999999999999E-2</v>
      </c>
      <c r="N108" t="s">
        <v>238</v>
      </c>
    </row>
    <row r="109" spans="1:14">
      <c r="A109">
        <v>345.86</v>
      </c>
      <c r="B109">
        <v>5</v>
      </c>
      <c r="C109">
        <v>15.394</v>
      </c>
      <c r="D109">
        <v>6.4961000000000005E-2</v>
      </c>
      <c r="E109">
        <v>36.509</v>
      </c>
      <c r="F109">
        <v>39.238999999999997</v>
      </c>
      <c r="G109">
        <v>165.04</v>
      </c>
      <c r="H109">
        <v>79.204999999999998</v>
      </c>
      <c r="I109">
        <v>89.882999999999996</v>
      </c>
      <c r="J109">
        <v>186.91</v>
      </c>
      <c r="K109">
        <v>1.1829000000000001</v>
      </c>
      <c r="L109">
        <v>1.309E-5</v>
      </c>
      <c r="M109">
        <v>1.8783999999999999E-2</v>
      </c>
      <c r="N109" t="s">
        <v>238</v>
      </c>
    </row>
    <row r="110" spans="1:14">
      <c r="A110">
        <v>345.86</v>
      </c>
      <c r="B110">
        <v>5.5</v>
      </c>
      <c r="C110">
        <v>17.027000000000001</v>
      </c>
      <c r="D110">
        <v>5.8729000000000003E-2</v>
      </c>
      <c r="E110">
        <v>36.470999999999997</v>
      </c>
      <c r="F110">
        <v>39.185000000000002</v>
      </c>
      <c r="G110">
        <v>164.14</v>
      </c>
      <c r="H110">
        <v>79.356999999999999</v>
      </c>
      <c r="I110">
        <v>90.313000000000002</v>
      </c>
      <c r="J110">
        <v>186.11</v>
      </c>
      <c r="K110">
        <v>1.1866000000000001</v>
      </c>
      <c r="L110">
        <v>1.3098000000000001E-5</v>
      </c>
      <c r="M110">
        <v>1.8794999999999999E-2</v>
      </c>
      <c r="N110" t="s">
        <v>238</v>
      </c>
    </row>
    <row r="111" spans="1:14">
      <c r="A111">
        <v>345.86</v>
      </c>
      <c r="B111">
        <v>6</v>
      </c>
      <c r="C111">
        <v>18.68</v>
      </c>
      <c r="D111">
        <v>5.3533999999999998E-2</v>
      </c>
      <c r="E111">
        <v>36.432000000000002</v>
      </c>
      <c r="F111">
        <v>39.131</v>
      </c>
      <c r="G111">
        <v>163.30000000000001</v>
      </c>
      <c r="H111">
        <v>79.510999999999996</v>
      </c>
      <c r="I111">
        <v>90.753</v>
      </c>
      <c r="J111">
        <v>185.3</v>
      </c>
      <c r="K111">
        <v>1.1902999999999999</v>
      </c>
      <c r="L111">
        <v>1.3107E-5</v>
      </c>
      <c r="M111">
        <v>1.8808999999999999E-2</v>
      </c>
      <c r="N111" t="s">
        <v>238</v>
      </c>
    </row>
    <row r="112" spans="1:14">
      <c r="A112">
        <v>345.86</v>
      </c>
      <c r="B112">
        <v>6.5</v>
      </c>
      <c r="C112">
        <v>20.350999999999999</v>
      </c>
      <c r="D112">
        <v>4.9135999999999999E-2</v>
      </c>
      <c r="E112">
        <v>36.393000000000001</v>
      </c>
      <c r="F112">
        <v>39.076999999999998</v>
      </c>
      <c r="G112">
        <v>162.52000000000001</v>
      </c>
      <c r="H112">
        <v>79.665999999999997</v>
      </c>
      <c r="I112">
        <v>91.203000000000003</v>
      </c>
      <c r="J112">
        <v>184.49</v>
      </c>
      <c r="K112">
        <v>1.1940999999999999</v>
      </c>
      <c r="L112">
        <v>1.3115999999999999E-5</v>
      </c>
      <c r="M112">
        <v>1.8825000000000001E-2</v>
      </c>
      <c r="N112" t="s">
        <v>238</v>
      </c>
    </row>
    <row r="113" spans="1:14">
      <c r="A113">
        <v>345.86</v>
      </c>
      <c r="B113">
        <v>7</v>
      </c>
      <c r="C113">
        <v>22.042999999999999</v>
      </c>
      <c r="D113">
        <v>4.5365000000000003E-2</v>
      </c>
      <c r="E113">
        <v>36.353999999999999</v>
      </c>
      <c r="F113">
        <v>39.021999999999998</v>
      </c>
      <c r="G113">
        <v>161.79</v>
      </c>
      <c r="H113">
        <v>79.822000000000003</v>
      </c>
      <c r="I113">
        <v>91.665000000000006</v>
      </c>
      <c r="J113">
        <v>183.67</v>
      </c>
      <c r="K113">
        <v>1.198</v>
      </c>
      <c r="L113">
        <v>1.3125999999999999E-5</v>
      </c>
      <c r="M113">
        <v>1.8845000000000001E-2</v>
      </c>
      <c r="N113" t="s">
        <v>238</v>
      </c>
    </row>
    <row r="114" spans="1:14">
      <c r="A114">
        <v>345.86</v>
      </c>
      <c r="B114">
        <v>7.5</v>
      </c>
      <c r="C114">
        <v>23.756</v>
      </c>
      <c r="D114">
        <v>4.2095E-2</v>
      </c>
      <c r="E114">
        <v>36.314</v>
      </c>
      <c r="F114">
        <v>38.966999999999999</v>
      </c>
      <c r="G114">
        <v>161.1</v>
      </c>
      <c r="H114">
        <v>79.978999999999999</v>
      </c>
      <c r="I114">
        <v>92.138000000000005</v>
      </c>
      <c r="J114">
        <v>182.85</v>
      </c>
      <c r="K114">
        <v>1.2019</v>
      </c>
      <c r="L114">
        <v>1.3137E-5</v>
      </c>
      <c r="M114">
        <v>1.8867999999999999E-2</v>
      </c>
      <c r="N114" t="s">
        <v>238</v>
      </c>
    </row>
    <row r="115" spans="1:14">
      <c r="A115">
        <v>345.86</v>
      </c>
      <c r="B115">
        <v>8</v>
      </c>
      <c r="C115">
        <v>25.489000000000001</v>
      </c>
      <c r="D115">
        <v>3.9232000000000003E-2</v>
      </c>
      <c r="E115">
        <v>36.274000000000001</v>
      </c>
      <c r="F115">
        <v>38.911999999999999</v>
      </c>
      <c r="G115">
        <v>160.44</v>
      </c>
      <c r="H115">
        <v>80.138000000000005</v>
      </c>
      <c r="I115">
        <v>92.622</v>
      </c>
      <c r="J115">
        <v>182.02</v>
      </c>
      <c r="K115">
        <v>1.206</v>
      </c>
      <c r="L115">
        <v>1.3148E-5</v>
      </c>
      <c r="M115">
        <v>1.8894000000000001E-2</v>
      </c>
      <c r="N115" t="s">
        <v>238</v>
      </c>
    </row>
    <row r="116" spans="1:14">
      <c r="A116">
        <v>345.86</v>
      </c>
      <c r="B116">
        <v>8.5</v>
      </c>
      <c r="C116">
        <v>27.244</v>
      </c>
      <c r="D116">
        <v>3.6705000000000002E-2</v>
      </c>
      <c r="E116">
        <v>36.234000000000002</v>
      </c>
      <c r="F116">
        <v>38.856000000000002</v>
      </c>
      <c r="G116">
        <v>159.82</v>
      </c>
      <c r="H116">
        <v>80.298000000000002</v>
      </c>
      <c r="I116">
        <v>93.12</v>
      </c>
      <c r="J116">
        <v>181.18</v>
      </c>
      <c r="K116">
        <v>1.2101</v>
      </c>
      <c r="L116">
        <v>1.3159999999999999E-5</v>
      </c>
      <c r="M116">
        <v>1.8924E-2</v>
      </c>
      <c r="N116" t="s">
        <v>238</v>
      </c>
    </row>
    <row r="117" spans="1:14">
      <c r="A117">
        <v>345.86</v>
      </c>
      <c r="B117">
        <v>9</v>
      </c>
      <c r="C117">
        <v>29.021999999999998</v>
      </c>
      <c r="D117">
        <v>3.4457000000000002E-2</v>
      </c>
      <c r="E117">
        <v>36.192999999999998</v>
      </c>
      <c r="F117">
        <v>38.798999999999999</v>
      </c>
      <c r="G117">
        <v>159.22</v>
      </c>
      <c r="H117">
        <v>80.459999999999994</v>
      </c>
      <c r="I117">
        <v>93.631</v>
      </c>
      <c r="J117">
        <v>180.34</v>
      </c>
      <c r="K117">
        <v>1.2143999999999999</v>
      </c>
      <c r="L117">
        <v>1.3172E-5</v>
      </c>
      <c r="M117">
        <v>1.8956000000000001E-2</v>
      </c>
      <c r="N117" t="s">
        <v>238</v>
      </c>
    </row>
    <row r="118" spans="1:14">
      <c r="A118">
        <v>345.86</v>
      </c>
      <c r="B118">
        <v>9.5</v>
      </c>
      <c r="C118">
        <v>30.823</v>
      </c>
      <c r="D118">
        <v>3.2444000000000001E-2</v>
      </c>
      <c r="E118">
        <v>36.152000000000001</v>
      </c>
      <c r="F118">
        <v>38.741999999999997</v>
      </c>
      <c r="G118">
        <v>158.65</v>
      </c>
      <c r="H118">
        <v>80.623000000000005</v>
      </c>
      <c r="I118">
        <v>94.156000000000006</v>
      </c>
      <c r="J118">
        <v>179.49</v>
      </c>
      <c r="K118">
        <v>1.2186999999999999</v>
      </c>
      <c r="L118">
        <v>1.3185E-5</v>
      </c>
      <c r="M118">
        <v>1.8991999999999998E-2</v>
      </c>
      <c r="N118" t="s">
        <v>238</v>
      </c>
    </row>
    <row r="119" spans="1:14">
      <c r="A119">
        <v>345.86</v>
      </c>
      <c r="B119">
        <v>10</v>
      </c>
      <c r="C119">
        <v>32.646999999999998</v>
      </c>
      <c r="D119">
        <v>3.0630000000000001E-2</v>
      </c>
      <c r="E119">
        <v>36.11</v>
      </c>
      <c r="F119">
        <v>38.683999999999997</v>
      </c>
      <c r="G119">
        <v>158.1</v>
      </c>
      <c r="H119">
        <v>80.789000000000001</v>
      </c>
      <c r="I119">
        <v>94.695999999999998</v>
      </c>
      <c r="J119">
        <v>178.63</v>
      </c>
      <c r="K119">
        <v>1.2231000000000001</v>
      </c>
      <c r="L119">
        <v>1.3199E-5</v>
      </c>
      <c r="M119">
        <v>1.9032E-2</v>
      </c>
      <c r="N119" t="s">
        <v>238</v>
      </c>
    </row>
    <row r="120" spans="1:14">
      <c r="A120">
        <v>380.44</v>
      </c>
      <c r="B120">
        <v>1</v>
      </c>
      <c r="C120">
        <v>2.6758000000000002</v>
      </c>
      <c r="D120">
        <v>0.37372</v>
      </c>
      <c r="E120">
        <v>39.600999999999999</v>
      </c>
      <c r="F120">
        <v>42.741</v>
      </c>
      <c r="G120">
        <v>187.79</v>
      </c>
      <c r="H120">
        <v>83.275999999999996</v>
      </c>
      <c r="I120">
        <v>91.896000000000001</v>
      </c>
      <c r="J120">
        <v>202.35</v>
      </c>
      <c r="K120">
        <v>0.86967000000000005</v>
      </c>
      <c r="L120">
        <v>1.4326E-5</v>
      </c>
      <c r="M120">
        <v>2.1777000000000001E-2</v>
      </c>
      <c r="N120" t="s">
        <v>238</v>
      </c>
    </row>
    <row r="121" spans="1:14">
      <c r="A121">
        <v>380.44</v>
      </c>
      <c r="B121">
        <v>1.5</v>
      </c>
      <c r="C121">
        <v>4.0281000000000002</v>
      </c>
      <c r="D121">
        <v>0.24825</v>
      </c>
      <c r="E121">
        <v>39.572000000000003</v>
      </c>
      <c r="F121">
        <v>42.701000000000001</v>
      </c>
      <c r="G121">
        <v>184.35</v>
      </c>
      <c r="H121">
        <v>83.363</v>
      </c>
      <c r="I121">
        <v>92.138999999999996</v>
      </c>
      <c r="J121">
        <v>201.79</v>
      </c>
      <c r="K121">
        <v>0.87121000000000004</v>
      </c>
      <c r="L121">
        <v>1.4335000000000001E-5</v>
      </c>
      <c r="M121">
        <v>2.1787999999999998E-2</v>
      </c>
      <c r="N121" t="s">
        <v>238</v>
      </c>
    </row>
    <row r="122" spans="1:14">
      <c r="A122">
        <v>380.44</v>
      </c>
      <c r="B122">
        <v>2</v>
      </c>
      <c r="C122">
        <v>5.3902999999999999</v>
      </c>
      <c r="D122">
        <v>0.18551999999999999</v>
      </c>
      <c r="E122">
        <v>39.542999999999999</v>
      </c>
      <c r="F122">
        <v>42.661000000000001</v>
      </c>
      <c r="G122">
        <v>181.88</v>
      </c>
      <c r="H122">
        <v>83.448999999999998</v>
      </c>
      <c r="I122">
        <v>92.385000000000005</v>
      </c>
      <c r="J122">
        <v>201.22</v>
      </c>
      <c r="K122">
        <v>0.87275999999999998</v>
      </c>
      <c r="L122">
        <v>1.4345000000000001E-5</v>
      </c>
      <c r="M122">
        <v>2.1798999999999999E-2</v>
      </c>
      <c r="N122" t="s">
        <v>238</v>
      </c>
    </row>
    <row r="123" spans="1:14">
      <c r="A123">
        <v>380.44</v>
      </c>
      <c r="B123">
        <v>2.5</v>
      </c>
      <c r="C123">
        <v>6.7624000000000004</v>
      </c>
      <c r="D123">
        <v>0.14788000000000001</v>
      </c>
      <c r="E123">
        <v>39.514000000000003</v>
      </c>
      <c r="F123">
        <v>42.621000000000002</v>
      </c>
      <c r="G123">
        <v>179.95</v>
      </c>
      <c r="H123">
        <v>83.536000000000001</v>
      </c>
      <c r="I123">
        <v>92.635000000000005</v>
      </c>
      <c r="J123">
        <v>200.65</v>
      </c>
      <c r="K123">
        <v>0.87431999999999999</v>
      </c>
      <c r="L123">
        <v>1.4355000000000001E-5</v>
      </c>
      <c r="M123">
        <v>2.1811000000000001E-2</v>
      </c>
      <c r="N123" t="s">
        <v>238</v>
      </c>
    </row>
    <row r="124" spans="1:14">
      <c r="A124">
        <v>380.44</v>
      </c>
      <c r="B124">
        <v>3</v>
      </c>
      <c r="C124">
        <v>8.1447000000000003</v>
      </c>
      <c r="D124">
        <v>0.12278</v>
      </c>
      <c r="E124">
        <v>39.484999999999999</v>
      </c>
      <c r="F124">
        <v>42.58</v>
      </c>
      <c r="G124">
        <v>178.35</v>
      </c>
      <c r="H124">
        <v>83.623000000000005</v>
      </c>
      <c r="I124">
        <v>92.888999999999996</v>
      </c>
      <c r="J124">
        <v>200.08</v>
      </c>
      <c r="K124">
        <v>0.87588999999999995</v>
      </c>
      <c r="L124">
        <v>1.4365000000000001E-5</v>
      </c>
      <c r="M124">
        <v>2.1825000000000001E-2</v>
      </c>
      <c r="N124" t="s">
        <v>238</v>
      </c>
    </row>
    <row r="125" spans="1:14">
      <c r="A125">
        <v>380.44</v>
      </c>
      <c r="B125">
        <v>3.5</v>
      </c>
      <c r="C125">
        <v>9.5372000000000003</v>
      </c>
      <c r="D125">
        <v>0.10485</v>
      </c>
      <c r="E125">
        <v>39.454999999999998</v>
      </c>
      <c r="F125">
        <v>42.539000000000001</v>
      </c>
      <c r="G125">
        <v>176.99</v>
      </c>
      <c r="H125">
        <v>83.71</v>
      </c>
      <c r="I125">
        <v>93.146000000000001</v>
      </c>
      <c r="J125">
        <v>199.51</v>
      </c>
      <c r="K125">
        <v>0.87748000000000004</v>
      </c>
      <c r="L125">
        <v>1.4375E-5</v>
      </c>
      <c r="M125">
        <v>2.1839999999999998E-2</v>
      </c>
      <c r="N125" t="s">
        <v>238</v>
      </c>
    </row>
    <row r="126" spans="1:14">
      <c r="A126">
        <v>380.44</v>
      </c>
      <c r="B126">
        <v>4</v>
      </c>
      <c r="C126">
        <v>10.94</v>
      </c>
      <c r="D126">
        <v>9.1405E-2</v>
      </c>
      <c r="E126">
        <v>39.426000000000002</v>
      </c>
      <c r="F126">
        <v>42.497999999999998</v>
      </c>
      <c r="G126">
        <v>175.81</v>
      </c>
      <c r="H126">
        <v>83.796999999999997</v>
      </c>
      <c r="I126">
        <v>93.406000000000006</v>
      </c>
      <c r="J126">
        <v>198.93</v>
      </c>
      <c r="K126">
        <v>0.87907999999999997</v>
      </c>
      <c r="L126">
        <v>1.4386000000000001E-5</v>
      </c>
      <c r="M126">
        <v>2.1854999999999999E-2</v>
      </c>
      <c r="N126" t="s">
        <v>238</v>
      </c>
    </row>
    <row r="127" spans="1:14">
      <c r="A127">
        <v>380.44</v>
      </c>
      <c r="B127">
        <v>4.5</v>
      </c>
      <c r="C127">
        <v>12.353999999999999</v>
      </c>
      <c r="D127">
        <v>8.0946000000000004E-2</v>
      </c>
      <c r="E127">
        <v>39.396000000000001</v>
      </c>
      <c r="F127">
        <v>42.457000000000001</v>
      </c>
      <c r="G127">
        <v>174.75</v>
      </c>
      <c r="H127">
        <v>83.885000000000005</v>
      </c>
      <c r="I127">
        <v>93.671000000000006</v>
      </c>
      <c r="J127">
        <v>198.35</v>
      </c>
      <c r="K127">
        <v>0.88068999999999997</v>
      </c>
      <c r="L127">
        <v>1.4397E-5</v>
      </c>
      <c r="M127">
        <v>2.1873E-2</v>
      </c>
      <c r="N127" t="s">
        <v>238</v>
      </c>
    </row>
    <row r="128" spans="1:14">
      <c r="A128">
        <v>380.44</v>
      </c>
      <c r="B128">
        <v>5</v>
      </c>
      <c r="C128">
        <v>13.778</v>
      </c>
      <c r="D128">
        <v>7.2577000000000003E-2</v>
      </c>
      <c r="E128">
        <v>39.366</v>
      </c>
      <c r="F128">
        <v>42.415999999999997</v>
      </c>
      <c r="G128">
        <v>173.79</v>
      </c>
      <c r="H128">
        <v>83.972999999999999</v>
      </c>
      <c r="I128">
        <v>93.938999999999993</v>
      </c>
      <c r="J128">
        <v>197.77</v>
      </c>
      <c r="K128">
        <v>0.88231000000000004</v>
      </c>
      <c r="L128">
        <v>1.4409E-5</v>
      </c>
      <c r="M128">
        <v>2.1891000000000001E-2</v>
      </c>
      <c r="N128" t="s">
        <v>238</v>
      </c>
    </row>
    <row r="129" spans="1:14">
      <c r="A129">
        <v>380.44</v>
      </c>
      <c r="B129">
        <v>5.5</v>
      </c>
      <c r="C129">
        <v>15.214</v>
      </c>
      <c r="D129">
        <v>6.5728999999999996E-2</v>
      </c>
      <c r="E129">
        <v>39.335999999999999</v>
      </c>
      <c r="F129">
        <v>42.374000000000002</v>
      </c>
      <c r="G129">
        <v>172.92</v>
      </c>
      <c r="H129">
        <v>84.061999999999998</v>
      </c>
      <c r="I129">
        <v>94.210999999999999</v>
      </c>
      <c r="J129">
        <v>197.19</v>
      </c>
      <c r="K129">
        <v>0.88395000000000001</v>
      </c>
      <c r="L129">
        <v>1.4421E-5</v>
      </c>
      <c r="M129">
        <v>2.1911E-2</v>
      </c>
      <c r="N129" t="s">
        <v>238</v>
      </c>
    </row>
    <row r="130" spans="1:14">
      <c r="A130">
        <v>380.44</v>
      </c>
      <c r="B130">
        <v>6</v>
      </c>
      <c r="C130">
        <v>16.661000000000001</v>
      </c>
      <c r="D130">
        <v>6.0020999999999998E-2</v>
      </c>
      <c r="E130">
        <v>39.305999999999997</v>
      </c>
      <c r="F130">
        <v>42.332999999999998</v>
      </c>
      <c r="G130">
        <v>172.12</v>
      </c>
      <c r="H130">
        <v>84.150999999999996</v>
      </c>
      <c r="I130">
        <v>94.488</v>
      </c>
      <c r="J130">
        <v>196.61</v>
      </c>
      <c r="K130">
        <v>0.88558999999999999</v>
      </c>
      <c r="L130">
        <v>1.4433000000000001E-5</v>
      </c>
      <c r="M130">
        <v>2.1932E-2</v>
      </c>
      <c r="N130" t="s">
        <v>238</v>
      </c>
    </row>
    <row r="131" spans="1:14">
      <c r="A131">
        <v>380.44</v>
      </c>
      <c r="B131">
        <v>6.5</v>
      </c>
      <c r="C131">
        <v>18.119</v>
      </c>
      <c r="D131">
        <v>5.5190999999999997E-2</v>
      </c>
      <c r="E131">
        <v>39.276000000000003</v>
      </c>
      <c r="F131">
        <v>42.290999999999997</v>
      </c>
      <c r="G131">
        <v>171.37</v>
      </c>
      <c r="H131">
        <v>84.24</v>
      </c>
      <c r="I131">
        <v>94.769000000000005</v>
      </c>
      <c r="J131">
        <v>196.03</v>
      </c>
      <c r="K131">
        <v>0.88724999999999998</v>
      </c>
      <c r="L131">
        <v>1.4446E-5</v>
      </c>
      <c r="M131">
        <v>2.1954000000000001E-2</v>
      </c>
      <c r="N131" t="s">
        <v>238</v>
      </c>
    </row>
    <row r="132" spans="1:14">
      <c r="A132">
        <v>380.44</v>
      </c>
      <c r="B132">
        <v>7</v>
      </c>
      <c r="C132">
        <v>19.588000000000001</v>
      </c>
      <c r="D132">
        <v>5.1049999999999998E-2</v>
      </c>
      <c r="E132">
        <v>39.244999999999997</v>
      </c>
      <c r="F132">
        <v>42.249000000000002</v>
      </c>
      <c r="G132">
        <v>170.68</v>
      </c>
      <c r="H132">
        <v>84.328999999999994</v>
      </c>
      <c r="I132">
        <v>95.052999999999997</v>
      </c>
      <c r="J132">
        <v>195.44</v>
      </c>
      <c r="K132">
        <v>0.88893</v>
      </c>
      <c r="L132">
        <v>1.446E-5</v>
      </c>
      <c r="M132">
        <v>2.1978000000000001E-2</v>
      </c>
      <c r="N132" t="s">
        <v>238</v>
      </c>
    </row>
    <row r="133" spans="1:14">
      <c r="A133">
        <v>380.44</v>
      </c>
      <c r="B133">
        <v>7.5</v>
      </c>
      <c r="C133">
        <v>21.07</v>
      </c>
      <c r="D133">
        <v>4.7461000000000003E-2</v>
      </c>
      <c r="E133">
        <v>39.215000000000003</v>
      </c>
      <c r="F133">
        <v>42.206000000000003</v>
      </c>
      <c r="G133">
        <v>170.02</v>
      </c>
      <c r="H133">
        <v>84.418999999999997</v>
      </c>
      <c r="I133">
        <v>95.343000000000004</v>
      </c>
      <c r="J133">
        <v>194.85</v>
      </c>
      <c r="K133">
        <v>0.89061000000000001</v>
      </c>
      <c r="L133">
        <v>1.4473E-5</v>
      </c>
      <c r="M133">
        <v>2.2003999999999999E-2</v>
      </c>
      <c r="N133" t="s">
        <v>238</v>
      </c>
    </row>
    <row r="134" spans="1:14">
      <c r="A134">
        <v>380.44</v>
      </c>
      <c r="B134">
        <v>8</v>
      </c>
      <c r="C134">
        <v>22.562999999999999</v>
      </c>
      <c r="D134">
        <v>4.4319999999999998E-2</v>
      </c>
      <c r="E134">
        <v>39.183999999999997</v>
      </c>
      <c r="F134">
        <v>42.164000000000001</v>
      </c>
      <c r="G134">
        <v>169.4</v>
      </c>
      <c r="H134">
        <v>84.509</v>
      </c>
      <c r="I134">
        <v>95.637</v>
      </c>
      <c r="J134">
        <v>194.26</v>
      </c>
      <c r="K134">
        <v>0.89231000000000005</v>
      </c>
      <c r="L134">
        <v>1.4487E-5</v>
      </c>
      <c r="M134">
        <v>2.2030999999999999E-2</v>
      </c>
      <c r="N134" t="s">
        <v>238</v>
      </c>
    </row>
    <row r="135" spans="1:14">
      <c r="A135">
        <v>380.44</v>
      </c>
      <c r="B135">
        <v>8.5</v>
      </c>
      <c r="C135">
        <v>24.068999999999999</v>
      </c>
      <c r="D135">
        <v>4.1547000000000001E-2</v>
      </c>
      <c r="E135">
        <v>39.152999999999999</v>
      </c>
      <c r="F135">
        <v>42.121000000000002</v>
      </c>
      <c r="G135">
        <v>168.82</v>
      </c>
      <c r="H135">
        <v>84.599000000000004</v>
      </c>
      <c r="I135">
        <v>95.935000000000002</v>
      </c>
      <c r="J135">
        <v>193.66</v>
      </c>
      <c r="K135">
        <v>0.89402000000000004</v>
      </c>
      <c r="L135">
        <v>1.4501999999999999E-5</v>
      </c>
      <c r="M135">
        <v>2.2058999999999999E-2</v>
      </c>
      <c r="N135" t="s">
        <v>238</v>
      </c>
    </row>
    <row r="136" spans="1:14">
      <c r="A136">
        <v>380.44</v>
      </c>
      <c r="B136">
        <v>9</v>
      </c>
      <c r="C136">
        <v>25.587</v>
      </c>
      <c r="D136">
        <v>3.9081999999999999E-2</v>
      </c>
      <c r="E136">
        <v>39.122</v>
      </c>
      <c r="F136">
        <v>42.078000000000003</v>
      </c>
      <c r="G136">
        <v>168.26</v>
      </c>
      <c r="H136">
        <v>84.69</v>
      </c>
      <c r="I136">
        <v>96.239000000000004</v>
      </c>
      <c r="J136">
        <v>193.07</v>
      </c>
      <c r="K136">
        <v>0.89573999999999998</v>
      </c>
      <c r="L136">
        <v>1.4517E-5</v>
      </c>
      <c r="M136">
        <v>2.2089000000000001E-2</v>
      </c>
      <c r="N136" t="s">
        <v>238</v>
      </c>
    </row>
    <row r="137" spans="1:14">
      <c r="A137">
        <v>380.44</v>
      </c>
      <c r="B137">
        <v>9.5</v>
      </c>
      <c r="C137">
        <v>27.117999999999999</v>
      </c>
      <c r="D137">
        <v>3.6877E-2</v>
      </c>
      <c r="E137">
        <v>39.091000000000001</v>
      </c>
      <c r="F137">
        <v>42.034999999999997</v>
      </c>
      <c r="G137">
        <v>167.73</v>
      </c>
      <c r="H137">
        <v>84.781000000000006</v>
      </c>
      <c r="I137">
        <v>96.546999999999997</v>
      </c>
      <c r="J137">
        <v>192.47</v>
      </c>
      <c r="K137">
        <v>0.89746999999999999</v>
      </c>
      <c r="L137">
        <v>1.4532000000000001E-5</v>
      </c>
      <c r="M137">
        <v>2.2120999999999998E-2</v>
      </c>
      <c r="N137" t="s">
        <v>238</v>
      </c>
    </row>
    <row r="138" spans="1:14">
      <c r="A138">
        <v>380.44</v>
      </c>
      <c r="B138">
        <v>10</v>
      </c>
      <c r="C138">
        <v>28.661000000000001</v>
      </c>
      <c r="D138">
        <v>3.4890999999999998E-2</v>
      </c>
      <c r="E138">
        <v>39.058999999999997</v>
      </c>
      <c r="F138">
        <v>41.991</v>
      </c>
      <c r="G138">
        <v>167.22</v>
      </c>
      <c r="H138">
        <v>84.873000000000005</v>
      </c>
      <c r="I138">
        <v>96.861000000000004</v>
      </c>
      <c r="J138">
        <v>191.87</v>
      </c>
      <c r="K138">
        <v>0.89922000000000002</v>
      </c>
      <c r="L138">
        <v>1.4548E-5</v>
      </c>
      <c r="M138">
        <v>2.2155000000000001E-2</v>
      </c>
      <c r="N138" t="s">
        <v>238</v>
      </c>
    </row>
    <row r="139" spans="1:14">
      <c r="A139">
        <v>415.03</v>
      </c>
      <c r="B139">
        <v>1</v>
      </c>
      <c r="C139">
        <v>2.4481000000000002</v>
      </c>
      <c r="D139">
        <v>0.40848000000000001</v>
      </c>
      <c r="E139">
        <v>42.572000000000003</v>
      </c>
      <c r="F139">
        <v>46.005000000000003</v>
      </c>
      <c r="G139">
        <v>196</v>
      </c>
      <c r="H139">
        <v>88.238</v>
      </c>
      <c r="I139">
        <v>96.784999999999997</v>
      </c>
      <c r="J139">
        <v>211.12</v>
      </c>
      <c r="K139">
        <v>0.67937999999999998</v>
      </c>
      <c r="L139">
        <v>1.5577999999999999E-5</v>
      </c>
      <c r="M139">
        <v>2.4809999999999999E-2</v>
      </c>
      <c r="N139" t="s">
        <v>238</v>
      </c>
    </row>
    <row r="140" spans="1:14">
      <c r="A140">
        <v>415.03</v>
      </c>
      <c r="B140">
        <v>1.5</v>
      </c>
      <c r="C140">
        <v>3.6817000000000002</v>
      </c>
      <c r="D140">
        <v>0.27161000000000002</v>
      </c>
      <c r="E140">
        <v>42.548000000000002</v>
      </c>
      <c r="F140">
        <v>45.972000000000001</v>
      </c>
      <c r="G140">
        <v>192.57</v>
      </c>
      <c r="H140">
        <v>88.293999999999997</v>
      </c>
      <c r="I140">
        <v>96.959000000000003</v>
      </c>
      <c r="J140">
        <v>210.7</v>
      </c>
      <c r="K140">
        <v>0.68010999999999999</v>
      </c>
      <c r="L140">
        <v>1.5590000000000002E-5</v>
      </c>
      <c r="M140">
        <v>2.4840000000000001E-2</v>
      </c>
      <c r="N140" t="s">
        <v>238</v>
      </c>
    </row>
    <row r="141" spans="1:14">
      <c r="A141">
        <v>415.03</v>
      </c>
      <c r="B141">
        <v>2</v>
      </c>
      <c r="C141">
        <v>4.9218000000000002</v>
      </c>
      <c r="D141">
        <v>0.20318</v>
      </c>
      <c r="E141">
        <v>42.524000000000001</v>
      </c>
      <c r="F141">
        <v>45.939</v>
      </c>
      <c r="G141">
        <v>190.12</v>
      </c>
      <c r="H141">
        <v>88.35</v>
      </c>
      <c r="I141">
        <v>97.135999999999996</v>
      </c>
      <c r="J141">
        <v>210.27</v>
      </c>
      <c r="K141">
        <v>0.68083000000000005</v>
      </c>
      <c r="L141">
        <v>1.5603E-5</v>
      </c>
      <c r="M141">
        <v>2.4868999999999999E-2</v>
      </c>
      <c r="N141" t="s">
        <v>238</v>
      </c>
    </row>
    <row r="142" spans="1:14">
      <c r="A142">
        <v>415.03</v>
      </c>
      <c r="B142">
        <v>2.5</v>
      </c>
      <c r="C142">
        <v>6.1684999999999999</v>
      </c>
      <c r="D142">
        <v>0.16211</v>
      </c>
      <c r="E142">
        <v>42.5</v>
      </c>
      <c r="F142">
        <v>45.905999999999999</v>
      </c>
      <c r="G142">
        <v>188.21</v>
      </c>
      <c r="H142">
        <v>88.406000000000006</v>
      </c>
      <c r="I142">
        <v>97.313999999999993</v>
      </c>
      <c r="J142">
        <v>209.84</v>
      </c>
      <c r="K142">
        <v>0.68154999999999999</v>
      </c>
      <c r="L142">
        <v>1.5616000000000001E-5</v>
      </c>
      <c r="M142">
        <v>2.4899999999999999E-2</v>
      </c>
      <c r="N142" t="s">
        <v>238</v>
      </c>
    </row>
    <row r="143" spans="1:14">
      <c r="A143">
        <v>415.03</v>
      </c>
      <c r="B143">
        <v>3</v>
      </c>
      <c r="C143">
        <v>7.4218000000000002</v>
      </c>
      <c r="D143">
        <v>0.13474</v>
      </c>
      <c r="E143">
        <v>42.475999999999999</v>
      </c>
      <c r="F143">
        <v>45.872999999999998</v>
      </c>
      <c r="G143">
        <v>186.63</v>
      </c>
      <c r="H143">
        <v>88.462000000000003</v>
      </c>
      <c r="I143">
        <v>97.492999999999995</v>
      </c>
      <c r="J143">
        <v>209.41</v>
      </c>
      <c r="K143">
        <v>0.68227000000000004</v>
      </c>
      <c r="L143">
        <v>1.5628999999999999E-5</v>
      </c>
      <c r="M143">
        <v>2.4930000000000001E-2</v>
      </c>
      <c r="N143" t="s">
        <v>238</v>
      </c>
    </row>
    <row r="144" spans="1:14">
      <c r="A144">
        <v>415.03</v>
      </c>
      <c r="B144">
        <v>3.5</v>
      </c>
      <c r="C144">
        <v>8.6816999999999993</v>
      </c>
      <c r="D144">
        <v>0.11518</v>
      </c>
      <c r="E144">
        <v>42.451000000000001</v>
      </c>
      <c r="F144">
        <v>45.838999999999999</v>
      </c>
      <c r="G144">
        <v>185.29</v>
      </c>
      <c r="H144">
        <v>88.518000000000001</v>
      </c>
      <c r="I144">
        <v>97.674999999999997</v>
      </c>
      <c r="J144">
        <v>208.98</v>
      </c>
      <c r="K144">
        <v>0.68298999999999999</v>
      </c>
      <c r="L144">
        <v>1.5642E-5</v>
      </c>
      <c r="M144">
        <v>2.4961000000000001E-2</v>
      </c>
      <c r="N144" t="s">
        <v>238</v>
      </c>
    </row>
    <row r="145" spans="1:14">
      <c r="A145">
        <v>415.03</v>
      </c>
      <c r="B145">
        <v>4</v>
      </c>
      <c r="C145">
        <v>9.9483999999999995</v>
      </c>
      <c r="D145">
        <v>0.10052</v>
      </c>
      <c r="E145">
        <v>42.427</v>
      </c>
      <c r="F145">
        <v>45.805999999999997</v>
      </c>
      <c r="G145">
        <v>184.13</v>
      </c>
      <c r="H145">
        <v>88.573999999999998</v>
      </c>
      <c r="I145">
        <v>97.858000000000004</v>
      </c>
      <c r="J145">
        <v>208.55</v>
      </c>
      <c r="K145">
        <v>0.68371000000000004</v>
      </c>
      <c r="L145">
        <v>1.5656000000000001E-5</v>
      </c>
      <c r="M145">
        <v>2.4992E-2</v>
      </c>
      <c r="N145" t="s">
        <v>238</v>
      </c>
    </row>
    <row r="146" spans="1:14">
      <c r="A146">
        <v>415.03</v>
      </c>
      <c r="B146">
        <v>4.5</v>
      </c>
      <c r="C146">
        <v>11.222</v>
      </c>
      <c r="D146">
        <v>8.9110999999999996E-2</v>
      </c>
      <c r="E146">
        <v>42.402999999999999</v>
      </c>
      <c r="F146">
        <v>45.773000000000003</v>
      </c>
      <c r="G146">
        <v>183.09</v>
      </c>
      <c r="H146">
        <v>88.631</v>
      </c>
      <c r="I146">
        <v>98.043999999999997</v>
      </c>
      <c r="J146">
        <v>208.12</v>
      </c>
      <c r="K146">
        <v>0.68442999999999998</v>
      </c>
      <c r="L146">
        <v>1.5670000000000001E-5</v>
      </c>
      <c r="M146">
        <v>2.5024000000000001E-2</v>
      </c>
      <c r="N146" t="s">
        <v>238</v>
      </c>
    </row>
    <row r="147" spans="1:14">
      <c r="A147">
        <v>415.03</v>
      </c>
      <c r="B147">
        <v>5</v>
      </c>
      <c r="C147">
        <v>12.502000000000001</v>
      </c>
      <c r="D147">
        <v>7.9984E-2</v>
      </c>
      <c r="E147">
        <v>42.378</v>
      </c>
      <c r="F147">
        <v>45.738999999999997</v>
      </c>
      <c r="G147">
        <v>182.15</v>
      </c>
      <c r="H147">
        <v>88.686999999999998</v>
      </c>
      <c r="I147">
        <v>98.230999999999995</v>
      </c>
      <c r="J147">
        <v>207.69</v>
      </c>
      <c r="K147">
        <v>0.68515000000000004</v>
      </c>
      <c r="L147">
        <v>1.5684000000000001E-5</v>
      </c>
      <c r="M147">
        <v>2.5055999999999998E-2</v>
      </c>
      <c r="N147" t="s">
        <v>238</v>
      </c>
    </row>
    <row r="148" spans="1:14">
      <c r="A148">
        <v>415.03</v>
      </c>
      <c r="B148">
        <v>5.5</v>
      </c>
      <c r="C148">
        <v>13.79</v>
      </c>
      <c r="D148">
        <v>7.2516999999999998E-2</v>
      </c>
      <c r="E148">
        <v>42.353000000000002</v>
      </c>
      <c r="F148">
        <v>45.704999999999998</v>
      </c>
      <c r="G148">
        <v>181.3</v>
      </c>
      <c r="H148">
        <v>88.742999999999995</v>
      </c>
      <c r="I148">
        <v>98.42</v>
      </c>
      <c r="J148">
        <v>207.25</v>
      </c>
      <c r="K148">
        <v>0.68586000000000003</v>
      </c>
      <c r="L148">
        <v>1.5699E-5</v>
      </c>
      <c r="M148">
        <v>2.5089E-2</v>
      </c>
      <c r="N148" t="s">
        <v>238</v>
      </c>
    </row>
    <row r="149" spans="1:14">
      <c r="A149">
        <v>415.03</v>
      </c>
      <c r="B149">
        <v>6</v>
      </c>
      <c r="C149">
        <v>15.084</v>
      </c>
      <c r="D149">
        <v>6.6294000000000006E-2</v>
      </c>
      <c r="E149">
        <v>42.329000000000001</v>
      </c>
      <c r="F149">
        <v>45.670999999999999</v>
      </c>
      <c r="G149">
        <v>180.52</v>
      </c>
      <c r="H149">
        <v>88.8</v>
      </c>
      <c r="I149">
        <v>98.61</v>
      </c>
      <c r="J149">
        <v>206.82</v>
      </c>
      <c r="K149">
        <v>0.68657000000000001</v>
      </c>
      <c r="L149">
        <v>1.5713999999999999E-5</v>
      </c>
      <c r="M149">
        <v>2.5121999999999998E-2</v>
      </c>
      <c r="N149" t="s">
        <v>238</v>
      </c>
    </row>
    <row r="150" spans="1:14">
      <c r="A150">
        <v>415.03</v>
      </c>
      <c r="B150">
        <v>6.5</v>
      </c>
      <c r="C150">
        <v>16.385999999999999</v>
      </c>
      <c r="D150">
        <v>6.1027999999999999E-2</v>
      </c>
      <c r="E150">
        <v>42.304000000000002</v>
      </c>
      <c r="F150">
        <v>45.637999999999998</v>
      </c>
      <c r="G150">
        <v>179.79</v>
      </c>
      <c r="H150">
        <v>88.855999999999995</v>
      </c>
      <c r="I150">
        <v>98.802999999999997</v>
      </c>
      <c r="J150">
        <v>206.39</v>
      </c>
      <c r="K150">
        <v>0.68728999999999996</v>
      </c>
      <c r="L150">
        <v>1.5729000000000001E-5</v>
      </c>
      <c r="M150">
        <v>2.5156000000000001E-2</v>
      </c>
      <c r="N150" t="s">
        <v>238</v>
      </c>
    </row>
    <row r="151" spans="1:14">
      <c r="A151">
        <v>415.03</v>
      </c>
      <c r="B151">
        <v>7</v>
      </c>
      <c r="C151">
        <v>17.695</v>
      </c>
      <c r="D151">
        <v>5.6514000000000002E-2</v>
      </c>
      <c r="E151">
        <v>42.279000000000003</v>
      </c>
      <c r="F151">
        <v>45.603999999999999</v>
      </c>
      <c r="G151">
        <v>179.11</v>
      </c>
      <c r="H151">
        <v>88.912999999999997</v>
      </c>
      <c r="I151">
        <v>98.998000000000005</v>
      </c>
      <c r="J151">
        <v>205.95</v>
      </c>
      <c r="K151">
        <v>0.68799999999999994</v>
      </c>
      <c r="L151">
        <v>1.5744E-5</v>
      </c>
      <c r="M151">
        <v>2.5190000000000001E-2</v>
      </c>
      <c r="N151" t="s">
        <v>238</v>
      </c>
    </row>
    <row r="152" spans="1:14">
      <c r="A152">
        <v>415.03</v>
      </c>
      <c r="B152">
        <v>7.5</v>
      </c>
      <c r="C152">
        <v>19.010999999999999</v>
      </c>
      <c r="D152">
        <v>5.2601000000000002E-2</v>
      </c>
      <c r="E152">
        <v>42.253999999999998</v>
      </c>
      <c r="F152">
        <v>45.569000000000003</v>
      </c>
      <c r="G152">
        <v>178.48</v>
      </c>
      <c r="H152">
        <v>88.968999999999994</v>
      </c>
      <c r="I152">
        <v>99.194999999999993</v>
      </c>
      <c r="J152">
        <v>205.52</v>
      </c>
      <c r="K152">
        <v>0.68869999999999998</v>
      </c>
      <c r="L152">
        <v>1.5760000000000002E-5</v>
      </c>
      <c r="M152">
        <v>2.5225000000000001E-2</v>
      </c>
      <c r="N152" t="s">
        <v>238</v>
      </c>
    </row>
    <row r="153" spans="1:14">
      <c r="A153">
        <v>415.03</v>
      </c>
      <c r="B153">
        <v>8</v>
      </c>
      <c r="C153">
        <v>20.334</v>
      </c>
      <c r="D153">
        <v>4.9177999999999999E-2</v>
      </c>
      <c r="E153">
        <v>42.228999999999999</v>
      </c>
      <c r="F153">
        <v>45.534999999999997</v>
      </c>
      <c r="G153">
        <v>177.88</v>
      </c>
      <c r="H153">
        <v>89.025999999999996</v>
      </c>
      <c r="I153">
        <v>99.394000000000005</v>
      </c>
      <c r="J153">
        <v>205.09</v>
      </c>
      <c r="K153">
        <v>0.68940999999999997</v>
      </c>
      <c r="L153">
        <v>1.5775999999999999E-5</v>
      </c>
      <c r="M153">
        <v>2.5260000000000001E-2</v>
      </c>
      <c r="N153" t="s">
        <v>238</v>
      </c>
    </row>
    <row r="154" spans="1:14">
      <c r="A154">
        <v>415.03</v>
      </c>
      <c r="B154">
        <v>8.5</v>
      </c>
      <c r="C154">
        <v>21.664999999999999</v>
      </c>
      <c r="D154">
        <v>4.6156000000000003E-2</v>
      </c>
      <c r="E154">
        <v>42.204000000000001</v>
      </c>
      <c r="F154">
        <v>45.500999999999998</v>
      </c>
      <c r="G154">
        <v>177.32</v>
      </c>
      <c r="H154">
        <v>89.081999999999994</v>
      </c>
      <c r="I154">
        <v>99.594999999999999</v>
      </c>
      <c r="J154">
        <v>204.65</v>
      </c>
      <c r="K154">
        <v>0.69011</v>
      </c>
      <c r="L154">
        <v>1.5792000000000001E-5</v>
      </c>
      <c r="M154">
        <v>2.5295999999999999E-2</v>
      </c>
      <c r="N154" t="s">
        <v>238</v>
      </c>
    </row>
    <row r="155" spans="1:14">
      <c r="A155">
        <v>415.03</v>
      </c>
      <c r="B155">
        <v>9</v>
      </c>
      <c r="C155">
        <v>23.004000000000001</v>
      </c>
      <c r="D155">
        <v>4.3471000000000003E-2</v>
      </c>
      <c r="E155">
        <v>42.179000000000002</v>
      </c>
      <c r="F155">
        <v>45.466999999999999</v>
      </c>
      <c r="G155">
        <v>176.78</v>
      </c>
      <c r="H155">
        <v>89.138999999999996</v>
      </c>
      <c r="I155">
        <v>99.798000000000002</v>
      </c>
      <c r="J155">
        <v>204.22</v>
      </c>
      <c r="K155">
        <v>0.69081000000000004</v>
      </c>
      <c r="L155">
        <v>1.5809000000000001E-5</v>
      </c>
      <c r="M155">
        <v>2.5332E-2</v>
      </c>
      <c r="N155" t="s">
        <v>238</v>
      </c>
    </row>
    <row r="156" spans="1:14">
      <c r="A156">
        <v>415.03</v>
      </c>
      <c r="B156">
        <v>9.5</v>
      </c>
      <c r="C156">
        <v>24.35</v>
      </c>
      <c r="D156">
        <v>4.1068E-2</v>
      </c>
      <c r="E156">
        <v>42.152999999999999</v>
      </c>
      <c r="F156">
        <v>45.432000000000002</v>
      </c>
      <c r="G156">
        <v>176.27</v>
      </c>
      <c r="H156">
        <v>89.195999999999998</v>
      </c>
      <c r="I156">
        <v>100</v>
      </c>
      <c r="J156">
        <v>203.78</v>
      </c>
      <c r="K156">
        <v>0.69150999999999996</v>
      </c>
      <c r="L156">
        <v>1.5826000000000001E-5</v>
      </c>
      <c r="M156">
        <v>2.537E-2</v>
      </c>
      <c r="N156" t="s">
        <v>238</v>
      </c>
    </row>
    <row r="157" spans="1:14">
      <c r="A157">
        <v>415.03</v>
      </c>
      <c r="B157">
        <v>10</v>
      </c>
      <c r="C157">
        <v>25.704000000000001</v>
      </c>
      <c r="D157">
        <v>3.8905000000000002E-2</v>
      </c>
      <c r="E157">
        <v>42.128</v>
      </c>
      <c r="F157">
        <v>45.396999999999998</v>
      </c>
      <c r="G157">
        <v>175.78</v>
      </c>
      <c r="H157">
        <v>89.253</v>
      </c>
      <c r="I157">
        <v>100.21</v>
      </c>
      <c r="J157">
        <v>203.35</v>
      </c>
      <c r="K157">
        <v>0.69220999999999999</v>
      </c>
      <c r="L157">
        <v>1.5843999999999999E-5</v>
      </c>
      <c r="M157">
        <v>2.5406999999999999E-2</v>
      </c>
      <c r="N157" t="s">
        <v>238</v>
      </c>
    </row>
    <row r="158" spans="1:14">
      <c r="A158">
        <v>449.61</v>
      </c>
      <c r="B158">
        <v>1</v>
      </c>
      <c r="C158">
        <v>2.2566999999999999</v>
      </c>
      <c r="D158">
        <v>0.44312000000000001</v>
      </c>
      <c r="E158">
        <v>45.709000000000003</v>
      </c>
      <c r="F158">
        <v>49.433</v>
      </c>
      <c r="G158">
        <v>203.93</v>
      </c>
      <c r="H158">
        <v>92.878</v>
      </c>
      <c r="I158">
        <v>101.38</v>
      </c>
      <c r="J158">
        <v>219.5</v>
      </c>
      <c r="K158">
        <v>0.5454</v>
      </c>
      <c r="L158">
        <v>1.6793999999999999E-5</v>
      </c>
      <c r="M158">
        <v>2.7900000000000001E-2</v>
      </c>
      <c r="N158" t="s">
        <v>238</v>
      </c>
    </row>
    <row r="159" spans="1:14">
      <c r="A159">
        <v>449.61</v>
      </c>
      <c r="B159">
        <v>1.5</v>
      </c>
      <c r="C159">
        <v>3.3915999999999999</v>
      </c>
      <c r="D159">
        <v>0.29485</v>
      </c>
      <c r="E159">
        <v>45.688000000000002</v>
      </c>
      <c r="F159">
        <v>49.405000000000001</v>
      </c>
      <c r="G159">
        <v>200.52</v>
      </c>
      <c r="H159">
        <v>92.917000000000002</v>
      </c>
      <c r="I159">
        <v>101.51</v>
      </c>
      <c r="J159">
        <v>219.18</v>
      </c>
      <c r="K159">
        <v>0.54569999999999996</v>
      </c>
      <c r="L159">
        <v>1.6809000000000001E-5</v>
      </c>
      <c r="M159">
        <v>2.7945999999999999E-2</v>
      </c>
      <c r="N159" t="s">
        <v>238</v>
      </c>
    </row>
    <row r="160" spans="1:14">
      <c r="A160">
        <v>449.61</v>
      </c>
      <c r="B160">
        <v>2</v>
      </c>
      <c r="C160">
        <v>4.5308000000000002</v>
      </c>
      <c r="D160">
        <v>0.22070999999999999</v>
      </c>
      <c r="E160">
        <v>45.667999999999999</v>
      </c>
      <c r="F160">
        <v>49.377000000000002</v>
      </c>
      <c r="G160">
        <v>198.08</v>
      </c>
      <c r="H160">
        <v>92.956000000000003</v>
      </c>
      <c r="I160">
        <v>101.64</v>
      </c>
      <c r="J160">
        <v>218.85</v>
      </c>
      <c r="K160">
        <v>0.54600000000000004</v>
      </c>
      <c r="L160">
        <v>1.6824E-5</v>
      </c>
      <c r="M160">
        <v>2.7992E-2</v>
      </c>
      <c r="N160" t="s">
        <v>238</v>
      </c>
    </row>
    <row r="161" spans="1:14">
      <c r="A161">
        <v>449.61</v>
      </c>
      <c r="B161">
        <v>2.5</v>
      </c>
      <c r="C161">
        <v>5.6745000000000001</v>
      </c>
      <c r="D161">
        <v>0.17623</v>
      </c>
      <c r="E161">
        <v>45.646999999999998</v>
      </c>
      <c r="F161">
        <v>49.35</v>
      </c>
      <c r="G161">
        <v>196.18</v>
      </c>
      <c r="H161">
        <v>92.995000000000005</v>
      </c>
      <c r="I161">
        <v>101.78</v>
      </c>
      <c r="J161">
        <v>218.53</v>
      </c>
      <c r="K161">
        <v>0.54629000000000005</v>
      </c>
      <c r="L161">
        <v>1.6838999999999999E-5</v>
      </c>
      <c r="M161">
        <v>2.8039000000000001E-2</v>
      </c>
      <c r="N161" t="s">
        <v>238</v>
      </c>
    </row>
    <row r="162" spans="1:14">
      <c r="A162">
        <v>449.61</v>
      </c>
      <c r="B162">
        <v>3</v>
      </c>
      <c r="C162">
        <v>6.8226000000000004</v>
      </c>
      <c r="D162">
        <v>0.14657000000000001</v>
      </c>
      <c r="E162">
        <v>45.625999999999998</v>
      </c>
      <c r="F162">
        <v>49.322000000000003</v>
      </c>
      <c r="G162">
        <v>194.61</v>
      </c>
      <c r="H162">
        <v>93.034999999999997</v>
      </c>
      <c r="I162">
        <v>101.91</v>
      </c>
      <c r="J162">
        <v>218.2</v>
      </c>
      <c r="K162">
        <v>0.54657999999999995</v>
      </c>
      <c r="L162">
        <v>1.6855E-5</v>
      </c>
      <c r="M162">
        <v>2.8084999999999999E-2</v>
      </c>
      <c r="N162" t="s">
        <v>238</v>
      </c>
    </row>
    <row r="163" spans="1:14">
      <c r="A163">
        <v>449.61</v>
      </c>
      <c r="B163">
        <v>3.5</v>
      </c>
      <c r="C163">
        <v>7.9751000000000003</v>
      </c>
      <c r="D163">
        <v>0.12539</v>
      </c>
      <c r="E163">
        <v>45.606000000000002</v>
      </c>
      <c r="F163">
        <v>49.293999999999997</v>
      </c>
      <c r="G163">
        <v>193.29</v>
      </c>
      <c r="H163">
        <v>93.072999999999993</v>
      </c>
      <c r="I163">
        <v>102.05</v>
      </c>
      <c r="J163">
        <v>217.88</v>
      </c>
      <c r="K163">
        <v>0.54686999999999997</v>
      </c>
      <c r="L163">
        <v>1.6869999999999999E-5</v>
      </c>
      <c r="M163">
        <v>2.8132000000000001E-2</v>
      </c>
      <c r="N163" t="s">
        <v>238</v>
      </c>
    </row>
    <row r="164" spans="1:14">
      <c r="A164">
        <v>449.61</v>
      </c>
      <c r="B164">
        <v>4</v>
      </c>
      <c r="C164">
        <v>9.1321999999999992</v>
      </c>
      <c r="D164">
        <v>0.1095</v>
      </c>
      <c r="E164">
        <v>45.585000000000001</v>
      </c>
      <c r="F164">
        <v>49.265999999999998</v>
      </c>
      <c r="G164">
        <v>192.13</v>
      </c>
      <c r="H164">
        <v>93.111999999999995</v>
      </c>
      <c r="I164">
        <v>102.18</v>
      </c>
      <c r="J164">
        <v>217.55</v>
      </c>
      <c r="K164">
        <v>0.54715000000000003</v>
      </c>
      <c r="L164">
        <v>1.6886000000000001E-5</v>
      </c>
      <c r="M164">
        <v>2.8178000000000002E-2</v>
      </c>
      <c r="N164" t="s">
        <v>238</v>
      </c>
    </row>
    <row r="165" spans="1:14">
      <c r="A165">
        <v>449.61</v>
      </c>
      <c r="B165">
        <v>4.5</v>
      </c>
      <c r="C165">
        <v>10.294</v>
      </c>
      <c r="D165">
        <v>9.7145999999999996E-2</v>
      </c>
      <c r="E165">
        <v>45.564</v>
      </c>
      <c r="F165">
        <v>49.238</v>
      </c>
      <c r="G165">
        <v>191.1</v>
      </c>
      <c r="H165">
        <v>93.150999999999996</v>
      </c>
      <c r="I165">
        <v>102.32</v>
      </c>
      <c r="J165">
        <v>217.23</v>
      </c>
      <c r="K165">
        <v>0.54742000000000002</v>
      </c>
      <c r="L165">
        <v>1.6901999999999998E-5</v>
      </c>
      <c r="M165">
        <v>2.8223999999999999E-2</v>
      </c>
      <c r="N165" t="s">
        <v>238</v>
      </c>
    </row>
    <row r="166" spans="1:14">
      <c r="A166">
        <v>449.61</v>
      </c>
      <c r="B166">
        <v>5</v>
      </c>
      <c r="C166">
        <v>11.46</v>
      </c>
      <c r="D166">
        <v>8.7260000000000004E-2</v>
      </c>
      <c r="E166">
        <v>45.542999999999999</v>
      </c>
      <c r="F166">
        <v>49.21</v>
      </c>
      <c r="G166">
        <v>190.18</v>
      </c>
      <c r="H166">
        <v>93.19</v>
      </c>
      <c r="I166">
        <v>102.46</v>
      </c>
      <c r="J166">
        <v>216.91</v>
      </c>
      <c r="K166">
        <v>0.54769999999999996</v>
      </c>
      <c r="L166">
        <v>1.6918E-5</v>
      </c>
      <c r="M166">
        <v>2.8271000000000001E-2</v>
      </c>
      <c r="N166" t="s">
        <v>238</v>
      </c>
    </row>
    <row r="167" spans="1:14">
      <c r="A167">
        <v>449.61</v>
      </c>
      <c r="B167">
        <v>5.5</v>
      </c>
      <c r="C167">
        <v>12.631</v>
      </c>
      <c r="D167">
        <v>7.9172000000000006E-2</v>
      </c>
      <c r="E167">
        <v>45.521999999999998</v>
      </c>
      <c r="F167">
        <v>49.182000000000002</v>
      </c>
      <c r="G167">
        <v>189.34</v>
      </c>
      <c r="H167">
        <v>93.228999999999999</v>
      </c>
      <c r="I167">
        <v>102.6</v>
      </c>
      <c r="J167">
        <v>216.58</v>
      </c>
      <c r="K167">
        <v>0.54796999999999996</v>
      </c>
      <c r="L167">
        <v>1.6935E-5</v>
      </c>
      <c r="M167">
        <v>2.8316999999999998E-2</v>
      </c>
      <c r="N167" t="s">
        <v>238</v>
      </c>
    </row>
    <row r="168" spans="1:14">
      <c r="A168">
        <v>449.61</v>
      </c>
      <c r="B168">
        <v>6</v>
      </c>
      <c r="C168">
        <v>13.805999999999999</v>
      </c>
      <c r="D168">
        <v>7.2431999999999996E-2</v>
      </c>
      <c r="E168">
        <v>45.500999999999998</v>
      </c>
      <c r="F168">
        <v>49.154000000000003</v>
      </c>
      <c r="G168">
        <v>188.57</v>
      </c>
      <c r="H168">
        <v>93.268000000000001</v>
      </c>
      <c r="I168">
        <v>102.74</v>
      </c>
      <c r="J168">
        <v>216.26</v>
      </c>
      <c r="K168">
        <v>0.54823</v>
      </c>
      <c r="L168">
        <v>1.6951000000000001E-5</v>
      </c>
      <c r="M168">
        <v>2.8364E-2</v>
      </c>
      <c r="N168" t="s">
        <v>238</v>
      </c>
    </row>
    <row r="169" spans="1:14">
      <c r="A169">
        <v>449.61</v>
      </c>
      <c r="B169">
        <v>6.5</v>
      </c>
      <c r="C169">
        <v>14.986000000000001</v>
      </c>
      <c r="D169">
        <v>6.6727999999999996E-2</v>
      </c>
      <c r="E169">
        <v>45.48</v>
      </c>
      <c r="F169">
        <v>49.125999999999998</v>
      </c>
      <c r="G169">
        <v>187.86</v>
      </c>
      <c r="H169">
        <v>93.307000000000002</v>
      </c>
      <c r="I169">
        <v>102.88</v>
      </c>
      <c r="J169">
        <v>215.93</v>
      </c>
      <c r="K169">
        <v>0.54849000000000003</v>
      </c>
      <c r="L169">
        <v>1.6968000000000001E-5</v>
      </c>
      <c r="M169">
        <v>2.8410000000000001E-2</v>
      </c>
      <c r="N169" t="s">
        <v>238</v>
      </c>
    </row>
    <row r="170" spans="1:14">
      <c r="A170">
        <v>449.61</v>
      </c>
      <c r="B170">
        <v>7</v>
      </c>
      <c r="C170">
        <v>16.170999999999999</v>
      </c>
      <c r="D170">
        <v>6.1839999999999999E-2</v>
      </c>
      <c r="E170">
        <v>45.459000000000003</v>
      </c>
      <c r="F170">
        <v>49.097000000000001</v>
      </c>
      <c r="G170">
        <v>187.2</v>
      </c>
      <c r="H170">
        <v>93.346000000000004</v>
      </c>
      <c r="I170">
        <v>103.02</v>
      </c>
      <c r="J170">
        <v>215.61</v>
      </c>
      <c r="K170">
        <v>0.54874999999999996</v>
      </c>
      <c r="L170">
        <v>1.6985000000000001E-5</v>
      </c>
      <c r="M170">
        <v>2.8457E-2</v>
      </c>
      <c r="N170" t="s">
        <v>238</v>
      </c>
    </row>
    <row r="171" spans="1:14">
      <c r="A171">
        <v>449.61</v>
      </c>
      <c r="B171">
        <v>7.5</v>
      </c>
      <c r="C171">
        <v>17.36</v>
      </c>
      <c r="D171">
        <v>5.7603000000000001E-2</v>
      </c>
      <c r="E171">
        <v>45.438000000000002</v>
      </c>
      <c r="F171">
        <v>49.069000000000003</v>
      </c>
      <c r="G171">
        <v>186.58</v>
      </c>
      <c r="H171">
        <v>93.385000000000005</v>
      </c>
      <c r="I171">
        <v>103.17</v>
      </c>
      <c r="J171">
        <v>215.29</v>
      </c>
      <c r="K171">
        <v>0.54900000000000004</v>
      </c>
      <c r="L171">
        <v>1.7003E-5</v>
      </c>
      <c r="M171">
        <v>2.8503000000000001E-2</v>
      </c>
      <c r="N171" t="s">
        <v>238</v>
      </c>
    </row>
    <row r="172" spans="1:14">
      <c r="A172">
        <v>449.61</v>
      </c>
      <c r="B172">
        <v>8</v>
      </c>
      <c r="C172">
        <v>18.555</v>
      </c>
      <c r="D172">
        <v>5.3894999999999998E-2</v>
      </c>
      <c r="E172">
        <v>45.417000000000002</v>
      </c>
      <c r="F172">
        <v>49.040999999999997</v>
      </c>
      <c r="G172">
        <v>185.99</v>
      </c>
      <c r="H172">
        <v>93.423000000000002</v>
      </c>
      <c r="I172">
        <v>103.31</v>
      </c>
      <c r="J172">
        <v>214.96</v>
      </c>
      <c r="K172">
        <v>0.54925000000000002</v>
      </c>
      <c r="L172">
        <v>1.702E-5</v>
      </c>
      <c r="M172">
        <v>2.8549999999999999E-2</v>
      </c>
      <c r="N172" t="s">
        <v>238</v>
      </c>
    </row>
    <row r="173" spans="1:14">
      <c r="A173">
        <v>449.61</v>
      </c>
      <c r="B173">
        <v>8.5</v>
      </c>
      <c r="C173">
        <v>19.754000000000001</v>
      </c>
      <c r="D173">
        <v>5.0624000000000002E-2</v>
      </c>
      <c r="E173">
        <v>45.396000000000001</v>
      </c>
      <c r="F173">
        <v>49.012</v>
      </c>
      <c r="G173">
        <v>185.44</v>
      </c>
      <c r="H173">
        <v>93.462000000000003</v>
      </c>
      <c r="I173">
        <v>103.46</v>
      </c>
      <c r="J173">
        <v>214.64</v>
      </c>
      <c r="K173">
        <v>0.54949000000000003</v>
      </c>
      <c r="L173">
        <v>1.7037999999999998E-5</v>
      </c>
      <c r="M173">
        <v>2.8597000000000001E-2</v>
      </c>
      <c r="N173" t="s">
        <v>238</v>
      </c>
    </row>
    <row r="174" spans="1:14">
      <c r="A174">
        <v>449.61</v>
      </c>
      <c r="B174">
        <v>9</v>
      </c>
      <c r="C174">
        <v>20.957000000000001</v>
      </c>
      <c r="D174">
        <v>4.7716000000000001E-2</v>
      </c>
      <c r="E174">
        <v>45.375</v>
      </c>
      <c r="F174">
        <v>48.984000000000002</v>
      </c>
      <c r="G174">
        <v>184.92</v>
      </c>
      <c r="H174">
        <v>93.501000000000005</v>
      </c>
      <c r="I174">
        <v>103.61</v>
      </c>
      <c r="J174">
        <v>214.32</v>
      </c>
      <c r="K174">
        <v>0.54973000000000005</v>
      </c>
      <c r="L174">
        <v>1.7056000000000001E-5</v>
      </c>
      <c r="M174">
        <v>2.8643999999999999E-2</v>
      </c>
      <c r="N174" t="s">
        <v>238</v>
      </c>
    </row>
    <row r="175" spans="1:14">
      <c r="A175">
        <v>449.61</v>
      </c>
      <c r="B175">
        <v>9.5</v>
      </c>
      <c r="C175">
        <v>22.166</v>
      </c>
      <c r="D175">
        <v>4.5114000000000001E-2</v>
      </c>
      <c r="E175">
        <v>45.353000000000002</v>
      </c>
      <c r="F175">
        <v>48.954999999999998</v>
      </c>
      <c r="G175">
        <v>184.42</v>
      </c>
      <c r="H175">
        <v>93.54</v>
      </c>
      <c r="I175">
        <v>103.75</v>
      </c>
      <c r="J175">
        <v>213.99</v>
      </c>
      <c r="K175">
        <v>0.54996</v>
      </c>
      <c r="L175">
        <v>1.7075000000000002E-5</v>
      </c>
      <c r="M175">
        <v>2.8691000000000001E-2</v>
      </c>
      <c r="N175" t="s">
        <v>238</v>
      </c>
    </row>
    <row r="176" spans="1:14">
      <c r="A176">
        <v>449.61</v>
      </c>
      <c r="B176">
        <v>10</v>
      </c>
      <c r="C176">
        <v>23.38</v>
      </c>
      <c r="D176">
        <v>4.2772999999999999E-2</v>
      </c>
      <c r="E176">
        <v>45.332000000000001</v>
      </c>
      <c r="F176">
        <v>48.927</v>
      </c>
      <c r="G176">
        <v>183.95</v>
      </c>
      <c r="H176">
        <v>93.578000000000003</v>
      </c>
      <c r="I176">
        <v>103.9</v>
      </c>
      <c r="J176">
        <v>213.67</v>
      </c>
      <c r="K176">
        <v>0.55018999999999996</v>
      </c>
      <c r="L176">
        <v>1.7093000000000001E-5</v>
      </c>
      <c r="M176">
        <v>2.8738E-2</v>
      </c>
      <c r="N176" t="s">
        <v>238</v>
      </c>
    </row>
    <row r="177" spans="1:14">
      <c r="A177">
        <v>484.2</v>
      </c>
      <c r="B177">
        <v>1</v>
      </c>
      <c r="C177">
        <v>2.0935000000000001</v>
      </c>
      <c r="D177">
        <v>0.47767999999999999</v>
      </c>
      <c r="E177">
        <v>48.999000000000002</v>
      </c>
      <c r="F177">
        <v>53.014000000000003</v>
      </c>
      <c r="G177">
        <v>211.6</v>
      </c>
      <c r="H177">
        <v>97.195999999999998</v>
      </c>
      <c r="I177">
        <v>105.66</v>
      </c>
      <c r="J177">
        <v>227.55</v>
      </c>
      <c r="K177">
        <v>0.44680999999999998</v>
      </c>
      <c r="L177">
        <v>1.7975999999999999E-5</v>
      </c>
      <c r="M177">
        <v>3.1047000000000002E-2</v>
      </c>
      <c r="N177" t="s">
        <v>238</v>
      </c>
    </row>
    <row r="178" spans="1:14">
      <c r="A178">
        <v>484.2</v>
      </c>
      <c r="B178">
        <v>1.5</v>
      </c>
      <c r="C178">
        <v>3.1446999999999998</v>
      </c>
      <c r="D178">
        <v>0.318</v>
      </c>
      <c r="E178">
        <v>48.981999999999999</v>
      </c>
      <c r="F178">
        <v>52.99</v>
      </c>
      <c r="G178">
        <v>208.2</v>
      </c>
      <c r="H178">
        <v>97.224999999999994</v>
      </c>
      <c r="I178">
        <v>105.76</v>
      </c>
      <c r="J178">
        <v>227.3</v>
      </c>
      <c r="K178">
        <v>0.44688</v>
      </c>
      <c r="L178">
        <v>1.7992999999999999E-5</v>
      </c>
      <c r="M178">
        <v>3.1108E-2</v>
      </c>
      <c r="N178" t="s">
        <v>238</v>
      </c>
    </row>
    <row r="179" spans="1:14">
      <c r="A179">
        <v>484.2</v>
      </c>
      <c r="B179">
        <v>2</v>
      </c>
      <c r="C179">
        <v>4.1989000000000001</v>
      </c>
      <c r="D179">
        <v>0.23816000000000001</v>
      </c>
      <c r="E179">
        <v>48.963999999999999</v>
      </c>
      <c r="F179">
        <v>52.966999999999999</v>
      </c>
      <c r="G179">
        <v>205.77</v>
      </c>
      <c r="H179">
        <v>97.254000000000005</v>
      </c>
      <c r="I179">
        <v>105.87</v>
      </c>
      <c r="J179">
        <v>227.06</v>
      </c>
      <c r="K179">
        <v>0.44696000000000002</v>
      </c>
      <c r="L179">
        <v>1.8009E-5</v>
      </c>
      <c r="M179">
        <v>3.1168999999999999E-2</v>
      </c>
      <c r="N179" t="s">
        <v>238</v>
      </c>
    </row>
    <row r="180" spans="1:14">
      <c r="A180">
        <v>484.2</v>
      </c>
      <c r="B180">
        <v>2.5</v>
      </c>
      <c r="C180">
        <v>5.2561</v>
      </c>
      <c r="D180">
        <v>0.19025</v>
      </c>
      <c r="E180">
        <v>48.945999999999998</v>
      </c>
      <c r="F180">
        <v>52.942999999999998</v>
      </c>
      <c r="G180">
        <v>203.87</v>
      </c>
      <c r="H180">
        <v>97.283000000000001</v>
      </c>
      <c r="I180">
        <v>105.97</v>
      </c>
      <c r="J180">
        <v>226.81</v>
      </c>
      <c r="K180">
        <v>0.44701999999999997</v>
      </c>
      <c r="L180">
        <v>1.8026E-5</v>
      </c>
      <c r="M180">
        <v>3.1230000000000001E-2</v>
      </c>
      <c r="N180" t="s">
        <v>238</v>
      </c>
    </row>
    <row r="181" spans="1:14">
      <c r="A181">
        <v>484.2</v>
      </c>
      <c r="B181">
        <v>3</v>
      </c>
      <c r="C181">
        <v>6.3163999999999998</v>
      </c>
      <c r="D181">
        <v>0.15831999999999999</v>
      </c>
      <c r="E181">
        <v>48.927999999999997</v>
      </c>
      <c r="F181">
        <v>52.918999999999997</v>
      </c>
      <c r="G181">
        <v>202.32</v>
      </c>
      <c r="H181">
        <v>97.311999999999998</v>
      </c>
      <c r="I181">
        <v>106.08</v>
      </c>
      <c r="J181">
        <v>226.57</v>
      </c>
      <c r="K181">
        <v>0.44708999999999999</v>
      </c>
      <c r="L181">
        <v>1.8043999999999999E-5</v>
      </c>
      <c r="M181">
        <v>3.1290999999999999E-2</v>
      </c>
      <c r="N181" t="s">
        <v>238</v>
      </c>
    </row>
    <row r="182" spans="1:14">
      <c r="A182">
        <v>484.2</v>
      </c>
      <c r="B182">
        <v>3.5</v>
      </c>
      <c r="C182">
        <v>7.3796999999999997</v>
      </c>
      <c r="D182">
        <v>0.13550999999999999</v>
      </c>
      <c r="E182">
        <v>48.91</v>
      </c>
      <c r="F182">
        <v>52.896000000000001</v>
      </c>
      <c r="G182">
        <v>201</v>
      </c>
      <c r="H182">
        <v>97.34</v>
      </c>
      <c r="I182">
        <v>106.18</v>
      </c>
      <c r="J182">
        <v>226.32</v>
      </c>
      <c r="K182">
        <v>0.44714999999999999</v>
      </c>
      <c r="L182">
        <v>1.8060999999999999E-5</v>
      </c>
      <c r="M182">
        <v>3.1350999999999997E-2</v>
      </c>
      <c r="N182" t="s">
        <v>238</v>
      </c>
    </row>
    <row r="183" spans="1:14">
      <c r="A183">
        <v>484.2</v>
      </c>
      <c r="B183">
        <v>4</v>
      </c>
      <c r="C183">
        <v>8.4459999999999997</v>
      </c>
      <c r="D183">
        <v>0.11840000000000001</v>
      </c>
      <c r="E183">
        <v>48.892000000000003</v>
      </c>
      <c r="F183">
        <v>52.872</v>
      </c>
      <c r="G183">
        <v>199.85</v>
      </c>
      <c r="H183">
        <v>97.369</v>
      </c>
      <c r="I183">
        <v>106.29</v>
      </c>
      <c r="J183">
        <v>226.08</v>
      </c>
      <c r="K183">
        <v>0.44721</v>
      </c>
      <c r="L183">
        <v>1.8077999999999999E-5</v>
      </c>
      <c r="M183">
        <v>3.1411000000000001E-2</v>
      </c>
      <c r="N183" t="s">
        <v>238</v>
      </c>
    </row>
    <row r="184" spans="1:14">
      <c r="A184">
        <v>484.2</v>
      </c>
      <c r="B184">
        <v>4.5</v>
      </c>
      <c r="C184">
        <v>9.5154999999999994</v>
      </c>
      <c r="D184">
        <v>0.10509</v>
      </c>
      <c r="E184">
        <v>48.874000000000002</v>
      </c>
      <c r="F184">
        <v>52.847999999999999</v>
      </c>
      <c r="G184">
        <v>198.84</v>
      </c>
      <c r="H184">
        <v>97.397999999999996</v>
      </c>
      <c r="I184">
        <v>106.4</v>
      </c>
      <c r="J184">
        <v>225.83</v>
      </c>
      <c r="K184">
        <v>0.44725999999999999</v>
      </c>
      <c r="L184">
        <v>1.8096000000000001E-5</v>
      </c>
      <c r="M184">
        <v>3.1470999999999999E-2</v>
      </c>
      <c r="N184" t="s">
        <v>238</v>
      </c>
    </row>
    <row r="185" spans="1:14">
      <c r="A185">
        <v>484.2</v>
      </c>
      <c r="B185">
        <v>5</v>
      </c>
      <c r="C185">
        <v>10.587999999999999</v>
      </c>
      <c r="D185">
        <v>9.4447000000000003E-2</v>
      </c>
      <c r="E185">
        <v>48.854999999999997</v>
      </c>
      <c r="F185">
        <v>52.823999999999998</v>
      </c>
      <c r="G185">
        <v>197.92</v>
      </c>
      <c r="H185">
        <v>97.426000000000002</v>
      </c>
      <c r="I185">
        <v>106.51</v>
      </c>
      <c r="J185">
        <v>225.59</v>
      </c>
      <c r="K185">
        <v>0.44730999999999999</v>
      </c>
      <c r="L185">
        <v>1.8114E-5</v>
      </c>
      <c r="M185">
        <v>3.1531000000000003E-2</v>
      </c>
      <c r="N185" t="s">
        <v>238</v>
      </c>
    </row>
    <row r="186" spans="1:14">
      <c r="A186">
        <v>484.2</v>
      </c>
      <c r="B186">
        <v>5.5</v>
      </c>
      <c r="C186">
        <v>11.664</v>
      </c>
      <c r="D186">
        <v>8.5736999999999994E-2</v>
      </c>
      <c r="E186">
        <v>48.837000000000003</v>
      </c>
      <c r="F186">
        <v>52.8</v>
      </c>
      <c r="G186">
        <v>197.09</v>
      </c>
      <c r="H186">
        <v>97.454999999999998</v>
      </c>
      <c r="I186">
        <v>106.61</v>
      </c>
      <c r="J186">
        <v>225.35</v>
      </c>
      <c r="K186">
        <v>0.44735999999999998</v>
      </c>
      <c r="L186">
        <v>1.8131999999999999E-5</v>
      </c>
      <c r="M186">
        <v>3.1591000000000001E-2</v>
      </c>
      <c r="N186" t="s">
        <v>238</v>
      </c>
    </row>
    <row r="187" spans="1:14">
      <c r="A187">
        <v>484.2</v>
      </c>
      <c r="B187">
        <v>6</v>
      </c>
      <c r="C187">
        <v>12.742000000000001</v>
      </c>
      <c r="D187">
        <v>7.8478999999999993E-2</v>
      </c>
      <c r="E187">
        <v>48.819000000000003</v>
      </c>
      <c r="F187">
        <v>52.777000000000001</v>
      </c>
      <c r="G187">
        <v>196.33</v>
      </c>
      <c r="H187">
        <v>97.483999999999995</v>
      </c>
      <c r="I187">
        <v>106.72</v>
      </c>
      <c r="J187">
        <v>225.1</v>
      </c>
      <c r="K187">
        <v>0.44740000000000002</v>
      </c>
      <c r="L187">
        <v>1.8150000000000001E-5</v>
      </c>
      <c r="M187">
        <v>3.1649999999999998E-2</v>
      </c>
      <c r="N187" t="s">
        <v>238</v>
      </c>
    </row>
    <row r="188" spans="1:14">
      <c r="A188">
        <v>484.2</v>
      </c>
      <c r="B188">
        <v>6.5</v>
      </c>
      <c r="C188">
        <v>13.824</v>
      </c>
      <c r="D188">
        <v>7.2338E-2</v>
      </c>
      <c r="E188">
        <v>48.801000000000002</v>
      </c>
      <c r="F188">
        <v>52.753</v>
      </c>
      <c r="G188">
        <v>195.63</v>
      </c>
      <c r="H188">
        <v>97.512</v>
      </c>
      <c r="I188">
        <v>106.83</v>
      </c>
      <c r="J188">
        <v>224.86</v>
      </c>
      <c r="K188">
        <v>0.44742999999999999</v>
      </c>
      <c r="L188">
        <v>1.8168E-5</v>
      </c>
      <c r="M188">
        <v>3.1709000000000001E-2</v>
      </c>
      <c r="N188" t="s">
        <v>238</v>
      </c>
    </row>
    <row r="189" spans="1:14">
      <c r="A189">
        <v>484.2</v>
      </c>
      <c r="B189">
        <v>7</v>
      </c>
      <c r="C189">
        <v>14.909000000000001</v>
      </c>
      <c r="D189">
        <v>6.7073999999999995E-2</v>
      </c>
      <c r="E189">
        <v>48.783000000000001</v>
      </c>
      <c r="F189">
        <v>52.728999999999999</v>
      </c>
      <c r="G189">
        <v>194.98</v>
      </c>
      <c r="H189">
        <v>97.54</v>
      </c>
      <c r="I189">
        <v>106.94</v>
      </c>
      <c r="J189">
        <v>224.62</v>
      </c>
      <c r="K189">
        <v>0.44746999999999998</v>
      </c>
      <c r="L189">
        <v>1.8187000000000001E-5</v>
      </c>
      <c r="M189">
        <v>3.1767999999999998E-2</v>
      </c>
      <c r="N189" t="s">
        <v>238</v>
      </c>
    </row>
    <row r="190" spans="1:14">
      <c r="A190">
        <v>484.2</v>
      </c>
      <c r="B190">
        <v>7.5</v>
      </c>
      <c r="C190">
        <v>15.997</v>
      </c>
      <c r="D190">
        <v>6.2510999999999997E-2</v>
      </c>
      <c r="E190">
        <v>48.765000000000001</v>
      </c>
      <c r="F190">
        <v>52.704999999999998</v>
      </c>
      <c r="G190">
        <v>194.37</v>
      </c>
      <c r="H190">
        <v>97.569000000000003</v>
      </c>
      <c r="I190">
        <v>107.05</v>
      </c>
      <c r="J190">
        <v>224.38</v>
      </c>
      <c r="K190">
        <v>0.44749</v>
      </c>
      <c r="L190">
        <v>1.8204999999999999E-5</v>
      </c>
      <c r="M190">
        <v>3.1827000000000001E-2</v>
      </c>
      <c r="N190" t="s">
        <v>238</v>
      </c>
    </row>
    <row r="191" spans="1:14">
      <c r="A191">
        <v>484.2</v>
      </c>
      <c r="B191">
        <v>8</v>
      </c>
      <c r="C191">
        <v>17.088000000000001</v>
      </c>
      <c r="D191">
        <v>5.8519000000000002E-2</v>
      </c>
      <c r="E191">
        <v>48.746000000000002</v>
      </c>
      <c r="F191">
        <v>52.680999999999997</v>
      </c>
      <c r="G191">
        <v>193.79</v>
      </c>
      <c r="H191">
        <v>97.596999999999994</v>
      </c>
      <c r="I191">
        <v>107.16</v>
      </c>
      <c r="J191">
        <v>224.14</v>
      </c>
      <c r="K191">
        <v>0.44751999999999997</v>
      </c>
      <c r="L191">
        <v>1.8224E-5</v>
      </c>
      <c r="M191">
        <v>3.1885999999999998E-2</v>
      </c>
      <c r="N191" t="s">
        <v>238</v>
      </c>
    </row>
    <row r="192" spans="1:14">
      <c r="A192">
        <v>484.2</v>
      </c>
      <c r="B192">
        <v>8.5</v>
      </c>
      <c r="C192">
        <v>18.183</v>
      </c>
      <c r="D192">
        <v>5.4996999999999997E-2</v>
      </c>
      <c r="E192">
        <v>48.728000000000002</v>
      </c>
      <c r="F192">
        <v>52.656999999999996</v>
      </c>
      <c r="G192">
        <v>193.25</v>
      </c>
      <c r="H192">
        <v>97.626000000000005</v>
      </c>
      <c r="I192">
        <v>107.27</v>
      </c>
      <c r="J192">
        <v>223.9</v>
      </c>
      <c r="K192">
        <v>0.44753999999999999</v>
      </c>
      <c r="L192">
        <v>1.8243000000000001E-5</v>
      </c>
      <c r="M192">
        <v>3.1944E-2</v>
      </c>
      <c r="N192" t="s">
        <v>238</v>
      </c>
    </row>
    <row r="193" spans="1:14">
      <c r="A193">
        <v>484.2</v>
      </c>
      <c r="B193">
        <v>9</v>
      </c>
      <c r="C193">
        <v>19.28</v>
      </c>
      <c r="D193">
        <v>5.1866000000000002E-2</v>
      </c>
      <c r="E193">
        <v>48.71</v>
      </c>
      <c r="F193">
        <v>52.633000000000003</v>
      </c>
      <c r="G193">
        <v>192.74</v>
      </c>
      <c r="H193">
        <v>97.653999999999996</v>
      </c>
      <c r="I193">
        <v>107.39</v>
      </c>
      <c r="J193">
        <v>223.66</v>
      </c>
      <c r="K193">
        <v>0.44755</v>
      </c>
      <c r="L193">
        <v>1.8263000000000001E-5</v>
      </c>
      <c r="M193">
        <v>3.2002999999999997E-2</v>
      </c>
      <c r="N193" t="s">
        <v>238</v>
      </c>
    </row>
    <row r="194" spans="1:14">
      <c r="A194">
        <v>484.2</v>
      </c>
      <c r="B194">
        <v>9.5</v>
      </c>
      <c r="C194">
        <v>20.381</v>
      </c>
      <c r="D194">
        <v>4.9064999999999998E-2</v>
      </c>
      <c r="E194">
        <v>48.691000000000003</v>
      </c>
      <c r="F194">
        <v>52.609000000000002</v>
      </c>
      <c r="G194">
        <v>192.25</v>
      </c>
      <c r="H194">
        <v>97.682000000000002</v>
      </c>
      <c r="I194">
        <v>107.5</v>
      </c>
      <c r="J194">
        <v>223.42</v>
      </c>
      <c r="K194">
        <v>0.44756000000000001</v>
      </c>
      <c r="L194">
        <v>1.8281999999999999E-5</v>
      </c>
      <c r="M194">
        <v>3.2060999999999999E-2</v>
      </c>
      <c r="N194" t="s">
        <v>238</v>
      </c>
    </row>
    <row r="195" spans="1:14">
      <c r="A195">
        <v>484.2</v>
      </c>
      <c r="B195">
        <v>10</v>
      </c>
      <c r="C195">
        <v>21.484999999999999</v>
      </c>
      <c r="D195">
        <v>4.6544000000000002E-2</v>
      </c>
      <c r="E195">
        <v>48.673000000000002</v>
      </c>
      <c r="F195">
        <v>52.585000000000001</v>
      </c>
      <c r="G195">
        <v>191.78</v>
      </c>
      <c r="H195">
        <v>97.71</v>
      </c>
      <c r="I195">
        <v>107.61</v>
      </c>
      <c r="J195">
        <v>223.18</v>
      </c>
      <c r="K195">
        <v>0.44757000000000002</v>
      </c>
      <c r="L195">
        <v>1.8301999999999999E-5</v>
      </c>
      <c r="M195">
        <v>3.2119000000000002E-2</v>
      </c>
      <c r="N195" t="s">
        <v>238</v>
      </c>
    </row>
    <row r="196" spans="1:14">
      <c r="A196">
        <v>518.79</v>
      </c>
      <c r="B196">
        <v>1</v>
      </c>
      <c r="C196">
        <v>1.9524999999999999</v>
      </c>
      <c r="D196">
        <v>0.51217000000000001</v>
      </c>
      <c r="E196">
        <v>52.433999999999997</v>
      </c>
      <c r="F196">
        <v>56.738</v>
      </c>
      <c r="G196">
        <v>219.03</v>
      </c>
      <c r="H196">
        <v>101.2</v>
      </c>
      <c r="I196">
        <v>109.64</v>
      </c>
      <c r="J196">
        <v>235.31</v>
      </c>
      <c r="K196">
        <v>0.37174000000000001</v>
      </c>
      <c r="L196" t="s">
        <v>239</v>
      </c>
      <c r="M196" t="s">
        <v>239</v>
      </c>
      <c r="N196" t="s">
        <v>238</v>
      </c>
    </row>
    <row r="197" spans="1:14">
      <c r="A197">
        <v>518.79</v>
      </c>
      <c r="B197">
        <v>1.5</v>
      </c>
      <c r="C197">
        <v>2.9318</v>
      </c>
      <c r="D197">
        <v>0.34107999999999999</v>
      </c>
      <c r="E197">
        <v>52.417999999999999</v>
      </c>
      <c r="F197">
        <v>56.718000000000004</v>
      </c>
      <c r="G197">
        <v>215.63</v>
      </c>
      <c r="H197">
        <v>101.23</v>
      </c>
      <c r="I197">
        <v>109.72</v>
      </c>
      <c r="J197">
        <v>235.12</v>
      </c>
      <c r="K197">
        <v>0.37169999999999997</v>
      </c>
      <c r="L197" t="s">
        <v>239</v>
      </c>
      <c r="M197" t="s">
        <v>239</v>
      </c>
      <c r="N197" t="s">
        <v>238</v>
      </c>
    </row>
    <row r="198" spans="1:14">
      <c r="A198">
        <v>518.79</v>
      </c>
      <c r="B198">
        <v>2</v>
      </c>
      <c r="C198">
        <v>3.9131999999999998</v>
      </c>
      <c r="D198">
        <v>0.25553999999999999</v>
      </c>
      <c r="E198">
        <v>52.402000000000001</v>
      </c>
      <c r="F198">
        <v>56.697000000000003</v>
      </c>
      <c r="G198">
        <v>213.21</v>
      </c>
      <c r="H198">
        <v>101.25</v>
      </c>
      <c r="I198">
        <v>109.81</v>
      </c>
      <c r="J198">
        <v>234.94</v>
      </c>
      <c r="K198">
        <v>0.37164999999999998</v>
      </c>
      <c r="L198" t="s">
        <v>239</v>
      </c>
      <c r="M198" t="s">
        <v>239</v>
      </c>
      <c r="N198" t="s">
        <v>238</v>
      </c>
    </row>
    <row r="199" spans="1:14">
      <c r="A199">
        <v>518.79</v>
      </c>
      <c r="B199">
        <v>2.5</v>
      </c>
      <c r="C199">
        <v>4.8967000000000001</v>
      </c>
      <c r="D199">
        <v>0.20422000000000001</v>
      </c>
      <c r="E199">
        <v>52.386000000000003</v>
      </c>
      <c r="F199">
        <v>56.677</v>
      </c>
      <c r="G199">
        <v>211.32</v>
      </c>
      <c r="H199">
        <v>101.27</v>
      </c>
      <c r="I199">
        <v>109.89</v>
      </c>
      <c r="J199">
        <v>234.76</v>
      </c>
      <c r="K199">
        <v>0.37159999999999999</v>
      </c>
      <c r="L199" t="s">
        <v>239</v>
      </c>
      <c r="M199" t="s">
        <v>239</v>
      </c>
      <c r="N199" t="s">
        <v>238</v>
      </c>
    </row>
    <row r="200" spans="1:14">
      <c r="A200">
        <v>518.79</v>
      </c>
      <c r="B200">
        <v>3</v>
      </c>
      <c r="C200">
        <v>5.8822999999999999</v>
      </c>
      <c r="D200">
        <v>0.17</v>
      </c>
      <c r="E200">
        <v>52.37</v>
      </c>
      <c r="F200">
        <v>56.655999999999999</v>
      </c>
      <c r="G200">
        <v>209.77</v>
      </c>
      <c r="H200">
        <v>101.29</v>
      </c>
      <c r="I200">
        <v>109.98</v>
      </c>
      <c r="J200">
        <v>234.57</v>
      </c>
      <c r="K200">
        <v>0.37154999999999999</v>
      </c>
      <c r="L200" t="s">
        <v>239</v>
      </c>
      <c r="M200" t="s">
        <v>239</v>
      </c>
      <c r="N200" t="s">
        <v>238</v>
      </c>
    </row>
    <row r="201" spans="1:14">
      <c r="A201">
        <v>518.79</v>
      </c>
      <c r="B201">
        <v>3.5</v>
      </c>
      <c r="C201">
        <v>6.87</v>
      </c>
      <c r="D201">
        <v>0.14555999999999999</v>
      </c>
      <c r="E201">
        <v>52.353999999999999</v>
      </c>
      <c r="F201">
        <v>56.636000000000003</v>
      </c>
      <c r="G201">
        <v>208.46</v>
      </c>
      <c r="H201">
        <v>101.31</v>
      </c>
      <c r="I201">
        <v>110.06</v>
      </c>
      <c r="J201">
        <v>234.39</v>
      </c>
      <c r="K201">
        <v>0.3715</v>
      </c>
      <c r="L201" t="s">
        <v>239</v>
      </c>
      <c r="M201" t="s">
        <v>239</v>
      </c>
      <c r="N201" t="s">
        <v>238</v>
      </c>
    </row>
    <row r="202" spans="1:14">
      <c r="A202">
        <v>518.79</v>
      </c>
      <c r="B202">
        <v>4</v>
      </c>
      <c r="C202">
        <v>7.8597000000000001</v>
      </c>
      <c r="D202">
        <v>0.12723000000000001</v>
      </c>
      <c r="E202">
        <v>52.338000000000001</v>
      </c>
      <c r="F202">
        <v>56.615000000000002</v>
      </c>
      <c r="G202">
        <v>207.32</v>
      </c>
      <c r="H202">
        <v>101.34</v>
      </c>
      <c r="I202">
        <v>110.15</v>
      </c>
      <c r="J202">
        <v>234.21</v>
      </c>
      <c r="K202">
        <v>0.37143999999999999</v>
      </c>
      <c r="L202" t="s">
        <v>239</v>
      </c>
      <c r="M202" t="s">
        <v>239</v>
      </c>
      <c r="N202" t="s">
        <v>238</v>
      </c>
    </row>
    <row r="203" spans="1:14">
      <c r="A203">
        <v>518.79</v>
      </c>
      <c r="B203">
        <v>4.5</v>
      </c>
      <c r="C203">
        <v>8.8515999999999995</v>
      </c>
      <c r="D203">
        <v>0.11297</v>
      </c>
      <c r="E203">
        <v>52.322000000000003</v>
      </c>
      <c r="F203">
        <v>56.594999999999999</v>
      </c>
      <c r="G203">
        <v>206.31</v>
      </c>
      <c r="H203">
        <v>101.36</v>
      </c>
      <c r="I203">
        <v>110.24</v>
      </c>
      <c r="J203">
        <v>234.03</v>
      </c>
      <c r="K203">
        <v>0.37136999999999998</v>
      </c>
      <c r="L203" t="s">
        <v>239</v>
      </c>
      <c r="M203" t="s">
        <v>239</v>
      </c>
      <c r="N203" t="s">
        <v>238</v>
      </c>
    </row>
    <row r="204" spans="1:14">
      <c r="A204">
        <v>518.79</v>
      </c>
      <c r="B204">
        <v>5</v>
      </c>
      <c r="C204">
        <v>9.8454999999999995</v>
      </c>
      <c r="D204">
        <v>0.10156999999999999</v>
      </c>
      <c r="E204">
        <v>52.305999999999997</v>
      </c>
      <c r="F204">
        <v>56.573999999999998</v>
      </c>
      <c r="G204">
        <v>205.4</v>
      </c>
      <c r="H204">
        <v>101.38</v>
      </c>
      <c r="I204">
        <v>110.32</v>
      </c>
      <c r="J204">
        <v>233.84</v>
      </c>
      <c r="K204">
        <v>0.37130999999999997</v>
      </c>
      <c r="L204" t="s">
        <v>239</v>
      </c>
      <c r="M204" t="s">
        <v>239</v>
      </c>
      <c r="N204" t="s">
        <v>238</v>
      </c>
    </row>
    <row r="205" spans="1:14">
      <c r="A205">
        <v>518.79</v>
      </c>
      <c r="B205">
        <v>5.5</v>
      </c>
      <c r="C205">
        <v>10.842000000000001</v>
      </c>
      <c r="D205">
        <v>9.2238000000000001E-2</v>
      </c>
      <c r="E205">
        <v>52.290999999999997</v>
      </c>
      <c r="F205">
        <v>56.554000000000002</v>
      </c>
      <c r="G205">
        <v>204.58</v>
      </c>
      <c r="H205">
        <v>101.4</v>
      </c>
      <c r="I205">
        <v>110.41</v>
      </c>
      <c r="J205">
        <v>233.66</v>
      </c>
      <c r="K205">
        <v>0.37124000000000001</v>
      </c>
      <c r="L205" t="s">
        <v>239</v>
      </c>
      <c r="M205" t="s">
        <v>239</v>
      </c>
      <c r="N205" t="s">
        <v>238</v>
      </c>
    </row>
    <row r="206" spans="1:14">
      <c r="A206">
        <v>518.79</v>
      </c>
      <c r="B206">
        <v>6</v>
      </c>
      <c r="C206">
        <v>11.84</v>
      </c>
      <c r="D206">
        <v>8.4461999999999995E-2</v>
      </c>
      <c r="E206">
        <v>52.274999999999999</v>
      </c>
      <c r="F206">
        <v>56.533000000000001</v>
      </c>
      <c r="G206">
        <v>203.83</v>
      </c>
      <c r="H206">
        <v>101.42</v>
      </c>
      <c r="I206">
        <v>110.49</v>
      </c>
      <c r="J206">
        <v>233.48</v>
      </c>
      <c r="K206">
        <v>0.37117</v>
      </c>
      <c r="L206" t="s">
        <v>239</v>
      </c>
      <c r="M206" t="s">
        <v>239</v>
      </c>
      <c r="N206" t="s">
        <v>238</v>
      </c>
    </row>
    <row r="207" spans="1:14">
      <c r="A207">
        <v>518.79</v>
      </c>
      <c r="B207">
        <v>6.5</v>
      </c>
      <c r="C207">
        <v>12.84</v>
      </c>
      <c r="D207">
        <v>7.7882000000000007E-2</v>
      </c>
      <c r="E207">
        <v>52.259</v>
      </c>
      <c r="F207">
        <v>56.512999999999998</v>
      </c>
      <c r="G207">
        <v>203.13</v>
      </c>
      <c r="H207">
        <v>101.45</v>
      </c>
      <c r="I207">
        <v>110.58</v>
      </c>
      <c r="J207">
        <v>233.3</v>
      </c>
      <c r="K207">
        <v>0.37108999999999998</v>
      </c>
      <c r="L207" t="s">
        <v>239</v>
      </c>
      <c r="M207" t="s">
        <v>239</v>
      </c>
      <c r="N207" t="s">
        <v>238</v>
      </c>
    </row>
    <row r="208" spans="1:14">
      <c r="A208">
        <v>518.79</v>
      </c>
      <c r="B208">
        <v>7</v>
      </c>
      <c r="C208">
        <v>13.842000000000001</v>
      </c>
      <c r="D208">
        <v>7.2242000000000001E-2</v>
      </c>
      <c r="E208">
        <v>52.243000000000002</v>
      </c>
      <c r="F208">
        <v>56.491999999999997</v>
      </c>
      <c r="G208">
        <v>202.48</v>
      </c>
      <c r="H208">
        <v>101.47</v>
      </c>
      <c r="I208">
        <v>110.67</v>
      </c>
      <c r="J208">
        <v>233.12</v>
      </c>
      <c r="K208">
        <v>0.37101000000000001</v>
      </c>
      <c r="L208" t="s">
        <v>239</v>
      </c>
      <c r="M208" t="s">
        <v>239</v>
      </c>
      <c r="N208" t="s">
        <v>238</v>
      </c>
    </row>
    <row r="209" spans="1:14">
      <c r="A209">
        <v>518.79</v>
      </c>
      <c r="B209">
        <v>7.5</v>
      </c>
      <c r="C209">
        <v>14.847</v>
      </c>
      <c r="D209">
        <v>6.7353999999999997E-2</v>
      </c>
      <c r="E209">
        <v>52.226999999999997</v>
      </c>
      <c r="F209">
        <v>56.472000000000001</v>
      </c>
      <c r="G209">
        <v>201.88</v>
      </c>
      <c r="H209">
        <v>101.49</v>
      </c>
      <c r="I209">
        <v>110.76</v>
      </c>
      <c r="J209">
        <v>232.94</v>
      </c>
      <c r="K209">
        <v>0.37092999999999998</v>
      </c>
      <c r="L209" t="s">
        <v>239</v>
      </c>
      <c r="M209" t="s">
        <v>239</v>
      </c>
      <c r="N209" t="s">
        <v>238</v>
      </c>
    </row>
    <row r="210" spans="1:14">
      <c r="A210">
        <v>518.79</v>
      </c>
      <c r="B210">
        <v>8</v>
      </c>
      <c r="C210">
        <v>15.853999999999999</v>
      </c>
      <c r="D210">
        <v>6.3076999999999994E-2</v>
      </c>
      <c r="E210">
        <v>52.21</v>
      </c>
      <c r="F210">
        <v>56.451000000000001</v>
      </c>
      <c r="G210">
        <v>201.31</v>
      </c>
      <c r="H210">
        <v>101.51</v>
      </c>
      <c r="I210">
        <v>110.85</v>
      </c>
      <c r="J210">
        <v>232.77</v>
      </c>
      <c r="K210">
        <v>0.37085000000000001</v>
      </c>
      <c r="L210" t="s">
        <v>239</v>
      </c>
      <c r="M210" t="s">
        <v>239</v>
      </c>
      <c r="N210" t="s">
        <v>238</v>
      </c>
    </row>
    <row r="211" spans="1:14">
      <c r="A211">
        <v>518.79</v>
      </c>
      <c r="B211">
        <v>8.5</v>
      </c>
      <c r="C211">
        <v>16.861999999999998</v>
      </c>
      <c r="D211">
        <v>5.9304000000000003E-2</v>
      </c>
      <c r="E211">
        <v>52.194000000000003</v>
      </c>
      <c r="F211">
        <v>56.430999999999997</v>
      </c>
      <c r="G211">
        <v>200.78</v>
      </c>
      <c r="H211">
        <v>101.53</v>
      </c>
      <c r="I211">
        <v>110.93</v>
      </c>
      <c r="J211">
        <v>232.59</v>
      </c>
      <c r="K211">
        <v>0.37075999999999998</v>
      </c>
      <c r="L211" t="s">
        <v>239</v>
      </c>
      <c r="M211" t="s">
        <v>239</v>
      </c>
      <c r="N211" t="s">
        <v>238</v>
      </c>
    </row>
    <row r="212" spans="1:14">
      <c r="A212">
        <v>518.79</v>
      </c>
      <c r="B212">
        <v>9</v>
      </c>
      <c r="C212">
        <v>17.873000000000001</v>
      </c>
      <c r="D212">
        <v>5.595E-2</v>
      </c>
      <c r="E212">
        <v>52.177999999999997</v>
      </c>
      <c r="F212">
        <v>56.41</v>
      </c>
      <c r="G212">
        <v>200.27</v>
      </c>
      <c r="H212">
        <v>101.56</v>
      </c>
      <c r="I212">
        <v>111.02</v>
      </c>
      <c r="J212">
        <v>232.41</v>
      </c>
      <c r="K212">
        <v>0.37065999999999999</v>
      </c>
      <c r="L212" t="s">
        <v>239</v>
      </c>
      <c r="M212" t="s">
        <v>239</v>
      </c>
      <c r="N212" t="s">
        <v>238</v>
      </c>
    </row>
    <row r="213" spans="1:14">
      <c r="A213">
        <v>518.79</v>
      </c>
      <c r="B213">
        <v>9.5</v>
      </c>
      <c r="C213">
        <v>18.885999999999999</v>
      </c>
      <c r="D213">
        <v>5.2949000000000003E-2</v>
      </c>
      <c r="E213">
        <v>52.161999999999999</v>
      </c>
      <c r="F213">
        <v>56.39</v>
      </c>
      <c r="G213">
        <v>199.79</v>
      </c>
      <c r="H213">
        <v>101.58</v>
      </c>
      <c r="I213">
        <v>111.11</v>
      </c>
      <c r="J213">
        <v>232.23</v>
      </c>
      <c r="K213">
        <v>0.37057000000000001</v>
      </c>
      <c r="L213" t="s">
        <v>239</v>
      </c>
      <c r="M213" t="s">
        <v>239</v>
      </c>
      <c r="N213" t="s">
        <v>238</v>
      </c>
    </row>
    <row r="214" spans="1:14">
      <c r="A214">
        <v>518.79</v>
      </c>
      <c r="B214">
        <v>10</v>
      </c>
      <c r="C214">
        <v>19.901</v>
      </c>
      <c r="D214">
        <v>5.0248000000000001E-2</v>
      </c>
      <c r="E214">
        <v>52.146000000000001</v>
      </c>
      <c r="F214">
        <v>56.369</v>
      </c>
      <c r="G214">
        <v>199.33</v>
      </c>
      <c r="H214">
        <v>101.6</v>
      </c>
      <c r="I214">
        <v>111.2</v>
      </c>
      <c r="J214">
        <v>232.06</v>
      </c>
      <c r="K214">
        <v>0.37047000000000002</v>
      </c>
      <c r="L214" t="s">
        <v>239</v>
      </c>
      <c r="M214" t="s">
        <v>239</v>
      </c>
      <c r="N214" t="s">
        <v>238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93DD9-009E-401A-A238-9A59936003C2}">
  <dimension ref="A1:N138"/>
  <sheetViews>
    <sheetView workbookViewId="0"/>
  </sheetViews>
  <sheetFormatPr defaultRowHeight="15"/>
  <sheetData>
    <row r="1" spans="1:14">
      <c r="A1" t="s">
        <v>223</v>
      </c>
      <c r="B1" t="s">
        <v>224</v>
      </c>
      <c r="C1" t="s">
        <v>225</v>
      </c>
      <c r="D1" t="s">
        <v>226</v>
      </c>
      <c r="E1" t="s">
        <v>227</v>
      </c>
      <c r="F1" t="s">
        <v>228</v>
      </c>
      <c r="G1" t="s">
        <v>229</v>
      </c>
      <c r="H1" t="s">
        <v>230</v>
      </c>
      <c r="I1" t="s">
        <v>231</v>
      </c>
      <c r="J1" t="s">
        <v>232</v>
      </c>
      <c r="K1" t="s">
        <v>233</v>
      </c>
      <c r="L1" t="s">
        <v>234</v>
      </c>
      <c r="M1" t="s">
        <v>235</v>
      </c>
      <c r="N1" t="s">
        <v>236</v>
      </c>
    </row>
    <row r="2" spans="1:14">
      <c r="A2">
        <v>205.13</v>
      </c>
      <c r="B2">
        <v>1</v>
      </c>
      <c r="C2">
        <v>1319.6</v>
      </c>
      <c r="D2">
        <v>7.5783000000000003E-4</v>
      </c>
      <c r="E2">
        <v>11.965999999999999</v>
      </c>
      <c r="F2">
        <v>11.974</v>
      </c>
      <c r="G2">
        <v>66.38</v>
      </c>
      <c r="H2">
        <v>75.263999999999996</v>
      </c>
      <c r="I2">
        <v>114.15</v>
      </c>
      <c r="J2">
        <v>1071.5999999999999</v>
      </c>
      <c r="K2">
        <v>-4.5116000000000003E-2</v>
      </c>
      <c r="L2">
        <v>7.7612999999999998E-4</v>
      </c>
      <c r="M2">
        <v>0.11695</v>
      </c>
      <c r="N2" t="s">
        <v>237</v>
      </c>
    </row>
    <row r="3" spans="1:14">
      <c r="A3">
        <v>205.13</v>
      </c>
      <c r="B3">
        <v>1.5</v>
      </c>
      <c r="C3">
        <v>1319.6</v>
      </c>
      <c r="D3">
        <v>7.5779000000000005E-4</v>
      </c>
      <c r="E3">
        <v>11.965</v>
      </c>
      <c r="F3">
        <v>11.976000000000001</v>
      </c>
      <c r="G3">
        <v>66.373999999999995</v>
      </c>
      <c r="H3">
        <v>75.265000000000001</v>
      </c>
      <c r="I3">
        <v>114.15</v>
      </c>
      <c r="J3">
        <v>1071.9000000000001</v>
      </c>
      <c r="K3">
        <v>-4.5123000000000003E-2</v>
      </c>
      <c r="L3">
        <v>7.7649000000000001E-4</v>
      </c>
      <c r="M3">
        <v>0.11695999999999999</v>
      </c>
      <c r="N3" t="s">
        <v>237</v>
      </c>
    </row>
    <row r="4" spans="1:14">
      <c r="A4">
        <v>205.13</v>
      </c>
      <c r="B4">
        <v>2</v>
      </c>
      <c r="C4">
        <v>1319.7</v>
      </c>
      <c r="D4">
        <v>7.5774999999999996E-4</v>
      </c>
      <c r="E4">
        <v>11.964</v>
      </c>
      <c r="F4">
        <v>11.978999999999999</v>
      </c>
      <c r="G4">
        <v>66.367999999999995</v>
      </c>
      <c r="H4">
        <v>75.266999999999996</v>
      </c>
      <c r="I4">
        <v>114.14</v>
      </c>
      <c r="J4">
        <v>1072.0999999999999</v>
      </c>
      <c r="K4">
        <v>-4.5130000000000003E-2</v>
      </c>
      <c r="L4">
        <v>7.7685999999999999E-4</v>
      </c>
      <c r="M4">
        <v>0.11698</v>
      </c>
      <c r="N4" t="s">
        <v>237</v>
      </c>
    </row>
    <row r="5" spans="1:14">
      <c r="A5">
        <v>205.13</v>
      </c>
      <c r="B5">
        <v>2.5</v>
      </c>
      <c r="C5">
        <v>1319.8</v>
      </c>
      <c r="D5">
        <v>7.5770999999999998E-4</v>
      </c>
      <c r="E5">
        <v>11.962</v>
      </c>
      <c r="F5">
        <v>11.981</v>
      </c>
      <c r="G5">
        <v>66.361999999999995</v>
      </c>
      <c r="H5">
        <v>75.269000000000005</v>
      </c>
      <c r="I5">
        <v>114.14</v>
      </c>
      <c r="J5">
        <v>1072.4000000000001</v>
      </c>
      <c r="K5">
        <v>-4.5136000000000003E-2</v>
      </c>
      <c r="L5">
        <v>7.7722000000000002E-4</v>
      </c>
      <c r="M5">
        <v>0.11700000000000001</v>
      </c>
      <c r="N5" t="s">
        <v>237</v>
      </c>
    </row>
    <row r="6" spans="1:14">
      <c r="A6">
        <v>205.13</v>
      </c>
      <c r="B6">
        <v>3</v>
      </c>
      <c r="C6">
        <v>1319.8</v>
      </c>
      <c r="D6">
        <v>7.5767E-4</v>
      </c>
      <c r="E6">
        <v>11.961</v>
      </c>
      <c r="F6">
        <v>11.984</v>
      </c>
      <c r="G6">
        <v>66.355999999999995</v>
      </c>
      <c r="H6">
        <v>75.271000000000001</v>
      </c>
      <c r="I6">
        <v>114.13</v>
      </c>
      <c r="J6">
        <v>1072.5999999999999</v>
      </c>
      <c r="K6">
        <v>-4.5143000000000003E-2</v>
      </c>
      <c r="L6">
        <v>7.7758000000000005E-4</v>
      </c>
      <c r="M6">
        <v>0.11701</v>
      </c>
      <c r="N6" t="s">
        <v>237</v>
      </c>
    </row>
    <row r="7" spans="1:14">
      <c r="A7">
        <v>205.13</v>
      </c>
      <c r="B7">
        <v>3.5</v>
      </c>
      <c r="C7">
        <v>1319.9</v>
      </c>
      <c r="D7">
        <v>7.5763999999999996E-4</v>
      </c>
      <c r="E7">
        <v>11.96</v>
      </c>
      <c r="F7">
        <v>11.986000000000001</v>
      </c>
      <c r="G7">
        <v>66.349999999999994</v>
      </c>
      <c r="H7">
        <v>75.272000000000006</v>
      </c>
      <c r="I7">
        <v>114.13</v>
      </c>
      <c r="J7">
        <v>1072.8</v>
      </c>
      <c r="K7">
        <v>-4.5150000000000003E-2</v>
      </c>
      <c r="L7">
        <v>7.7793999999999997E-4</v>
      </c>
      <c r="M7">
        <v>0.11703</v>
      </c>
      <c r="N7" t="s">
        <v>237</v>
      </c>
    </row>
    <row r="8" spans="1:14">
      <c r="A8">
        <v>205.13</v>
      </c>
      <c r="B8">
        <v>4</v>
      </c>
      <c r="C8">
        <v>1320</v>
      </c>
      <c r="D8">
        <v>7.5759999999999998E-4</v>
      </c>
      <c r="E8">
        <v>11.959</v>
      </c>
      <c r="F8">
        <v>11.989000000000001</v>
      </c>
      <c r="G8">
        <v>66.343999999999994</v>
      </c>
      <c r="H8">
        <v>75.274000000000001</v>
      </c>
      <c r="I8">
        <v>114.12</v>
      </c>
      <c r="J8">
        <v>1073.0999999999999</v>
      </c>
      <c r="K8">
        <v>-4.5157000000000003E-2</v>
      </c>
      <c r="L8">
        <v>7.7831000000000005E-4</v>
      </c>
      <c r="M8">
        <v>0.11705</v>
      </c>
      <c r="N8" t="s">
        <v>237</v>
      </c>
    </row>
    <row r="9" spans="1:14">
      <c r="A9">
        <v>205.13</v>
      </c>
      <c r="B9">
        <v>4.5</v>
      </c>
      <c r="C9">
        <v>1320</v>
      </c>
      <c r="D9">
        <v>7.5756E-4</v>
      </c>
      <c r="E9">
        <v>11.957000000000001</v>
      </c>
      <c r="F9">
        <v>11.992000000000001</v>
      </c>
      <c r="G9">
        <v>66.337999999999994</v>
      </c>
      <c r="H9">
        <v>75.275999999999996</v>
      </c>
      <c r="I9">
        <v>114.12</v>
      </c>
      <c r="J9">
        <v>1073.3</v>
      </c>
      <c r="K9">
        <v>-4.5163000000000002E-2</v>
      </c>
      <c r="L9">
        <v>7.7866999999999997E-4</v>
      </c>
      <c r="M9">
        <v>0.11706</v>
      </c>
      <c r="N9" t="s">
        <v>237</v>
      </c>
    </row>
    <row r="10" spans="1:14">
      <c r="A10">
        <v>205.13</v>
      </c>
      <c r="B10">
        <v>5</v>
      </c>
      <c r="C10">
        <v>1320.1</v>
      </c>
      <c r="D10">
        <v>7.5752000000000002E-4</v>
      </c>
      <c r="E10">
        <v>11.956</v>
      </c>
      <c r="F10">
        <v>11.994</v>
      </c>
      <c r="G10">
        <v>66.331999999999994</v>
      </c>
      <c r="H10">
        <v>75.277000000000001</v>
      </c>
      <c r="I10">
        <v>114.11</v>
      </c>
      <c r="J10">
        <v>1073.5999999999999</v>
      </c>
      <c r="K10">
        <v>-4.5170000000000002E-2</v>
      </c>
      <c r="L10">
        <v>7.7903E-4</v>
      </c>
      <c r="M10">
        <v>0.11708</v>
      </c>
      <c r="N10" t="s">
        <v>237</v>
      </c>
    </row>
    <row r="11" spans="1:14">
      <c r="A11">
        <v>205.13</v>
      </c>
      <c r="B11">
        <v>5.5</v>
      </c>
      <c r="C11">
        <v>1320.2</v>
      </c>
      <c r="D11">
        <v>7.5748999999999999E-4</v>
      </c>
      <c r="E11">
        <v>11.955</v>
      </c>
      <c r="F11">
        <v>11.997</v>
      </c>
      <c r="G11">
        <v>66.325999999999993</v>
      </c>
      <c r="H11">
        <v>75.278999999999996</v>
      </c>
      <c r="I11">
        <v>114.11</v>
      </c>
      <c r="J11">
        <v>1073.8</v>
      </c>
      <c r="K11">
        <v>-4.5177000000000002E-2</v>
      </c>
      <c r="L11">
        <v>7.7939000000000003E-4</v>
      </c>
      <c r="M11">
        <v>0.1171</v>
      </c>
      <c r="N11" t="s">
        <v>237</v>
      </c>
    </row>
    <row r="12" spans="1:14">
      <c r="A12">
        <v>205.13</v>
      </c>
      <c r="B12">
        <v>6</v>
      </c>
      <c r="C12">
        <v>1320.2</v>
      </c>
      <c r="D12">
        <v>7.5745000000000001E-4</v>
      </c>
      <c r="E12">
        <v>11.954000000000001</v>
      </c>
      <c r="F12">
        <v>11.999000000000001</v>
      </c>
      <c r="G12">
        <v>66.319999999999993</v>
      </c>
      <c r="H12">
        <v>75.281000000000006</v>
      </c>
      <c r="I12">
        <v>114.11</v>
      </c>
      <c r="J12">
        <v>1074.0999999999999</v>
      </c>
      <c r="K12">
        <v>-4.5184000000000002E-2</v>
      </c>
      <c r="L12">
        <v>7.7976E-4</v>
      </c>
      <c r="M12">
        <v>0.11711000000000001</v>
      </c>
      <c r="N12" t="s">
        <v>237</v>
      </c>
    </row>
    <row r="13" spans="1:14">
      <c r="A13">
        <v>205.13</v>
      </c>
      <c r="B13">
        <v>6.5</v>
      </c>
      <c r="C13">
        <v>1320.3</v>
      </c>
      <c r="D13">
        <v>7.5741000000000003E-4</v>
      </c>
      <c r="E13">
        <v>11.952</v>
      </c>
      <c r="F13">
        <v>12.002000000000001</v>
      </c>
      <c r="G13">
        <v>66.313999999999993</v>
      </c>
      <c r="H13">
        <v>75.281999999999996</v>
      </c>
      <c r="I13">
        <v>114.1</v>
      </c>
      <c r="J13">
        <v>1074.3</v>
      </c>
      <c r="K13">
        <v>-4.5190000000000001E-2</v>
      </c>
      <c r="L13">
        <v>7.8012000000000003E-4</v>
      </c>
      <c r="M13">
        <v>0.11713</v>
      </c>
      <c r="N13" t="s">
        <v>237</v>
      </c>
    </row>
    <row r="14" spans="1:14">
      <c r="A14">
        <v>205.13</v>
      </c>
      <c r="B14">
        <v>7</v>
      </c>
      <c r="C14">
        <v>1320.4</v>
      </c>
      <c r="D14">
        <v>7.5737000000000005E-4</v>
      </c>
      <c r="E14">
        <v>11.951000000000001</v>
      </c>
      <c r="F14">
        <v>12.005000000000001</v>
      </c>
      <c r="G14">
        <v>66.308000000000007</v>
      </c>
      <c r="H14">
        <v>75.284000000000006</v>
      </c>
      <c r="I14">
        <v>114.1</v>
      </c>
      <c r="J14">
        <v>1074.5999999999999</v>
      </c>
      <c r="K14">
        <v>-4.5197000000000001E-2</v>
      </c>
      <c r="L14">
        <v>7.8047999999999995E-4</v>
      </c>
      <c r="M14">
        <v>0.11715</v>
      </c>
      <c r="N14" t="s">
        <v>237</v>
      </c>
    </row>
    <row r="15" spans="1:14">
      <c r="A15">
        <v>205.13</v>
      </c>
      <c r="B15">
        <v>7.5</v>
      </c>
      <c r="C15">
        <v>1320.4</v>
      </c>
      <c r="D15">
        <v>7.5734000000000001E-4</v>
      </c>
      <c r="E15">
        <v>11.95</v>
      </c>
      <c r="F15">
        <v>12.007</v>
      </c>
      <c r="G15">
        <v>66.302000000000007</v>
      </c>
      <c r="H15">
        <v>75.286000000000001</v>
      </c>
      <c r="I15">
        <v>114.09</v>
      </c>
      <c r="J15">
        <v>1074.8</v>
      </c>
      <c r="K15">
        <v>-4.5204000000000001E-2</v>
      </c>
      <c r="L15">
        <v>7.8085000000000003E-4</v>
      </c>
      <c r="M15">
        <v>0.11716</v>
      </c>
      <c r="N15" t="s">
        <v>237</v>
      </c>
    </row>
    <row r="16" spans="1:14">
      <c r="A16">
        <v>205.13</v>
      </c>
      <c r="B16">
        <v>8</v>
      </c>
      <c r="C16">
        <v>1320.5</v>
      </c>
      <c r="D16">
        <v>7.5730000000000003E-4</v>
      </c>
      <c r="E16">
        <v>11.949</v>
      </c>
      <c r="F16">
        <v>12.01</v>
      </c>
      <c r="G16">
        <v>66.296000000000006</v>
      </c>
      <c r="H16">
        <v>75.287000000000006</v>
      </c>
      <c r="I16">
        <v>114.09</v>
      </c>
      <c r="J16">
        <v>1075</v>
      </c>
      <c r="K16">
        <v>-4.521E-2</v>
      </c>
      <c r="L16">
        <v>7.8120999999999996E-4</v>
      </c>
      <c r="M16">
        <v>0.11718000000000001</v>
      </c>
      <c r="N16" t="s">
        <v>237</v>
      </c>
    </row>
    <row r="17" spans="1:14">
      <c r="A17">
        <v>205.13</v>
      </c>
      <c r="B17">
        <v>8.5</v>
      </c>
      <c r="C17">
        <v>1320.6</v>
      </c>
      <c r="D17">
        <v>7.5726000000000005E-4</v>
      </c>
      <c r="E17">
        <v>11.948</v>
      </c>
      <c r="F17">
        <v>12.012</v>
      </c>
      <c r="G17">
        <v>66.290000000000006</v>
      </c>
      <c r="H17">
        <v>75.289000000000001</v>
      </c>
      <c r="I17">
        <v>114.08</v>
      </c>
      <c r="J17">
        <v>1075.3</v>
      </c>
      <c r="K17">
        <v>-4.5217E-2</v>
      </c>
      <c r="L17">
        <v>7.8156999999999999E-4</v>
      </c>
      <c r="M17">
        <v>0.1172</v>
      </c>
      <c r="N17" t="s">
        <v>237</v>
      </c>
    </row>
    <row r="18" spans="1:14">
      <c r="A18">
        <v>205.13</v>
      </c>
      <c r="B18">
        <v>9</v>
      </c>
      <c r="C18">
        <v>1320.6</v>
      </c>
      <c r="D18">
        <v>7.5721999999999996E-4</v>
      </c>
      <c r="E18">
        <v>11.946</v>
      </c>
      <c r="F18">
        <v>12.015000000000001</v>
      </c>
      <c r="G18">
        <v>66.284000000000006</v>
      </c>
      <c r="H18">
        <v>75.290999999999997</v>
      </c>
      <c r="I18">
        <v>114.08</v>
      </c>
      <c r="J18">
        <v>1075.5</v>
      </c>
      <c r="K18">
        <v>-4.5222999999999999E-2</v>
      </c>
      <c r="L18">
        <v>7.8193999999999996E-4</v>
      </c>
      <c r="M18">
        <v>0.11720999999999999</v>
      </c>
      <c r="N18" t="s">
        <v>237</v>
      </c>
    </row>
    <row r="19" spans="1:14">
      <c r="A19">
        <v>205.13</v>
      </c>
      <c r="B19">
        <v>9.5</v>
      </c>
      <c r="C19">
        <v>1320.7</v>
      </c>
      <c r="D19">
        <v>7.5717999999999998E-4</v>
      </c>
      <c r="E19">
        <v>11.945</v>
      </c>
      <c r="F19">
        <v>12.016999999999999</v>
      </c>
      <c r="G19">
        <v>66.278000000000006</v>
      </c>
      <c r="H19">
        <v>75.292000000000002</v>
      </c>
      <c r="I19">
        <v>114.08</v>
      </c>
      <c r="J19">
        <v>1075.8</v>
      </c>
      <c r="K19">
        <v>-4.5229999999999999E-2</v>
      </c>
      <c r="L19">
        <v>7.8229999999999999E-4</v>
      </c>
      <c r="M19">
        <v>0.11723</v>
      </c>
      <c r="N19" t="s">
        <v>237</v>
      </c>
    </row>
    <row r="20" spans="1:14">
      <c r="A20">
        <v>205.13</v>
      </c>
      <c r="B20">
        <v>10</v>
      </c>
      <c r="C20">
        <v>1320.7</v>
      </c>
      <c r="D20">
        <v>7.5715000000000005E-4</v>
      </c>
      <c r="E20">
        <v>11.944000000000001</v>
      </c>
      <c r="F20">
        <v>12.02</v>
      </c>
      <c r="G20">
        <v>66.272000000000006</v>
      </c>
      <c r="H20">
        <v>75.293999999999997</v>
      </c>
      <c r="I20">
        <v>114.07</v>
      </c>
      <c r="J20">
        <v>1076</v>
      </c>
      <c r="K20">
        <v>-4.5236999999999999E-2</v>
      </c>
      <c r="L20">
        <v>7.8266000000000002E-4</v>
      </c>
      <c r="M20">
        <v>0.11724999999999999</v>
      </c>
      <c r="N20" t="s">
        <v>237</v>
      </c>
    </row>
    <row r="21" spans="1:14">
      <c r="A21">
        <v>246.16</v>
      </c>
      <c r="B21">
        <v>1</v>
      </c>
      <c r="C21">
        <v>1232.5</v>
      </c>
      <c r="D21">
        <v>8.1138E-4</v>
      </c>
      <c r="E21">
        <v>16.768000000000001</v>
      </c>
      <c r="F21">
        <v>16.777000000000001</v>
      </c>
      <c r="G21">
        <v>87.706999999999994</v>
      </c>
      <c r="H21">
        <v>80.736999999999995</v>
      </c>
      <c r="I21">
        <v>120.39</v>
      </c>
      <c r="J21">
        <v>871.74</v>
      </c>
      <c r="K21">
        <v>-3.8162000000000001E-2</v>
      </c>
      <c r="L21">
        <v>4.2245999999999999E-4</v>
      </c>
      <c r="M21">
        <v>0.10092</v>
      </c>
      <c r="N21" t="s">
        <v>237</v>
      </c>
    </row>
    <row r="22" spans="1:14">
      <c r="A22">
        <v>246.16</v>
      </c>
      <c r="B22">
        <v>1.5</v>
      </c>
      <c r="C22">
        <v>1232.5999999999999</v>
      </c>
      <c r="D22">
        <v>8.1130999999999998E-4</v>
      </c>
      <c r="E22">
        <v>16.766999999999999</v>
      </c>
      <c r="F22">
        <v>16.779</v>
      </c>
      <c r="G22">
        <v>87.7</v>
      </c>
      <c r="H22">
        <v>80.738</v>
      </c>
      <c r="I22">
        <v>120.38</v>
      </c>
      <c r="J22">
        <v>872.05</v>
      </c>
      <c r="K22">
        <v>-3.8177999999999997E-2</v>
      </c>
      <c r="L22">
        <v>4.2266999999999999E-4</v>
      </c>
      <c r="M22">
        <v>0.10094</v>
      </c>
      <c r="N22" t="s">
        <v>237</v>
      </c>
    </row>
    <row r="23" spans="1:14">
      <c r="A23">
        <v>246.16</v>
      </c>
      <c r="B23">
        <v>2</v>
      </c>
      <c r="C23">
        <v>1232.7</v>
      </c>
      <c r="D23">
        <v>8.1125000000000001E-4</v>
      </c>
      <c r="E23">
        <v>16.765000000000001</v>
      </c>
      <c r="F23">
        <v>16.780999999999999</v>
      </c>
      <c r="G23">
        <v>87.692999999999998</v>
      </c>
      <c r="H23">
        <v>80.739000000000004</v>
      </c>
      <c r="I23">
        <v>120.37</v>
      </c>
      <c r="J23">
        <v>872.37</v>
      </c>
      <c r="K23">
        <v>-3.8193999999999999E-2</v>
      </c>
      <c r="L23">
        <v>4.2288999999999998E-4</v>
      </c>
      <c r="M23">
        <v>0.10095999999999999</v>
      </c>
      <c r="N23" t="s">
        <v>237</v>
      </c>
    </row>
    <row r="24" spans="1:14">
      <c r="A24">
        <v>246.16</v>
      </c>
      <c r="B24">
        <v>2.5</v>
      </c>
      <c r="C24">
        <v>1232.8</v>
      </c>
      <c r="D24">
        <v>8.1119000000000004E-4</v>
      </c>
      <c r="E24">
        <v>16.763000000000002</v>
      </c>
      <c r="F24">
        <v>16.783999999999999</v>
      </c>
      <c r="G24">
        <v>87.686000000000007</v>
      </c>
      <c r="H24">
        <v>80.739999999999995</v>
      </c>
      <c r="I24">
        <v>120.36</v>
      </c>
      <c r="J24">
        <v>872.68</v>
      </c>
      <c r="K24">
        <v>-3.8210000000000001E-2</v>
      </c>
      <c r="L24">
        <v>4.2310999999999998E-4</v>
      </c>
      <c r="M24">
        <v>0.10099</v>
      </c>
      <c r="N24" t="s">
        <v>237</v>
      </c>
    </row>
    <row r="25" spans="1:14">
      <c r="A25">
        <v>246.16</v>
      </c>
      <c r="B25">
        <v>3</v>
      </c>
      <c r="C25">
        <v>1232.9000000000001</v>
      </c>
      <c r="D25">
        <v>8.1112000000000003E-4</v>
      </c>
      <c r="E25">
        <v>16.760999999999999</v>
      </c>
      <c r="F25">
        <v>16.786000000000001</v>
      </c>
      <c r="G25">
        <v>87.677999999999997</v>
      </c>
      <c r="H25">
        <v>80.741</v>
      </c>
      <c r="I25">
        <v>120.35</v>
      </c>
      <c r="J25">
        <v>873</v>
      </c>
      <c r="K25">
        <v>-3.8226000000000003E-2</v>
      </c>
      <c r="L25">
        <v>4.2332999999999997E-4</v>
      </c>
      <c r="M25">
        <v>0.10101</v>
      </c>
      <c r="N25" t="s">
        <v>237</v>
      </c>
    </row>
    <row r="26" spans="1:14">
      <c r="A26">
        <v>246.16</v>
      </c>
      <c r="B26">
        <v>3.5</v>
      </c>
      <c r="C26">
        <v>1233</v>
      </c>
      <c r="D26">
        <v>8.1105999999999995E-4</v>
      </c>
      <c r="E26">
        <v>16.760000000000002</v>
      </c>
      <c r="F26">
        <v>16.788</v>
      </c>
      <c r="G26">
        <v>87.671000000000006</v>
      </c>
      <c r="H26">
        <v>80.742000000000004</v>
      </c>
      <c r="I26">
        <v>120.34</v>
      </c>
      <c r="J26">
        <v>873.32</v>
      </c>
      <c r="K26">
        <v>-3.8241999999999998E-2</v>
      </c>
      <c r="L26">
        <v>4.2353999999999997E-4</v>
      </c>
      <c r="M26">
        <v>0.10102999999999999</v>
      </c>
      <c r="N26" t="s">
        <v>237</v>
      </c>
    </row>
    <row r="27" spans="1:14">
      <c r="A27">
        <v>246.16</v>
      </c>
      <c r="B27">
        <v>4</v>
      </c>
      <c r="C27">
        <v>1233.0999999999999</v>
      </c>
      <c r="D27">
        <v>8.1099000000000004E-4</v>
      </c>
      <c r="E27">
        <v>16.757999999999999</v>
      </c>
      <c r="F27">
        <v>16.79</v>
      </c>
      <c r="G27">
        <v>87.664000000000001</v>
      </c>
      <c r="H27">
        <v>80.742999999999995</v>
      </c>
      <c r="I27">
        <v>120.33</v>
      </c>
      <c r="J27">
        <v>873.63</v>
      </c>
      <c r="K27">
        <v>-3.8258E-2</v>
      </c>
      <c r="L27">
        <v>4.2376000000000002E-4</v>
      </c>
      <c r="M27">
        <v>0.10105</v>
      </c>
      <c r="N27" t="s">
        <v>237</v>
      </c>
    </row>
    <row r="28" spans="1:14">
      <c r="A28">
        <v>246.16</v>
      </c>
      <c r="B28">
        <v>4.5</v>
      </c>
      <c r="C28">
        <v>1233.2</v>
      </c>
      <c r="D28">
        <v>8.1092999999999996E-4</v>
      </c>
      <c r="E28">
        <v>16.756</v>
      </c>
      <c r="F28">
        <v>16.792999999999999</v>
      </c>
      <c r="G28">
        <v>87.656999999999996</v>
      </c>
      <c r="H28">
        <v>80.744</v>
      </c>
      <c r="I28">
        <v>120.32</v>
      </c>
      <c r="J28">
        <v>873.95</v>
      </c>
      <c r="K28">
        <v>-3.8274000000000002E-2</v>
      </c>
      <c r="L28">
        <v>4.2398000000000002E-4</v>
      </c>
      <c r="M28">
        <v>0.10106999999999999</v>
      </c>
      <c r="N28" t="s">
        <v>237</v>
      </c>
    </row>
    <row r="29" spans="1:14">
      <c r="A29">
        <v>246.16</v>
      </c>
      <c r="B29">
        <v>5</v>
      </c>
      <c r="C29">
        <v>1233.3</v>
      </c>
      <c r="D29">
        <v>8.1086000000000005E-4</v>
      </c>
      <c r="E29">
        <v>16.754000000000001</v>
      </c>
      <c r="F29">
        <v>16.795000000000002</v>
      </c>
      <c r="G29">
        <v>87.649000000000001</v>
      </c>
      <c r="H29">
        <v>80.745000000000005</v>
      </c>
      <c r="I29">
        <v>120.31</v>
      </c>
      <c r="J29">
        <v>874.26</v>
      </c>
      <c r="K29">
        <v>-3.8289999999999998E-2</v>
      </c>
      <c r="L29">
        <v>4.2419000000000002E-4</v>
      </c>
      <c r="M29">
        <v>0.1011</v>
      </c>
      <c r="N29" t="s">
        <v>237</v>
      </c>
    </row>
    <row r="30" spans="1:14">
      <c r="A30">
        <v>246.16</v>
      </c>
      <c r="B30">
        <v>5.5</v>
      </c>
      <c r="C30">
        <v>1233.3</v>
      </c>
      <c r="D30">
        <v>8.1079999999999998E-4</v>
      </c>
      <c r="E30">
        <v>16.751999999999999</v>
      </c>
      <c r="F30">
        <v>16.797000000000001</v>
      </c>
      <c r="G30">
        <v>87.641999999999996</v>
      </c>
      <c r="H30">
        <v>80.745999999999995</v>
      </c>
      <c r="I30">
        <v>120.3</v>
      </c>
      <c r="J30">
        <v>874.58</v>
      </c>
      <c r="K30">
        <v>-3.8306E-2</v>
      </c>
      <c r="L30">
        <v>4.2441000000000001E-4</v>
      </c>
      <c r="M30">
        <v>0.10112</v>
      </c>
      <c r="N30" t="s">
        <v>237</v>
      </c>
    </row>
    <row r="31" spans="1:14">
      <c r="A31">
        <v>246.16</v>
      </c>
      <c r="B31">
        <v>6</v>
      </c>
      <c r="C31">
        <v>1233.4000000000001</v>
      </c>
      <c r="D31">
        <v>8.1074000000000001E-4</v>
      </c>
      <c r="E31">
        <v>16.751000000000001</v>
      </c>
      <c r="F31">
        <v>16.8</v>
      </c>
      <c r="G31">
        <v>87.635000000000005</v>
      </c>
      <c r="H31">
        <v>80.747</v>
      </c>
      <c r="I31">
        <v>120.29</v>
      </c>
      <c r="J31">
        <v>874.89</v>
      </c>
      <c r="K31">
        <v>-3.8322000000000002E-2</v>
      </c>
      <c r="L31">
        <v>4.2463000000000001E-4</v>
      </c>
      <c r="M31">
        <v>0.10113999999999999</v>
      </c>
      <c r="N31" t="s">
        <v>237</v>
      </c>
    </row>
    <row r="32" spans="1:14">
      <c r="A32">
        <v>246.16</v>
      </c>
      <c r="B32">
        <v>6.5</v>
      </c>
      <c r="C32">
        <v>1233.5</v>
      </c>
      <c r="D32">
        <v>8.1066999999999999E-4</v>
      </c>
      <c r="E32">
        <v>16.748999999999999</v>
      </c>
      <c r="F32">
        <v>16.802</v>
      </c>
      <c r="G32">
        <v>87.628</v>
      </c>
      <c r="H32">
        <v>80.748000000000005</v>
      </c>
      <c r="I32">
        <v>120.28</v>
      </c>
      <c r="J32">
        <v>875.2</v>
      </c>
      <c r="K32">
        <v>-3.8337999999999997E-2</v>
      </c>
      <c r="L32">
        <v>4.2485E-4</v>
      </c>
      <c r="M32">
        <v>0.10116</v>
      </c>
      <c r="N32" t="s">
        <v>237</v>
      </c>
    </row>
    <row r="33" spans="1:14">
      <c r="A33">
        <v>246.16</v>
      </c>
      <c r="B33">
        <v>7</v>
      </c>
      <c r="C33">
        <v>1233.5999999999999</v>
      </c>
      <c r="D33">
        <v>8.1061000000000002E-4</v>
      </c>
      <c r="E33">
        <v>16.747</v>
      </c>
      <c r="F33">
        <v>16.803999999999998</v>
      </c>
      <c r="G33">
        <v>87.620999999999995</v>
      </c>
      <c r="H33">
        <v>80.748999999999995</v>
      </c>
      <c r="I33">
        <v>120.27</v>
      </c>
      <c r="J33">
        <v>875.52</v>
      </c>
      <c r="K33">
        <v>-3.8353999999999999E-2</v>
      </c>
      <c r="L33">
        <v>4.2506E-4</v>
      </c>
      <c r="M33">
        <v>0.10118000000000001</v>
      </c>
      <c r="N33" t="s">
        <v>237</v>
      </c>
    </row>
    <row r="34" spans="1:14">
      <c r="A34">
        <v>246.16</v>
      </c>
      <c r="B34">
        <v>7.5</v>
      </c>
      <c r="C34">
        <v>1233.7</v>
      </c>
      <c r="D34">
        <v>8.1054E-4</v>
      </c>
      <c r="E34">
        <v>16.745000000000001</v>
      </c>
      <c r="F34">
        <v>16.806999999999999</v>
      </c>
      <c r="G34">
        <v>87.614000000000004</v>
      </c>
      <c r="H34">
        <v>80.75</v>
      </c>
      <c r="I34">
        <v>120.26</v>
      </c>
      <c r="J34">
        <v>875.83</v>
      </c>
      <c r="K34">
        <v>-3.8370000000000001E-2</v>
      </c>
      <c r="L34">
        <v>4.2527999999999999E-4</v>
      </c>
      <c r="M34">
        <v>0.1012</v>
      </c>
      <c r="N34" t="s">
        <v>237</v>
      </c>
    </row>
    <row r="35" spans="1:14">
      <c r="A35">
        <v>246.16</v>
      </c>
      <c r="B35">
        <v>8</v>
      </c>
      <c r="C35">
        <v>1233.8</v>
      </c>
      <c r="D35">
        <v>8.1048000000000003E-4</v>
      </c>
      <c r="E35">
        <v>16.744</v>
      </c>
      <c r="F35">
        <v>16.809000000000001</v>
      </c>
      <c r="G35">
        <v>87.605999999999995</v>
      </c>
      <c r="H35">
        <v>80.751000000000005</v>
      </c>
      <c r="I35">
        <v>120.25</v>
      </c>
      <c r="J35">
        <v>876.14</v>
      </c>
      <c r="K35">
        <v>-3.8385000000000002E-2</v>
      </c>
      <c r="L35">
        <v>4.2549999999999999E-4</v>
      </c>
      <c r="M35">
        <v>0.10123</v>
      </c>
      <c r="N35" t="s">
        <v>237</v>
      </c>
    </row>
    <row r="36" spans="1:14">
      <c r="A36">
        <v>246.16</v>
      </c>
      <c r="B36">
        <v>8.5</v>
      </c>
      <c r="C36">
        <v>1233.9000000000001</v>
      </c>
      <c r="D36">
        <v>8.1041999999999996E-4</v>
      </c>
      <c r="E36">
        <v>16.742000000000001</v>
      </c>
      <c r="F36">
        <v>16.811</v>
      </c>
      <c r="G36">
        <v>87.599000000000004</v>
      </c>
      <c r="H36">
        <v>80.751999999999995</v>
      </c>
      <c r="I36">
        <v>120.25</v>
      </c>
      <c r="J36">
        <v>876.46</v>
      </c>
      <c r="K36">
        <v>-3.8400999999999998E-2</v>
      </c>
      <c r="L36">
        <v>4.2571999999999998E-4</v>
      </c>
      <c r="M36">
        <v>0.10125000000000001</v>
      </c>
      <c r="N36" t="s">
        <v>237</v>
      </c>
    </row>
    <row r="37" spans="1:14">
      <c r="A37">
        <v>246.16</v>
      </c>
      <c r="B37">
        <v>9</v>
      </c>
      <c r="C37">
        <v>1234</v>
      </c>
      <c r="D37">
        <v>8.1035000000000005E-4</v>
      </c>
      <c r="E37">
        <v>16.739999999999998</v>
      </c>
      <c r="F37">
        <v>16.812999999999999</v>
      </c>
      <c r="G37">
        <v>87.591999999999999</v>
      </c>
      <c r="H37">
        <v>80.753</v>
      </c>
      <c r="I37">
        <v>120.24</v>
      </c>
      <c r="J37">
        <v>876.77</v>
      </c>
      <c r="K37">
        <v>-3.8417E-2</v>
      </c>
      <c r="L37">
        <v>4.2592999999999998E-4</v>
      </c>
      <c r="M37">
        <v>0.10127</v>
      </c>
      <c r="N37" t="s">
        <v>237</v>
      </c>
    </row>
    <row r="38" spans="1:14">
      <c r="A38">
        <v>246.16</v>
      </c>
      <c r="B38">
        <v>9.5</v>
      </c>
      <c r="C38">
        <v>1234.0999999999999</v>
      </c>
      <c r="D38">
        <v>8.1028999999999997E-4</v>
      </c>
      <c r="E38">
        <v>16.738</v>
      </c>
      <c r="F38">
        <v>16.815999999999999</v>
      </c>
      <c r="G38">
        <v>87.584999999999994</v>
      </c>
      <c r="H38">
        <v>80.754000000000005</v>
      </c>
      <c r="I38">
        <v>120.23</v>
      </c>
      <c r="J38">
        <v>877.08</v>
      </c>
      <c r="K38">
        <v>-3.8432000000000001E-2</v>
      </c>
      <c r="L38">
        <v>4.2614999999999998E-4</v>
      </c>
      <c r="M38">
        <v>0.10129000000000001</v>
      </c>
      <c r="N38" t="s">
        <v>237</v>
      </c>
    </row>
    <row r="39" spans="1:14">
      <c r="A39">
        <v>246.16</v>
      </c>
      <c r="B39">
        <v>10</v>
      </c>
      <c r="C39">
        <v>1234.2</v>
      </c>
      <c r="D39">
        <v>8.1023E-4</v>
      </c>
      <c r="E39">
        <v>16.736999999999998</v>
      </c>
      <c r="F39">
        <v>16.818000000000001</v>
      </c>
      <c r="G39">
        <v>87.578000000000003</v>
      </c>
      <c r="H39">
        <v>80.754999999999995</v>
      </c>
      <c r="I39">
        <v>120.22</v>
      </c>
      <c r="J39">
        <v>877.39</v>
      </c>
      <c r="K39">
        <v>-3.8448000000000003E-2</v>
      </c>
      <c r="L39">
        <v>4.2637000000000003E-4</v>
      </c>
      <c r="M39">
        <v>0.10131</v>
      </c>
      <c r="N39" t="s">
        <v>237</v>
      </c>
    </row>
    <row r="40" spans="1:14">
      <c r="A40">
        <v>287.18</v>
      </c>
      <c r="B40">
        <v>1</v>
      </c>
      <c r="C40">
        <v>4.3353999999999999</v>
      </c>
      <c r="D40">
        <v>0.23066</v>
      </c>
      <c r="E40">
        <v>41.003999999999998</v>
      </c>
      <c r="F40">
        <v>43.322000000000003</v>
      </c>
      <c r="G40">
        <v>188.34</v>
      </c>
      <c r="H40">
        <v>74.512</v>
      </c>
      <c r="I40">
        <v>84.215000000000003</v>
      </c>
      <c r="J40">
        <v>158.99</v>
      </c>
      <c r="K40">
        <v>3.1219999999999999</v>
      </c>
      <c r="L40">
        <v>1.0023999999999999E-5</v>
      </c>
      <c r="M40">
        <v>1.0534E-2</v>
      </c>
      <c r="N40" t="s">
        <v>238</v>
      </c>
    </row>
    <row r="41" spans="1:14">
      <c r="A41">
        <v>287.18</v>
      </c>
      <c r="B41">
        <v>1.5</v>
      </c>
      <c r="C41">
        <v>6.6089000000000002</v>
      </c>
      <c r="D41">
        <v>0.15131</v>
      </c>
      <c r="E41">
        <v>40.905000000000001</v>
      </c>
      <c r="F41">
        <v>43.186</v>
      </c>
      <c r="G41">
        <v>184.62</v>
      </c>
      <c r="H41">
        <v>75.47</v>
      </c>
      <c r="I41">
        <v>86.06</v>
      </c>
      <c r="J41">
        <v>157.01</v>
      </c>
      <c r="K41">
        <v>3.2359</v>
      </c>
      <c r="L41">
        <v>1.0006E-5</v>
      </c>
      <c r="M41">
        <v>1.0531E-2</v>
      </c>
      <c r="N41" t="s">
        <v>238</v>
      </c>
    </row>
    <row r="42" spans="1:14">
      <c r="A42">
        <v>287.18</v>
      </c>
      <c r="B42">
        <v>2</v>
      </c>
      <c r="C42">
        <v>8.9643999999999995</v>
      </c>
      <c r="D42">
        <v>0.11155</v>
      </c>
      <c r="E42">
        <v>40.801000000000002</v>
      </c>
      <c r="F42">
        <v>43.042999999999999</v>
      </c>
      <c r="G42">
        <v>181.85</v>
      </c>
      <c r="H42">
        <v>76.585999999999999</v>
      </c>
      <c r="I42">
        <v>88.233000000000004</v>
      </c>
      <c r="J42">
        <v>154.93</v>
      </c>
      <c r="K42">
        <v>3.3538000000000001</v>
      </c>
      <c r="L42">
        <v>9.9902999999999999E-6</v>
      </c>
      <c r="M42">
        <v>1.0534E-2</v>
      </c>
      <c r="N42" t="s">
        <v>238</v>
      </c>
    </row>
    <row r="43" spans="1:14">
      <c r="A43">
        <v>287.18</v>
      </c>
      <c r="B43">
        <v>2.3763999999999998</v>
      </c>
      <c r="C43">
        <v>10.798</v>
      </c>
      <c r="D43">
        <v>9.2606999999999995E-2</v>
      </c>
      <c r="E43">
        <v>40.716999999999999</v>
      </c>
      <c r="F43">
        <v>42.929000000000002</v>
      </c>
      <c r="G43">
        <v>180.12</v>
      </c>
      <c r="H43">
        <v>77.540000000000006</v>
      </c>
      <c r="I43">
        <v>90.123000000000005</v>
      </c>
      <c r="J43">
        <v>153.28</v>
      </c>
      <c r="K43">
        <v>3.4456000000000002</v>
      </c>
      <c r="L43">
        <v>9.9806000000000006E-6</v>
      </c>
      <c r="M43">
        <v>1.0539E-2</v>
      </c>
      <c r="N43" t="s">
        <v>238</v>
      </c>
    </row>
    <row r="44" spans="1:14">
      <c r="A44">
        <v>287.18</v>
      </c>
      <c r="B44">
        <v>2.3763999999999998</v>
      </c>
      <c r="C44">
        <v>1138.4000000000001</v>
      </c>
      <c r="D44">
        <v>8.7845000000000002E-4</v>
      </c>
      <c r="E44">
        <v>21.87</v>
      </c>
      <c r="F44">
        <v>21.890999999999998</v>
      </c>
      <c r="G44">
        <v>106.86</v>
      </c>
      <c r="H44">
        <v>86.435000000000002</v>
      </c>
      <c r="I44">
        <v>129.13</v>
      </c>
      <c r="J44">
        <v>689.45</v>
      </c>
      <c r="K44">
        <v>-2.6030999999999999E-2</v>
      </c>
      <c r="L44">
        <v>2.5945999999999999E-4</v>
      </c>
      <c r="M44">
        <v>8.5283999999999999E-2</v>
      </c>
      <c r="N44" t="s">
        <v>237</v>
      </c>
    </row>
    <row r="45" spans="1:14">
      <c r="A45">
        <v>287.18</v>
      </c>
      <c r="B45">
        <v>2.5</v>
      </c>
      <c r="C45">
        <v>1138.4000000000001</v>
      </c>
      <c r="D45">
        <v>8.7841999999999998E-4</v>
      </c>
      <c r="E45">
        <v>21.869</v>
      </c>
      <c r="F45">
        <v>21.890999999999998</v>
      </c>
      <c r="G45">
        <v>106.86</v>
      </c>
      <c r="H45">
        <v>86.435000000000002</v>
      </c>
      <c r="I45">
        <v>129.12</v>
      </c>
      <c r="J45">
        <v>689.55</v>
      </c>
      <c r="K45">
        <v>-2.6041000000000002E-2</v>
      </c>
      <c r="L45">
        <v>2.5950000000000002E-4</v>
      </c>
      <c r="M45">
        <v>8.5291000000000006E-2</v>
      </c>
      <c r="N45" t="s">
        <v>237</v>
      </c>
    </row>
    <row r="46" spans="1:14">
      <c r="A46">
        <v>287.18</v>
      </c>
      <c r="B46">
        <v>3</v>
      </c>
      <c r="C46">
        <v>1138.5999999999999</v>
      </c>
      <c r="D46">
        <v>8.7830000000000004E-4</v>
      </c>
      <c r="E46">
        <v>21.866</v>
      </c>
      <c r="F46">
        <v>21.893000000000001</v>
      </c>
      <c r="G46">
        <v>106.85</v>
      </c>
      <c r="H46">
        <v>86.433999999999997</v>
      </c>
      <c r="I46">
        <v>129.1</v>
      </c>
      <c r="J46">
        <v>689.99</v>
      </c>
      <c r="K46">
        <v>-2.6082999999999999E-2</v>
      </c>
      <c r="L46">
        <v>2.5966999999999999E-4</v>
      </c>
      <c r="M46">
        <v>8.5319000000000006E-2</v>
      </c>
      <c r="N46" t="s">
        <v>237</v>
      </c>
    </row>
    <row r="47" spans="1:14">
      <c r="A47">
        <v>287.18</v>
      </c>
      <c r="B47">
        <v>3.5</v>
      </c>
      <c r="C47">
        <v>1138.7</v>
      </c>
      <c r="D47">
        <v>8.7818E-4</v>
      </c>
      <c r="E47">
        <v>21.864000000000001</v>
      </c>
      <c r="F47">
        <v>21.893999999999998</v>
      </c>
      <c r="G47">
        <v>106.84</v>
      </c>
      <c r="H47">
        <v>86.433999999999997</v>
      </c>
      <c r="I47">
        <v>129.08000000000001</v>
      </c>
      <c r="J47">
        <v>690.42</v>
      </c>
      <c r="K47">
        <v>-2.6124999999999999E-2</v>
      </c>
      <c r="L47">
        <v>2.5984000000000001E-4</v>
      </c>
      <c r="M47">
        <v>8.5347999999999993E-2</v>
      </c>
      <c r="N47" t="s">
        <v>237</v>
      </c>
    </row>
    <row r="48" spans="1:14">
      <c r="A48">
        <v>287.18</v>
      </c>
      <c r="B48">
        <v>4</v>
      </c>
      <c r="C48">
        <v>1138.9000000000001</v>
      </c>
      <c r="D48">
        <v>8.7805999999999995E-4</v>
      </c>
      <c r="E48">
        <v>21.861000000000001</v>
      </c>
      <c r="F48">
        <v>21.896000000000001</v>
      </c>
      <c r="G48">
        <v>106.83</v>
      </c>
      <c r="H48">
        <v>86.433999999999997</v>
      </c>
      <c r="I48">
        <v>129.06</v>
      </c>
      <c r="J48">
        <v>690.85</v>
      </c>
      <c r="K48">
        <v>-2.6166999999999999E-2</v>
      </c>
      <c r="L48">
        <v>2.6001000000000003E-4</v>
      </c>
      <c r="M48">
        <v>8.5375999999999994E-2</v>
      </c>
      <c r="N48" t="s">
        <v>237</v>
      </c>
    </row>
    <row r="49" spans="1:14">
      <c r="A49">
        <v>287.18</v>
      </c>
      <c r="B49">
        <v>4.5</v>
      </c>
      <c r="C49">
        <v>1139</v>
      </c>
      <c r="D49">
        <v>8.7794000000000001E-4</v>
      </c>
      <c r="E49">
        <v>21.858000000000001</v>
      </c>
      <c r="F49">
        <v>21.898</v>
      </c>
      <c r="G49">
        <v>106.82</v>
      </c>
      <c r="H49">
        <v>86.433000000000007</v>
      </c>
      <c r="I49">
        <v>129.03</v>
      </c>
      <c r="J49">
        <v>691.28</v>
      </c>
      <c r="K49">
        <v>-2.6209E-2</v>
      </c>
      <c r="L49">
        <v>2.6018999999999999E-4</v>
      </c>
      <c r="M49">
        <v>8.5403999999999994E-2</v>
      </c>
      <c r="N49" t="s">
        <v>237</v>
      </c>
    </row>
    <row r="50" spans="1:14">
      <c r="A50">
        <v>287.18</v>
      </c>
      <c r="B50">
        <v>5</v>
      </c>
      <c r="C50">
        <v>1139.2</v>
      </c>
      <c r="D50">
        <v>8.7781999999999997E-4</v>
      </c>
      <c r="E50">
        <v>21.855</v>
      </c>
      <c r="F50">
        <v>21.9</v>
      </c>
      <c r="G50">
        <v>106.81</v>
      </c>
      <c r="H50">
        <v>86.433000000000007</v>
      </c>
      <c r="I50">
        <v>129.01</v>
      </c>
      <c r="J50">
        <v>691.71</v>
      </c>
      <c r="K50">
        <v>-2.6249999999999999E-2</v>
      </c>
      <c r="L50">
        <v>2.6036000000000001E-4</v>
      </c>
      <c r="M50">
        <v>8.5432999999999995E-2</v>
      </c>
      <c r="N50" t="s">
        <v>237</v>
      </c>
    </row>
    <row r="51" spans="1:14">
      <c r="A51">
        <v>287.18</v>
      </c>
      <c r="B51">
        <v>5.5</v>
      </c>
      <c r="C51">
        <v>1139.3</v>
      </c>
      <c r="D51">
        <v>8.7770000000000003E-4</v>
      </c>
      <c r="E51">
        <v>21.853000000000002</v>
      </c>
      <c r="F51">
        <v>21.901</v>
      </c>
      <c r="G51">
        <v>106.8</v>
      </c>
      <c r="H51">
        <v>86.433000000000007</v>
      </c>
      <c r="I51">
        <v>128.99</v>
      </c>
      <c r="J51">
        <v>692.14</v>
      </c>
      <c r="K51">
        <v>-2.6291999999999999E-2</v>
      </c>
      <c r="L51">
        <v>2.6052999999999997E-4</v>
      </c>
      <c r="M51">
        <v>8.5460999999999995E-2</v>
      </c>
      <c r="N51" t="s">
        <v>237</v>
      </c>
    </row>
    <row r="52" spans="1:14">
      <c r="A52">
        <v>287.18</v>
      </c>
      <c r="B52">
        <v>6</v>
      </c>
      <c r="C52">
        <v>1139.5</v>
      </c>
      <c r="D52">
        <v>8.7757999999999998E-4</v>
      </c>
      <c r="E52">
        <v>21.85</v>
      </c>
      <c r="F52">
        <v>21.902999999999999</v>
      </c>
      <c r="G52">
        <v>106.79</v>
      </c>
      <c r="H52">
        <v>86.432000000000002</v>
      </c>
      <c r="I52">
        <v>128.97</v>
      </c>
      <c r="J52">
        <v>692.57</v>
      </c>
      <c r="K52">
        <v>-2.6332999999999999E-2</v>
      </c>
      <c r="L52">
        <v>2.6069999999999999E-4</v>
      </c>
      <c r="M52">
        <v>8.5488999999999996E-2</v>
      </c>
      <c r="N52" t="s">
        <v>237</v>
      </c>
    </row>
    <row r="53" spans="1:14">
      <c r="A53">
        <v>287.18</v>
      </c>
      <c r="B53">
        <v>6.5</v>
      </c>
      <c r="C53">
        <v>1139.7</v>
      </c>
      <c r="D53">
        <v>8.7746000000000005E-4</v>
      </c>
      <c r="E53">
        <v>21.847000000000001</v>
      </c>
      <c r="F53">
        <v>21.905000000000001</v>
      </c>
      <c r="G53">
        <v>106.78</v>
      </c>
      <c r="H53">
        <v>86.432000000000002</v>
      </c>
      <c r="I53">
        <v>128.94999999999999</v>
      </c>
      <c r="J53">
        <v>693</v>
      </c>
      <c r="K53">
        <v>-2.6374000000000002E-2</v>
      </c>
      <c r="L53">
        <v>2.6087000000000001E-4</v>
      </c>
      <c r="M53">
        <v>8.5517999999999997E-2</v>
      </c>
      <c r="N53" t="s">
        <v>237</v>
      </c>
    </row>
    <row r="54" spans="1:14">
      <c r="A54">
        <v>287.18</v>
      </c>
      <c r="B54">
        <v>7</v>
      </c>
      <c r="C54">
        <v>1139.8</v>
      </c>
      <c r="D54">
        <v>8.7734E-4</v>
      </c>
      <c r="E54">
        <v>21.844999999999999</v>
      </c>
      <c r="F54">
        <v>21.905999999999999</v>
      </c>
      <c r="G54">
        <v>106.77</v>
      </c>
      <c r="H54">
        <v>86.432000000000002</v>
      </c>
      <c r="I54">
        <v>128.91999999999999</v>
      </c>
      <c r="J54">
        <v>693.43</v>
      </c>
      <c r="K54">
        <v>-2.6415000000000001E-2</v>
      </c>
      <c r="L54">
        <v>2.6103999999999998E-4</v>
      </c>
      <c r="M54">
        <v>8.5545999999999997E-2</v>
      </c>
      <c r="N54" t="s">
        <v>237</v>
      </c>
    </row>
    <row r="55" spans="1:14">
      <c r="A55">
        <v>287.18</v>
      </c>
      <c r="B55">
        <v>7.5</v>
      </c>
      <c r="C55">
        <v>1140</v>
      </c>
      <c r="D55">
        <v>8.7721999999999995E-4</v>
      </c>
      <c r="E55">
        <v>21.841999999999999</v>
      </c>
      <c r="F55">
        <v>21.908000000000001</v>
      </c>
      <c r="G55">
        <v>106.76</v>
      </c>
      <c r="H55">
        <v>86.430999999999997</v>
      </c>
      <c r="I55">
        <v>128.9</v>
      </c>
      <c r="J55">
        <v>693.86</v>
      </c>
      <c r="K55">
        <v>-2.6456E-2</v>
      </c>
      <c r="L55">
        <v>2.6121E-4</v>
      </c>
      <c r="M55">
        <v>8.5573999999999997E-2</v>
      </c>
      <c r="N55" t="s">
        <v>237</v>
      </c>
    </row>
    <row r="56" spans="1:14">
      <c r="A56">
        <v>287.18</v>
      </c>
      <c r="B56">
        <v>8</v>
      </c>
      <c r="C56">
        <v>1140.0999999999999</v>
      </c>
      <c r="D56">
        <v>8.7710000000000002E-4</v>
      </c>
      <c r="E56">
        <v>21.838999999999999</v>
      </c>
      <c r="F56">
        <v>21.91</v>
      </c>
      <c r="G56">
        <v>106.76</v>
      </c>
      <c r="H56">
        <v>86.430999999999997</v>
      </c>
      <c r="I56">
        <v>128.88</v>
      </c>
      <c r="J56">
        <v>694.28</v>
      </c>
      <c r="K56">
        <v>-2.6497E-2</v>
      </c>
      <c r="L56">
        <v>2.6138000000000002E-4</v>
      </c>
      <c r="M56">
        <v>8.5601999999999998E-2</v>
      </c>
      <c r="N56" t="s">
        <v>237</v>
      </c>
    </row>
    <row r="57" spans="1:14">
      <c r="A57">
        <v>287.18</v>
      </c>
      <c r="B57">
        <v>8.5</v>
      </c>
      <c r="C57">
        <v>1140.3</v>
      </c>
      <c r="D57">
        <v>8.7697999999999997E-4</v>
      </c>
      <c r="E57">
        <v>21.837</v>
      </c>
      <c r="F57">
        <v>21.911000000000001</v>
      </c>
      <c r="G57">
        <v>106.75</v>
      </c>
      <c r="H57">
        <v>86.430999999999997</v>
      </c>
      <c r="I57">
        <v>128.86000000000001</v>
      </c>
      <c r="J57">
        <v>694.71</v>
      </c>
      <c r="K57">
        <v>-2.6537000000000002E-2</v>
      </c>
      <c r="L57">
        <v>2.6155999999999998E-4</v>
      </c>
      <c r="M57">
        <v>8.5629999999999998E-2</v>
      </c>
      <c r="N57" t="s">
        <v>237</v>
      </c>
    </row>
    <row r="58" spans="1:14">
      <c r="A58">
        <v>287.18</v>
      </c>
      <c r="B58">
        <v>9</v>
      </c>
      <c r="C58">
        <v>1140.4000000000001</v>
      </c>
      <c r="D58">
        <v>8.7686999999999997E-4</v>
      </c>
      <c r="E58">
        <v>21.834</v>
      </c>
      <c r="F58">
        <v>21.913</v>
      </c>
      <c r="G58">
        <v>106.74</v>
      </c>
      <c r="H58">
        <v>86.43</v>
      </c>
      <c r="I58">
        <v>128.84</v>
      </c>
      <c r="J58">
        <v>695.14</v>
      </c>
      <c r="K58">
        <v>-2.6578000000000001E-2</v>
      </c>
      <c r="L58">
        <v>2.6173E-4</v>
      </c>
      <c r="M58">
        <v>8.5658999999999999E-2</v>
      </c>
      <c r="N58" t="s">
        <v>237</v>
      </c>
    </row>
    <row r="59" spans="1:14">
      <c r="A59">
        <v>287.18</v>
      </c>
      <c r="B59">
        <v>9.5</v>
      </c>
      <c r="C59">
        <v>1140.5999999999999</v>
      </c>
      <c r="D59">
        <v>8.7675000000000003E-4</v>
      </c>
      <c r="E59">
        <v>21.831</v>
      </c>
      <c r="F59">
        <v>21.914999999999999</v>
      </c>
      <c r="G59">
        <v>106.73</v>
      </c>
      <c r="H59">
        <v>86.43</v>
      </c>
      <c r="I59">
        <v>128.82</v>
      </c>
      <c r="J59">
        <v>695.56</v>
      </c>
      <c r="K59">
        <v>-2.6617999999999999E-2</v>
      </c>
      <c r="L59">
        <v>2.6190000000000002E-4</v>
      </c>
      <c r="M59">
        <v>8.5686999999999999E-2</v>
      </c>
      <c r="N59" t="s">
        <v>237</v>
      </c>
    </row>
    <row r="60" spans="1:14">
      <c r="A60">
        <v>287.18</v>
      </c>
      <c r="B60">
        <v>10</v>
      </c>
      <c r="C60">
        <v>1140.7</v>
      </c>
      <c r="D60">
        <v>8.7662999999999999E-4</v>
      </c>
      <c r="E60">
        <v>21.827999999999999</v>
      </c>
      <c r="F60">
        <v>21.917000000000002</v>
      </c>
      <c r="G60">
        <v>106.72</v>
      </c>
      <c r="H60">
        <v>86.43</v>
      </c>
      <c r="I60">
        <v>128.79</v>
      </c>
      <c r="J60">
        <v>695.99</v>
      </c>
      <c r="K60">
        <v>-2.6658999999999999E-2</v>
      </c>
      <c r="L60">
        <v>2.6206999999999999E-4</v>
      </c>
      <c r="M60">
        <v>8.5715E-2</v>
      </c>
      <c r="N60" t="s">
        <v>237</v>
      </c>
    </row>
    <row r="61" spans="1:14">
      <c r="A61">
        <v>328.21</v>
      </c>
      <c r="B61">
        <v>1</v>
      </c>
      <c r="C61">
        <v>3.7505000000000002</v>
      </c>
      <c r="D61">
        <v>0.26662999999999998</v>
      </c>
      <c r="E61">
        <v>44.21</v>
      </c>
      <c r="F61">
        <v>46.89</v>
      </c>
      <c r="G61">
        <v>199.94</v>
      </c>
      <c r="H61">
        <v>80.828999999999994</v>
      </c>
      <c r="I61">
        <v>89.897000000000006</v>
      </c>
      <c r="J61">
        <v>170.61</v>
      </c>
      <c r="K61">
        <v>1.8994</v>
      </c>
      <c r="L61">
        <v>1.1489E-5</v>
      </c>
      <c r="M61">
        <v>1.3387E-2</v>
      </c>
      <c r="N61" t="s">
        <v>238</v>
      </c>
    </row>
    <row r="62" spans="1:14">
      <c r="A62">
        <v>328.21</v>
      </c>
      <c r="B62">
        <v>1.5</v>
      </c>
      <c r="C62">
        <v>5.6795999999999998</v>
      </c>
      <c r="D62">
        <v>0.17607</v>
      </c>
      <c r="E62">
        <v>44.149000000000001</v>
      </c>
      <c r="F62">
        <v>46.802999999999997</v>
      </c>
      <c r="G62">
        <v>196.38</v>
      </c>
      <c r="H62">
        <v>81.179000000000002</v>
      </c>
      <c r="I62">
        <v>90.668999999999997</v>
      </c>
      <c r="J62">
        <v>169.31</v>
      </c>
      <c r="K62">
        <v>1.9291</v>
      </c>
      <c r="L62">
        <v>1.1484000000000001E-5</v>
      </c>
      <c r="M62">
        <v>1.3396E-2</v>
      </c>
      <c r="N62" t="s">
        <v>238</v>
      </c>
    </row>
    <row r="63" spans="1:14">
      <c r="A63">
        <v>328.21</v>
      </c>
      <c r="B63">
        <v>2</v>
      </c>
      <c r="C63">
        <v>7.6473000000000004</v>
      </c>
      <c r="D63">
        <v>0.13075999999999999</v>
      </c>
      <c r="E63">
        <v>44.085999999999999</v>
      </c>
      <c r="F63">
        <v>46.715000000000003</v>
      </c>
      <c r="G63">
        <v>193.8</v>
      </c>
      <c r="H63">
        <v>81.552999999999997</v>
      </c>
      <c r="I63">
        <v>91.498999999999995</v>
      </c>
      <c r="J63">
        <v>167.99</v>
      </c>
      <c r="K63">
        <v>1.9598</v>
      </c>
      <c r="L63">
        <v>1.1481000000000001E-5</v>
      </c>
      <c r="M63">
        <v>1.3408E-2</v>
      </c>
      <c r="N63" t="s">
        <v>238</v>
      </c>
    </row>
    <row r="64" spans="1:14">
      <c r="A64">
        <v>328.21</v>
      </c>
      <c r="B64">
        <v>2.5</v>
      </c>
      <c r="C64">
        <v>9.6562000000000001</v>
      </c>
      <c r="D64">
        <v>0.10356</v>
      </c>
      <c r="E64">
        <v>44.021999999999998</v>
      </c>
      <c r="F64">
        <v>46.624000000000002</v>
      </c>
      <c r="G64">
        <v>191.74</v>
      </c>
      <c r="H64">
        <v>81.950999999999993</v>
      </c>
      <c r="I64">
        <v>92.394000000000005</v>
      </c>
      <c r="J64">
        <v>166.63</v>
      </c>
      <c r="K64">
        <v>1.9914000000000001</v>
      </c>
      <c r="L64">
        <v>1.1479E-5</v>
      </c>
      <c r="M64">
        <v>1.3421000000000001E-2</v>
      </c>
      <c r="N64" t="s">
        <v>238</v>
      </c>
    </row>
    <row r="65" spans="1:14">
      <c r="A65">
        <v>328.21</v>
      </c>
      <c r="B65">
        <v>3</v>
      </c>
      <c r="C65">
        <v>11.709</v>
      </c>
      <c r="D65">
        <v>8.5404999999999995E-2</v>
      </c>
      <c r="E65">
        <v>43.956000000000003</v>
      </c>
      <c r="F65">
        <v>46.530999999999999</v>
      </c>
      <c r="G65">
        <v>190.02</v>
      </c>
      <c r="H65">
        <v>82.376000000000005</v>
      </c>
      <c r="I65">
        <v>93.356999999999999</v>
      </c>
      <c r="J65">
        <v>165.23</v>
      </c>
      <c r="K65">
        <v>2.0242</v>
      </c>
      <c r="L65">
        <v>1.1479E-5</v>
      </c>
      <c r="M65">
        <v>1.3438E-2</v>
      </c>
      <c r="N65" t="s">
        <v>238</v>
      </c>
    </row>
    <row r="66" spans="1:14">
      <c r="A66">
        <v>328.21</v>
      </c>
      <c r="B66">
        <v>3.5</v>
      </c>
      <c r="C66">
        <v>13.808</v>
      </c>
      <c r="D66">
        <v>7.2419999999999998E-2</v>
      </c>
      <c r="E66">
        <v>43.887999999999998</v>
      </c>
      <c r="F66">
        <v>46.435000000000002</v>
      </c>
      <c r="G66">
        <v>188.53</v>
      </c>
      <c r="H66">
        <v>82.828000000000003</v>
      </c>
      <c r="I66">
        <v>94.399000000000001</v>
      </c>
      <c r="J66">
        <v>163.80000000000001</v>
      </c>
      <c r="K66">
        <v>2.0581</v>
      </c>
      <c r="L66">
        <v>1.1481000000000001E-5</v>
      </c>
      <c r="M66">
        <v>1.3455999999999999E-2</v>
      </c>
      <c r="N66" t="s">
        <v>238</v>
      </c>
    </row>
    <row r="67" spans="1:14">
      <c r="A67">
        <v>328.21</v>
      </c>
      <c r="B67">
        <v>4</v>
      </c>
      <c r="C67">
        <v>15.958</v>
      </c>
      <c r="D67">
        <v>6.2664999999999998E-2</v>
      </c>
      <c r="E67">
        <v>43.817</v>
      </c>
      <c r="F67">
        <v>46.335999999999999</v>
      </c>
      <c r="G67">
        <v>187.2</v>
      </c>
      <c r="H67">
        <v>83.311000000000007</v>
      </c>
      <c r="I67">
        <v>95.525000000000006</v>
      </c>
      <c r="J67">
        <v>162.32</v>
      </c>
      <c r="K67">
        <v>2.0933999999999999</v>
      </c>
      <c r="L67">
        <v>1.1484000000000001E-5</v>
      </c>
      <c r="M67">
        <v>1.3478E-2</v>
      </c>
      <c r="N67" t="s">
        <v>238</v>
      </c>
    </row>
    <row r="68" spans="1:14">
      <c r="A68">
        <v>328.21</v>
      </c>
      <c r="B68">
        <v>4.5</v>
      </c>
      <c r="C68">
        <v>18.161000000000001</v>
      </c>
      <c r="D68">
        <v>5.5062E-2</v>
      </c>
      <c r="E68">
        <v>43.744999999999997</v>
      </c>
      <c r="F68">
        <v>46.234999999999999</v>
      </c>
      <c r="G68">
        <v>185.99</v>
      </c>
      <c r="H68">
        <v>83.825000000000003</v>
      </c>
      <c r="I68">
        <v>96.747</v>
      </c>
      <c r="J68">
        <v>160.81</v>
      </c>
      <c r="K68">
        <v>2.1301000000000001</v>
      </c>
      <c r="L68">
        <v>1.1489E-5</v>
      </c>
      <c r="M68">
        <v>1.3504E-2</v>
      </c>
      <c r="N68" t="s">
        <v>238</v>
      </c>
    </row>
    <row r="69" spans="1:14">
      <c r="A69">
        <v>328.21</v>
      </c>
      <c r="B69">
        <v>5</v>
      </c>
      <c r="C69">
        <v>20.422999999999998</v>
      </c>
      <c r="D69">
        <v>4.8965000000000002E-2</v>
      </c>
      <c r="E69">
        <v>43.67</v>
      </c>
      <c r="F69">
        <v>46.13</v>
      </c>
      <c r="G69">
        <v>184.87</v>
      </c>
      <c r="H69">
        <v>84.373999999999995</v>
      </c>
      <c r="I69">
        <v>98.075999999999993</v>
      </c>
      <c r="J69">
        <v>159.25</v>
      </c>
      <c r="K69">
        <v>2.1682999999999999</v>
      </c>
      <c r="L69">
        <v>1.1497E-5</v>
      </c>
      <c r="M69">
        <v>1.3533E-2</v>
      </c>
      <c r="N69" t="s">
        <v>238</v>
      </c>
    </row>
    <row r="70" spans="1:14">
      <c r="A70">
        <v>328.21</v>
      </c>
      <c r="B70">
        <v>5.5</v>
      </c>
      <c r="C70">
        <v>22.747</v>
      </c>
      <c r="D70">
        <v>4.3962000000000001E-2</v>
      </c>
      <c r="E70">
        <v>43.591999999999999</v>
      </c>
      <c r="F70">
        <v>46.021999999999998</v>
      </c>
      <c r="G70">
        <v>183.84</v>
      </c>
      <c r="H70">
        <v>84.960999999999999</v>
      </c>
      <c r="I70">
        <v>99.525000000000006</v>
      </c>
      <c r="J70">
        <v>157.63</v>
      </c>
      <c r="K70">
        <v>2.2082999999999999</v>
      </c>
      <c r="L70">
        <v>1.1506E-5</v>
      </c>
      <c r="M70">
        <v>1.3566E-2</v>
      </c>
      <c r="N70" t="s">
        <v>238</v>
      </c>
    </row>
    <row r="71" spans="1:14">
      <c r="A71">
        <v>328.21</v>
      </c>
      <c r="B71">
        <v>6</v>
      </c>
      <c r="C71">
        <v>25.138999999999999</v>
      </c>
      <c r="D71">
        <v>3.9779000000000002E-2</v>
      </c>
      <c r="E71">
        <v>43.512</v>
      </c>
      <c r="F71">
        <v>45.91</v>
      </c>
      <c r="G71">
        <v>182.85</v>
      </c>
      <c r="H71">
        <v>85.587999999999994</v>
      </c>
      <c r="I71">
        <v>101.11</v>
      </c>
      <c r="J71">
        <v>155.97</v>
      </c>
      <c r="K71">
        <v>2.2502</v>
      </c>
      <c r="L71">
        <v>1.1518000000000001E-5</v>
      </c>
      <c r="M71">
        <v>1.3605000000000001E-2</v>
      </c>
      <c r="N71" t="s">
        <v>238</v>
      </c>
    </row>
    <row r="72" spans="1:14">
      <c r="A72">
        <v>328.21</v>
      </c>
      <c r="B72">
        <v>6.5</v>
      </c>
      <c r="C72">
        <v>27.605</v>
      </c>
      <c r="D72">
        <v>3.6225E-2</v>
      </c>
      <c r="E72">
        <v>43.427999999999997</v>
      </c>
      <c r="F72">
        <v>45.793999999999997</v>
      </c>
      <c r="G72">
        <v>181.92</v>
      </c>
      <c r="H72">
        <v>86.26</v>
      </c>
      <c r="I72">
        <v>102.86</v>
      </c>
      <c r="J72">
        <v>154.24</v>
      </c>
      <c r="K72">
        <v>2.2942</v>
      </c>
      <c r="L72">
        <v>1.1532000000000001E-5</v>
      </c>
      <c r="M72">
        <v>1.3648E-2</v>
      </c>
      <c r="N72" t="s">
        <v>238</v>
      </c>
    </row>
    <row r="73" spans="1:14">
      <c r="A73">
        <v>328.21</v>
      </c>
      <c r="B73">
        <v>7</v>
      </c>
      <c r="C73">
        <v>30.154</v>
      </c>
      <c r="D73">
        <v>3.3162999999999998E-2</v>
      </c>
      <c r="E73">
        <v>43.341000000000001</v>
      </c>
      <c r="F73">
        <v>45.673999999999999</v>
      </c>
      <c r="G73">
        <v>181.02</v>
      </c>
      <c r="H73">
        <v>86.98</v>
      </c>
      <c r="I73">
        <v>104.78</v>
      </c>
      <c r="J73">
        <v>152.44999999999999</v>
      </c>
      <c r="K73">
        <v>2.3407</v>
      </c>
      <c r="L73">
        <v>1.1548E-5</v>
      </c>
      <c r="M73">
        <v>1.3698999999999999E-2</v>
      </c>
      <c r="N73" t="s">
        <v>238</v>
      </c>
    </row>
    <row r="74" spans="1:14">
      <c r="A74">
        <v>328.21</v>
      </c>
      <c r="B74">
        <v>7.5</v>
      </c>
      <c r="C74">
        <v>32.792000000000002</v>
      </c>
      <c r="D74">
        <v>3.0495000000000001E-2</v>
      </c>
      <c r="E74">
        <v>43.25</v>
      </c>
      <c r="F74">
        <v>45.548999999999999</v>
      </c>
      <c r="G74">
        <v>180.16</v>
      </c>
      <c r="H74">
        <v>87.754000000000005</v>
      </c>
      <c r="I74">
        <v>106.92</v>
      </c>
      <c r="J74">
        <v>150.58000000000001</v>
      </c>
      <c r="K74">
        <v>2.39</v>
      </c>
      <c r="L74">
        <v>1.1568E-5</v>
      </c>
      <c r="M74">
        <v>1.3756000000000001E-2</v>
      </c>
      <c r="N74" t="s">
        <v>238</v>
      </c>
    </row>
    <row r="75" spans="1:14">
      <c r="A75">
        <v>328.21</v>
      </c>
      <c r="B75">
        <v>7.7584999999999997</v>
      </c>
      <c r="C75">
        <v>34.195</v>
      </c>
      <c r="D75">
        <v>2.9243999999999999E-2</v>
      </c>
      <c r="E75">
        <v>43.201999999999998</v>
      </c>
      <c r="F75">
        <v>45.481999999999999</v>
      </c>
      <c r="G75">
        <v>179.72</v>
      </c>
      <c r="H75">
        <v>88.177000000000007</v>
      </c>
      <c r="I75">
        <v>108.12</v>
      </c>
      <c r="J75">
        <v>149.59</v>
      </c>
      <c r="K75">
        <v>2.4167000000000001</v>
      </c>
      <c r="L75">
        <v>1.1579999999999999E-5</v>
      </c>
      <c r="M75">
        <v>1.379E-2</v>
      </c>
      <c r="N75" t="s">
        <v>238</v>
      </c>
    </row>
    <row r="76" spans="1:14">
      <c r="A76">
        <v>328.21</v>
      </c>
      <c r="B76">
        <v>7.7584999999999997</v>
      </c>
      <c r="C76">
        <v>1029.5999999999999</v>
      </c>
      <c r="D76">
        <v>9.7125E-4</v>
      </c>
      <c r="E76">
        <v>27.364999999999998</v>
      </c>
      <c r="F76">
        <v>27.440999999999999</v>
      </c>
      <c r="G76">
        <v>124.75</v>
      </c>
      <c r="H76">
        <v>92.338999999999999</v>
      </c>
      <c r="I76">
        <v>141.97</v>
      </c>
      <c r="J76">
        <v>514.12</v>
      </c>
      <c r="K76">
        <v>-1.9891000000000002E-3</v>
      </c>
      <c r="L76">
        <v>1.673E-4</v>
      </c>
      <c r="M76">
        <v>7.0916000000000007E-2</v>
      </c>
      <c r="N76" t="s">
        <v>237</v>
      </c>
    </row>
    <row r="77" spans="1:14">
      <c r="A77">
        <v>328.21</v>
      </c>
      <c r="B77">
        <v>8</v>
      </c>
      <c r="C77">
        <v>1029.7</v>
      </c>
      <c r="D77">
        <v>9.7110999999999996E-4</v>
      </c>
      <c r="E77">
        <v>27.363</v>
      </c>
      <c r="F77">
        <v>27.440999999999999</v>
      </c>
      <c r="G77">
        <v>124.74</v>
      </c>
      <c r="H77">
        <v>92.337000000000003</v>
      </c>
      <c r="I77">
        <v>141.94</v>
      </c>
      <c r="J77">
        <v>514.42999999999995</v>
      </c>
      <c r="K77">
        <v>-2.0568000000000001E-3</v>
      </c>
      <c r="L77">
        <v>1.6737999999999999E-4</v>
      </c>
      <c r="M77">
        <v>7.0934999999999998E-2</v>
      </c>
      <c r="N77" t="s">
        <v>237</v>
      </c>
    </row>
    <row r="78" spans="1:14">
      <c r="A78">
        <v>328.21</v>
      </c>
      <c r="B78">
        <v>8.5</v>
      </c>
      <c r="C78">
        <v>1030</v>
      </c>
      <c r="D78">
        <v>9.7084000000000005E-4</v>
      </c>
      <c r="E78">
        <v>27.358000000000001</v>
      </c>
      <c r="F78">
        <v>27.440999999999999</v>
      </c>
      <c r="G78">
        <v>124.73</v>
      </c>
      <c r="H78">
        <v>92.332999999999998</v>
      </c>
      <c r="I78">
        <v>141.88</v>
      </c>
      <c r="J78">
        <v>515.09</v>
      </c>
      <c r="K78">
        <v>-2.1962000000000001E-3</v>
      </c>
      <c r="L78">
        <v>1.6755000000000001E-4</v>
      </c>
      <c r="M78">
        <v>7.0973999999999995E-2</v>
      </c>
      <c r="N78" t="s">
        <v>237</v>
      </c>
    </row>
    <row r="79" spans="1:14">
      <c r="A79">
        <v>328.21</v>
      </c>
      <c r="B79">
        <v>9</v>
      </c>
      <c r="C79">
        <v>1030.3</v>
      </c>
      <c r="D79">
        <v>9.7057000000000003E-4</v>
      </c>
      <c r="E79">
        <v>27.353999999999999</v>
      </c>
      <c r="F79">
        <v>27.440999999999999</v>
      </c>
      <c r="G79">
        <v>124.71</v>
      </c>
      <c r="H79">
        <v>92.328999999999994</v>
      </c>
      <c r="I79">
        <v>141.81</v>
      </c>
      <c r="J79">
        <v>515.74</v>
      </c>
      <c r="K79">
        <v>-2.3348000000000002E-3</v>
      </c>
      <c r="L79">
        <v>1.6772E-4</v>
      </c>
      <c r="M79">
        <v>7.1012000000000006E-2</v>
      </c>
      <c r="N79" t="s">
        <v>237</v>
      </c>
    </row>
    <row r="80" spans="1:14">
      <c r="A80">
        <v>328.21</v>
      </c>
      <c r="B80">
        <v>9.5</v>
      </c>
      <c r="C80">
        <v>1030.5999999999999</v>
      </c>
      <c r="D80">
        <v>9.703E-4</v>
      </c>
      <c r="E80">
        <v>27.349</v>
      </c>
      <c r="F80">
        <v>27.442</v>
      </c>
      <c r="G80">
        <v>124.7</v>
      </c>
      <c r="H80">
        <v>92.325000000000003</v>
      </c>
      <c r="I80">
        <v>141.75</v>
      </c>
      <c r="J80">
        <v>516.39</v>
      </c>
      <c r="K80">
        <v>-2.4724999999999999E-3</v>
      </c>
      <c r="L80">
        <v>1.6788999999999999E-4</v>
      </c>
      <c r="M80">
        <v>7.1050000000000002E-2</v>
      </c>
      <c r="N80" t="s">
        <v>237</v>
      </c>
    </row>
    <row r="81" spans="1:14">
      <c r="A81">
        <v>328.21</v>
      </c>
      <c r="B81">
        <v>10</v>
      </c>
      <c r="C81">
        <v>1030.9000000000001</v>
      </c>
      <c r="D81">
        <v>9.7002999999999998E-4</v>
      </c>
      <c r="E81">
        <v>27.344000000000001</v>
      </c>
      <c r="F81">
        <v>27.442</v>
      </c>
      <c r="G81">
        <v>124.68</v>
      </c>
      <c r="H81">
        <v>92.320999999999998</v>
      </c>
      <c r="I81">
        <v>141.69</v>
      </c>
      <c r="J81">
        <v>517.04</v>
      </c>
      <c r="K81">
        <v>-2.6094E-3</v>
      </c>
      <c r="L81">
        <v>1.6805999999999999E-4</v>
      </c>
      <c r="M81">
        <v>7.1088999999999999E-2</v>
      </c>
      <c r="N81" t="s">
        <v>237</v>
      </c>
    </row>
    <row r="82" spans="1:14">
      <c r="A82">
        <v>369.23</v>
      </c>
      <c r="B82">
        <v>1</v>
      </c>
      <c r="C82">
        <v>3.3136000000000001</v>
      </c>
      <c r="D82">
        <v>0.30177999999999999</v>
      </c>
      <c r="E82">
        <v>47.668999999999997</v>
      </c>
      <c r="F82">
        <v>50.701000000000001</v>
      </c>
      <c r="G82">
        <v>210.88</v>
      </c>
      <c r="H82">
        <v>87.111000000000004</v>
      </c>
      <c r="I82">
        <v>95.906999999999996</v>
      </c>
      <c r="J82">
        <v>181.16</v>
      </c>
      <c r="K82">
        <v>1.3026</v>
      </c>
      <c r="L82">
        <v>1.29E-5</v>
      </c>
      <c r="M82">
        <v>1.6487000000000002E-2</v>
      </c>
      <c r="N82" t="s">
        <v>238</v>
      </c>
    </row>
    <row r="83" spans="1:14">
      <c r="A83">
        <v>369.23</v>
      </c>
      <c r="B83">
        <v>1.5</v>
      </c>
      <c r="C83">
        <v>5.0015999999999998</v>
      </c>
      <c r="D83">
        <v>0.19994000000000001</v>
      </c>
      <c r="E83">
        <v>47.625</v>
      </c>
      <c r="F83">
        <v>50.639000000000003</v>
      </c>
      <c r="G83">
        <v>207.39</v>
      </c>
      <c r="H83">
        <v>87.281999999999996</v>
      </c>
      <c r="I83">
        <v>96.334000000000003</v>
      </c>
      <c r="J83">
        <v>180.24</v>
      </c>
      <c r="K83">
        <v>1.3134999999999999</v>
      </c>
      <c r="L83">
        <v>1.2903E-5</v>
      </c>
      <c r="M83">
        <v>1.6506E-2</v>
      </c>
      <c r="N83" t="s">
        <v>238</v>
      </c>
    </row>
    <row r="84" spans="1:14">
      <c r="A84">
        <v>369.23</v>
      </c>
      <c r="B84">
        <v>2</v>
      </c>
      <c r="C84">
        <v>6.7114000000000003</v>
      </c>
      <c r="D84">
        <v>0.14899999999999999</v>
      </c>
      <c r="E84">
        <v>47.58</v>
      </c>
      <c r="F84">
        <v>50.575000000000003</v>
      </c>
      <c r="G84">
        <v>204.88</v>
      </c>
      <c r="H84">
        <v>87.456999999999994</v>
      </c>
      <c r="I84">
        <v>96.777000000000001</v>
      </c>
      <c r="J84">
        <v>179.31</v>
      </c>
      <c r="K84">
        <v>1.3247</v>
      </c>
      <c r="L84">
        <v>1.2907E-5</v>
      </c>
      <c r="M84">
        <v>1.6527E-2</v>
      </c>
      <c r="N84" t="s">
        <v>238</v>
      </c>
    </row>
    <row r="85" spans="1:14">
      <c r="A85">
        <v>369.23</v>
      </c>
      <c r="B85">
        <v>2.5</v>
      </c>
      <c r="C85">
        <v>8.4436</v>
      </c>
      <c r="D85">
        <v>0.11842999999999999</v>
      </c>
      <c r="E85">
        <v>47.534999999999997</v>
      </c>
      <c r="F85">
        <v>50.51</v>
      </c>
      <c r="G85">
        <v>202.9</v>
      </c>
      <c r="H85">
        <v>87.638000000000005</v>
      </c>
      <c r="I85">
        <v>97.239000000000004</v>
      </c>
      <c r="J85">
        <v>178.36</v>
      </c>
      <c r="K85">
        <v>1.3362000000000001</v>
      </c>
      <c r="L85">
        <v>1.2911000000000001E-5</v>
      </c>
      <c r="M85">
        <v>1.6548E-2</v>
      </c>
      <c r="N85" t="s">
        <v>238</v>
      </c>
    </row>
    <row r="86" spans="1:14">
      <c r="A86">
        <v>369.23</v>
      </c>
      <c r="B86">
        <v>3</v>
      </c>
      <c r="C86">
        <v>10.199</v>
      </c>
      <c r="D86">
        <v>9.8045999999999994E-2</v>
      </c>
      <c r="E86">
        <v>47.488999999999997</v>
      </c>
      <c r="F86">
        <v>50.445</v>
      </c>
      <c r="G86">
        <v>201.25</v>
      </c>
      <c r="H86">
        <v>87.823999999999998</v>
      </c>
      <c r="I86">
        <v>97.718999999999994</v>
      </c>
      <c r="J86">
        <v>177.41</v>
      </c>
      <c r="K86">
        <v>1.3479000000000001</v>
      </c>
      <c r="L86">
        <v>1.2917E-5</v>
      </c>
      <c r="M86">
        <v>1.6570999999999999E-2</v>
      </c>
      <c r="N86" t="s">
        <v>238</v>
      </c>
    </row>
    <row r="87" spans="1:14">
      <c r="A87">
        <v>369.23</v>
      </c>
      <c r="B87">
        <v>3.5</v>
      </c>
      <c r="C87">
        <v>11.978999999999999</v>
      </c>
      <c r="D87">
        <v>8.3477999999999997E-2</v>
      </c>
      <c r="E87">
        <v>47.442</v>
      </c>
      <c r="F87">
        <v>50.378999999999998</v>
      </c>
      <c r="G87">
        <v>199.85</v>
      </c>
      <c r="H87">
        <v>88.016000000000005</v>
      </c>
      <c r="I87">
        <v>98.218000000000004</v>
      </c>
      <c r="J87">
        <v>176.44</v>
      </c>
      <c r="K87">
        <v>1.3597999999999999</v>
      </c>
      <c r="L87">
        <v>1.2924E-5</v>
      </c>
      <c r="M87">
        <v>1.6594999999999999E-2</v>
      </c>
      <c r="N87" t="s">
        <v>238</v>
      </c>
    </row>
    <row r="88" spans="1:14">
      <c r="A88">
        <v>369.23</v>
      </c>
      <c r="B88">
        <v>4</v>
      </c>
      <c r="C88">
        <v>13.784000000000001</v>
      </c>
      <c r="D88">
        <v>7.2547E-2</v>
      </c>
      <c r="E88">
        <v>47.395000000000003</v>
      </c>
      <c r="F88">
        <v>50.311</v>
      </c>
      <c r="G88">
        <v>198.6</v>
      </c>
      <c r="H88">
        <v>88.212999999999994</v>
      </c>
      <c r="I88">
        <v>98.739000000000004</v>
      </c>
      <c r="J88">
        <v>175.46</v>
      </c>
      <c r="K88">
        <v>1.3721000000000001</v>
      </c>
      <c r="L88">
        <v>1.2931999999999999E-5</v>
      </c>
      <c r="M88">
        <v>1.6621E-2</v>
      </c>
      <c r="N88" t="s">
        <v>238</v>
      </c>
    </row>
    <row r="89" spans="1:14">
      <c r="A89">
        <v>369.23</v>
      </c>
      <c r="B89">
        <v>4.5</v>
      </c>
      <c r="C89">
        <v>15.615</v>
      </c>
      <c r="D89">
        <v>6.4038999999999999E-2</v>
      </c>
      <c r="E89">
        <v>47.347000000000001</v>
      </c>
      <c r="F89">
        <v>50.243000000000002</v>
      </c>
      <c r="G89">
        <v>197.49</v>
      </c>
      <c r="H89">
        <v>88.415999999999997</v>
      </c>
      <c r="I89">
        <v>99.281999999999996</v>
      </c>
      <c r="J89">
        <v>174.46</v>
      </c>
      <c r="K89">
        <v>1.3846000000000001</v>
      </c>
      <c r="L89">
        <v>1.294E-5</v>
      </c>
      <c r="M89">
        <v>1.6648E-2</v>
      </c>
      <c r="N89" t="s">
        <v>238</v>
      </c>
    </row>
    <row r="90" spans="1:14">
      <c r="A90">
        <v>369.23</v>
      </c>
      <c r="B90">
        <v>5</v>
      </c>
      <c r="C90">
        <v>17.474</v>
      </c>
      <c r="D90">
        <v>5.7228000000000001E-2</v>
      </c>
      <c r="E90">
        <v>47.298000000000002</v>
      </c>
      <c r="F90">
        <v>50.173999999999999</v>
      </c>
      <c r="G90">
        <v>196.48</v>
      </c>
      <c r="H90">
        <v>88.626000000000005</v>
      </c>
      <c r="I90">
        <v>99.847999999999999</v>
      </c>
      <c r="J90">
        <v>173.45</v>
      </c>
      <c r="K90">
        <v>1.3975</v>
      </c>
      <c r="L90">
        <v>1.295E-5</v>
      </c>
      <c r="M90">
        <v>1.6677000000000001E-2</v>
      </c>
      <c r="N90" t="s">
        <v>238</v>
      </c>
    </row>
    <row r="91" spans="1:14">
      <c r="A91">
        <v>369.23</v>
      </c>
      <c r="B91">
        <v>5.5</v>
      </c>
      <c r="C91">
        <v>19.361000000000001</v>
      </c>
      <c r="D91">
        <v>5.1651000000000002E-2</v>
      </c>
      <c r="E91">
        <v>47.249000000000002</v>
      </c>
      <c r="F91">
        <v>50.103999999999999</v>
      </c>
      <c r="G91">
        <v>195.55</v>
      </c>
      <c r="H91">
        <v>88.841999999999999</v>
      </c>
      <c r="I91">
        <v>100.44</v>
      </c>
      <c r="J91">
        <v>172.42</v>
      </c>
      <c r="K91">
        <v>1.4107000000000001</v>
      </c>
      <c r="L91">
        <v>1.2961E-5</v>
      </c>
      <c r="M91">
        <v>1.6707E-2</v>
      </c>
      <c r="N91" t="s">
        <v>238</v>
      </c>
    </row>
    <row r="92" spans="1:14">
      <c r="A92">
        <v>369.23</v>
      </c>
      <c r="B92">
        <v>6</v>
      </c>
      <c r="C92">
        <v>21.277000000000001</v>
      </c>
      <c r="D92">
        <v>4.6997999999999998E-2</v>
      </c>
      <c r="E92">
        <v>47.198</v>
      </c>
      <c r="F92">
        <v>50.031999999999996</v>
      </c>
      <c r="G92">
        <v>194.69</v>
      </c>
      <c r="H92">
        <v>89.064999999999998</v>
      </c>
      <c r="I92">
        <v>101.06</v>
      </c>
      <c r="J92">
        <v>171.37</v>
      </c>
      <c r="K92">
        <v>1.4241999999999999</v>
      </c>
      <c r="L92">
        <v>1.2974E-5</v>
      </c>
      <c r="M92">
        <v>1.6739E-2</v>
      </c>
      <c r="N92" t="s">
        <v>238</v>
      </c>
    </row>
    <row r="93" spans="1:14">
      <c r="A93">
        <v>369.23</v>
      </c>
      <c r="B93">
        <v>6.5</v>
      </c>
      <c r="C93">
        <v>23.225000000000001</v>
      </c>
      <c r="D93">
        <v>4.3057999999999999E-2</v>
      </c>
      <c r="E93">
        <v>47.146999999999998</v>
      </c>
      <c r="F93">
        <v>49.96</v>
      </c>
      <c r="G93">
        <v>193.88</v>
      </c>
      <c r="H93">
        <v>89.295000000000002</v>
      </c>
      <c r="I93">
        <v>101.7</v>
      </c>
      <c r="J93">
        <v>170.31</v>
      </c>
      <c r="K93">
        <v>1.4381999999999999</v>
      </c>
      <c r="L93">
        <v>1.2986999999999999E-5</v>
      </c>
      <c r="M93">
        <v>1.6773E-2</v>
      </c>
      <c r="N93" t="s">
        <v>238</v>
      </c>
    </row>
    <row r="94" spans="1:14">
      <c r="A94">
        <v>369.23</v>
      </c>
      <c r="B94">
        <v>7</v>
      </c>
      <c r="C94">
        <v>25.204000000000001</v>
      </c>
      <c r="D94">
        <v>3.9676000000000003E-2</v>
      </c>
      <c r="E94">
        <v>47.094999999999999</v>
      </c>
      <c r="F94">
        <v>49.886000000000003</v>
      </c>
      <c r="G94">
        <v>193.12</v>
      </c>
      <c r="H94">
        <v>89.533000000000001</v>
      </c>
      <c r="I94">
        <v>102.38</v>
      </c>
      <c r="J94">
        <v>169.24</v>
      </c>
      <c r="K94">
        <v>1.4523999999999999</v>
      </c>
      <c r="L94">
        <v>1.3002E-5</v>
      </c>
      <c r="M94">
        <v>1.6809000000000001E-2</v>
      </c>
      <c r="N94" t="s">
        <v>238</v>
      </c>
    </row>
    <row r="95" spans="1:14">
      <c r="A95">
        <v>369.23</v>
      </c>
      <c r="B95">
        <v>7.5</v>
      </c>
      <c r="C95">
        <v>27.218</v>
      </c>
      <c r="D95">
        <v>3.6741000000000003E-2</v>
      </c>
      <c r="E95">
        <v>47.042000000000002</v>
      </c>
      <c r="F95">
        <v>49.811</v>
      </c>
      <c r="G95">
        <v>192.39</v>
      </c>
      <c r="H95">
        <v>89.778000000000006</v>
      </c>
      <c r="I95">
        <v>103.09</v>
      </c>
      <c r="J95">
        <v>168.14</v>
      </c>
      <c r="K95">
        <v>1.4671000000000001</v>
      </c>
      <c r="L95">
        <v>1.3018E-5</v>
      </c>
      <c r="M95">
        <v>1.6847999999999998E-2</v>
      </c>
      <c r="N95" t="s">
        <v>238</v>
      </c>
    </row>
    <row r="96" spans="1:14">
      <c r="A96">
        <v>369.23</v>
      </c>
      <c r="B96">
        <v>8</v>
      </c>
      <c r="C96">
        <v>29.266999999999999</v>
      </c>
      <c r="D96">
        <v>3.4168999999999998E-2</v>
      </c>
      <c r="E96">
        <v>46.988</v>
      </c>
      <c r="F96">
        <v>49.734999999999999</v>
      </c>
      <c r="G96">
        <v>191.71</v>
      </c>
      <c r="H96">
        <v>90.031000000000006</v>
      </c>
      <c r="I96">
        <v>103.84</v>
      </c>
      <c r="J96">
        <v>167.03</v>
      </c>
      <c r="K96">
        <v>1.4823</v>
      </c>
      <c r="L96">
        <v>1.3035E-5</v>
      </c>
      <c r="M96">
        <v>1.6888E-2</v>
      </c>
      <c r="N96" t="s">
        <v>238</v>
      </c>
    </row>
    <row r="97" spans="1:14">
      <c r="A97">
        <v>369.23</v>
      </c>
      <c r="B97">
        <v>8.5</v>
      </c>
      <c r="C97">
        <v>31.353000000000002</v>
      </c>
      <c r="D97">
        <v>3.1895E-2</v>
      </c>
      <c r="E97">
        <v>46.932000000000002</v>
      </c>
      <c r="F97">
        <v>49.656999999999996</v>
      </c>
      <c r="G97">
        <v>191.05</v>
      </c>
      <c r="H97">
        <v>90.293000000000006</v>
      </c>
      <c r="I97">
        <v>104.62</v>
      </c>
      <c r="J97">
        <v>165.89</v>
      </c>
      <c r="K97">
        <v>1.4978</v>
      </c>
      <c r="L97">
        <v>1.3054000000000001E-5</v>
      </c>
      <c r="M97">
        <v>1.6931000000000002E-2</v>
      </c>
      <c r="N97" t="s">
        <v>238</v>
      </c>
    </row>
    <row r="98" spans="1:14">
      <c r="A98">
        <v>369.23</v>
      </c>
      <c r="B98">
        <v>9</v>
      </c>
      <c r="C98">
        <v>33.478000000000002</v>
      </c>
      <c r="D98">
        <v>2.9871000000000002E-2</v>
      </c>
      <c r="E98">
        <v>46.875999999999998</v>
      </c>
      <c r="F98">
        <v>49.578000000000003</v>
      </c>
      <c r="G98">
        <v>190.41</v>
      </c>
      <c r="H98">
        <v>90.563000000000002</v>
      </c>
      <c r="I98">
        <v>105.45</v>
      </c>
      <c r="J98">
        <v>164.74</v>
      </c>
      <c r="K98">
        <v>1.5139</v>
      </c>
      <c r="L98">
        <v>1.3074999999999999E-5</v>
      </c>
      <c r="M98">
        <v>1.6976999999999999E-2</v>
      </c>
      <c r="N98" t="s">
        <v>238</v>
      </c>
    </row>
    <row r="99" spans="1:14">
      <c r="A99">
        <v>369.23</v>
      </c>
      <c r="B99">
        <v>9.5</v>
      </c>
      <c r="C99">
        <v>35.643999999999998</v>
      </c>
      <c r="D99">
        <v>2.8055E-2</v>
      </c>
      <c r="E99">
        <v>46.819000000000003</v>
      </c>
      <c r="F99">
        <v>49.497</v>
      </c>
      <c r="G99">
        <v>189.8</v>
      </c>
      <c r="H99">
        <v>90.843000000000004</v>
      </c>
      <c r="I99">
        <v>106.32</v>
      </c>
      <c r="J99">
        <v>163.56</v>
      </c>
      <c r="K99">
        <v>1.5305</v>
      </c>
      <c r="L99">
        <v>1.3097E-5</v>
      </c>
      <c r="M99">
        <v>1.7024999999999998E-2</v>
      </c>
      <c r="N99" t="s">
        <v>238</v>
      </c>
    </row>
    <row r="100" spans="1:14">
      <c r="A100">
        <v>369.23</v>
      </c>
      <c r="B100">
        <v>10</v>
      </c>
      <c r="C100">
        <v>37.853000000000002</v>
      </c>
      <c r="D100">
        <v>2.6418000000000001E-2</v>
      </c>
      <c r="E100">
        <v>46.76</v>
      </c>
      <c r="F100">
        <v>49.414999999999999</v>
      </c>
      <c r="G100">
        <v>189.21</v>
      </c>
      <c r="H100">
        <v>91.132999999999996</v>
      </c>
      <c r="I100">
        <v>107.24</v>
      </c>
      <c r="J100">
        <v>162.36000000000001</v>
      </c>
      <c r="K100">
        <v>1.5476000000000001</v>
      </c>
      <c r="L100">
        <v>1.312E-5</v>
      </c>
      <c r="M100">
        <v>1.7076999999999998E-2</v>
      </c>
      <c r="N100" t="s">
        <v>238</v>
      </c>
    </row>
    <row r="101" spans="1:14">
      <c r="A101">
        <v>410.26</v>
      </c>
      <c r="B101">
        <v>1</v>
      </c>
      <c r="C101">
        <v>2.9714</v>
      </c>
      <c r="D101">
        <v>0.33654000000000001</v>
      </c>
      <c r="E101">
        <v>51.372999999999998</v>
      </c>
      <c r="F101">
        <v>54.755000000000003</v>
      </c>
      <c r="G101">
        <v>221.28</v>
      </c>
      <c r="H101">
        <v>92.981999999999999</v>
      </c>
      <c r="I101">
        <v>101.63</v>
      </c>
      <c r="J101">
        <v>190.97</v>
      </c>
      <c r="K101">
        <v>0.95850000000000002</v>
      </c>
      <c r="L101">
        <v>1.4256999999999999E-5</v>
      </c>
      <c r="M101">
        <v>1.9798E-2</v>
      </c>
      <c r="N101" t="s">
        <v>238</v>
      </c>
    </row>
    <row r="102" spans="1:14">
      <c r="A102">
        <v>410.26</v>
      </c>
      <c r="B102">
        <v>1.5</v>
      </c>
      <c r="C102">
        <v>4.4766000000000004</v>
      </c>
      <c r="D102">
        <v>0.22339000000000001</v>
      </c>
      <c r="E102">
        <v>51.338999999999999</v>
      </c>
      <c r="F102">
        <v>54.706000000000003</v>
      </c>
      <c r="G102">
        <v>217.83</v>
      </c>
      <c r="H102">
        <v>93.078000000000003</v>
      </c>
      <c r="I102">
        <v>101.9</v>
      </c>
      <c r="J102">
        <v>190.29</v>
      </c>
      <c r="K102">
        <v>0.96342000000000005</v>
      </c>
      <c r="L102">
        <v>1.4263999999999999E-5</v>
      </c>
      <c r="M102">
        <v>1.9824999999999999E-2</v>
      </c>
      <c r="N102" t="s">
        <v>238</v>
      </c>
    </row>
    <row r="103" spans="1:14">
      <c r="A103">
        <v>410.26</v>
      </c>
      <c r="B103">
        <v>2</v>
      </c>
      <c r="C103">
        <v>5.9950000000000001</v>
      </c>
      <c r="D103">
        <v>0.16681000000000001</v>
      </c>
      <c r="E103">
        <v>51.304000000000002</v>
      </c>
      <c r="F103">
        <v>54.656999999999996</v>
      </c>
      <c r="G103">
        <v>215.35</v>
      </c>
      <c r="H103">
        <v>93.176000000000002</v>
      </c>
      <c r="I103">
        <v>102.18</v>
      </c>
      <c r="J103">
        <v>189.61</v>
      </c>
      <c r="K103">
        <v>0.96840000000000004</v>
      </c>
      <c r="L103">
        <v>1.4272E-5</v>
      </c>
      <c r="M103">
        <v>1.9852999999999999E-2</v>
      </c>
      <c r="N103" t="s">
        <v>238</v>
      </c>
    </row>
    <row r="104" spans="1:14">
      <c r="A104">
        <v>410.26</v>
      </c>
      <c r="B104">
        <v>2.5</v>
      </c>
      <c r="C104">
        <v>7.5270999999999999</v>
      </c>
      <c r="D104">
        <v>0.13285</v>
      </c>
      <c r="E104">
        <v>51.268999999999998</v>
      </c>
      <c r="F104">
        <v>54.606999999999999</v>
      </c>
      <c r="G104">
        <v>213.41</v>
      </c>
      <c r="H104">
        <v>93.275000000000006</v>
      </c>
      <c r="I104">
        <v>102.47</v>
      </c>
      <c r="J104">
        <v>188.92</v>
      </c>
      <c r="K104">
        <v>0.97343999999999997</v>
      </c>
      <c r="L104">
        <v>1.4280999999999999E-5</v>
      </c>
      <c r="M104">
        <v>1.9882E-2</v>
      </c>
      <c r="N104" t="s">
        <v>238</v>
      </c>
    </row>
    <row r="105" spans="1:14">
      <c r="A105">
        <v>410.26</v>
      </c>
      <c r="B105">
        <v>3</v>
      </c>
      <c r="C105">
        <v>9.0731000000000002</v>
      </c>
      <c r="D105">
        <v>0.11022</v>
      </c>
      <c r="E105">
        <v>51.234000000000002</v>
      </c>
      <c r="F105">
        <v>54.557000000000002</v>
      </c>
      <c r="G105">
        <v>211.81</v>
      </c>
      <c r="H105">
        <v>93.375</v>
      </c>
      <c r="I105">
        <v>102.76</v>
      </c>
      <c r="J105">
        <v>188.23</v>
      </c>
      <c r="K105">
        <v>0.97855999999999999</v>
      </c>
      <c r="L105">
        <v>1.429E-5</v>
      </c>
      <c r="M105">
        <v>1.9911000000000002E-2</v>
      </c>
      <c r="N105" t="s">
        <v>238</v>
      </c>
    </row>
    <row r="106" spans="1:14">
      <c r="A106">
        <v>410.26</v>
      </c>
      <c r="B106">
        <v>3.5</v>
      </c>
      <c r="C106">
        <v>10.632999999999999</v>
      </c>
      <c r="D106">
        <v>9.4043000000000002E-2</v>
      </c>
      <c r="E106">
        <v>51.198999999999998</v>
      </c>
      <c r="F106">
        <v>54.506</v>
      </c>
      <c r="G106">
        <v>210.44</v>
      </c>
      <c r="H106">
        <v>93.477999999999994</v>
      </c>
      <c r="I106">
        <v>103.06</v>
      </c>
      <c r="J106">
        <v>187.53</v>
      </c>
      <c r="K106">
        <v>0.98375000000000001</v>
      </c>
      <c r="L106">
        <v>1.43E-5</v>
      </c>
      <c r="M106">
        <v>1.9942000000000001E-2</v>
      </c>
      <c r="N106" t="s">
        <v>238</v>
      </c>
    </row>
    <row r="107" spans="1:14">
      <c r="A107">
        <v>410.26</v>
      </c>
      <c r="B107">
        <v>4</v>
      </c>
      <c r="C107">
        <v>12.208</v>
      </c>
      <c r="D107">
        <v>8.1911999999999999E-2</v>
      </c>
      <c r="E107">
        <v>51.162999999999997</v>
      </c>
      <c r="F107">
        <v>54.456000000000003</v>
      </c>
      <c r="G107">
        <v>209.24</v>
      </c>
      <c r="H107">
        <v>93.581000000000003</v>
      </c>
      <c r="I107">
        <v>103.36</v>
      </c>
      <c r="J107">
        <v>186.82</v>
      </c>
      <c r="K107">
        <v>0.98902000000000001</v>
      </c>
      <c r="L107">
        <v>1.4311000000000001E-5</v>
      </c>
      <c r="M107">
        <v>1.9972E-2</v>
      </c>
      <c r="N107" t="s">
        <v>238</v>
      </c>
    </row>
    <row r="108" spans="1:14">
      <c r="A108">
        <v>410.26</v>
      </c>
      <c r="B108">
        <v>4.5</v>
      </c>
      <c r="C108">
        <v>13.798</v>
      </c>
      <c r="D108">
        <v>7.2473999999999997E-2</v>
      </c>
      <c r="E108">
        <v>51.127000000000002</v>
      </c>
      <c r="F108">
        <v>54.404000000000003</v>
      </c>
      <c r="G108">
        <v>208.18</v>
      </c>
      <c r="H108">
        <v>93.686999999999998</v>
      </c>
      <c r="I108">
        <v>103.68</v>
      </c>
      <c r="J108">
        <v>186.11</v>
      </c>
      <c r="K108">
        <v>0.99434999999999996</v>
      </c>
      <c r="L108">
        <v>1.4323E-5</v>
      </c>
      <c r="M108">
        <v>2.0004000000000001E-2</v>
      </c>
      <c r="N108" t="s">
        <v>238</v>
      </c>
    </row>
    <row r="109" spans="1:14">
      <c r="A109">
        <v>410.26</v>
      </c>
      <c r="B109">
        <v>5</v>
      </c>
      <c r="C109">
        <v>15.403</v>
      </c>
      <c r="D109">
        <v>6.4921000000000006E-2</v>
      </c>
      <c r="E109">
        <v>51.09</v>
      </c>
      <c r="F109">
        <v>54.351999999999997</v>
      </c>
      <c r="G109">
        <v>207.21</v>
      </c>
      <c r="H109">
        <v>93.793000000000006</v>
      </c>
      <c r="I109">
        <v>104</v>
      </c>
      <c r="J109">
        <v>185.4</v>
      </c>
      <c r="K109">
        <v>0.99977000000000005</v>
      </c>
      <c r="L109">
        <v>1.4335000000000001E-5</v>
      </c>
      <c r="M109">
        <v>2.0036000000000002E-2</v>
      </c>
      <c r="N109" t="s">
        <v>238</v>
      </c>
    </row>
    <row r="110" spans="1:14">
      <c r="A110">
        <v>410.26</v>
      </c>
      <c r="B110">
        <v>5.5</v>
      </c>
      <c r="C110">
        <v>17.024000000000001</v>
      </c>
      <c r="D110">
        <v>5.8740000000000001E-2</v>
      </c>
      <c r="E110">
        <v>51.054000000000002</v>
      </c>
      <c r="F110">
        <v>54.3</v>
      </c>
      <c r="G110">
        <v>206.33</v>
      </c>
      <c r="H110">
        <v>93.902000000000001</v>
      </c>
      <c r="I110">
        <v>104.33</v>
      </c>
      <c r="J110">
        <v>184.67</v>
      </c>
      <c r="K110">
        <v>1.0053000000000001</v>
      </c>
      <c r="L110">
        <v>1.4347E-5</v>
      </c>
      <c r="M110">
        <v>2.0070000000000001E-2</v>
      </c>
      <c r="N110" t="s">
        <v>238</v>
      </c>
    </row>
    <row r="111" spans="1:14">
      <c r="A111">
        <v>410.26</v>
      </c>
      <c r="B111">
        <v>6</v>
      </c>
      <c r="C111">
        <v>18.661000000000001</v>
      </c>
      <c r="D111">
        <v>5.3587000000000003E-2</v>
      </c>
      <c r="E111">
        <v>51.015999999999998</v>
      </c>
      <c r="F111">
        <v>54.247999999999998</v>
      </c>
      <c r="G111">
        <v>205.51</v>
      </c>
      <c r="H111">
        <v>94.012</v>
      </c>
      <c r="I111">
        <v>104.67</v>
      </c>
      <c r="J111">
        <v>183.95</v>
      </c>
      <c r="K111">
        <v>1.0107999999999999</v>
      </c>
      <c r="L111">
        <v>1.4361E-5</v>
      </c>
      <c r="M111">
        <v>2.0104E-2</v>
      </c>
      <c r="N111" t="s">
        <v>238</v>
      </c>
    </row>
    <row r="112" spans="1:14">
      <c r="A112">
        <v>410.26</v>
      </c>
      <c r="B112">
        <v>6.5</v>
      </c>
      <c r="C112">
        <v>20.315000000000001</v>
      </c>
      <c r="D112">
        <v>4.9224999999999998E-2</v>
      </c>
      <c r="E112">
        <v>50.978999999999999</v>
      </c>
      <c r="F112">
        <v>54.194000000000003</v>
      </c>
      <c r="G112">
        <v>204.75</v>
      </c>
      <c r="H112">
        <v>94.123999999999995</v>
      </c>
      <c r="I112">
        <v>105.02</v>
      </c>
      <c r="J112">
        <v>183.21</v>
      </c>
      <c r="K112">
        <v>1.0165</v>
      </c>
      <c r="L112">
        <v>1.4375E-5</v>
      </c>
      <c r="M112">
        <v>2.0139000000000001E-2</v>
      </c>
      <c r="N112" t="s">
        <v>238</v>
      </c>
    </row>
    <row r="113" spans="1:14">
      <c r="A113">
        <v>410.26</v>
      </c>
      <c r="B113">
        <v>7</v>
      </c>
      <c r="C113">
        <v>21.984999999999999</v>
      </c>
      <c r="D113">
        <v>4.5484999999999998E-2</v>
      </c>
      <c r="E113">
        <v>50.941000000000003</v>
      </c>
      <c r="F113">
        <v>54.140999999999998</v>
      </c>
      <c r="G113">
        <v>204.04</v>
      </c>
      <c r="H113">
        <v>94.238</v>
      </c>
      <c r="I113">
        <v>105.38</v>
      </c>
      <c r="J113">
        <v>182.48</v>
      </c>
      <c r="K113">
        <v>1.0222</v>
      </c>
      <c r="L113">
        <v>1.4389999999999999E-5</v>
      </c>
      <c r="M113">
        <v>2.0174999999999998E-2</v>
      </c>
      <c r="N113" t="s">
        <v>238</v>
      </c>
    </row>
    <row r="114" spans="1:14">
      <c r="A114">
        <v>410.26</v>
      </c>
      <c r="B114">
        <v>7.5</v>
      </c>
      <c r="C114">
        <v>23.672999999999998</v>
      </c>
      <c r="D114">
        <v>4.2242000000000002E-2</v>
      </c>
      <c r="E114">
        <v>50.902999999999999</v>
      </c>
      <c r="F114">
        <v>54.087000000000003</v>
      </c>
      <c r="G114">
        <v>203.37</v>
      </c>
      <c r="H114">
        <v>94.353999999999999</v>
      </c>
      <c r="I114">
        <v>105.74</v>
      </c>
      <c r="J114">
        <v>181.73</v>
      </c>
      <c r="K114">
        <v>1.0281</v>
      </c>
      <c r="L114">
        <v>1.4406000000000001E-5</v>
      </c>
      <c r="M114">
        <v>2.0211E-2</v>
      </c>
      <c r="N114" t="s">
        <v>238</v>
      </c>
    </row>
    <row r="115" spans="1:14">
      <c r="A115">
        <v>410.26</v>
      </c>
      <c r="B115">
        <v>8</v>
      </c>
      <c r="C115">
        <v>25.379000000000001</v>
      </c>
      <c r="D115">
        <v>3.9403000000000001E-2</v>
      </c>
      <c r="E115">
        <v>50.863999999999997</v>
      </c>
      <c r="F115">
        <v>54.031999999999996</v>
      </c>
      <c r="G115">
        <v>202.74</v>
      </c>
      <c r="H115">
        <v>94.471000000000004</v>
      </c>
      <c r="I115">
        <v>106.12</v>
      </c>
      <c r="J115">
        <v>180.98</v>
      </c>
      <c r="K115">
        <v>1.034</v>
      </c>
      <c r="L115">
        <v>1.4423000000000001E-5</v>
      </c>
      <c r="M115">
        <v>2.0249E-2</v>
      </c>
      <c r="N115" t="s">
        <v>238</v>
      </c>
    </row>
    <row r="116" spans="1:14">
      <c r="A116">
        <v>410.26</v>
      </c>
      <c r="B116">
        <v>8.5</v>
      </c>
      <c r="C116">
        <v>27.103000000000002</v>
      </c>
      <c r="D116">
        <v>3.6895999999999998E-2</v>
      </c>
      <c r="E116">
        <v>50.825000000000003</v>
      </c>
      <c r="F116">
        <v>53.976999999999997</v>
      </c>
      <c r="G116">
        <v>202.14</v>
      </c>
      <c r="H116">
        <v>94.590999999999994</v>
      </c>
      <c r="I116">
        <v>106.51</v>
      </c>
      <c r="J116">
        <v>180.22</v>
      </c>
      <c r="K116">
        <v>1.04</v>
      </c>
      <c r="L116">
        <v>1.4440999999999999E-5</v>
      </c>
      <c r="M116">
        <v>2.0288E-2</v>
      </c>
      <c r="N116" t="s">
        <v>238</v>
      </c>
    </row>
    <row r="117" spans="1:14">
      <c r="A117">
        <v>410.26</v>
      </c>
      <c r="B117">
        <v>9</v>
      </c>
      <c r="C117">
        <v>28.846</v>
      </c>
      <c r="D117">
        <v>3.4667000000000003E-2</v>
      </c>
      <c r="E117">
        <v>50.786000000000001</v>
      </c>
      <c r="F117">
        <v>53.920999999999999</v>
      </c>
      <c r="G117">
        <v>201.57</v>
      </c>
      <c r="H117">
        <v>94.712000000000003</v>
      </c>
      <c r="I117">
        <v>106.91</v>
      </c>
      <c r="J117">
        <v>179.46</v>
      </c>
      <c r="K117">
        <v>1.0461</v>
      </c>
      <c r="L117">
        <v>1.4459E-5</v>
      </c>
      <c r="M117">
        <v>2.0327999999999999E-2</v>
      </c>
      <c r="N117" t="s">
        <v>238</v>
      </c>
    </row>
    <row r="118" spans="1:14">
      <c r="A118">
        <v>410.26</v>
      </c>
      <c r="B118">
        <v>9.5</v>
      </c>
      <c r="C118">
        <v>30.608000000000001</v>
      </c>
      <c r="D118">
        <v>3.2670999999999999E-2</v>
      </c>
      <c r="E118">
        <v>50.746000000000002</v>
      </c>
      <c r="F118">
        <v>53.865000000000002</v>
      </c>
      <c r="G118">
        <v>201.02</v>
      </c>
      <c r="H118">
        <v>94.834999999999994</v>
      </c>
      <c r="I118">
        <v>107.32</v>
      </c>
      <c r="J118">
        <v>178.68</v>
      </c>
      <c r="K118">
        <v>1.0523</v>
      </c>
      <c r="L118">
        <v>1.4477999999999999E-5</v>
      </c>
      <c r="M118">
        <v>2.0369000000000002E-2</v>
      </c>
      <c r="N118" t="s">
        <v>238</v>
      </c>
    </row>
    <row r="119" spans="1:14">
      <c r="A119">
        <v>410.26</v>
      </c>
      <c r="B119">
        <v>10</v>
      </c>
      <c r="C119">
        <v>32.39</v>
      </c>
      <c r="D119">
        <v>3.0873000000000001E-2</v>
      </c>
      <c r="E119">
        <v>50.706000000000003</v>
      </c>
      <c r="F119">
        <v>53.808</v>
      </c>
      <c r="G119">
        <v>200.49</v>
      </c>
      <c r="H119">
        <v>94.960999999999999</v>
      </c>
      <c r="I119">
        <v>107.74</v>
      </c>
      <c r="J119">
        <v>177.9</v>
      </c>
      <c r="K119">
        <v>1.0586</v>
      </c>
      <c r="L119">
        <v>1.4499E-5</v>
      </c>
      <c r="M119">
        <v>2.0410999999999999E-2</v>
      </c>
      <c r="N119" t="s">
        <v>238</v>
      </c>
    </row>
    <row r="120" spans="1:14">
      <c r="A120">
        <v>451.29</v>
      </c>
      <c r="B120">
        <v>1</v>
      </c>
      <c r="C120">
        <v>2.6949000000000001</v>
      </c>
      <c r="D120">
        <v>0.37107000000000001</v>
      </c>
      <c r="E120">
        <v>55.305999999999997</v>
      </c>
      <c r="F120">
        <v>59.034999999999997</v>
      </c>
      <c r="G120">
        <v>231.22</v>
      </c>
      <c r="H120">
        <v>98.372</v>
      </c>
      <c r="I120">
        <v>106.94</v>
      </c>
      <c r="J120">
        <v>200.22</v>
      </c>
      <c r="K120">
        <v>0.73939999999999995</v>
      </c>
      <c r="L120">
        <v>1.5562000000000001E-5</v>
      </c>
      <c r="M120">
        <v>2.3289000000000001E-2</v>
      </c>
      <c r="N120" t="s">
        <v>238</v>
      </c>
    </row>
    <row r="121" spans="1:14">
      <c r="A121">
        <v>451.29</v>
      </c>
      <c r="B121">
        <v>1.5</v>
      </c>
      <c r="C121">
        <v>4.0551000000000004</v>
      </c>
      <c r="D121">
        <v>0.24661</v>
      </c>
      <c r="E121">
        <v>55.277999999999999</v>
      </c>
      <c r="F121">
        <v>58.994999999999997</v>
      </c>
      <c r="G121">
        <v>227.79</v>
      </c>
      <c r="H121">
        <v>98.432000000000002</v>
      </c>
      <c r="I121">
        <v>107.12</v>
      </c>
      <c r="J121">
        <v>199.7</v>
      </c>
      <c r="K121">
        <v>0.74180999999999997</v>
      </c>
      <c r="L121">
        <v>1.5571999999999999E-5</v>
      </c>
      <c r="M121">
        <v>2.3323E-2</v>
      </c>
      <c r="N121" t="s">
        <v>238</v>
      </c>
    </row>
    <row r="122" spans="1:14">
      <c r="A122">
        <v>451.29</v>
      </c>
      <c r="B122">
        <v>2</v>
      </c>
      <c r="C122">
        <v>5.4238</v>
      </c>
      <c r="D122">
        <v>0.18437000000000001</v>
      </c>
      <c r="E122">
        <v>55.25</v>
      </c>
      <c r="F122">
        <v>58.954999999999998</v>
      </c>
      <c r="G122">
        <v>225.34</v>
      </c>
      <c r="H122">
        <v>98.492000000000004</v>
      </c>
      <c r="I122">
        <v>107.32</v>
      </c>
      <c r="J122">
        <v>199.19</v>
      </c>
      <c r="K122">
        <v>0.74424000000000001</v>
      </c>
      <c r="L122">
        <v>1.5583E-5</v>
      </c>
      <c r="M122">
        <v>2.3358E-2</v>
      </c>
      <c r="N122" t="s">
        <v>238</v>
      </c>
    </row>
    <row r="123" spans="1:14">
      <c r="A123">
        <v>451.29</v>
      </c>
      <c r="B123">
        <v>2.5</v>
      </c>
      <c r="C123">
        <v>6.8013000000000003</v>
      </c>
      <c r="D123">
        <v>0.14702999999999999</v>
      </c>
      <c r="E123">
        <v>55.220999999999997</v>
      </c>
      <c r="F123">
        <v>58.914999999999999</v>
      </c>
      <c r="G123">
        <v>223.42</v>
      </c>
      <c r="H123">
        <v>98.552000000000007</v>
      </c>
      <c r="I123">
        <v>107.51</v>
      </c>
      <c r="J123">
        <v>198.67</v>
      </c>
      <c r="K123">
        <v>0.74668000000000001</v>
      </c>
      <c r="L123">
        <v>1.5594E-5</v>
      </c>
      <c r="M123">
        <v>2.3393000000000001E-2</v>
      </c>
      <c r="N123" t="s">
        <v>238</v>
      </c>
    </row>
    <row r="124" spans="1:14">
      <c r="A124">
        <v>451.29</v>
      </c>
      <c r="B124">
        <v>3</v>
      </c>
      <c r="C124">
        <v>8.1875999999999998</v>
      </c>
      <c r="D124">
        <v>0.12214</v>
      </c>
      <c r="E124">
        <v>55.192999999999998</v>
      </c>
      <c r="F124">
        <v>58.875</v>
      </c>
      <c r="G124">
        <v>221.84</v>
      </c>
      <c r="H124">
        <v>98.614000000000004</v>
      </c>
      <c r="I124">
        <v>107.71</v>
      </c>
      <c r="J124">
        <v>198.15</v>
      </c>
      <c r="K124">
        <v>0.74914999999999998</v>
      </c>
      <c r="L124">
        <v>1.5605000000000001E-5</v>
      </c>
      <c r="M124">
        <v>2.3428000000000001E-2</v>
      </c>
      <c r="N124" t="s">
        <v>238</v>
      </c>
    </row>
    <row r="125" spans="1:14">
      <c r="A125">
        <v>451.29</v>
      </c>
      <c r="B125">
        <v>3.5</v>
      </c>
      <c r="C125">
        <v>9.5829000000000004</v>
      </c>
      <c r="D125">
        <v>0.10435</v>
      </c>
      <c r="E125">
        <v>55.164000000000001</v>
      </c>
      <c r="F125">
        <v>58.835000000000001</v>
      </c>
      <c r="G125">
        <v>220.49</v>
      </c>
      <c r="H125">
        <v>98.674999999999997</v>
      </c>
      <c r="I125">
        <v>107.91</v>
      </c>
      <c r="J125">
        <v>197.63</v>
      </c>
      <c r="K125">
        <v>0.75163000000000002</v>
      </c>
      <c r="L125">
        <v>1.5617E-5</v>
      </c>
      <c r="M125">
        <v>2.3463999999999999E-2</v>
      </c>
      <c r="N125" t="s">
        <v>238</v>
      </c>
    </row>
    <row r="126" spans="1:14">
      <c r="A126">
        <v>451.29</v>
      </c>
      <c r="B126">
        <v>4</v>
      </c>
      <c r="C126">
        <v>10.987</v>
      </c>
      <c r="D126">
        <v>9.1012999999999997E-2</v>
      </c>
      <c r="E126">
        <v>55.134999999999998</v>
      </c>
      <c r="F126">
        <v>58.793999999999997</v>
      </c>
      <c r="G126">
        <v>219.32</v>
      </c>
      <c r="H126">
        <v>98.736999999999995</v>
      </c>
      <c r="I126">
        <v>108.11</v>
      </c>
      <c r="J126">
        <v>197.11</v>
      </c>
      <c r="K126">
        <v>0.75414000000000003</v>
      </c>
      <c r="L126">
        <v>1.5630000000000001E-5</v>
      </c>
      <c r="M126">
        <v>2.35E-2</v>
      </c>
      <c r="N126" t="s">
        <v>238</v>
      </c>
    </row>
    <row r="127" spans="1:14">
      <c r="A127">
        <v>451.29</v>
      </c>
      <c r="B127">
        <v>4.5</v>
      </c>
      <c r="C127">
        <v>12.401</v>
      </c>
      <c r="D127">
        <v>8.0638000000000001E-2</v>
      </c>
      <c r="E127">
        <v>55.106000000000002</v>
      </c>
      <c r="F127">
        <v>58.753</v>
      </c>
      <c r="G127">
        <v>218.27</v>
      </c>
      <c r="H127">
        <v>98.8</v>
      </c>
      <c r="I127">
        <v>108.32</v>
      </c>
      <c r="J127">
        <v>196.59</v>
      </c>
      <c r="K127">
        <v>0.75666</v>
      </c>
      <c r="L127">
        <v>1.5642999999999999E-5</v>
      </c>
      <c r="M127">
        <v>2.3536000000000001E-2</v>
      </c>
      <c r="N127" t="s">
        <v>238</v>
      </c>
    </row>
    <row r="128" spans="1:14">
      <c r="A128">
        <v>451.29</v>
      </c>
      <c r="B128">
        <v>5</v>
      </c>
      <c r="C128">
        <v>13.824</v>
      </c>
      <c r="D128">
        <v>7.2335999999999998E-2</v>
      </c>
      <c r="E128">
        <v>55.076999999999998</v>
      </c>
      <c r="F128">
        <v>58.712000000000003</v>
      </c>
      <c r="G128">
        <v>217.33</v>
      </c>
      <c r="H128">
        <v>98.863</v>
      </c>
      <c r="I128">
        <v>108.53</v>
      </c>
      <c r="J128">
        <v>196.06</v>
      </c>
      <c r="K128">
        <v>0.75921000000000005</v>
      </c>
      <c r="L128">
        <v>1.5656000000000001E-5</v>
      </c>
      <c r="M128">
        <v>2.3573E-2</v>
      </c>
      <c r="N128" t="s">
        <v>238</v>
      </c>
    </row>
    <row r="129" spans="1:14">
      <c r="A129">
        <v>451.29</v>
      </c>
      <c r="B129">
        <v>5.5</v>
      </c>
      <c r="C129">
        <v>15.257</v>
      </c>
      <c r="D129">
        <v>6.5543000000000004E-2</v>
      </c>
      <c r="E129">
        <v>55.048000000000002</v>
      </c>
      <c r="F129">
        <v>58.670999999999999</v>
      </c>
      <c r="G129">
        <v>216.48</v>
      </c>
      <c r="H129">
        <v>98.927000000000007</v>
      </c>
      <c r="I129">
        <v>108.74</v>
      </c>
      <c r="J129">
        <v>195.53</v>
      </c>
      <c r="K129">
        <v>0.76176999999999995</v>
      </c>
      <c r="L129">
        <v>1.5670000000000001E-5</v>
      </c>
      <c r="M129">
        <v>2.3609999999999999E-2</v>
      </c>
      <c r="N129" t="s">
        <v>238</v>
      </c>
    </row>
    <row r="130" spans="1:14">
      <c r="A130">
        <v>451.29</v>
      </c>
      <c r="B130">
        <v>6</v>
      </c>
      <c r="C130">
        <v>16.7</v>
      </c>
      <c r="D130">
        <v>5.9881999999999998E-2</v>
      </c>
      <c r="E130">
        <v>55.018000000000001</v>
      </c>
      <c r="F130">
        <v>58.628999999999998</v>
      </c>
      <c r="G130">
        <v>215.69</v>
      </c>
      <c r="H130">
        <v>98.991</v>
      </c>
      <c r="I130">
        <v>108.96</v>
      </c>
      <c r="J130">
        <v>195</v>
      </c>
      <c r="K130">
        <v>0.76434999999999997</v>
      </c>
      <c r="L130">
        <v>1.5685E-5</v>
      </c>
      <c r="M130">
        <v>2.3647000000000001E-2</v>
      </c>
      <c r="N130" t="s">
        <v>238</v>
      </c>
    </row>
    <row r="131" spans="1:14">
      <c r="A131">
        <v>451.29</v>
      </c>
      <c r="B131">
        <v>6.5</v>
      </c>
      <c r="C131">
        <v>18.152000000000001</v>
      </c>
      <c r="D131">
        <v>5.5091000000000001E-2</v>
      </c>
      <c r="E131">
        <v>54.988999999999997</v>
      </c>
      <c r="F131">
        <v>58.587000000000003</v>
      </c>
      <c r="G131">
        <v>214.95</v>
      </c>
      <c r="H131">
        <v>99.055999999999997</v>
      </c>
      <c r="I131">
        <v>109.18</v>
      </c>
      <c r="J131">
        <v>194.46</v>
      </c>
      <c r="K131">
        <v>0.76695999999999998</v>
      </c>
      <c r="L131">
        <v>1.5699999999999999E-5</v>
      </c>
      <c r="M131">
        <v>2.3685000000000001E-2</v>
      </c>
      <c r="N131" t="s">
        <v>238</v>
      </c>
    </row>
    <row r="132" spans="1:14">
      <c r="A132">
        <v>451.29</v>
      </c>
      <c r="B132">
        <v>7</v>
      </c>
      <c r="C132">
        <v>19.614000000000001</v>
      </c>
      <c r="D132">
        <v>5.0983000000000001E-2</v>
      </c>
      <c r="E132">
        <v>54.959000000000003</v>
      </c>
      <c r="F132">
        <v>58.545000000000002</v>
      </c>
      <c r="G132">
        <v>214.27</v>
      </c>
      <c r="H132">
        <v>99.122</v>
      </c>
      <c r="I132">
        <v>109.41</v>
      </c>
      <c r="J132">
        <v>193.93</v>
      </c>
      <c r="K132">
        <v>0.76958000000000004</v>
      </c>
      <c r="L132">
        <v>1.5715000000000001E-5</v>
      </c>
      <c r="M132">
        <v>2.3723999999999999E-2</v>
      </c>
      <c r="N132" t="s">
        <v>238</v>
      </c>
    </row>
    <row r="133" spans="1:14">
      <c r="A133">
        <v>451.29</v>
      </c>
      <c r="B133">
        <v>7.5</v>
      </c>
      <c r="C133">
        <v>21.087</v>
      </c>
      <c r="D133">
        <v>4.7423E-2</v>
      </c>
      <c r="E133">
        <v>54.929000000000002</v>
      </c>
      <c r="F133">
        <v>58.503</v>
      </c>
      <c r="G133">
        <v>213.63</v>
      </c>
      <c r="H133">
        <v>99.188000000000002</v>
      </c>
      <c r="I133">
        <v>109.64</v>
      </c>
      <c r="J133">
        <v>193.39</v>
      </c>
      <c r="K133">
        <v>0.77222999999999997</v>
      </c>
      <c r="L133">
        <v>1.5732000000000001E-5</v>
      </c>
      <c r="M133">
        <v>2.3761999999999998E-2</v>
      </c>
      <c r="N133" t="s">
        <v>238</v>
      </c>
    </row>
    <row r="134" spans="1:14">
      <c r="A134">
        <v>451.29</v>
      </c>
      <c r="B134">
        <v>8</v>
      </c>
      <c r="C134">
        <v>22.57</v>
      </c>
      <c r="D134">
        <v>4.4306999999999999E-2</v>
      </c>
      <c r="E134">
        <v>54.899000000000001</v>
      </c>
      <c r="F134">
        <v>58.460999999999999</v>
      </c>
      <c r="G134">
        <v>213.03</v>
      </c>
      <c r="H134">
        <v>99.254000000000005</v>
      </c>
      <c r="I134">
        <v>109.87</v>
      </c>
      <c r="J134">
        <v>192.85</v>
      </c>
      <c r="K134">
        <v>0.77488999999999997</v>
      </c>
      <c r="L134">
        <v>1.5747999999999999E-5</v>
      </c>
      <c r="M134">
        <v>2.3800999999999999E-2</v>
      </c>
      <c r="N134" t="s">
        <v>238</v>
      </c>
    </row>
    <row r="135" spans="1:14">
      <c r="A135">
        <v>451.29</v>
      </c>
      <c r="B135">
        <v>8.5</v>
      </c>
      <c r="C135">
        <v>24.062999999999999</v>
      </c>
      <c r="D135">
        <v>4.1556999999999997E-2</v>
      </c>
      <c r="E135">
        <v>54.868000000000002</v>
      </c>
      <c r="F135">
        <v>58.417999999999999</v>
      </c>
      <c r="G135">
        <v>212.45</v>
      </c>
      <c r="H135">
        <v>99.322000000000003</v>
      </c>
      <c r="I135">
        <v>110.11</v>
      </c>
      <c r="J135">
        <v>192.31</v>
      </c>
      <c r="K135">
        <v>0.77758000000000005</v>
      </c>
      <c r="L135">
        <v>1.5766000000000001E-5</v>
      </c>
      <c r="M135">
        <v>2.3841000000000001E-2</v>
      </c>
      <c r="N135" t="s">
        <v>238</v>
      </c>
    </row>
    <row r="136" spans="1:14">
      <c r="A136">
        <v>451.29</v>
      </c>
      <c r="B136">
        <v>9</v>
      </c>
      <c r="C136">
        <v>25.568000000000001</v>
      </c>
      <c r="D136">
        <v>3.9112000000000001E-2</v>
      </c>
      <c r="E136">
        <v>54.838000000000001</v>
      </c>
      <c r="F136">
        <v>58.375</v>
      </c>
      <c r="G136">
        <v>211.91</v>
      </c>
      <c r="H136">
        <v>99.388999999999996</v>
      </c>
      <c r="I136">
        <v>110.35</v>
      </c>
      <c r="J136">
        <v>191.76</v>
      </c>
      <c r="K136">
        <v>0.78027999999999997</v>
      </c>
      <c r="L136">
        <v>1.5783000000000001E-5</v>
      </c>
      <c r="M136">
        <v>2.3880999999999999E-2</v>
      </c>
      <c r="N136" t="s">
        <v>238</v>
      </c>
    </row>
    <row r="137" spans="1:14">
      <c r="A137">
        <v>451.29</v>
      </c>
      <c r="B137">
        <v>9.5</v>
      </c>
      <c r="C137">
        <v>27.082999999999998</v>
      </c>
      <c r="D137">
        <v>3.6923999999999998E-2</v>
      </c>
      <c r="E137">
        <v>54.807000000000002</v>
      </c>
      <c r="F137">
        <v>58.332000000000001</v>
      </c>
      <c r="G137">
        <v>211.39</v>
      </c>
      <c r="H137">
        <v>99.457999999999998</v>
      </c>
      <c r="I137">
        <v>110.6</v>
      </c>
      <c r="J137">
        <v>191.22</v>
      </c>
      <c r="K137">
        <v>0.78300999999999998</v>
      </c>
      <c r="L137">
        <v>1.5801999999999999E-5</v>
      </c>
      <c r="M137">
        <v>2.3921999999999999E-2</v>
      </c>
      <c r="N137" t="s">
        <v>238</v>
      </c>
    </row>
    <row r="138" spans="1:14">
      <c r="A138">
        <v>451.29</v>
      </c>
      <c r="B138">
        <v>10</v>
      </c>
      <c r="C138">
        <v>28.609000000000002</v>
      </c>
      <c r="D138">
        <v>3.4953999999999999E-2</v>
      </c>
      <c r="E138">
        <v>54.776000000000003</v>
      </c>
      <c r="F138">
        <v>58.287999999999997</v>
      </c>
      <c r="G138">
        <v>210.89</v>
      </c>
      <c r="H138">
        <v>99.527000000000001</v>
      </c>
      <c r="I138">
        <v>110.85</v>
      </c>
      <c r="J138">
        <v>190.67</v>
      </c>
      <c r="K138">
        <v>0.78576000000000001</v>
      </c>
      <c r="L138">
        <v>1.5821E-5</v>
      </c>
      <c r="M138">
        <v>2.3963000000000002E-2</v>
      </c>
      <c r="N138" t="s">
        <v>238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A3853-9857-4214-81BB-255C4B2B9B77}">
  <dimension ref="A1:N119"/>
  <sheetViews>
    <sheetView workbookViewId="0"/>
  </sheetViews>
  <sheetFormatPr defaultRowHeight="15"/>
  <sheetData>
    <row r="1" spans="1:14">
      <c r="A1" t="s">
        <v>223</v>
      </c>
      <c r="B1" t="s">
        <v>224</v>
      </c>
      <c r="C1" t="s">
        <v>225</v>
      </c>
      <c r="D1" t="s">
        <v>226</v>
      </c>
      <c r="E1" t="s">
        <v>227</v>
      </c>
      <c r="F1" t="s">
        <v>228</v>
      </c>
      <c r="G1" t="s">
        <v>229</v>
      </c>
      <c r="H1" t="s">
        <v>230</v>
      </c>
      <c r="I1" t="s">
        <v>231</v>
      </c>
      <c r="J1" t="s">
        <v>232</v>
      </c>
      <c r="K1" t="s">
        <v>233</v>
      </c>
      <c r="L1" t="s">
        <v>234</v>
      </c>
      <c r="M1" t="s">
        <v>235</v>
      </c>
      <c r="N1" t="s">
        <v>236</v>
      </c>
    </row>
    <row r="2" spans="1:14">
      <c r="A2">
        <v>238.75</v>
      </c>
      <c r="B2">
        <v>1</v>
      </c>
      <c r="C2">
        <v>1344</v>
      </c>
      <c r="D2">
        <v>7.4403999999999996E-4</v>
      </c>
      <c r="E2">
        <v>18.914000000000001</v>
      </c>
      <c r="F2">
        <v>18.922999999999998</v>
      </c>
      <c r="G2">
        <v>99.45</v>
      </c>
      <c r="H2">
        <v>90.085999999999999</v>
      </c>
      <c r="I2">
        <v>128.82</v>
      </c>
      <c r="J2">
        <v>1052</v>
      </c>
      <c r="K2">
        <v>-4.5960000000000001E-2</v>
      </c>
      <c r="L2">
        <v>9.1357999999999999E-4</v>
      </c>
      <c r="M2">
        <v>0.1077</v>
      </c>
      <c r="N2" t="s">
        <v>237</v>
      </c>
    </row>
    <row r="3" spans="1:14">
      <c r="A3">
        <v>238.75</v>
      </c>
      <c r="B3">
        <v>1.5</v>
      </c>
      <c r="C3">
        <v>1344.1</v>
      </c>
      <c r="D3">
        <v>7.4399999999999998E-4</v>
      </c>
      <c r="E3">
        <v>18.913</v>
      </c>
      <c r="F3">
        <v>18.925999999999998</v>
      </c>
      <c r="G3">
        <v>99.444000000000003</v>
      </c>
      <c r="H3">
        <v>90.087999999999994</v>
      </c>
      <c r="I3">
        <v>128.81</v>
      </c>
      <c r="J3">
        <v>1052.3</v>
      </c>
      <c r="K3">
        <v>-4.5966E-2</v>
      </c>
      <c r="L3">
        <v>9.1405000000000002E-4</v>
      </c>
      <c r="M3">
        <v>0.10772</v>
      </c>
      <c r="N3" t="s">
        <v>237</v>
      </c>
    </row>
    <row r="4" spans="1:14">
      <c r="A4">
        <v>238.75</v>
      </c>
      <c r="B4">
        <v>2</v>
      </c>
      <c r="C4">
        <v>1344.1</v>
      </c>
      <c r="D4">
        <v>7.4396E-4</v>
      </c>
      <c r="E4">
        <v>18.911000000000001</v>
      </c>
      <c r="F4">
        <v>18.928999999999998</v>
      </c>
      <c r="G4">
        <v>99.438000000000002</v>
      </c>
      <c r="H4">
        <v>90.09</v>
      </c>
      <c r="I4">
        <v>128.81</v>
      </c>
      <c r="J4">
        <v>1052.5</v>
      </c>
      <c r="K4">
        <v>-4.5973E-2</v>
      </c>
      <c r="L4">
        <v>9.1452000000000005E-4</v>
      </c>
      <c r="M4">
        <v>0.10773000000000001</v>
      </c>
      <c r="N4" t="s">
        <v>237</v>
      </c>
    </row>
    <row r="5" spans="1:14">
      <c r="A5">
        <v>238.75</v>
      </c>
      <c r="B5">
        <v>2.5</v>
      </c>
      <c r="C5">
        <v>1344.2</v>
      </c>
      <c r="D5">
        <v>7.4392999999999996E-4</v>
      </c>
      <c r="E5">
        <v>18.91</v>
      </c>
      <c r="F5">
        <v>18.931999999999999</v>
      </c>
      <c r="G5">
        <v>99.432000000000002</v>
      </c>
      <c r="H5">
        <v>90.091999999999999</v>
      </c>
      <c r="I5">
        <v>128.80000000000001</v>
      </c>
      <c r="J5">
        <v>1052.7</v>
      </c>
      <c r="K5">
        <v>-4.5978999999999999E-2</v>
      </c>
      <c r="L5">
        <v>9.1498999999999997E-4</v>
      </c>
      <c r="M5">
        <v>0.10775</v>
      </c>
      <c r="N5" t="s">
        <v>237</v>
      </c>
    </row>
    <row r="6" spans="1:14">
      <c r="A6">
        <v>238.75</v>
      </c>
      <c r="B6">
        <v>3</v>
      </c>
      <c r="C6">
        <v>1344.3</v>
      </c>
      <c r="D6">
        <v>7.4388999999999998E-4</v>
      </c>
      <c r="E6">
        <v>18.908999999999999</v>
      </c>
      <c r="F6">
        <v>18.934999999999999</v>
      </c>
      <c r="G6">
        <v>99.427000000000007</v>
      </c>
      <c r="H6">
        <v>90.094999999999999</v>
      </c>
      <c r="I6">
        <v>128.80000000000001</v>
      </c>
      <c r="J6">
        <v>1052.9000000000001</v>
      </c>
      <c r="K6">
        <v>-4.5985999999999999E-2</v>
      </c>
      <c r="L6">
        <v>9.1545999999999999E-4</v>
      </c>
      <c r="M6">
        <v>0.10775999999999999</v>
      </c>
      <c r="N6" t="s">
        <v>237</v>
      </c>
    </row>
    <row r="7" spans="1:14">
      <c r="A7">
        <v>238.75</v>
      </c>
      <c r="B7">
        <v>3.5</v>
      </c>
      <c r="C7">
        <v>1344.3</v>
      </c>
      <c r="D7">
        <v>7.4386000000000005E-4</v>
      </c>
      <c r="E7">
        <v>18.907</v>
      </c>
      <c r="F7">
        <v>18.937999999999999</v>
      </c>
      <c r="G7">
        <v>99.421000000000006</v>
      </c>
      <c r="H7">
        <v>90.096999999999994</v>
      </c>
      <c r="I7">
        <v>128.79</v>
      </c>
      <c r="J7">
        <v>1053.2</v>
      </c>
      <c r="K7">
        <v>-4.5991999999999998E-2</v>
      </c>
      <c r="L7">
        <v>9.1593000000000002E-4</v>
      </c>
      <c r="M7">
        <v>0.10778</v>
      </c>
      <c r="N7" t="s">
        <v>237</v>
      </c>
    </row>
    <row r="8" spans="1:14">
      <c r="A8">
        <v>238.75</v>
      </c>
      <c r="B8">
        <v>4</v>
      </c>
      <c r="C8">
        <v>1344.4</v>
      </c>
      <c r="D8">
        <v>7.4381999999999996E-4</v>
      </c>
      <c r="E8">
        <v>18.905999999999999</v>
      </c>
      <c r="F8">
        <v>18.940999999999999</v>
      </c>
      <c r="G8">
        <v>99.415000000000006</v>
      </c>
      <c r="H8">
        <v>90.099000000000004</v>
      </c>
      <c r="I8">
        <v>128.79</v>
      </c>
      <c r="J8">
        <v>1053.4000000000001</v>
      </c>
      <c r="K8">
        <v>-4.5997999999999997E-2</v>
      </c>
      <c r="L8">
        <v>9.1640000000000005E-4</v>
      </c>
      <c r="M8">
        <v>0.10779</v>
      </c>
      <c r="N8" t="s">
        <v>237</v>
      </c>
    </row>
    <row r="9" spans="1:14">
      <c r="A9">
        <v>238.75</v>
      </c>
      <c r="B9">
        <v>4.5</v>
      </c>
      <c r="C9">
        <v>1344.5</v>
      </c>
      <c r="D9">
        <v>7.4379000000000003E-4</v>
      </c>
      <c r="E9">
        <v>18.905000000000001</v>
      </c>
      <c r="F9">
        <v>18.943999999999999</v>
      </c>
      <c r="G9">
        <v>99.409000000000006</v>
      </c>
      <c r="H9">
        <v>90.100999999999999</v>
      </c>
      <c r="I9">
        <v>128.79</v>
      </c>
      <c r="J9">
        <v>1053.5999999999999</v>
      </c>
      <c r="K9">
        <v>-4.6004999999999997E-2</v>
      </c>
      <c r="L9">
        <v>9.1686999999999997E-4</v>
      </c>
      <c r="M9">
        <v>0.10780000000000001</v>
      </c>
      <c r="N9" t="s">
        <v>237</v>
      </c>
    </row>
    <row r="10" spans="1:14">
      <c r="A10">
        <v>238.75</v>
      </c>
      <c r="B10">
        <v>5</v>
      </c>
      <c r="C10">
        <v>1344.5</v>
      </c>
      <c r="D10">
        <v>7.4375000000000005E-4</v>
      </c>
      <c r="E10">
        <v>18.902999999999999</v>
      </c>
      <c r="F10">
        <v>18.946999999999999</v>
      </c>
      <c r="G10">
        <v>99.403000000000006</v>
      </c>
      <c r="H10">
        <v>90.102999999999994</v>
      </c>
      <c r="I10">
        <v>128.78</v>
      </c>
      <c r="J10">
        <v>1053.8</v>
      </c>
      <c r="K10">
        <v>-4.6011000000000003E-2</v>
      </c>
      <c r="L10">
        <v>9.1734E-4</v>
      </c>
      <c r="M10">
        <v>0.10782</v>
      </c>
      <c r="N10" t="s">
        <v>237</v>
      </c>
    </row>
    <row r="11" spans="1:14">
      <c r="A11">
        <v>238.75</v>
      </c>
      <c r="B11">
        <v>5.5</v>
      </c>
      <c r="C11">
        <v>1344.6</v>
      </c>
      <c r="D11">
        <v>7.4372000000000001E-4</v>
      </c>
      <c r="E11">
        <v>18.902000000000001</v>
      </c>
      <c r="F11">
        <v>18.95</v>
      </c>
      <c r="G11">
        <v>99.397000000000006</v>
      </c>
      <c r="H11">
        <v>90.105000000000004</v>
      </c>
      <c r="I11">
        <v>128.78</v>
      </c>
      <c r="J11">
        <v>1054.0999999999999</v>
      </c>
      <c r="K11">
        <v>-4.6017000000000002E-2</v>
      </c>
      <c r="L11">
        <v>9.1781000000000002E-4</v>
      </c>
      <c r="M11">
        <v>0.10783</v>
      </c>
      <c r="N11" t="s">
        <v>237</v>
      </c>
    </row>
    <row r="12" spans="1:14">
      <c r="A12">
        <v>238.75</v>
      </c>
      <c r="B12">
        <v>6</v>
      </c>
      <c r="C12">
        <v>1344.7</v>
      </c>
      <c r="D12">
        <v>7.4368000000000004E-4</v>
      </c>
      <c r="E12">
        <v>18.899999999999999</v>
      </c>
      <c r="F12">
        <v>18.952999999999999</v>
      </c>
      <c r="G12">
        <v>99.391999999999996</v>
      </c>
      <c r="H12">
        <v>90.108000000000004</v>
      </c>
      <c r="I12">
        <v>128.77000000000001</v>
      </c>
      <c r="J12">
        <v>1054.3</v>
      </c>
      <c r="K12">
        <v>-4.6024000000000002E-2</v>
      </c>
      <c r="L12">
        <v>9.1828000000000005E-4</v>
      </c>
      <c r="M12">
        <v>0.10785</v>
      </c>
      <c r="N12" t="s">
        <v>237</v>
      </c>
    </row>
    <row r="13" spans="1:14">
      <c r="A13">
        <v>238.75</v>
      </c>
      <c r="B13">
        <v>6.5</v>
      </c>
      <c r="C13">
        <v>1344.7</v>
      </c>
      <c r="D13">
        <v>7.4363999999999995E-4</v>
      </c>
      <c r="E13">
        <v>18.899000000000001</v>
      </c>
      <c r="F13">
        <v>18.956</v>
      </c>
      <c r="G13">
        <v>99.385999999999996</v>
      </c>
      <c r="H13">
        <v>90.11</v>
      </c>
      <c r="I13">
        <v>128.77000000000001</v>
      </c>
      <c r="J13">
        <v>1054.5</v>
      </c>
      <c r="K13">
        <v>-4.6030000000000001E-2</v>
      </c>
      <c r="L13">
        <v>9.1874999999999997E-4</v>
      </c>
      <c r="M13">
        <v>0.10786</v>
      </c>
      <c r="N13" t="s">
        <v>237</v>
      </c>
    </row>
    <row r="14" spans="1:14">
      <c r="A14">
        <v>238.75</v>
      </c>
      <c r="B14">
        <v>7</v>
      </c>
      <c r="C14">
        <v>1344.8</v>
      </c>
      <c r="D14">
        <v>7.4361000000000002E-4</v>
      </c>
      <c r="E14">
        <v>18.898</v>
      </c>
      <c r="F14">
        <v>18.957999999999998</v>
      </c>
      <c r="G14">
        <v>99.38</v>
      </c>
      <c r="H14">
        <v>90.111999999999995</v>
      </c>
      <c r="I14">
        <v>128.76</v>
      </c>
      <c r="J14">
        <v>1054.7</v>
      </c>
      <c r="K14">
        <v>-4.6036000000000001E-2</v>
      </c>
      <c r="L14">
        <v>9.1922E-4</v>
      </c>
      <c r="M14">
        <v>0.10788</v>
      </c>
      <c r="N14" t="s">
        <v>237</v>
      </c>
    </row>
    <row r="15" spans="1:14">
      <c r="A15">
        <v>238.75</v>
      </c>
      <c r="B15">
        <v>7.5</v>
      </c>
      <c r="C15">
        <v>1344.9</v>
      </c>
      <c r="D15">
        <v>7.4357000000000004E-4</v>
      </c>
      <c r="E15">
        <v>18.896000000000001</v>
      </c>
      <c r="F15">
        <v>18.960999999999999</v>
      </c>
      <c r="G15">
        <v>99.373999999999995</v>
      </c>
      <c r="H15">
        <v>90.114000000000004</v>
      </c>
      <c r="I15">
        <v>128.76</v>
      </c>
      <c r="J15">
        <v>1054.9000000000001</v>
      </c>
      <c r="K15">
        <v>-4.6043000000000001E-2</v>
      </c>
      <c r="L15">
        <v>9.1969000000000003E-4</v>
      </c>
      <c r="M15">
        <v>0.10789</v>
      </c>
      <c r="N15" t="s">
        <v>237</v>
      </c>
    </row>
    <row r="16" spans="1:14">
      <c r="A16">
        <v>238.75</v>
      </c>
      <c r="B16">
        <v>8</v>
      </c>
      <c r="C16">
        <v>1344.9</v>
      </c>
      <c r="D16">
        <v>7.4354E-4</v>
      </c>
      <c r="E16">
        <v>18.895</v>
      </c>
      <c r="F16">
        <v>18.963999999999999</v>
      </c>
      <c r="G16">
        <v>99.367999999999995</v>
      </c>
      <c r="H16">
        <v>90.116</v>
      </c>
      <c r="I16">
        <v>128.76</v>
      </c>
      <c r="J16">
        <v>1055.2</v>
      </c>
      <c r="K16">
        <v>-4.6049E-2</v>
      </c>
      <c r="L16">
        <v>9.2016000000000005E-4</v>
      </c>
      <c r="M16">
        <v>0.10791000000000001</v>
      </c>
      <c r="N16" t="s">
        <v>237</v>
      </c>
    </row>
    <row r="17" spans="1:14">
      <c r="A17">
        <v>238.75</v>
      </c>
      <c r="B17">
        <v>8.5</v>
      </c>
      <c r="C17">
        <v>1345</v>
      </c>
      <c r="D17">
        <v>7.4350000000000002E-4</v>
      </c>
      <c r="E17">
        <v>18.893000000000001</v>
      </c>
      <c r="F17">
        <v>18.966999999999999</v>
      </c>
      <c r="G17">
        <v>99.363</v>
      </c>
      <c r="H17">
        <v>90.117999999999995</v>
      </c>
      <c r="I17">
        <v>128.75</v>
      </c>
      <c r="J17">
        <v>1055.4000000000001</v>
      </c>
      <c r="K17">
        <v>-4.6054999999999999E-2</v>
      </c>
      <c r="L17">
        <v>9.2062999999999997E-4</v>
      </c>
      <c r="M17">
        <v>0.10792</v>
      </c>
      <c r="N17" t="s">
        <v>237</v>
      </c>
    </row>
    <row r="18" spans="1:14">
      <c r="A18">
        <v>238.75</v>
      </c>
      <c r="B18">
        <v>9</v>
      </c>
      <c r="C18">
        <v>1345.1</v>
      </c>
      <c r="D18">
        <v>7.4346999999999998E-4</v>
      </c>
      <c r="E18">
        <v>18.891999999999999</v>
      </c>
      <c r="F18">
        <v>18.97</v>
      </c>
      <c r="G18">
        <v>99.356999999999999</v>
      </c>
      <c r="H18">
        <v>90.12</v>
      </c>
      <c r="I18">
        <v>128.75</v>
      </c>
      <c r="J18">
        <v>1055.5999999999999</v>
      </c>
      <c r="K18">
        <v>-4.6060999999999998E-2</v>
      </c>
      <c r="L18">
        <v>9.211E-4</v>
      </c>
      <c r="M18">
        <v>0.10793999999999999</v>
      </c>
      <c r="N18" t="s">
        <v>237</v>
      </c>
    </row>
    <row r="19" spans="1:14">
      <c r="A19">
        <v>238.75</v>
      </c>
      <c r="B19">
        <v>9.5</v>
      </c>
      <c r="C19">
        <v>1345.1</v>
      </c>
      <c r="D19">
        <v>7.4343E-4</v>
      </c>
      <c r="E19">
        <v>18.890999999999998</v>
      </c>
      <c r="F19">
        <v>18.972999999999999</v>
      </c>
      <c r="G19">
        <v>99.350999999999999</v>
      </c>
      <c r="H19">
        <v>90.123000000000005</v>
      </c>
      <c r="I19">
        <v>128.74</v>
      </c>
      <c r="J19">
        <v>1055.8</v>
      </c>
      <c r="K19">
        <v>-4.6067999999999998E-2</v>
      </c>
      <c r="L19">
        <v>9.2157000000000003E-4</v>
      </c>
      <c r="M19">
        <v>0.10795</v>
      </c>
      <c r="N19" t="s">
        <v>237</v>
      </c>
    </row>
    <row r="20" spans="1:14">
      <c r="A20">
        <v>238.75</v>
      </c>
      <c r="B20">
        <v>10</v>
      </c>
      <c r="C20">
        <v>1345.2</v>
      </c>
      <c r="D20">
        <v>7.4339999999999996E-4</v>
      </c>
      <c r="E20">
        <v>18.888999999999999</v>
      </c>
      <c r="F20">
        <v>18.975999999999999</v>
      </c>
      <c r="G20">
        <v>99.344999999999999</v>
      </c>
      <c r="H20">
        <v>90.125</v>
      </c>
      <c r="I20">
        <v>128.74</v>
      </c>
      <c r="J20">
        <v>1056</v>
      </c>
      <c r="K20">
        <v>-4.6073999999999997E-2</v>
      </c>
      <c r="L20">
        <v>9.2203999999999995E-4</v>
      </c>
      <c r="M20">
        <v>0.10797</v>
      </c>
      <c r="N20" t="s">
        <v>237</v>
      </c>
    </row>
    <row r="21" spans="1:14">
      <c r="A21">
        <v>286.5</v>
      </c>
      <c r="B21">
        <v>1</v>
      </c>
      <c r="C21">
        <v>1256.2</v>
      </c>
      <c r="D21">
        <v>7.9604999999999997E-4</v>
      </c>
      <c r="E21">
        <v>25.152000000000001</v>
      </c>
      <c r="F21">
        <v>25.161000000000001</v>
      </c>
      <c r="G21">
        <v>123.26</v>
      </c>
      <c r="H21">
        <v>93.206000000000003</v>
      </c>
      <c r="I21">
        <v>133.22999999999999</v>
      </c>
      <c r="J21">
        <v>864.47</v>
      </c>
      <c r="K21">
        <v>-3.9616999999999999E-2</v>
      </c>
      <c r="L21">
        <v>4.6817000000000001E-4</v>
      </c>
      <c r="M21">
        <v>9.3931000000000001E-2</v>
      </c>
      <c r="N21" t="s">
        <v>237</v>
      </c>
    </row>
    <row r="22" spans="1:14">
      <c r="A22">
        <v>286.5</v>
      </c>
      <c r="B22">
        <v>1.5</v>
      </c>
      <c r="C22">
        <v>1256.3</v>
      </c>
      <c r="D22">
        <v>7.9599E-4</v>
      </c>
      <c r="E22">
        <v>25.15</v>
      </c>
      <c r="F22">
        <v>25.164000000000001</v>
      </c>
      <c r="G22">
        <v>123.25</v>
      </c>
      <c r="H22">
        <v>93.206999999999994</v>
      </c>
      <c r="I22">
        <v>133.22</v>
      </c>
      <c r="J22">
        <v>864.76</v>
      </c>
      <c r="K22">
        <v>-3.9633000000000002E-2</v>
      </c>
      <c r="L22">
        <v>4.6842999999999999E-4</v>
      </c>
      <c r="M22">
        <v>9.3950000000000006E-2</v>
      </c>
      <c r="N22" t="s">
        <v>237</v>
      </c>
    </row>
    <row r="23" spans="1:14">
      <c r="A23">
        <v>286.5</v>
      </c>
      <c r="B23">
        <v>2</v>
      </c>
      <c r="C23">
        <v>1256.4000000000001</v>
      </c>
      <c r="D23">
        <v>7.9593000000000003E-4</v>
      </c>
      <c r="E23">
        <v>25.148</v>
      </c>
      <c r="F23">
        <v>25.166</v>
      </c>
      <c r="G23">
        <v>123.24</v>
      </c>
      <c r="H23">
        <v>93.209000000000003</v>
      </c>
      <c r="I23">
        <v>133.21</v>
      </c>
      <c r="J23">
        <v>865.05</v>
      </c>
      <c r="K23">
        <v>-3.9648999999999997E-2</v>
      </c>
      <c r="L23">
        <v>4.6869000000000001E-4</v>
      </c>
      <c r="M23">
        <v>9.3969999999999998E-2</v>
      </c>
      <c r="N23" t="s">
        <v>237</v>
      </c>
    </row>
    <row r="24" spans="1:14">
      <c r="A24">
        <v>286.5</v>
      </c>
      <c r="B24">
        <v>2.5</v>
      </c>
      <c r="C24">
        <v>1256.5</v>
      </c>
      <c r="D24">
        <v>7.9586999999999995E-4</v>
      </c>
      <c r="E24">
        <v>25.146000000000001</v>
      </c>
      <c r="F24">
        <v>25.169</v>
      </c>
      <c r="G24">
        <v>123.23</v>
      </c>
      <c r="H24">
        <v>93.210999999999999</v>
      </c>
      <c r="I24">
        <v>133.19999999999999</v>
      </c>
      <c r="J24">
        <v>865.33</v>
      </c>
      <c r="K24">
        <v>-3.9663999999999998E-2</v>
      </c>
      <c r="L24">
        <v>4.6893999999999999E-4</v>
      </c>
      <c r="M24">
        <v>9.3989000000000003E-2</v>
      </c>
      <c r="N24" t="s">
        <v>237</v>
      </c>
    </row>
    <row r="25" spans="1:14">
      <c r="A25">
        <v>286.5</v>
      </c>
      <c r="B25">
        <v>3</v>
      </c>
      <c r="C25">
        <v>1256.5999999999999</v>
      </c>
      <c r="D25">
        <v>7.9580999999999999E-4</v>
      </c>
      <c r="E25">
        <v>25.143999999999998</v>
      </c>
      <c r="F25">
        <v>25.170999999999999</v>
      </c>
      <c r="G25">
        <v>123.23</v>
      </c>
      <c r="H25">
        <v>93.212999999999994</v>
      </c>
      <c r="I25">
        <v>133.19</v>
      </c>
      <c r="J25">
        <v>865.62</v>
      </c>
      <c r="K25">
        <v>-3.968E-2</v>
      </c>
      <c r="L25">
        <v>4.6920000000000002E-4</v>
      </c>
      <c r="M25">
        <v>9.4008999999999995E-2</v>
      </c>
      <c r="N25" t="s">
        <v>237</v>
      </c>
    </row>
    <row r="26" spans="1:14">
      <c r="A26">
        <v>286.5</v>
      </c>
      <c r="B26">
        <v>3.5</v>
      </c>
      <c r="C26">
        <v>1256.7</v>
      </c>
      <c r="D26">
        <v>7.9575000000000002E-4</v>
      </c>
      <c r="E26">
        <v>25.141999999999999</v>
      </c>
      <c r="F26">
        <v>25.173999999999999</v>
      </c>
      <c r="G26">
        <v>123.22</v>
      </c>
      <c r="H26">
        <v>93.213999999999999</v>
      </c>
      <c r="I26">
        <v>133.18</v>
      </c>
      <c r="J26">
        <v>865.91</v>
      </c>
      <c r="K26">
        <v>-3.9695000000000001E-2</v>
      </c>
      <c r="L26">
        <v>4.6945999999999999E-4</v>
      </c>
      <c r="M26">
        <v>9.4028E-2</v>
      </c>
      <c r="N26" t="s">
        <v>237</v>
      </c>
    </row>
    <row r="27" spans="1:14">
      <c r="A27">
        <v>286.5</v>
      </c>
      <c r="B27">
        <v>4</v>
      </c>
      <c r="C27">
        <v>1256.8</v>
      </c>
      <c r="D27">
        <v>7.9569000000000005E-4</v>
      </c>
      <c r="E27">
        <v>25.14</v>
      </c>
      <c r="F27">
        <v>25.177</v>
      </c>
      <c r="G27">
        <v>123.21</v>
      </c>
      <c r="H27">
        <v>93.215999999999994</v>
      </c>
      <c r="I27">
        <v>133.16999999999999</v>
      </c>
      <c r="J27">
        <v>866.2</v>
      </c>
      <c r="K27">
        <v>-3.9711000000000003E-2</v>
      </c>
      <c r="L27">
        <v>4.6972000000000002E-4</v>
      </c>
      <c r="M27">
        <v>9.4048000000000007E-2</v>
      </c>
      <c r="N27" t="s">
        <v>237</v>
      </c>
    </row>
    <row r="28" spans="1:14">
      <c r="A28">
        <v>286.5</v>
      </c>
      <c r="B28">
        <v>4.5</v>
      </c>
      <c r="C28">
        <v>1256.9000000000001</v>
      </c>
      <c r="D28">
        <v>7.9562999999999997E-4</v>
      </c>
      <c r="E28">
        <v>25.138000000000002</v>
      </c>
      <c r="F28">
        <v>25.178999999999998</v>
      </c>
      <c r="G28">
        <v>123.21</v>
      </c>
      <c r="H28">
        <v>93.218000000000004</v>
      </c>
      <c r="I28">
        <v>133.16</v>
      </c>
      <c r="J28">
        <v>866.48</v>
      </c>
      <c r="K28">
        <v>-3.9725999999999997E-2</v>
      </c>
      <c r="L28">
        <v>4.6998E-4</v>
      </c>
      <c r="M28">
        <v>9.4066999999999998E-2</v>
      </c>
      <c r="N28" t="s">
        <v>237</v>
      </c>
    </row>
    <row r="29" spans="1:14">
      <c r="A29">
        <v>286.5</v>
      </c>
      <c r="B29">
        <v>5</v>
      </c>
      <c r="C29">
        <v>1257</v>
      </c>
      <c r="D29">
        <v>7.9557E-4</v>
      </c>
      <c r="E29">
        <v>25.135999999999999</v>
      </c>
      <c r="F29">
        <v>25.181999999999999</v>
      </c>
      <c r="G29">
        <v>123.2</v>
      </c>
      <c r="H29">
        <v>93.218999999999994</v>
      </c>
      <c r="I29">
        <v>133.15</v>
      </c>
      <c r="J29">
        <v>866.77</v>
      </c>
      <c r="K29">
        <v>-3.9742E-2</v>
      </c>
      <c r="L29">
        <v>4.7022999999999998E-4</v>
      </c>
      <c r="M29">
        <v>9.4087000000000004E-2</v>
      </c>
      <c r="N29" t="s">
        <v>237</v>
      </c>
    </row>
    <row r="30" spans="1:14">
      <c r="A30">
        <v>286.5</v>
      </c>
      <c r="B30">
        <v>5.5</v>
      </c>
      <c r="C30">
        <v>1257.0999999999999</v>
      </c>
      <c r="D30">
        <v>7.9551000000000003E-4</v>
      </c>
      <c r="E30">
        <v>25.134</v>
      </c>
      <c r="F30">
        <v>25.184999999999999</v>
      </c>
      <c r="G30">
        <v>123.19</v>
      </c>
      <c r="H30">
        <v>93.221000000000004</v>
      </c>
      <c r="I30">
        <v>133.13999999999999</v>
      </c>
      <c r="J30">
        <v>867.06</v>
      </c>
      <c r="K30">
        <v>-3.9757000000000001E-2</v>
      </c>
      <c r="L30">
        <v>4.7049E-4</v>
      </c>
      <c r="M30">
        <v>9.4105999999999995E-2</v>
      </c>
      <c r="N30" t="s">
        <v>237</v>
      </c>
    </row>
    <row r="31" spans="1:14">
      <c r="A31">
        <v>286.5</v>
      </c>
      <c r="B31">
        <v>6</v>
      </c>
      <c r="C31">
        <v>1257.2</v>
      </c>
      <c r="D31">
        <v>7.9544999999999995E-4</v>
      </c>
      <c r="E31">
        <v>25.132000000000001</v>
      </c>
      <c r="F31">
        <v>25.187000000000001</v>
      </c>
      <c r="G31">
        <v>123.19</v>
      </c>
      <c r="H31">
        <v>93.222999999999999</v>
      </c>
      <c r="I31">
        <v>133.13</v>
      </c>
      <c r="J31">
        <v>867.34</v>
      </c>
      <c r="K31">
        <v>-3.9772000000000002E-2</v>
      </c>
      <c r="L31">
        <v>4.7074999999999998E-4</v>
      </c>
      <c r="M31">
        <v>9.4126000000000001E-2</v>
      </c>
      <c r="N31" t="s">
        <v>237</v>
      </c>
    </row>
    <row r="32" spans="1:14">
      <c r="A32">
        <v>286.5</v>
      </c>
      <c r="B32">
        <v>6.5</v>
      </c>
      <c r="C32">
        <v>1257.2</v>
      </c>
      <c r="D32">
        <v>7.9538999999999999E-4</v>
      </c>
      <c r="E32">
        <v>25.13</v>
      </c>
      <c r="F32">
        <v>25.19</v>
      </c>
      <c r="G32">
        <v>123.18</v>
      </c>
      <c r="H32">
        <v>93.224000000000004</v>
      </c>
      <c r="I32">
        <v>133.12</v>
      </c>
      <c r="J32">
        <v>867.63</v>
      </c>
      <c r="K32">
        <v>-3.9787999999999997E-2</v>
      </c>
      <c r="L32">
        <v>4.7101000000000001E-4</v>
      </c>
      <c r="M32">
        <v>9.4145000000000006E-2</v>
      </c>
      <c r="N32" t="s">
        <v>237</v>
      </c>
    </row>
    <row r="33" spans="1:14">
      <c r="A33">
        <v>286.5</v>
      </c>
      <c r="B33">
        <v>7</v>
      </c>
      <c r="C33">
        <v>1257.3</v>
      </c>
      <c r="D33">
        <v>7.9533000000000002E-4</v>
      </c>
      <c r="E33">
        <v>25.128</v>
      </c>
      <c r="F33">
        <v>25.193000000000001</v>
      </c>
      <c r="G33">
        <v>123.17</v>
      </c>
      <c r="H33">
        <v>93.225999999999999</v>
      </c>
      <c r="I33">
        <v>133.11000000000001</v>
      </c>
      <c r="J33">
        <v>867.91</v>
      </c>
      <c r="K33">
        <v>-3.9802999999999998E-2</v>
      </c>
      <c r="L33">
        <v>4.7126999999999998E-4</v>
      </c>
      <c r="M33">
        <v>9.4164999999999999E-2</v>
      </c>
      <c r="N33" t="s">
        <v>237</v>
      </c>
    </row>
    <row r="34" spans="1:14">
      <c r="A34">
        <v>286.5</v>
      </c>
      <c r="B34">
        <v>7.5</v>
      </c>
      <c r="C34">
        <v>1257.4000000000001</v>
      </c>
      <c r="D34">
        <v>7.9527000000000005E-4</v>
      </c>
      <c r="E34">
        <v>25.126000000000001</v>
      </c>
      <c r="F34">
        <v>25.195</v>
      </c>
      <c r="G34">
        <v>123.16</v>
      </c>
      <c r="H34">
        <v>93.227999999999994</v>
      </c>
      <c r="I34">
        <v>133.1</v>
      </c>
      <c r="J34">
        <v>868.2</v>
      </c>
      <c r="K34">
        <v>-3.9817999999999999E-2</v>
      </c>
      <c r="L34">
        <v>4.7152000000000001E-4</v>
      </c>
      <c r="M34">
        <v>9.4184000000000004E-2</v>
      </c>
      <c r="N34" t="s">
        <v>237</v>
      </c>
    </row>
    <row r="35" spans="1:14">
      <c r="A35">
        <v>286.5</v>
      </c>
      <c r="B35">
        <v>8</v>
      </c>
      <c r="C35">
        <v>1257.5</v>
      </c>
      <c r="D35">
        <v>7.9520999999999997E-4</v>
      </c>
      <c r="E35">
        <v>25.123999999999999</v>
      </c>
      <c r="F35">
        <v>25.198</v>
      </c>
      <c r="G35">
        <v>123.16</v>
      </c>
      <c r="H35">
        <v>93.228999999999999</v>
      </c>
      <c r="I35">
        <v>133.09</v>
      </c>
      <c r="J35">
        <v>868.49</v>
      </c>
      <c r="K35">
        <v>-3.9833E-2</v>
      </c>
      <c r="L35">
        <v>4.7177999999999999E-4</v>
      </c>
      <c r="M35">
        <v>9.4202999999999995E-2</v>
      </c>
      <c r="N35" t="s">
        <v>237</v>
      </c>
    </row>
    <row r="36" spans="1:14">
      <c r="A36">
        <v>286.5</v>
      </c>
      <c r="B36">
        <v>8.5</v>
      </c>
      <c r="C36">
        <v>1257.5999999999999</v>
      </c>
      <c r="D36">
        <v>7.9515E-4</v>
      </c>
      <c r="E36">
        <v>25.122</v>
      </c>
      <c r="F36">
        <v>25.201000000000001</v>
      </c>
      <c r="G36">
        <v>123.15</v>
      </c>
      <c r="H36">
        <v>93.230999999999995</v>
      </c>
      <c r="I36">
        <v>133.09</v>
      </c>
      <c r="J36">
        <v>868.77</v>
      </c>
      <c r="K36">
        <v>-3.9849000000000002E-2</v>
      </c>
      <c r="L36">
        <v>4.7204000000000001E-4</v>
      </c>
      <c r="M36">
        <v>9.4223000000000001E-2</v>
      </c>
      <c r="N36" t="s">
        <v>237</v>
      </c>
    </row>
    <row r="37" spans="1:14">
      <c r="A37">
        <v>286.5</v>
      </c>
      <c r="B37">
        <v>9</v>
      </c>
      <c r="C37">
        <v>1257.7</v>
      </c>
      <c r="D37">
        <v>7.9509000000000003E-4</v>
      </c>
      <c r="E37">
        <v>25.12</v>
      </c>
      <c r="F37">
        <v>25.202999999999999</v>
      </c>
      <c r="G37">
        <v>123.14</v>
      </c>
      <c r="H37">
        <v>93.233000000000004</v>
      </c>
      <c r="I37">
        <v>133.08000000000001</v>
      </c>
      <c r="J37">
        <v>869.06</v>
      </c>
      <c r="K37">
        <v>-3.9863999999999997E-2</v>
      </c>
      <c r="L37">
        <v>4.7229999999999999E-4</v>
      </c>
      <c r="M37">
        <v>9.4242000000000006E-2</v>
      </c>
      <c r="N37" t="s">
        <v>237</v>
      </c>
    </row>
    <row r="38" spans="1:14">
      <c r="A38">
        <v>286.5</v>
      </c>
      <c r="B38">
        <v>9.5</v>
      </c>
      <c r="C38">
        <v>1257.8</v>
      </c>
      <c r="D38">
        <v>7.9502999999999996E-4</v>
      </c>
      <c r="E38">
        <v>25.117999999999999</v>
      </c>
      <c r="F38">
        <v>25.206</v>
      </c>
      <c r="G38">
        <v>123.14</v>
      </c>
      <c r="H38">
        <v>93.234999999999999</v>
      </c>
      <c r="I38">
        <v>133.07</v>
      </c>
      <c r="J38">
        <v>869.34</v>
      </c>
      <c r="K38">
        <v>-3.9878999999999998E-2</v>
      </c>
      <c r="L38">
        <v>4.7256000000000002E-4</v>
      </c>
      <c r="M38">
        <v>9.4261999999999999E-2</v>
      </c>
      <c r="N38" t="s">
        <v>237</v>
      </c>
    </row>
    <row r="39" spans="1:14">
      <c r="A39">
        <v>286.5</v>
      </c>
      <c r="B39">
        <v>10</v>
      </c>
      <c r="C39">
        <v>1257.9000000000001</v>
      </c>
      <c r="D39">
        <v>7.9496999999999999E-4</v>
      </c>
      <c r="E39">
        <v>25.116</v>
      </c>
      <c r="F39">
        <v>25.209</v>
      </c>
      <c r="G39">
        <v>123.13</v>
      </c>
      <c r="H39">
        <v>93.236000000000004</v>
      </c>
      <c r="I39">
        <v>133.06</v>
      </c>
      <c r="J39">
        <v>869.62</v>
      </c>
      <c r="K39">
        <v>-3.9893999999999999E-2</v>
      </c>
      <c r="L39">
        <v>4.7280999999999999E-4</v>
      </c>
      <c r="M39">
        <v>9.4281000000000004E-2</v>
      </c>
      <c r="N39" t="s">
        <v>237</v>
      </c>
    </row>
    <row r="40" spans="1:14">
      <c r="A40">
        <v>334.25</v>
      </c>
      <c r="B40">
        <v>1</v>
      </c>
      <c r="C40">
        <v>4.3234000000000004</v>
      </c>
      <c r="D40">
        <v>0.23130000000000001</v>
      </c>
      <c r="E40">
        <v>53.804000000000002</v>
      </c>
      <c r="F40">
        <v>56.509</v>
      </c>
      <c r="G40">
        <v>225.93</v>
      </c>
      <c r="H40">
        <v>87.45</v>
      </c>
      <c r="I40">
        <v>97.046000000000006</v>
      </c>
      <c r="J40">
        <v>157.97999999999999</v>
      </c>
      <c r="K40">
        <v>2.9066000000000001</v>
      </c>
      <c r="L40">
        <v>1.0366999999999999E-5</v>
      </c>
      <c r="M40">
        <v>1.2567999999999999E-2</v>
      </c>
      <c r="N40" t="s">
        <v>238</v>
      </c>
    </row>
    <row r="41" spans="1:14">
      <c r="A41">
        <v>334.25</v>
      </c>
      <c r="B41">
        <v>1.5</v>
      </c>
      <c r="C41">
        <v>6.5808</v>
      </c>
      <c r="D41">
        <v>0.15196000000000001</v>
      </c>
      <c r="E41">
        <v>53.698999999999998</v>
      </c>
      <c r="F41">
        <v>56.363999999999997</v>
      </c>
      <c r="G41">
        <v>222.24</v>
      </c>
      <c r="H41">
        <v>88.393000000000001</v>
      </c>
      <c r="I41">
        <v>98.793999999999997</v>
      </c>
      <c r="J41">
        <v>156.13</v>
      </c>
      <c r="K41">
        <v>3.0133000000000001</v>
      </c>
      <c r="L41">
        <v>1.0349E-5</v>
      </c>
      <c r="M41">
        <v>1.257E-2</v>
      </c>
      <c r="N41" t="s">
        <v>238</v>
      </c>
    </row>
    <row r="42" spans="1:14">
      <c r="A42">
        <v>334.25</v>
      </c>
      <c r="B42">
        <v>2</v>
      </c>
      <c r="C42">
        <v>8.9114000000000004</v>
      </c>
      <c r="D42">
        <v>0.11222</v>
      </c>
      <c r="E42">
        <v>53.587000000000003</v>
      </c>
      <c r="F42">
        <v>56.210999999999999</v>
      </c>
      <c r="G42">
        <v>219.5</v>
      </c>
      <c r="H42">
        <v>89.474000000000004</v>
      </c>
      <c r="I42">
        <v>100.82</v>
      </c>
      <c r="J42">
        <v>154.18</v>
      </c>
      <c r="K42">
        <v>3.1242999999999999</v>
      </c>
      <c r="L42">
        <v>1.0333000000000001E-5</v>
      </c>
      <c r="M42">
        <v>1.2579E-2</v>
      </c>
      <c r="N42" t="s">
        <v>238</v>
      </c>
    </row>
    <row r="43" spans="1:14">
      <c r="A43">
        <v>334.25</v>
      </c>
      <c r="B43">
        <v>2.5</v>
      </c>
      <c r="C43">
        <v>11.324</v>
      </c>
      <c r="D43">
        <v>8.8304999999999995E-2</v>
      </c>
      <c r="E43">
        <v>53.466999999999999</v>
      </c>
      <c r="F43">
        <v>56.048999999999999</v>
      </c>
      <c r="G43">
        <v>217.28</v>
      </c>
      <c r="H43">
        <v>90.707999999999998</v>
      </c>
      <c r="I43">
        <v>103.18</v>
      </c>
      <c r="J43">
        <v>152.13</v>
      </c>
      <c r="K43">
        <v>3.2404999999999999</v>
      </c>
      <c r="L43">
        <v>1.0319999999999999E-5</v>
      </c>
      <c r="M43">
        <v>1.2596E-2</v>
      </c>
      <c r="N43" t="s">
        <v>238</v>
      </c>
    </row>
    <row r="44" spans="1:14">
      <c r="A44">
        <v>334.25</v>
      </c>
      <c r="B44">
        <v>2.5407999999999999</v>
      </c>
      <c r="C44">
        <v>11.525</v>
      </c>
      <c r="D44">
        <v>8.6765999999999996E-2</v>
      </c>
      <c r="E44">
        <v>53.457000000000001</v>
      </c>
      <c r="F44">
        <v>56.034999999999997</v>
      </c>
      <c r="G44">
        <v>217.11</v>
      </c>
      <c r="H44">
        <v>90.816000000000003</v>
      </c>
      <c r="I44">
        <v>103.39</v>
      </c>
      <c r="J44">
        <v>151.96</v>
      </c>
      <c r="K44">
        <v>3.2502</v>
      </c>
      <c r="L44">
        <v>1.0319000000000001E-5</v>
      </c>
      <c r="M44">
        <v>1.2598E-2</v>
      </c>
      <c r="N44" t="s">
        <v>238</v>
      </c>
    </row>
    <row r="45" spans="1:14">
      <c r="A45">
        <v>334.25</v>
      </c>
      <c r="B45">
        <v>2.5407999999999999</v>
      </c>
      <c r="C45">
        <v>1160.9000000000001</v>
      </c>
      <c r="D45">
        <v>8.6143000000000005E-4</v>
      </c>
      <c r="E45">
        <v>31.69</v>
      </c>
      <c r="F45">
        <v>31.715</v>
      </c>
      <c r="G45">
        <v>144.35</v>
      </c>
      <c r="H45">
        <v>97.98</v>
      </c>
      <c r="I45">
        <v>141.63999999999999</v>
      </c>
      <c r="J45">
        <v>689.03</v>
      </c>
      <c r="K45">
        <v>-2.7279999999999999E-2</v>
      </c>
      <c r="L45">
        <v>2.7752000000000001E-4</v>
      </c>
      <c r="M45">
        <v>8.0855999999999997E-2</v>
      </c>
      <c r="N45" t="s">
        <v>237</v>
      </c>
    </row>
    <row r="46" spans="1:14">
      <c r="A46">
        <v>334.25</v>
      </c>
      <c r="B46">
        <v>3</v>
      </c>
      <c r="C46">
        <v>1161</v>
      </c>
      <c r="D46">
        <v>8.6132000000000005E-4</v>
      </c>
      <c r="E46">
        <v>31.687000000000001</v>
      </c>
      <c r="F46">
        <v>31.716999999999999</v>
      </c>
      <c r="G46">
        <v>144.34</v>
      </c>
      <c r="H46">
        <v>97.980999999999995</v>
      </c>
      <c r="I46">
        <v>141.62</v>
      </c>
      <c r="J46">
        <v>689.39</v>
      </c>
      <c r="K46">
        <v>-2.7317999999999999E-2</v>
      </c>
      <c r="L46">
        <v>2.7768999999999998E-4</v>
      </c>
      <c r="M46">
        <v>8.0879999999999994E-2</v>
      </c>
      <c r="N46" t="s">
        <v>237</v>
      </c>
    </row>
    <row r="47" spans="1:14">
      <c r="A47">
        <v>334.25</v>
      </c>
      <c r="B47">
        <v>3.5</v>
      </c>
      <c r="C47">
        <v>1161.2</v>
      </c>
      <c r="D47">
        <v>8.6120999999999995E-4</v>
      </c>
      <c r="E47">
        <v>31.684000000000001</v>
      </c>
      <c r="F47">
        <v>31.719000000000001</v>
      </c>
      <c r="G47">
        <v>144.33000000000001</v>
      </c>
      <c r="H47">
        <v>97.981999999999999</v>
      </c>
      <c r="I47">
        <v>141.6</v>
      </c>
      <c r="J47">
        <v>689.78</v>
      </c>
      <c r="K47">
        <v>-2.7359000000000001E-2</v>
      </c>
      <c r="L47">
        <v>2.7788999999999998E-4</v>
      </c>
      <c r="M47">
        <v>8.0905000000000005E-2</v>
      </c>
      <c r="N47" t="s">
        <v>237</v>
      </c>
    </row>
    <row r="48" spans="1:14">
      <c r="A48">
        <v>334.25</v>
      </c>
      <c r="B48">
        <v>4</v>
      </c>
      <c r="C48">
        <v>1161.3</v>
      </c>
      <c r="D48">
        <v>8.6109999999999995E-4</v>
      </c>
      <c r="E48">
        <v>31.681000000000001</v>
      </c>
      <c r="F48">
        <v>31.721</v>
      </c>
      <c r="G48">
        <v>144.32</v>
      </c>
      <c r="H48">
        <v>97.981999999999999</v>
      </c>
      <c r="I48">
        <v>141.58000000000001</v>
      </c>
      <c r="J48">
        <v>690.18</v>
      </c>
      <c r="K48">
        <v>-2.7399E-2</v>
      </c>
      <c r="L48">
        <v>2.7807999999999999E-4</v>
      </c>
      <c r="M48">
        <v>8.0930000000000002E-2</v>
      </c>
      <c r="N48" t="s">
        <v>237</v>
      </c>
    </row>
    <row r="49" spans="1:14">
      <c r="A49">
        <v>334.25</v>
      </c>
      <c r="B49">
        <v>4.5</v>
      </c>
      <c r="C49">
        <v>1161.5</v>
      </c>
      <c r="D49">
        <v>8.6098999999999995E-4</v>
      </c>
      <c r="E49">
        <v>31.678000000000001</v>
      </c>
      <c r="F49">
        <v>31.722999999999999</v>
      </c>
      <c r="G49">
        <v>144.31</v>
      </c>
      <c r="H49">
        <v>97.983000000000004</v>
      </c>
      <c r="I49">
        <v>141.56</v>
      </c>
      <c r="J49">
        <v>690.57</v>
      </c>
      <c r="K49">
        <v>-2.7439999999999999E-2</v>
      </c>
      <c r="L49">
        <v>2.7827E-4</v>
      </c>
      <c r="M49">
        <v>8.0956E-2</v>
      </c>
      <c r="N49" t="s">
        <v>237</v>
      </c>
    </row>
    <row r="50" spans="1:14">
      <c r="A50">
        <v>334.25</v>
      </c>
      <c r="B50">
        <v>5</v>
      </c>
      <c r="C50">
        <v>1161.5999999999999</v>
      </c>
      <c r="D50">
        <v>8.6087000000000002E-4</v>
      </c>
      <c r="E50">
        <v>31.675000000000001</v>
      </c>
      <c r="F50">
        <v>31.725000000000001</v>
      </c>
      <c r="G50">
        <v>144.31</v>
      </c>
      <c r="H50">
        <v>97.983999999999995</v>
      </c>
      <c r="I50">
        <v>141.54</v>
      </c>
      <c r="J50">
        <v>690.96</v>
      </c>
      <c r="K50">
        <v>-2.7480000000000001E-2</v>
      </c>
      <c r="L50">
        <v>2.7846000000000001E-4</v>
      </c>
      <c r="M50">
        <v>8.0980999999999997E-2</v>
      </c>
      <c r="N50" t="s">
        <v>237</v>
      </c>
    </row>
    <row r="51" spans="1:14">
      <c r="A51">
        <v>334.25</v>
      </c>
      <c r="B51">
        <v>5.5</v>
      </c>
      <c r="C51">
        <v>1161.8</v>
      </c>
      <c r="D51">
        <v>8.6076000000000002E-4</v>
      </c>
      <c r="E51">
        <v>31.672000000000001</v>
      </c>
      <c r="F51">
        <v>31.727</v>
      </c>
      <c r="G51">
        <v>144.30000000000001</v>
      </c>
      <c r="H51">
        <v>97.984999999999999</v>
      </c>
      <c r="I51">
        <v>141.51</v>
      </c>
      <c r="J51">
        <v>691.35</v>
      </c>
      <c r="K51">
        <v>-2.7519999999999999E-2</v>
      </c>
      <c r="L51">
        <v>2.7866000000000002E-4</v>
      </c>
      <c r="M51">
        <v>8.1005999999999995E-2</v>
      </c>
      <c r="N51" t="s">
        <v>237</v>
      </c>
    </row>
    <row r="52" spans="1:14">
      <c r="A52">
        <v>334.25</v>
      </c>
      <c r="B52">
        <v>6</v>
      </c>
      <c r="C52">
        <v>1161.9000000000001</v>
      </c>
      <c r="D52">
        <v>8.6065000000000002E-4</v>
      </c>
      <c r="E52">
        <v>31.667999999999999</v>
      </c>
      <c r="F52">
        <v>31.728999999999999</v>
      </c>
      <c r="G52">
        <v>144.29</v>
      </c>
      <c r="H52">
        <v>97.986000000000004</v>
      </c>
      <c r="I52">
        <v>141.49</v>
      </c>
      <c r="J52">
        <v>691.74</v>
      </c>
      <c r="K52">
        <v>-2.7560000000000001E-2</v>
      </c>
      <c r="L52">
        <v>2.7884999999999997E-4</v>
      </c>
      <c r="M52">
        <v>8.1031000000000006E-2</v>
      </c>
      <c r="N52" t="s">
        <v>237</v>
      </c>
    </row>
    <row r="53" spans="1:14">
      <c r="A53">
        <v>334.25</v>
      </c>
      <c r="B53">
        <v>6.5</v>
      </c>
      <c r="C53">
        <v>1162.0999999999999</v>
      </c>
      <c r="D53">
        <v>8.6054000000000002E-4</v>
      </c>
      <c r="E53">
        <v>31.664999999999999</v>
      </c>
      <c r="F53">
        <v>31.731000000000002</v>
      </c>
      <c r="G53">
        <v>144.28</v>
      </c>
      <c r="H53">
        <v>97.986000000000004</v>
      </c>
      <c r="I53">
        <v>141.47</v>
      </c>
      <c r="J53">
        <v>692.13</v>
      </c>
      <c r="K53">
        <v>-2.76E-2</v>
      </c>
      <c r="L53">
        <v>2.7903999999999998E-4</v>
      </c>
      <c r="M53">
        <v>8.1057000000000004E-2</v>
      </c>
      <c r="N53" t="s">
        <v>237</v>
      </c>
    </row>
    <row r="54" spans="1:14">
      <c r="A54">
        <v>334.25</v>
      </c>
      <c r="B54">
        <v>7</v>
      </c>
      <c r="C54">
        <v>1162.2</v>
      </c>
      <c r="D54">
        <v>8.6043000000000003E-4</v>
      </c>
      <c r="E54">
        <v>31.661999999999999</v>
      </c>
      <c r="F54">
        <v>31.733000000000001</v>
      </c>
      <c r="G54">
        <v>144.27000000000001</v>
      </c>
      <c r="H54">
        <v>97.986999999999995</v>
      </c>
      <c r="I54">
        <v>141.44999999999999</v>
      </c>
      <c r="J54">
        <v>692.52</v>
      </c>
      <c r="K54">
        <v>-2.7640000000000001E-2</v>
      </c>
      <c r="L54">
        <v>2.7922999999999999E-4</v>
      </c>
      <c r="M54">
        <v>8.1082000000000001E-2</v>
      </c>
      <c r="N54" t="s">
        <v>237</v>
      </c>
    </row>
    <row r="55" spans="1:14">
      <c r="A55">
        <v>334.25</v>
      </c>
      <c r="B55">
        <v>7.5</v>
      </c>
      <c r="C55">
        <v>1162.4000000000001</v>
      </c>
      <c r="D55">
        <v>8.6032000000000003E-4</v>
      </c>
      <c r="E55">
        <v>31.658999999999999</v>
      </c>
      <c r="F55">
        <v>31.734999999999999</v>
      </c>
      <c r="G55">
        <v>144.26</v>
      </c>
      <c r="H55">
        <v>97.988</v>
      </c>
      <c r="I55">
        <v>141.43</v>
      </c>
      <c r="J55">
        <v>692.91</v>
      </c>
      <c r="K55">
        <v>-2.768E-2</v>
      </c>
      <c r="L55">
        <v>2.7942E-4</v>
      </c>
      <c r="M55">
        <v>8.1106999999999999E-2</v>
      </c>
      <c r="N55" t="s">
        <v>237</v>
      </c>
    </row>
    <row r="56" spans="1:14">
      <c r="A56">
        <v>334.25</v>
      </c>
      <c r="B56">
        <v>8</v>
      </c>
      <c r="C56">
        <v>1162.5</v>
      </c>
      <c r="D56">
        <v>8.6019999999999998E-4</v>
      </c>
      <c r="E56">
        <v>31.655999999999999</v>
      </c>
      <c r="F56">
        <v>31.736999999999998</v>
      </c>
      <c r="G56">
        <v>144.25</v>
      </c>
      <c r="H56">
        <v>97.989000000000004</v>
      </c>
      <c r="I56">
        <v>141.41</v>
      </c>
      <c r="J56">
        <v>693.3</v>
      </c>
      <c r="K56">
        <v>-2.7720000000000002E-2</v>
      </c>
      <c r="L56">
        <v>2.7962000000000001E-4</v>
      </c>
      <c r="M56">
        <v>8.1131999999999996E-2</v>
      </c>
      <c r="N56" t="s">
        <v>237</v>
      </c>
    </row>
    <row r="57" spans="1:14">
      <c r="A57">
        <v>334.25</v>
      </c>
      <c r="B57">
        <v>8.5</v>
      </c>
      <c r="C57">
        <v>1162.7</v>
      </c>
      <c r="D57">
        <v>8.6008999999999999E-4</v>
      </c>
      <c r="E57">
        <v>31.652999999999999</v>
      </c>
      <c r="F57">
        <v>31.739000000000001</v>
      </c>
      <c r="G57">
        <v>144.24</v>
      </c>
      <c r="H57">
        <v>97.99</v>
      </c>
      <c r="I57">
        <v>141.38</v>
      </c>
      <c r="J57">
        <v>693.69</v>
      </c>
      <c r="K57">
        <v>-2.7758999999999999E-2</v>
      </c>
      <c r="L57">
        <v>2.7981000000000002E-4</v>
      </c>
      <c r="M57">
        <v>8.1157000000000007E-2</v>
      </c>
      <c r="N57" t="s">
        <v>237</v>
      </c>
    </row>
    <row r="58" spans="1:14">
      <c r="A58">
        <v>334.25</v>
      </c>
      <c r="B58">
        <v>9</v>
      </c>
      <c r="C58">
        <v>1162.8</v>
      </c>
      <c r="D58">
        <v>8.5997999999999999E-4</v>
      </c>
      <c r="E58">
        <v>31.65</v>
      </c>
      <c r="F58">
        <v>31.741</v>
      </c>
      <c r="G58">
        <v>144.22999999999999</v>
      </c>
      <c r="H58">
        <v>97.991</v>
      </c>
      <c r="I58">
        <v>141.36000000000001</v>
      </c>
      <c r="J58">
        <v>694.07</v>
      </c>
      <c r="K58">
        <v>-2.7798E-2</v>
      </c>
      <c r="L58">
        <v>2.7999999999999998E-4</v>
      </c>
      <c r="M58">
        <v>8.1182000000000004E-2</v>
      </c>
      <c r="N58" t="s">
        <v>237</v>
      </c>
    </row>
    <row r="59" spans="1:14">
      <c r="A59">
        <v>334.25</v>
      </c>
      <c r="B59">
        <v>9.5</v>
      </c>
      <c r="C59">
        <v>1163</v>
      </c>
      <c r="D59">
        <v>8.5986999999999999E-4</v>
      </c>
      <c r="E59">
        <v>31.646999999999998</v>
      </c>
      <c r="F59">
        <v>31.742999999999999</v>
      </c>
      <c r="G59">
        <v>144.22</v>
      </c>
      <c r="H59">
        <v>97.992000000000004</v>
      </c>
      <c r="I59">
        <v>141.34</v>
      </c>
      <c r="J59">
        <v>694.46</v>
      </c>
      <c r="K59">
        <v>-2.7838000000000002E-2</v>
      </c>
      <c r="L59">
        <v>2.8018999999999999E-4</v>
      </c>
      <c r="M59">
        <v>8.1207000000000001E-2</v>
      </c>
      <c r="N59" t="s">
        <v>237</v>
      </c>
    </row>
    <row r="60" spans="1:14">
      <c r="A60">
        <v>334.25</v>
      </c>
      <c r="B60">
        <v>10</v>
      </c>
      <c r="C60">
        <v>1163.0999999999999</v>
      </c>
      <c r="D60">
        <v>8.5975999999999999E-4</v>
      </c>
      <c r="E60">
        <v>31.643999999999998</v>
      </c>
      <c r="F60">
        <v>31.745000000000001</v>
      </c>
      <c r="G60">
        <v>144.21</v>
      </c>
      <c r="H60">
        <v>97.992000000000004</v>
      </c>
      <c r="I60">
        <v>141.32</v>
      </c>
      <c r="J60">
        <v>694.85</v>
      </c>
      <c r="K60">
        <v>-2.7876999999999999E-2</v>
      </c>
      <c r="L60">
        <v>2.8038E-4</v>
      </c>
      <c r="M60">
        <v>8.1233E-2</v>
      </c>
      <c r="N60" t="s">
        <v>237</v>
      </c>
    </row>
    <row r="61" spans="1:14">
      <c r="A61">
        <v>382</v>
      </c>
      <c r="B61">
        <v>1</v>
      </c>
      <c r="C61">
        <v>3.7437999999999998</v>
      </c>
      <c r="D61">
        <v>0.26711000000000001</v>
      </c>
      <c r="E61">
        <v>58.155999999999999</v>
      </c>
      <c r="F61">
        <v>61.28</v>
      </c>
      <c r="G61">
        <v>239.26</v>
      </c>
      <c r="H61">
        <v>93.929000000000002</v>
      </c>
      <c r="I61">
        <v>102.93</v>
      </c>
      <c r="J61">
        <v>169.64</v>
      </c>
      <c r="K61">
        <v>1.7581</v>
      </c>
      <c r="L61">
        <v>1.1914E-5</v>
      </c>
      <c r="M61">
        <v>1.6707E-2</v>
      </c>
      <c r="N61" t="s">
        <v>238</v>
      </c>
    </row>
    <row r="62" spans="1:14">
      <c r="A62">
        <v>382</v>
      </c>
      <c r="B62">
        <v>1.5</v>
      </c>
      <c r="C62">
        <v>5.6645000000000003</v>
      </c>
      <c r="D62">
        <v>0.17654</v>
      </c>
      <c r="E62">
        <v>58.091999999999999</v>
      </c>
      <c r="F62">
        <v>61.189</v>
      </c>
      <c r="G62">
        <v>235.72</v>
      </c>
      <c r="H62">
        <v>94.260999999999996</v>
      </c>
      <c r="I62">
        <v>103.64</v>
      </c>
      <c r="J62">
        <v>168.43</v>
      </c>
      <c r="K62">
        <v>1.7864</v>
      </c>
      <c r="L62">
        <v>1.1909000000000001E-5</v>
      </c>
      <c r="M62">
        <v>1.6716999999999999E-2</v>
      </c>
      <c r="N62" t="s">
        <v>238</v>
      </c>
    </row>
    <row r="63" spans="1:14">
      <c r="A63">
        <v>382</v>
      </c>
      <c r="B63">
        <v>2</v>
      </c>
      <c r="C63">
        <v>7.6200999999999999</v>
      </c>
      <c r="D63">
        <v>0.13123000000000001</v>
      </c>
      <c r="E63">
        <v>58.024999999999999</v>
      </c>
      <c r="F63">
        <v>61.094999999999999</v>
      </c>
      <c r="G63">
        <v>233.15</v>
      </c>
      <c r="H63">
        <v>94.614000000000004</v>
      </c>
      <c r="I63">
        <v>104.4</v>
      </c>
      <c r="J63">
        <v>167.19</v>
      </c>
      <c r="K63">
        <v>1.8154999999999999</v>
      </c>
      <c r="L63">
        <v>1.1905999999999999E-5</v>
      </c>
      <c r="M63">
        <v>1.6729000000000001E-2</v>
      </c>
      <c r="N63" t="s">
        <v>238</v>
      </c>
    </row>
    <row r="64" spans="1:14">
      <c r="A64">
        <v>382</v>
      </c>
      <c r="B64">
        <v>2.5</v>
      </c>
      <c r="C64">
        <v>9.6126000000000005</v>
      </c>
      <c r="D64">
        <v>0.10403</v>
      </c>
      <c r="E64">
        <v>57.957000000000001</v>
      </c>
      <c r="F64">
        <v>60.999000000000002</v>
      </c>
      <c r="G64">
        <v>231.12</v>
      </c>
      <c r="H64">
        <v>94.989000000000004</v>
      </c>
      <c r="I64">
        <v>105.22</v>
      </c>
      <c r="J64">
        <v>165.92</v>
      </c>
      <c r="K64">
        <v>1.8455999999999999</v>
      </c>
      <c r="L64">
        <v>1.1904E-5</v>
      </c>
      <c r="M64">
        <v>1.6744999999999999E-2</v>
      </c>
      <c r="N64" t="s">
        <v>238</v>
      </c>
    </row>
    <row r="65" spans="1:14">
      <c r="A65">
        <v>382</v>
      </c>
      <c r="B65">
        <v>3</v>
      </c>
      <c r="C65">
        <v>11.644</v>
      </c>
      <c r="D65">
        <v>8.5877999999999996E-2</v>
      </c>
      <c r="E65">
        <v>57.887999999999998</v>
      </c>
      <c r="F65">
        <v>60.901000000000003</v>
      </c>
      <c r="G65">
        <v>229.41</v>
      </c>
      <c r="H65">
        <v>95.385999999999996</v>
      </c>
      <c r="I65">
        <v>106.1</v>
      </c>
      <c r="J65">
        <v>164.62</v>
      </c>
      <c r="K65">
        <v>1.8768</v>
      </c>
      <c r="L65">
        <v>1.1902999999999999E-5</v>
      </c>
      <c r="M65">
        <v>1.6764000000000001E-2</v>
      </c>
      <c r="N65" t="s">
        <v>238</v>
      </c>
    </row>
    <row r="66" spans="1:14">
      <c r="A66">
        <v>382</v>
      </c>
      <c r="B66">
        <v>3.5</v>
      </c>
      <c r="C66">
        <v>13.718</v>
      </c>
      <c r="D66">
        <v>7.2898000000000004E-2</v>
      </c>
      <c r="E66">
        <v>57.816000000000003</v>
      </c>
      <c r="F66">
        <v>60.8</v>
      </c>
      <c r="G66">
        <v>227.94</v>
      </c>
      <c r="H66">
        <v>95.807000000000002</v>
      </c>
      <c r="I66">
        <v>107.04</v>
      </c>
      <c r="J66">
        <v>163.28</v>
      </c>
      <c r="K66">
        <v>1.9092</v>
      </c>
      <c r="L66">
        <v>1.1904E-5</v>
      </c>
      <c r="M66">
        <v>1.6785999999999999E-2</v>
      </c>
      <c r="N66" t="s">
        <v>238</v>
      </c>
    </row>
    <row r="67" spans="1:14">
      <c r="A67">
        <v>382</v>
      </c>
      <c r="B67">
        <v>4</v>
      </c>
      <c r="C67">
        <v>15.836</v>
      </c>
      <c r="D67">
        <v>6.3148999999999997E-2</v>
      </c>
      <c r="E67">
        <v>57.741999999999997</v>
      </c>
      <c r="F67">
        <v>60.695999999999998</v>
      </c>
      <c r="G67">
        <v>226.63</v>
      </c>
      <c r="H67">
        <v>96.254999999999995</v>
      </c>
      <c r="I67">
        <v>108.05</v>
      </c>
      <c r="J67">
        <v>161.91</v>
      </c>
      <c r="K67">
        <v>1.9428000000000001</v>
      </c>
      <c r="L67">
        <v>1.1905999999999999E-5</v>
      </c>
      <c r="M67">
        <v>1.6812000000000001E-2</v>
      </c>
      <c r="N67" t="s">
        <v>238</v>
      </c>
    </row>
    <row r="68" spans="1:14">
      <c r="A68">
        <v>382</v>
      </c>
      <c r="B68">
        <v>4.5</v>
      </c>
      <c r="C68">
        <v>18.001000000000001</v>
      </c>
      <c r="D68">
        <v>5.5552999999999998E-2</v>
      </c>
      <c r="E68">
        <v>57.665999999999997</v>
      </c>
      <c r="F68">
        <v>60.59</v>
      </c>
      <c r="G68">
        <v>225.45</v>
      </c>
      <c r="H68">
        <v>96.728999999999999</v>
      </c>
      <c r="I68">
        <v>109.13</v>
      </c>
      <c r="J68">
        <v>160.5</v>
      </c>
      <c r="K68">
        <v>1.9778</v>
      </c>
      <c r="L68">
        <v>1.1909999999999999E-5</v>
      </c>
      <c r="M68">
        <v>1.6841999999999999E-2</v>
      </c>
      <c r="N68" t="s">
        <v>238</v>
      </c>
    </row>
    <row r="69" spans="1:14">
      <c r="A69">
        <v>382</v>
      </c>
      <c r="B69">
        <v>5</v>
      </c>
      <c r="C69">
        <v>20.216999999999999</v>
      </c>
      <c r="D69">
        <v>4.9464000000000001E-2</v>
      </c>
      <c r="E69">
        <v>57.588000000000001</v>
      </c>
      <c r="F69">
        <v>60.48</v>
      </c>
      <c r="G69">
        <v>224.36</v>
      </c>
      <c r="H69">
        <v>97.233000000000004</v>
      </c>
      <c r="I69">
        <v>110.31</v>
      </c>
      <c r="J69">
        <v>159.04</v>
      </c>
      <c r="K69">
        <v>2.0143</v>
      </c>
      <c r="L69">
        <v>1.1916000000000001E-5</v>
      </c>
      <c r="M69">
        <v>1.6878000000000001E-2</v>
      </c>
      <c r="N69" t="s">
        <v>238</v>
      </c>
    </row>
    <row r="70" spans="1:14">
      <c r="A70">
        <v>382</v>
      </c>
      <c r="B70">
        <v>5.5</v>
      </c>
      <c r="C70">
        <v>22.486999999999998</v>
      </c>
      <c r="D70">
        <v>4.4469000000000002E-2</v>
      </c>
      <c r="E70">
        <v>57.506999999999998</v>
      </c>
      <c r="F70">
        <v>60.368000000000002</v>
      </c>
      <c r="G70">
        <v>223.34</v>
      </c>
      <c r="H70">
        <v>97.768000000000001</v>
      </c>
      <c r="I70">
        <v>111.58</v>
      </c>
      <c r="J70">
        <v>157.54</v>
      </c>
      <c r="K70">
        <v>2.0525000000000002</v>
      </c>
      <c r="L70">
        <v>1.1922999999999999E-5</v>
      </c>
      <c r="M70">
        <v>1.6917999999999999E-2</v>
      </c>
      <c r="N70" t="s">
        <v>238</v>
      </c>
    </row>
    <row r="71" spans="1:14">
      <c r="A71">
        <v>382</v>
      </c>
      <c r="B71">
        <v>6</v>
      </c>
      <c r="C71">
        <v>24.817</v>
      </c>
      <c r="D71">
        <v>4.0294999999999997E-2</v>
      </c>
      <c r="E71">
        <v>57.423999999999999</v>
      </c>
      <c r="F71">
        <v>60.250999999999998</v>
      </c>
      <c r="G71">
        <v>222.39</v>
      </c>
      <c r="H71">
        <v>98.335999999999999</v>
      </c>
      <c r="I71">
        <v>112.96</v>
      </c>
      <c r="J71">
        <v>155.99</v>
      </c>
      <c r="K71">
        <v>2.0924999999999998</v>
      </c>
      <c r="L71">
        <v>1.1933000000000001E-5</v>
      </c>
      <c r="M71">
        <v>1.6965000000000001E-2</v>
      </c>
      <c r="N71" t="s">
        <v>238</v>
      </c>
    </row>
    <row r="72" spans="1:14">
      <c r="A72">
        <v>382</v>
      </c>
      <c r="B72">
        <v>6.5</v>
      </c>
      <c r="C72">
        <v>27.21</v>
      </c>
      <c r="D72">
        <v>3.6750999999999999E-2</v>
      </c>
      <c r="E72">
        <v>57.337000000000003</v>
      </c>
      <c r="F72">
        <v>60.131</v>
      </c>
      <c r="G72">
        <v>221.49</v>
      </c>
      <c r="H72">
        <v>98.941999999999993</v>
      </c>
      <c r="I72">
        <v>114.46</v>
      </c>
      <c r="J72">
        <v>154.38999999999999</v>
      </c>
      <c r="K72">
        <v>2.1345000000000001</v>
      </c>
      <c r="L72">
        <v>1.1943999999999999E-5</v>
      </c>
      <c r="M72">
        <v>1.7017999999999998E-2</v>
      </c>
      <c r="N72" t="s">
        <v>238</v>
      </c>
    </row>
    <row r="73" spans="1:14">
      <c r="A73">
        <v>382</v>
      </c>
      <c r="B73">
        <v>7</v>
      </c>
      <c r="C73">
        <v>29.672000000000001</v>
      </c>
      <c r="D73">
        <v>3.3701000000000002E-2</v>
      </c>
      <c r="E73">
        <v>57.247999999999998</v>
      </c>
      <c r="F73">
        <v>60.006999999999998</v>
      </c>
      <c r="G73">
        <v>220.62</v>
      </c>
      <c r="H73">
        <v>99.585999999999999</v>
      </c>
      <c r="I73">
        <v>116.1</v>
      </c>
      <c r="J73">
        <v>152.72</v>
      </c>
      <c r="K73">
        <v>2.1787000000000001</v>
      </c>
      <c r="L73">
        <v>1.1958E-5</v>
      </c>
      <c r="M73">
        <v>1.7079E-2</v>
      </c>
      <c r="N73" t="s">
        <v>238</v>
      </c>
    </row>
    <row r="74" spans="1:14">
      <c r="A74">
        <v>382</v>
      </c>
      <c r="B74">
        <v>7.5</v>
      </c>
      <c r="C74">
        <v>32.21</v>
      </c>
      <c r="D74">
        <v>3.1046000000000001E-2</v>
      </c>
      <c r="E74">
        <v>57.155000000000001</v>
      </c>
      <c r="F74">
        <v>59.878</v>
      </c>
      <c r="G74">
        <v>219.79</v>
      </c>
      <c r="H74">
        <v>100.27</v>
      </c>
      <c r="I74">
        <v>117.89</v>
      </c>
      <c r="J74">
        <v>151</v>
      </c>
      <c r="K74">
        <v>2.2254999999999998</v>
      </c>
      <c r="L74">
        <v>1.1973999999999999E-5</v>
      </c>
      <c r="M74">
        <v>1.7148E-2</v>
      </c>
      <c r="N74" t="s">
        <v>238</v>
      </c>
    </row>
    <row r="75" spans="1:14">
      <c r="A75">
        <v>382</v>
      </c>
      <c r="B75">
        <v>8</v>
      </c>
      <c r="C75">
        <v>34.831000000000003</v>
      </c>
      <c r="D75">
        <v>2.8709999999999999E-2</v>
      </c>
      <c r="E75">
        <v>57.058</v>
      </c>
      <c r="F75">
        <v>59.744</v>
      </c>
      <c r="G75">
        <v>218.98</v>
      </c>
      <c r="H75">
        <v>101.01</v>
      </c>
      <c r="I75">
        <v>119.87</v>
      </c>
      <c r="J75">
        <v>149.21</v>
      </c>
      <c r="K75">
        <v>2.2751000000000001</v>
      </c>
      <c r="L75">
        <v>1.1993E-5</v>
      </c>
      <c r="M75">
        <v>1.7228E-2</v>
      </c>
      <c r="N75" t="s">
        <v>238</v>
      </c>
    </row>
    <row r="76" spans="1:14">
      <c r="A76">
        <v>382</v>
      </c>
      <c r="B76">
        <v>8.2117000000000004</v>
      </c>
      <c r="C76">
        <v>35.968000000000004</v>
      </c>
      <c r="D76">
        <v>2.7802E-2</v>
      </c>
      <c r="E76">
        <v>57.015999999999998</v>
      </c>
      <c r="F76">
        <v>59.686</v>
      </c>
      <c r="G76">
        <v>218.65</v>
      </c>
      <c r="H76">
        <v>101.34</v>
      </c>
      <c r="I76">
        <v>120.77</v>
      </c>
      <c r="J76">
        <v>148.43</v>
      </c>
      <c r="K76">
        <v>2.2970999999999999</v>
      </c>
      <c r="L76">
        <v>1.2002E-5</v>
      </c>
      <c r="M76">
        <v>1.7264999999999999E-2</v>
      </c>
      <c r="N76" t="s">
        <v>238</v>
      </c>
    </row>
    <row r="77" spans="1:14">
      <c r="A77">
        <v>382</v>
      </c>
      <c r="B77">
        <v>8.2117000000000004</v>
      </c>
      <c r="C77">
        <v>1050.3</v>
      </c>
      <c r="D77">
        <v>9.5208000000000001E-4</v>
      </c>
      <c r="E77">
        <v>38.688000000000002</v>
      </c>
      <c r="F77">
        <v>38.78</v>
      </c>
      <c r="G77">
        <v>163.92</v>
      </c>
      <c r="H77">
        <v>103.41</v>
      </c>
      <c r="I77">
        <v>154.83000000000001</v>
      </c>
      <c r="J77">
        <v>518.16999999999996</v>
      </c>
      <c r="K77">
        <v>-2.3218000000000002E-3</v>
      </c>
      <c r="L77">
        <v>1.7441000000000001E-4</v>
      </c>
      <c r="M77">
        <v>6.9327E-2</v>
      </c>
      <c r="N77" t="s">
        <v>237</v>
      </c>
    </row>
    <row r="78" spans="1:14">
      <c r="A78">
        <v>382</v>
      </c>
      <c r="B78">
        <v>8.5</v>
      </c>
      <c r="C78">
        <v>1050.5</v>
      </c>
      <c r="D78">
        <v>9.5193000000000003E-4</v>
      </c>
      <c r="E78">
        <v>38.685000000000002</v>
      </c>
      <c r="F78">
        <v>38.78</v>
      </c>
      <c r="G78">
        <v>163.91</v>
      </c>
      <c r="H78">
        <v>103.41</v>
      </c>
      <c r="I78">
        <v>154.79</v>
      </c>
      <c r="J78">
        <v>518.51</v>
      </c>
      <c r="K78">
        <v>-2.3996E-3</v>
      </c>
      <c r="L78">
        <v>1.7452E-4</v>
      </c>
      <c r="M78">
        <v>6.9347000000000006E-2</v>
      </c>
      <c r="N78" t="s">
        <v>237</v>
      </c>
    </row>
    <row r="79" spans="1:14">
      <c r="A79">
        <v>382</v>
      </c>
      <c r="B79">
        <v>9</v>
      </c>
      <c r="C79">
        <v>1050.8</v>
      </c>
      <c r="D79">
        <v>9.5168E-4</v>
      </c>
      <c r="E79">
        <v>38.68</v>
      </c>
      <c r="F79">
        <v>38.78</v>
      </c>
      <c r="G79">
        <v>163.9</v>
      </c>
      <c r="H79">
        <v>103.41</v>
      </c>
      <c r="I79">
        <v>154.72999999999999</v>
      </c>
      <c r="J79">
        <v>519.1</v>
      </c>
      <c r="K79">
        <v>-2.5341000000000001E-3</v>
      </c>
      <c r="L79">
        <v>1.7469999999999999E-4</v>
      </c>
      <c r="M79">
        <v>6.9380999999999998E-2</v>
      </c>
      <c r="N79" t="s">
        <v>237</v>
      </c>
    </row>
    <row r="80" spans="1:14">
      <c r="A80">
        <v>382</v>
      </c>
      <c r="B80">
        <v>9.5</v>
      </c>
      <c r="C80">
        <v>1051.0999999999999</v>
      </c>
      <c r="D80">
        <v>9.5142999999999996E-4</v>
      </c>
      <c r="E80">
        <v>38.674999999999997</v>
      </c>
      <c r="F80">
        <v>38.78</v>
      </c>
      <c r="G80">
        <v>163.88</v>
      </c>
      <c r="H80">
        <v>103.41</v>
      </c>
      <c r="I80">
        <v>154.66999999999999</v>
      </c>
      <c r="J80">
        <v>519.70000000000005</v>
      </c>
      <c r="K80">
        <v>-2.6678000000000001E-3</v>
      </c>
      <c r="L80">
        <v>1.7488000000000001E-4</v>
      </c>
      <c r="M80">
        <v>6.9415000000000004E-2</v>
      </c>
      <c r="N80" t="s">
        <v>237</v>
      </c>
    </row>
    <row r="81" spans="1:14">
      <c r="A81">
        <v>382</v>
      </c>
      <c r="B81">
        <v>10</v>
      </c>
      <c r="C81">
        <v>1051.3</v>
      </c>
      <c r="D81">
        <v>9.5118000000000004E-4</v>
      </c>
      <c r="E81">
        <v>38.668999999999997</v>
      </c>
      <c r="F81">
        <v>38.780999999999999</v>
      </c>
      <c r="G81">
        <v>163.87</v>
      </c>
      <c r="H81">
        <v>103.41</v>
      </c>
      <c r="I81">
        <v>154.6</v>
      </c>
      <c r="J81">
        <v>520.28</v>
      </c>
      <c r="K81">
        <v>-2.8008E-3</v>
      </c>
      <c r="L81">
        <v>1.7505999999999999E-4</v>
      </c>
      <c r="M81">
        <v>6.9447999999999996E-2</v>
      </c>
      <c r="N81" t="s">
        <v>237</v>
      </c>
    </row>
    <row r="82" spans="1:14">
      <c r="A82">
        <v>429.75</v>
      </c>
      <c r="B82">
        <v>1</v>
      </c>
      <c r="C82">
        <v>3.3096000000000001</v>
      </c>
      <c r="D82">
        <v>0.30214999999999997</v>
      </c>
      <c r="E82">
        <v>62.807000000000002</v>
      </c>
      <c r="F82">
        <v>66.34</v>
      </c>
      <c r="G82">
        <v>251.74</v>
      </c>
      <c r="H82">
        <v>100.21</v>
      </c>
      <c r="I82">
        <v>108.96</v>
      </c>
      <c r="J82">
        <v>180.24</v>
      </c>
      <c r="K82">
        <v>1.2129000000000001</v>
      </c>
      <c r="L82">
        <v>1.3422E-5</v>
      </c>
      <c r="M82">
        <v>2.1454999999999998E-2</v>
      </c>
      <c r="N82" t="s">
        <v>238</v>
      </c>
    </row>
    <row r="83" spans="1:14">
      <c r="A83">
        <v>429.75</v>
      </c>
      <c r="B83">
        <v>1.5</v>
      </c>
      <c r="C83">
        <v>4.9927000000000001</v>
      </c>
      <c r="D83">
        <v>0.20029</v>
      </c>
      <c r="E83">
        <v>62.76</v>
      </c>
      <c r="F83">
        <v>66.274000000000001</v>
      </c>
      <c r="G83">
        <v>248.26</v>
      </c>
      <c r="H83">
        <v>100.36</v>
      </c>
      <c r="I83">
        <v>109.35</v>
      </c>
      <c r="J83">
        <v>179.38</v>
      </c>
      <c r="K83">
        <v>1.2237</v>
      </c>
      <c r="L83">
        <v>1.3424999999999999E-5</v>
      </c>
      <c r="M83">
        <v>2.1472999999999999E-2</v>
      </c>
      <c r="N83" t="s">
        <v>238</v>
      </c>
    </row>
    <row r="84" spans="1:14">
      <c r="A84">
        <v>429.75</v>
      </c>
      <c r="B84">
        <v>2</v>
      </c>
      <c r="C84">
        <v>6.6955999999999998</v>
      </c>
      <c r="D84">
        <v>0.14935000000000001</v>
      </c>
      <c r="E84">
        <v>62.713000000000001</v>
      </c>
      <c r="F84">
        <v>66.206000000000003</v>
      </c>
      <c r="G84">
        <v>245.75</v>
      </c>
      <c r="H84">
        <v>100.52</v>
      </c>
      <c r="I84">
        <v>109.75</v>
      </c>
      <c r="J84">
        <v>178.52</v>
      </c>
      <c r="K84">
        <v>1.2346999999999999</v>
      </c>
      <c r="L84">
        <v>1.3427999999999999E-5</v>
      </c>
      <c r="M84">
        <v>2.1492000000000001E-2</v>
      </c>
      <c r="N84" t="s">
        <v>238</v>
      </c>
    </row>
    <row r="85" spans="1:14">
      <c r="A85">
        <v>429.75</v>
      </c>
      <c r="B85">
        <v>2.5</v>
      </c>
      <c r="C85">
        <v>8.4187999999999992</v>
      </c>
      <c r="D85">
        <v>0.11878</v>
      </c>
      <c r="E85">
        <v>62.664999999999999</v>
      </c>
      <c r="F85">
        <v>66.138000000000005</v>
      </c>
      <c r="G85">
        <v>243.79</v>
      </c>
      <c r="H85">
        <v>100.68</v>
      </c>
      <c r="I85">
        <v>110.16</v>
      </c>
      <c r="J85">
        <v>177.63</v>
      </c>
      <c r="K85">
        <v>1.2459</v>
      </c>
      <c r="L85">
        <v>1.3433E-5</v>
      </c>
      <c r="M85">
        <v>2.1513000000000001E-2</v>
      </c>
      <c r="N85" t="s">
        <v>238</v>
      </c>
    </row>
    <row r="86" spans="1:14">
      <c r="A86">
        <v>429.75</v>
      </c>
      <c r="B86">
        <v>3</v>
      </c>
      <c r="C86">
        <v>10.163</v>
      </c>
      <c r="D86">
        <v>9.8393999999999995E-2</v>
      </c>
      <c r="E86">
        <v>62.616999999999997</v>
      </c>
      <c r="F86">
        <v>66.069000000000003</v>
      </c>
      <c r="G86">
        <v>242.16</v>
      </c>
      <c r="H86">
        <v>100.85</v>
      </c>
      <c r="I86">
        <v>110.59</v>
      </c>
      <c r="J86">
        <v>176.74</v>
      </c>
      <c r="K86">
        <v>1.2575000000000001</v>
      </c>
      <c r="L86">
        <v>1.3438000000000001E-5</v>
      </c>
      <c r="M86">
        <v>2.1534999999999999E-2</v>
      </c>
      <c r="N86" t="s">
        <v>238</v>
      </c>
    </row>
    <row r="87" spans="1:14">
      <c r="A87">
        <v>429.75</v>
      </c>
      <c r="B87">
        <v>3.5</v>
      </c>
      <c r="C87">
        <v>11.93</v>
      </c>
      <c r="D87">
        <v>8.3825999999999998E-2</v>
      </c>
      <c r="E87">
        <v>62.567999999999998</v>
      </c>
      <c r="F87">
        <v>65.998999999999995</v>
      </c>
      <c r="G87">
        <v>240.76</v>
      </c>
      <c r="H87">
        <v>101.02</v>
      </c>
      <c r="I87">
        <v>111.04</v>
      </c>
      <c r="J87">
        <v>175.83</v>
      </c>
      <c r="K87">
        <v>1.2692000000000001</v>
      </c>
      <c r="L87">
        <v>1.3444E-5</v>
      </c>
      <c r="M87">
        <v>2.1558999999999998E-2</v>
      </c>
      <c r="N87" t="s">
        <v>238</v>
      </c>
    </row>
    <row r="88" spans="1:14">
      <c r="A88">
        <v>429.75</v>
      </c>
      <c r="B88">
        <v>4</v>
      </c>
      <c r="C88">
        <v>13.718999999999999</v>
      </c>
      <c r="D88">
        <v>7.2894E-2</v>
      </c>
      <c r="E88">
        <v>62.518000000000001</v>
      </c>
      <c r="F88">
        <v>65.927999999999997</v>
      </c>
      <c r="G88">
        <v>239.53</v>
      </c>
      <c r="H88">
        <v>101.2</v>
      </c>
      <c r="I88">
        <v>111.5</v>
      </c>
      <c r="J88">
        <v>174.91</v>
      </c>
      <c r="K88">
        <v>1.2813000000000001</v>
      </c>
      <c r="L88">
        <v>1.3451E-5</v>
      </c>
      <c r="M88">
        <v>2.1585E-2</v>
      </c>
      <c r="N88" t="s">
        <v>238</v>
      </c>
    </row>
    <row r="89" spans="1:14">
      <c r="A89">
        <v>429.75</v>
      </c>
      <c r="B89">
        <v>4.5</v>
      </c>
      <c r="C89">
        <v>15.531000000000001</v>
      </c>
      <c r="D89">
        <v>6.4387E-2</v>
      </c>
      <c r="E89">
        <v>62.468000000000004</v>
      </c>
      <c r="F89">
        <v>65.855999999999995</v>
      </c>
      <c r="G89">
        <v>238.43</v>
      </c>
      <c r="H89">
        <v>101.38</v>
      </c>
      <c r="I89">
        <v>111.98</v>
      </c>
      <c r="J89">
        <v>173.98</v>
      </c>
      <c r="K89">
        <v>1.2936000000000001</v>
      </c>
      <c r="L89">
        <v>1.3458999999999999E-5</v>
      </c>
      <c r="M89">
        <v>2.1611999999999999E-2</v>
      </c>
      <c r="N89" t="s">
        <v>238</v>
      </c>
    </row>
    <row r="90" spans="1:14">
      <c r="A90">
        <v>429.75</v>
      </c>
      <c r="B90">
        <v>5</v>
      </c>
      <c r="C90">
        <v>17.367999999999999</v>
      </c>
      <c r="D90">
        <v>5.7577000000000003E-2</v>
      </c>
      <c r="E90">
        <v>62.417000000000002</v>
      </c>
      <c r="F90">
        <v>65.783000000000001</v>
      </c>
      <c r="G90">
        <v>237.43</v>
      </c>
      <c r="H90">
        <v>101.57</v>
      </c>
      <c r="I90">
        <v>112.49</v>
      </c>
      <c r="J90">
        <v>173.03</v>
      </c>
      <c r="K90">
        <v>1.3063</v>
      </c>
      <c r="L90">
        <v>1.3468E-5</v>
      </c>
      <c r="M90">
        <v>2.1641000000000001E-2</v>
      </c>
      <c r="N90" t="s">
        <v>238</v>
      </c>
    </row>
    <row r="91" spans="1:14">
      <c r="A91">
        <v>429.75</v>
      </c>
      <c r="B91">
        <v>5.5</v>
      </c>
      <c r="C91">
        <v>19.23</v>
      </c>
      <c r="D91">
        <v>5.2000999999999999E-2</v>
      </c>
      <c r="E91">
        <v>62.365000000000002</v>
      </c>
      <c r="F91">
        <v>65.709000000000003</v>
      </c>
      <c r="G91">
        <v>236.52</v>
      </c>
      <c r="H91">
        <v>101.76</v>
      </c>
      <c r="I91">
        <v>113.01</v>
      </c>
      <c r="J91">
        <v>172.07</v>
      </c>
      <c r="K91">
        <v>1.3192999999999999</v>
      </c>
      <c r="L91">
        <v>1.3478E-5</v>
      </c>
      <c r="M91">
        <v>2.1673000000000001E-2</v>
      </c>
      <c r="N91" t="s">
        <v>238</v>
      </c>
    </row>
    <row r="92" spans="1:14">
      <c r="A92">
        <v>429.75</v>
      </c>
      <c r="B92">
        <v>6</v>
      </c>
      <c r="C92">
        <v>21.119</v>
      </c>
      <c r="D92">
        <v>4.7350000000000003E-2</v>
      </c>
      <c r="E92">
        <v>62.311999999999998</v>
      </c>
      <c r="F92">
        <v>65.634</v>
      </c>
      <c r="G92">
        <v>235.67</v>
      </c>
      <c r="H92">
        <v>101.96</v>
      </c>
      <c r="I92">
        <v>113.56</v>
      </c>
      <c r="J92">
        <v>171.09</v>
      </c>
      <c r="K92">
        <v>1.3327</v>
      </c>
      <c r="L92">
        <v>1.349E-5</v>
      </c>
      <c r="M92">
        <v>2.1706E-2</v>
      </c>
      <c r="N92" t="s">
        <v>238</v>
      </c>
    </row>
    <row r="93" spans="1:14">
      <c r="A93">
        <v>429.75</v>
      </c>
      <c r="B93">
        <v>6.5</v>
      </c>
      <c r="C93">
        <v>23.036000000000001</v>
      </c>
      <c r="D93">
        <v>4.3410999999999998E-2</v>
      </c>
      <c r="E93">
        <v>62.258000000000003</v>
      </c>
      <c r="F93">
        <v>65.558000000000007</v>
      </c>
      <c r="G93">
        <v>234.87</v>
      </c>
      <c r="H93">
        <v>102.16</v>
      </c>
      <c r="I93">
        <v>114.12</v>
      </c>
      <c r="J93">
        <v>170.09</v>
      </c>
      <c r="K93">
        <v>1.3464</v>
      </c>
      <c r="L93">
        <v>1.3502E-5</v>
      </c>
      <c r="M93">
        <v>2.1742000000000001E-2</v>
      </c>
      <c r="N93" t="s">
        <v>238</v>
      </c>
    </row>
    <row r="94" spans="1:14">
      <c r="A94">
        <v>429.75</v>
      </c>
      <c r="B94">
        <v>7</v>
      </c>
      <c r="C94">
        <v>24.981000000000002</v>
      </c>
      <c r="D94">
        <v>4.0030999999999997E-2</v>
      </c>
      <c r="E94">
        <v>62.203000000000003</v>
      </c>
      <c r="F94">
        <v>65.480999999999995</v>
      </c>
      <c r="G94">
        <v>234.13</v>
      </c>
      <c r="H94">
        <v>102.38</v>
      </c>
      <c r="I94">
        <v>114.72</v>
      </c>
      <c r="J94">
        <v>169.08</v>
      </c>
      <c r="K94">
        <v>1.3604000000000001</v>
      </c>
      <c r="L94">
        <v>1.3515E-5</v>
      </c>
      <c r="M94">
        <v>2.1780000000000001E-2</v>
      </c>
      <c r="N94" t="s">
        <v>238</v>
      </c>
    </row>
    <row r="95" spans="1:14">
      <c r="A95">
        <v>429.75</v>
      </c>
      <c r="B95">
        <v>7.5</v>
      </c>
      <c r="C95">
        <v>26.956</v>
      </c>
      <c r="D95">
        <v>3.7097999999999999E-2</v>
      </c>
      <c r="E95">
        <v>62.148000000000003</v>
      </c>
      <c r="F95">
        <v>65.402000000000001</v>
      </c>
      <c r="G95">
        <v>233.42</v>
      </c>
      <c r="H95">
        <v>102.59</v>
      </c>
      <c r="I95">
        <v>115.34</v>
      </c>
      <c r="J95">
        <v>168.05</v>
      </c>
      <c r="K95">
        <v>1.3749</v>
      </c>
      <c r="L95">
        <v>1.3529E-5</v>
      </c>
      <c r="M95">
        <v>2.1821E-2</v>
      </c>
      <c r="N95" t="s">
        <v>238</v>
      </c>
    </row>
    <row r="96" spans="1:14">
      <c r="A96">
        <v>429.75</v>
      </c>
      <c r="B96">
        <v>8</v>
      </c>
      <c r="C96">
        <v>28.962</v>
      </c>
      <c r="D96">
        <v>3.4528000000000003E-2</v>
      </c>
      <c r="E96">
        <v>62.091999999999999</v>
      </c>
      <c r="F96">
        <v>65.322000000000003</v>
      </c>
      <c r="G96">
        <v>232.75</v>
      </c>
      <c r="H96">
        <v>102.82</v>
      </c>
      <c r="I96">
        <v>115.99</v>
      </c>
      <c r="J96">
        <v>167</v>
      </c>
      <c r="K96">
        <v>1.3897999999999999</v>
      </c>
      <c r="L96">
        <v>1.3545E-5</v>
      </c>
      <c r="M96">
        <v>2.1864000000000001E-2</v>
      </c>
      <c r="N96" t="s">
        <v>238</v>
      </c>
    </row>
    <row r="97" spans="1:14">
      <c r="A97">
        <v>429.75</v>
      </c>
      <c r="B97">
        <v>8.5</v>
      </c>
      <c r="C97">
        <v>31.001000000000001</v>
      </c>
      <c r="D97">
        <v>3.2257000000000001E-2</v>
      </c>
      <c r="E97">
        <v>62.033999999999999</v>
      </c>
      <c r="F97">
        <v>65.241</v>
      </c>
      <c r="G97">
        <v>232.1</v>
      </c>
      <c r="H97">
        <v>103.05</v>
      </c>
      <c r="I97">
        <v>116.67</v>
      </c>
      <c r="J97">
        <v>165.94</v>
      </c>
      <c r="K97">
        <v>1.4052</v>
      </c>
      <c r="L97">
        <v>1.3562E-5</v>
      </c>
      <c r="M97">
        <v>2.1909999999999999E-2</v>
      </c>
      <c r="N97" t="s">
        <v>238</v>
      </c>
    </row>
    <row r="98" spans="1:14">
      <c r="A98">
        <v>429.75</v>
      </c>
      <c r="B98">
        <v>9</v>
      </c>
      <c r="C98">
        <v>33.073999999999998</v>
      </c>
      <c r="D98">
        <v>3.0235000000000001E-2</v>
      </c>
      <c r="E98">
        <v>61.975999999999999</v>
      </c>
      <c r="F98">
        <v>65.158000000000001</v>
      </c>
      <c r="G98">
        <v>231.49</v>
      </c>
      <c r="H98">
        <v>103.28</v>
      </c>
      <c r="I98">
        <v>117.38</v>
      </c>
      <c r="J98">
        <v>164.85</v>
      </c>
      <c r="K98">
        <v>1.4211</v>
      </c>
      <c r="L98">
        <v>1.358E-5</v>
      </c>
      <c r="M98">
        <v>2.196E-2</v>
      </c>
      <c r="N98" t="s">
        <v>238</v>
      </c>
    </row>
    <row r="99" spans="1:14">
      <c r="A99">
        <v>429.75</v>
      </c>
      <c r="B99">
        <v>9.5</v>
      </c>
      <c r="C99">
        <v>35.183999999999997</v>
      </c>
      <c r="D99">
        <v>2.8421999999999999E-2</v>
      </c>
      <c r="E99">
        <v>61.915999999999997</v>
      </c>
      <c r="F99">
        <v>65.073999999999998</v>
      </c>
      <c r="G99">
        <v>230.89</v>
      </c>
      <c r="H99">
        <v>103.53</v>
      </c>
      <c r="I99">
        <v>118.13</v>
      </c>
      <c r="J99">
        <v>163.74</v>
      </c>
      <c r="K99">
        <v>1.4374</v>
      </c>
      <c r="L99">
        <v>1.36E-5</v>
      </c>
      <c r="M99">
        <v>2.2013000000000001E-2</v>
      </c>
      <c r="N99" t="s">
        <v>238</v>
      </c>
    </row>
    <row r="100" spans="1:14">
      <c r="A100">
        <v>429.75</v>
      </c>
      <c r="B100">
        <v>10</v>
      </c>
      <c r="C100">
        <v>37.331000000000003</v>
      </c>
      <c r="D100">
        <v>2.6787999999999999E-2</v>
      </c>
      <c r="E100">
        <v>61.854999999999997</v>
      </c>
      <c r="F100">
        <v>64.988</v>
      </c>
      <c r="G100">
        <v>230.32</v>
      </c>
      <c r="H100">
        <v>103.78</v>
      </c>
      <c r="I100">
        <v>118.91</v>
      </c>
      <c r="J100">
        <v>162.61000000000001</v>
      </c>
      <c r="K100">
        <v>1.4542999999999999</v>
      </c>
      <c r="L100">
        <v>1.3621000000000001E-5</v>
      </c>
      <c r="M100">
        <v>2.2068999999999998E-2</v>
      </c>
      <c r="N100" t="s">
        <v>238</v>
      </c>
    </row>
    <row r="101" spans="1:14">
      <c r="A101">
        <v>477.5</v>
      </c>
      <c r="B101">
        <v>1</v>
      </c>
      <c r="C101">
        <v>2.9687999999999999</v>
      </c>
      <c r="D101">
        <v>0.33683999999999997</v>
      </c>
      <c r="E101">
        <v>67.739000000000004</v>
      </c>
      <c r="F101">
        <v>71.677999999999997</v>
      </c>
      <c r="G101">
        <v>263.51</v>
      </c>
      <c r="H101">
        <v>105.89</v>
      </c>
      <c r="I101">
        <v>114.51</v>
      </c>
      <c r="J101">
        <v>190.11</v>
      </c>
      <c r="K101">
        <v>0.90317000000000003</v>
      </c>
      <c r="L101">
        <v>1.4887E-5</v>
      </c>
      <c r="M101">
        <v>2.6762999999999999E-2</v>
      </c>
      <c r="N101" t="s">
        <v>238</v>
      </c>
    </row>
    <row r="102" spans="1:14">
      <c r="A102">
        <v>477.5</v>
      </c>
      <c r="B102">
        <v>1.5</v>
      </c>
      <c r="C102">
        <v>4.4707999999999997</v>
      </c>
      <c r="D102">
        <v>0.22367000000000001</v>
      </c>
      <c r="E102">
        <v>67.701999999999998</v>
      </c>
      <c r="F102">
        <v>71.626000000000005</v>
      </c>
      <c r="G102">
        <v>260.06</v>
      </c>
      <c r="H102">
        <v>105.97</v>
      </c>
      <c r="I102">
        <v>114.75</v>
      </c>
      <c r="J102">
        <v>189.48</v>
      </c>
      <c r="K102">
        <v>0.90822999999999998</v>
      </c>
      <c r="L102">
        <v>1.4894E-5</v>
      </c>
      <c r="M102">
        <v>2.6787999999999999E-2</v>
      </c>
      <c r="N102" t="s">
        <v>238</v>
      </c>
    </row>
    <row r="103" spans="1:14">
      <c r="A103">
        <v>477.5</v>
      </c>
      <c r="B103">
        <v>2</v>
      </c>
      <c r="C103">
        <v>5.9850000000000003</v>
      </c>
      <c r="D103">
        <v>0.16708000000000001</v>
      </c>
      <c r="E103">
        <v>67.665999999999997</v>
      </c>
      <c r="F103">
        <v>71.573999999999998</v>
      </c>
      <c r="G103">
        <v>257.58999999999997</v>
      </c>
      <c r="H103">
        <v>106.05</v>
      </c>
      <c r="I103">
        <v>115</v>
      </c>
      <c r="J103">
        <v>188.84</v>
      </c>
      <c r="K103">
        <v>0.91335999999999995</v>
      </c>
      <c r="L103">
        <v>1.4902000000000001E-5</v>
      </c>
      <c r="M103">
        <v>2.6814000000000001E-2</v>
      </c>
      <c r="N103" t="s">
        <v>238</v>
      </c>
    </row>
    <row r="104" spans="1:14">
      <c r="A104">
        <v>477.5</v>
      </c>
      <c r="B104">
        <v>2.5</v>
      </c>
      <c r="C104">
        <v>7.5115999999999996</v>
      </c>
      <c r="D104">
        <v>0.13313</v>
      </c>
      <c r="E104">
        <v>67.629000000000005</v>
      </c>
      <c r="F104">
        <v>71.521000000000001</v>
      </c>
      <c r="G104">
        <v>255.66</v>
      </c>
      <c r="H104">
        <v>106.14</v>
      </c>
      <c r="I104">
        <v>115.25</v>
      </c>
      <c r="J104">
        <v>188.2</v>
      </c>
      <c r="K104">
        <v>0.91856000000000004</v>
      </c>
      <c r="L104">
        <v>1.491E-5</v>
      </c>
      <c r="M104">
        <v>2.6841E-2</v>
      </c>
      <c r="N104" t="s">
        <v>238</v>
      </c>
    </row>
    <row r="105" spans="1:14">
      <c r="A105">
        <v>477.5</v>
      </c>
      <c r="B105">
        <v>3</v>
      </c>
      <c r="C105">
        <v>9.0509000000000004</v>
      </c>
      <c r="D105">
        <v>0.11049</v>
      </c>
      <c r="E105">
        <v>67.590999999999994</v>
      </c>
      <c r="F105">
        <v>71.468000000000004</v>
      </c>
      <c r="G105">
        <v>254.06</v>
      </c>
      <c r="H105">
        <v>106.22</v>
      </c>
      <c r="I105">
        <v>115.51</v>
      </c>
      <c r="J105">
        <v>187.55</v>
      </c>
      <c r="K105">
        <v>0.92383999999999999</v>
      </c>
      <c r="L105">
        <v>1.4919000000000001E-5</v>
      </c>
      <c r="M105">
        <v>2.6868E-2</v>
      </c>
      <c r="N105" t="s">
        <v>238</v>
      </c>
    </row>
    <row r="106" spans="1:14">
      <c r="A106">
        <v>477.5</v>
      </c>
      <c r="B106">
        <v>3.5</v>
      </c>
      <c r="C106">
        <v>10.603</v>
      </c>
      <c r="D106">
        <v>9.4312000000000007E-2</v>
      </c>
      <c r="E106">
        <v>67.554000000000002</v>
      </c>
      <c r="F106">
        <v>71.414000000000001</v>
      </c>
      <c r="G106">
        <v>252.7</v>
      </c>
      <c r="H106">
        <v>106.31</v>
      </c>
      <c r="I106">
        <v>115.77</v>
      </c>
      <c r="J106">
        <v>186.9</v>
      </c>
      <c r="K106">
        <v>0.92920000000000003</v>
      </c>
      <c r="L106">
        <v>1.4928E-5</v>
      </c>
      <c r="M106">
        <v>2.6897000000000001E-2</v>
      </c>
      <c r="N106" t="s">
        <v>238</v>
      </c>
    </row>
    <row r="107" spans="1:14">
      <c r="A107">
        <v>477.5</v>
      </c>
      <c r="B107">
        <v>4</v>
      </c>
      <c r="C107">
        <v>12.169</v>
      </c>
      <c r="D107">
        <v>8.2178000000000001E-2</v>
      </c>
      <c r="E107">
        <v>67.516000000000005</v>
      </c>
      <c r="F107">
        <v>71.36</v>
      </c>
      <c r="G107">
        <v>251.51</v>
      </c>
      <c r="H107">
        <v>106.4</v>
      </c>
      <c r="I107">
        <v>116.05</v>
      </c>
      <c r="J107">
        <v>186.24</v>
      </c>
      <c r="K107">
        <v>0.93462999999999996</v>
      </c>
      <c r="L107">
        <v>1.4939E-5</v>
      </c>
      <c r="M107">
        <v>2.6925999999999999E-2</v>
      </c>
      <c r="N107" t="s">
        <v>238</v>
      </c>
    </row>
    <row r="108" spans="1:14">
      <c r="A108">
        <v>477.5</v>
      </c>
      <c r="B108">
        <v>4.5</v>
      </c>
      <c r="C108">
        <v>13.747999999999999</v>
      </c>
      <c r="D108">
        <v>7.2738999999999998E-2</v>
      </c>
      <c r="E108">
        <v>67.477999999999994</v>
      </c>
      <c r="F108">
        <v>71.305999999999997</v>
      </c>
      <c r="G108">
        <v>250.45</v>
      </c>
      <c r="H108">
        <v>106.49</v>
      </c>
      <c r="I108">
        <v>116.33</v>
      </c>
      <c r="J108">
        <v>185.57</v>
      </c>
      <c r="K108">
        <v>0.94015000000000004</v>
      </c>
      <c r="L108">
        <v>1.4949E-5</v>
      </c>
      <c r="M108">
        <v>2.6956000000000001E-2</v>
      </c>
      <c r="N108" t="s">
        <v>238</v>
      </c>
    </row>
    <row r="109" spans="1:14">
      <c r="A109">
        <v>477.5</v>
      </c>
      <c r="B109">
        <v>5</v>
      </c>
      <c r="C109">
        <v>15.340999999999999</v>
      </c>
      <c r="D109">
        <v>6.5185999999999994E-2</v>
      </c>
      <c r="E109">
        <v>67.438999999999993</v>
      </c>
      <c r="F109">
        <v>71.251000000000005</v>
      </c>
      <c r="G109">
        <v>249.49</v>
      </c>
      <c r="H109">
        <v>106.58</v>
      </c>
      <c r="I109">
        <v>116.61</v>
      </c>
      <c r="J109">
        <v>184.9</v>
      </c>
      <c r="K109">
        <v>0.94574999999999998</v>
      </c>
      <c r="L109">
        <v>1.4961E-5</v>
      </c>
      <c r="M109">
        <v>2.6986E-2</v>
      </c>
      <c r="N109" t="s">
        <v>238</v>
      </c>
    </row>
    <row r="110" spans="1:14">
      <c r="A110">
        <v>477.5</v>
      </c>
      <c r="B110">
        <v>5.5</v>
      </c>
      <c r="C110">
        <v>16.948</v>
      </c>
      <c r="D110">
        <v>5.9004000000000001E-2</v>
      </c>
      <c r="E110">
        <v>67.400000000000006</v>
      </c>
      <c r="F110">
        <v>71.194999999999993</v>
      </c>
      <c r="G110">
        <v>248.62</v>
      </c>
      <c r="H110">
        <v>106.68</v>
      </c>
      <c r="I110">
        <v>116.9</v>
      </c>
      <c r="J110">
        <v>184.22</v>
      </c>
      <c r="K110">
        <v>0.95143</v>
      </c>
      <c r="L110">
        <v>1.4973E-5</v>
      </c>
      <c r="M110">
        <v>2.7018E-2</v>
      </c>
      <c r="N110" t="s">
        <v>238</v>
      </c>
    </row>
    <row r="111" spans="1:14">
      <c r="A111">
        <v>477.5</v>
      </c>
      <c r="B111">
        <v>6</v>
      </c>
      <c r="C111">
        <v>18.57</v>
      </c>
      <c r="D111">
        <v>5.3851000000000003E-2</v>
      </c>
      <c r="E111">
        <v>67.361000000000004</v>
      </c>
      <c r="F111">
        <v>71.14</v>
      </c>
      <c r="G111">
        <v>247.81</v>
      </c>
      <c r="H111">
        <v>106.77</v>
      </c>
      <c r="I111">
        <v>117.2</v>
      </c>
      <c r="J111">
        <v>183.54</v>
      </c>
      <c r="K111">
        <v>0.95721000000000001</v>
      </c>
      <c r="L111">
        <v>1.4986E-5</v>
      </c>
      <c r="M111">
        <v>2.7050999999999999E-2</v>
      </c>
      <c r="N111" t="s">
        <v>238</v>
      </c>
    </row>
    <row r="112" spans="1:14">
      <c r="A112">
        <v>477.5</v>
      </c>
      <c r="B112">
        <v>6.5</v>
      </c>
      <c r="C112">
        <v>20.207000000000001</v>
      </c>
      <c r="D112">
        <v>4.9488999999999998E-2</v>
      </c>
      <c r="E112">
        <v>67.320999999999998</v>
      </c>
      <c r="F112">
        <v>71.082999999999998</v>
      </c>
      <c r="G112">
        <v>247.06</v>
      </c>
      <c r="H112">
        <v>106.87</v>
      </c>
      <c r="I112">
        <v>117.51</v>
      </c>
      <c r="J112">
        <v>182.85</v>
      </c>
      <c r="K112">
        <v>0.96306999999999998</v>
      </c>
      <c r="L112">
        <v>1.4999E-5</v>
      </c>
      <c r="M112">
        <v>2.7085000000000001E-2</v>
      </c>
      <c r="N112" t="s">
        <v>238</v>
      </c>
    </row>
    <row r="113" spans="1:14">
      <c r="A113">
        <v>477.5</v>
      </c>
      <c r="B113">
        <v>7</v>
      </c>
      <c r="C113">
        <v>21.859000000000002</v>
      </c>
      <c r="D113">
        <v>4.5747999999999997E-2</v>
      </c>
      <c r="E113">
        <v>67.281000000000006</v>
      </c>
      <c r="F113">
        <v>71.025999999999996</v>
      </c>
      <c r="G113">
        <v>246.36</v>
      </c>
      <c r="H113">
        <v>106.96</v>
      </c>
      <c r="I113">
        <v>117.83</v>
      </c>
      <c r="J113">
        <v>182.15</v>
      </c>
      <c r="K113">
        <v>0.96902999999999995</v>
      </c>
      <c r="L113">
        <v>1.5013E-5</v>
      </c>
      <c r="M113">
        <v>2.7119000000000001E-2</v>
      </c>
      <c r="N113" t="s">
        <v>238</v>
      </c>
    </row>
    <row r="114" spans="1:14">
      <c r="A114">
        <v>477.5</v>
      </c>
      <c r="B114">
        <v>7.5</v>
      </c>
      <c r="C114">
        <v>23.527000000000001</v>
      </c>
      <c r="D114">
        <v>4.2505000000000001E-2</v>
      </c>
      <c r="E114">
        <v>67.241</v>
      </c>
      <c r="F114">
        <v>70.968999999999994</v>
      </c>
      <c r="G114">
        <v>245.7</v>
      </c>
      <c r="H114">
        <v>107.06</v>
      </c>
      <c r="I114">
        <v>118.15</v>
      </c>
      <c r="J114">
        <v>181.45</v>
      </c>
      <c r="K114">
        <v>0.97507999999999995</v>
      </c>
      <c r="L114">
        <v>1.5028000000000001E-5</v>
      </c>
      <c r="M114">
        <v>2.7154999999999999E-2</v>
      </c>
      <c r="N114" t="s">
        <v>238</v>
      </c>
    </row>
    <row r="115" spans="1:14">
      <c r="A115">
        <v>477.5</v>
      </c>
      <c r="B115">
        <v>8</v>
      </c>
      <c r="C115">
        <v>25.210999999999999</v>
      </c>
      <c r="D115">
        <v>3.9666E-2</v>
      </c>
      <c r="E115">
        <v>67.2</v>
      </c>
      <c r="F115">
        <v>70.911000000000001</v>
      </c>
      <c r="G115">
        <v>245.08</v>
      </c>
      <c r="H115">
        <v>107.16</v>
      </c>
      <c r="I115">
        <v>118.48</v>
      </c>
      <c r="J115">
        <v>180.74</v>
      </c>
      <c r="K115">
        <v>0.98124</v>
      </c>
      <c r="L115">
        <v>1.5044E-5</v>
      </c>
      <c r="M115">
        <v>2.7192000000000001E-2</v>
      </c>
      <c r="N115" t="s">
        <v>238</v>
      </c>
    </row>
    <row r="116" spans="1:14">
      <c r="A116">
        <v>477.5</v>
      </c>
      <c r="B116">
        <v>8.5</v>
      </c>
      <c r="C116">
        <v>26.911000000000001</v>
      </c>
      <c r="D116">
        <v>3.7158999999999998E-2</v>
      </c>
      <c r="E116">
        <v>67.159000000000006</v>
      </c>
      <c r="F116">
        <v>70.852999999999994</v>
      </c>
      <c r="G116">
        <v>244.48</v>
      </c>
      <c r="H116">
        <v>107.27</v>
      </c>
      <c r="I116">
        <v>118.82</v>
      </c>
      <c r="J116">
        <v>180.03</v>
      </c>
      <c r="K116">
        <v>0.98748999999999998</v>
      </c>
      <c r="L116">
        <v>1.506E-5</v>
      </c>
      <c r="M116">
        <v>2.7231000000000002E-2</v>
      </c>
      <c r="N116" t="s">
        <v>238</v>
      </c>
    </row>
    <row r="117" spans="1:14">
      <c r="A117">
        <v>477.5</v>
      </c>
      <c r="B117">
        <v>9</v>
      </c>
      <c r="C117">
        <v>28.629000000000001</v>
      </c>
      <c r="D117">
        <v>3.4930000000000003E-2</v>
      </c>
      <c r="E117">
        <v>67.117000000000004</v>
      </c>
      <c r="F117">
        <v>70.793999999999997</v>
      </c>
      <c r="G117">
        <v>243.92</v>
      </c>
      <c r="H117">
        <v>107.37</v>
      </c>
      <c r="I117">
        <v>119.17</v>
      </c>
      <c r="J117">
        <v>179.3</v>
      </c>
      <c r="K117">
        <v>0.99385000000000001</v>
      </c>
      <c r="L117">
        <v>1.5077E-5</v>
      </c>
      <c r="M117">
        <v>2.7269999999999999E-2</v>
      </c>
      <c r="N117" t="s">
        <v>238</v>
      </c>
    </row>
    <row r="118" spans="1:14">
      <c r="A118">
        <v>477.5</v>
      </c>
      <c r="B118">
        <v>9.5</v>
      </c>
      <c r="C118">
        <v>30.364000000000001</v>
      </c>
      <c r="D118">
        <v>3.2933999999999998E-2</v>
      </c>
      <c r="E118">
        <v>67.075000000000003</v>
      </c>
      <c r="F118">
        <v>70.733999999999995</v>
      </c>
      <c r="G118">
        <v>243.38</v>
      </c>
      <c r="H118">
        <v>107.47</v>
      </c>
      <c r="I118">
        <v>119.53</v>
      </c>
      <c r="J118">
        <v>178.57</v>
      </c>
      <c r="K118">
        <v>1.0003</v>
      </c>
      <c r="L118">
        <v>1.5095E-5</v>
      </c>
      <c r="M118">
        <v>2.7310999999999998E-2</v>
      </c>
      <c r="N118" t="s">
        <v>238</v>
      </c>
    </row>
    <row r="119" spans="1:14">
      <c r="A119">
        <v>477.5</v>
      </c>
      <c r="B119">
        <v>10</v>
      </c>
      <c r="C119">
        <v>32.116999999999997</v>
      </c>
      <c r="D119">
        <v>3.1136E-2</v>
      </c>
      <c r="E119">
        <v>67.033000000000001</v>
      </c>
      <c r="F119">
        <v>70.674000000000007</v>
      </c>
      <c r="G119">
        <v>242.86</v>
      </c>
      <c r="H119">
        <v>107.58</v>
      </c>
      <c r="I119">
        <v>119.9</v>
      </c>
      <c r="J119">
        <v>177.83</v>
      </c>
      <c r="K119">
        <v>1.0068999999999999</v>
      </c>
      <c r="L119">
        <v>1.5114E-5</v>
      </c>
      <c r="M119">
        <v>2.7352999999999999E-2</v>
      </c>
      <c r="N119" t="s">
        <v>238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9282C-6D20-4301-941D-F8ECC5089BA6}">
  <dimension ref="A1:N157"/>
  <sheetViews>
    <sheetView workbookViewId="0"/>
  </sheetViews>
  <sheetFormatPr defaultRowHeight="15"/>
  <sheetData>
    <row r="1" spans="1:14">
      <c r="A1" t="s">
        <v>223</v>
      </c>
      <c r="B1" t="s">
        <v>224</v>
      </c>
      <c r="C1" t="s">
        <v>225</v>
      </c>
      <c r="D1" t="s">
        <v>226</v>
      </c>
      <c r="E1" t="s">
        <v>227</v>
      </c>
      <c r="F1" t="s">
        <v>228</v>
      </c>
      <c r="G1" t="s">
        <v>229</v>
      </c>
      <c r="H1" t="s">
        <v>230</v>
      </c>
      <c r="I1" t="s">
        <v>231</v>
      </c>
      <c r="J1" t="s">
        <v>232</v>
      </c>
      <c r="K1" t="s">
        <v>233</v>
      </c>
      <c r="L1" t="s">
        <v>234</v>
      </c>
      <c r="M1" t="s">
        <v>235</v>
      </c>
      <c r="N1" t="s">
        <v>236</v>
      </c>
    </row>
    <row r="2" spans="1:14">
      <c r="A2">
        <v>187.1</v>
      </c>
      <c r="B2">
        <v>1</v>
      </c>
      <c r="C2">
        <v>1545.4</v>
      </c>
      <c r="D2">
        <v>6.4707999999999996E-4</v>
      </c>
      <c r="E2">
        <v>9.3780999999999999</v>
      </c>
      <c r="F2">
        <v>9.3847000000000005</v>
      </c>
      <c r="G2">
        <v>53.805</v>
      </c>
      <c r="H2">
        <v>80.971000000000004</v>
      </c>
      <c r="I2">
        <v>121.65</v>
      </c>
      <c r="J2">
        <v>1032.7</v>
      </c>
      <c r="K2">
        <v>-3.6679999999999997E-2</v>
      </c>
      <c r="L2">
        <v>1.1976999999999999E-3</v>
      </c>
      <c r="M2">
        <v>0.13503000000000001</v>
      </c>
      <c r="N2" t="s">
        <v>237</v>
      </c>
    </row>
    <row r="3" spans="1:14">
      <c r="A3">
        <v>187.1</v>
      </c>
      <c r="B3">
        <v>1.5</v>
      </c>
      <c r="C3">
        <v>1545.5</v>
      </c>
      <c r="D3">
        <v>6.4705000000000003E-4</v>
      </c>
      <c r="E3">
        <v>9.3771000000000004</v>
      </c>
      <c r="F3">
        <v>9.3870000000000005</v>
      </c>
      <c r="G3">
        <v>53.798999999999999</v>
      </c>
      <c r="H3">
        <v>80.971999999999994</v>
      </c>
      <c r="I3">
        <v>121.64</v>
      </c>
      <c r="J3">
        <v>1032.9000000000001</v>
      </c>
      <c r="K3">
        <v>-3.6685000000000002E-2</v>
      </c>
      <c r="L3">
        <v>1.1984000000000001E-3</v>
      </c>
      <c r="M3">
        <v>0.13503999999999999</v>
      </c>
      <c r="N3" t="s">
        <v>237</v>
      </c>
    </row>
    <row r="4" spans="1:14">
      <c r="A4">
        <v>187.1</v>
      </c>
      <c r="B4">
        <v>2</v>
      </c>
      <c r="C4">
        <v>1545.5</v>
      </c>
      <c r="D4">
        <v>6.4702E-4</v>
      </c>
      <c r="E4">
        <v>9.3759999999999994</v>
      </c>
      <c r="F4">
        <v>9.3892000000000007</v>
      </c>
      <c r="G4">
        <v>53.793999999999997</v>
      </c>
      <c r="H4">
        <v>80.974000000000004</v>
      </c>
      <c r="I4">
        <v>121.64</v>
      </c>
      <c r="J4">
        <v>1033.0999999999999</v>
      </c>
      <c r="K4">
        <v>-3.669E-2</v>
      </c>
      <c r="L4">
        <v>1.1991E-3</v>
      </c>
      <c r="M4">
        <v>0.13506000000000001</v>
      </c>
      <c r="N4" t="s">
        <v>237</v>
      </c>
    </row>
    <row r="5" spans="1:14">
      <c r="A5">
        <v>187.1</v>
      </c>
      <c r="B5">
        <v>2.5</v>
      </c>
      <c r="C5">
        <v>1545.6</v>
      </c>
      <c r="D5">
        <v>6.4698999999999996E-4</v>
      </c>
      <c r="E5">
        <v>9.3749000000000002</v>
      </c>
      <c r="F5">
        <v>9.3914000000000009</v>
      </c>
      <c r="G5">
        <v>53.787999999999997</v>
      </c>
      <c r="H5">
        <v>80.974999999999994</v>
      </c>
      <c r="I5">
        <v>121.63</v>
      </c>
      <c r="J5">
        <v>1033.3</v>
      </c>
      <c r="K5">
        <v>-3.6694999999999998E-2</v>
      </c>
      <c r="L5">
        <v>1.1998E-3</v>
      </c>
      <c r="M5">
        <v>0.13508000000000001</v>
      </c>
      <c r="N5" t="s">
        <v>237</v>
      </c>
    </row>
    <row r="6" spans="1:14">
      <c r="A6">
        <v>187.1</v>
      </c>
      <c r="B6">
        <v>3</v>
      </c>
      <c r="C6">
        <v>1545.7</v>
      </c>
      <c r="D6">
        <v>6.4696000000000003E-4</v>
      </c>
      <c r="E6">
        <v>9.3737999999999992</v>
      </c>
      <c r="F6">
        <v>9.3935999999999993</v>
      </c>
      <c r="G6">
        <v>53.781999999999996</v>
      </c>
      <c r="H6">
        <v>80.977000000000004</v>
      </c>
      <c r="I6">
        <v>121.63</v>
      </c>
      <c r="J6">
        <v>1033.5</v>
      </c>
      <c r="K6">
        <v>-3.6700999999999998E-2</v>
      </c>
      <c r="L6">
        <v>1.2005E-3</v>
      </c>
      <c r="M6">
        <v>0.1351</v>
      </c>
      <c r="N6" t="s">
        <v>237</v>
      </c>
    </row>
    <row r="7" spans="1:14">
      <c r="A7">
        <v>187.1</v>
      </c>
      <c r="B7">
        <v>3.5</v>
      </c>
      <c r="C7">
        <v>1545.8</v>
      </c>
      <c r="D7">
        <v>6.4692999999999999E-4</v>
      </c>
      <c r="E7">
        <v>9.3727999999999998</v>
      </c>
      <c r="F7">
        <v>9.3958999999999993</v>
      </c>
      <c r="G7">
        <v>53.776000000000003</v>
      </c>
      <c r="H7">
        <v>80.977999999999994</v>
      </c>
      <c r="I7">
        <v>121.62</v>
      </c>
      <c r="J7">
        <v>1033.7</v>
      </c>
      <c r="K7">
        <v>-3.6706000000000003E-2</v>
      </c>
      <c r="L7">
        <v>1.2011999999999999E-3</v>
      </c>
      <c r="M7">
        <v>0.13511000000000001</v>
      </c>
      <c r="N7" t="s">
        <v>237</v>
      </c>
    </row>
    <row r="8" spans="1:14">
      <c r="A8">
        <v>187.1</v>
      </c>
      <c r="B8">
        <v>4</v>
      </c>
      <c r="C8">
        <v>1545.8</v>
      </c>
      <c r="D8">
        <v>6.4689999999999995E-4</v>
      </c>
      <c r="E8">
        <v>9.3717000000000006</v>
      </c>
      <c r="F8">
        <v>9.3980999999999995</v>
      </c>
      <c r="G8">
        <v>53.771000000000001</v>
      </c>
      <c r="H8">
        <v>80.98</v>
      </c>
      <c r="I8">
        <v>121.62</v>
      </c>
      <c r="J8">
        <v>1033.9000000000001</v>
      </c>
      <c r="K8">
        <v>-3.6711000000000001E-2</v>
      </c>
      <c r="L8">
        <v>1.2019000000000001E-3</v>
      </c>
      <c r="M8">
        <v>0.13513</v>
      </c>
      <c r="N8" t="s">
        <v>237</v>
      </c>
    </row>
    <row r="9" spans="1:14">
      <c r="A9">
        <v>187.1</v>
      </c>
      <c r="B9">
        <v>4.5</v>
      </c>
      <c r="C9">
        <v>1545.9</v>
      </c>
      <c r="D9">
        <v>6.4687000000000002E-4</v>
      </c>
      <c r="E9">
        <v>9.3705999999999996</v>
      </c>
      <c r="F9">
        <v>9.4002999999999997</v>
      </c>
      <c r="G9">
        <v>53.765000000000001</v>
      </c>
      <c r="H9">
        <v>80.980999999999995</v>
      </c>
      <c r="I9">
        <v>121.61</v>
      </c>
      <c r="J9">
        <v>1034.0999999999999</v>
      </c>
      <c r="K9">
        <v>-3.6715999999999999E-2</v>
      </c>
      <c r="L9">
        <v>1.2026000000000001E-3</v>
      </c>
      <c r="M9">
        <v>0.13514999999999999</v>
      </c>
      <c r="N9" t="s">
        <v>237</v>
      </c>
    </row>
    <row r="10" spans="1:14">
      <c r="A10">
        <v>187.1</v>
      </c>
      <c r="B10">
        <v>5</v>
      </c>
      <c r="C10">
        <v>1546</v>
      </c>
      <c r="D10">
        <v>6.4683999999999998E-4</v>
      </c>
      <c r="E10">
        <v>9.3696000000000002</v>
      </c>
      <c r="F10">
        <v>9.4025999999999996</v>
      </c>
      <c r="G10">
        <v>53.759</v>
      </c>
      <c r="H10">
        <v>80.983000000000004</v>
      </c>
      <c r="I10">
        <v>121.61</v>
      </c>
      <c r="J10">
        <v>1034.3</v>
      </c>
      <c r="K10">
        <v>-3.6720999999999997E-2</v>
      </c>
      <c r="L10">
        <v>1.2033E-3</v>
      </c>
      <c r="M10">
        <v>0.13516</v>
      </c>
      <c r="N10" t="s">
        <v>237</v>
      </c>
    </row>
    <row r="11" spans="1:14">
      <c r="A11">
        <v>187.1</v>
      </c>
      <c r="B11">
        <v>5.5</v>
      </c>
      <c r="C11">
        <v>1546</v>
      </c>
      <c r="D11">
        <v>6.4681000000000005E-4</v>
      </c>
      <c r="E11">
        <v>9.3684999999999992</v>
      </c>
      <c r="F11">
        <v>9.4047999999999998</v>
      </c>
      <c r="G11">
        <v>53.753999999999998</v>
      </c>
      <c r="H11">
        <v>80.983999999999995</v>
      </c>
      <c r="I11">
        <v>121.6</v>
      </c>
      <c r="J11">
        <v>1034.5</v>
      </c>
      <c r="K11">
        <v>-3.6726000000000002E-2</v>
      </c>
      <c r="L11">
        <v>1.2041E-3</v>
      </c>
      <c r="M11">
        <v>0.13517999999999999</v>
      </c>
      <c r="N11" t="s">
        <v>237</v>
      </c>
    </row>
    <row r="12" spans="1:14">
      <c r="A12">
        <v>187.1</v>
      </c>
      <c r="B12">
        <v>6</v>
      </c>
      <c r="C12">
        <v>1546.1</v>
      </c>
      <c r="D12">
        <v>6.4678000000000001E-4</v>
      </c>
      <c r="E12">
        <v>9.3673999999999999</v>
      </c>
      <c r="F12">
        <v>9.407</v>
      </c>
      <c r="G12">
        <v>53.747999999999998</v>
      </c>
      <c r="H12">
        <v>80.986000000000004</v>
      </c>
      <c r="I12">
        <v>121.6</v>
      </c>
      <c r="J12">
        <v>1034.7</v>
      </c>
      <c r="K12">
        <v>-3.6732000000000001E-2</v>
      </c>
      <c r="L12">
        <v>1.2048E-3</v>
      </c>
      <c r="M12">
        <v>0.13519999999999999</v>
      </c>
      <c r="N12" t="s">
        <v>237</v>
      </c>
    </row>
    <row r="13" spans="1:14">
      <c r="A13">
        <v>187.1</v>
      </c>
      <c r="B13">
        <v>6.5</v>
      </c>
      <c r="C13">
        <v>1546.2</v>
      </c>
      <c r="D13">
        <v>6.4676000000000002E-4</v>
      </c>
      <c r="E13">
        <v>9.3664000000000005</v>
      </c>
      <c r="F13">
        <v>9.4093</v>
      </c>
      <c r="G13">
        <v>53.741999999999997</v>
      </c>
      <c r="H13">
        <v>80.986999999999995</v>
      </c>
      <c r="I13">
        <v>121.59</v>
      </c>
      <c r="J13">
        <v>1034.9000000000001</v>
      </c>
      <c r="K13">
        <v>-3.6736999999999999E-2</v>
      </c>
      <c r="L13">
        <v>1.2055E-3</v>
      </c>
      <c r="M13">
        <v>0.13522000000000001</v>
      </c>
      <c r="N13" t="s">
        <v>237</v>
      </c>
    </row>
    <row r="14" spans="1:14">
      <c r="A14">
        <v>187.1</v>
      </c>
      <c r="B14">
        <v>7</v>
      </c>
      <c r="C14">
        <v>1546.2</v>
      </c>
      <c r="D14">
        <v>6.4672999999999998E-4</v>
      </c>
      <c r="E14">
        <v>9.3652999999999995</v>
      </c>
      <c r="F14">
        <v>9.4115000000000002</v>
      </c>
      <c r="G14">
        <v>53.735999999999997</v>
      </c>
      <c r="H14">
        <v>80.989000000000004</v>
      </c>
      <c r="I14">
        <v>121.59</v>
      </c>
      <c r="J14">
        <v>1035.0999999999999</v>
      </c>
      <c r="K14">
        <v>-3.6741999999999997E-2</v>
      </c>
      <c r="L14">
        <v>1.2061999999999999E-3</v>
      </c>
      <c r="M14">
        <v>0.13522999999999999</v>
      </c>
      <c r="N14" t="s">
        <v>237</v>
      </c>
    </row>
    <row r="15" spans="1:14">
      <c r="A15">
        <v>187.1</v>
      </c>
      <c r="B15">
        <v>7.5</v>
      </c>
      <c r="C15">
        <v>1546.3</v>
      </c>
      <c r="D15">
        <v>6.4670000000000005E-4</v>
      </c>
      <c r="E15">
        <v>9.3643000000000001</v>
      </c>
      <c r="F15">
        <v>9.4137000000000004</v>
      </c>
      <c r="G15">
        <v>53.731000000000002</v>
      </c>
      <c r="H15">
        <v>80.989999999999995</v>
      </c>
      <c r="I15">
        <v>121.58</v>
      </c>
      <c r="J15">
        <v>1035.4000000000001</v>
      </c>
      <c r="K15">
        <v>-3.6747000000000002E-2</v>
      </c>
      <c r="L15">
        <v>1.2068999999999999E-3</v>
      </c>
      <c r="M15">
        <v>0.13525000000000001</v>
      </c>
      <c r="N15" t="s">
        <v>237</v>
      </c>
    </row>
    <row r="16" spans="1:14">
      <c r="A16">
        <v>187.1</v>
      </c>
      <c r="B16">
        <v>8</v>
      </c>
      <c r="C16">
        <v>1546.4</v>
      </c>
      <c r="D16">
        <v>6.4667000000000001E-4</v>
      </c>
      <c r="E16">
        <v>9.3632000000000009</v>
      </c>
      <c r="F16">
        <v>9.4160000000000004</v>
      </c>
      <c r="G16">
        <v>53.725000000000001</v>
      </c>
      <c r="H16">
        <v>80.992000000000004</v>
      </c>
      <c r="I16">
        <v>121.58</v>
      </c>
      <c r="J16">
        <v>1035.5999999999999</v>
      </c>
      <c r="K16">
        <v>-3.6752E-2</v>
      </c>
      <c r="L16">
        <v>1.2076000000000001E-3</v>
      </c>
      <c r="M16">
        <v>0.13527</v>
      </c>
      <c r="N16" t="s">
        <v>237</v>
      </c>
    </row>
    <row r="17" spans="1:14">
      <c r="A17">
        <v>187.1</v>
      </c>
      <c r="B17">
        <v>8.5</v>
      </c>
      <c r="C17">
        <v>1546.5</v>
      </c>
      <c r="D17">
        <v>6.4663999999999998E-4</v>
      </c>
      <c r="E17">
        <v>9.3620999999999999</v>
      </c>
      <c r="F17">
        <v>9.4182000000000006</v>
      </c>
      <c r="G17">
        <v>53.719000000000001</v>
      </c>
      <c r="H17">
        <v>80.992999999999995</v>
      </c>
      <c r="I17">
        <v>121.58</v>
      </c>
      <c r="J17">
        <v>1035.8</v>
      </c>
      <c r="K17">
        <v>-3.6756999999999998E-2</v>
      </c>
      <c r="L17">
        <v>1.2083E-3</v>
      </c>
      <c r="M17">
        <v>0.13528000000000001</v>
      </c>
      <c r="N17" t="s">
        <v>237</v>
      </c>
    </row>
    <row r="18" spans="1:14">
      <c r="A18">
        <v>187.1</v>
      </c>
      <c r="B18">
        <v>9</v>
      </c>
      <c r="C18">
        <v>1546.5</v>
      </c>
      <c r="D18">
        <v>6.4661000000000004E-4</v>
      </c>
      <c r="E18">
        <v>9.3611000000000004</v>
      </c>
      <c r="F18">
        <v>9.4204000000000008</v>
      </c>
      <c r="G18">
        <v>53.713999999999999</v>
      </c>
      <c r="H18">
        <v>80.995000000000005</v>
      </c>
      <c r="I18">
        <v>121.57</v>
      </c>
      <c r="J18">
        <v>1036</v>
      </c>
      <c r="K18">
        <v>-3.6762000000000003E-2</v>
      </c>
      <c r="L18">
        <v>1.2091000000000001E-3</v>
      </c>
      <c r="M18">
        <v>0.1353</v>
      </c>
      <c r="N18" t="s">
        <v>237</v>
      </c>
    </row>
    <row r="19" spans="1:14">
      <c r="A19">
        <v>187.1</v>
      </c>
      <c r="B19">
        <v>9.5</v>
      </c>
      <c r="C19">
        <v>1546.6</v>
      </c>
      <c r="D19">
        <v>6.4658000000000001E-4</v>
      </c>
      <c r="E19">
        <v>9.36</v>
      </c>
      <c r="F19">
        <v>9.4227000000000007</v>
      </c>
      <c r="G19">
        <v>53.707999999999998</v>
      </c>
      <c r="H19">
        <v>80.995999999999995</v>
      </c>
      <c r="I19">
        <v>121.57</v>
      </c>
      <c r="J19">
        <v>1036.2</v>
      </c>
      <c r="K19">
        <v>-3.6767000000000001E-2</v>
      </c>
      <c r="L19">
        <v>1.2098E-3</v>
      </c>
      <c r="M19">
        <v>0.13532</v>
      </c>
      <c r="N19" t="s">
        <v>237</v>
      </c>
    </row>
    <row r="20" spans="1:14">
      <c r="A20">
        <v>187.1</v>
      </c>
      <c r="B20">
        <v>10</v>
      </c>
      <c r="C20">
        <v>1546.7</v>
      </c>
      <c r="D20">
        <v>6.4654999999999997E-4</v>
      </c>
      <c r="E20">
        <v>9.3589000000000002</v>
      </c>
      <c r="F20">
        <v>9.4248999999999992</v>
      </c>
      <c r="G20">
        <v>53.701999999999998</v>
      </c>
      <c r="H20">
        <v>80.998000000000005</v>
      </c>
      <c r="I20">
        <v>121.56</v>
      </c>
      <c r="J20">
        <v>1036.4000000000001</v>
      </c>
      <c r="K20">
        <v>-3.6771999999999999E-2</v>
      </c>
      <c r="L20">
        <v>1.2105E-3</v>
      </c>
      <c r="M20">
        <v>0.13533999999999999</v>
      </c>
      <c r="N20" t="s">
        <v>237</v>
      </c>
    </row>
    <row r="21" spans="1:14">
      <c r="A21">
        <v>224.53</v>
      </c>
      <c r="B21">
        <v>1</v>
      </c>
      <c r="C21">
        <v>1442.6</v>
      </c>
      <c r="D21">
        <v>6.9322000000000003E-4</v>
      </c>
      <c r="E21">
        <v>14.013</v>
      </c>
      <c r="F21">
        <v>14.02</v>
      </c>
      <c r="G21">
        <v>76.373999999999995</v>
      </c>
      <c r="H21">
        <v>84.058999999999997</v>
      </c>
      <c r="I21">
        <v>126.53</v>
      </c>
      <c r="J21">
        <v>848.53</v>
      </c>
      <c r="K21">
        <v>-3.1189999999999999E-2</v>
      </c>
      <c r="L21">
        <v>5.3843000000000001E-4</v>
      </c>
      <c r="M21">
        <v>0.1149</v>
      </c>
      <c r="N21" t="s">
        <v>237</v>
      </c>
    </row>
    <row r="22" spans="1:14">
      <c r="A22">
        <v>224.53</v>
      </c>
      <c r="B22">
        <v>1.5</v>
      </c>
      <c r="C22">
        <v>1442.7</v>
      </c>
      <c r="D22">
        <v>6.9317000000000001E-4</v>
      </c>
      <c r="E22">
        <v>14.010999999999999</v>
      </c>
      <c r="F22">
        <v>14.022</v>
      </c>
      <c r="G22">
        <v>76.367000000000004</v>
      </c>
      <c r="H22">
        <v>84.06</v>
      </c>
      <c r="I22">
        <v>126.52</v>
      </c>
      <c r="J22">
        <v>848.8</v>
      </c>
      <c r="K22">
        <v>-3.1202000000000001E-2</v>
      </c>
      <c r="L22">
        <v>5.3870999999999997E-4</v>
      </c>
      <c r="M22">
        <v>0.11493</v>
      </c>
      <c r="N22" t="s">
        <v>237</v>
      </c>
    </row>
    <row r="23" spans="1:14">
      <c r="A23">
        <v>224.53</v>
      </c>
      <c r="B23">
        <v>2</v>
      </c>
      <c r="C23">
        <v>1442.8</v>
      </c>
      <c r="D23">
        <v>6.9311999999999998E-4</v>
      </c>
      <c r="E23">
        <v>14.01</v>
      </c>
      <c r="F23">
        <v>14.023999999999999</v>
      </c>
      <c r="G23">
        <v>76.36</v>
      </c>
      <c r="H23">
        <v>84.061000000000007</v>
      </c>
      <c r="I23">
        <v>126.51</v>
      </c>
      <c r="J23">
        <v>849.08</v>
      </c>
      <c r="K23">
        <v>-3.1213999999999999E-2</v>
      </c>
      <c r="L23">
        <v>5.3899000000000004E-4</v>
      </c>
      <c r="M23">
        <v>0.11495</v>
      </c>
      <c r="N23" t="s">
        <v>237</v>
      </c>
    </row>
    <row r="24" spans="1:14">
      <c r="A24">
        <v>224.53</v>
      </c>
      <c r="B24">
        <v>2.5</v>
      </c>
      <c r="C24">
        <v>1442.9</v>
      </c>
      <c r="D24">
        <v>6.9306999999999995E-4</v>
      </c>
      <c r="E24">
        <v>14.007999999999999</v>
      </c>
      <c r="F24">
        <v>14.026</v>
      </c>
      <c r="G24">
        <v>76.353999999999999</v>
      </c>
      <c r="H24">
        <v>84.061999999999998</v>
      </c>
      <c r="I24">
        <v>126.5</v>
      </c>
      <c r="J24">
        <v>849.35</v>
      </c>
      <c r="K24">
        <v>-3.1226E-2</v>
      </c>
      <c r="L24">
        <v>5.3927000000000001E-4</v>
      </c>
      <c r="M24">
        <v>0.11497</v>
      </c>
      <c r="N24" t="s">
        <v>237</v>
      </c>
    </row>
    <row r="25" spans="1:14">
      <c r="A25">
        <v>224.53</v>
      </c>
      <c r="B25">
        <v>3</v>
      </c>
      <c r="C25">
        <v>1443</v>
      </c>
      <c r="D25">
        <v>6.9302000000000003E-4</v>
      </c>
      <c r="E25">
        <v>14.007</v>
      </c>
      <c r="F25">
        <v>14.028</v>
      </c>
      <c r="G25">
        <v>76.346999999999994</v>
      </c>
      <c r="H25">
        <v>84.063000000000002</v>
      </c>
      <c r="I25">
        <v>126.49</v>
      </c>
      <c r="J25">
        <v>849.62</v>
      </c>
      <c r="K25">
        <v>-3.1237999999999998E-2</v>
      </c>
      <c r="L25">
        <v>5.3956000000000002E-4</v>
      </c>
      <c r="M25">
        <v>0.11498999999999999</v>
      </c>
      <c r="N25" t="s">
        <v>237</v>
      </c>
    </row>
    <row r="26" spans="1:14">
      <c r="A26">
        <v>224.53</v>
      </c>
      <c r="B26">
        <v>3.5</v>
      </c>
      <c r="C26">
        <v>1443.1</v>
      </c>
      <c r="D26">
        <v>6.9297E-4</v>
      </c>
      <c r="E26">
        <v>14.005000000000001</v>
      </c>
      <c r="F26">
        <v>14.03</v>
      </c>
      <c r="G26">
        <v>76.34</v>
      </c>
      <c r="H26">
        <v>84.063999999999993</v>
      </c>
      <c r="I26">
        <v>126.48</v>
      </c>
      <c r="J26">
        <v>849.89</v>
      </c>
      <c r="K26">
        <v>-3.125E-2</v>
      </c>
      <c r="L26">
        <v>5.3983999999999998E-4</v>
      </c>
      <c r="M26">
        <v>0.11501</v>
      </c>
      <c r="N26" t="s">
        <v>237</v>
      </c>
    </row>
    <row r="27" spans="1:14">
      <c r="A27">
        <v>224.53</v>
      </c>
      <c r="B27">
        <v>4</v>
      </c>
      <c r="C27">
        <v>1443.2</v>
      </c>
      <c r="D27">
        <v>6.9291999999999997E-4</v>
      </c>
      <c r="E27">
        <v>14.003</v>
      </c>
      <c r="F27">
        <v>14.032</v>
      </c>
      <c r="G27">
        <v>76.332999999999998</v>
      </c>
      <c r="H27">
        <v>84.064999999999998</v>
      </c>
      <c r="I27">
        <v>126.47</v>
      </c>
      <c r="J27">
        <v>850.16</v>
      </c>
      <c r="K27">
        <v>-3.1261999999999998E-2</v>
      </c>
      <c r="L27">
        <v>5.4012000000000005E-4</v>
      </c>
      <c r="M27">
        <v>0.11502999999999999</v>
      </c>
      <c r="N27" t="s">
        <v>237</v>
      </c>
    </row>
    <row r="28" spans="1:14">
      <c r="A28">
        <v>224.53</v>
      </c>
      <c r="B28">
        <v>4.5</v>
      </c>
      <c r="C28">
        <v>1443.3</v>
      </c>
      <c r="D28">
        <v>6.9287000000000005E-4</v>
      </c>
      <c r="E28">
        <v>14.002000000000001</v>
      </c>
      <c r="F28">
        <v>14.034000000000001</v>
      </c>
      <c r="G28">
        <v>76.325999999999993</v>
      </c>
      <c r="H28">
        <v>84.066000000000003</v>
      </c>
      <c r="I28">
        <v>126.47</v>
      </c>
      <c r="J28">
        <v>850.44</v>
      </c>
      <c r="K28">
        <v>-3.1274999999999997E-2</v>
      </c>
      <c r="L28">
        <v>5.4040000000000002E-4</v>
      </c>
      <c r="M28">
        <v>0.11505</v>
      </c>
      <c r="N28" t="s">
        <v>237</v>
      </c>
    </row>
    <row r="29" spans="1:14">
      <c r="A29">
        <v>224.53</v>
      </c>
      <c r="B29">
        <v>5</v>
      </c>
      <c r="C29">
        <v>1443.4</v>
      </c>
      <c r="D29">
        <v>6.9282000000000002E-4</v>
      </c>
      <c r="E29">
        <v>14</v>
      </c>
      <c r="F29">
        <v>14.036</v>
      </c>
      <c r="G29">
        <v>76.319000000000003</v>
      </c>
      <c r="H29">
        <v>84.067999999999998</v>
      </c>
      <c r="I29">
        <v>126.46</v>
      </c>
      <c r="J29">
        <v>850.71</v>
      </c>
      <c r="K29">
        <v>-3.1287000000000002E-2</v>
      </c>
      <c r="L29">
        <v>5.4069000000000003E-4</v>
      </c>
      <c r="M29">
        <v>0.11508</v>
      </c>
      <c r="N29" t="s">
        <v>237</v>
      </c>
    </row>
    <row r="30" spans="1:14">
      <c r="A30">
        <v>224.53</v>
      </c>
      <c r="B30">
        <v>5.5</v>
      </c>
      <c r="C30">
        <v>1443.5</v>
      </c>
      <c r="D30">
        <v>6.9277E-4</v>
      </c>
      <c r="E30">
        <v>13.999000000000001</v>
      </c>
      <c r="F30">
        <v>14.038</v>
      </c>
      <c r="G30">
        <v>76.311999999999998</v>
      </c>
      <c r="H30">
        <v>84.069000000000003</v>
      </c>
      <c r="I30">
        <v>126.45</v>
      </c>
      <c r="J30">
        <v>850.98</v>
      </c>
      <c r="K30">
        <v>-3.1299E-2</v>
      </c>
      <c r="L30">
        <v>5.4096999999999999E-4</v>
      </c>
      <c r="M30">
        <v>0.11509999999999999</v>
      </c>
      <c r="N30" t="s">
        <v>237</v>
      </c>
    </row>
    <row r="31" spans="1:14">
      <c r="A31">
        <v>224.53</v>
      </c>
      <c r="B31">
        <v>6</v>
      </c>
      <c r="C31">
        <v>1443.6</v>
      </c>
      <c r="D31">
        <v>6.9271999999999997E-4</v>
      </c>
      <c r="E31">
        <v>13.997</v>
      </c>
      <c r="F31">
        <v>14.04</v>
      </c>
      <c r="G31">
        <v>76.305000000000007</v>
      </c>
      <c r="H31">
        <v>84.07</v>
      </c>
      <c r="I31">
        <v>126.44</v>
      </c>
      <c r="J31">
        <v>851.25</v>
      </c>
      <c r="K31">
        <v>-3.1310999999999999E-2</v>
      </c>
      <c r="L31">
        <v>5.4124999999999996E-4</v>
      </c>
      <c r="M31">
        <v>0.11512</v>
      </c>
      <c r="N31" t="s">
        <v>237</v>
      </c>
    </row>
    <row r="32" spans="1:14">
      <c r="A32">
        <v>224.53</v>
      </c>
      <c r="B32">
        <v>6.5</v>
      </c>
      <c r="C32">
        <v>1443.7</v>
      </c>
      <c r="D32">
        <v>6.9267000000000005E-4</v>
      </c>
      <c r="E32">
        <v>13.996</v>
      </c>
      <c r="F32">
        <v>14.042</v>
      </c>
      <c r="G32">
        <v>76.298000000000002</v>
      </c>
      <c r="H32">
        <v>84.070999999999998</v>
      </c>
      <c r="I32">
        <v>126.43</v>
      </c>
      <c r="J32">
        <v>851.52</v>
      </c>
      <c r="K32">
        <v>-3.1322999999999997E-2</v>
      </c>
      <c r="L32">
        <v>5.4153000000000003E-4</v>
      </c>
      <c r="M32">
        <v>0.11514000000000001</v>
      </c>
      <c r="N32" t="s">
        <v>237</v>
      </c>
    </row>
    <row r="33" spans="1:14">
      <c r="A33">
        <v>224.53</v>
      </c>
      <c r="B33">
        <v>7</v>
      </c>
      <c r="C33">
        <v>1443.8</v>
      </c>
      <c r="D33">
        <v>6.9262000000000002E-4</v>
      </c>
      <c r="E33">
        <v>13.994</v>
      </c>
      <c r="F33">
        <v>14.044</v>
      </c>
      <c r="G33">
        <v>76.290999999999997</v>
      </c>
      <c r="H33">
        <v>84.072000000000003</v>
      </c>
      <c r="I33">
        <v>126.42</v>
      </c>
      <c r="J33">
        <v>851.79</v>
      </c>
      <c r="K33">
        <v>-3.1334000000000001E-2</v>
      </c>
      <c r="L33">
        <v>5.4182000000000004E-4</v>
      </c>
      <c r="M33">
        <v>0.11516</v>
      </c>
      <c r="N33" t="s">
        <v>237</v>
      </c>
    </row>
    <row r="34" spans="1:14">
      <c r="A34">
        <v>224.53</v>
      </c>
      <c r="B34">
        <v>7.5</v>
      </c>
      <c r="C34">
        <v>1443.9</v>
      </c>
      <c r="D34">
        <v>6.9256999999999999E-4</v>
      </c>
      <c r="E34">
        <v>13.993</v>
      </c>
      <c r="F34">
        <v>14.045999999999999</v>
      </c>
      <c r="G34">
        <v>76.284000000000006</v>
      </c>
      <c r="H34">
        <v>84.072999999999993</v>
      </c>
      <c r="I34">
        <v>126.41</v>
      </c>
      <c r="J34">
        <v>852.06</v>
      </c>
      <c r="K34">
        <v>-3.1345999999999999E-2</v>
      </c>
      <c r="L34">
        <v>5.421E-4</v>
      </c>
      <c r="M34">
        <v>0.11518</v>
      </c>
      <c r="N34" t="s">
        <v>237</v>
      </c>
    </row>
    <row r="35" spans="1:14">
      <c r="A35">
        <v>224.53</v>
      </c>
      <c r="B35">
        <v>8</v>
      </c>
      <c r="C35">
        <v>1444</v>
      </c>
      <c r="D35">
        <v>6.9251999999999996E-4</v>
      </c>
      <c r="E35">
        <v>13.991</v>
      </c>
      <c r="F35">
        <v>14.048</v>
      </c>
      <c r="G35">
        <v>76.277000000000001</v>
      </c>
      <c r="H35">
        <v>84.073999999999998</v>
      </c>
      <c r="I35">
        <v>126.4</v>
      </c>
      <c r="J35">
        <v>852.33</v>
      </c>
      <c r="K35">
        <v>-3.1357999999999997E-2</v>
      </c>
      <c r="L35">
        <v>5.4237999999999997E-4</v>
      </c>
      <c r="M35">
        <v>0.1152</v>
      </c>
      <c r="N35" t="s">
        <v>237</v>
      </c>
    </row>
    <row r="36" spans="1:14">
      <c r="A36">
        <v>224.53</v>
      </c>
      <c r="B36">
        <v>8.5</v>
      </c>
      <c r="C36">
        <v>1444.1</v>
      </c>
      <c r="D36">
        <v>6.9247000000000004E-4</v>
      </c>
      <c r="E36">
        <v>13.989000000000001</v>
      </c>
      <c r="F36">
        <v>14.048999999999999</v>
      </c>
      <c r="G36">
        <v>76.27</v>
      </c>
      <c r="H36">
        <v>84.075000000000003</v>
      </c>
      <c r="I36">
        <v>126.39</v>
      </c>
      <c r="J36">
        <v>852.6</v>
      </c>
      <c r="K36">
        <v>-3.1370000000000002E-2</v>
      </c>
      <c r="L36">
        <v>5.4266999999999998E-4</v>
      </c>
      <c r="M36">
        <v>0.11523</v>
      </c>
      <c r="N36" t="s">
        <v>237</v>
      </c>
    </row>
    <row r="37" spans="1:14">
      <c r="A37">
        <v>224.53</v>
      </c>
      <c r="B37">
        <v>9</v>
      </c>
      <c r="C37">
        <v>1444.2</v>
      </c>
      <c r="D37">
        <v>6.9242000000000001E-4</v>
      </c>
      <c r="E37">
        <v>13.988</v>
      </c>
      <c r="F37">
        <v>14.051</v>
      </c>
      <c r="G37">
        <v>76.263000000000005</v>
      </c>
      <c r="H37">
        <v>84.075999999999993</v>
      </c>
      <c r="I37">
        <v>126.38</v>
      </c>
      <c r="J37">
        <v>852.87</v>
      </c>
      <c r="K37">
        <v>-3.1382E-2</v>
      </c>
      <c r="L37">
        <v>5.4295000000000005E-4</v>
      </c>
      <c r="M37">
        <v>0.11525000000000001</v>
      </c>
      <c r="N37" t="s">
        <v>237</v>
      </c>
    </row>
    <row r="38" spans="1:14">
      <c r="A38">
        <v>224.53</v>
      </c>
      <c r="B38">
        <v>9.5</v>
      </c>
      <c r="C38">
        <v>1444.3</v>
      </c>
      <c r="D38">
        <v>6.9236999999999999E-4</v>
      </c>
      <c r="E38">
        <v>13.986000000000001</v>
      </c>
      <c r="F38">
        <v>14.053000000000001</v>
      </c>
      <c r="G38">
        <v>76.257000000000005</v>
      </c>
      <c r="H38">
        <v>84.076999999999998</v>
      </c>
      <c r="I38">
        <v>126.37</v>
      </c>
      <c r="J38">
        <v>853.14</v>
      </c>
      <c r="K38">
        <v>-3.1393999999999998E-2</v>
      </c>
      <c r="L38">
        <v>5.4323000000000001E-4</v>
      </c>
      <c r="M38">
        <v>0.11527</v>
      </c>
      <c r="N38" t="s">
        <v>237</v>
      </c>
    </row>
    <row r="39" spans="1:14">
      <c r="A39">
        <v>224.53</v>
      </c>
      <c r="B39">
        <v>10</v>
      </c>
      <c r="C39">
        <v>1444.4</v>
      </c>
      <c r="D39">
        <v>6.9231999999999996E-4</v>
      </c>
      <c r="E39">
        <v>13.984999999999999</v>
      </c>
      <c r="F39">
        <v>14.055</v>
      </c>
      <c r="G39">
        <v>76.25</v>
      </c>
      <c r="H39">
        <v>84.078000000000003</v>
      </c>
      <c r="I39">
        <v>126.36</v>
      </c>
      <c r="J39">
        <v>853.41</v>
      </c>
      <c r="K39">
        <v>-3.1406000000000003E-2</v>
      </c>
      <c r="L39">
        <v>5.4352000000000003E-4</v>
      </c>
      <c r="M39">
        <v>0.11529</v>
      </c>
      <c r="N39" t="s">
        <v>237</v>
      </c>
    </row>
    <row r="40" spans="1:14">
      <c r="A40">
        <v>261.95</v>
      </c>
      <c r="B40">
        <v>1</v>
      </c>
      <c r="C40">
        <v>4.8460000000000001</v>
      </c>
      <c r="D40">
        <v>0.20635999999999999</v>
      </c>
      <c r="E40">
        <v>38.164000000000001</v>
      </c>
      <c r="F40">
        <v>40.268999999999998</v>
      </c>
      <c r="G40">
        <v>183.14</v>
      </c>
      <c r="H40">
        <v>71.826999999999998</v>
      </c>
      <c r="I40">
        <v>81.858000000000004</v>
      </c>
      <c r="J40">
        <v>150.69</v>
      </c>
      <c r="K40">
        <v>3.5206</v>
      </c>
      <c r="L40">
        <v>1.0383E-5</v>
      </c>
      <c r="M40">
        <v>1.0498E-2</v>
      </c>
      <c r="N40" t="s">
        <v>238</v>
      </c>
    </row>
    <row r="41" spans="1:14">
      <c r="A41">
        <v>261.95</v>
      </c>
      <c r="B41">
        <v>1.5</v>
      </c>
      <c r="C41">
        <v>7.4042000000000003</v>
      </c>
      <c r="D41">
        <v>0.13506000000000001</v>
      </c>
      <c r="E41">
        <v>38.054000000000002</v>
      </c>
      <c r="F41">
        <v>40.121000000000002</v>
      </c>
      <c r="G41">
        <v>179.35</v>
      </c>
      <c r="H41">
        <v>73.06</v>
      </c>
      <c r="I41">
        <v>84.215999999999994</v>
      </c>
      <c r="J41">
        <v>148.63</v>
      </c>
      <c r="K41">
        <v>3.6415999999999999</v>
      </c>
      <c r="L41">
        <v>1.0348E-5</v>
      </c>
      <c r="M41">
        <v>1.0526000000000001E-2</v>
      </c>
      <c r="N41" t="s">
        <v>238</v>
      </c>
    </row>
    <row r="42" spans="1:14">
      <c r="A42">
        <v>261.95</v>
      </c>
      <c r="B42">
        <v>1.9125000000000001</v>
      </c>
      <c r="C42">
        <v>9.5945</v>
      </c>
      <c r="D42">
        <v>0.10423</v>
      </c>
      <c r="E42">
        <v>37.956000000000003</v>
      </c>
      <c r="F42">
        <v>39.99</v>
      </c>
      <c r="G42">
        <v>176.94</v>
      </c>
      <c r="H42">
        <v>74.366</v>
      </c>
      <c r="I42">
        <v>86.676000000000002</v>
      </c>
      <c r="J42">
        <v>146.84</v>
      </c>
      <c r="K42">
        <v>3.7671999999999999</v>
      </c>
      <c r="L42">
        <v>1.0318E-5</v>
      </c>
      <c r="M42">
        <v>1.0553999999999999E-2</v>
      </c>
      <c r="N42" t="s">
        <v>238</v>
      </c>
    </row>
    <row r="43" spans="1:14">
      <c r="A43">
        <v>261.95</v>
      </c>
      <c r="B43">
        <v>1.9125000000000001</v>
      </c>
      <c r="C43">
        <v>1330.9</v>
      </c>
      <c r="D43">
        <v>7.5135000000000002E-4</v>
      </c>
      <c r="E43">
        <v>18.873000000000001</v>
      </c>
      <c r="F43">
        <v>18.887</v>
      </c>
      <c r="G43">
        <v>96.384</v>
      </c>
      <c r="H43">
        <v>88.302999999999997</v>
      </c>
      <c r="I43">
        <v>133.94</v>
      </c>
      <c r="J43">
        <v>673.17</v>
      </c>
      <c r="K43">
        <v>-2.1394E-2</v>
      </c>
      <c r="L43">
        <v>3.0843999999999999E-4</v>
      </c>
      <c r="M43">
        <v>9.7035999999999997E-2</v>
      </c>
      <c r="N43" t="s">
        <v>237</v>
      </c>
    </row>
    <row r="44" spans="1:14">
      <c r="A44">
        <v>261.95</v>
      </c>
      <c r="B44">
        <v>2</v>
      </c>
      <c r="C44">
        <v>1331</v>
      </c>
      <c r="D44">
        <v>7.5133999999999997E-4</v>
      </c>
      <c r="E44">
        <v>18.872</v>
      </c>
      <c r="F44">
        <v>18.888000000000002</v>
      </c>
      <c r="G44">
        <v>96.382000000000005</v>
      </c>
      <c r="H44">
        <v>88.302999999999997</v>
      </c>
      <c r="I44">
        <v>133.93</v>
      </c>
      <c r="J44">
        <v>673.24</v>
      </c>
      <c r="K44">
        <v>-2.1399999999999999E-2</v>
      </c>
      <c r="L44">
        <v>3.0846999999999998E-4</v>
      </c>
      <c r="M44">
        <v>9.7041000000000002E-2</v>
      </c>
      <c r="N44" t="s">
        <v>237</v>
      </c>
    </row>
    <row r="45" spans="1:14">
      <c r="A45">
        <v>261.95</v>
      </c>
      <c r="B45">
        <v>2.5</v>
      </c>
      <c r="C45">
        <v>1331.1</v>
      </c>
      <c r="D45">
        <v>7.5124000000000002E-4</v>
      </c>
      <c r="E45">
        <v>18.87</v>
      </c>
      <c r="F45">
        <v>18.888999999999999</v>
      </c>
      <c r="G45">
        <v>96.373000000000005</v>
      </c>
      <c r="H45">
        <v>88.302999999999997</v>
      </c>
      <c r="I45">
        <v>133.91</v>
      </c>
      <c r="J45">
        <v>673.62</v>
      </c>
      <c r="K45">
        <v>-2.1432E-2</v>
      </c>
      <c r="L45">
        <v>3.0866999999999998E-4</v>
      </c>
      <c r="M45">
        <v>9.7070000000000004E-2</v>
      </c>
      <c r="N45" t="s">
        <v>237</v>
      </c>
    </row>
    <row r="46" spans="1:14">
      <c r="A46">
        <v>261.95</v>
      </c>
      <c r="B46">
        <v>3</v>
      </c>
      <c r="C46">
        <v>1331.3</v>
      </c>
      <c r="D46">
        <v>7.5115000000000002E-4</v>
      </c>
      <c r="E46">
        <v>18.867999999999999</v>
      </c>
      <c r="F46">
        <v>18.890999999999998</v>
      </c>
      <c r="G46">
        <v>96.364000000000004</v>
      </c>
      <c r="H46">
        <v>88.302000000000007</v>
      </c>
      <c r="I46">
        <v>133.88999999999999</v>
      </c>
      <c r="J46">
        <v>674</v>
      </c>
      <c r="K46">
        <v>-2.1464E-2</v>
      </c>
      <c r="L46">
        <v>3.0885999999999999E-4</v>
      </c>
      <c r="M46">
        <v>9.7098000000000004E-2</v>
      </c>
      <c r="N46" t="s">
        <v>237</v>
      </c>
    </row>
    <row r="47" spans="1:14">
      <c r="A47">
        <v>261.95</v>
      </c>
      <c r="B47">
        <v>3.5</v>
      </c>
      <c r="C47">
        <v>1331.5</v>
      </c>
      <c r="D47">
        <v>7.5104999999999996E-4</v>
      </c>
      <c r="E47">
        <v>18.864999999999998</v>
      </c>
      <c r="F47">
        <v>18.891999999999999</v>
      </c>
      <c r="G47">
        <v>96.355000000000004</v>
      </c>
      <c r="H47">
        <v>88.302000000000007</v>
      </c>
      <c r="I47">
        <v>133.87</v>
      </c>
      <c r="J47">
        <v>674.38</v>
      </c>
      <c r="K47">
        <v>-2.1496000000000001E-2</v>
      </c>
      <c r="L47">
        <v>3.0906E-4</v>
      </c>
      <c r="M47">
        <v>9.7126000000000004E-2</v>
      </c>
      <c r="N47" t="s">
        <v>237</v>
      </c>
    </row>
    <row r="48" spans="1:14">
      <c r="A48">
        <v>261.95</v>
      </c>
      <c r="B48">
        <v>4</v>
      </c>
      <c r="C48">
        <v>1331.6</v>
      </c>
      <c r="D48">
        <v>7.5095999999999995E-4</v>
      </c>
      <c r="E48">
        <v>18.863</v>
      </c>
      <c r="F48">
        <v>18.893000000000001</v>
      </c>
      <c r="G48">
        <v>96.346000000000004</v>
      </c>
      <c r="H48">
        <v>88.302000000000007</v>
      </c>
      <c r="I48">
        <v>133.85</v>
      </c>
      <c r="J48">
        <v>674.76</v>
      </c>
      <c r="K48">
        <v>-2.1527999999999999E-2</v>
      </c>
      <c r="L48">
        <v>3.0925000000000001E-4</v>
      </c>
      <c r="M48">
        <v>9.7154000000000004E-2</v>
      </c>
      <c r="N48" t="s">
        <v>237</v>
      </c>
    </row>
    <row r="49" spans="1:14">
      <c r="A49">
        <v>261.95</v>
      </c>
      <c r="B49">
        <v>4.5</v>
      </c>
      <c r="C49">
        <v>1331.8</v>
      </c>
      <c r="D49">
        <v>7.5087000000000005E-4</v>
      </c>
      <c r="E49">
        <v>18.86</v>
      </c>
      <c r="F49">
        <v>18.895</v>
      </c>
      <c r="G49">
        <v>96.337000000000003</v>
      </c>
      <c r="H49">
        <v>88.302000000000007</v>
      </c>
      <c r="I49">
        <v>133.83000000000001</v>
      </c>
      <c r="J49">
        <v>675.14</v>
      </c>
      <c r="K49">
        <v>-2.1558999999999998E-2</v>
      </c>
      <c r="L49">
        <v>3.0945000000000001E-4</v>
      </c>
      <c r="M49">
        <v>9.7182000000000004E-2</v>
      </c>
      <c r="N49" t="s">
        <v>237</v>
      </c>
    </row>
    <row r="50" spans="1:14">
      <c r="A50">
        <v>261.95</v>
      </c>
      <c r="B50">
        <v>5</v>
      </c>
      <c r="C50">
        <v>1332</v>
      </c>
      <c r="D50">
        <v>7.5077E-4</v>
      </c>
      <c r="E50">
        <v>18.858000000000001</v>
      </c>
      <c r="F50">
        <v>18.896000000000001</v>
      </c>
      <c r="G50">
        <v>96.326999999999998</v>
      </c>
      <c r="H50">
        <v>88.301000000000002</v>
      </c>
      <c r="I50">
        <v>133.81</v>
      </c>
      <c r="J50">
        <v>675.52</v>
      </c>
      <c r="K50">
        <v>-2.1590999999999999E-2</v>
      </c>
      <c r="L50">
        <v>3.0964000000000002E-4</v>
      </c>
      <c r="M50">
        <v>9.7210000000000005E-2</v>
      </c>
      <c r="N50" t="s">
        <v>237</v>
      </c>
    </row>
    <row r="51" spans="1:14">
      <c r="A51">
        <v>261.95</v>
      </c>
      <c r="B51">
        <v>5.5</v>
      </c>
      <c r="C51">
        <v>1332.1</v>
      </c>
      <c r="D51">
        <v>7.5067999999999999E-4</v>
      </c>
      <c r="E51">
        <v>18.856000000000002</v>
      </c>
      <c r="F51">
        <v>18.898</v>
      </c>
      <c r="G51">
        <v>96.317999999999998</v>
      </c>
      <c r="H51">
        <v>88.301000000000002</v>
      </c>
      <c r="I51">
        <v>133.79</v>
      </c>
      <c r="J51">
        <v>675.9</v>
      </c>
      <c r="K51">
        <v>-2.1623E-2</v>
      </c>
      <c r="L51">
        <v>3.0983999999999997E-4</v>
      </c>
      <c r="M51">
        <v>9.7239000000000006E-2</v>
      </c>
      <c r="N51" t="s">
        <v>237</v>
      </c>
    </row>
    <row r="52" spans="1:14">
      <c r="A52">
        <v>261.95</v>
      </c>
      <c r="B52">
        <v>6</v>
      </c>
      <c r="C52">
        <v>1332.3</v>
      </c>
      <c r="D52">
        <v>7.5058999999999998E-4</v>
      </c>
      <c r="E52">
        <v>18.853000000000002</v>
      </c>
      <c r="F52">
        <v>18.899000000000001</v>
      </c>
      <c r="G52">
        <v>96.308999999999997</v>
      </c>
      <c r="H52">
        <v>88.301000000000002</v>
      </c>
      <c r="I52">
        <v>133.76</v>
      </c>
      <c r="J52">
        <v>676.27</v>
      </c>
      <c r="K52">
        <v>-2.1654E-2</v>
      </c>
      <c r="L52">
        <v>3.1002999999999998E-4</v>
      </c>
      <c r="M52">
        <v>9.7267000000000006E-2</v>
      </c>
      <c r="N52" t="s">
        <v>237</v>
      </c>
    </row>
    <row r="53" spans="1:14">
      <c r="A53">
        <v>261.95</v>
      </c>
      <c r="B53">
        <v>6.5</v>
      </c>
      <c r="C53">
        <v>1332.5</v>
      </c>
      <c r="D53">
        <v>7.5049000000000003E-4</v>
      </c>
      <c r="E53">
        <v>18.850999999999999</v>
      </c>
      <c r="F53">
        <v>18.901</v>
      </c>
      <c r="G53">
        <v>96.3</v>
      </c>
      <c r="H53">
        <v>88.3</v>
      </c>
      <c r="I53">
        <v>133.74</v>
      </c>
      <c r="J53">
        <v>676.65</v>
      </c>
      <c r="K53">
        <v>-2.1684999999999999E-2</v>
      </c>
      <c r="L53">
        <v>3.1022999999999999E-4</v>
      </c>
      <c r="M53">
        <v>9.7295000000000006E-2</v>
      </c>
      <c r="N53" t="s">
        <v>237</v>
      </c>
    </row>
    <row r="54" spans="1:14">
      <c r="A54">
        <v>261.95</v>
      </c>
      <c r="B54">
        <v>7</v>
      </c>
      <c r="C54">
        <v>1332.6</v>
      </c>
      <c r="D54">
        <v>7.5040000000000003E-4</v>
      </c>
      <c r="E54">
        <v>18.849</v>
      </c>
      <c r="F54">
        <v>18.902000000000001</v>
      </c>
      <c r="G54">
        <v>96.290999999999997</v>
      </c>
      <c r="H54">
        <v>88.3</v>
      </c>
      <c r="I54">
        <v>133.72</v>
      </c>
      <c r="J54">
        <v>677.03</v>
      </c>
      <c r="K54">
        <v>-2.1717E-2</v>
      </c>
      <c r="L54">
        <v>3.1042E-4</v>
      </c>
      <c r="M54">
        <v>9.7323000000000007E-2</v>
      </c>
      <c r="N54" t="s">
        <v>237</v>
      </c>
    </row>
    <row r="55" spans="1:14">
      <c r="A55">
        <v>261.95</v>
      </c>
      <c r="B55">
        <v>7.5</v>
      </c>
      <c r="C55">
        <v>1332.8</v>
      </c>
      <c r="D55">
        <v>7.5031000000000002E-4</v>
      </c>
      <c r="E55">
        <v>18.846</v>
      </c>
      <c r="F55">
        <v>18.904</v>
      </c>
      <c r="G55">
        <v>96.281999999999996</v>
      </c>
      <c r="H55">
        <v>88.3</v>
      </c>
      <c r="I55">
        <v>133.69999999999999</v>
      </c>
      <c r="J55">
        <v>677.41</v>
      </c>
      <c r="K55">
        <v>-2.1748E-2</v>
      </c>
      <c r="L55">
        <v>3.1062E-4</v>
      </c>
      <c r="M55">
        <v>9.7350999999999993E-2</v>
      </c>
      <c r="N55" t="s">
        <v>237</v>
      </c>
    </row>
    <row r="56" spans="1:14">
      <c r="A56">
        <v>261.95</v>
      </c>
      <c r="B56">
        <v>8</v>
      </c>
      <c r="C56">
        <v>1333</v>
      </c>
      <c r="D56">
        <v>7.5020999999999996E-4</v>
      </c>
      <c r="E56">
        <v>18.844000000000001</v>
      </c>
      <c r="F56">
        <v>18.905000000000001</v>
      </c>
      <c r="G56">
        <v>96.272999999999996</v>
      </c>
      <c r="H56">
        <v>88.3</v>
      </c>
      <c r="I56">
        <v>133.68</v>
      </c>
      <c r="J56">
        <v>677.78</v>
      </c>
      <c r="K56">
        <v>-2.1779E-2</v>
      </c>
      <c r="L56">
        <v>3.1081000000000001E-4</v>
      </c>
      <c r="M56">
        <v>9.7378999999999993E-2</v>
      </c>
      <c r="N56" t="s">
        <v>237</v>
      </c>
    </row>
    <row r="57" spans="1:14">
      <c r="A57">
        <v>261.95</v>
      </c>
      <c r="B57">
        <v>8.5</v>
      </c>
      <c r="C57">
        <v>1333.1</v>
      </c>
      <c r="D57">
        <v>7.5011999999999995E-4</v>
      </c>
      <c r="E57">
        <v>18.841000000000001</v>
      </c>
      <c r="F57">
        <v>18.907</v>
      </c>
      <c r="G57">
        <v>96.263999999999996</v>
      </c>
      <c r="H57">
        <v>88.299000000000007</v>
      </c>
      <c r="I57">
        <v>133.66</v>
      </c>
      <c r="J57">
        <v>678.16</v>
      </c>
      <c r="K57">
        <v>-2.181E-2</v>
      </c>
      <c r="L57">
        <v>3.1101000000000002E-4</v>
      </c>
      <c r="M57">
        <v>9.7406000000000006E-2</v>
      </c>
      <c r="N57" t="s">
        <v>237</v>
      </c>
    </row>
    <row r="58" spans="1:14">
      <c r="A58">
        <v>261.95</v>
      </c>
      <c r="B58">
        <v>9</v>
      </c>
      <c r="C58">
        <v>1333.3</v>
      </c>
      <c r="D58">
        <v>7.5003000000000005E-4</v>
      </c>
      <c r="E58">
        <v>18.838999999999999</v>
      </c>
      <c r="F58">
        <v>18.908000000000001</v>
      </c>
      <c r="G58">
        <v>96.254999999999995</v>
      </c>
      <c r="H58">
        <v>88.299000000000007</v>
      </c>
      <c r="I58">
        <v>133.63999999999999</v>
      </c>
      <c r="J58">
        <v>678.53</v>
      </c>
      <c r="K58">
        <v>-2.1840999999999999E-2</v>
      </c>
      <c r="L58">
        <v>3.1119999999999997E-4</v>
      </c>
      <c r="M58">
        <v>9.7434000000000007E-2</v>
      </c>
      <c r="N58" t="s">
        <v>237</v>
      </c>
    </row>
    <row r="59" spans="1:14">
      <c r="A59">
        <v>261.95</v>
      </c>
      <c r="B59">
        <v>9.5</v>
      </c>
      <c r="C59">
        <v>1333.4</v>
      </c>
      <c r="D59">
        <v>7.4994000000000005E-4</v>
      </c>
      <c r="E59">
        <v>18.837</v>
      </c>
      <c r="F59">
        <v>18.908999999999999</v>
      </c>
      <c r="G59">
        <v>96.245999999999995</v>
      </c>
      <c r="H59">
        <v>88.299000000000007</v>
      </c>
      <c r="I59">
        <v>133.62</v>
      </c>
      <c r="J59">
        <v>678.91</v>
      </c>
      <c r="K59">
        <v>-2.1871999999999999E-2</v>
      </c>
      <c r="L59">
        <v>3.1139999999999998E-4</v>
      </c>
      <c r="M59">
        <v>9.7461999999999993E-2</v>
      </c>
      <c r="N59" t="s">
        <v>237</v>
      </c>
    </row>
    <row r="60" spans="1:14">
      <c r="A60">
        <v>261.95</v>
      </c>
      <c r="B60">
        <v>10</v>
      </c>
      <c r="C60">
        <v>1333.6</v>
      </c>
      <c r="D60">
        <v>7.4983999999999999E-4</v>
      </c>
      <c r="E60">
        <v>18.834</v>
      </c>
      <c r="F60">
        <v>18.911000000000001</v>
      </c>
      <c r="G60">
        <v>96.236999999999995</v>
      </c>
      <c r="H60">
        <v>88.299000000000007</v>
      </c>
      <c r="I60">
        <v>133.6</v>
      </c>
      <c r="J60">
        <v>679.28</v>
      </c>
      <c r="K60">
        <v>-2.1902999999999999E-2</v>
      </c>
      <c r="L60">
        <v>3.1158999999999999E-4</v>
      </c>
      <c r="M60">
        <v>9.7489999999999993E-2</v>
      </c>
      <c r="N60" t="s">
        <v>237</v>
      </c>
    </row>
    <row r="61" spans="1:14">
      <c r="A61">
        <v>299.37</v>
      </c>
      <c r="B61">
        <v>1</v>
      </c>
      <c r="C61">
        <v>4.1825999999999999</v>
      </c>
      <c r="D61">
        <v>0.23909</v>
      </c>
      <c r="E61">
        <v>40.984000000000002</v>
      </c>
      <c r="F61">
        <v>43.423999999999999</v>
      </c>
      <c r="G61">
        <v>194.39</v>
      </c>
      <c r="H61">
        <v>77.772000000000006</v>
      </c>
      <c r="I61">
        <v>87.016000000000005</v>
      </c>
      <c r="J61">
        <v>161.88999999999999</v>
      </c>
      <c r="K61">
        <v>2.1320999999999999</v>
      </c>
      <c r="L61">
        <v>1.1867E-5</v>
      </c>
      <c r="M61">
        <v>1.3487000000000001E-2</v>
      </c>
      <c r="N61" t="s">
        <v>238</v>
      </c>
    </row>
    <row r="62" spans="1:14">
      <c r="A62">
        <v>299.37</v>
      </c>
      <c r="B62">
        <v>1.5</v>
      </c>
      <c r="C62">
        <v>6.3400999999999996</v>
      </c>
      <c r="D62">
        <v>0.15773000000000001</v>
      </c>
      <c r="E62">
        <v>40.915999999999997</v>
      </c>
      <c r="F62">
        <v>43.33</v>
      </c>
      <c r="G62">
        <v>190.79</v>
      </c>
      <c r="H62">
        <v>78.209999999999994</v>
      </c>
      <c r="I62">
        <v>87.971999999999994</v>
      </c>
      <c r="J62">
        <v>160.59</v>
      </c>
      <c r="K62">
        <v>2.1528999999999998</v>
      </c>
      <c r="L62">
        <v>1.1853E-5</v>
      </c>
      <c r="M62">
        <v>1.3507E-2</v>
      </c>
      <c r="N62" t="s">
        <v>238</v>
      </c>
    </row>
    <row r="63" spans="1:14">
      <c r="A63">
        <v>299.37</v>
      </c>
      <c r="B63">
        <v>2</v>
      </c>
      <c r="C63">
        <v>8.5452999999999992</v>
      </c>
      <c r="D63">
        <v>0.11702</v>
      </c>
      <c r="E63">
        <v>40.845999999999997</v>
      </c>
      <c r="F63">
        <v>43.234000000000002</v>
      </c>
      <c r="G63">
        <v>188.16</v>
      </c>
      <c r="H63">
        <v>78.668000000000006</v>
      </c>
      <c r="I63">
        <v>88.989000000000004</v>
      </c>
      <c r="J63">
        <v>159.26</v>
      </c>
      <c r="K63">
        <v>2.1758000000000002</v>
      </c>
      <c r="L63">
        <v>1.1839E-5</v>
      </c>
      <c r="M63">
        <v>1.3528E-2</v>
      </c>
      <c r="N63" t="s">
        <v>238</v>
      </c>
    </row>
    <row r="64" spans="1:14">
      <c r="A64">
        <v>299.37</v>
      </c>
      <c r="B64">
        <v>2.5</v>
      </c>
      <c r="C64">
        <v>10.801</v>
      </c>
      <c r="D64">
        <v>9.2581999999999998E-2</v>
      </c>
      <c r="E64">
        <v>40.774999999999999</v>
      </c>
      <c r="F64">
        <v>43.136000000000003</v>
      </c>
      <c r="G64">
        <v>186.07</v>
      </c>
      <c r="H64">
        <v>79.152000000000001</v>
      </c>
      <c r="I64">
        <v>90.081000000000003</v>
      </c>
      <c r="J64">
        <v>157.88999999999999</v>
      </c>
      <c r="K64">
        <v>2.2008999999999999</v>
      </c>
      <c r="L64">
        <v>1.1826E-5</v>
      </c>
      <c r="M64">
        <v>1.3552E-2</v>
      </c>
      <c r="N64" t="s">
        <v>238</v>
      </c>
    </row>
    <row r="65" spans="1:14">
      <c r="A65">
        <v>299.37</v>
      </c>
      <c r="B65">
        <v>3</v>
      </c>
      <c r="C65">
        <v>13.112</v>
      </c>
      <c r="D65">
        <v>7.6269000000000003E-2</v>
      </c>
      <c r="E65">
        <v>40.701000000000001</v>
      </c>
      <c r="F65">
        <v>43.036000000000001</v>
      </c>
      <c r="G65">
        <v>184.3</v>
      </c>
      <c r="H65">
        <v>79.667000000000002</v>
      </c>
      <c r="I65">
        <v>91.26</v>
      </c>
      <c r="J65">
        <v>156.49</v>
      </c>
      <c r="K65">
        <v>2.2282000000000002</v>
      </c>
      <c r="L65">
        <v>1.1813E-5</v>
      </c>
      <c r="M65">
        <v>1.3579000000000001E-2</v>
      </c>
      <c r="N65" t="s">
        <v>238</v>
      </c>
    </row>
    <row r="66" spans="1:14">
      <c r="A66">
        <v>299.37</v>
      </c>
      <c r="B66">
        <v>3.5</v>
      </c>
      <c r="C66">
        <v>15.48</v>
      </c>
      <c r="D66">
        <v>6.4599000000000004E-2</v>
      </c>
      <c r="E66">
        <v>40.625999999999998</v>
      </c>
      <c r="F66">
        <v>42.933</v>
      </c>
      <c r="G66">
        <v>182.76</v>
      </c>
      <c r="H66">
        <v>80.221000000000004</v>
      </c>
      <c r="I66">
        <v>92.542000000000002</v>
      </c>
      <c r="J66">
        <v>155.06</v>
      </c>
      <c r="K66">
        <v>2.258</v>
      </c>
      <c r="L66">
        <v>1.1800999999999999E-5</v>
      </c>
      <c r="M66">
        <v>1.3609E-2</v>
      </c>
      <c r="N66" t="s">
        <v>238</v>
      </c>
    </row>
    <row r="67" spans="1:14">
      <c r="A67">
        <v>299.37</v>
      </c>
      <c r="B67">
        <v>4</v>
      </c>
      <c r="C67">
        <v>17.911000000000001</v>
      </c>
      <c r="D67">
        <v>5.5830999999999999E-2</v>
      </c>
      <c r="E67">
        <v>40.548000000000002</v>
      </c>
      <c r="F67">
        <v>42.826999999999998</v>
      </c>
      <c r="G67">
        <v>181.38</v>
      </c>
      <c r="H67">
        <v>80.820999999999998</v>
      </c>
      <c r="I67">
        <v>93.947999999999993</v>
      </c>
      <c r="J67">
        <v>153.58000000000001</v>
      </c>
      <c r="K67">
        <v>2.2902</v>
      </c>
      <c r="L67">
        <v>1.1790000000000001E-5</v>
      </c>
      <c r="M67">
        <v>1.3643000000000001E-2</v>
      </c>
      <c r="N67" t="s">
        <v>238</v>
      </c>
    </row>
    <row r="68" spans="1:14">
      <c r="A68">
        <v>299.37</v>
      </c>
      <c r="B68">
        <v>4.5</v>
      </c>
      <c r="C68">
        <v>20.41</v>
      </c>
      <c r="D68">
        <v>4.8995999999999998E-2</v>
      </c>
      <c r="E68">
        <v>40.468000000000004</v>
      </c>
      <c r="F68">
        <v>42.716999999999999</v>
      </c>
      <c r="G68">
        <v>180.13</v>
      </c>
      <c r="H68">
        <v>81.474999999999994</v>
      </c>
      <c r="I68">
        <v>95.498999999999995</v>
      </c>
      <c r="J68">
        <v>152.07</v>
      </c>
      <c r="K68">
        <v>2.3252000000000002</v>
      </c>
      <c r="L68">
        <v>1.1780000000000001E-5</v>
      </c>
      <c r="M68">
        <v>1.3681E-2</v>
      </c>
      <c r="N68" t="s">
        <v>238</v>
      </c>
    </row>
    <row r="69" spans="1:14">
      <c r="A69">
        <v>299.37</v>
      </c>
      <c r="B69">
        <v>5</v>
      </c>
      <c r="C69">
        <v>22.981999999999999</v>
      </c>
      <c r="D69">
        <v>4.3512000000000002E-2</v>
      </c>
      <c r="E69">
        <v>40.384999999999998</v>
      </c>
      <c r="F69">
        <v>42.603999999999999</v>
      </c>
      <c r="G69">
        <v>178.96</v>
      </c>
      <c r="H69">
        <v>82.194999999999993</v>
      </c>
      <c r="I69">
        <v>97.222999999999999</v>
      </c>
      <c r="J69">
        <v>150.5</v>
      </c>
      <c r="K69">
        <v>2.363</v>
      </c>
      <c r="L69">
        <v>1.1770000000000001E-5</v>
      </c>
      <c r="M69">
        <v>1.3723000000000001E-2</v>
      </c>
      <c r="N69" t="s">
        <v>238</v>
      </c>
    </row>
    <row r="70" spans="1:14">
      <c r="A70">
        <v>299.37</v>
      </c>
      <c r="B70">
        <v>5.5</v>
      </c>
      <c r="C70">
        <v>25.635000000000002</v>
      </c>
      <c r="D70">
        <v>3.9010000000000003E-2</v>
      </c>
      <c r="E70">
        <v>40.298000000000002</v>
      </c>
      <c r="F70">
        <v>42.488</v>
      </c>
      <c r="G70">
        <v>177.87</v>
      </c>
      <c r="H70">
        <v>82.992000000000004</v>
      </c>
      <c r="I70">
        <v>99.155000000000001</v>
      </c>
      <c r="J70">
        <v>148.88</v>
      </c>
      <c r="K70">
        <v>2.4037999999999999</v>
      </c>
      <c r="L70">
        <v>1.1762E-5</v>
      </c>
      <c r="M70">
        <v>1.3772E-2</v>
      </c>
      <c r="N70" t="s">
        <v>238</v>
      </c>
    </row>
    <row r="71" spans="1:14">
      <c r="A71">
        <v>299.37</v>
      </c>
      <c r="B71">
        <v>6</v>
      </c>
      <c r="C71">
        <v>28.375</v>
      </c>
      <c r="D71">
        <v>3.5242000000000002E-2</v>
      </c>
      <c r="E71">
        <v>40.207999999999998</v>
      </c>
      <c r="F71">
        <v>42.366</v>
      </c>
      <c r="G71">
        <v>176.83</v>
      </c>
      <c r="H71">
        <v>83.882000000000005</v>
      </c>
      <c r="I71">
        <v>101.34</v>
      </c>
      <c r="J71">
        <v>147.19999999999999</v>
      </c>
      <c r="K71">
        <v>2.448</v>
      </c>
      <c r="L71">
        <v>1.1754E-5</v>
      </c>
      <c r="M71">
        <v>1.3827000000000001E-2</v>
      </c>
      <c r="N71" t="s">
        <v>238</v>
      </c>
    </row>
    <row r="72" spans="1:14">
      <c r="A72">
        <v>299.37</v>
      </c>
      <c r="B72">
        <v>6.5</v>
      </c>
      <c r="C72">
        <v>31.213999999999999</v>
      </c>
      <c r="D72">
        <v>3.2037000000000003E-2</v>
      </c>
      <c r="E72">
        <v>40.113999999999997</v>
      </c>
      <c r="F72">
        <v>42.238999999999997</v>
      </c>
      <c r="G72">
        <v>175.84</v>
      </c>
      <c r="H72">
        <v>84.88</v>
      </c>
      <c r="I72">
        <v>103.83</v>
      </c>
      <c r="J72">
        <v>145.44999999999999</v>
      </c>
      <c r="K72">
        <v>2.4958</v>
      </c>
      <c r="L72">
        <v>1.1748E-5</v>
      </c>
      <c r="M72">
        <v>1.389E-2</v>
      </c>
      <c r="N72" t="s">
        <v>238</v>
      </c>
    </row>
    <row r="73" spans="1:14">
      <c r="A73">
        <v>299.37</v>
      </c>
      <c r="B73">
        <v>6.8986000000000001</v>
      </c>
      <c r="C73">
        <v>33.554000000000002</v>
      </c>
      <c r="D73">
        <v>2.9803E-2</v>
      </c>
      <c r="E73">
        <v>40.036000000000001</v>
      </c>
      <c r="F73">
        <v>42.134</v>
      </c>
      <c r="G73">
        <v>175.07</v>
      </c>
      <c r="H73">
        <v>85.768000000000001</v>
      </c>
      <c r="I73">
        <v>106.07</v>
      </c>
      <c r="J73">
        <v>144.01</v>
      </c>
      <c r="K73">
        <v>2.5367000000000002</v>
      </c>
      <c r="L73">
        <v>1.1744E-5</v>
      </c>
      <c r="M73">
        <v>1.3946999999999999E-2</v>
      </c>
      <c r="N73" t="s">
        <v>238</v>
      </c>
    </row>
    <row r="74" spans="1:14">
      <c r="A74">
        <v>299.37</v>
      </c>
      <c r="B74">
        <v>6.8986000000000001</v>
      </c>
      <c r="C74">
        <v>1202.0999999999999</v>
      </c>
      <c r="D74">
        <v>8.3188999999999995E-4</v>
      </c>
      <c r="E74">
        <v>24.05</v>
      </c>
      <c r="F74">
        <v>24.109000000000002</v>
      </c>
      <c r="G74">
        <v>114.85</v>
      </c>
      <c r="H74">
        <v>93.212000000000003</v>
      </c>
      <c r="I74">
        <v>145.88</v>
      </c>
      <c r="J74">
        <v>500.82</v>
      </c>
      <c r="K74">
        <v>-1.0525000000000001E-3</v>
      </c>
      <c r="L74">
        <v>1.9196E-4</v>
      </c>
      <c r="M74">
        <v>8.0612000000000003E-2</v>
      </c>
      <c r="N74" t="s">
        <v>237</v>
      </c>
    </row>
    <row r="75" spans="1:14">
      <c r="A75">
        <v>299.37</v>
      </c>
      <c r="B75">
        <v>7</v>
      </c>
      <c r="C75">
        <v>1202.0999999999999</v>
      </c>
      <c r="D75">
        <v>8.3184999999999997E-4</v>
      </c>
      <c r="E75">
        <v>24.048999999999999</v>
      </c>
      <c r="F75">
        <v>24.109000000000002</v>
      </c>
      <c r="G75">
        <v>114.85</v>
      </c>
      <c r="H75">
        <v>93.212000000000003</v>
      </c>
      <c r="I75">
        <v>145.86000000000001</v>
      </c>
      <c r="J75">
        <v>500.94</v>
      </c>
      <c r="K75">
        <v>-1.0748999999999999E-3</v>
      </c>
      <c r="L75">
        <v>1.92E-4</v>
      </c>
      <c r="M75">
        <v>8.0619999999999997E-2</v>
      </c>
      <c r="N75" t="s">
        <v>237</v>
      </c>
    </row>
    <row r="76" spans="1:14">
      <c r="A76">
        <v>299.37</v>
      </c>
      <c r="B76">
        <v>7.5</v>
      </c>
      <c r="C76">
        <v>1202.5</v>
      </c>
      <c r="D76">
        <v>8.3162999999999998E-4</v>
      </c>
      <c r="E76">
        <v>24.045000000000002</v>
      </c>
      <c r="F76">
        <v>24.109000000000002</v>
      </c>
      <c r="G76">
        <v>114.84</v>
      </c>
      <c r="H76">
        <v>93.206999999999994</v>
      </c>
      <c r="I76">
        <v>145.80000000000001</v>
      </c>
      <c r="J76">
        <v>501.53</v>
      </c>
      <c r="K76">
        <v>-1.1848E-3</v>
      </c>
      <c r="L76">
        <v>1.9217999999999999E-4</v>
      </c>
      <c r="M76">
        <v>8.0661999999999998E-2</v>
      </c>
      <c r="N76" t="s">
        <v>237</v>
      </c>
    </row>
    <row r="77" spans="1:14">
      <c r="A77">
        <v>299.37</v>
      </c>
      <c r="B77">
        <v>8</v>
      </c>
      <c r="C77">
        <v>1202.8</v>
      </c>
      <c r="D77">
        <v>8.3142000000000003E-4</v>
      </c>
      <c r="E77">
        <v>24.041</v>
      </c>
      <c r="F77">
        <v>24.109000000000002</v>
      </c>
      <c r="G77">
        <v>114.82</v>
      </c>
      <c r="H77">
        <v>93.203000000000003</v>
      </c>
      <c r="I77">
        <v>145.74</v>
      </c>
      <c r="J77">
        <v>502.12</v>
      </c>
      <c r="K77">
        <v>-1.2941000000000001E-3</v>
      </c>
      <c r="L77">
        <v>1.9237E-4</v>
      </c>
      <c r="M77">
        <v>8.0702999999999997E-2</v>
      </c>
      <c r="N77" t="s">
        <v>237</v>
      </c>
    </row>
    <row r="78" spans="1:14">
      <c r="A78">
        <v>299.37</v>
      </c>
      <c r="B78">
        <v>8.5</v>
      </c>
      <c r="C78">
        <v>1203.0999999999999</v>
      </c>
      <c r="D78">
        <v>8.3120000000000004E-4</v>
      </c>
      <c r="E78">
        <v>24.036999999999999</v>
      </c>
      <c r="F78">
        <v>24.109000000000002</v>
      </c>
      <c r="G78">
        <v>114.81</v>
      </c>
      <c r="H78">
        <v>93.198999999999998</v>
      </c>
      <c r="I78">
        <v>145.68</v>
      </c>
      <c r="J78">
        <v>502.7</v>
      </c>
      <c r="K78">
        <v>-1.4027E-3</v>
      </c>
      <c r="L78">
        <v>1.9254999999999999E-4</v>
      </c>
      <c r="M78">
        <v>8.0743999999999996E-2</v>
      </c>
      <c r="N78" t="s">
        <v>237</v>
      </c>
    </row>
    <row r="79" spans="1:14">
      <c r="A79">
        <v>299.37</v>
      </c>
      <c r="B79">
        <v>9</v>
      </c>
      <c r="C79">
        <v>1203.4000000000001</v>
      </c>
      <c r="D79">
        <v>8.3098999999999998E-4</v>
      </c>
      <c r="E79">
        <v>24.033000000000001</v>
      </c>
      <c r="F79">
        <v>24.109000000000002</v>
      </c>
      <c r="G79">
        <v>114.8</v>
      </c>
      <c r="H79">
        <v>93.194999999999993</v>
      </c>
      <c r="I79">
        <v>145.62</v>
      </c>
      <c r="J79">
        <v>503.28</v>
      </c>
      <c r="K79">
        <v>-1.5108000000000001E-3</v>
      </c>
      <c r="L79">
        <v>1.9273000000000001E-4</v>
      </c>
      <c r="M79">
        <v>8.0784999999999996E-2</v>
      </c>
      <c r="N79" t="s">
        <v>237</v>
      </c>
    </row>
    <row r="80" spans="1:14">
      <c r="A80">
        <v>299.37</v>
      </c>
      <c r="B80">
        <v>9.5</v>
      </c>
      <c r="C80">
        <v>1203.7</v>
      </c>
      <c r="D80">
        <v>8.3078000000000004E-4</v>
      </c>
      <c r="E80">
        <v>24.029</v>
      </c>
      <c r="F80">
        <v>24.109000000000002</v>
      </c>
      <c r="G80">
        <v>114.78</v>
      </c>
      <c r="H80">
        <v>93.191000000000003</v>
      </c>
      <c r="I80">
        <v>145.55000000000001</v>
      </c>
      <c r="J80">
        <v>503.87</v>
      </c>
      <c r="K80">
        <v>-1.6182E-3</v>
      </c>
      <c r="L80">
        <v>1.9291999999999999E-4</v>
      </c>
      <c r="M80">
        <v>8.0825999999999995E-2</v>
      </c>
      <c r="N80" t="s">
        <v>237</v>
      </c>
    </row>
    <row r="81" spans="1:14">
      <c r="A81">
        <v>299.37</v>
      </c>
      <c r="B81">
        <v>10</v>
      </c>
      <c r="C81">
        <v>1204</v>
      </c>
      <c r="D81">
        <v>8.3056000000000004E-4</v>
      </c>
      <c r="E81">
        <v>24.024000000000001</v>
      </c>
      <c r="F81">
        <v>24.109000000000002</v>
      </c>
      <c r="G81">
        <v>114.77</v>
      </c>
      <c r="H81">
        <v>93.186000000000007</v>
      </c>
      <c r="I81">
        <v>145.49</v>
      </c>
      <c r="J81">
        <v>504.45</v>
      </c>
      <c r="K81">
        <v>-1.725E-3</v>
      </c>
      <c r="L81">
        <v>1.931E-4</v>
      </c>
      <c r="M81">
        <v>8.0866999999999994E-2</v>
      </c>
      <c r="N81" t="s">
        <v>237</v>
      </c>
    </row>
    <row r="82" spans="1:14">
      <c r="A82">
        <v>336.79</v>
      </c>
      <c r="B82">
        <v>1</v>
      </c>
      <c r="C82">
        <v>3.6913</v>
      </c>
      <c r="D82">
        <v>0.27089999999999997</v>
      </c>
      <c r="E82">
        <v>44.026000000000003</v>
      </c>
      <c r="F82">
        <v>46.79</v>
      </c>
      <c r="G82">
        <v>204.98</v>
      </c>
      <c r="H82">
        <v>84.048000000000002</v>
      </c>
      <c r="I82">
        <v>92.944000000000003</v>
      </c>
      <c r="J82">
        <v>171.95</v>
      </c>
      <c r="K82">
        <v>1.4253</v>
      </c>
      <c r="L82">
        <v>1.3317E-5</v>
      </c>
      <c r="M82">
        <v>1.6480000000000002E-2</v>
      </c>
      <c r="N82" t="s">
        <v>238</v>
      </c>
    </row>
    <row r="83" spans="1:14">
      <c r="A83">
        <v>336.79</v>
      </c>
      <c r="B83">
        <v>1.5</v>
      </c>
      <c r="C83">
        <v>5.5739999999999998</v>
      </c>
      <c r="D83">
        <v>0.17940999999999999</v>
      </c>
      <c r="E83">
        <v>43.978000000000002</v>
      </c>
      <c r="F83">
        <v>46.722999999999999</v>
      </c>
      <c r="G83">
        <v>201.47</v>
      </c>
      <c r="H83">
        <v>84.287000000000006</v>
      </c>
      <c r="I83">
        <v>93.492000000000004</v>
      </c>
      <c r="J83">
        <v>171.06</v>
      </c>
      <c r="K83">
        <v>1.4332</v>
      </c>
      <c r="L83">
        <v>1.3315E-5</v>
      </c>
      <c r="M83">
        <v>1.6496E-2</v>
      </c>
      <c r="N83" t="s">
        <v>238</v>
      </c>
    </row>
    <row r="84" spans="1:14">
      <c r="A84">
        <v>336.79</v>
      </c>
      <c r="B84">
        <v>2</v>
      </c>
      <c r="C84">
        <v>7.4824000000000002</v>
      </c>
      <c r="D84">
        <v>0.13364999999999999</v>
      </c>
      <c r="E84">
        <v>43.929000000000002</v>
      </c>
      <c r="F84">
        <v>46.655999999999999</v>
      </c>
      <c r="G84">
        <v>198.93</v>
      </c>
      <c r="H84">
        <v>84.53</v>
      </c>
      <c r="I84">
        <v>94.058000000000007</v>
      </c>
      <c r="J84">
        <v>170.15</v>
      </c>
      <c r="K84">
        <v>1.4414</v>
      </c>
      <c r="L84">
        <v>1.3312999999999999E-5</v>
      </c>
      <c r="M84">
        <v>1.6511999999999999E-2</v>
      </c>
      <c r="N84" t="s">
        <v>238</v>
      </c>
    </row>
    <row r="85" spans="1:14">
      <c r="A85">
        <v>336.79</v>
      </c>
      <c r="B85">
        <v>2.5</v>
      </c>
      <c r="C85">
        <v>9.4176000000000002</v>
      </c>
      <c r="D85">
        <v>0.10618</v>
      </c>
      <c r="E85">
        <v>43.878999999999998</v>
      </c>
      <c r="F85">
        <v>46.588000000000001</v>
      </c>
      <c r="G85">
        <v>196.92</v>
      </c>
      <c r="H85">
        <v>84.777000000000001</v>
      </c>
      <c r="I85">
        <v>94.643000000000001</v>
      </c>
      <c r="J85">
        <v>169.24</v>
      </c>
      <c r="K85">
        <v>1.4498</v>
      </c>
      <c r="L85">
        <v>1.3312000000000001E-5</v>
      </c>
      <c r="M85">
        <v>1.653E-2</v>
      </c>
      <c r="N85" t="s">
        <v>238</v>
      </c>
    </row>
    <row r="86" spans="1:14">
      <c r="A86">
        <v>336.79</v>
      </c>
      <c r="B86">
        <v>3</v>
      </c>
      <c r="C86">
        <v>11.381</v>
      </c>
      <c r="D86">
        <v>8.7869000000000003E-2</v>
      </c>
      <c r="E86">
        <v>43.829000000000001</v>
      </c>
      <c r="F86">
        <v>46.518999999999998</v>
      </c>
      <c r="G86">
        <v>195.26</v>
      </c>
      <c r="H86">
        <v>85.028000000000006</v>
      </c>
      <c r="I86">
        <v>95.247</v>
      </c>
      <c r="J86">
        <v>168.31</v>
      </c>
      <c r="K86">
        <v>1.4584999999999999</v>
      </c>
      <c r="L86">
        <v>1.3312000000000001E-5</v>
      </c>
      <c r="M86">
        <v>1.6549000000000001E-2</v>
      </c>
      <c r="N86" t="s">
        <v>238</v>
      </c>
    </row>
    <row r="87" spans="1:14">
      <c r="A87">
        <v>336.79</v>
      </c>
      <c r="B87">
        <v>3.5</v>
      </c>
      <c r="C87">
        <v>13.372</v>
      </c>
      <c r="D87">
        <v>7.4781E-2</v>
      </c>
      <c r="E87">
        <v>43.777999999999999</v>
      </c>
      <c r="F87">
        <v>46.448999999999998</v>
      </c>
      <c r="G87">
        <v>193.82</v>
      </c>
      <c r="H87">
        <v>85.283000000000001</v>
      </c>
      <c r="I87">
        <v>95.873000000000005</v>
      </c>
      <c r="J87">
        <v>167.37</v>
      </c>
      <c r="K87">
        <v>1.4675</v>
      </c>
      <c r="L87">
        <v>1.3312000000000001E-5</v>
      </c>
      <c r="M87">
        <v>1.6570000000000001E-2</v>
      </c>
      <c r="N87" t="s">
        <v>238</v>
      </c>
    </row>
    <row r="88" spans="1:14">
      <c r="A88">
        <v>336.79</v>
      </c>
      <c r="B88">
        <v>4</v>
      </c>
      <c r="C88">
        <v>15.394</v>
      </c>
      <c r="D88">
        <v>6.4960000000000004E-2</v>
      </c>
      <c r="E88">
        <v>43.726999999999997</v>
      </c>
      <c r="F88">
        <v>46.378</v>
      </c>
      <c r="G88">
        <v>192.56</v>
      </c>
      <c r="H88">
        <v>85.543000000000006</v>
      </c>
      <c r="I88">
        <v>96.521000000000001</v>
      </c>
      <c r="J88">
        <v>166.42</v>
      </c>
      <c r="K88">
        <v>1.4767999999999999</v>
      </c>
      <c r="L88">
        <v>1.3312000000000001E-5</v>
      </c>
      <c r="M88">
        <v>1.6591999999999999E-2</v>
      </c>
      <c r="N88" t="s">
        <v>238</v>
      </c>
    </row>
    <row r="89" spans="1:14">
      <c r="A89">
        <v>336.79</v>
      </c>
      <c r="B89">
        <v>4.5</v>
      </c>
      <c r="C89">
        <v>17.446999999999999</v>
      </c>
      <c r="D89">
        <v>5.7315999999999999E-2</v>
      </c>
      <c r="E89">
        <v>43.674999999999997</v>
      </c>
      <c r="F89">
        <v>46.305999999999997</v>
      </c>
      <c r="G89">
        <v>191.42</v>
      </c>
      <c r="H89">
        <v>85.808999999999997</v>
      </c>
      <c r="I89">
        <v>97.194999999999993</v>
      </c>
      <c r="J89">
        <v>165.45</v>
      </c>
      <c r="K89">
        <v>1.4863999999999999</v>
      </c>
      <c r="L89">
        <v>1.3314E-5</v>
      </c>
      <c r="M89">
        <v>1.6615000000000001E-2</v>
      </c>
      <c r="N89" t="s">
        <v>238</v>
      </c>
    </row>
    <row r="90" spans="1:14">
      <c r="A90">
        <v>336.79</v>
      </c>
      <c r="B90">
        <v>5</v>
      </c>
      <c r="C90">
        <v>19.532</v>
      </c>
      <c r="D90">
        <v>5.1196999999999999E-2</v>
      </c>
      <c r="E90">
        <v>43.622</v>
      </c>
      <c r="F90">
        <v>46.234000000000002</v>
      </c>
      <c r="G90">
        <v>190.39</v>
      </c>
      <c r="H90">
        <v>86.08</v>
      </c>
      <c r="I90">
        <v>97.894000000000005</v>
      </c>
      <c r="J90">
        <v>164.47</v>
      </c>
      <c r="K90">
        <v>1.4964</v>
      </c>
      <c r="L90">
        <v>1.3315999999999999E-5</v>
      </c>
      <c r="M90">
        <v>1.6639999999999999E-2</v>
      </c>
      <c r="N90" t="s">
        <v>238</v>
      </c>
    </row>
    <row r="91" spans="1:14">
      <c r="A91">
        <v>336.79</v>
      </c>
      <c r="B91">
        <v>5.5</v>
      </c>
      <c r="C91">
        <v>21.652000000000001</v>
      </c>
      <c r="D91">
        <v>4.6185999999999998E-2</v>
      </c>
      <c r="E91">
        <v>43.567999999999998</v>
      </c>
      <c r="F91">
        <v>46.16</v>
      </c>
      <c r="G91">
        <v>189.43</v>
      </c>
      <c r="H91">
        <v>86.356999999999999</v>
      </c>
      <c r="I91">
        <v>98.623000000000005</v>
      </c>
      <c r="J91">
        <v>163.47999999999999</v>
      </c>
      <c r="K91">
        <v>1.5066999999999999</v>
      </c>
      <c r="L91">
        <v>1.3319000000000001E-5</v>
      </c>
      <c r="M91">
        <v>1.6666E-2</v>
      </c>
      <c r="N91" t="s">
        <v>238</v>
      </c>
    </row>
    <row r="92" spans="1:14">
      <c r="A92">
        <v>336.79</v>
      </c>
      <c r="B92">
        <v>6</v>
      </c>
      <c r="C92">
        <v>23.806000000000001</v>
      </c>
      <c r="D92">
        <v>4.2006000000000002E-2</v>
      </c>
      <c r="E92">
        <v>43.512999999999998</v>
      </c>
      <c r="F92">
        <v>46.085000000000001</v>
      </c>
      <c r="G92">
        <v>188.54</v>
      </c>
      <c r="H92">
        <v>86.641000000000005</v>
      </c>
      <c r="I92">
        <v>99.382000000000005</v>
      </c>
      <c r="J92">
        <v>162.47</v>
      </c>
      <c r="K92">
        <v>1.5174000000000001</v>
      </c>
      <c r="L92">
        <v>1.3322000000000001E-5</v>
      </c>
      <c r="M92">
        <v>1.6695000000000002E-2</v>
      </c>
      <c r="N92" t="s">
        <v>238</v>
      </c>
    </row>
    <row r="93" spans="1:14">
      <c r="A93">
        <v>336.79</v>
      </c>
      <c r="B93">
        <v>6.5</v>
      </c>
      <c r="C93">
        <v>25.998000000000001</v>
      </c>
      <c r="D93">
        <v>3.8464999999999999E-2</v>
      </c>
      <c r="E93">
        <v>43.457999999999998</v>
      </c>
      <c r="F93">
        <v>46.009</v>
      </c>
      <c r="G93">
        <v>187.71</v>
      </c>
      <c r="H93">
        <v>86.933000000000007</v>
      </c>
      <c r="I93">
        <v>100.18</v>
      </c>
      <c r="J93">
        <v>161.44999999999999</v>
      </c>
      <c r="K93">
        <v>1.5285</v>
      </c>
      <c r="L93">
        <v>1.3327E-5</v>
      </c>
      <c r="M93">
        <v>1.6726000000000001E-2</v>
      </c>
      <c r="N93" t="s">
        <v>238</v>
      </c>
    </row>
    <row r="94" spans="1:14">
      <c r="A94">
        <v>336.79</v>
      </c>
      <c r="B94">
        <v>7</v>
      </c>
      <c r="C94">
        <v>28.228000000000002</v>
      </c>
      <c r="D94">
        <v>3.5425999999999999E-2</v>
      </c>
      <c r="E94">
        <v>43.402000000000001</v>
      </c>
      <c r="F94">
        <v>45.932000000000002</v>
      </c>
      <c r="G94">
        <v>186.92</v>
      </c>
      <c r="H94">
        <v>87.231999999999999</v>
      </c>
      <c r="I94">
        <v>101</v>
      </c>
      <c r="J94">
        <v>160.41</v>
      </c>
      <c r="K94">
        <v>1.5399</v>
      </c>
      <c r="L94">
        <v>1.3332E-5</v>
      </c>
      <c r="M94">
        <v>1.6757999999999999E-2</v>
      </c>
      <c r="N94" t="s">
        <v>238</v>
      </c>
    </row>
    <row r="95" spans="1:14">
      <c r="A95">
        <v>336.79</v>
      </c>
      <c r="B95">
        <v>7.5</v>
      </c>
      <c r="C95">
        <v>30.498999999999999</v>
      </c>
      <c r="D95">
        <v>3.2787999999999998E-2</v>
      </c>
      <c r="E95">
        <v>43.344000000000001</v>
      </c>
      <c r="F95">
        <v>45.853000000000002</v>
      </c>
      <c r="G95">
        <v>186.17</v>
      </c>
      <c r="H95">
        <v>87.54</v>
      </c>
      <c r="I95">
        <v>101.87</v>
      </c>
      <c r="J95">
        <v>159.35</v>
      </c>
      <c r="K95">
        <v>1.5518000000000001</v>
      </c>
      <c r="L95">
        <v>1.3339000000000001E-5</v>
      </c>
      <c r="M95">
        <v>1.6792999999999999E-2</v>
      </c>
      <c r="N95" t="s">
        <v>238</v>
      </c>
    </row>
    <row r="96" spans="1:14">
      <c r="A96">
        <v>336.79</v>
      </c>
      <c r="B96">
        <v>8</v>
      </c>
      <c r="C96">
        <v>32.811999999999998</v>
      </c>
      <c r="D96">
        <v>3.0477000000000001E-2</v>
      </c>
      <c r="E96">
        <v>43.286000000000001</v>
      </c>
      <c r="F96">
        <v>45.774000000000001</v>
      </c>
      <c r="G96">
        <v>185.45</v>
      </c>
      <c r="H96">
        <v>87.858000000000004</v>
      </c>
      <c r="I96">
        <v>102.79</v>
      </c>
      <c r="J96">
        <v>158.28</v>
      </c>
      <c r="K96">
        <v>1.5641</v>
      </c>
      <c r="L96">
        <v>1.3346000000000001E-5</v>
      </c>
      <c r="M96">
        <v>1.6830999999999999E-2</v>
      </c>
      <c r="N96" t="s">
        <v>238</v>
      </c>
    </row>
    <row r="97" spans="1:14">
      <c r="A97">
        <v>336.79</v>
      </c>
      <c r="B97">
        <v>8.5</v>
      </c>
      <c r="C97">
        <v>35.168999999999997</v>
      </c>
      <c r="D97">
        <v>2.8434000000000001E-2</v>
      </c>
      <c r="E97">
        <v>43.226999999999997</v>
      </c>
      <c r="F97">
        <v>45.692999999999998</v>
      </c>
      <c r="G97">
        <v>184.77</v>
      </c>
      <c r="H97">
        <v>88.185000000000002</v>
      </c>
      <c r="I97">
        <v>103.75</v>
      </c>
      <c r="J97">
        <v>157.18</v>
      </c>
      <c r="K97">
        <v>1.5769</v>
      </c>
      <c r="L97">
        <v>1.3354E-5</v>
      </c>
      <c r="M97">
        <v>1.6871000000000001E-2</v>
      </c>
      <c r="N97" t="s">
        <v>238</v>
      </c>
    </row>
    <row r="98" spans="1:14">
      <c r="A98">
        <v>336.79</v>
      </c>
      <c r="B98">
        <v>9</v>
      </c>
      <c r="C98">
        <v>37.573999999999998</v>
      </c>
      <c r="D98">
        <v>2.6613999999999999E-2</v>
      </c>
      <c r="E98">
        <v>43.165999999999997</v>
      </c>
      <c r="F98">
        <v>45.61</v>
      </c>
      <c r="G98">
        <v>184.11</v>
      </c>
      <c r="H98">
        <v>88.524000000000001</v>
      </c>
      <c r="I98">
        <v>104.76</v>
      </c>
      <c r="J98">
        <v>156.07</v>
      </c>
      <c r="K98">
        <v>1.5902000000000001</v>
      </c>
      <c r="L98">
        <v>1.3363000000000001E-5</v>
      </c>
      <c r="M98">
        <v>1.6914999999999999E-2</v>
      </c>
      <c r="N98" t="s">
        <v>238</v>
      </c>
    </row>
    <row r="99" spans="1:14">
      <c r="A99">
        <v>336.79</v>
      </c>
      <c r="B99">
        <v>9.5</v>
      </c>
      <c r="C99">
        <v>40.029000000000003</v>
      </c>
      <c r="D99">
        <v>2.4982000000000001E-2</v>
      </c>
      <c r="E99">
        <v>43.103999999999999</v>
      </c>
      <c r="F99">
        <v>45.526000000000003</v>
      </c>
      <c r="G99">
        <v>183.47</v>
      </c>
      <c r="H99">
        <v>88.873999999999995</v>
      </c>
      <c r="I99">
        <v>105.83</v>
      </c>
      <c r="J99">
        <v>154.94</v>
      </c>
      <c r="K99">
        <v>1.6041000000000001</v>
      </c>
      <c r="L99">
        <v>1.3373999999999999E-5</v>
      </c>
      <c r="M99">
        <v>1.6961E-2</v>
      </c>
      <c r="N99" t="s">
        <v>238</v>
      </c>
    </row>
    <row r="100" spans="1:14">
      <c r="A100">
        <v>336.79</v>
      </c>
      <c r="B100">
        <v>10</v>
      </c>
      <c r="C100">
        <v>42.534999999999997</v>
      </c>
      <c r="D100">
        <v>2.351E-2</v>
      </c>
      <c r="E100">
        <v>43.042000000000002</v>
      </c>
      <c r="F100">
        <v>45.44</v>
      </c>
      <c r="G100">
        <v>182.84</v>
      </c>
      <c r="H100">
        <v>89.238</v>
      </c>
      <c r="I100">
        <v>106.96</v>
      </c>
      <c r="J100">
        <v>153.78</v>
      </c>
      <c r="K100">
        <v>1.6184000000000001</v>
      </c>
      <c r="L100">
        <v>1.3385E-5</v>
      </c>
      <c r="M100">
        <v>1.7011999999999999E-2</v>
      </c>
      <c r="N100" t="s">
        <v>238</v>
      </c>
    </row>
    <row r="101" spans="1:14">
      <c r="A101">
        <v>374.21</v>
      </c>
      <c r="B101">
        <v>1</v>
      </c>
      <c r="C101">
        <v>3.3083999999999998</v>
      </c>
      <c r="D101">
        <v>0.30225999999999997</v>
      </c>
      <c r="E101">
        <v>47.295999999999999</v>
      </c>
      <c r="F101">
        <v>50.38</v>
      </c>
      <c r="G101">
        <v>215.08</v>
      </c>
      <c r="H101">
        <v>90.234999999999999</v>
      </c>
      <c r="I101">
        <v>98.941999999999993</v>
      </c>
      <c r="J101">
        <v>181.25</v>
      </c>
      <c r="K101">
        <v>1.0106999999999999</v>
      </c>
      <c r="L101">
        <v>1.4744E-5</v>
      </c>
      <c r="M101">
        <v>1.9474000000000002E-2</v>
      </c>
      <c r="N101" t="s">
        <v>238</v>
      </c>
    </row>
    <row r="102" spans="1:14">
      <c r="A102">
        <v>374.21</v>
      </c>
      <c r="B102">
        <v>1.5</v>
      </c>
      <c r="C102">
        <v>4.9847999999999999</v>
      </c>
      <c r="D102">
        <v>0.20061000000000001</v>
      </c>
      <c r="E102">
        <v>47.26</v>
      </c>
      <c r="F102">
        <v>50.33</v>
      </c>
      <c r="G102">
        <v>211.62</v>
      </c>
      <c r="H102">
        <v>90.381</v>
      </c>
      <c r="I102">
        <v>99.293000000000006</v>
      </c>
      <c r="J102">
        <v>180.61</v>
      </c>
      <c r="K102">
        <v>1.0143</v>
      </c>
      <c r="L102">
        <v>1.4749000000000001E-5</v>
      </c>
      <c r="M102">
        <v>1.9487000000000001E-2</v>
      </c>
      <c r="N102" t="s">
        <v>238</v>
      </c>
    </row>
    <row r="103" spans="1:14">
      <c r="A103">
        <v>374.21</v>
      </c>
      <c r="B103">
        <v>2</v>
      </c>
      <c r="C103">
        <v>6.6764999999999999</v>
      </c>
      <c r="D103">
        <v>0.14978</v>
      </c>
      <c r="E103">
        <v>47.222999999999999</v>
      </c>
      <c r="F103">
        <v>50.28</v>
      </c>
      <c r="G103">
        <v>209.13</v>
      </c>
      <c r="H103">
        <v>90.527000000000001</v>
      </c>
      <c r="I103">
        <v>99.65</v>
      </c>
      <c r="J103">
        <v>179.96</v>
      </c>
      <c r="K103">
        <v>1.0179</v>
      </c>
      <c r="L103">
        <v>1.4755E-5</v>
      </c>
      <c r="M103">
        <v>1.9501000000000001E-2</v>
      </c>
      <c r="N103" t="s">
        <v>238</v>
      </c>
    </row>
    <row r="104" spans="1:14">
      <c r="A104">
        <v>374.21</v>
      </c>
      <c r="B104">
        <v>2.5</v>
      </c>
      <c r="C104">
        <v>8.3838000000000008</v>
      </c>
      <c r="D104">
        <v>0.11928</v>
      </c>
      <c r="E104">
        <v>47.186</v>
      </c>
      <c r="F104">
        <v>50.228999999999999</v>
      </c>
      <c r="G104">
        <v>207.17</v>
      </c>
      <c r="H104">
        <v>90.674999999999997</v>
      </c>
      <c r="I104">
        <v>100.01</v>
      </c>
      <c r="J104">
        <v>179.31</v>
      </c>
      <c r="K104">
        <v>1.0216000000000001</v>
      </c>
      <c r="L104">
        <v>1.4761E-5</v>
      </c>
      <c r="M104">
        <v>1.9515999999999999E-2</v>
      </c>
      <c r="N104" t="s">
        <v>238</v>
      </c>
    </row>
    <row r="105" spans="1:14">
      <c r="A105">
        <v>374.21</v>
      </c>
      <c r="B105">
        <v>3</v>
      </c>
      <c r="C105">
        <v>10.106999999999999</v>
      </c>
      <c r="D105">
        <v>9.894E-2</v>
      </c>
      <c r="E105">
        <v>47.149000000000001</v>
      </c>
      <c r="F105">
        <v>50.177</v>
      </c>
      <c r="G105">
        <v>205.55</v>
      </c>
      <c r="H105">
        <v>90.823999999999998</v>
      </c>
      <c r="I105">
        <v>100.39</v>
      </c>
      <c r="J105">
        <v>178.66</v>
      </c>
      <c r="K105">
        <v>1.0253000000000001</v>
      </c>
      <c r="L105">
        <v>1.4768E-5</v>
      </c>
      <c r="M105">
        <v>1.9531E-2</v>
      </c>
      <c r="N105" t="s">
        <v>238</v>
      </c>
    </row>
    <row r="106" spans="1:14">
      <c r="A106">
        <v>374.21</v>
      </c>
      <c r="B106">
        <v>3.5</v>
      </c>
      <c r="C106">
        <v>11.847</v>
      </c>
      <c r="D106">
        <v>8.4411E-2</v>
      </c>
      <c r="E106">
        <v>47.110999999999997</v>
      </c>
      <c r="F106">
        <v>50.125999999999998</v>
      </c>
      <c r="G106">
        <v>204.17</v>
      </c>
      <c r="H106">
        <v>90.974999999999994</v>
      </c>
      <c r="I106">
        <v>100.77</v>
      </c>
      <c r="J106">
        <v>178</v>
      </c>
      <c r="K106">
        <v>1.0290999999999999</v>
      </c>
      <c r="L106">
        <v>1.4775E-5</v>
      </c>
      <c r="M106">
        <v>1.9547999999999999E-2</v>
      </c>
      <c r="N106" t="s">
        <v>238</v>
      </c>
    </row>
    <row r="107" spans="1:14">
      <c r="A107">
        <v>374.21</v>
      </c>
      <c r="B107">
        <v>4</v>
      </c>
      <c r="C107">
        <v>13.603</v>
      </c>
      <c r="D107">
        <v>7.3511999999999994E-2</v>
      </c>
      <c r="E107">
        <v>47.073999999999998</v>
      </c>
      <c r="F107">
        <v>50.073999999999998</v>
      </c>
      <c r="G107">
        <v>202.96</v>
      </c>
      <c r="H107">
        <v>91.126000000000005</v>
      </c>
      <c r="I107">
        <v>101.15</v>
      </c>
      <c r="J107">
        <v>177.33</v>
      </c>
      <c r="K107">
        <v>1.0329999999999999</v>
      </c>
      <c r="L107">
        <v>1.4783000000000001E-5</v>
      </c>
      <c r="M107">
        <v>1.9564000000000002E-2</v>
      </c>
      <c r="N107" t="s">
        <v>238</v>
      </c>
    </row>
    <row r="108" spans="1:14">
      <c r="A108">
        <v>374.21</v>
      </c>
      <c r="B108">
        <v>4.5</v>
      </c>
      <c r="C108">
        <v>15.377000000000001</v>
      </c>
      <c r="D108">
        <v>6.5032999999999994E-2</v>
      </c>
      <c r="E108">
        <v>47.034999999999997</v>
      </c>
      <c r="F108">
        <v>50.021000000000001</v>
      </c>
      <c r="G108">
        <v>201.88</v>
      </c>
      <c r="H108">
        <v>91.278999999999996</v>
      </c>
      <c r="I108">
        <v>101.55</v>
      </c>
      <c r="J108">
        <v>176.66</v>
      </c>
      <c r="K108">
        <v>1.0368999999999999</v>
      </c>
      <c r="L108">
        <v>1.4791E-5</v>
      </c>
      <c r="M108">
        <v>1.9581999999999999E-2</v>
      </c>
      <c r="N108" t="s">
        <v>238</v>
      </c>
    </row>
    <row r="109" spans="1:14">
      <c r="A109">
        <v>374.21</v>
      </c>
      <c r="B109">
        <v>5</v>
      </c>
      <c r="C109">
        <v>17.167999999999999</v>
      </c>
      <c r="D109">
        <v>5.8248000000000001E-2</v>
      </c>
      <c r="E109">
        <v>46.997</v>
      </c>
      <c r="F109">
        <v>49.968000000000004</v>
      </c>
      <c r="G109">
        <v>200.9</v>
      </c>
      <c r="H109">
        <v>91.433000000000007</v>
      </c>
      <c r="I109">
        <v>101.95</v>
      </c>
      <c r="J109">
        <v>175.99</v>
      </c>
      <c r="K109">
        <v>1.0408999999999999</v>
      </c>
      <c r="L109">
        <v>1.4800000000000001E-5</v>
      </c>
      <c r="M109">
        <v>1.9599999999999999E-2</v>
      </c>
      <c r="N109" t="s">
        <v>238</v>
      </c>
    </row>
    <row r="110" spans="1:14">
      <c r="A110">
        <v>374.21</v>
      </c>
      <c r="B110">
        <v>5.5</v>
      </c>
      <c r="C110">
        <v>18.977</v>
      </c>
      <c r="D110">
        <v>5.2694999999999999E-2</v>
      </c>
      <c r="E110">
        <v>46.957999999999998</v>
      </c>
      <c r="F110">
        <v>49.914999999999999</v>
      </c>
      <c r="G110">
        <v>200</v>
      </c>
      <c r="H110">
        <v>91.587999999999994</v>
      </c>
      <c r="I110">
        <v>102.37</v>
      </c>
      <c r="J110">
        <v>175.31</v>
      </c>
      <c r="K110">
        <v>1.0448999999999999</v>
      </c>
      <c r="L110">
        <v>1.4809E-5</v>
      </c>
      <c r="M110">
        <v>1.9619999999999999E-2</v>
      </c>
      <c r="N110" t="s">
        <v>238</v>
      </c>
    </row>
    <row r="111" spans="1:14">
      <c r="A111">
        <v>374.21</v>
      </c>
      <c r="B111">
        <v>6</v>
      </c>
      <c r="C111">
        <v>20.805</v>
      </c>
      <c r="D111">
        <v>4.8065999999999998E-2</v>
      </c>
      <c r="E111">
        <v>46.918999999999997</v>
      </c>
      <c r="F111">
        <v>49.860999999999997</v>
      </c>
      <c r="G111">
        <v>199.17</v>
      </c>
      <c r="H111">
        <v>91.745000000000005</v>
      </c>
      <c r="I111">
        <v>102.79</v>
      </c>
      <c r="J111">
        <v>174.63</v>
      </c>
      <c r="K111">
        <v>1.0489999999999999</v>
      </c>
      <c r="L111">
        <v>1.4819E-5</v>
      </c>
      <c r="M111">
        <v>1.9640000000000001E-2</v>
      </c>
      <c r="N111" t="s">
        <v>238</v>
      </c>
    </row>
    <row r="112" spans="1:14">
      <c r="A112">
        <v>374.21</v>
      </c>
      <c r="B112">
        <v>6.5</v>
      </c>
      <c r="C112">
        <v>22.651</v>
      </c>
      <c r="D112">
        <v>4.4148E-2</v>
      </c>
      <c r="E112">
        <v>46.878999999999998</v>
      </c>
      <c r="F112">
        <v>49.807000000000002</v>
      </c>
      <c r="G112">
        <v>198.4</v>
      </c>
      <c r="H112">
        <v>91.903000000000006</v>
      </c>
      <c r="I112">
        <v>103.22</v>
      </c>
      <c r="J112">
        <v>173.94</v>
      </c>
      <c r="K112">
        <v>1.0531999999999999</v>
      </c>
      <c r="L112">
        <v>1.4829E-5</v>
      </c>
      <c r="M112">
        <v>1.9661000000000001E-2</v>
      </c>
      <c r="N112" t="s">
        <v>238</v>
      </c>
    </row>
    <row r="113" spans="1:14">
      <c r="A113">
        <v>374.21</v>
      </c>
      <c r="B113">
        <v>7</v>
      </c>
      <c r="C113">
        <v>24.516999999999999</v>
      </c>
      <c r="D113">
        <v>4.0787999999999998E-2</v>
      </c>
      <c r="E113">
        <v>46.84</v>
      </c>
      <c r="F113">
        <v>49.753</v>
      </c>
      <c r="G113">
        <v>197.67</v>
      </c>
      <c r="H113">
        <v>92.063000000000002</v>
      </c>
      <c r="I113">
        <v>103.66</v>
      </c>
      <c r="J113">
        <v>173.25</v>
      </c>
      <c r="K113">
        <v>1.0573999999999999</v>
      </c>
      <c r="L113">
        <v>1.484E-5</v>
      </c>
      <c r="M113">
        <v>1.9682999999999999E-2</v>
      </c>
      <c r="N113" t="s">
        <v>238</v>
      </c>
    </row>
    <row r="114" spans="1:14">
      <c r="A114">
        <v>374.21</v>
      </c>
      <c r="B114">
        <v>7.5</v>
      </c>
      <c r="C114">
        <v>26.402999999999999</v>
      </c>
      <c r="D114">
        <v>3.7874999999999999E-2</v>
      </c>
      <c r="E114">
        <v>46.798999999999999</v>
      </c>
      <c r="F114">
        <v>49.698</v>
      </c>
      <c r="G114">
        <v>196.99</v>
      </c>
      <c r="H114">
        <v>92.224000000000004</v>
      </c>
      <c r="I114">
        <v>104.12</v>
      </c>
      <c r="J114">
        <v>172.55</v>
      </c>
      <c r="K114">
        <v>1.0617000000000001</v>
      </c>
      <c r="L114">
        <v>1.4851999999999999E-5</v>
      </c>
      <c r="M114">
        <v>1.9705E-2</v>
      </c>
      <c r="N114" t="s">
        <v>238</v>
      </c>
    </row>
    <row r="115" spans="1:14">
      <c r="A115">
        <v>374.21</v>
      </c>
      <c r="B115">
        <v>8</v>
      </c>
      <c r="C115">
        <v>28.309000000000001</v>
      </c>
      <c r="D115">
        <v>3.5325000000000002E-2</v>
      </c>
      <c r="E115">
        <v>46.759</v>
      </c>
      <c r="F115">
        <v>49.642000000000003</v>
      </c>
      <c r="G115">
        <v>196.34</v>
      </c>
      <c r="H115">
        <v>92.387</v>
      </c>
      <c r="I115">
        <v>104.58</v>
      </c>
      <c r="J115">
        <v>171.85</v>
      </c>
      <c r="K115">
        <v>1.0661</v>
      </c>
      <c r="L115">
        <v>1.4864E-5</v>
      </c>
      <c r="M115">
        <v>1.9729E-2</v>
      </c>
      <c r="N115" t="s">
        <v>238</v>
      </c>
    </row>
    <row r="116" spans="1:14">
      <c r="A116">
        <v>374.21</v>
      </c>
      <c r="B116">
        <v>8.5</v>
      </c>
      <c r="C116">
        <v>30.236000000000001</v>
      </c>
      <c r="D116">
        <v>3.3072999999999998E-2</v>
      </c>
      <c r="E116">
        <v>46.718000000000004</v>
      </c>
      <c r="F116">
        <v>49.585999999999999</v>
      </c>
      <c r="G116">
        <v>195.73</v>
      </c>
      <c r="H116">
        <v>92.552000000000007</v>
      </c>
      <c r="I116">
        <v>105.06</v>
      </c>
      <c r="J116">
        <v>171.14</v>
      </c>
      <c r="K116">
        <v>1.0705</v>
      </c>
      <c r="L116">
        <v>1.4877E-5</v>
      </c>
      <c r="M116">
        <v>1.9754000000000001E-2</v>
      </c>
      <c r="N116" t="s">
        <v>238</v>
      </c>
    </row>
    <row r="117" spans="1:14">
      <c r="A117">
        <v>374.21</v>
      </c>
      <c r="B117">
        <v>9</v>
      </c>
      <c r="C117">
        <v>32.185000000000002</v>
      </c>
      <c r="D117">
        <v>3.107E-2</v>
      </c>
      <c r="E117">
        <v>46.677</v>
      </c>
      <c r="F117">
        <v>49.53</v>
      </c>
      <c r="G117">
        <v>195.14</v>
      </c>
      <c r="H117">
        <v>92.718000000000004</v>
      </c>
      <c r="I117">
        <v>105.55</v>
      </c>
      <c r="J117">
        <v>170.42</v>
      </c>
      <c r="K117">
        <v>1.075</v>
      </c>
      <c r="L117">
        <v>1.4891E-5</v>
      </c>
      <c r="M117">
        <v>1.9781E-2</v>
      </c>
      <c r="N117" t="s">
        <v>238</v>
      </c>
    </row>
    <row r="118" spans="1:14">
      <c r="A118">
        <v>374.21</v>
      </c>
      <c r="B118">
        <v>9.5</v>
      </c>
      <c r="C118">
        <v>34.155999999999999</v>
      </c>
      <c r="D118">
        <v>2.9277999999999998E-2</v>
      </c>
      <c r="E118">
        <v>46.634999999999998</v>
      </c>
      <c r="F118">
        <v>49.472999999999999</v>
      </c>
      <c r="G118">
        <v>194.58</v>
      </c>
      <c r="H118">
        <v>92.885999999999996</v>
      </c>
      <c r="I118">
        <v>106.05</v>
      </c>
      <c r="J118">
        <v>169.7</v>
      </c>
      <c r="K118">
        <v>1.0795999999999999</v>
      </c>
      <c r="L118">
        <v>1.4905E-5</v>
      </c>
      <c r="M118">
        <v>1.9807999999999999E-2</v>
      </c>
      <c r="N118" t="s">
        <v>238</v>
      </c>
    </row>
    <row r="119" spans="1:14">
      <c r="A119">
        <v>374.21</v>
      </c>
      <c r="B119">
        <v>10</v>
      </c>
      <c r="C119">
        <v>36.15</v>
      </c>
      <c r="D119">
        <v>2.7663E-2</v>
      </c>
      <c r="E119">
        <v>46.593000000000004</v>
      </c>
      <c r="F119">
        <v>49.414999999999999</v>
      </c>
      <c r="G119">
        <v>194.04</v>
      </c>
      <c r="H119">
        <v>93.055999999999997</v>
      </c>
      <c r="I119">
        <v>106.56</v>
      </c>
      <c r="J119">
        <v>168.97</v>
      </c>
      <c r="K119">
        <v>1.0843</v>
      </c>
      <c r="L119">
        <v>1.4919999999999999E-5</v>
      </c>
      <c r="M119">
        <v>1.9835999999999999E-2</v>
      </c>
      <c r="N119" t="s">
        <v>238</v>
      </c>
    </row>
    <row r="120" spans="1:14">
      <c r="A120">
        <v>411.63</v>
      </c>
      <c r="B120">
        <v>1</v>
      </c>
      <c r="C120">
        <v>2.9996999999999998</v>
      </c>
      <c r="D120">
        <v>0.33335999999999999</v>
      </c>
      <c r="E120">
        <v>50.792999999999999</v>
      </c>
      <c r="F120">
        <v>54.194000000000003</v>
      </c>
      <c r="G120">
        <v>224.79</v>
      </c>
      <c r="H120">
        <v>96.269000000000005</v>
      </c>
      <c r="I120">
        <v>104.86</v>
      </c>
      <c r="J120">
        <v>189.97</v>
      </c>
      <c r="K120">
        <v>0.74877000000000005</v>
      </c>
      <c r="L120">
        <v>1.6150999999999998E-5</v>
      </c>
      <c r="M120">
        <v>2.2468999999999999E-2</v>
      </c>
      <c r="N120" t="s">
        <v>238</v>
      </c>
    </row>
    <row r="121" spans="1:14">
      <c r="A121">
        <v>411.63</v>
      </c>
      <c r="B121">
        <v>1.5</v>
      </c>
      <c r="C121">
        <v>4.5137</v>
      </c>
      <c r="D121">
        <v>0.22155</v>
      </c>
      <c r="E121">
        <v>50.764000000000003</v>
      </c>
      <c r="F121">
        <v>54.155000000000001</v>
      </c>
      <c r="G121">
        <v>221.35</v>
      </c>
      <c r="H121">
        <v>96.363</v>
      </c>
      <c r="I121">
        <v>105.1</v>
      </c>
      <c r="J121">
        <v>189.49</v>
      </c>
      <c r="K121">
        <v>0.75046999999999997</v>
      </c>
      <c r="L121">
        <v>1.6161999999999999E-5</v>
      </c>
      <c r="M121">
        <v>2.2481000000000001E-2</v>
      </c>
      <c r="N121" t="s">
        <v>238</v>
      </c>
    </row>
    <row r="122" spans="1:14">
      <c r="A122">
        <v>411.63</v>
      </c>
      <c r="B122">
        <v>2</v>
      </c>
      <c r="C122">
        <v>6.0372000000000003</v>
      </c>
      <c r="D122">
        <v>0.16564000000000001</v>
      </c>
      <c r="E122">
        <v>50.734999999999999</v>
      </c>
      <c r="F122">
        <v>54.115000000000002</v>
      </c>
      <c r="G122">
        <v>218.89</v>
      </c>
      <c r="H122">
        <v>96.456999999999994</v>
      </c>
      <c r="I122">
        <v>105.34</v>
      </c>
      <c r="J122">
        <v>189.02</v>
      </c>
      <c r="K122">
        <v>0.75219000000000003</v>
      </c>
      <c r="L122">
        <v>1.6172E-5</v>
      </c>
      <c r="M122">
        <v>2.2492999999999999E-2</v>
      </c>
      <c r="N122" t="s">
        <v>238</v>
      </c>
    </row>
    <row r="123" spans="1:14">
      <c r="A123">
        <v>411.63</v>
      </c>
      <c r="B123">
        <v>2.5</v>
      </c>
      <c r="C123">
        <v>7.5705</v>
      </c>
      <c r="D123">
        <v>0.13209000000000001</v>
      </c>
      <c r="E123">
        <v>50.706000000000003</v>
      </c>
      <c r="F123">
        <v>54.075000000000003</v>
      </c>
      <c r="G123">
        <v>216.96</v>
      </c>
      <c r="H123">
        <v>96.552000000000007</v>
      </c>
      <c r="I123">
        <v>105.59</v>
      </c>
      <c r="J123">
        <v>188.54</v>
      </c>
      <c r="K123">
        <v>0.75390999999999997</v>
      </c>
      <c r="L123">
        <v>1.6183000000000001E-5</v>
      </c>
      <c r="M123">
        <v>2.2506000000000002E-2</v>
      </c>
      <c r="N123" t="s">
        <v>238</v>
      </c>
    </row>
    <row r="124" spans="1:14">
      <c r="A124">
        <v>411.63</v>
      </c>
      <c r="B124">
        <v>3</v>
      </c>
      <c r="C124">
        <v>9.1135999999999999</v>
      </c>
      <c r="D124">
        <v>0.10972999999999999</v>
      </c>
      <c r="E124">
        <v>50.677</v>
      </c>
      <c r="F124">
        <v>54.036000000000001</v>
      </c>
      <c r="G124">
        <v>215.38</v>
      </c>
      <c r="H124">
        <v>96.647000000000006</v>
      </c>
      <c r="I124">
        <v>105.84</v>
      </c>
      <c r="J124">
        <v>188.07</v>
      </c>
      <c r="K124">
        <v>0.75565000000000004</v>
      </c>
      <c r="L124">
        <v>1.6195E-5</v>
      </c>
      <c r="M124">
        <v>2.2519000000000001E-2</v>
      </c>
      <c r="N124" t="s">
        <v>238</v>
      </c>
    </row>
    <row r="125" spans="1:14">
      <c r="A125">
        <v>411.63</v>
      </c>
      <c r="B125">
        <v>3.5</v>
      </c>
      <c r="C125">
        <v>10.667</v>
      </c>
      <c r="D125">
        <v>9.375E-2</v>
      </c>
      <c r="E125">
        <v>50.648000000000003</v>
      </c>
      <c r="F125">
        <v>53.994999999999997</v>
      </c>
      <c r="G125">
        <v>214.02</v>
      </c>
      <c r="H125">
        <v>96.742000000000004</v>
      </c>
      <c r="I125">
        <v>106.09</v>
      </c>
      <c r="J125">
        <v>187.59</v>
      </c>
      <c r="K125">
        <v>0.75739999999999996</v>
      </c>
      <c r="L125">
        <v>1.6206999999999999E-5</v>
      </c>
      <c r="M125">
        <v>2.2532E-2</v>
      </c>
      <c r="N125" t="s">
        <v>238</v>
      </c>
    </row>
    <row r="126" spans="1:14">
      <c r="A126">
        <v>411.63</v>
      </c>
      <c r="B126">
        <v>4</v>
      </c>
      <c r="C126">
        <v>12.23</v>
      </c>
      <c r="D126">
        <v>8.1766000000000005E-2</v>
      </c>
      <c r="E126">
        <v>50.618000000000002</v>
      </c>
      <c r="F126">
        <v>53.954999999999998</v>
      </c>
      <c r="G126">
        <v>212.84</v>
      </c>
      <c r="H126">
        <v>96.837999999999994</v>
      </c>
      <c r="I126">
        <v>106.34</v>
      </c>
      <c r="J126">
        <v>187.11</v>
      </c>
      <c r="K126">
        <v>0.75915999999999995</v>
      </c>
      <c r="L126">
        <v>1.6218999999999998E-5</v>
      </c>
      <c r="M126">
        <v>2.2546E-2</v>
      </c>
      <c r="N126" t="s">
        <v>238</v>
      </c>
    </row>
    <row r="127" spans="1:14">
      <c r="A127">
        <v>411.63</v>
      </c>
      <c r="B127">
        <v>4.5</v>
      </c>
      <c r="C127">
        <v>13.804</v>
      </c>
      <c r="D127">
        <v>7.2444999999999996E-2</v>
      </c>
      <c r="E127">
        <v>50.588000000000001</v>
      </c>
      <c r="F127">
        <v>53.914999999999999</v>
      </c>
      <c r="G127">
        <v>211.79</v>
      </c>
      <c r="H127">
        <v>96.935000000000002</v>
      </c>
      <c r="I127">
        <v>106.6</v>
      </c>
      <c r="J127">
        <v>186.62</v>
      </c>
      <c r="K127">
        <v>0.76093</v>
      </c>
      <c r="L127">
        <v>1.6232E-5</v>
      </c>
      <c r="M127">
        <v>2.2561000000000001E-2</v>
      </c>
      <c r="N127" t="s">
        <v>238</v>
      </c>
    </row>
    <row r="128" spans="1:14">
      <c r="A128">
        <v>411.63</v>
      </c>
      <c r="B128">
        <v>5</v>
      </c>
      <c r="C128">
        <v>15.388</v>
      </c>
      <c r="D128">
        <v>6.4988000000000004E-2</v>
      </c>
      <c r="E128">
        <v>50.558999999999997</v>
      </c>
      <c r="F128">
        <v>53.874000000000002</v>
      </c>
      <c r="G128">
        <v>210.84</v>
      </c>
      <c r="H128">
        <v>97.031000000000006</v>
      </c>
      <c r="I128">
        <v>106.86</v>
      </c>
      <c r="J128">
        <v>186.14</v>
      </c>
      <c r="K128">
        <v>0.76271999999999995</v>
      </c>
      <c r="L128">
        <v>1.6245000000000001E-5</v>
      </c>
      <c r="M128">
        <v>2.2575999999999999E-2</v>
      </c>
      <c r="N128" t="s">
        <v>238</v>
      </c>
    </row>
    <row r="129" spans="1:14">
      <c r="A129">
        <v>411.63</v>
      </c>
      <c r="B129">
        <v>5.5</v>
      </c>
      <c r="C129">
        <v>16.981999999999999</v>
      </c>
      <c r="D129">
        <v>5.8885E-2</v>
      </c>
      <c r="E129">
        <v>50.529000000000003</v>
      </c>
      <c r="F129">
        <v>53.832999999999998</v>
      </c>
      <c r="G129">
        <v>209.98</v>
      </c>
      <c r="H129">
        <v>97.129000000000005</v>
      </c>
      <c r="I129">
        <v>107.13</v>
      </c>
      <c r="J129">
        <v>185.66</v>
      </c>
      <c r="K129">
        <v>0.76451000000000002</v>
      </c>
      <c r="L129">
        <v>1.6257999999999999E-5</v>
      </c>
      <c r="M129">
        <v>2.2591E-2</v>
      </c>
      <c r="N129" t="s">
        <v>238</v>
      </c>
    </row>
    <row r="130" spans="1:14">
      <c r="A130">
        <v>411.63</v>
      </c>
      <c r="B130">
        <v>6</v>
      </c>
      <c r="C130">
        <v>18.588000000000001</v>
      </c>
      <c r="D130">
        <v>5.3799E-2</v>
      </c>
      <c r="E130">
        <v>50.499000000000002</v>
      </c>
      <c r="F130">
        <v>53.792000000000002</v>
      </c>
      <c r="G130">
        <v>209.18</v>
      </c>
      <c r="H130">
        <v>97.225999999999999</v>
      </c>
      <c r="I130">
        <v>107.4</v>
      </c>
      <c r="J130">
        <v>185.17</v>
      </c>
      <c r="K130">
        <v>0.76632</v>
      </c>
      <c r="L130">
        <v>1.6271999999999999E-5</v>
      </c>
      <c r="M130">
        <v>2.2606999999999999E-2</v>
      </c>
      <c r="N130" t="s">
        <v>238</v>
      </c>
    </row>
    <row r="131" spans="1:14">
      <c r="A131">
        <v>411.63</v>
      </c>
      <c r="B131">
        <v>6.5</v>
      </c>
      <c r="C131">
        <v>20.204000000000001</v>
      </c>
      <c r="D131">
        <v>4.9494999999999997E-2</v>
      </c>
      <c r="E131">
        <v>50.468000000000004</v>
      </c>
      <c r="F131">
        <v>53.750999999999998</v>
      </c>
      <c r="G131">
        <v>208.44</v>
      </c>
      <c r="H131">
        <v>97.325000000000003</v>
      </c>
      <c r="I131">
        <v>107.67</v>
      </c>
      <c r="J131">
        <v>184.68</v>
      </c>
      <c r="K131">
        <v>0.76814000000000004</v>
      </c>
      <c r="L131">
        <v>1.6286E-5</v>
      </c>
      <c r="M131">
        <v>2.2623999999999998E-2</v>
      </c>
      <c r="N131" t="s">
        <v>238</v>
      </c>
    </row>
    <row r="132" spans="1:14">
      <c r="A132">
        <v>411.63</v>
      </c>
      <c r="B132">
        <v>7</v>
      </c>
      <c r="C132">
        <v>21.831</v>
      </c>
      <c r="D132">
        <v>4.5804999999999998E-2</v>
      </c>
      <c r="E132">
        <v>50.438000000000002</v>
      </c>
      <c r="F132">
        <v>53.709000000000003</v>
      </c>
      <c r="G132">
        <v>207.75</v>
      </c>
      <c r="H132">
        <v>97.423000000000002</v>
      </c>
      <c r="I132">
        <v>107.95</v>
      </c>
      <c r="J132">
        <v>184.19</v>
      </c>
      <c r="K132">
        <v>0.76997000000000004</v>
      </c>
      <c r="L132">
        <v>1.6300999999999999E-5</v>
      </c>
      <c r="M132">
        <v>2.2641000000000001E-2</v>
      </c>
      <c r="N132" t="s">
        <v>238</v>
      </c>
    </row>
    <row r="133" spans="1:14">
      <c r="A133">
        <v>411.63</v>
      </c>
      <c r="B133">
        <v>7.5</v>
      </c>
      <c r="C133">
        <v>23.47</v>
      </c>
      <c r="D133">
        <v>4.2606999999999999E-2</v>
      </c>
      <c r="E133">
        <v>50.406999999999996</v>
      </c>
      <c r="F133">
        <v>53.667999999999999</v>
      </c>
      <c r="G133">
        <v>207.1</v>
      </c>
      <c r="H133">
        <v>97.522000000000006</v>
      </c>
      <c r="I133">
        <v>108.23</v>
      </c>
      <c r="J133">
        <v>183.7</v>
      </c>
      <c r="K133">
        <v>0.77181</v>
      </c>
      <c r="L133">
        <v>1.6316000000000001E-5</v>
      </c>
      <c r="M133">
        <v>2.2658000000000001E-2</v>
      </c>
      <c r="N133" t="s">
        <v>238</v>
      </c>
    </row>
    <row r="134" spans="1:14">
      <c r="A134">
        <v>411.63</v>
      </c>
      <c r="B134">
        <v>8</v>
      </c>
      <c r="C134">
        <v>25.120999999999999</v>
      </c>
      <c r="D134">
        <v>3.9808000000000003E-2</v>
      </c>
      <c r="E134">
        <v>50.377000000000002</v>
      </c>
      <c r="F134">
        <v>53.625999999999998</v>
      </c>
      <c r="G134">
        <v>206.49</v>
      </c>
      <c r="H134">
        <v>97.622</v>
      </c>
      <c r="I134">
        <v>108.52</v>
      </c>
      <c r="J134">
        <v>183.2</v>
      </c>
      <c r="K134">
        <v>0.77366000000000001</v>
      </c>
      <c r="L134">
        <v>1.6331999999999999E-5</v>
      </c>
      <c r="M134">
        <v>2.2676000000000002E-2</v>
      </c>
      <c r="N134" t="s">
        <v>238</v>
      </c>
    </row>
    <row r="135" spans="1:14">
      <c r="A135">
        <v>411.63</v>
      </c>
      <c r="B135">
        <v>8.5</v>
      </c>
      <c r="C135">
        <v>26.782</v>
      </c>
      <c r="D135">
        <v>3.7338000000000003E-2</v>
      </c>
      <c r="E135">
        <v>50.345999999999997</v>
      </c>
      <c r="F135">
        <v>53.584000000000003</v>
      </c>
      <c r="G135">
        <v>205.91</v>
      </c>
      <c r="H135">
        <v>97.721999999999994</v>
      </c>
      <c r="I135">
        <v>108.81</v>
      </c>
      <c r="J135">
        <v>182.71</v>
      </c>
      <c r="K135">
        <v>0.77553000000000005</v>
      </c>
      <c r="L135">
        <v>1.6348E-5</v>
      </c>
      <c r="M135">
        <v>2.2695E-2</v>
      </c>
      <c r="N135" t="s">
        <v>238</v>
      </c>
    </row>
    <row r="136" spans="1:14">
      <c r="A136">
        <v>411.63</v>
      </c>
      <c r="B136">
        <v>9</v>
      </c>
      <c r="C136">
        <v>28.456</v>
      </c>
      <c r="D136">
        <v>3.5142E-2</v>
      </c>
      <c r="E136">
        <v>50.314</v>
      </c>
      <c r="F136">
        <v>53.542000000000002</v>
      </c>
      <c r="G136">
        <v>205.36</v>
      </c>
      <c r="H136">
        <v>97.822000000000003</v>
      </c>
      <c r="I136">
        <v>109.1</v>
      </c>
      <c r="J136">
        <v>182.21</v>
      </c>
      <c r="K136">
        <v>0.77739999999999998</v>
      </c>
      <c r="L136">
        <v>1.6364000000000001E-5</v>
      </c>
      <c r="M136">
        <v>2.2714000000000002E-2</v>
      </c>
      <c r="N136" t="s">
        <v>238</v>
      </c>
    </row>
    <row r="137" spans="1:14">
      <c r="A137">
        <v>411.63</v>
      </c>
      <c r="B137">
        <v>9.5</v>
      </c>
      <c r="C137">
        <v>30.141999999999999</v>
      </c>
      <c r="D137">
        <v>3.3175999999999997E-2</v>
      </c>
      <c r="E137">
        <v>50.283000000000001</v>
      </c>
      <c r="F137">
        <v>53.499000000000002</v>
      </c>
      <c r="G137">
        <v>204.83</v>
      </c>
      <c r="H137">
        <v>97.923000000000002</v>
      </c>
      <c r="I137">
        <v>109.4</v>
      </c>
      <c r="J137">
        <v>181.71</v>
      </c>
      <c r="K137">
        <v>0.77929000000000004</v>
      </c>
      <c r="L137">
        <v>1.6381000000000001E-5</v>
      </c>
      <c r="M137">
        <v>2.2734000000000001E-2</v>
      </c>
      <c r="N137" t="s">
        <v>238</v>
      </c>
    </row>
    <row r="138" spans="1:14">
      <c r="A138">
        <v>411.63</v>
      </c>
      <c r="B138">
        <v>10</v>
      </c>
      <c r="C138">
        <v>31.84</v>
      </c>
      <c r="D138">
        <v>3.1406999999999997E-2</v>
      </c>
      <c r="E138">
        <v>50.252000000000002</v>
      </c>
      <c r="F138">
        <v>53.456000000000003</v>
      </c>
      <c r="G138">
        <v>204.33</v>
      </c>
      <c r="H138">
        <v>98.025000000000006</v>
      </c>
      <c r="I138">
        <v>109.71</v>
      </c>
      <c r="J138">
        <v>181.21</v>
      </c>
      <c r="K138">
        <v>0.78119000000000005</v>
      </c>
      <c r="L138">
        <v>1.6399E-5</v>
      </c>
      <c r="M138">
        <v>2.2754E-2</v>
      </c>
      <c r="N138" t="s">
        <v>238</v>
      </c>
    </row>
    <row r="139" spans="1:14">
      <c r="A139">
        <v>449.05</v>
      </c>
      <c r="B139">
        <v>1</v>
      </c>
      <c r="C139">
        <v>2.7450000000000001</v>
      </c>
      <c r="D139">
        <v>0.36430000000000001</v>
      </c>
      <c r="E139">
        <v>54.51</v>
      </c>
      <c r="F139">
        <v>58.226999999999997</v>
      </c>
      <c r="G139">
        <v>234.17</v>
      </c>
      <c r="H139">
        <v>102.14</v>
      </c>
      <c r="I139">
        <v>110.67</v>
      </c>
      <c r="J139">
        <v>198.23</v>
      </c>
      <c r="K139">
        <v>0.57387999999999995</v>
      </c>
      <c r="L139">
        <v>1.7541999999999999E-5</v>
      </c>
      <c r="M139">
        <v>2.5464000000000001E-2</v>
      </c>
      <c r="N139" t="s">
        <v>238</v>
      </c>
    </row>
    <row r="140" spans="1:14">
      <c r="A140">
        <v>449.05</v>
      </c>
      <c r="B140">
        <v>1.5</v>
      </c>
      <c r="C140">
        <v>4.1268000000000002</v>
      </c>
      <c r="D140">
        <v>0.24232000000000001</v>
      </c>
      <c r="E140">
        <v>54.487000000000002</v>
      </c>
      <c r="F140">
        <v>58.195</v>
      </c>
      <c r="G140">
        <v>230.74</v>
      </c>
      <c r="H140">
        <v>102.2</v>
      </c>
      <c r="I140">
        <v>110.84</v>
      </c>
      <c r="J140">
        <v>197.87</v>
      </c>
      <c r="K140">
        <v>0.57469000000000003</v>
      </c>
      <c r="L140">
        <v>1.7555999999999999E-5</v>
      </c>
      <c r="M140">
        <v>2.5475000000000001E-2</v>
      </c>
      <c r="N140" t="s">
        <v>238</v>
      </c>
    </row>
    <row r="141" spans="1:14">
      <c r="A141">
        <v>449.05</v>
      </c>
      <c r="B141">
        <v>2</v>
      </c>
      <c r="C141">
        <v>5.5147000000000004</v>
      </c>
      <c r="D141">
        <v>0.18132999999999999</v>
      </c>
      <c r="E141">
        <v>54.463000000000001</v>
      </c>
      <c r="F141">
        <v>58.162999999999997</v>
      </c>
      <c r="G141">
        <v>228.3</v>
      </c>
      <c r="H141">
        <v>102.27</v>
      </c>
      <c r="I141">
        <v>111.01</v>
      </c>
      <c r="J141">
        <v>197.52</v>
      </c>
      <c r="K141">
        <v>0.57550000000000001</v>
      </c>
      <c r="L141">
        <v>1.7569999999999999E-5</v>
      </c>
      <c r="M141">
        <v>2.5486000000000002E-2</v>
      </c>
      <c r="N141" t="s">
        <v>238</v>
      </c>
    </row>
    <row r="142" spans="1:14">
      <c r="A142">
        <v>449.05</v>
      </c>
      <c r="B142">
        <v>2.5</v>
      </c>
      <c r="C142">
        <v>6.9089999999999998</v>
      </c>
      <c r="D142">
        <v>0.14474000000000001</v>
      </c>
      <c r="E142">
        <v>54.439</v>
      </c>
      <c r="F142">
        <v>58.131</v>
      </c>
      <c r="G142">
        <v>226.39</v>
      </c>
      <c r="H142">
        <v>102.33</v>
      </c>
      <c r="I142">
        <v>111.18</v>
      </c>
      <c r="J142">
        <v>197.16</v>
      </c>
      <c r="K142">
        <v>0.57630999999999999</v>
      </c>
      <c r="L142">
        <v>1.7584999999999999E-5</v>
      </c>
      <c r="M142">
        <v>2.5496999999999999E-2</v>
      </c>
      <c r="N142" t="s">
        <v>238</v>
      </c>
    </row>
    <row r="143" spans="1:14">
      <c r="A143">
        <v>449.05</v>
      </c>
      <c r="B143">
        <v>3</v>
      </c>
      <c r="C143">
        <v>8.3096999999999994</v>
      </c>
      <c r="D143">
        <v>0.12034</v>
      </c>
      <c r="E143">
        <v>54.415999999999997</v>
      </c>
      <c r="F143">
        <v>58.098999999999997</v>
      </c>
      <c r="G143">
        <v>224.82</v>
      </c>
      <c r="H143">
        <v>102.39</v>
      </c>
      <c r="I143">
        <v>111.36</v>
      </c>
      <c r="J143">
        <v>196.81</v>
      </c>
      <c r="K143">
        <v>0.57713000000000003</v>
      </c>
      <c r="L143">
        <v>1.7600000000000001E-5</v>
      </c>
      <c r="M143">
        <v>2.5509E-2</v>
      </c>
      <c r="N143" t="s">
        <v>238</v>
      </c>
    </row>
    <row r="144" spans="1:14">
      <c r="A144">
        <v>449.05</v>
      </c>
      <c r="B144">
        <v>3.5</v>
      </c>
      <c r="C144">
        <v>9.7166999999999994</v>
      </c>
      <c r="D144">
        <v>0.10292</v>
      </c>
      <c r="E144">
        <v>54.392000000000003</v>
      </c>
      <c r="F144">
        <v>58.067</v>
      </c>
      <c r="G144">
        <v>223.49</v>
      </c>
      <c r="H144">
        <v>102.46</v>
      </c>
      <c r="I144">
        <v>111.53</v>
      </c>
      <c r="J144">
        <v>196.45</v>
      </c>
      <c r="K144">
        <v>0.57794000000000001</v>
      </c>
      <c r="L144">
        <v>1.7615E-5</v>
      </c>
      <c r="M144">
        <v>2.5520000000000001E-2</v>
      </c>
      <c r="N144" t="s">
        <v>238</v>
      </c>
    </row>
    <row r="145" spans="1:14">
      <c r="A145">
        <v>449.05</v>
      </c>
      <c r="B145">
        <v>4</v>
      </c>
      <c r="C145">
        <v>11.13</v>
      </c>
      <c r="D145">
        <v>8.9844999999999994E-2</v>
      </c>
      <c r="E145">
        <v>54.368000000000002</v>
      </c>
      <c r="F145">
        <v>58.034999999999997</v>
      </c>
      <c r="G145">
        <v>222.32</v>
      </c>
      <c r="H145">
        <v>102.52</v>
      </c>
      <c r="I145">
        <v>111.71</v>
      </c>
      <c r="J145">
        <v>196.1</v>
      </c>
      <c r="K145">
        <v>0.57876000000000005</v>
      </c>
      <c r="L145">
        <v>1.7629999999999999E-5</v>
      </c>
      <c r="M145">
        <v>2.5533E-2</v>
      </c>
      <c r="N145" t="s">
        <v>238</v>
      </c>
    </row>
    <row r="146" spans="1:14">
      <c r="A146">
        <v>449.05</v>
      </c>
      <c r="B146">
        <v>4.5</v>
      </c>
      <c r="C146">
        <v>12.55</v>
      </c>
      <c r="D146">
        <v>7.9679E-2</v>
      </c>
      <c r="E146">
        <v>54.344000000000001</v>
      </c>
      <c r="F146">
        <v>58.002000000000002</v>
      </c>
      <c r="G146">
        <v>221.29</v>
      </c>
      <c r="H146">
        <v>102.59</v>
      </c>
      <c r="I146">
        <v>111.89</v>
      </c>
      <c r="J146">
        <v>195.74</v>
      </c>
      <c r="K146">
        <v>0.57957000000000003</v>
      </c>
      <c r="L146">
        <v>1.7646E-5</v>
      </c>
      <c r="M146">
        <v>2.5545000000000002E-2</v>
      </c>
      <c r="N146" t="s">
        <v>238</v>
      </c>
    </row>
    <row r="147" spans="1:14">
      <c r="A147">
        <v>449.05</v>
      </c>
      <c r="B147">
        <v>5</v>
      </c>
      <c r="C147">
        <v>13.977</v>
      </c>
      <c r="D147">
        <v>7.1545999999999998E-2</v>
      </c>
      <c r="E147">
        <v>54.32</v>
      </c>
      <c r="F147">
        <v>57.97</v>
      </c>
      <c r="G147">
        <v>220.36</v>
      </c>
      <c r="H147">
        <v>102.65</v>
      </c>
      <c r="I147">
        <v>112.07</v>
      </c>
      <c r="J147">
        <v>195.38</v>
      </c>
      <c r="K147">
        <v>0.58038999999999996</v>
      </c>
      <c r="L147">
        <v>1.7662000000000001E-5</v>
      </c>
      <c r="M147">
        <v>2.5558000000000001E-2</v>
      </c>
      <c r="N147" t="s">
        <v>238</v>
      </c>
    </row>
    <row r="148" spans="1:14">
      <c r="A148">
        <v>449.05</v>
      </c>
      <c r="B148">
        <v>5.5</v>
      </c>
      <c r="C148">
        <v>15.41</v>
      </c>
      <c r="D148">
        <v>6.4891000000000004E-2</v>
      </c>
      <c r="E148">
        <v>54.295999999999999</v>
      </c>
      <c r="F148">
        <v>57.936999999999998</v>
      </c>
      <c r="G148">
        <v>219.52</v>
      </c>
      <c r="H148">
        <v>102.72</v>
      </c>
      <c r="I148">
        <v>112.26</v>
      </c>
      <c r="J148">
        <v>195.03</v>
      </c>
      <c r="K148">
        <v>0.58121</v>
      </c>
      <c r="L148">
        <v>1.7677999999999999E-5</v>
      </c>
      <c r="M148">
        <v>2.5571E-2</v>
      </c>
      <c r="N148" t="s">
        <v>238</v>
      </c>
    </row>
    <row r="149" spans="1:14">
      <c r="A149">
        <v>449.05</v>
      </c>
      <c r="B149">
        <v>6</v>
      </c>
      <c r="C149">
        <v>16.850000000000001</v>
      </c>
      <c r="D149">
        <v>5.9346000000000003E-2</v>
      </c>
      <c r="E149">
        <v>54.271999999999998</v>
      </c>
      <c r="F149">
        <v>57.905000000000001</v>
      </c>
      <c r="G149">
        <v>218.74</v>
      </c>
      <c r="H149">
        <v>102.78</v>
      </c>
      <c r="I149">
        <v>112.44</v>
      </c>
      <c r="J149">
        <v>194.67</v>
      </c>
      <c r="K149">
        <v>0.58201999999999998</v>
      </c>
      <c r="L149">
        <v>1.7694999999999999E-5</v>
      </c>
      <c r="M149">
        <v>2.5583999999999999E-2</v>
      </c>
      <c r="N149" t="s">
        <v>238</v>
      </c>
    </row>
    <row r="150" spans="1:14">
      <c r="A150">
        <v>449.05</v>
      </c>
      <c r="B150">
        <v>6.5</v>
      </c>
      <c r="C150">
        <v>18.297000000000001</v>
      </c>
      <c r="D150">
        <v>5.4653E-2</v>
      </c>
      <c r="E150">
        <v>54.247</v>
      </c>
      <c r="F150">
        <v>57.872</v>
      </c>
      <c r="G150">
        <v>218.02</v>
      </c>
      <c r="H150">
        <v>102.84</v>
      </c>
      <c r="I150">
        <v>112.63</v>
      </c>
      <c r="J150">
        <v>194.31</v>
      </c>
      <c r="K150">
        <v>0.58284000000000002</v>
      </c>
      <c r="L150">
        <v>1.7711999999999999E-5</v>
      </c>
      <c r="M150">
        <v>2.5597999999999999E-2</v>
      </c>
      <c r="N150" t="s">
        <v>238</v>
      </c>
    </row>
    <row r="151" spans="1:14">
      <c r="A151">
        <v>449.05</v>
      </c>
      <c r="B151">
        <v>7</v>
      </c>
      <c r="C151">
        <v>19.751000000000001</v>
      </c>
      <c r="D151">
        <v>5.0630000000000001E-2</v>
      </c>
      <c r="E151">
        <v>54.222999999999999</v>
      </c>
      <c r="F151">
        <v>57.838999999999999</v>
      </c>
      <c r="G151">
        <v>217.35</v>
      </c>
      <c r="H151">
        <v>102.91</v>
      </c>
      <c r="I151">
        <v>112.82</v>
      </c>
      <c r="J151">
        <v>193.95</v>
      </c>
      <c r="K151">
        <v>0.58365999999999996</v>
      </c>
      <c r="L151">
        <v>1.7728999999999999E-5</v>
      </c>
      <c r="M151">
        <v>2.5611999999999999E-2</v>
      </c>
      <c r="N151" t="s">
        <v>238</v>
      </c>
    </row>
    <row r="152" spans="1:14">
      <c r="A152">
        <v>449.05</v>
      </c>
      <c r="B152">
        <v>7.5</v>
      </c>
      <c r="C152">
        <v>21.212</v>
      </c>
      <c r="D152">
        <v>4.7143999999999998E-2</v>
      </c>
      <c r="E152">
        <v>54.198</v>
      </c>
      <c r="F152">
        <v>57.805999999999997</v>
      </c>
      <c r="G152">
        <v>216.72</v>
      </c>
      <c r="H152">
        <v>102.97</v>
      </c>
      <c r="I152">
        <v>113.01</v>
      </c>
      <c r="J152">
        <v>193.6</v>
      </c>
      <c r="K152">
        <v>0.58447000000000005</v>
      </c>
      <c r="L152">
        <v>1.7747000000000001E-5</v>
      </c>
      <c r="M152">
        <v>2.5627E-2</v>
      </c>
      <c r="N152" t="s">
        <v>238</v>
      </c>
    </row>
    <row r="153" spans="1:14">
      <c r="A153">
        <v>449.05</v>
      </c>
      <c r="B153">
        <v>8</v>
      </c>
      <c r="C153">
        <v>22.678999999999998</v>
      </c>
      <c r="D153">
        <v>4.4093E-2</v>
      </c>
      <c r="E153">
        <v>54.173999999999999</v>
      </c>
      <c r="F153">
        <v>57.773000000000003</v>
      </c>
      <c r="G153">
        <v>216.13</v>
      </c>
      <c r="H153">
        <v>103.04</v>
      </c>
      <c r="I153">
        <v>113.2</v>
      </c>
      <c r="J153">
        <v>193.24</v>
      </c>
      <c r="K153">
        <v>0.58528999999999998</v>
      </c>
      <c r="L153">
        <v>1.7765E-5</v>
      </c>
      <c r="M153">
        <v>2.5641000000000001E-2</v>
      </c>
      <c r="N153" t="s">
        <v>238</v>
      </c>
    </row>
    <row r="154" spans="1:14">
      <c r="A154">
        <v>449.05</v>
      </c>
      <c r="B154">
        <v>8.5</v>
      </c>
      <c r="C154">
        <v>24.154</v>
      </c>
      <c r="D154">
        <v>4.1401E-2</v>
      </c>
      <c r="E154">
        <v>54.149000000000001</v>
      </c>
      <c r="F154">
        <v>57.74</v>
      </c>
      <c r="G154">
        <v>215.57</v>
      </c>
      <c r="H154">
        <v>103.11</v>
      </c>
      <c r="I154">
        <v>113.4</v>
      </c>
      <c r="J154">
        <v>192.88</v>
      </c>
      <c r="K154">
        <v>0.58611000000000002</v>
      </c>
      <c r="L154">
        <v>1.7782999999999999E-5</v>
      </c>
      <c r="M154">
        <v>2.5656999999999999E-2</v>
      </c>
      <c r="N154" t="s">
        <v>238</v>
      </c>
    </row>
    <row r="155" spans="1:14">
      <c r="A155">
        <v>449.05</v>
      </c>
      <c r="B155">
        <v>9</v>
      </c>
      <c r="C155">
        <v>25.635999999999999</v>
      </c>
      <c r="D155">
        <v>3.9008000000000001E-2</v>
      </c>
      <c r="E155">
        <v>54.125</v>
      </c>
      <c r="F155">
        <v>57.707000000000001</v>
      </c>
      <c r="G155">
        <v>215.04</v>
      </c>
      <c r="H155">
        <v>103.17</v>
      </c>
      <c r="I155">
        <v>113.6</v>
      </c>
      <c r="J155">
        <v>192.52</v>
      </c>
      <c r="K155">
        <v>0.58692</v>
      </c>
      <c r="L155">
        <v>1.7802E-5</v>
      </c>
      <c r="M155">
        <v>2.5672E-2</v>
      </c>
      <c r="N155" t="s">
        <v>238</v>
      </c>
    </row>
    <row r="156" spans="1:14">
      <c r="A156">
        <v>449.05</v>
      </c>
      <c r="B156">
        <v>9.5</v>
      </c>
      <c r="C156">
        <v>27.125</v>
      </c>
      <c r="D156">
        <v>3.6866999999999997E-2</v>
      </c>
      <c r="E156">
        <v>54.1</v>
      </c>
      <c r="F156">
        <v>57.673000000000002</v>
      </c>
      <c r="G156">
        <v>214.53</v>
      </c>
      <c r="H156">
        <v>103.24</v>
      </c>
      <c r="I156">
        <v>113.8</v>
      </c>
      <c r="J156">
        <v>192.16</v>
      </c>
      <c r="K156">
        <v>0.58774000000000004</v>
      </c>
      <c r="L156">
        <v>1.7821000000000001E-5</v>
      </c>
      <c r="M156">
        <v>2.5687999999999999E-2</v>
      </c>
      <c r="N156" t="s">
        <v>238</v>
      </c>
    </row>
    <row r="157" spans="1:14">
      <c r="A157">
        <v>449.05</v>
      </c>
      <c r="B157">
        <v>10</v>
      </c>
      <c r="C157">
        <v>28.620999999999999</v>
      </c>
      <c r="D157">
        <v>3.4939999999999999E-2</v>
      </c>
      <c r="E157">
        <v>54.075000000000003</v>
      </c>
      <c r="F157">
        <v>57.64</v>
      </c>
      <c r="G157">
        <v>214.05</v>
      </c>
      <c r="H157">
        <v>103.3</v>
      </c>
      <c r="I157">
        <v>114</v>
      </c>
      <c r="J157">
        <v>191.8</v>
      </c>
      <c r="K157">
        <v>0.58855000000000002</v>
      </c>
      <c r="L157">
        <v>1.7839999999999999E-5</v>
      </c>
      <c r="M157">
        <v>2.5704000000000001E-2</v>
      </c>
      <c r="N157" t="s">
        <v>238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1BFA4-70BE-4F8A-9C2F-03854866CA16}">
  <dimension ref="A1:N176"/>
  <sheetViews>
    <sheetView workbookViewId="0"/>
  </sheetViews>
  <sheetFormatPr defaultRowHeight="15"/>
  <sheetData>
    <row r="1" spans="1:14">
      <c r="A1" t="s">
        <v>223</v>
      </c>
      <c r="B1" t="s">
        <v>224</v>
      </c>
      <c r="C1" t="s">
        <v>225</v>
      </c>
      <c r="D1" t="s">
        <v>226</v>
      </c>
      <c r="E1" t="s">
        <v>227</v>
      </c>
      <c r="F1" t="s">
        <v>228</v>
      </c>
      <c r="G1" t="s">
        <v>229</v>
      </c>
      <c r="H1" t="s">
        <v>230</v>
      </c>
      <c r="I1" t="s">
        <v>231</v>
      </c>
      <c r="J1" t="s">
        <v>232</v>
      </c>
      <c r="K1" t="s">
        <v>233</v>
      </c>
      <c r="L1" t="s">
        <v>234</v>
      </c>
      <c r="M1" t="s">
        <v>235</v>
      </c>
      <c r="N1" t="s">
        <v>236</v>
      </c>
    </row>
    <row r="2" spans="1:14">
      <c r="A2">
        <v>203.5</v>
      </c>
      <c r="B2">
        <v>1</v>
      </c>
      <c r="C2">
        <v>1588.9</v>
      </c>
      <c r="D2">
        <v>6.2936000000000003E-4</v>
      </c>
      <c r="E2">
        <v>14.367000000000001</v>
      </c>
      <c r="F2">
        <v>14.374000000000001</v>
      </c>
      <c r="G2">
        <v>79.668999999999997</v>
      </c>
      <c r="H2">
        <v>84.778999999999996</v>
      </c>
      <c r="I2">
        <v>128.91999999999999</v>
      </c>
      <c r="J2">
        <v>777.32</v>
      </c>
      <c r="K2">
        <v>-3.3166000000000001E-2</v>
      </c>
      <c r="L2">
        <v>5.9192999999999995E-4</v>
      </c>
      <c r="M2">
        <v>0.10147</v>
      </c>
      <c r="N2" t="s">
        <v>237</v>
      </c>
    </row>
    <row r="3" spans="1:14">
      <c r="A3">
        <v>203.5</v>
      </c>
      <c r="B3">
        <v>1.5</v>
      </c>
      <c r="C3">
        <v>1589</v>
      </c>
      <c r="D3">
        <v>6.2931E-4</v>
      </c>
      <c r="E3">
        <v>14.365</v>
      </c>
      <c r="F3">
        <v>14.377000000000001</v>
      </c>
      <c r="G3">
        <v>79.661000000000001</v>
      </c>
      <c r="H3">
        <v>84.778999999999996</v>
      </c>
      <c r="I3">
        <v>128.9</v>
      </c>
      <c r="J3">
        <v>777.62</v>
      </c>
      <c r="K3">
        <v>-3.3180000000000001E-2</v>
      </c>
      <c r="L3">
        <v>5.9230999999999997E-4</v>
      </c>
      <c r="M3">
        <v>0.10149</v>
      </c>
      <c r="N3" t="s">
        <v>237</v>
      </c>
    </row>
    <row r="4" spans="1:14">
      <c r="A4">
        <v>203.5</v>
      </c>
      <c r="B4">
        <v>2</v>
      </c>
      <c r="C4">
        <v>1589.2</v>
      </c>
      <c r="D4">
        <v>6.2925999999999998E-4</v>
      </c>
      <c r="E4">
        <v>14.364000000000001</v>
      </c>
      <c r="F4">
        <v>14.379</v>
      </c>
      <c r="G4">
        <v>79.653000000000006</v>
      </c>
      <c r="H4">
        <v>84.778999999999996</v>
      </c>
      <c r="I4">
        <v>128.88999999999999</v>
      </c>
      <c r="J4">
        <v>777.91</v>
      </c>
      <c r="K4">
        <v>-3.3194000000000001E-2</v>
      </c>
      <c r="L4">
        <v>5.9268999999999999E-4</v>
      </c>
      <c r="M4">
        <v>0.10151</v>
      </c>
      <c r="N4" t="s">
        <v>237</v>
      </c>
    </row>
    <row r="5" spans="1:14">
      <c r="A5">
        <v>203.5</v>
      </c>
      <c r="B5">
        <v>2.5</v>
      </c>
      <c r="C5">
        <v>1589.3</v>
      </c>
      <c r="D5">
        <v>6.2920999999999995E-4</v>
      </c>
      <c r="E5">
        <v>14.362</v>
      </c>
      <c r="F5">
        <v>14.381</v>
      </c>
      <c r="G5">
        <v>79.644999999999996</v>
      </c>
      <c r="H5">
        <v>84.778999999999996</v>
      </c>
      <c r="I5">
        <v>128.88</v>
      </c>
      <c r="J5">
        <v>778.2</v>
      </c>
      <c r="K5">
        <v>-3.3208000000000001E-2</v>
      </c>
      <c r="L5">
        <v>5.9307000000000001E-4</v>
      </c>
      <c r="M5">
        <v>0.10154000000000001</v>
      </c>
      <c r="N5" t="s">
        <v>237</v>
      </c>
    </row>
    <row r="6" spans="1:14">
      <c r="A6">
        <v>203.5</v>
      </c>
      <c r="B6">
        <v>3</v>
      </c>
      <c r="C6">
        <v>1589.4</v>
      </c>
      <c r="D6">
        <v>6.2916999999999997E-4</v>
      </c>
      <c r="E6">
        <v>14.36</v>
      </c>
      <c r="F6">
        <v>14.382999999999999</v>
      </c>
      <c r="G6">
        <v>79.637</v>
      </c>
      <c r="H6">
        <v>84.778999999999996</v>
      </c>
      <c r="I6">
        <v>128.87</v>
      </c>
      <c r="J6">
        <v>778.49</v>
      </c>
      <c r="K6">
        <v>-3.3222000000000002E-2</v>
      </c>
      <c r="L6">
        <v>5.9343999999999998E-4</v>
      </c>
      <c r="M6">
        <v>0.10156</v>
      </c>
      <c r="N6" t="s">
        <v>237</v>
      </c>
    </row>
    <row r="7" spans="1:14">
      <c r="A7">
        <v>203.5</v>
      </c>
      <c r="B7">
        <v>3.5</v>
      </c>
      <c r="C7">
        <v>1589.5</v>
      </c>
      <c r="D7">
        <v>6.2912000000000005E-4</v>
      </c>
      <c r="E7">
        <v>14.359</v>
      </c>
      <c r="F7">
        <v>14.385</v>
      </c>
      <c r="G7">
        <v>79.629000000000005</v>
      </c>
      <c r="H7">
        <v>84.778999999999996</v>
      </c>
      <c r="I7">
        <v>128.86000000000001</v>
      </c>
      <c r="J7">
        <v>778.79</v>
      </c>
      <c r="K7">
        <v>-3.3236000000000002E-2</v>
      </c>
      <c r="L7">
        <v>5.9382E-4</v>
      </c>
      <c r="M7">
        <v>0.10158</v>
      </c>
      <c r="N7" t="s">
        <v>237</v>
      </c>
    </row>
    <row r="8" spans="1:14">
      <c r="A8">
        <v>203.5</v>
      </c>
      <c r="B8">
        <v>4</v>
      </c>
      <c r="C8">
        <v>1589.7</v>
      </c>
      <c r="D8">
        <v>6.2907000000000002E-4</v>
      </c>
      <c r="E8">
        <v>14.356999999999999</v>
      </c>
      <c r="F8">
        <v>14.387</v>
      </c>
      <c r="G8">
        <v>79.620999999999995</v>
      </c>
      <c r="H8">
        <v>84.778999999999996</v>
      </c>
      <c r="I8">
        <v>128.85</v>
      </c>
      <c r="J8">
        <v>779.08</v>
      </c>
      <c r="K8">
        <v>-3.3250000000000002E-2</v>
      </c>
      <c r="L8">
        <v>5.9420000000000002E-4</v>
      </c>
      <c r="M8">
        <v>0.10161000000000001</v>
      </c>
      <c r="N8" t="s">
        <v>237</v>
      </c>
    </row>
    <row r="9" spans="1:14">
      <c r="A9">
        <v>203.5</v>
      </c>
      <c r="B9">
        <v>4.5</v>
      </c>
      <c r="C9">
        <v>1589.8</v>
      </c>
      <c r="D9">
        <v>6.2901999999999999E-4</v>
      </c>
      <c r="E9">
        <v>14.355</v>
      </c>
      <c r="F9">
        <v>14.388999999999999</v>
      </c>
      <c r="G9">
        <v>79.613</v>
      </c>
      <c r="H9">
        <v>84.778999999999996</v>
      </c>
      <c r="I9">
        <v>128.84</v>
      </c>
      <c r="J9">
        <v>779.37</v>
      </c>
      <c r="K9">
        <v>-3.3264000000000002E-2</v>
      </c>
      <c r="L9">
        <v>5.9456999999999999E-4</v>
      </c>
      <c r="M9">
        <v>0.10163</v>
      </c>
      <c r="N9" t="s">
        <v>237</v>
      </c>
    </row>
    <row r="10" spans="1:14">
      <c r="A10">
        <v>203.5</v>
      </c>
      <c r="B10">
        <v>5</v>
      </c>
      <c r="C10">
        <v>1589.9</v>
      </c>
      <c r="D10">
        <v>6.2896999999999996E-4</v>
      </c>
      <c r="E10">
        <v>14.353999999999999</v>
      </c>
      <c r="F10">
        <v>14.391</v>
      </c>
      <c r="G10">
        <v>79.605000000000004</v>
      </c>
      <c r="H10">
        <v>84.778999999999996</v>
      </c>
      <c r="I10">
        <v>128.83000000000001</v>
      </c>
      <c r="J10">
        <v>779.66</v>
      </c>
      <c r="K10">
        <v>-3.3277000000000001E-2</v>
      </c>
      <c r="L10">
        <v>5.9495000000000001E-4</v>
      </c>
      <c r="M10">
        <v>0.10165</v>
      </c>
      <c r="N10" t="s">
        <v>237</v>
      </c>
    </row>
    <row r="11" spans="1:14">
      <c r="A11">
        <v>203.5</v>
      </c>
      <c r="B11">
        <v>5.5</v>
      </c>
      <c r="C11">
        <v>1590</v>
      </c>
      <c r="D11">
        <v>6.2892000000000004E-4</v>
      </c>
      <c r="E11">
        <v>14.352</v>
      </c>
      <c r="F11">
        <v>14.394</v>
      </c>
      <c r="G11">
        <v>79.596999999999994</v>
      </c>
      <c r="H11">
        <v>84.778999999999996</v>
      </c>
      <c r="I11">
        <v>128.82</v>
      </c>
      <c r="J11">
        <v>779.95</v>
      </c>
      <c r="K11">
        <v>-3.3291000000000001E-2</v>
      </c>
      <c r="L11">
        <v>5.9533000000000003E-4</v>
      </c>
      <c r="M11">
        <v>0.10168000000000001</v>
      </c>
      <c r="N11" t="s">
        <v>237</v>
      </c>
    </row>
    <row r="12" spans="1:14">
      <c r="A12">
        <v>203.5</v>
      </c>
      <c r="B12">
        <v>6</v>
      </c>
      <c r="C12">
        <v>1590.2</v>
      </c>
      <c r="D12">
        <v>6.2887000000000001E-4</v>
      </c>
      <c r="E12">
        <v>14.35</v>
      </c>
      <c r="F12">
        <v>14.396000000000001</v>
      </c>
      <c r="G12">
        <v>79.588999999999999</v>
      </c>
      <c r="H12">
        <v>84.778000000000006</v>
      </c>
      <c r="I12">
        <v>128.81</v>
      </c>
      <c r="J12">
        <v>780.24</v>
      </c>
      <c r="K12">
        <v>-3.3305000000000001E-2</v>
      </c>
      <c r="L12">
        <v>5.9570999999999995E-4</v>
      </c>
      <c r="M12">
        <v>0.1017</v>
      </c>
      <c r="N12" t="s">
        <v>237</v>
      </c>
    </row>
    <row r="13" spans="1:14">
      <c r="A13">
        <v>203.5</v>
      </c>
      <c r="B13">
        <v>6.5</v>
      </c>
      <c r="C13">
        <v>1590.3</v>
      </c>
      <c r="D13">
        <v>6.2881999999999999E-4</v>
      </c>
      <c r="E13">
        <v>14.349</v>
      </c>
      <c r="F13">
        <v>14.398</v>
      </c>
      <c r="G13">
        <v>79.581000000000003</v>
      </c>
      <c r="H13">
        <v>84.778000000000006</v>
      </c>
      <c r="I13">
        <v>128.80000000000001</v>
      </c>
      <c r="J13">
        <v>780.53</v>
      </c>
      <c r="K13">
        <v>-3.3318E-2</v>
      </c>
      <c r="L13">
        <v>5.9608000000000003E-4</v>
      </c>
      <c r="M13">
        <v>0.10172</v>
      </c>
      <c r="N13" t="s">
        <v>237</v>
      </c>
    </row>
    <row r="14" spans="1:14">
      <c r="A14">
        <v>203.5</v>
      </c>
      <c r="B14">
        <v>7</v>
      </c>
      <c r="C14">
        <v>1590.4</v>
      </c>
      <c r="D14">
        <v>6.2876999999999996E-4</v>
      </c>
      <c r="E14">
        <v>14.347</v>
      </c>
      <c r="F14">
        <v>14.4</v>
      </c>
      <c r="G14">
        <v>79.572999999999993</v>
      </c>
      <c r="H14">
        <v>84.778000000000006</v>
      </c>
      <c r="I14">
        <v>128.79</v>
      </c>
      <c r="J14">
        <v>780.82</v>
      </c>
      <c r="K14">
        <v>-3.3332000000000001E-2</v>
      </c>
      <c r="L14">
        <v>5.9646000000000005E-4</v>
      </c>
      <c r="M14">
        <v>0.10174999999999999</v>
      </c>
      <c r="N14" t="s">
        <v>237</v>
      </c>
    </row>
    <row r="15" spans="1:14">
      <c r="A15">
        <v>203.5</v>
      </c>
      <c r="B15">
        <v>7.5</v>
      </c>
      <c r="C15">
        <v>1590.5</v>
      </c>
      <c r="D15">
        <v>6.2872000000000004E-4</v>
      </c>
      <c r="E15">
        <v>14.346</v>
      </c>
      <c r="F15">
        <v>14.401999999999999</v>
      </c>
      <c r="G15">
        <v>79.564999999999998</v>
      </c>
      <c r="H15">
        <v>84.778000000000006</v>
      </c>
      <c r="I15">
        <v>128.77000000000001</v>
      </c>
      <c r="J15">
        <v>781.11</v>
      </c>
      <c r="K15">
        <v>-3.3346000000000001E-2</v>
      </c>
      <c r="L15">
        <v>5.9683999999999996E-4</v>
      </c>
      <c r="M15">
        <v>0.10177</v>
      </c>
      <c r="N15" t="s">
        <v>237</v>
      </c>
    </row>
    <row r="16" spans="1:14">
      <c r="A16">
        <v>203.5</v>
      </c>
      <c r="B16">
        <v>8</v>
      </c>
      <c r="C16">
        <v>1590.7</v>
      </c>
      <c r="D16">
        <v>6.2867000000000001E-4</v>
      </c>
      <c r="E16">
        <v>14.343999999999999</v>
      </c>
      <c r="F16">
        <v>14.404</v>
      </c>
      <c r="G16">
        <v>79.557000000000002</v>
      </c>
      <c r="H16">
        <v>84.778000000000006</v>
      </c>
      <c r="I16">
        <v>128.76</v>
      </c>
      <c r="J16">
        <v>781.4</v>
      </c>
      <c r="K16">
        <v>-3.3359E-2</v>
      </c>
      <c r="L16">
        <v>5.9721999999999998E-4</v>
      </c>
      <c r="M16">
        <v>0.10179000000000001</v>
      </c>
      <c r="N16" t="s">
        <v>237</v>
      </c>
    </row>
    <row r="17" spans="1:14">
      <c r="A17">
        <v>203.5</v>
      </c>
      <c r="B17">
        <v>8.5</v>
      </c>
      <c r="C17">
        <v>1590.8</v>
      </c>
      <c r="D17">
        <v>6.2861999999999998E-4</v>
      </c>
      <c r="E17">
        <v>14.342000000000001</v>
      </c>
      <c r="F17">
        <v>14.407</v>
      </c>
      <c r="G17">
        <v>79.549000000000007</v>
      </c>
      <c r="H17">
        <v>84.778000000000006</v>
      </c>
      <c r="I17">
        <v>128.75</v>
      </c>
      <c r="J17">
        <v>781.69</v>
      </c>
      <c r="K17">
        <v>-3.3373E-2</v>
      </c>
      <c r="L17">
        <v>5.9758999999999995E-4</v>
      </c>
      <c r="M17">
        <v>0.10181999999999999</v>
      </c>
      <c r="N17" t="s">
        <v>237</v>
      </c>
    </row>
    <row r="18" spans="1:14">
      <c r="A18">
        <v>203.5</v>
      </c>
      <c r="B18">
        <v>9</v>
      </c>
      <c r="C18">
        <v>1590.9</v>
      </c>
      <c r="D18">
        <v>6.2856999999999995E-4</v>
      </c>
      <c r="E18">
        <v>14.340999999999999</v>
      </c>
      <c r="F18">
        <v>14.409000000000001</v>
      </c>
      <c r="G18">
        <v>79.540999999999997</v>
      </c>
      <c r="H18">
        <v>84.778000000000006</v>
      </c>
      <c r="I18">
        <v>128.74</v>
      </c>
      <c r="J18">
        <v>781.98</v>
      </c>
      <c r="K18">
        <v>-3.3387E-2</v>
      </c>
      <c r="L18">
        <v>5.9796999999999997E-4</v>
      </c>
      <c r="M18">
        <v>0.10184</v>
      </c>
      <c r="N18" t="s">
        <v>237</v>
      </c>
    </row>
    <row r="19" spans="1:14">
      <c r="A19">
        <v>203.5</v>
      </c>
      <c r="B19">
        <v>9.5</v>
      </c>
      <c r="C19">
        <v>1591</v>
      </c>
      <c r="D19">
        <v>6.2852000000000003E-4</v>
      </c>
      <c r="E19">
        <v>14.339</v>
      </c>
      <c r="F19">
        <v>14.411</v>
      </c>
      <c r="G19">
        <v>79.533000000000001</v>
      </c>
      <c r="H19">
        <v>84.778000000000006</v>
      </c>
      <c r="I19">
        <v>128.72999999999999</v>
      </c>
      <c r="J19">
        <v>782.27</v>
      </c>
      <c r="K19">
        <v>-3.3399999999999999E-2</v>
      </c>
      <c r="L19">
        <v>5.9834999999999999E-4</v>
      </c>
      <c r="M19">
        <v>0.10186000000000001</v>
      </c>
      <c r="N19" t="s">
        <v>237</v>
      </c>
    </row>
    <row r="20" spans="1:14">
      <c r="A20">
        <v>203.5</v>
      </c>
      <c r="B20">
        <v>10</v>
      </c>
      <c r="C20">
        <v>1591.2</v>
      </c>
      <c r="D20">
        <v>6.2848000000000005E-4</v>
      </c>
      <c r="E20">
        <v>14.337999999999999</v>
      </c>
      <c r="F20">
        <v>14.413</v>
      </c>
      <c r="G20">
        <v>79.525000000000006</v>
      </c>
      <c r="H20">
        <v>84.778000000000006</v>
      </c>
      <c r="I20">
        <v>128.72</v>
      </c>
      <c r="J20">
        <v>782.55</v>
      </c>
      <c r="K20">
        <v>-3.3413999999999999E-2</v>
      </c>
      <c r="L20">
        <v>5.9873000000000001E-4</v>
      </c>
      <c r="M20">
        <v>0.10188999999999999</v>
      </c>
      <c r="N20" t="s">
        <v>237</v>
      </c>
    </row>
    <row r="21" spans="1:14">
      <c r="A21">
        <v>237.42</v>
      </c>
      <c r="B21">
        <v>1</v>
      </c>
      <c r="C21">
        <v>6.2972999999999999</v>
      </c>
      <c r="D21">
        <v>0.1588</v>
      </c>
      <c r="E21">
        <v>36.042000000000002</v>
      </c>
      <c r="F21">
        <v>37.948</v>
      </c>
      <c r="G21">
        <v>185.03</v>
      </c>
      <c r="H21">
        <v>75.412000000000006</v>
      </c>
      <c r="I21">
        <v>85.376000000000005</v>
      </c>
      <c r="J21">
        <v>131.66999999999999</v>
      </c>
      <c r="K21">
        <v>3.0038</v>
      </c>
      <c r="L21">
        <v>1.028E-5</v>
      </c>
      <c r="M21">
        <v>9.6042000000000002E-3</v>
      </c>
      <c r="N21" t="s">
        <v>238</v>
      </c>
    </row>
    <row r="22" spans="1:14">
      <c r="A22">
        <v>237.42</v>
      </c>
      <c r="B22">
        <v>1.5</v>
      </c>
      <c r="C22">
        <v>9.6273999999999997</v>
      </c>
      <c r="D22">
        <v>0.10387</v>
      </c>
      <c r="E22">
        <v>35.947000000000003</v>
      </c>
      <c r="F22">
        <v>37.817</v>
      </c>
      <c r="G22">
        <v>181.25</v>
      </c>
      <c r="H22">
        <v>76.174999999999997</v>
      </c>
      <c r="I22">
        <v>87.138000000000005</v>
      </c>
      <c r="J22">
        <v>129.75</v>
      </c>
      <c r="K22">
        <v>3.06</v>
      </c>
      <c r="L22">
        <v>1.0254999999999999E-5</v>
      </c>
      <c r="M22">
        <v>9.6159999999999995E-3</v>
      </c>
      <c r="N22" t="s">
        <v>238</v>
      </c>
    </row>
    <row r="23" spans="1:14">
      <c r="A23">
        <v>237.42</v>
      </c>
      <c r="B23">
        <v>1.7914000000000001</v>
      </c>
      <c r="C23">
        <v>11.632</v>
      </c>
      <c r="D23">
        <v>8.5969000000000004E-2</v>
      </c>
      <c r="E23">
        <v>35.89</v>
      </c>
      <c r="F23">
        <v>37.738999999999997</v>
      </c>
      <c r="G23">
        <v>179.53</v>
      </c>
      <c r="H23">
        <v>76.635999999999996</v>
      </c>
      <c r="I23">
        <v>88.245000000000005</v>
      </c>
      <c r="J23">
        <v>128.58000000000001</v>
      </c>
      <c r="K23">
        <v>3.0949</v>
      </c>
      <c r="L23">
        <v>1.0241000000000001E-5</v>
      </c>
      <c r="M23">
        <v>9.6252999999999998E-3</v>
      </c>
      <c r="N23" t="s">
        <v>238</v>
      </c>
    </row>
    <row r="24" spans="1:14">
      <c r="A24">
        <v>237.42</v>
      </c>
      <c r="B24">
        <v>1.7914000000000001</v>
      </c>
      <c r="C24">
        <v>1468</v>
      </c>
      <c r="D24">
        <v>6.8117999999999998E-4</v>
      </c>
      <c r="E24">
        <v>18.864999999999998</v>
      </c>
      <c r="F24">
        <v>18.88</v>
      </c>
      <c r="G24">
        <v>100.1</v>
      </c>
      <c r="H24">
        <v>89.578999999999994</v>
      </c>
      <c r="I24">
        <v>137.1</v>
      </c>
      <c r="J24">
        <v>616.02</v>
      </c>
      <c r="K24">
        <v>-2.2915000000000001E-2</v>
      </c>
      <c r="L24">
        <v>3.4018999999999998E-4</v>
      </c>
      <c r="M24">
        <v>8.5615999999999998E-2</v>
      </c>
      <c r="N24" t="s">
        <v>237</v>
      </c>
    </row>
    <row r="25" spans="1:14">
      <c r="A25">
        <v>237.42</v>
      </c>
      <c r="B25">
        <v>2</v>
      </c>
      <c r="C25">
        <v>1468.1</v>
      </c>
      <c r="D25">
        <v>6.8114E-4</v>
      </c>
      <c r="E25">
        <v>18.864000000000001</v>
      </c>
      <c r="F25">
        <v>18.881</v>
      </c>
      <c r="G25">
        <v>100.1</v>
      </c>
      <c r="H25">
        <v>89.578000000000003</v>
      </c>
      <c r="I25">
        <v>137.09</v>
      </c>
      <c r="J25">
        <v>616.19000000000005</v>
      </c>
      <c r="K25">
        <v>-2.2931E-2</v>
      </c>
      <c r="L25">
        <v>3.4029999999999998E-4</v>
      </c>
      <c r="M25">
        <v>8.5628999999999997E-2</v>
      </c>
      <c r="N25" t="s">
        <v>237</v>
      </c>
    </row>
    <row r="26" spans="1:14">
      <c r="A26">
        <v>237.42</v>
      </c>
      <c r="B26">
        <v>2.5</v>
      </c>
      <c r="C26">
        <v>1468.3</v>
      </c>
      <c r="D26">
        <v>6.8104999999999999E-4</v>
      </c>
      <c r="E26">
        <v>18.861999999999998</v>
      </c>
      <c r="F26">
        <v>18.882000000000001</v>
      </c>
      <c r="G26">
        <v>100.09</v>
      </c>
      <c r="H26">
        <v>89.575999999999993</v>
      </c>
      <c r="I26">
        <v>137.06</v>
      </c>
      <c r="J26">
        <v>616.6</v>
      </c>
      <c r="K26">
        <v>-2.2967999999999999E-2</v>
      </c>
      <c r="L26">
        <v>3.4057E-4</v>
      </c>
      <c r="M26">
        <v>8.566E-2</v>
      </c>
      <c r="N26" t="s">
        <v>237</v>
      </c>
    </row>
    <row r="27" spans="1:14">
      <c r="A27">
        <v>237.42</v>
      </c>
      <c r="B27">
        <v>3</v>
      </c>
      <c r="C27">
        <v>1468.5</v>
      </c>
      <c r="D27">
        <v>6.8095000000000004E-4</v>
      </c>
      <c r="E27">
        <v>18.859000000000002</v>
      </c>
      <c r="F27">
        <v>18.884</v>
      </c>
      <c r="G27">
        <v>100.08</v>
      </c>
      <c r="H27">
        <v>89.572999999999993</v>
      </c>
      <c r="I27">
        <v>137.04</v>
      </c>
      <c r="J27">
        <v>617.01</v>
      </c>
      <c r="K27">
        <v>-2.3004E-2</v>
      </c>
      <c r="L27">
        <v>3.4082999999999997E-4</v>
      </c>
      <c r="M27">
        <v>8.5691000000000003E-2</v>
      </c>
      <c r="N27" t="s">
        <v>237</v>
      </c>
    </row>
    <row r="28" spans="1:14">
      <c r="A28">
        <v>237.42</v>
      </c>
      <c r="B28">
        <v>3.5</v>
      </c>
      <c r="C28">
        <v>1468.7</v>
      </c>
      <c r="D28">
        <v>6.8086000000000004E-4</v>
      </c>
      <c r="E28">
        <v>18.856999999999999</v>
      </c>
      <c r="F28">
        <v>18.885000000000002</v>
      </c>
      <c r="G28">
        <v>100.07</v>
      </c>
      <c r="H28">
        <v>89.570999999999998</v>
      </c>
      <c r="I28">
        <v>137.01</v>
      </c>
      <c r="J28">
        <v>617.41</v>
      </c>
      <c r="K28">
        <v>-2.3040999999999999E-2</v>
      </c>
      <c r="L28">
        <v>3.411E-4</v>
      </c>
      <c r="M28">
        <v>8.5722000000000007E-2</v>
      </c>
      <c r="N28" t="s">
        <v>237</v>
      </c>
    </row>
    <row r="29" spans="1:14">
      <c r="A29">
        <v>237.42</v>
      </c>
      <c r="B29">
        <v>4</v>
      </c>
      <c r="C29">
        <v>1468.9</v>
      </c>
      <c r="D29">
        <v>6.8077000000000003E-4</v>
      </c>
      <c r="E29">
        <v>18.853999999999999</v>
      </c>
      <c r="F29">
        <v>18.887</v>
      </c>
      <c r="G29">
        <v>100.06</v>
      </c>
      <c r="H29">
        <v>89.569000000000003</v>
      </c>
      <c r="I29">
        <v>136.99</v>
      </c>
      <c r="J29">
        <v>617.82000000000005</v>
      </c>
      <c r="K29">
        <v>-2.3077E-2</v>
      </c>
      <c r="L29">
        <v>3.4136000000000002E-4</v>
      </c>
      <c r="M29">
        <v>8.5751999999999995E-2</v>
      </c>
      <c r="N29" t="s">
        <v>237</v>
      </c>
    </row>
    <row r="30" spans="1:14">
      <c r="A30">
        <v>237.42</v>
      </c>
      <c r="B30">
        <v>4.5</v>
      </c>
      <c r="C30">
        <v>1469.1</v>
      </c>
      <c r="D30">
        <v>6.8068000000000002E-4</v>
      </c>
      <c r="E30">
        <v>18.852</v>
      </c>
      <c r="F30">
        <v>18.888999999999999</v>
      </c>
      <c r="G30">
        <v>100.05</v>
      </c>
      <c r="H30">
        <v>89.566000000000003</v>
      </c>
      <c r="I30">
        <v>136.97</v>
      </c>
      <c r="J30">
        <v>618.22</v>
      </c>
      <c r="K30">
        <v>-2.3113999999999999E-2</v>
      </c>
      <c r="L30">
        <v>3.4162E-4</v>
      </c>
      <c r="M30">
        <v>8.5782999999999998E-2</v>
      </c>
      <c r="N30" t="s">
        <v>237</v>
      </c>
    </row>
    <row r="31" spans="1:14">
      <c r="A31">
        <v>237.42</v>
      </c>
      <c r="B31">
        <v>5</v>
      </c>
      <c r="C31">
        <v>1469.3</v>
      </c>
      <c r="D31">
        <v>6.8057999999999997E-4</v>
      </c>
      <c r="E31">
        <v>18.849</v>
      </c>
      <c r="F31">
        <v>18.89</v>
      </c>
      <c r="G31">
        <v>100.03</v>
      </c>
      <c r="H31">
        <v>89.563999999999993</v>
      </c>
      <c r="I31">
        <v>136.94</v>
      </c>
      <c r="J31">
        <v>618.63</v>
      </c>
      <c r="K31">
        <v>-2.315E-2</v>
      </c>
      <c r="L31">
        <v>3.4189000000000002E-4</v>
      </c>
      <c r="M31">
        <v>8.5814000000000001E-2</v>
      </c>
      <c r="N31" t="s">
        <v>237</v>
      </c>
    </row>
    <row r="32" spans="1:14">
      <c r="A32">
        <v>237.42</v>
      </c>
      <c r="B32">
        <v>5.5</v>
      </c>
      <c r="C32">
        <v>1469.5</v>
      </c>
      <c r="D32">
        <v>6.8048999999999996E-4</v>
      </c>
      <c r="E32">
        <v>18.847000000000001</v>
      </c>
      <c r="F32">
        <v>18.891999999999999</v>
      </c>
      <c r="G32">
        <v>100.02</v>
      </c>
      <c r="H32">
        <v>89.561999999999998</v>
      </c>
      <c r="I32">
        <v>136.91999999999999</v>
      </c>
      <c r="J32">
        <v>619.03</v>
      </c>
      <c r="K32">
        <v>-2.3185999999999998E-2</v>
      </c>
      <c r="L32">
        <v>3.4215E-4</v>
      </c>
      <c r="M32">
        <v>8.5844000000000004E-2</v>
      </c>
      <c r="N32" t="s">
        <v>237</v>
      </c>
    </row>
    <row r="33" spans="1:14">
      <c r="A33">
        <v>237.42</v>
      </c>
      <c r="B33">
        <v>6</v>
      </c>
      <c r="C33">
        <v>1469.7</v>
      </c>
      <c r="D33">
        <v>6.8039999999999995E-4</v>
      </c>
      <c r="E33">
        <v>18.844000000000001</v>
      </c>
      <c r="F33">
        <v>18.893000000000001</v>
      </c>
      <c r="G33">
        <v>100.01</v>
      </c>
      <c r="H33">
        <v>89.56</v>
      </c>
      <c r="I33">
        <v>136.88999999999999</v>
      </c>
      <c r="J33">
        <v>619.44000000000005</v>
      </c>
      <c r="K33">
        <v>-2.3222E-2</v>
      </c>
      <c r="L33">
        <v>3.4241000000000002E-4</v>
      </c>
      <c r="M33">
        <v>8.5875000000000007E-2</v>
      </c>
      <c r="N33" t="s">
        <v>237</v>
      </c>
    </row>
    <row r="34" spans="1:14">
      <c r="A34">
        <v>237.42</v>
      </c>
      <c r="B34">
        <v>6.5</v>
      </c>
      <c r="C34">
        <v>1469.9</v>
      </c>
      <c r="D34">
        <v>6.8031000000000005E-4</v>
      </c>
      <c r="E34">
        <v>18.841999999999999</v>
      </c>
      <c r="F34">
        <v>18.895</v>
      </c>
      <c r="G34">
        <v>100</v>
      </c>
      <c r="H34">
        <v>89.558000000000007</v>
      </c>
      <c r="I34">
        <v>136.87</v>
      </c>
      <c r="J34">
        <v>619.84</v>
      </c>
      <c r="K34">
        <v>-2.3258000000000001E-2</v>
      </c>
      <c r="L34">
        <v>3.4267999999999999E-4</v>
      </c>
      <c r="M34">
        <v>8.5904999999999995E-2</v>
      </c>
      <c r="N34" t="s">
        <v>237</v>
      </c>
    </row>
    <row r="35" spans="1:14">
      <c r="A35">
        <v>237.42</v>
      </c>
      <c r="B35">
        <v>7</v>
      </c>
      <c r="C35">
        <v>1470.1</v>
      </c>
      <c r="D35">
        <v>6.8020999999999999E-4</v>
      </c>
      <c r="E35">
        <v>18.838999999999999</v>
      </c>
      <c r="F35">
        <v>18.896000000000001</v>
      </c>
      <c r="G35">
        <v>99.992999999999995</v>
      </c>
      <c r="H35">
        <v>89.555999999999997</v>
      </c>
      <c r="I35">
        <v>136.84</v>
      </c>
      <c r="J35">
        <v>620.24</v>
      </c>
      <c r="K35">
        <v>-2.3293999999999999E-2</v>
      </c>
      <c r="L35">
        <v>3.4294000000000002E-4</v>
      </c>
      <c r="M35">
        <v>8.5935999999999998E-2</v>
      </c>
      <c r="N35" t="s">
        <v>237</v>
      </c>
    </row>
    <row r="36" spans="1:14">
      <c r="A36">
        <v>237.42</v>
      </c>
      <c r="B36">
        <v>7.5</v>
      </c>
      <c r="C36">
        <v>1470.3</v>
      </c>
      <c r="D36">
        <v>6.8011999999999999E-4</v>
      </c>
      <c r="E36">
        <v>18.837</v>
      </c>
      <c r="F36">
        <v>18.898</v>
      </c>
      <c r="G36">
        <v>99.981999999999999</v>
      </c>
      <c r="H36">
        <v>89.552999999999997</v>
      </c>
      <c r="I36">
        <v>136.82</v>
      </c>
      <c r="J36">
        <v>620.64</v>
      </c>
      <c r="K36">
        <v>-2.3328999999999999E-2</v>
      </c>
      <c r="L36">
        <v>3.4319999999999999E-4</v>
      </c>
      <c r="M36">
        <v>8.5966000000000001E-2</v>
      </c>
      <c r="N36" t="s">
        <v>237</v>
      </c>
    </row>
    <row r="37" spans="1:14">
      <c r="A37">
        <v>237.42</v>
      </c>
      <c r="B37">
        <v>8</v>
      </c>
      <c r="C37">
        <v>1470.5</v>
      </c>
      <c r="D37">
        <v>6.8002999999999998E-4</v>
      </c>
      <c r="E37">
        <v>18.834</v>
      </c>
      <c r="F37">
        <v>18.899999999999999</v>
      </c>
      <c r="G37">
        <v>99.971999999999994</v>
      </c>
      <c r="H37">
        <v>89.551000000000002</v>
      </c>
      <c r="I37">
        <v>136.80000000000001</v>
      </c>
      <c r="J37">
        <v>621.04</v>
      </c>
      <c r="K37">
        <v>-2.3365E-2</v>
      </c>
      <c r="L37">
        <v>3.4347000000000002E-4</v>
      </c>
      <c r="M37">
        <v>8.5997000000000004E-2</v>
      </c>
      <c r="N37" t="s">
        <v>237</v>
      </c>
    </row>
    <row r="38" spans="1:14">
      <c r="A38">
        <v>237.42</v>
      </c>
      <c r="B38">
        <v>8.5</v>
      </c>
      <c r="C38">
        <v>1470.7</v>
      </c>
      <c r="D38">
        <v>6.7993999999999997E-4</v>
      </c>
      <c r="E38">
        <v>18.832000000000001</v>
      </c>
      <c r="F38">
        <v>18.901</v>
      </c>
      <c r="G38">
        <v>99.960999999999999</v>
      </c>
      <c r="H38">
        <v>89.549000000000007</v>
      </c>
      <c r="I38">
        <v>136.77000000000001</v>
      </c>
      <c r="J38">
        <v>621.44000000000005</v>
      </c>
      <c r="K38">
        <v>-2.3400000000000001E-2</v>
      </c>
      <c r="L38">
        <v>3.4372999999999999E-4</v>
      </c>
      <c r="M38">
        <v>8.6027000000000006E-2</v>
      </c>
      <c r="N38" t="s">
        <v>237</v>
      </c>
    </row>
    <row r="39" spans="1:14">
      <c r="A39">
        <v>237.42</v>
      </c>
      <c r="B39">
        <v>9</v>
      </c>
      <c r="C39">
        <v>1470.9</v>
      </c>
      <c r="D39">
        <v>6.7984999999999996E-4</v>
      </c>
      <c r="E39">
        <v>18.829000000000001</v>
      </c>
      <c r="F39">
        <v>18.902999999999999</v>
      </c>
      <c r="G39">
        <v>99.950999999999993</v>
      </c>
      <c r="H39">
        <v>89.546999999999997</v>
      </c>
      <c r="I39">
        <v>136.75</v>
      </c>
      <c r="J39">
        <v>621.84</v>
      </c>
      <c r="K39">
        <v>-2.3435999999999998E-2</v>
      </c>
      <c r="L39">
        <v>3.4399000000000002E-4</v>
      </c>
      <c r="M39">
        <v>8.6057999999999996E-2</v>
      </c>
      <c r="N39" t="s">
        <v>237</v>
      </c>
    </row>
    <row r="40" spans="1:14">
      <c r="A40">
        <v>237.42</v>
      </c>
      <c r="B40">
        <v>9.5</v>
      </c>
      <c r="C40">
        <v>1471.1</v>
      </c>
      <c r="D40">
        <v>6.7975999999999996E-4</v>
      </c>
      <c r="E40">
        <v>18.827000000000002</v>
      </c>
      <c r="F40">
        <v>18.904</v>
      </c>
      <c r="G40">
        <v>99.94</v>
      </c>
      <c r="H40">
        <v>89.545000000000002</v>
      </c>
      <c r="I40">
        <v>136.72</v>
      </c>
      <c r="J40">
        <v>622.24</v>
      </c>
      <c r="K40">
        <v>-2.3470999999999999E-2</v>
      </c>
      <c r="L40">
        <v>3.4424999999999999E-4</v>
      </c>
      <c r="M40">
        <v>8.6087999999999998E-2</v>
      </c>
      <c r="N40" t="s">
        <v>237</v>
      </c>
    </row>
    <row r="41" spans="1:14">
      <c r="A41">
        <v>237.42</v>
      </c>
      <c r="B41">
        <v>10</v>
      </c>
      <c r="C41">
        <v>1471.3</v>
      </c>
      <c r="D41">
        <v>6.7966999999999995E-4</v>
      </c>
      <c r="E41">
        <v>18.824999999999999</v>
      </c>
      <c r="F41">
        <v>18.905999999999999</v>
      </c>
      <c r="G41">
        <v>99.93</v>
      </c>
      <c r="H41">
        <v>89.543000000000006</v>
      </c>
      <c r="I41">
        <v>136.69999999999999</v>
      </c>
      <c r="J41">
        <v>622.64</v>
      </c>
      <c r="K41">
        <v>-2.3505999999999999E-2</v>
      </c>
      <c r="L41">
        <v>3.4452000000000002E-4</v>
      </c>
      <c r="M41">
        <v>8.6118E-2</v>
      </c>
      <c r="N41" t="s">
        <v>237</v>
      </c>
    </row>
    <row r="42" spans="1:14">
      <c r="A42">
        <v>271.33999999999997</v>
      </c>
      <c r="B42">
        <v>1</v>
      </c>
      <c r="C42">
        <v>5.4345999999999997</v>
      </c>
      <c r="D42">
        <v>0.18401000000000001</v>
      </c>
      <c r="E42">
        <v>38.726999999999997</v>
      </c>
      <c r="F42">
        <v>40.936</v>
      </c>
      <c r="G42">
        <v>196.79</v>
      </c>
      <c r="H42">
        <v>81.668999999999997</v>
      </c>
      <c r="I42">
        <v>90.924000000000007</v>
      </c>
      <c r="J42">
        <v>141.58000000000001</v>
      </c>
      <c r="K42">
        <v>1.8949</v>
      </c>
      <c r="L42">
        <v>1.1800000000000001E-5</v>
      </c>
      <c r="M42">
        <v>1.2030000000000001E-2</v>
      </c>
      <c r="N42" t="s">
        <v>238</v>
      </c>
    </row>
    <row r="43" spans="1:14">
      <c r="A43">
        <v>271.33999999999997</v>
      </c>
      <c r="B43">
        <v>1.5</v>
      </c>
      <c r="C43">
        <v>8.2433999999999994</v>
      </c>
      <c r="D43">
        <v>0.12131</v>
      </c>
      <c r="E43">
        <v>38.664999999999999</v>
      </c>
      <c r="F43">
        <v>40.848999999999997</v>
      </c>
      <c r="G43">
        <v>193.18</v>
      </c>
      <c r="H43">
        <v>82.072000000000003</v>
      </c>
      <c r="I43">
        <v>91.853999999999999</v>
      </c>
      <c r="J43">
        <v>140.34</v>
      </c>
      <c r="K43">
        <v>1.9176</v>
      </c>
      <c r="L43">
        <v>1.1793999999999999E-5</v>
      </c>
      <c r="M43">
        <v>1.2042000000000001E-2</v>
      </c>
      <c r="N43" t="s">
        <v>238</v>
      </c>
    </row>
    <row r="44" spans="1:14">
      <c r="A44">
        <v>271.33999999999997</v>
      </c>
      <c r="B44">
        <v>2</v>
      </c>
      <c r="C44">
        <v>11.119</v>
      </c>
      <c r="D44">
        <v>8.9939000000000005E-2</v>
      </c>
      <c r="E44">
        <v>38.600999999999999</v>
      </c>
      <c r="F44">
        <v>40.76</v>
      </c>
      <c r="G44">
        <v>190.55</v>
      </c>
      <c r="H44">
        <v>82.483999999999995</v>
      </c>
      <c r="I44">
        <v>92.834000000000003</v>
      </c>
      <c r="J44">
        <v>139.06</v>
      </c>
      <c r="K44">
        <v>1.9412</v>
      </c>
      <c r="L44">
        <v>1.1789E-5</v>
      </c>
      <c r="M44">
        <v>1.2056000000000001E-2</v>
      </c>
      <c r="N44" t="s">
        <v>238</v>
      </c>
    </row>
    <row r="45" spans="1:14">
      <c r="A45">
        <v>271.33999999999997</v>
      </c>
      <c r="B45">
        <v>2.5</v>
      </c>
      <c r="C45">
        <v>14.065</v>
      </c>
      <c r="D45">
        <v>7.1098999999999996E-2</v>
      </c>
      <c r="E45">
        <v>38.534999999999997</v>
      </c>
      <c r="F45">
        <v>40.667999999999999</v>
      </c>
      <c r="G45">
        <v>188.45</v>
      </c>
      <c r="H45">
        <v>82.903999999999996</v>
      </c>
      <c r="I45">
        <v>93.87</v>
      </c>
      <c r="J45">
        <v>137.75</v>
      </c>
      <c r="K45">
        <v>1.9659</v>
      </c>
      <c r="L45">
        <v>1.1785E-5</v>
      </c>
      <c r="M45">
        <v>1.2073E-2</v>
      </c>
      <c r="N45" t="s">
        <v>238</v>
      </c>
    </row>
    <row r="46" spans="1:14">
      <c r="A46">
        <v>271.33999999999997</v>
      </c>
      <c r="B46">
        <v>3</v>
      </c>
      <c r="C46">
        <v>17.088000000000001</v>
      </c>
      <c r="D46">
        <v>5.8521999999999998E-2</v>
      </c>
      <c r="E46">
        <v>38.468000000000004</v>
      </c>
      <c r="F46">
        <v>40.575000000000003</v>
      </c>
      <c r="G46">
        <v>186.68</v>
      </c>
      <c r="H46">
        <v>83.331999999999994</v>
      </c>
      <c r="I46">
        <v>94.966999999999999</v>
      </c>
      <c r="J46">
        <v>136.4</v>
      </c>
      <c r="K46">
        <v>1.9918</v>
      </c>
      <c r="L46">
        <v>1.1782E-5</v>
      </c>
      <c r="M46">
        <v>1.2093E-2</v>
      </c>
      <c r="N46" t="s">
        <v>238</v>
      </c>
    </row>
    <row r="47" spans="1:14">
      <c r="A47">
        <v>271.33999999999997</v>
      </c>
      <c r="B47">
        <v>3.5</v>
      </c>
      <c r="C47">
        <v>20.192</v>
      </c>
      <c r="D47">
        <v>4.9523999999999999E-2</v>
      </c>
      <c r="E47">
        <v>38.399000000000001</v>
      </c>
      <c r="F47">
        <v>40.478999999999999</v>
      </c>
      <c r="G47">
        <v>185.14</v>
      </c>
      <c r="H47">
        <v>83.769000000000005</v>
      </c>
      <c r="I47">
        <v>96.132000000000005</v>
      </c>
      <c r="J47">
        <v>135.01</v>
      </c>
      <c r="K47">
        <v>2.0190000000000001</v>
      </c>
      <c r="L47">
        <v>1.1781E-5</v>
      </c>
      <c r="M47">
        <v>1.2116E-2</v>
      </c>
      <c r="N47" t="s">
        <v>238</v>
      </c>
    </row>
    <row r="48" spans="1:14">
      <c r="A48">
        <v>271.33999999999997</v>
      </c>
      <c r="B48">
        <v>4</v>
      </c>
      <c r="C48">
        <v>23.385999999999999</v>
      </c>
      <c r="D48">
        <v>4.2761E-2</v>
      </c>
      <c r="E48">
        <v>38.328000000000003</v>
      </c>
      <c r="F48">
        <v>40.381</v>
      </c>
      <c r="G48">
        <v>183.76</v>
      </c>
      <c r="H48">
        <v>84.212999999999994</v>
      </c>
      <c r="I48">
        <v>97.372</v>
      </c>
      <c r="J48">
        <v>133.57</v>
      </c>
      <c r="K48">
        <v>2.0476999999999999</v>
      </c>
      <c r="L48">
        <v>1.1781E-5</v>
      </c>
      <c r="M48">
        <v>1.2142999999999999E-2</v>
      </c>
      <c r="N48" t="s">
        <v>238</v>
      </c>
    </row>
    <row r="49" spans="1:14">
      <c r="A49">
        <v>271.33999999999997</v>
      </c>
      <c r="B49">
        <v>4.5</v>
      </c>
      <c r="C49">
        <v>26.675000000000001</v>
      </c>
      <c r="D49">
        <v>3.7488E-2</v>
      </c>
      <c r="E49">
        <v>38.255000000000003</v>
      </c>
      <c r="F49">
        <v>40.28</v>
      </c>
      <c r="G49">
        <v>182.5</v>
      </c>
      <c r="H49">
        <v>84.665000000000006</v>
      </c>
      <c r="I49">
        <v>98.697999999999993</v>
      </c>
      <c r="J49">
        <v>132.09</v>
      </c>
      <c r="K49">
        <v>2.0781000000000001</v>
      </c>
      <c r="L49">
        <v>1.1782E-5</v>
      </c>
      <c r="M49">
        <v>1.2173E-2</v>
      </c>
      <c r="N49" t="s">
        <v>238</v>
      </c>
    </row>
    <row r="50" spans="1:14">
      <c r="A50">
        <v>271.33999999999997</v>
      </c>
      <c r="B50">
        <v>5</v>
      </c>
      <c r="C50">
        <v>30.07</v>
      </c>
      <c r="D50">
        <v>3.3256000000000001E-2</v>
      </c>
      <c r="E50">
        <v>38.18</v>
      </c>
      <c r="F50">
        <v>40.176000000000002</v>
      </c>
      <c r="G50">
        <v>181.34</v>
      </c>
      <c r="H50">
        <v>85.125</v>
      </c>
      <c r="I50">
        <v>100.12</v>
      </c>
      <c r="J50">
        <v>130.56</v>
      </c>
      <c r="K50">
        <v>2.1103999999999998</v>
      </c>
      <c r="L50">
        <v>1.1783999999999999E-5</v>
      </c>
      <c r="M50">
        <v>1.2208999999999999E-2</v>
      </c>
      <c r="N50" t="s">
        <v>238</v>
      </c>
    </row>
    <row r="51" spans="1:14">
      <c r="A51">
        <v>271.33999999999997</v>
      </c>
      <c r="B51">
        <v>5.5</v>
      </c>
      <c r="C51">
        <v>33.579000000000001</v>
      </c>
      <c r="D51">
        <v>2.9780000000000001E-2</v>
      </c>
      <c r="E51">
        <v>38.101999999999997</v>
      </c>
      <c r="F51">
        <v>40.067999999999998</v>
      </c>
      <c r="G51">
        <v>180.25</v>
      </c>
      <c r="H51">
        <v>85.591999999999999</v>
      </c>
      <c r="I51">
        <v>101.65</v>
      </c>
      <c r="J51">
        <v>128.96</v>
      </c>
      <c r="K51">
        <v>2.1448999999999998</v>
      </c>
      <c r="L51">
        <v>1.1788E-5</v>
      </c>
      <c r="M51">
        <v>1.2251E-2</v>
      </c>
      <c r="N51" t="s">
        <v>238</v>
      </c>
    </row>
    <row r="52" spans="1:14">
      <c r="A52">
        <v>271.33999999999997</v>
      </c>
      <c r="B52">
        <v>6</v>
      </c>
      <c r="C52">
        <v>37.215000000000003</v>
      </c>
      <c r="D52">
        <v>2.6870999999999999E-2</v>
      </c>
      <c r="E52">
        <v>38.021999999999998</v>
      </c>
      <c r="F52">
        <v>39.957000000000001</v>
      </c>
      <c r="G52">
        <v>179.21</v>
      </c>
      <c r="H52">
        <v>86.066000000000003</v>
      </c>
      <c r="I52">
        <v>103.3</v>
      </c>
      <c r="J52">
        <v>127.31</v>
      </c>
      <c r="K52">
        <v>2.1819999999999999</v>
      </c>
      <c r="L52">
        <v>1.1795E-5</v>
      </c>
      <c r="M52">
        <v>1.2298E-2</v>
      </c>
      <c r="N52" t="s">
        <v>238</v>
      </c>
    </row>
    <row r="53" spans="1:14">
      <c r="A53">
        <v>271.33999999999997</v>
      </c>
      <c r="B53">
        <v>6.3295000000000003</v>
      </c>
      <c r="C53">
        <v>39.686</v>
      </c>
      <c r="D53">
        <v>2.5198000000000002E-2</v>
      </c>
      <c r="E53">
        <v>37.968000000000004</v>
      </c>
      <c r="F53">
        <v>39.881999999999998</v>
      </c>
      <c r="G53">
        <v>178.55</v>
      </c>
      <c r="H53">
        <v>86.382000000000005</v>
      </c>
      <c r="I53">
        <v>104.47</v>
      </c>
      <c r="J53">
        <v>126.18</v>
      </c>
      <c r="K53">
        <v>2.2080000000000002</v>
      </c>
      <c r="L53">
        <v>1.1800000000000001E-5</v>
      </c>
      <c r="M53">
        <v>1.2333999999999999E-2</v>
      </c>
      <c r="N53" t="s">
        <v>238</v>
      </c>
    </row>
    <row r="54" spans="1:14">
      <c r="A54">
        <v>271.33999999999997</v>
      </c>
      <c r="B54">
        <v>6.3295000000000003</v>
      </c>
      <c r="C54">
        <v>1328.2</v>
      </c>
      <c r="D54">
        <v>7.5292000000000002E-4</v>
      </c>
      <c r="E54">
        <v>23.675000000000001</v>
      </c>
      <c r="F54">
        <v>23.731999999999999</v>
      </c>
      <c r="G54">
        <v>119.03</v>
      </c>
      <c r="H54">
        <v>95.072999999999993</v>
      </c>
      <c r="I54">
        <v>149.68</v>
      </c>
      <c r="J54">
        <v>456.58</v>
      </c>
      <c r="K54">
        <v>-2.0787000000000002E-3</v>
      </c>
      <c r="L54">
        <v>2.0902E-4</v>
      </c>
      <c r="M54">
        <v>7.0613999999999996E-2</v>
      </c>
      <c r="N54" t="s">
        <v>237</v>
      </c>
    </row>
    <row r="55" spans="1:14">
      <c r="A55">
        <v>271.33999999999997</v>
      </c>
      <c r="B55">
        <v>6.5</v>
      </c>
      <c r="C55">
        <v>1328.3</v>
      </c>
      <c r="D55">
        <v>7.5285E-4</v>
      </c>
      <c r="E55">
        <v>23.672999999999998</v>
      </c>
      <c r="F55">
        <v>23.731999999999999</v>
      </c>
      <c r="G55">
        <v>119.03</v>
      </c>
      <c r="H55">
        <v>95.070999999999998</v>
      </c>
      <c r="I55">
        <v>149.66</v>
      </c>
      <c r="J55">
        <v>456.79</v>
      </c>
      <c r="K55">
        <v>-2.1216999999999998E-3</v>
      </c>
      <c r="L55">
        <v>2.0909999999999999E-4</v>
      </c>
      <c r="M55">
        <v>7.0627999999999996E-2</v>
      </c>
      <c r="N55" t="s">
        <v>237</v>
      </c>
    </row>
    <row r="56" spans="1:14">
      <c r="A56">
        <v>271.33999999999997</v>
      </c>
      <c r="B56">
        <v>7</v>
      </c>
      <c r="C56">
        <v>1328.7</v>
      </c>
      <c r="D56">
        <v>7.5263000000000001E-4</v>
      </c>
      <c r="E56">
        <v>23.669</v>
      </c>
      <c r="F56">
        <v>23.731999999999999</v>
      </c>
      <c r="G56">
        <v>119.01</v>
      </c>
      <c r="H56">
        <v>95.063000000000002</v>
      </c>
      <c r="I56">
        <v>149.58000000000001</v>
      </c>
      <c r="J56">
        <v>457.42</v>
      </c>
      <c r="K56">
        <v>-2.2472999999999998E-3</v>
      </c>
      <c r="L56">
        <v>2.0934999999999999E-4</v>
      </c>
      <c r="M56">
        <v>7.0670999999999998E-2</v>
      </c>
      <c r="N56" t="s">
        <v>237</v>
      </c>
    </row>
    <row r="57" spans="1:14">
      <c r="A57">
        <v>271.33999999999997</v>
      </c>
      <c r="B57">
        <v>7.5</v>
      </c>
      <c r="C57">
        <v>1329</v>
      </c>
      <c r="D57">
        <v>7.5241999999999996E-4</v>
      </c>
      <c r="E57">
        <v>23.664999999999999</v>
      </c>
      <c r="F57">
        <v>23.733000000000001</v>
      </c>
      <c r="G57">
        <v>119</v>
      </c>
      <c r="H57">
        <v>95.055000000000007</v>
      </c>
      <c r="I57">
        <v>149.51</v>
      </c>
      <c r="J57">
        <v>458.04</v>
      </c>
      <c r="K57">
        <v>-2.372E-3</v>
      </c>
      <c r="L57">
        <v>2.096E-4</v>
      </c>
      <c r="M57">
        <v>7.0713999999999999E-2</v>
      </c>
      <c r="N57" t="s">
        <v>237</v>
      </c>
    </row>
    <row r="58" spans="1:14">
      <c r="A58">
        <v>271.33999999999997</v>
      </c>
      <c r="B58">
        <v>8</v>
      </c>
      <c r="C58">
        <v>1329.4</v>
      </c>
      <c r="D58">
        <v>7.5221000000000001E-4</v>
      </c>
      <c r="E58">
        <v>23.661000000000001</v>
      </c>
      <c r="F58">
        <v>23.733000000000001</v>
      </c>
      <c r="G58">
        <v>118.98</v>
      </c>
      <c r="H58">
        <v>95.048000000000002</v>
      </c>
      <c r="I58">
        <v>149.44</v>
      </c>
      <c r="J58">
        <v>458.65</v>
      </c>
      <c r="K58">
        <v>-2.4959000000000001E-3</v>
      </c>
      <c r="L58">
        <v>2.0984000000000001E-4</v>
      </c>
      <c r="M58">
        <v>7.0757E-2</v>
      </c>
      <c r="N58" t="s">
        <v>237</v>
      </c>
    </row>
    <row r="59" spans="1:14">
      <c r="A59">
        <v>271.33999999999997</v>
      </c>
      <c r="B59">
        <v>8.5</v>
      </c>
      <c r="C59">
        <v>1329.8</v>
      </c>
      <c r="D59">
        <v>7.5199999999999996E-4</v>
      </c>
      <c r="E59">
        <v>23.655999999999999</v>
      </c>
      <c r="F59">
        <v>23.733000000000001</v>
      </c>
      <c r="G59">
        <v>118.96</v>
      </c>
      <c r="H59">
        <v>95.04</v>
      </c>
      <c r="I59">
        <v>149.37</v>
      </c>
      <c r="J59">
        <v>459.27</v>
      </c>
      <c r="K59">
        <v>-2.6191000000000001E-3</v>
      </c>
      <c r="L59">
        <v>2.1008999999999999E-4</v>
      </c>
      <c r="M59">
        <v>7.0800000000000002E-2</v>
      </c>
      <c r="N59" t="s">
        <v>237</v>
      </c>
    </row>
    <row r="60" spans="1:14">
      <c r="A60">
        <v>271.33999999999997</v>
      </c>
      <c r="B60">
        <v>9</v>
      </c>
      <c r="C60">
        <v>1330.2</v>
      </c>
      <c r="D60">
        <v>7.5179000000000001E-4</v>
      </c>
      <c r="E60">
        <v>23.652000000000001</v>
      </c>
      <c r="F60">
        <v>23.733000000000001</v>
      </c>
      <c r="G60">
        <v>118.95</v>
      </c>
      <c r="H60">
        <v>95.033000000000001</v>
      </c>
      <c r="I60">
        <v>149.30000000000001</v>
      </c>
      <c r="J60">
        <v>459.88</v>
      </c>
      <c r="K60">
        <v>-2.7414000000000002E-3</v>
      </c>
      <c r="L60">
        <v>2.1033E-4</v>
      </c>
      <c r="M60">
        <v>7.0843000000000003E-2</v>
      </c>
      <c r="N60" t="s">
        <v>237</v>
      </c>
    </row>
    <row r="61" spans="1:14">
      <c r="A61">
        <v>271.33999999999997</v>
      </c>
      <c r="B61">
        <v>9.5</v>
      </c>
      <c r="C61">
        <v>1330.5</v>
      </c>
      <c r="D61">
        <v>7.5157999999999996E-4</v>
      </c>
      <c r="E61">
        <v>23.648</v>
      </c>
      <c r="F61">
        <v>23.733000000000001</v>
      </c>
      <c r="G61">
        <v>118.93</v>
      </c>
      <c r="H61">
        <v>95.025999999999996</v>
      </c>
      <c r="I61">
        <v>149.22999999999999</v>
      </c>
      <c r="J61">
        <v>460.5</v>
      </c>
      <c r="K61">
        <v>-2.8630000000000001E-3</v>
      </c>
      <c r="L61">
        <v>2.1057000000000001E-4</v>
      </c>
      <c r="M61">
        <v>7.0886000000000005E-2</v>
      </c>
      <c r="N61" t="s">
        <v>237</v>
      </c>
    </row>
    <row r="62" spans="1:14">
      <c r="A62">
        <v>271.33999999999997</v>
      </c>
      <c r="B62">
        <v>10</v>
      </c>
      <c r="C62">
        <v>1330.9</v>
      </c>
      <c r="D62">
        <v>7.5137000000000001E-4</v>
      </c>
      <c r="E62">
        <v>23.643000000000001</v>
      </c>
      <c r="F62">
        <v>23.734000000000002</v>
      </c>
      <c r="G62">
        <v>118.92</v>
      </c>
      <c r="H62">
        <v>95.018000000000001</v>
      </c>
      <c r="I62">
        <v>149.16</v>
      </c>
      <c r="J62">
        <v>461.11</v>
      </c>
      <c r="K62">
        <v>-2.9838E-3</v>
      </c>
      <c r="L62">
        <v>2.1081999999999999E-4</v>
      </c>
      <c r="M62">
        <v>7.0928000000000005E-2</v>
      </c>
      <c r="N62" t="s">
        <v>237</v>
      </c>
    </row>
    <row r="63" spans="1:14">
      <c r="A63">
        <v>305.26</v>
      </c>
      <c r="B63">
        <v>1</v>
      </c>
      <c r="C63">
        <v>4.7952000000000004</v>
      </c>
      <c r="D63">
        <v>0.20854</v>
      </c>
      <c r="E63">
        <v>41.616999999999997</v>
      </c>
      <c r="F63">
        <v>44.12</v>
      </c>
      <c r="G63">
        <v>207.84</v>
      </c>
      <c r="H63">
        <v>87.918999999999997</v>
      </c>
      <c r="I63">
        <v>96.828000000000003</v>
      </c>
      <c r="J63">
        <v>150.49</v>
      </c>
      <c r="K63">
        <v>1.2862</v>
      </c>
      <c r="L63">
        <v>1.3264E-5</v>
      </c>
      <c r="M63">
        <v>1.4553E-2</v>
      </c>
      <c r="N63" t="s">
        <v>238</v>
      </c>
    </row>
    <row r="64" spans="1:14">
      <c r="A64">
        <v>305.26</v>
      </c>
      <c r="B64">
        <v>1.5</v>
      </c>
      <c r="C64">
        <v>7.2445000000000004</v>
      </c>
      <c r="D64">
        <v>0.13803000000000001</v>
      </c>
      <c r="E64">
        <v>41.572000000000003</v>
      </c>
      <c r="F64">
        <v>44.057000000000002</v>
      </c>
      <c r="G64">
        <v>204.32</v>
      </c>
      <c r="H64">
        <v>88.152000000000001</v>
      </c>
      <c r="I64">
        <v>97.381</v>
      </c>
      <c r="J64">
        <v>149.62</v>
      </c>
      <c r="K64">
        <v>1.2967</v>
      </c>
      <c r="L64">
        <v>1.3268000000000001E-5</v>
      </c>
      <c r="M64">
        <v>1.4567E-2</v>
      </c>
      <c r="N64" t="s">
        <v>238</v>
      </c>
    </row>
    <row r="65" spans="1:14">
      <c r="A65">
        <v>305.26</v>
      </c>
      <c r="B65">
        <v>2</v>
      </c>
      <c r="C65">
        <v>9.7302</v>
      </c>
      <c r="D65">
        <v>0.10277</v>
      </c>
      <c r="E65">
        <v>41.526000000000003</v>
      </c>
      <c r="F65">
        <v>43.993000000000002</v>
      </c>
      <c r="G65">
        <v>201.78</v>
      </c>
      <c r="H65">
        <v>88.388000000000005</v>
      </c>
      <c r="I65">
        <v>97.953000000000003</v>
      </c>
      <c r="J65">
        <v>148.75</v>
      </c>
      <c r="K65">
        <v>1.3075000000000001</v>
      </c>
      <c r="L65">
        <v>1.3273E-5</v>
      </c>
      <c r="M65">
        <v>1.4581999999999999E-2</v>
      </c>
      <c r="N65" t="s">
        <v>238</v>
      </c>
    </row>
    <row r="66" spans="1:14">
      <c r="A66">
        <v>305.26</v>
      </c>
      <c r="B66">
        <v>2.5</v>
      </c>
      <c r="C66">
        <v>12.254</v>
      </c>
      <c r="D66">
        <v>8.1608E-2</v>
      </c>
      <c r="E66">
        <v>41.48</v>
      </c>
      <c r="F66">
        <v>43.929000000000002</v>
      </c>
      <c r="G66">
        <v>199.77</v>
      </c>
      <c r="H66">
        <v>88.629000000000005</v>
      </c>
      <c r="I66">
        <v>98.546999999999997</v>
      </c>
      <c r="J66">
        <v>147.86000000000001</v>
      </c>
      <c r="K66">
        <v>1.3186</v>
      </c>
      <c r="L66">
        <v>1.3278999999999999E-5</v>
      </c>
      <c r="M66">
        <v>1.4598E-2</v>
      </c>
      <c r="N66" t="s">
        <v>238</v>
      </c>
    </row>
    <row r="67" spans="1:14">
      <c r="A67">
        <v>305.26</v>
      </c>
      <c r="B67">
        <v>3</v>
      </c>
      <c r="C67">
        <v>14.817</v>
      </c>
      <c r="D67">
        <v>6.7491999999999996E-2</v>
      </c>
      <c r="E67">
        <v>41.433</v>
      </c>
      <c r="F67">
        <v>43.863</v>
      </c>
      <c r="G67">
        <v>198.1</v>
      </c>
      <c r="H67">
        <v>88.873000000000005</v>
      </c>
      <c r="I67">
        <v>99.162999999999997</v>
      </c>
      <c r="J67">
        <v>146.96</v>
      </c>
      <c r="K67">
        <v>1.3299000000000001</v>
      </c>
      <c r="L67">
        <v>1.3286E-5</v>
      </c>
      <c r="M67">
        <v>1.4616000000000001E-2</v>
      </c>
      <c r="N67" t="s">
        <v>238</v>
      </c>
    </row>
    <row r="68" spans="1:14">
      <c r="A68">
        <v>305.26</v>
      </c>
      <c r="B68">
        <v>3.5</v>
      </c>
      <c r="C68">
        <v>17.420999999999999</v>
      </c>
      <c r="D68">
        <v>5.7403000000000003E-2</v>
      </c>
      <c r="E68">
        <v>41.386000000000003</v>
      </c>
      <c r="F68">
        <v>43.796999999999997</v>
      </c>
      <c r="G68">
        <v>196.66</v>
      </c>
      <c r="H68">
        <v>89.120999999999995</v>
      </c>
      <c r="I68">
        <v>99.804000000000002</v>
      </c>
      <c r="J68">
        <v>146.04</v>
      </c>
      <c r="K68">
        <v>1.3416999999999999</v>
      </c>
      <c r="L68">
        <v>1.3294E-5</v>
      </c>
      <c r="M68">
        <v>1.4635E-2</v>
      </c>
      <c r="N68" t="s">
        <v>238</v>
      </c>
    </row>
    <row r="69" spans="1:14">
      <c r="A69">
        <v>305.26</v>
      </c>
      <c r="B69">
        <v>4</v>
      </c>
      <c r="C69">
        <v>20.068000000000001</v>
      </c>
      <c r="D69">
        <v>4.9831E-2</v>
      </c>
      <c r="E69">
        <v>41.337000000000003</v>
      </c>
      <c r="F69">
        <v>43.728999999999999</v>
      </c>
      <c r="G69">
        <v>195.38</v>
      </c>
      <c r="H69">
        <v>89.373999999999995</v>
      </c>
      <c r="I69">
        <v>100.47</v>
      </c>
      <c r="J69">
        <v>145.11000000000001</v>
      </c>
      <c r="K69">
        <v>1.3536999999999999</v>
      </c>
      <c r="L69">
        <v>1.3303E-5</v>
      </c>
      <c r="M69">
        <v>1.4656000000000001E-2</v>
      </c>
      <c r="N69" t="s">
        <v>238</v>
      </c>
    </row>
    <row r="70" spans="1:14">
      <c r="A70">
        <v>305.26</v>
      </c>
      <c r="B70">
        <v>4.5</v>
      </c>
      <c r="C70">
        <v>22.76</v>
      </c>
      <c r="D70">
        <v>4.3936999999999997E-2</v>
      </c>
      <c r="E70">
        <v>41.287999999999997</v>
      </c>
      <c r="F70">
        <v>43.661000000000001</v>
      </c>
      <c r="G70">
        <v>194.24</v>
      </c>
      <c r="H70">
        <v>89.631</v>
      </c>
      <c r="I70">
        <v>101.16</v>
      </c>
      <c r="J70">
        <v>144.16999999999999</v>
      </c>
      <c r="K70">
        <v>1.3662000000000001</v>
      </c>
      <c r="L70">
        <v>1.3312999999999999E-5</v>
      </c>
      <c r="M70">
        <v>1.4678999999999999E-2</v>
      </c>
      <c r="N70" t="s">
        <v>238</v>
      </c>
    </row>
    <row r="71" spans="1:14">
      <c r="A71">
        <v>305.26</v>
      </c>
      <c r="B71">
        <v>5</v>
      </c>
      <c r="C71">
        <v>25.498999999999999</v>
      </c>
      <c r="D71">
        <v>3.9217000000000002E-2</v>
      </c>
      <c r="E71">
        <v>41.238</v>
      </c>
      <c r="F71">
        <v>43.591000000000001</v>
      </c>
      <c r="G71">
        <v>193.2</v>
      </c>
      <c r="H71">
        <v>89.893000000000001</v>
      </c>
      <c r="I71">
        <v>101.89</v>
      </c>
      <c r="J71">
        <v>143.21</v>
      </c>
      <c r="K71">
        <v>1.379</v>
      </c>
      <c r="L71">
        <v>1.3324E-5</v>
      </c>
      <c r="M71">
        <v>1.4704E-2</v>
      </c>
      <c r="N71" t="s">
        <v>238</v>
      </c>
    </row>
    <row r="72" spans="1:14">
      <c r="A72">
        <v>305.26</v>
      </c>
      <c r="B72">
        <v>5.5</v>
      </c>
      <c r="C72">
        <v>28.286999999999999</v>
      </c>
      <c r="D72">
        <v>3.5352000000000001E-2</v>
      </c>
      <c r="E72">
        <v>41.186999999999998</v>
      </c>
      <c r="F72">
        <v>43.52</v>
      </c>
      <c r="G72">
        <v>192.23</v>
      </c>
      <c r="H72">
        <v>90.16</v>
      </c>
      <c r="I72">
        <v>102.65</v>
      </c>
      <c r="J72">
        <v>142.22999999999999</v>
      </c>
      <c r="K72">
        <v>1.3923000000000001</v>
      </c>
      <c r="L72">
        <v>1.3335E-5</v>
      </c>
      <c r="M72">
        <v>1.473E-2</v>
      </c>
      <c r="N72" t="s">
        <v>238</v>
      </c>
    </row>
    <row r="73" spans="1:14">
      <c r="A73">
        <v>305.26</v>
      </c>
      <c r="B73">
        <v>6</v>
      </c>
      <c r="C73">
        <v>31.128</v>
      </c>
      <c r="D73">
        <v>3.2126000000000002E-2</v>
      </c>
      <c r="E73">
        <v>41.134999999999998</v>
      </c>
      <c r="F73">
        <v>43.448</v>
      </c>
      <c r="G73">
        <v>191.33</v>
      </c>
      <c r="H73">
        <v>90.432000000000002</v>
      </c>
      <c r="I73">
        <v>103.44</v>
      </c>
      <c r="J73">
        <v>141.22999999999999</v>
      </c>
      <c r="K73">
        <v>1.4059999999999999</v>
      </c>
      <c r="L73">
        <v>1.3349E-5</v>
      </c>
      <c r="M73">
        <v>1.4759E-2</v>
      </c>
      <c r="N73" t="s">
        <v>238</v>
      </c>
    </row>
    <row r="74" spans="1:14">
      <c r="A74">
        <v>305.26</v>
      </c>
      <c r="B74">
        <v>6.5</v>
      </c>
      <c r="C74">
        <v>34.023000000000003</v>
      </c>
      <c r="D74">
        <v>2.9392000000000001E-2</v>
      </c>
      <c r="E74">
        <v>41.082000000000001</v>
      </c>
      <c r="F74">
        <v>43.375</v>
      </c>
      <c r="G74">
        <v>190.49</v>
      </c>
      <c r="H74">
        <v>90.71</v>
      </c>
      <c r="I74">
        <v>104.27</v>
      </c>
      <c r="J74">
        <v>140.22</v>
      </c>
      <c r="K74">
        <v>1.4201999999999999</v>
      </c>
      <c r="L74">
        <v>1.3363000000000001E-5</v>
      </c>
      <c r="M74">
        <v>1.4789999999999999E-2</v>
      </c>
      <c r="N74" t="s">
        <v>238</v>
      </c>
    </row>
    <row r="75" spans="1:14">
      <c r="A75">
        <v>305.26</v>
      </c>
      <c r="B75">
        <v>7</v>
      </c>
      <c r="C75">
        <v>36.975000000000001</v>
      </c>
      <c r="D75">
        <v>2.7045E-2</v>
      </c>
      <c r="E75">
        <v>41.027999999999999</v>
      </c>
      <c r="F75">
        <v>43.3</v>
      </c>
      <c r="G75">
        <v>189.69</v>
      </c>
      <c r="H75">
        <v>90.992999999999995</v>
      </c>
      <c r="I75">
        <v>105.14</v>
      </c>
      <c r="J75">
        <v>139.19</v>
      </c>
      <c r="K75">
        <v>1.4350000000000001</v>
      </c>
      <c r="L75">
        <v>1.3379E-5</v>
      </c>
      <c r="M75">
        <v>1.4824E-2</v>
      </c>
      <c r="N75" t="s">
        <v>238</v>
      </c>
    </row>
    <row r="76" spans="1:14">
      <c r="A76">
        <v>305.26</v>
      </c>
      <c r="B76">
        <v>7.5</v>
      </c>
      <c r="C76">
        <v>39.988</v>
      </c>
      <c r="D76">
        <v>2.5007999999999999E-2</v>
      </c>
      <c r="E76">
        <v>40.972999999999999</v>
      </c>
      <c r="F76">
        <v>43.223999999999997</v>
      </c>
      <c r="G76">
        <v>188.93</v>
      </c>
      <c r="H76">
        <v>91.281999999999996</v>
      </c>
      <c r="I76">
        <v>106.05</v>
      </c>
      <c r="J76">
        <v>138.13999999999999</v>
      </c>
      <c r="K76">
        <v>1.4502999999999999</v>
      </c>
      <c r="L76">
        <v>1.3396E-5</v>
      </c>
      <c r="M76">
        <v>1.486E-2</v>
      </c>
      <c r="N76" t="s">
        <v>238</v>
      </c>
    </row>
    <row r="77" spans="1:14">
      <c r="A77">
        <v>305.26</v>
      </c>
      <c r="B77">
        <v>8</v>
      </c>
      <c r="C77">
        <v>43.064999999999998</v>
      </c>
      <c r="D77">
        <v>2.3220999999999999E-2</v>
      </c>
      <c r="E77">
        <v>40.917000000000002</v>
      </c>
      <c r="F77">
        <v>43.146000000000001</v>
      </c>
      <c r="G77">
        <v>188.2</v>
      </c>
      <c r="H77">
        <v>91.578000000000003</v>
      </c>
      <c r="I77">
        <v>107.02</v>
      </c>
      <c r="J77">
        <v>137.06</v>
      </c>
      <c r="K77">
        <v>1.4661999999999999</v>
      </c>
      <c r="L77">
        <v>1.3414000000000001E-5</v>
      </c>
      <c r="M77">
        <v>1.49E-2</v>
      </c>
      <c r="N77" t="s">
        <v>238</v>
      </c>
    </row>
    <row r="78" spans="1:14">
      <c r="A78">
        <v>305.26</v>
      </c>
      <c r="B78">
        <v>8.5</v>
      </c>
      <c r="C78">
        <v>46.21</v>
      </c>
      <c r="D78">
        <v>2.164E-2</v>
      </c>
      <c r="E78">
        <v>40.859000000000002</v>
      </c>
      <c r="F78">
        <v>43.067</v>
      </c>
      <c r="G78">
        <v>187.5</v>
      </c>
      <c r="H78">
        <v>91.881</v>
      </c>
      <c r="I78">
        <v>108.04</v>
      </c>
      <c r="J78">
        <v>135.97</v>
      </c>
      <c r="K78">
        <v>1.4827999999999999</v>
      </c>
      <c r="L78">
        <v>1.3434E-5</v>
      </c>
      <c r="M78">
        <v>1.4943E-2</v>
      </c>
      <c r="N78" t="s">
        <v>238</v>
      </c>
    </row>
    <row r="79" spans="1:14">
      <c r="A79">
        <v>305.26</v>
      </c>
      <c r="B79">
        <v>9</v>
      </c>
      <c r="C79">
        <v>49.427</v>
      </c>
      <c r="D79">
        <v>2.0232E-2</v>
      </c>
      <c r="E79">
        <v>40.801000000000002</v>
      </c>
      <c r="F79">
        <v>42.985999999999997</v>
      </c>
      <c r="G79">
        <v>186.82</v>
      </c>
      <c r="H79">
        <v>92.191000000000003</v>
      </c>
      <c r="I79">
        <v>109.12</v>
      </c>
      <c r="J79">
        <v>134.85</v>
      </c>
      <c r="K79">
        <v>1.5</v>
      </c>
      <c r="L79">
        <v>1.3456E-5</v>
      </c>
      <c r="M79">
        <v>1.4989000000000001E-2</v>
      </c>
      <c r="N79" t="s">
        <v>238</v>
      </c>
    </row>
    <row r="80" spans="1:14">
      <c r="A80">
        <v>305.26</v>
      </c>
      <c r="B80">
        <v>9.5</v>
      </c>
      <c r="C80">
        <v>52.72</v>
      </c>
      <c r="D80">
        <v>1.8967999999999999E-2</v>
      </c>
      <c r="E80">
        <v>40.741</v>
      </c>
      <c r="F80">
        <v>42.902999999999999</v>
      </c>
      <c r="G80">
        <v>186.17</v>
      </c>
      <c r="H80">
        <v>92.509</v>
      </c>
      <c r="I80">
        <v>110.27</v>
      </c>
      <c r="J80">
        <v>133.71</v>
      </c>
      <c r="K80">
        <v>1.5181</v>
      </c>
      <c r="L80">
        <v>1.348E-5</v>
      </c>
      <c r="M80">
        <v>1.5039E-2</v>
      </c>
      <c r="N80" t="s">
        <v>238</v>
      </c>
    </row>
    <row r="81" spans="1:14">
      <c r="A81">
        <v>305.26</v>
      </c>
      <c r="B81">
        <v>10</v>
      </c>
      <c r="C81">
        <v>56.095999999999997</v>
      </c>
      <c r="D81">
        <v>1.7826999999999999E-2</v>
      </c>
      <c r="E81">
        <v>40.679000000000002</v>
      </c>
      <c r="F81">
        <v>42.819000000000003</v>
      </c>
      <c r="G81">
        <v>185.53</v>
      </c>
      <c r="H81">
        <v>92.834999999999994</v>
      </c>
      <c r="I81">
        <v>111.49</v>
      </c>
      <c r="J81">
        <v>132.54</v>
      </c>
      <c r="K81">
        <v>1.5368999999999999</v>
      </c>
      <c r="L81">
        <v>1.3505E-5</v>
      </c>
      <c r="M81">
        <v>1.5094E-2</v>
      </c>
      <c r="N81" t="s">
        <v>238</v>
      </c>
    </row>
    <row r="82" spans="1:14">
      <c r="A82">
        <v>339.17</v>
      </c>
      <c r="B82">
        <v>1</v>
      </c>
      <c r="C82">
        <v>4.2969999999999997</v>
      </c>
      <c r="D82">
        <v>0.23272000000000001</v>
      </c>
      <c r="E82">
        <v>44.71</v>
      </c>
      <c r="F82">
        <v>47.503</v>
      </c>
      <c r="G82">
        <v>218.34</v>
      </c>
      <c r="H82">
        <v>93.963999999999999</v>
      </c>
      <c r="I82">
        <v>102.68</v>
      </c>
      <c r="J82">
        <v>158.71</v>
      </c>
      <c r="K82">
        <v>0.92398000000000002</v>
      </c>
      <c r="L82">
        <v>1.4673E-5</v>
      </c>
      <c r="M82">
        <v>1.7173000000000001E-2</v>
      </c>
      <c r="N82" t="s">
        <v>238</v>
      </c>
    </row>
    <row r="83" spans="1:14">
      <c r="A83">
        <v>339.17</v>
      </c>
      <c r="B83">
        <v>1.5</v>
      </c>
      <c r="C83">
        <v>6.4768999999999997</v>
      </c>
      <c r="D83">
        <v>0.15439</v>
      </c>
      <c r="E83">
        <v>44.676000000000002</v>
      </c>
      <c r="F83">
        <v>47.456000000000003</v>
      </c>
      <c r="G83">
        <v>214.87</v>
      </c>
      <c r="H83">
        <v>94.105999999999995</v>
      </c>
      <c r="I83">
        <v>103.04</v>
      </c>
      <c r="J83">
        <v>158.08000000000001</v>
      </c>
      <c r="K83">
        <v>0.92903000000000002</v>
      </c>
      <c r="L83">
        <v>1.4683E-5</v>
      </c>
      <c r="M83">
        <v>1.7188999999999999E-2</v>
      </c>
      <c r="N83" t="s">
        <v>238</v>
      </c>
    </row>
    <row r="84" spans="1:14">
      <c r="A84">
        <v>339.17</v>
      </c>
      <c r="B84">
        <v>2</v>
      </c>
      <c r="C84">
        <v>8.6785999999999994</v>
      </c>
      <c r="D84">
        <v>0.11523</v>
      </c>
      <c r="E84">
        <v>44.642000000000003</v>
      </c>
      <c r="F84">
        <v>47.408000000000001</v>
      </c>
      <c r="G84">
        <v>212.38</v>
      </c>
      <c r="H84">
        <v>94.248999999999995</v>
      </c>
      <c r="I84">
        <v>103.4</v>
      </c>
      <c r="J84">
        <v>157.44999999999999</v>
      </c>
      <c r="K84">
        <v>0.93413000000000002</v>
      </c>
      <c r="L84">
        <v>1.4694E-5</v>
      </c>
      <c r="M84">
        <v>1.7205000000000002E-2</v>
      </c>
      <c r="N84" t="s">
        <v>238</v>
      </c>
    </row>
    <row r="85" spans="1:14">
      <c r="A85">
        <v>339.17</v>
      </c>
      <c r="B85">
        <v>2.5</v>
      </c>
      <c r="C85">
        <v>10.903</v>
      </c>
      <c r="D85">
        <v>9.1721999999999998E-2</v>
      </c>
      <c r="E85">
        <v>44.606999999999999</v>
      </c>
      <c r="F85">
        <v>47.359000000000002</v>
      </c>
      <c r="G85">
        <v>210.42</v>
      </c>
      <c r="H85">
        <v>94.394000000000005</v>
      </c>
      <c r="I85">
        <v>103.77</v>
      </c>
      <c r="J85">
        <v>156.82</v>
      </c>
      <c r="K85">
        <v>0.93928999999999996</v>
      </c>
      <c r="L85">
        <v>1.4705000000000001E-5</v>
      </c>
      <c r="M85">
        <v>1.7222999999999999E-2</v>
      </c>
      <c r="N85" t="s">
        <v>238</v>
      </c>
    </row>
    <row r="86" spans="1:14">
      <c r="A86">
        <v>339.17</v>
      </c>
      <c r="B86">
        <v>3</v>
      </c>
      <c r="C86">
        <v>13.148999999999999</v>
      </c>
      <c r="D86">
        <v>7.6050000000000006E-2</v>
      </c>
      <c r="E86">
        <v>44.572000000000003</v>
      </c>
      <c r="F86">
        <v>47.31</v>
      </c>
      <c r="G86">
        <v>208.8</v>
      </c>
      <c r="H86">
        <v>94.540999999999997</v>
      </c>
      <c r="I86">
        <v>104.15</v>
      </c>
      <c r="J86">
        <v>156.18</v>
      </c>
      <c r="K86">
        <v>0.94452000000000003</v>
      </c>
      <c r="L86">
        <v>1.4717E-5</v>
      </c>
      <c r="M86">
        <v>1.7240999999999999E-2</v>
      </c>
      <c r="N86" t="s">
        <v>238</v>
      </c>
    </row>
    <row r="87" spans="1:14">
      <c r="A87">
        <v>339.17</v>
      </c>
      <c r="B87">
        <v>3.5</v>
      </c>
      <c r="C87">
        <v>15.419</v>
      </c>
      <c r="D87">
        <v>6.4852999999999994E-2</v>
      </c>
      <c r="E87">
        <v>44.536999999999999</v>
      </c>
      <c r="F87">
        <v>47.261000000000003</v>
      </c>
      <c r="G87">
        <v>207.41</v>
      </c>
      <c r="H87">
        <v>94.688999999999993</v>
      </c>
      <c r="I87">
        <v>104.55</v>
      </c>
      <c r="J87">
        <v>155.53</v>
      </c>
      <c r="K87">
        <v>0.94979999999999998</v>
      </c>
      <c r="L87">
        <v>1.473E-5</v>
      </c>
      <c r="M87">
        <v>1.7260000000000001E-2</v>
      </c>
      <c r="N87" t="s">
        <v>238</v>
      </c>
    </row>
    <row r="88" spans="1:14">
      <c r="A88">
        <v>339.17</v>
      </c>
      <c r="B88">
        <v>4</v>
      </c>
      <c r="C88">
        <v>17.713999999999999</v>
      </c>
      <c r="D88">
        <v>5.6453000000000003E-2</v>
      </c>
      <c r="E88">
        <v>44.500999999999998</v>
      </c>
      <c r="F88">
        <v>47.210999999999999</v>
      </c>
      <c r="G88">
        <v>206.19</v>
      </c>
      <c r="H88">
        <v>94.838999999999999</v>
      </c>
      <c r="I88">
        <v>104.95</v>
      </c>
      <c r="J88">
        <v>154.88</v>
      </c>
      <c r="K88">
        <v>0.95515000000000005</v>
      </c>
      <c r="L88">
        <v>1.4744E-5</v>
      </c>
      <c r="M88">
        <v>1.728E-2</v>
      </c>
      <c r="N88" t="s">
        <v>238</v>
      </c>
    </row>
    <row r="89" spans="1:14">
      <c r="A89">
        <v>339.17</v>
      </c>
      <c r="B89">
        <v>4.5</v>
      </c>
      <c r="C89">
        <v>20.033000000000001</v>
      </c>
      <c r="D89">
        <v>4.9917999999999997E-2</v>
      </c>
      <c r="E89">
        <v>44.465000000000003</v>
      </c>
      <c r="F89">
        <v>47.161000000000001</v>
      </c>
      <c r="G89">
        <v>205.11</v>
      </c>
      <c r="H89">
        <v>94.991</v>
      </c>
      <c r="I89">
        <v>105.36</v>
      </c>
      <c r="J89">
        <v>154.22999999999999</v>
      </c>
      <c r="K89">
        <v>0.96055999999999997</v>
      </c>
      <c r="L89">
        <v>1.4758E-5</v>
      </c>
      <c r="M89">
        <v>1.7301E-2</v>
      </c>
      <c r="N89" t="s">
        <v>238</v>
      </c>
    </row>
    <row r="90" spans="1:14">
      <c r="A90">
        <v>339.17</v>
      </c>
      <c r="B90">
        <v>5</v>
      </c>
      <c r="C90">
        <v>22.376999999999999</v>
      </c>
      <c r="D90">
        <v>4.4687999999999999E-2</v>
      </c>
      <c r="E90">
        <v>44.427999999999997</v>
      </c>
      <c r="F90">
        <v>47.11</v>
      </c>
      <c r="G90">
        <v>204.12</v>
      </c>
      <c r="H90">
        <v>95.144000000000005</v>
      </c>
      <c r="I90">
        <v>105.78</v>
      </c>
      <c r="J90">
        <v>153.56</v>
      </c>
      <c r="K90">
        <v>0.96604999999999996</v>
      </c>
      <c r="L90">
        <v>1.4773000000000001E-5</v>
      </c>
      <c r="M90">
        <v>1.7322000000000001E-2</v>
      </c>
      <c r="N90" t="s">
        <v>238</v>
      </c>
    </row>
    <row r="91" spans="1:14">
      <c r="A91">
        <v>339.17</v>
      </c>
      <c r="B91">
        <v>5.5</v>
      </c>
      <c r="C91">
        <v>24.748000000000001</v>
      </c>
      <c r="D91">
        <v>4.0407999999999999E-2</v>
      </c>
      <c r="E91">
        <v>44.390999999999998</v>
      </c>
      <c r="F91">
        <v>47.058</v>
      </c>
      <c r="G91">
        <v>203.22</v>
      </c>
      <c r="H91">
        <v>95.3</v>
      </c>
      <c r="I91">
        <v>106.22</v>
      </c>
      <c r="J91">
        <v>152.9</v>
      </c>
      <c r="K91">
        <v>0.97160000000000002</v>
      </c>
      <c r="L91">
        <v>1.4788E-5</v>
      </c>
      <c r="M91">
        <v>1.7344999999999999E-2</v>
      </c>
      <c r="N91" t="s">
        <v>238</v>
      </c>
    </row>
    <row r="92" spans="1:14">
      <c r="A92">
        <v>339.17</v>
      </c>
      <c r="B92">
        <v>6</v>
      </c>
      <c r="C92">
        <v>27.145</v>
      </c>
      <c r="D92">
        <v>3.6838999999999997E-2</v>
      </c>
      <c r="E92">
        <v>44.353999999999999</v>
      </c>
      <c r="F92">
        <v>47.006999999999998</v>
      </c>
      <c r="G92">
        <v>202.38</v>
      </c>
      <c r="H92">
        <v>95.456999999999994</v>
      </c>
      <c r="I92">
        <v>106.66</v>
      </c>
      <c r="J92">
        <v>152.22</v>
      </c>
      <c r="K92">
        <v>0.97723000000000004</v>
      </c>
      <c r="L92">
        <v>1.4805E-5</v>
      </c>
      <c r="M92">
        <v>1.7368999999999999E-2</v>
      </c>
      <c r="N92" t="s">
        <v>238</v>
      </c>
    </row>
    <row r="93" spans="1:14">
      <c r="A93">
        <v>339.17</v>
      </c>
      <c r="B93">
        <v>6.5</v>
      </c>
      <c r="C93">
        <v>29.57</v>
      </c>
      <c r="D93">
        <v>3.3818000000000001E-2</v>
      </c>
      <c r="E93">
        <v>44.316000000000003</v>
      </c>
      <c r="F93">
        <v>46.954000000000001</v>
      </c>
      <c r="G93">
        <v>201.6</v>
      </c>
      <c r="H93">
        <v>95.617000000000004</v>
      </c>
      <c r="I93">
        <v>107.12</v>
      </c>
      <c r="J93">
        <v>151.55000000000001</v>
      </c>
      <c r="K93">
        <v>0.98292999999999997</v>
      </c>
      <c r="L93">
        <v>1.4822E-5</v>
      </c>
      <c r="M93">
        <v>1.7394E-2</v>
      </c>
      <c r="N93" t="s">
        <v>238</v>
      </c>
    </row>
    <row r="94" spans="1:14">
      <c r="A94">
        <v>339.17</v>
      </c>
      <c r="B94">
        <v>7</v>
      </c>
      <c r="C94">
        <v>32.024000000000001</v>
      </c>
      <c r="D94">
        <v>3.1227000000000001E-2</v>
      </c>
      <c r="E94">
        <v>44.277999999999999</v>
      </c>
      <c r="F94">
        <v>46.901000000000003</v>
      </c>
      <c r="G94">
        <v>200.87</v>
      </c>
      <c r="H94">
        <v>95.778000000000006</v>
      </c>
      <c r="I94">
        <v>107.59</v>
      </c>
      <c r="J94">
        <v>150.86000000000001</v>
      </c>
      <c r="K94">
        <v>0.98870999999999998</v>
      </c>
      <c r="L94">
        <v>1.4841000000000001E-5</v>
      </c>
      <c r="M94">
        <v>1.7420000000000001E-2</v>
      </c>
      <c r="N94" t="s">
        <v>238</v>
      </c>
    </row>
    <row r="95" spans="1:14">
      <c r="A95">
        <v>339.17</v>
      </c>
      <c r="B95">
        <v>7.5</v>
      </c>
      <c r="C95">
        <v>34.506</v>
      </c>
      <c r="D95">
        <v>2.8979999999999999E-2</v>
      </c>
      <c r="E95">
        <v>44.238999999999997</v>
      </c>
      <c r="F95">
        <v>46.847999999999999</v>
      </c>
      <c r="G95">
        <v>200.18</v>
      </c>
      <c r="H95">
        <v>95.941999999999993</v>
      </c>
      <c r="I95">
        <v>108.08</v>
      </c>
      <c r="J95">
        <v>150.16999999999999</v>
      </c>
      <c r="K95">
        <v>0.99458000000000002</v>
      </c>
      <c r="L95">
        <v>1.486E-5</v>
      </c>
      <c r="M95">
        <v>1.7447000000000001E-2</v>
      </c>
      <c r="N95" t="s">
        <v>238</v>
      </c>
    </row>
    <row r="96" spans="1:14">
      <c r="A96">
        <v>339.17</v>
      </c>
      <c r="B96">
        <v>8</v>
      </c>
      <c r="C96">
        <v>37.018999999999998</v>
      </c>
      <c r="D96">
        <v>2.7012999999999999E-2</v>
      </c>
      <c r="E96">
        <v>44.2</v>
      </c>
      <c r="F96">
        <v>46.793999999999997</v>
      </c>
      <c r="G96">
        <v>199.53</v>
      </c>
      <c r="H96">
        <v>96.108000000000004</v>
      </c>
      <c r="I96">
        <v>108.58</v>
      </c>
      <c r="J96">
        <v>149.47</v>
      </c>
      <c r="K96">
        <v>1.0004999999999999</v>
      </c>
      <c r="L96">
        <v>1.488E-5</v>
      </c>
      <c r="M96">
        <v>1.7475999999999998E-2</v>
      </c>
      <c r="N96" t="s">
        <v>238</v>
      </c>
    </row>
    <row r="97" spans="1:14">
      <c r="A97">
        <v>339.17</v>
      </c>
      <c r="B97">
        <v>8.5</v>
      </c>
      <c r="C97">
        <v>39.563000000000002</v>
      </c>
      <c r="D97">
        <v>2.5276E-2</v>
      </c>
      <c r="E97">
        <v>44.161000000000001</v>
      </c>
      <c r="F97">
        <v>46.738999999999997</v>
      </c>
      <c r="G97">
        <v>198.91</v>
      </c>
      <c r="H97">
        <v>96.275999999999996</v>
      </c>
      <c r="I97">
        <v>109.1</v>
      </c>
      <c r="J97">
        <v>148.77000000000001</v>
      </c>
      <c r="K97">
        <v>1.0065999999999999</v>
      </c>
      <c r="L97">
        <v>1.4901E-5</v>
      </c>
      <c r="M97">
        <v>1.7506000000000001E-2</v>
      </c>
      <c r="N97" t="s">
        <v>238</v>
      </c>
    </row>
    <row r="98" spans="1:14">
      <c r="A98">
        <v>339.17</v>
      </c>
      <c r="B98">
        <v>9</v>
      </c>
      <c r="C98">
        <v>42.14</v>
      </c>
      <c r="D98">
        <v>2.3730999999999999E-2</v>
      </c>
      <c r="E98">
        <v>44.121000000000002</v>
      </c>
      <c r="F98">
        <v>46.683999999999997</v>
      </c>
      <c r="G98">
        <v>198.31</v>
      </c>
      <c r="H98">
        <v>96.445999999999998</v>
      </c>
      <c r="I98">
        <v>109.63</v>
      </c>
      <c r="J98">
        <v>148.06</v>
      </c>
      <c r="K98">
        <v>1.0126999999999999</v>
      </c>
      <c r="L98">
        <v>1.4922999999999999E-5</v>
      </c>
      <c r="M98">
        <v>1.7537000000000001E-2</v>
      </c>
      <c r="N98" t="s">
        <v>238</v>
      </c>
    </row>
    <row r="99" spans="1:14">
      <c r="A99">
        <v>339.17</v>
      </c>
      <c r="B99">
        <v>9.5</v>
      </c>
      <c r="C99">
        <v>44.749000000000002</v>
      </c>
      <c r="D99">
        <v>2.2346999999999999E-2</v>
      </c>
      <c r="E99">
        <v>44.08</v>
      </c>
      <c r="F99">
        <v>46.628</v>
      </c>
      <c r="G99">
        <v>197.74</v>
      </c>
      <c r="H99">
        <v>96.619</v>
      </c>
      <c r="I99">
        <v>110.18</v>
      </c>
      <c r="J99">
        <v>147.34</v>
      </c>
      <c r="K99">
        <v>1.0188999999999999</v>
      </c>
      <c r="L99">
        <v>1.4946000000000001E-5</v>
      </c>
      <c r="M99">
        <v>1.7569999999999999E-2</v>
      </c>
      <c r="N99" t="s">
        <v>238</v>
      </c>
    </row>
    <row r="100" spans="1:14">
      <c r="A100">
        <v>339.17</v>
      </c>
      <c r="B100">
        <v>10</v>
      </c>
      <c r="C100">
        <v>47.392000000000003</v>
      </c>
      <c r="D100">
        <v>2.1100000000000001E-2</v>
      </c>
      <c r="E100">
        <v>44.039000000000001</v>
      </c>
      <c r="F100">
        <v>46.572000000000003</v>
      </c>
      <c r="G100">
        <v>197.19</v>
      </c>
      <c r="H100">
        <v>96.795000000000002</v>
      </c>
      <c r="I100">
        <v>110.74</v>
      </c>
      <c r="J100">
        <v>146.62</v>
      </c>
      <c r="K100">
        <v>1.0251999999999999</v>
      </c>
      <c r="L100">
        <v>1.4970000000000001E-5</v>
      </c>
      <c r="M100">
        <v>1.7604000000000002E-2</v>
      </c>
      <c r="N100" t="s">
        <v>238</v>
      </c>
    </row>
    <row r="101" spans="1:14">
      <c r="A101">
        <v>373.09</v>
      </c>
      <c r="B101">
        <v>1</v>
      </c>
      <c r="C101">
        <v>3.8956</v>
      </c>
      <c r="D101">
        <v>0.25669999999999998</v>
      </c>
      <c r="E101">
        <v>48.000999999999998</v>
      </c>
      <c r="F101">
        <v>51.082000000000001</v>
      </c>
      <c r="G101">
        <v>228.4</v>
      </c>
      <c r="H101">
        <v>99.694000000000003</v>
      </c>
      <c r="I101">
        <v>108.3</v>
      </c>
      <c r="J101">
        <v>166.42</v>
      </c>
      <c r="K101">
        <v>0.69435999999999998</v>
      </c>
      <c r="L101">
        <v>1.6028999999999998E-5</v>
      </c>
      <c r="M101">
        <v>1.9890000000000001E-2</v>
      </c>
      <c r="N101" t="s">
        <v>238</v>
      </c>
    </row>
    <row r="102" spans="1:14">
      <c r="A102">
        <v>373.09</v>
      </c>
      <c r="B102">
        <v>1.5</v>
      </c>
      <c r="C102">
        <v>5.8635999999999999</v>
      </c>
      <c r="D102">
        <v>0.17054</v>
      </c>
      <c r="E102">
        <v>47.973999999999997</v>
      </c>
      <c r="F102">
        <v>51.045000000000002</v>
      </c>
      <c r="G102">
        <v>224.95</v>
      </c>
      <c r="H102">
        <v>99.784999999999997</v>
      </c>
      <c r="I102">
        <v>108.54</v>
      </c>
      <c r="J102">
        <v>165.95</v>
      </c>
      <c r="K102">
        <v>0.69686999999999999</v>
      </c>
      <c r="L102">
        <v>1.6042999999999999E-5</v>
      </c>
      <c r="M102">
        <v>1.9907999999999999E-2</v>
      </c>
      <c r="N102" t="s">
        <v>238</v>
      </c>
    </row>
    <row r="103" spans="1:14">
      <c r="A103">
        <v>373.09</v>
      </c>
      <c r="B103">
        <v>2</v>
      </c>
      <c r="C103">
        <v>7.8452999999999999</v>
      </c>
      <c r="D103">
        <v>0.12745999999999999</v>
      </c>
      <c r="E103">
        <v>47.947000000000003</v>
      </c>
      <c r="F103">
        <v>51.006999999999998</v>
      </c>
      <c r="G103">
        <v>222.49</v>
      </c>
      <c r="H103">
        <v>99.876000000000005</v>
      </c>
      <c r="I103">
        <v>108.79</v>
      </c>
      <c r="J103">
        <v>165.49</v>
      </c>
      <c r="K103">
        <v>0.69938</v>
      </c>
      <c r="L103">
        <v>1.6056E-5</v>
      </c>
      <c r="M103">
        <v>1.9925999999999999E-2</v>
      </c>
      <c r="N103" t="s">
        <v>238</v>
      </c>
    </row>
    <row r="104" spans="1:14">
      <c r="A104">
        <v>373.09</v>
      </c>
      <c r="B104">
        <v>2.5</v>
      </c>
      <c r="C104">
        <v>9.8409999999999993</v>
      </c>
      <c r="D104">
        <v>0.10162</v>
      </c>
      <c r="E104">
        <v>47.918999999999997</v>
      </c>
      <c r="F104">
        <v>50.968000000000004</v>
      </c>
      <c r="G104">
        <v>220.56</v>
      </c>
      <c r="H104">
        <v>99.966999999999999</v>
      </c>
      <c r="I104">
        <v>109.04</v>
      </c>
      <c r="J104">
        <v>165.02</v>
      </c>
      <c r="K104">
        <v>0.70191000000000003</v>
      </c>
      <c r="L104">
        <v>1.6070999999999999E-5</v>
      </c>
      <c r="M104">
        <v>1.9944E-2</v>
      </c>
      <c r="N104" t="s">
        <v>238</v>
      </c>
    </row>
    <row r="105" spans="1:14">
      <c r="A105">
        <v>373.09</v>
      </c>
      <c r="B105">
        <v>3</v>
      </c>
      <c r="C105">
        <v>11.851000000000001</v>
      </c>
      <c r="D105">
        <v>8.4381999999999999E-2</v>
      </c>
      <c r="E105">
        <v>47.892000000000003</v>
      </c>
      <c r="F105">
        <v>50.93</v>
      </c>
      <c r="G105">
        <v>218.97</v>
      </c>
      <c r="H105">
        <v>100.06</v>
      </c>
      <c r="I105">
        <v>109.29</v>
      </c>
      <c r="J105">
        <v>164.55</v>
      </c>
      <c r="K105">
        <v>0.70443999999999996</v>
      </c>
      <c r="L105">
        <v>1.6086000000000002E-5</v>
      </c>
      <c r="M105">
        <v>1.9963000000000002E-2</v>
      </c>
      <c r="N105" t="s">
        <v>238</v>
      </c>
    </row>
    <row r="106" spans="1:14">
      <c r="A106">
        <v>373.09</v>
      </c>
      <c r="B106">
        <v>3.5</v>
      </c>
      <c r="C106">
        <v>13.875</v>
      </c>
      <c r="D106">
        <v>7.2070999999999996E-2</v>
      </c>
      <c r="E106">
        <v>47.863999999999997</v>
      </c>
      <c r="F106">
        <v>50.890999999999998</v>
      </c>
      <c r="G106">
        <v>217.61</v>
      </c>
      <c r="H106">
        <v>100.15</v>
      </c>
      <c r="I106">
        <v>109.55</v>
      </c>
      <c r="J106">
        <v>164.07</v>
      </c>
      <c r="K106">
        <v>0.70696999999999999</v>
      </c>
      <c r="L106">
        <v>1.6101000000000001E-5</v>
      </c>
      <c r="M106">
        <v>1.9983000000000001E-2</v>
      </c>
      <c r="N106" t="s">
        <v>238</v>
      </c>
    </row>
    <row r="107" spans="1:14">
      <c r="A107">
        <v>373.09</v>
      </c>
      <c r="B107">
        <v>4</v>
      </c>
      <c r="C107">
        <v>15.914</v>
      </c>
      <c r="D107">
        <v>6.2837000000000004E-2</v>
      </c>
      <c r="E107">
        <v>47.835999999999999</v>
      </c>
      <c r="F107">
        <v>50.853000000000002</v>
      </c>
      <c r="G107">
        <v>216.42</v>
      </c>
      <c r="H107">
        <v>100.25</v>
      </c>
      <c r="I107">
        <v>109.81</v>
      </c>
      <c r="J107">
        <v>163.6</v>
      </c>
      <c r="K107">
        <v>0.70952000000000004</v>
      </c>
      <c r="L107">
        <v>1.6116999999999998E-5</v>
      </c>
      <c r="M107">
        <v>2.0003E-2</v>
      </c>
      <c r="N107" t="s">
        <v>238</v>
      </c>
    </row>
    <row r="108" spans="1:14">
      <c r="A108">
        <v>373.09</v>
      </c>
      <c r="B108">
        <v>4.5</v>
      </c>
      <c r="C108">
        <v>17.968</v>
      </c>
      <c r="D108">
        <v>5.5654000000000002E-2</v>
      </c>
      <c r="E108">
        <v>47.808</v>
      </c>
      <c r="F108">
        <v>50.814</v>
      </c>
      <c r="G108">
        <v>215.37</v>
      </c>
      <c r="H108">
        <v>100.34</v>
      </c>
      <c r="I108">
        <v>110.08</v>
      </c>
      <c r="J108">
        <v>163.12</v>
      </c>
      <c r="K108">
        <v>0.71208000000000005</v>
      </c>
      <c r="L108">
        <v>1.6133E-5</v>
      </c>
      <c r="M108">
        <v>2.0024E-2</v>
      </c>
      <c r="N108" t="s">
        <v>238</v>
      </c>
    </row>
    <row r="109" spans="1:14">
      <c r="A109">
        <v>373.09</v>
      </c>
      <c r="B109">
        <v>5</v>
      </c>
      <c r="C109">
        <v>20.036999999999999</v>
      </c>
      <c r="D109">
        <v>4.9907E-2</v>
      </c>
      <c r="E109">
        <v>47.779000000000003</v>
      </c>
      <c r="F109">
        <v>50.774000000000001</v>
      </c>
      <c r="G109">
        <v>214.42</v>
      </c>
      <c r="H109">
        <v>100.44</v>
      </c>
      <c r="I109">
        <v>110.36</v>
      </c>
      <c r="J109">
        <v>162.65</v>
      </c>
      <c r="K109">
        <v>0.71464000000000005</v>
      </c>
      <c r="L109">
        <v>1.615E-5</v>
      </c>
      <c r="M109">
        <v>2.0045E-2</v>
      </c>
      <c r="N109" t="s">
        <v>238</v>
      </c>
    </row>
    <row r="110" spans="1:14">
      <c r="A110">
        <v>373.09</v>
      </c>
      <c r="B110">
        <v>5.5</v>
      </c>
      <c r="C110">
        <v>22.122</v>
      </c>
      <c r="D110">
        <v>4.5205000000000002E-2</v>
      </c>
      <c r="E110">
        <v>47.750999999999998</v>
      </c>
      <c r="F110">
        <v>50.734999999999999</v>
      </c>
      <c r="G110">
        <v>213.55</v>
      </c>
      <c r="H110">
        <v>100.53</v>
      </c>
      <c r="I110">
        <v>110.63</v>
      </c>
      <c r="J110">
        <v>162.16999999999999</v>
      </c>
      <c r="K110">
        <v>0.71721000000000001</v>
      </c>
      <c r="L110">
        <v>1.6167999999999998E-5</v>
      </c>
      <c r="M110">
        <v>2.0067000000000002E-2</v>
      </c>
      <c r="N110" t="s">
        <v>238</v>
      </c>
    </row>
    <row r="111" spans="1:14">
      <c r="A111">
        <v>373.09</v>
      </c>
      <c r="B111">
        <v>6</v>
      </c>
      <c r="C111">
        <v>24.222000000000001</v>
      </c>
      <c r="D111">
        <v>4.1285000000000002E-2</v>
      </c>
      <c r="E111">
        <v>47.722000000000001</v>
      </c>
      <c r="F111">
        <v>50.695</v>
      </c>
      <c r="G111">
        <v>212.74</v>
      </c>
      <c r="H111">
        <v>100.63</v>
      </c>
      <c r="I111">
        <v>110.92</v>
      </c>
      <c r="J111">
        <v>161.69</v>
      </c>
      <c r="K111">
        <v>0.71979000000000004</v>
      </c>
      <c r="L111">
        <v>1.6186000000000001E-5</v>
      </c>
      <c r="M111">
        <v>2.0088999999999999E-2</v>
      </c>
      <c r="N111" t="s">
        <v>238</v>
      </c>
    </row>
    <row r="112" spans="1:14">
      <c r="A112">
        <v>373.09</v>
      </c>
      <c r="B112">
        <v>6.5</v>
      </c>
      <c r="C112">
        <v>26.338000000000001</v>
      </c>
      <c r="D112">
        <v>3.7968000000000002E-2</v>
      </c>
      <c r="E112">
        <v>47.692999999999998</v>
      </c>
      <c r="F112">
        <v>50.655000000000001</v>
      </c>
      <c r="G112">
        <v>212</v>
      </c>
      <c r="H112">
        <v>100.73</v>
      </c>
      <c r="I112">
        <v>111.2</v>
      </c>
      <c r="J112">
        <v>161.19999999999999</v>
      </c>
      <c r="K112">
        <v>0.72238000000000002</v>
      </c>
      <c r="L112">
        <v>1.6205000000000002E-5</v>
      </c>
      <c r="M112">
        <v>2.0112000000000001E-2</v>
      </c>
      <c r="N112" t="s">
        <v>238</v>
      </c>
    </row>
    <row r="113" spans="1:14">
      <c r="A113">
        <v>373.09</v>
      </c>
      <c r="B113">
        <v>7</v>
      </c>
      <c r="C113">
        <v>28.47</v>
      </c>
      <c r="D113">
        <v>3.5124000000000002E-2</v>
      </c>
      <c r="E113">
        <v>47.664000000000001</v>
      </c>
      <c r="F113">
        <v>50.615000000000002</v>
      </c>
      <c r="G113">
        <v>211.31</v>
      </c>
      <c r="H113">
        <v>100.83</v>
      </c>
      <c r="I113">
        <v>111.5</v>
      </c>
      <c r="J113">
        <v>160.72</v>
      </c>
      <c r="K113">
        <v>0.72497999999999996</v>
      </c>
      <c r="L113">
        <v>1.6223999999999999E-5</v>
      </c>
      <c r="M113">
        <v>2.0136000000000001E-2</v>
      </c>
      <c r="N113" t="s">
        <v>238</v>
      </c>
    </row>
    <row r="114" spans="1:14">
      <c r="A114">
        <v>373.09</v>
      </c>
      <c r="B114">
        <v>7.5</v>
      </c>
      <c r="C114">
        <v>30.619</v>
      </c>
      <c r="D114">
        <v>3.2659000000000001E-2</v>
      </c>
      <c r="E114">
        <v>47.634</v>
      </c>
      <c r="F114">
        <v>50.573999999999998</v>
      </c>
      <c r="G114">
        <v>210.65</v>
      </c>
      <c r="H114">
        <v>100.92</v>
      </c>
      <c r="I114">
        <v>111.8</v>
      </c>
      <c r="J114">
        <v>160.22999999999999</v>
      </c>
      <c r="K114">
        <v>0.72758</v>
      </c>
      <c r="L114">
        <v>1.6243999999999999E-5</v>
      </c>
      <c r="M114">
        <v>2.0160999999999998E-2</v>
      </c>
      <c r="N114" t="s">
        <v>238</v>
      </c>
    </row>
    <row r="115" spans="1:14">
      <c r="A115">
        <v>373.09</v>
      </c>
      <c r="B115">
        <v>8</v>
      </c>
      <c r="C115">
        <v>32.784999999999997</v>
      </c>
      <c r="D115">
        <v>3.0502000000000001E-2</v>
      </c>
      <c r="E115">
        <v>47.604999999999997</v>
      </c>
      <c r="F115">
        <v>50.533000000000001</v>
      </c>
      <c r="G115">
        <v>210.04</v>
      </c>
      <c r="H115">
        <v>101.02</v>
      </c>
      <c r="I115">
        <v>112.1</v>
      </c>
      <c r="J115">
        <v>159.75</v>
      </c>
      <c r="K115">
        <v>0.73019999999999996</v>
      </c>
      <c r="L115">
        <v>1.6265000000000001E-5</v>
      </c>
      <c r="M115">
        <v>2.0185999999999999E-2</v>
      </c>
      <c r="N115" t="s">
        <v>238</v>
      </c>
    </row>
    <row r="116" spans="1:14">
      <c r="A116">
        <v>373.09</v>
      </c>
      <c r="B116">
        <v>8.5</v>
      </c>
      <c r="C116">
        <v>34.968000000000004</v>
      </c>
      <c r="D116">
        <v>2.8597999999999998E-2</v>
      </c>
      <c r="E116">
        <v>47.575000000000003</v>
      </c>
      <c r="F116">
        <v>50.491999999999997</v>
      </c>
      <c r="G116">
        <v>209.45</v>
      </c>
      <c r="H116">
        <v>101.12</v>
      </c>
      <c r="I116">
        <v>112.41</v>
      </c>
      <c r="J116">
        <v>159.26</v>
      </c>
      <c r="K116">
        <v>0.73282000000000003</v>
      </c>
      <c r="L116">
        <v>1.6286E-5</v>
      </c>
      <c r="M116">
        <v>2.0211E-2</v>
      </c>
      <c r="N116" t="s">
        <v>238</v>
      </c>
    </row>
    <row r="117" spans="1:14">
      <c r="A117">
        <v>373.09</v>
      </c>
      <c r="B117">
        <v>9</v>
      </c>
      <c r="C117">
        <v>37.167999999999999</v>
      </c>
      <c r="D117">
        <v>2.6904999999999998E-2</v>
      </c>
      <c r="E117">
        <v>47.545000000000002</v>
      </c>
      <c r="F117">
        <v>50.451000000000001</v>
      </c>
      <c r="G117">
        <v>208.89</v>
      </c>
      <c r="H117">
        <v>101.23</v>
      </c>
      <c r="I117">
        <v>112.73</v>
      </c>
      <c r="J117">
        <v>158.76</v>
      </c>
      <c r="K117">
        <v>0.73546</v>
      </c>
      <c r="L117">
        <v>1.6308E-5</v>
      </c>
      <c r="M117">
        <v>2.0237999999999999E-2</v>
      </c>
      <c r="N117" t="s">
        <v>238</v>
      </c>
    </row>
    <row r="118" spans="1:14">
      <c r="A118">
        <v>373.09</v>
      </c>
      <c r="B118">
        <v>9.5</v>
      </c>
      <c r="C118">
        <v>39.386000000000003</v>
      </c>
      <c r="D118">
        <v>2.5389999999999999E-2</v>
      </c>
      <c r="E118">
        <v>47.514000000000003</v>
      </c>
      <c r="F118">
        <v>50.408999999999999</v>
      </c>
      <c r="G118">
        <v>208.36</v>
      </c>
      <c r="H118">
        <v>101.33</v>
      </c>
      <c r="I118">
        <v>113.05</v>
      </c>
      <c r="J118">
        <v>158.27000000000001</v>
      </c>
      <c r="K118">
        <v>0.73811000000000004</v>
      </c>
      <c r="L118">
        <v>1.6331E-5</v>
      </c>
      <c r="M118">
        <v>2.0264999999999998E-2</v>
      </c>
      <c r="N118" t="s">
        <v>238</v>
      </c>
    </row>
    <row r="119" spans="1:14">
      <c r="A119">
        <v>373.09</v>
      </c>
      <c r="B119">
        <v>10</v>
      </c>
      <c r="C119">
        <v>41.622</v>
      </c>
      <c r="D119">
        <v>2.4025999999999999E-2</v>
      </c>
      <c r="E119">
        <v>47.484000000000002</v>
      </c>
      <c r="F119">
        <v>50.366999999999997</v>
      </c>
      <c r="G119">
        <v>207.85</v>
      </c>
      <c r="H119">
        <v>101.43</v>
      </c>
      <c r="I119">
        <v>113.38</v>
      </c>
      <c r="J119">
        <v>157.78</v>
      </c>
      <c r="K119">
        <v>0.74075999999999997</v>
      </c>
      <c r="L119">
        <v>1.6354E-5</v>
      </c>
      <c r="M119">
        <v>2.0292999999999999E-2</v>
      </c>
      <c r="N119" t="s">
        <v>238</v>
      </c>
    </row>
    <row r="120" spans="1:14">
      <c r="A120">
        <v>407.01</v>
      </c>
      <c r="B120">
        <v>1</v>
      </c>
      <c r="C120">
        <v>3.5644</v>
      </c>
      <c r="D120">
        <v>0.28055000000000002</v>
      </c>
      <c r="E120">
        <v>51.478999999999999</v>
      </c>
      <c r="F120">
        <v>54.845999999999997</v>
      </c>
      <c r="G120">
        <v>238.05</v>
      </c>
      <c r="H120">
        <v>105.05</v>
      </c>
      <c r="I120">
        <v>113.58</v>
      </c>
      <c r="J120">
        <v>173.73</v>
      </c>
      <c r="K120">
        <v>0.54088999999999998</v>
      </c>
      <c r="L120">
        <v>1.7336000000000001E-5</v>
      </c>
      <c r="M120">
        <v>2.2703999999999998E-2</v>
      </c>
      <c r="N120" t="s">
        <v>238</v>
      </c>
    </row>
    <row r="121" spans="1:14">
      <c r="A121">
        <v>407.01</v>
      </c>
      <c r="B121">
        <v>1.5</v>
      </c>
      <c r="C121">
        <v>5.36</v>
      </c>
      <c r="D121">
        <v>0.18657000000000001</v>
      </c>
      <c r="E121">
        <v>51.457000000000001</v>
      </c>
      <c r="F121">
        <v>54.814999999999998</v>
      </c>
      <c r="G121">
        <v>234.62</v>
      </c>
      <c r="H121">
        <v>105.11</v>
      </c>
      <c r="I121">
        <v>113.76</v>
      </c>
      <c r="J121">
        <v>173.38</v>
      </c>
      <c r="K121">
        <v>0.54212000000000005</v>
      </c>
      <c r="L121">
        <v>1.7351E-5</v>
      </c>
      <c r="M121">
        <v>2.2723E-2</v>
      </c>
      <c r="N121" t="s">
        <v>238</v>
      </c>
    </row>
    <row r="122" spans="1:14">
      <c r="A122">
        <v>407.01</v>
      </c>
      <c r="B122">
        <v>2</v>
      </c>
      <c r="C122">
        <v>7.1646999999999998</v>
      </c>
      <c r="D122">
        <v>0.13957</v>
      </c>
      <c r="E122">
        <v>51.433999999999997</v>
      </c>
      <c r="F122">
        <v>54.784999999999997</v>
      </c>
      <c r="G122">
        <v>232.17</v>
      </c>
      <c r="H122">
        <v>105.17</v>
      </c>
      <c r="I122">
        <v>113.93</v>
      </c>
      <c r="J122">
        <v>173.03</v>
      </c>
      <c r="K122">
        <v>0.54335</v>
      </c>
      <c r="L122">
        <v>1.7365999999999999E-5</v>
      </c>
      <c r="M122">
        <v>2.2742999999999999E-2</v>
      </c>
      <c r="N122" t="s">
        <v>238</v>
      </c>
    </row>
    <row r="123" spans="1:14">
      <c r="A123">
        <v>407.01</v>
      </c>
      <c r="B123">
        <v>2.5</v>
      </c>
      <c r="C123">
        <v>8.9785000000000004</v>
      </c>
      <c r="D123">
        <v>0.11138000000000001</v>
      </c>
      <c r="E123">
        <v>51.411999999999999</v>
      </c>
      <c r="F123">
        <v>54.753999999999998</v>
      </c>
      <c r="G123">
        <v>230.26</v>
      </c>
      <c r="H123">
        <v>105.23</v>
      </c>
      <c r="I123">
        <v>114.11</v>
      </c>
      <c r="J123">
        <v>172.67</v>
      </c>
      <c r="K123">
        <v>0.54457</v>
      </c>
      <c r="L123">
        <v>1.7382000000000001E-5</v>
      </c>
      <c r="M123">
        <v>2.2762999999999999E-2</v>
      </c>
      <c r="N123" t="s">
        <v>238</v>
      </c>
    </row>
    <row r="124" spans="1:14">
      <c r="A124">
        <v>407.01</v>
      </c>
      <c r="B124">
        <v>3</v>
      </c>
      <c r="C124">
        <v>10.802</v>
      </c>
      <c r="D124">
        <v>9.2578999999999995E-2</v>
      </c>
      <c r="E124">
        <v>51.389000000000003</v>
      </c>
      <c r="F124">
        <v>54.722000000000001</v>
      </c>
      <c r="G124">
        <v>228.69</v>
      </c>
      <c r="H124">
        <v>105.29</v>
      </c>
      <c r="I124">
        <v>114.29</v>
      </c>
      <c r="J124">
        <v>172.32</v>
      </c>
      <c r="K124">
        <v>0.54579999999999995</v>
      </c>
      <c r="L124">
        <v>1.7397999999999998E-5</v>
      </c>
      <c r="M124">
        <v>2.2783000000000001E-2</v>
      </c>
      <c r="N124" t="s">
        <v>238</v>
      </c>
    </row>
    <row r="125" spans="1:14">
      <c r="A125">
        <v>407.01</v>
      </c>
      <c r="B125">
        <v>3.5</v>
      </c>
      <c r="C125">
        <v>12.634</v>
      </c>
      <c r="D125">
        <v>7.9152E-2</v>
      </c>
      <c r="E125">
        <v>51.366</v>
      </c>
      <c r="F125">
        <v>54.691000000000003</v>
      </c>
      <c r="G125">
        <v>227.35</v>
      </c>
      <c r="H125">
        <v>105.35</v>
      </c>
      <c r="I125">
        <v>114.47</v>
      </c>
      <c r="J125">
        <v>171.97</v>
      </c>
      <c r="K125">
        <v>0.54701999999999995</v>
      </c>
      <c r="L125">
        <v>1.7414999999999998E-5</v>
      </c>
      <c r="M125">
        <v>2.2803E-2</v>
      </c>
      <c r="N125" t="s">
        <v>238</v>
      </c>
    </row>
    <row r="126" spans="1:14">
      <c r="A126">
        <v>407.01</v>
      </c>
      <c r="B126">
        <v>4</v>
      </c>
      <c r="C126">
        <v>14.476000000000001</v>
      </c>
      <c r="D126">
        <v>6.9081000000000004E-2</v>
      </c>
      <c r="E126">
        <v>51.343000000000004</v>
      </c>
      <c r="F126">
        <v>54.66</v>
      </c>
      <c r="G126">
        <v>226.19</v>
      </c>
      <c r="H126">
        <v>105.41</v>
      </c>
      <c r="I126">
        <v>114.65</v>
      </c>
      <c r="J126">
        <v>171.61</v>
      </c>
      <c r="K126">
        <v>0.54823</v>
      </c>
      <c r="L126">
        <v>1.7431999999999998E-5</v>
      </c>
      <c r="M126">
        <v>2.2824000000000001E-2</v>
      </c>
      <c r="N126" t="s">
        <v>238</v>
      </c>
    </row>
    <row r="127" spans="1:14">
      <c r="A127">
        <v>407.01</v>
      </c>
      <c r="B127">
        <v>4.5</v>
      </c>
      <c r="C127">
        <v>16.327000000000002</v>
      </c>
      <c r="D127">
        <v>6.1247999999999997E-2</v>
      </c>
      <c r="E127">
        <v>51.32</v>
      </c>
      <c r="F127">
        <v>54.628</v>
      </c>
      <c r="G127">
        <v>225.15</v>
      </c>
      <c r="H127">
        <v>105.47</v>
      </c>
      <c r="I127">
        <v>114.84</v>
      </c>
      <c r="J127">
        <v>171.26</v>
      </c>
      <c r="K127">
        <v>0.54944999999999999</v>
      </c>
      <c r="L127">
        <v>1.7448999999999998E-5</v>
      </c>
      <c r="M127">
        <v>2.2845000000000001E-2</v>
      </c>
      <c r="N127" t="s">
        <v>238</v>
      </c>
    </row>
    <row r="128" spans="1:14">
      <c r="A128">
        <v>407.01</v>
      </c>
      <c r="B128">
        <v>5</v>
      </c>
      <c r="C128">
        <v>18.187999999999999</v>
      </c>
      <c r="D128">
        <v>5.4981000000000002E-2</v>
      </c>
      <c r="E128">
        <v>51.296999999999997</v>
      </c>
      <c r="F128">
        <v>54.597000000000001</v>
      </c>
      <c r="G128">
        <v>224.22</v>
      </c>
      <c r="H128">
        <v>105.54</v>
      </c>
      <c r="I128">
        <v>115.03</v>
      </c>
      <c r="J128">
        <v>170.9</v>
      </c>
      <c r="K128">
        <v>0.55066000000000004</v>
      </c>
      <c r="L128">
        <v>1.7467000000000001E-5</v>
      </c>
      <c r="M128">
        <v>2.2866999999999998E-2</v>
      </c>
      <c r="N128" t="s">
        <v>238</v>
      </c>
    </row>
    <row r="129" spans="1:14">
      <c r="A129">
        <v>407.01</v>
      </c>
      <c r="B129">
        <v>5.5</v>
      </c>
      <c r="C129">
        <v>20.059000000000001</v>
      </c>
      <c r="D129">
        <v>4.9854000000000002E-2</v>
      </c>
      <c r="E129">
        <v>51.274000000000001</v>
      </c>
      <c r="F129">
        <v>54.564999999999998</v>
      </c>
      <c r="G129">
        <v>223.37</v>
      </c>
      <c r="H129">
        <v>105.6</v>
      </c>
      <c r="I129">
        <v>115.22</v>
      </c>
      <c r="J129">
        <v>170.55</v>
      </c>
      <c r="K129">
        <v>0.55186999999999997</v>
      </c>
      <c r="L129">
        <v>1.7484999999999999E-5</v>
      </c>
      <c r="M129">
        <v>2.2889E-2</v>
      </c>
      <c r="N129" t="s">
        <v>238</v>
      </c>
    </row>
    <row r="130" spans="1:14">
      <c r="A130">
        <v>407.01</v>
      </c>
      <c r="B130">
        <v>6</v>
      </c>
      <c r="C130">
        <v>21.939</v>
      </c>
      <c r="D130">
        <v>4.5580000000000002E-2</v>
      </c>
      <c r="E130">
        <v>51.250999999999998</v>
      </c>
      <c r="F130">
        <v>54.533000000000001</v>
      </c>
      <c r="G130">
        <v>222.59</v>
      </c>
      <c r="H130">
        <v>105.66</v>
      </c>
      <c r="I130">
        <v>115.41</v>
      </c>
      <c r="J130">
        <v>170.2</v>
      </c>
      <c r="K130">
        <v>0.55306999999999995</v>
      </c>
      <c r="L130">
        <v>1.7504E-5</v>
      </c>
      <c r="M130">
        <v>2.2911000000000001E-2</v>
      </c>
      <c r="N130" t="s">
        <v>238</v>
      </c>
    </row>
    <row r="131" spans="1:14">
      <c r="A131">
        <v>407.01</v>
      </c>
      <c r="B131">
        <v>6.5</v>
      </c>
      <c r="C131">
        <v>23.83</v>
      </c>
      <c r="D131">
        <v>4.1965000000000002E-2</v>
      </c>
      <c r="E131">
        <v>51.226999999999997</v>
      </c>
      <c r="F131">
        <v>54.500999999999998</v>
      </c>
      <c r="G131">
        <v>221.87</v>
      </c>
      <c r="H131">
        <v>105.72</v>
      </c>
      <c r="I131">
        <v>115.61</v>
      </c>
      <c r="J131">
        <v>169.84</v>
      </c>
      <c r="K131">
        <v>0.55427000000000004</v>
      </c>
      <c r="L131">
        <v>1.7523000000000001E-5</v>
      </c>
      <c r="M131">
        <v>2.2932999999999999E-2</v>
      </c>
      <c r="N131" t="s">
        <v>238</v>
      </c>
    </row>
    <row r="132" spans="1:14">
      <c r="A132">
        <v>407.01</v>
      </c>
      <c r="B132">
        <v>7</v>
      </c>
      <c r="C132">
        <v>25.73</v>
      </c>
      <c r="D132">
        <v>3.8864999999999997E-2</v>
      </c>
      <c r="E132">
        <v>51.204000000000001</v>
      </c>
      <c r="F132">
        <v>54.469000000000001</v>
      </c>
      <c r="G132">
        <v>221.19</v>
      </c>
      <c r="H132">
        <v>105.79</v>
      </c>
      <c r="I132">
        <v>115.81</v>
      </c>
      <c r="J132">
        <v>169.49</v>
      </c>
      <c r="K132">
        <v>0.55547000000000002</v>
      </c>
      <c r="L132">
        <v>1.7543000000000001E-5</v>
      </c>
      <c r="M132">
        <v>2.2956000000000001E-2</v>
      </c>
      <c r="N132" t="s">
        <v>238</v>
      </c>
    </row>
    <row r="133" spans="1:14">
      <c r="A133">
        <v>407.01</v>
      </c>
      <c r="B133">
        <v>7.5</v>
      </c>
      <c r="C133">
        <v>27.640999999999998</v>
      </c>
      <c r="D133">
        <v>3.6179000000000003E-2</v>
      </c>
      <c r="E133">
        <v>51.18</v>
      </c>
      <c r="F133">
        <v>54.436999999999998</v>
      </c>
      <c r="G133">
        <v>220.56</v>
      </c>
      <c r="H133">
        <v>105.85</v>
      </c>
      <c r="I133">
        <v>116.01</v>
      </c>
      <c r="J133">
        <v>169.13</v>
      </c>
      <c r="K133">
        <v>0.55667</v>
      </c>
      <c r="L133">
        <v>1.7563000000000001E-5</v>
      </c>
      <c r="M133">
        <v>2.298E-2</v>
      </c>
      <c r="N133" t="s">
        <v>238</v>
      </c>
    </row>
    <row r="134" spans="1:14">
      <c r="A134">
        <v>407.01</v>
      </c>
      <c r="B134">
        <v>8</v>
      </c>
      <c r="C134">
        <v>29.561</v>
      </c>
      <c r="D134">
        <v>3.3827999999999997E-2</v>
      </c>
      <c r="E134">
        <v>51.155999999999999</v>
      </c>
      <c r="F134">
        <v>54.404000000000003</v>
      </c>
      <c r="G134">
        <v>219.96</v>
      </c>
      <c r="H134">
        <v>105.92</v>
      </c>
      <c r="I134">
        <v>116.21</v>
      </c>
      <c r="J134">
        <v>168.78</v>
      </c>
      <c r="K134">
        <v>0.55786000000000002</v>
      </c>
      <c r="L134">
        <v>1.7584E-5</v>
      </c>
      <c r="M134">
        <v>2.3004E-2</v>
      </c>
      <c r="N134" t="s">
        <v>238</v>
      </c>
    </row>
    <row r="135" spans="1:14">
      <c r="A135">
        <v>407.01</v>
      </c>
      <c r="B135">
        <v>8.5</v>
      </c>
      <c r="C135">
        <v>31.492000000000001</v>
      </c>
      <c r="D135">
        <v>3.1753999999999998E-2</v>
      </c>
      <c r="E135">
        <v>51.133000000000003</v>
      </c>
      <c r="F135">
        <v>54.372</v>
      </c>
      <c r="G135">
        <v>219.4</v>
      </c>
      <c r="H135">
        <v>105.98</v>
      </c>
      <c r="I135">
        <v>116.42</v>
      </c>
      <c r="J135">
        <v>168.42</v>
      </c>
      <c r="K135">
        <v>0.55905000000000005</v>
      </c>
      <c r="L135">
        <v>1.7604999999999998E-5</v>
      </c>
      <c r="M135">
        <v>2.3028E-2</v>
      </c>
      <c r="N135" t="s">
        <v>238</v>
      </c>
    </row>
    <row r="136" spans="1:14">
      <c r="A136">
        <v>407.01</v>
      </c>
      <c r="B136">
        <v>9</v>
      </c>
      <c r="C136">
        <v>33.433999999999997</v>
      </c>
      <c r="D136">
        <v>2.9909999999999999E-2</v>
      </c>
      <c r="E136">
        <v>51.109000000000002</v>
      </c>
      <c r="F136">
        <v>54.338999999999999</v>
      </c>
      <c r="G136">
        <v>218.87</v>
      </c>
      <c r="H136">
        <v>106.05</v>
      </c>
      <c r="I136">
        <v>116.63</v>
      </c>
      <c r="J136">
        <v>168.07</v>
      </c>
      <c r="K136">
        <v>0.56023000000000001</v>
      </c>
      <c r="L136">
        <v>1.7626E-5</v>
      </c>
      <c r="M136">
        <v>2.3052E-2</v>
      </c>
      <c r="N136" t="s">
        <v>238</v>
      </c>
    </row>
    <row r="137" spans="1:14">
      <c r="A137">
        <v>407.01</v>
      </c>
      <c r="B137">
        <v>9.5</v>
      </c>
      <c r="C137">
        <v>35.386000000000003</v>
      </c>
      <c r="D137">
        <v>2.826E-2</v>
      </c>
      <c r="E137">
        <v>51.084000000000003</v>
      </c>
      <c r="F137">
        <v>54.307000000000002</v>
      </c>
      <c r="G137">
        <v>218.36</v>
      </c>
      <c r="H137">
        <v>106.11</v>
      </c>
      <c r="I137">
        <v>116.84</v>
      </c>
      <c r="J137">
        <v>167.71</v>
      </c>
      <c r="K137">
        <v>0.56140999999999996</v>
      </c>
      <c r="L137">
        <v>1.7648000000000001E-5</v>
      </c>
      <c r="M137">
        <v>2.3077E-2</v>
      </c>
      <c r="N137" t="s">
        <v>238</v>
      </c>
    </row>
    <row r="138" spans="1:14">
      <c r="A138">
        <v>407.01</v>
      </c>
      <c r="B138">
        <v>10</v>
      </c>
      <c r="C138">
        <v>37.348999999999997</v>
      </c>
      <c r="D138">
        <v>2.6775E-2</v>
      </c>
      <c r="E138">
        <v>51.06</v>
      </c>
      <c r="F138">
        <v>54.274000000000001</v>
      </c>
      <c r="G138">
        <v>217.87</v>
      </c>
      <c r="H138">
        <v>106.18</v>
      </c>
      <c r="I138">
        <v>117.05</v>
      </c>
      <c r="J138">
        <v>167.36</v>
      </c>
      <c r="K138">
        <v>0.56259000000000003</v>
      </c>
      <c r="L138">
        <v>1.7671000000000001E-5</v>
      </c>
      <c r="M138">
        <v>2.3102999999999999E-2</v>
      </c>
      <c r="N138" t="s">
        <v>238</v>
      </c>
    </row>
    <row r="139" spans="1:14">
      <c r="A139">
        <v>440.93</v>
      </c>
      <c r="B139">
        <v>1</v>
      </c>
      <c r="C139">
        <v>3.286</v>
      </c>
      <c r="D139">
        <v>0.30431999999999998</v>
      </c>
      <c r="E139">
        <v>55.13</v>
      </c>
      <c r="F139">
        <v>58.783000000000001</v>
      </c>
      <c r="G139">
        <v>247.34</v>
      </c>
      <c r="H139">
        <v>110</v>
      </c>
      <c r="I139">
        <v>118.48</v>
      </c>
      <c r="J139">
        <v>180.72</v>
      </c>
      <c r="K139">
        <v>0.43363000000000002</v>
      </c>
      <c r="L139">
        <v>1.8595999999999999E-5</v>
      </c>
      <c r="M139">
        <v>2.5614999999999999E-2</v>
      </c>
      <c r="N139" t="s">
        <v>238</v>
      </c>
    </row>
    <row r="140" spans="1:14">
      <c r="A140">
        <v>440.93</v>
      </c>
      <c r="B140">
        <v>1.5</v>
      </c>
      <c r="C140">
        <v>4.9381000000000004</v>
      </c>
      <c r="D140">
        <v>0.20251</v>
      </c>
      <c r="E140">
        <v>55.110999999999997</v>
      </c>
      <c r="F140">
        <v>58.756999999999998</v>
      </c>
      <c r="G140">
        <v>243.92</v>
      </c>
      <c r="H140">
        <v>110.04</v>
      </c>
      <c r="I140">
        <v>118.61</v>
      </c>
      <c r="J140">
        <v>180.45</v>
      </c>
      <c r="K140">
        <v>0.43419000000000002</v>
      </c>
      <c r="L140">
        <v>1.8610999999999999E-5</v>
      </c>
      <c r="M140">
        <v>2.5635999999999999E-2</v>
      </c>
      <c r="N140" t="s">
        <v>238</v>
      </c>
    </row>
    <row r="141" spans="1:14">
      <c r="A141">
        <v>440.93</v>
      </c>
      <c r="B141">
        <v>2</v>
      </c>
      <c r="C141">
        <v>6.5964</v>
      </c>
      <c r="D141">
        <v>0.15160000000000001</v>
      </c>
      <c r="E141">
        <v>55.091999999999999</v>
      </c>
      <c r="F141">
        <v>58.731000000000002</v>
      </c>
      <c r="G141">
        <v>241.49</v>
      </c>
      <c r="H141">
        <v>110.08</v>
      </c>
      <c r="I141">
        <v>118.74</v>
      </c>
      <c r="J141">
        <v>180.18</v>
      </c>
      <c r="K141">
        <v>0.43475000000000003</v>
      </c>
      <c r="L141">
        <v>1.8627E-5</v>
      </c>
      <c r="M141">
        <v>2.5656000000000002E-2</v>
      </c>
      <c r="N141" t="s">
        <v>238</v>
      </c>
    </row>
    <row r="142" spans="1:14">
      <c r="A142">
        <v>440.93</v>
      </c>
      <c r="B142">
        <v>2.5</v>
      </c>
      <c r="C142">
        <v>8.2607999999999997</v>
      </c>
      <c r="D142">
        <v>0.12105</v>
      </c>
      <c r="E142">
        <v>55.073</v>
      </c>
      <c r="F142">
        <v>58.706000000000003</v>
      </c>
      <c r="G142">
        <v>239.59</v>
      </c>
      <c r="H142">
        <v>110.12</v>
      </c>
      <c r="I142">
        <v>118.87</v>
      </c>
      <c r="J142">
        <v>179.91</v>
      </c>
      <c r="K142">
        <v>0.43530000000000002</v>
      </c>
      <c r="L142">
        <v>1.8644E-5</v>
      </c>
      <c r="M142">
        <v>2.5677999999999999E-2</v>
      </c>
      <c r="N142" t="s">
        <v>238</v>
      </c>
    </row>
    <row r="143" spans="1:14">
      <c r="A143">
        <v>440.93</v>
      </c>
      <c r="B143">
        <v>3</v>
      </c>
      <c r="C143">
        <v>9.9314999999999998</v>
      </c>
      <c r="D143">
        <v>0.10069</v>
      </c>
      <c r="E143">
        <v>55.054000000000002</v>
      </c>
      <c r="F143">
        <v>58.68</v>
      </c>
      <c r="G143">
        <v>238.03</v>
      </c>
      <c r="H143">
        <v>110.16</v>
      </c>
      <c r="I143">
        <v>119</v>
      </c>
      <c r="J143">
        <v>179.64</v>
      </c>
      <c r="K143">
        <v>0.43584000000000001</v>
      </c>
      <c r="L143">
        <v>1.8661E-5</v>
      </c>
      <c r="M143">
        <v>2.5699E-2</v>
      </c>
      <c r="N143" t="s">
        <v>238</v>
      </c>
    </row>
    <row r="144" spans="1:14">
      <c r="A144">
        <v>440.93</v>
      </c>
      <c r="B144">
        <v>3.5</v>
      </c>
      <c r="C144">
        <v>11.608000000000001</v>
      </c>
      <c r="D144">
        <v>8.6144999999999999E-2</v>
      </c>
      <c r="E144">
        <v>55.034999999999997</v>
      </c>
      <c r="F144">
        <v>58.654000000000003</v>
      </c>
      <c r="G144">
        <v>236.7</v>
      </c>
      <c r="H144">
        <v>110.2</v>
      </c>
      <c r="I144">
        <v>119.14</v>
      </c>
      <c r="J144">
        <v>179.37</v>
      </c>
      <c r="K144">
        <v>0.43637999999999999</v>
      </c>
      <c r="L144">
        <v>1.8678E-5</v>
      </c>
      <c r="M144">
        <v>2.572E-2</v>
      </c>
      <c r="N144" t="s">
        <v>238</v>
      </c>
    </row>
    <row r="145" spans="1:14">
      <c r="A145">
        <v>440.93</v>
      </c>
      <c r="B145">
        <v>4</v>
      </c>
      <c r="C145">
        <v>13.292</v>
      </c>
      <c r="D145">
        <v>7.5235999999999997E-2</v>
      </c>
      <c r="E145">
        <v>55.015999999999998</v>
      </c>
      <c r="F145">
        <v>58.628</v>
      </c>
      <c r="G145">
        <v>235.55</v>
      </c>
      <c r="H145">
        <v>110.24</v>
      </c>
      <c r="I145">
        <v>119.27</v>
      </c>
      <c r="J145">
        <v>179.11</v>
      </c>
      <c r="K145">
        <v>0.43691999999999998</v>
      </c>
      <c r="L145">
        <v>1.8695E-5</v>
      </c>
      <c r="M145">
        <v>2.5742000000000001E-2</v>
      </c>
      <c r="N145" t="s">
        <v>238</v>
      </c>
    </row>
    <row r="146" spans="1:14">
      <c r="A146">
        <v>440.93</v>
      </c>
      <c r="B146">
        <v>4.5</v>
      </c>
      <c r="C146">
        <v>14.981</v>
      </c>
      <c r="D146">
        <v>6.6751000000000005E-2</v>
      </c>
      <c r="E146">
        <v>54.996000000000002</v>
      </c>
      <c r="F146">
        <v>58.601999999999997</v>
      </c>
      <c r="G146">
        <v>234.53</v>
      </c>
      <c r="H146">
        <v>110.29</v>
      </c>
      <c r="I146">
        <v>119.41</v>
      </c>
      <c r="J146">
        <v>178.84</v>
      </c>
      <c r="K146">
        <v>0.43745000000000001</v>
      </c>
      <c r="L146">
        <v>1.8712999999999999E-5</v>
      </c>
      <c r="M146">
        <v>2.5763999999999999E-2</v>
      </c>
      <c r="N146" t="s">
        <v>238</v>
      </c>
    </row>
    <row r="147" spans="1:14">
      <c r="A147">
        <v>440.93</v>
      </c>
      <c r="B147">
        <v>5</v>
      </c>
      <c r="C147">
        <v>16.677</v>
      </c>
      <c r="D147">
        <v>5.9963000000000002E-2</v>
      </c>
      <c r="E147">
        <v>54.976999999999997</v>
      </c>
      <c r="F147">
        <v>58.575000000000003</v>
      </c>
      <c r="G147">
        <v>233.61</v>
      </c>
      <c r="H147">
        <v>110.33</v>
      </c>
      <c r="I147">
        <v>119.55</v>
      </c>
      <c r="J147">
        <v>178.57</v>
      </c>
      <c r="K147">
        <v>0.43797999999999998</v>
      </c>
      <c r="L147">
        <v>1.8731000000000001E-5</v>
      </c>
      <c r="M147">
        <v>2.5786E-2</v>
      </c>
      <c r="N147" t="s">
        <v>238</v>
      </c>
    </row>
    <row r="148" spans="1:14">
      <c r="A148">
        <v>440.93</v>
      </c>
      <c r="B148">
        <v>5.5</v>
      </c>
      <c r="C148">
        <v>18.379000000000001</v>
      </c>
      <c r="D148">
        <v>5.441E-2</v>
      </c>
      <c r="E148">
        <v>54.957000000000001</v>
      </c>
      <c r="F148">
        <v>58.548999999999999</v>
      </c>
      <c r="G148">
        <v>232.77</v>
      </c>
      <c r="H148">
        <v>110.37</v>
      </c>
      <c r="I148">
        <v>119.69</v>
      </c>
      <c r="J148">
        <v>178.31</v>
      </c>
      <c r="K148">
        <v>0.4385</v>
      </c>
      <c r="L148">
        <v>1.8749E-5</v>
      </c>
      <c r="M148">
        <v>2.5808000000000001E-2</v>
      </c>
      <c r="N148" t="s">
        <v>238</v>
      </c>
    </row>
    <row r="149" spans="1:14">
      <c r="A149">
        <v>440.93</v>
      </c>
      <c r="B149">
        <v>6</v>
      </c>
      <c r="C149">
        <v>20.088000000000001</v>
      </c>
      <c r="D149">
        <v>4.9782E-2</v>
      </c>
      <c r="E149">
        <v>54.938000000000002</v>
      </c>
      <c r="F149">
        <v>58.523000000000003</v>
      </c>
      <c r="G149">
        <v>232</v>
      </c>
      <c r="H149">
        <v>110.41</v>
      </c>
      <c r="I149">
        <v>119.82</v>
      </c>
      <c r="J149">
        <v>178.04</v>
      </c>
      <c r="K149">
        <v>0.43902000000000002</v>
      </c>
      <c r="L149">
        <v>1.8768000000000001E-5</v>
      </c>
      <c r="M149">
        <v>2.5829999999999999E-2</v>
      </c>
      <c r="N149" t="s">
        <v>238</v>
      </c>
    </row>
    <row r="150" spans="1:14">
      <c r="A150">
        <v>440.93</v>
      </c>
      <c r="B150">
        <v>6.5</v>
      </c>
      <c r="C150">
        <v>21.803000000000001</v>
      </c>
      <c r="D150">
        <v>4.5865999999999997E-2</v>
      </c>
      <c r="E150">
        <v>54.917999999999999</v>
      </c>
      <c r="F150">
        <v>58.497</v>
      </c>
      <c r="G150">
        <v>231.29</v>
      </c>
      <c r="H150">
        <v>110.46</v>
      </c>
      <c r="I150">
        <v>119.97</v>
      </c>
      <c r="J150">
        <v>177.78</v>
      </c>
      <c r="K150">
        <v>0.43952999999999998</v>
      </c>
      <c r="L150">
        <v>1.8787000000000002E-5</v>
      </c>
      <c r="M150">
        <v>2.5853000000000001E-2</v>
      </c>
      <c r="N150" t="s">
        <v>238</v>
      </c>
    </row>
    <row r="151" spans="1:14">
      <c r="A151">
        <v>440.93</v>
      </c>
      <c r="B151">
        <v>7</v>
      </c>
      <c r="C151">
        <v>23.524000000000001</v>
      </c>
      <c r="D151">
        <v>4.2508999999999998E-2</v>
      </c>
      <c r="E151">
        <v>54.899000000000001</v>
      </c>
      <c r="F151">
        <v>58.47</v>
      </c>
      <c r="G151">
        <v>230.63</v>
      </c>
      <c r="H151">
        <v>110.5</v>
      </c>
      <c r="I151">
        <v>120.11</v>
      </c>
      <c r="J151">
        <v>177.51</v>
      </c>
      <c r="K151">
        <v>0.44003999999999999</v>
      </c>
      <c r="L151">
        <v>1.8807000000000001E-5</v>
      </c>
      <c r="M151">
        <v>2.5876E-2</v>
      </c>
      <c r="N151" t="s">
        <v>238</v>
      </c>
    </row>
    <row r="152" spans="1:14">
      <c r="A152">
        <v>440.93</v>
      </c>
      <c r="B152">
        <v>7.5</v>
      </c>
      <c r="C152">
        <v>25.251999999999999</v>
      </c>
      <c r="D152">
        <v>3.9600000000000003E-2</v>
      </c>
      <c r="E152">
        <v>54.878999999999998</v>
      </c>
      <c r="F152">
        <v>58.444000000000003</v>
      </c>
      <c r="G152">
        <v>230.01</v>
      </c>
      <c r="H152">
        <v>110.54</v>
      </c>
      <c r="I152">
        <v>120.25</v>
      </c>
      <c r="J152">
        <v>177.25</v>
      </c>
      <c r="K152">
        <v>0.44055</v>
      </c>
      <c r="L152">
        <v>1.8825999999999999E-5</v>
      </c>
      <c r="M152">
        <v>2.5898999999999998E-2</v>
      </c>
      <c r="N152" t="s">
        <v>238</v>
      </c>
    </row>
    <row r="153" spans="1:14">
      <c r="A153">
        <v>440.93</v>
      </c>
      <c r="B153">
        <v>8</v>
      </c>
      <c r="C153">
        <v>26.986999999999998</v>
      </c>
      <c r="D153">
        <v>3.7054999999999998E-2</v>
      </c>
      <c r="E153">
        <v>54.859000000000002</v>
      </c>
      <c r="F153">
        <v>58.417000000000002</v>
      </c>
      <c r="G153">
        <v>229.43</v>
      </c>
      <c r="H153">
        <v>110.58</v>
      </c>
      <c r="I153">
        <v>120.4</v>
      </c>
      <c r="J153">
        <v>176.99</v>
      </c>
      <c r="K153">
        <v>0.44105</v>
      </c>
      <c r="L153">
        <v>1.8847000000000001E-5</v>
      </c>
      <c r="M153">
        <v>2.5923000000000002E-2</v>
      </c>
      <c r="N153" t="s">
        <v>238</v>
      </c>
    </row>
    <row r="154" spans="1:14">
      <c r="A154">
        <v>440.93</v>
      </c>
      <c r="B154">
        <v>8.5</v>
      </c>
      <c r="C154">
        <v>28.728000000000002</v>
      </c>
      <c r="D154">
        <v>3.4809E-2</v>
      </c>
      <c r="E154">
        <v>54.838999999999999</v>
      </c>
      <c r="F154">
        <v>58.390999999999998</v>
      </c>
      <c r="G154">
        <v>228.88</v>
      </c>
      <c r="H154">
        <v>110.63</v>
      </c>
      <c r="I154">
        <v>120.54</v>
      </c>
      <c r="J154">
        <v>176.72</v>
      </c>
      <c r="K154">
        <v>0.44155</v>
      </c>
      <c r="L154">
        <v>1.8867000000000001E-5</v>
      </c>
      <c r="M154">
        <v>2.5946E-2</v>
      </c>
      <c r="N154" t="s">
        <v>238</v>
      </c>
    </row>
    <row r="155" spans="1:14">
      <c r="A155">
        <v>440.93</v>
      </c>
      <c r="B155">
        <v>9</v>
      </c>
      <c r="C155">
        <v>30.475999999999999</v>
      </c>
      <c r="D155">
        <v>3.2813000000000002E-2</v>
      </c>
      <c r="E155">
        <v>54.82</v>
      </c>
      <c r="F155">
        <v>58.363999999999997</v>
      </c>
      <c r="G155">
        <v>228.36</v>
      </c>
      <c r="H155">
        <v>110.67</v>
      </c>
      <c r="I155">
        <v>120.69</v>
      </c>
      <c r="J155">
        <v>176.46</v>
      </c>
      <c r="K155">
        <v>0.44203999999999999</v>
      </c>
      <c r="L155">
        <v>1.8887999999999999E-5</v>
      </c>
      <c r="M155">
        <v>2.597E-2</v>
      </c>
      <c r="N155" t="s">
        <v>238</v>
      </c>
    </row>
    <row r="156" spans="1:14">
      <c r="A156">
        <v>440.93</v>
      </c>
      <c r="B156">
        <v>9.5</v>
      </c>
      <c r="C156">
        <v>32.229999999999997</v>
      </c>
      <c r="D156">
        <v>3.1026999999999999E-2</v>
      </c>
      <c r="E156">
        <v>54.8</v>
      </c>
      <c r="F156">
        <v>58.337000000000003</v>
      </c>
      <c r="G156">
        <v>227.87</v>
      </c>
      <c r="H156">
        <v>110.71</v>
      </c>
      <c r="I156">
        <v>120.84</v>
      </c>
      <c r="J156">
        <v>176.2</v>
      </c>
      <c r="K156">
        <v>0.44252000000000002</v>
      </c>
      <c r="L156">
        <v>1.8909000000000001E-5</v>
      </c>
      <c r="M156">
        <v>2.5994E-2</v>
      </c>
      <c r="N156" t="s">
        <v>238</v>
      </c>
    </row>
    <row r="157" spans="1:14">
      <c r="A157">
        <v>440.93</v>
      </c>
      <c r="B157">
        <v>10</v>
      </c>
      <c r="C157">
        <v>33.991</v>
      </c>
      <c r="D157">
        <v>2.9419000000000001E-2</v>
      </c>
      <c r="E157">
        <v>54.78</v>
      </c>
      <c r="F157">
        <v>58.311</v>
      </c>
      <c r="G157">
        <v>227.4</v>
      </c>
      <c r="H157">
        <v>110.76</v>
      </c>
      <c r="I157">
        <v>120.99</v>
      </c>
      <c r="J157">
        <v>175.94</v>
      </c>
      <c r="K157">
        <v>0.44301000000000001</v>
      </c>
      <c r="L157">
        <v>1.8930999999999999E-5</v>
      </c>
      <c r="M157">
        <v>2.6019E-2</v>
      </c>
      <c r="N157" t="s">
        <v>238</v>
      </c>
    </row>
    <row r="158" spans="1:14">
      <c r="A158">
        <v>474.84</v>
      </c>
      <c r="B158">
        <v>1</v>
      </c>
      <c r="C158">
        <v>3.0484</v>
      </c>
      <c r="D158">
        <v>0.32804</v>
      </c>
      <c r="E158">
        <v>58.942</v>
      </c>
      <c r="F158">
        <v>62.878999999999998</v>
      </c>
      <c r="G158">
        <v>256.27999999999997</v>
      </c>
      <c r="H158">
        <v>114.53</v>
      </c>
      <c r="I158">
        <v>122.99</v>
      </c>
      <c r="J158">
        <v>187.42</v>
      </c>
      <c r="K158">
        <v>0.35576000000000002</v>
      </c>
      <c r="L158">
        <v>1.9813000000000002E-5</v>
      </c>
      <c r="M158">
        <v>2.8622999999999999E-2</v>
      </c>
      <c r="N158" t="s">
        <v>238</v>
      </c>
    </row>
    <row r="159" spans="1:14">
      <c r="A159">
        <v>474.84</v>
      </c>
      <c r="B159">
        <v>1.5</v>
      </c>
      <c r="C159">
        <v>4.5789999999999997</v>
      </c>
      <c r="D159">
        <v>0.21839</v>
      </c>
      <c r="E159">
        <v>58.924999999999997</v>
      </c>
      <c r="F159">
        <v>62.856999999999999</v>
      </c>
      <c r="G159">
        <v>252.88</v>
      </c>
      <c r="H159">
        <v>114.56</v>
      </c>
      <c r="I159">
        <v>123.09</v>
      </c>
      <c r="J159">
        <v>187.22</v>
      </c>
      <c r="K159">
        <v>0.35594999999999999</v>
      </c>
      <c r="L159">
        <v>1.9828999999999999E-5</v>
      </c>
      <c r="M159">
        <v>2.8645E-2</v>
      </c>
      <c r="N159" t="s">
        <v>238</v>
      </c>
    </row>
    <row r="160" spans="1:14">
      <c r="A160">
        <v>474.84</v>
      </c>
      <c r="B160">
        <v>2</v>
      </c>
      <c r="C160">
        <v>6.1138000000000003</v>
      </c>
      <c r="D160">
        <v>0.16356999999999999</v>
      </c>
      <c r="E160">
        <v>58.908999999999999</v>
      </c>
      <c r="F160">
        <v>62.835000000000001</v>
      </c>
      <c r="G160">
        <v>250.45</v>
      </c>
      <c r="H160">
        <v>114.59</v>
      </c>
      <c r="I160">
        <v>123.19</v>
      </c>
      <c r="J160">
        <v>187.01</v>
      </c>
      <c r="K160">
        <v>0.35614000000000001</v>
      </c>
      <c r="L160">
        <v>1.9845999999999999E-5</v>
      </c>
      <c r="M160">
        <v>2.8667000000000002E-2</v>
      </c>
      <c r="N160" t="s">
        <v>238</v>
      </c>
    </row>
    <row r="161" spans="1:14">
      <c r="A161">
        <v>474.84</v>
      </c>
      <c r="B161">
        <v>2.5</v>
      </c>
      <c r="C161">
        <v>7.6528</v>
      </c>
      <c r="D161">
        <v>0.13067000000000001</v>
      </c>
      <c r="E161">
        <v>58.892000000000003</v>
      </c>
      <c r="F161">
        <v>62.813000000000002</v>
      </c>
      <c r="G161">
        <v>248.56</v>
      </c>
      <c r="H161">
        <v>114.62</v>
      </c>
      <c r="I161">
        <v>123.29</v>
      </c>
      <c r="J161">
        <v>186.81</v>
      </c>
      <c r="K161">
        <v>0.35632000000000003</v>
      </c>
      <c r="L161">
        <v>1.9862000000000001E-5</v>
      </c>
      <c r="M161">
        <v>2.8688999999999999E-2</v>
      </c>
      <c r="N161" t="s">
        <v>238</v>
      </c>
    </row>
    <row r="162" spans="1:14">
      <c r="A162">
        <v>474.84</v>
      </c>
      <c r="B162">
        <v>3</v>
      </c>
      <c r="C162">
        <v>9.1960999999999995</v>
      </c>
      <c r="D162">
        <v>0.10874</v>
      </c>
      <c r="E162">
        <v>58.875999999999998</v>
      </c>
      <c r="F162">
        <v>62.790999999999997</v>
      </c>
      <c r="G162">
        <v>247.01</v>
      </c>
      <c r="H162">
        <v>114.65</v>
      </c>
      <c r="I162">
        <v>123.39</v>
      </c>
      <c r="J162">
        <v>186.6</v>
      </c>
      <c r="K162">
        <v>0.35649999999999998</v>
      </c>
      <c r="L162">
        <v>1.9879000000000001E-5</v>
      </c>
      <c r="M162">
        <v>2.8711E-2</v>
      </c>
      <c r="N162" t="s">
        <v>238</v>
      </c>
    </row>
    <row r="163" spans="1:14">
      <c r="A163">
        <v>474.84</v>
      </c>
      <c r="B163">
        <v>3.5</v>
      </c>
      <c r="C163">
        <v>10.744</v>
      </c>
      <c r="D163">
        <v>9.3077999999999994E-2</v>
      </c>
      <c r="E163">
        <v>58.859000000000002</v>
      </c>
      <c r="F163">
        <v>62.768999999999998</v>
      </c>
      <c r="G163">
        <v>245.69</v>
      </c>
      <c r="H163">
        <v>114.68</v>
      </c>
      <c r="I163">
        <v>123.49</v>
      </c>
      <c r="J163">
        <v>186.4</v>
      </c>
      <c r="K163">
        <v>0.35668</v>
      </c>
      <c r="L163">
        <v>1.9896000000000001E-5</v>
      </c>
      <c r="M163">
        <v>2.8733999999999999E-2</v>
      </c>
      <c r="N163" t="s">
        <v>238</v>
      </c>
    </row>
    <row r="164" spans="1:14">
      <c r="A164">
        <v>474.84</v>
      </c>
      <c r="B164">
        <v>4</v>
      </c>
      <c r="C164">
        <v>12.295</v>
      </c>
      <c r="D164">
        <v>8.1331000000000001E-2</v>
      </c>
      <c r="E164">
        <v>58.843000000000004</v>
      </c>
      <c r="F164">
        <v>62.747</v>
      </c>
      <c r="G164">
        <v>244.55</v>
      </c>
      <c r="H164">
        <v>114.71</v>
      </c>
      <c r="I164">
        <v>123.59</v>
      </c>
      <c r="J164">
        <v>186.19</v>
      </c>
      <c r="K164">
        <v>0.35686000000000001</v>
      </c>
      <c r="L164">
        <v>1.9913000000000001E-5</v>
      </c>
      <c r="M164">
        <v>2.8756E-2</v>
      </c>
      <c r="N164" t="s">
        <v>238</v>
      </c>
    </row>
    <row r="165" spans="1:14">
      <c r="A165">
        <v>474.84</v>
      </c>
      <c r="B165">
        <v>4.5</v>
      </c>
      <c r="C165">
        <v>13.852</v>
      </c>
      <c r="D165">
        <v>7.2193999999999994E-2</v>
      </c>
      <c r="E165">
        <v>58.826000000000001</v>
      </c>
      <c r="F165">
        <v>62.725000000000001</v>
      </c>
      <c r="G165">
        <v>243.53</v>
      </c>
      <c r="H165">
        <v>114.74</v>
      </c>
      <c r="I165">
        <v>123.69</v>
      </c>
      <c r="J165">
        <v>185.99</v>
      </c>
      <c r="K165">
        <v>0.35703000000000001</v>
      </c>
      <c r="L165">
        <v>1.9930999999999999E-5</v>
      </c>
      <c r="M165">
        <v>2.8778999999999999E-2</v>
      </c>
      <c r="N165" t="s">
        <v>238</v>
      </c>
    </row>
    <row r="166" spans="1:14">
      <c r="A166">
        <v>474.84</v>
      </c>
      <c r="B166">
        <v>5</v>
      </c>
      <c r="C166">
        <v>15.412000000000001</v>
      </c>
      <c r="D166">
        <v>6.4884999999999998E-2</v>
      </c>
      <c r="E166">
        <v>58.808999999999997</v>
      </c>
      <c r="F166">
        <v>62.703000000000003</v>
      </c>
      <c r="G166">
        <v>242.62</v>
      </c>
      <c r="H166">
        <v>114.77</v>
      </c>
      <c r="I166">
        <v>123.8</v>
      </c>
      <c r="J166">
        <v>185.79</v>
      </c>
      <c r="K166">
        <v>0.35720000000000002</v>
      </c>
      <c r="L166">
        <v>1.9949000000000002E-5</v>
      </c>
      <c r="M166">
        <v>2.8802000000000001E-2</v>
      </c>
      <c r="N166" t="s">
        <v>238</v>
      </c>
    </row>
    <row r="167" spans="1:14">
      <c r="A167">
        <v>474.84</v>
      </c>
      <c r="B167">
        <v>5.5</v>
      </c>
      <c r="C167">
        <v>16.977</v>
      </c>
      <c r="D167">
        <v>5.8904999999999999E-2</v>
      </c>
      <c r="E167">
        <v>58.792000000000002</v>
      </c>
      <c r="F167">
        <v>62.680999999999997</v>
      </c>
      <c r="G167">
        <v>241.8</v>
      </c>
      <c r="H167">
        <v>114.8</v>
      </c>
      <c r="I167">
        <v>123.9</v>
      </c>
      <c r="J167">
        <v>185.59</v>
      </c>
      <c r="K167">
        <v>0.35736000000000001</v>
      </c>
      <c r="L167">
        <v>1.9967E-5</v>
      </c>
      <c r="M167">
        <v>2.8823999999999999E-2</v>
      </c>
      <c r="N167" t="s">
        <v>238</v>
      </c>
    </row>
    <row r="168" spans="1:14">
      <c r="A168">
        <v>474.84</v>
      </c>
      <c r="B168">
        <v>6</v>
      </c>
      <c r="C168">
        <v>18.545999999999999</v>
      </c>
      <c r="D168">
        <v>5.3920999999999997E-2</v>
      </c>
      <c r="E168">
        <v>58.776000000000003</v>
      </c>
      <c r="F168">
        <v>62.658999999999999</v>
      </c>
      <c r="G168">
        <v>241.04</v>
      </c>
      <c r="H168">
        <v>114.82</v>
      </c>
      <c r="I168">
        <v>124.01</v>
      </c>
      <c r="J168">
        <v>185.39</v>
      </c>
      <c r="K168">
        <v>0.35752</v>
      </c>
      <c r="L168">
        <v>1.9984999999999999E-5</v>
      </c>
      <c r="M168">
        <v>2.8847000000000001E-2</v>
      </c>
      <c r="N168" t="s">
        <v>238</v>
      </c>
    </row>
    <row r="169" spans="1:14">
      <c r="A169">
        <v>474.84</v>
      </c>
      <c r="B169">
        <v>6.5</v>
      </c>
      <c r="C169">
        <v>20.119</v>
      </c>
      <c r="D169">
        <v>4.9704999999999999E-2</v>
      </c>
      <c r="E169">
        <v>58.759</v>
      </c>
      <c r="F169">
        <v>62.637</v>
      </c>
      <c r="G169">
        <v>240.34</v>
      </c>
      <c r="H169">
        <v>114.85</v>
      </c>
      <c r="I169">
        <v>124.11</v>
      </c>
      <c r="J169">
        <v>185.19</v>
      </c>
      <c r="K169">
        <v>0.35768</v>
      </c>
      <c r="L169">
        <v>2.0004E-5</v>
      </c>
      <c r="M169">
        <v>2.887E-2</v>
      </c>
      <c r="N169" t="s">
        <v>238</v>
      </c>
    </row>
    <row r="170" spans="1:14">
      <c r="A170">
        <v>474.84</v>
      </c>
      <c r="B170">
        <v>7</v>
      </c>
      <c r="C170">
        <v>21.696000000000002</v>
      </c>
      <c r="D170">
        <v>4.6091E-2</v>
      </c>
      <c r="E170">
        <v>58.741999999999997</v>
      </c>
      <c r="F170">
        <v>62.613999999999997</v>
      </c>
      <c r="G170">
        <v>239.68</v>
      </c>
      <c r="H170">
        <v>114.88</v>
      </c>
      <c r="I170">
        <v>124.22</v>
      </c>
      <c r="J170">
        <v>184.99</v>
      </c>
      <c r="K170">
        <v>0.35782999999999998</v>
      </c>
      <c r="L170">
        <v>2.0023000000000001E-5</v>
      </c>
      <c r="M170">
        <v>2.8892999999999999E-2</v>
      </c>
      <c r="N170" t="s">
        <v>238</v>
      </c>
    </row>
    <row r="171" spans="1:14">
      <c r="A171">
        <v>474.84</v>
      </c>
      <c r="B171">
        <v>7.5</v>
      </c>
      <c r="C171">
        <v>23.277999999999999</v>
      </c>
      <c r="D171">
        <v>4.2958000000000003E-2</v>
      </c>
      <c r="E171">
        <v>58.725000000000001</v>
      </c>
      <c r="F171">
        <v>62.591999999999999</v>
      </c>
      <c r="G171">
        <v>239.08</v>
      </c>
      <c r="H171">
        <v>114.91</v>
      </c>
      <c r="I171">
        <v>124.33</v>
      </c>
      <c r="J171">
        <v>184.8</v>
      </c>
      <c r="K171">
        <v>0.35798000000000002</v>
      </c>
      <c r="L171">
        <v>2.0041999999999999E-5</v>
      </c>
      <c r="M171">
        <v>2.8917000000000002E-2</v>
      </c>
      <c r="N171" t="s">
        <v>238</v>
      </c>
    </row>
    <row r="172" spans="1:14">
      <c r="A172">
        <v>474.84</v>
      </c>
      <c r="B172">
        <v>8</v>
      </c>
      <c r="C172">
        <v>24.864999999999998</v>
      </c>
      <c r="D172">
        <v>4.0217999999999997E-2</v>
      </c>
      <c r="E172">
        <v>58.707999999999998</v>
      </c>
      <c r="F172">
        <v>62.57</v>
      </c>
      <c r="G172">
        <v>238.5</v>
      </c>
      <c r="H172">
        <v>114.94</v>
      </c>
      <c r="I172">
        <v>124.44</v>
      </c>
      <c r="J172">
        <v>184.6</v>
      </c>
      <c r="K172">
        <v>0.35811999999999999</v>
      </c>
      <c r="L172">
        <v>2.0061999999999999E-5</v>
      </c>
      <c r="M172">
        <v>2.894E-2</v>
      </c>
      <c r="N172" t="s">
        <v>238</v>
      </c>
    </row>
    <row r="173" spans="1:14">
      <c r="A173">
        <v>474.84</v>
      </c>
      <c r="B173">
        <v>8.5</v>
      </c>
      <c r="C173">
        <v>26.454999999999998</v>
      </c>
      <c r="D173">
        <v>3.78E-2</v>
      </c>
      <c r="E173">
        <v>58.691000000000003</v>
      </c>
      <c r="F173">
        <v>62.548000000000002</v>
      </c>
      <c r="G173">
        <v>237.96</v>
      </c>
      <c r="H173">
        <v>114.97</v>
      </c>
      <c r="I173">
        <v>124.55</v>
      </c>
      <c r="J173">
        <v>184.41</v>
      </c>
      <c r="K173">
        <v>0.35826999999999998</v>
      </c>
      <c r="L173">
        <v>2.0081E-5</v>
      </c>
      <c r="M173">
        <v>2.8964E-2</v>
      </c>
      <c r="N173" t="s">
        <v>238</v>
      </c>
    </row>
    <row r="174" spans="1:14">
      <c r="A174">
        <v>474.84</v>
      </c>
      <c r="B174">
        <v>9</v>
      </c>
      <c r="C174">
        <v>28.05</v>
      </c>
      <c r="D174">
        <v>3.5650000000000001E-2</v>
      </c>
      <c r="E174">
        <v>58.673999999999999</v>
      </c>
      <c r="F174">
        <v>62.524999999999999</v>
      </c>
      <c r="G174">
        <v>237.45</v>
      </c>
      <c r="H174">
        <v>115</v>
      </c>
      <c r="I174">
        <v>124.66</v>
      </c>
      <c r="J174">
        <v>184.21</v>
      </c>
      <c r="K174">
        <v>0.35841000000000001</v>
      </c>
      <c r="L174">
        <v>2.0102000000000002E-5</v>
      </c>
      <c r="M174">
        <v>2.8986999999999999E-2</v>
      </c>
      <c r="N174" t="s">
        <v>238</v>
      </c>
    </row>
    <row r="175" spans="1:14">
      <c r="A175">
        <v>474.84</v>
      </c>
      <c r="B175">
        <v>9.5</v>
      </c>
      <c r="C175">
        <v>29.649000000000001</v>
      </c>
      <c r="D175">
        <v>3.3727E-2</v>
      </c>
      <c r="E175">
        <v>58.656999999999996</v>
      </c>
      <c r="F175">
        <v>62.503</v>
      </c>
      <c r="G175">
        <v>236.97</v>
      </c>
      <c r="H175">
        <v>115.03</v>
      </c>
      <c r="I175">
        <v>124.77</v>
      </c>
      <c r="J175">
        <v>184.02</v>
      </c>
      <c r="K175">
        <v>0.35854000000000003</v>
      </c>
      <c r="L175">
        <v>2.0122000000000001E-5</v>
      </c>
      <c r="M175">
        <v>2.9010999999999999E-2</v>
      </c>
      <c r="N175" t="s">
        <v>238</v>
      </c>
    </row>
    <row r="176" spans="1:14">
      <c r="A176">
        <v>474.84</v>
      </c>
      <c r="B176">
        <v>10</v>
      </c>
      <c r="C176">
        <v>31.253</v>
      </c>
      <c r="D176">
        <v>3.1996999999999998E-2</v>
      </c>
      <c r="E176">
        <v>58.64</v>
      </c>
      <c r="F176">
        <v>62.48</v>
      </c>
      <c r="G176">
        <v>236.5</v>
      </c>
      <c r="H176">
        <v>115.07</v>
      </c>
      <c r="I176">
        <v>124.88</v>
      </c>
      <c r="J176">
        <v>183.82</v>
      </c>
      <c r="K176">
        <v>0.35866999999999999</v>
      </c>
      <c r="L176">
        <v>2.0143E-5</v>
      </c>
      <c r="M176">
        <v>2.9034999999999998E-2</v>
      </c>
      <c r="N176" t="s">
        <v>238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FB713-D8C6-4CE5-A368-0385FE0C65F3}">
  <dimension ref="A1:N138"/>
  <sheetViews>
    <sheetView workbookViewId="0"/>
  </sheetViews>
  <sheetFormatPr defaultRowHeight="15"/>
  <sheetData>
    <row r="1" spans="1:14">
      <c r="A1" t="s">
        <v>223</v>
      </c>
      <c r="B1" t="s">
        <v>224</v>
      </c>
      <c r="C1" t="s">
        <v>225</v>
      </c>
      <c r="D1" t="s">
        <v>226</v>
      </c>
      <c r="E1" t="s">
        <v>227</v>
      </c>
      <c r="F1" t="s">
        <v>228</v>
      </c>
      <c r="G1" t="s">
        <v>229</v>
      </c>
      <c r="H1" t="s">
        <v>230</v>
      </c>
      <c r="I1" t="s">
        <v>231</v>
      </c>
      <c r="J1" t="s">
        <v>232</v>
      </c>
      <c r="K1" t="s">
        <v>233</v>
      </c>
      <c r="L1" t="s">
        <v>234</v>
      </c>
      <c r="M1" t="s">
        <v>235</v>
      </c>
      <c r="N1" t="s">
        <v>236</v>
      </c>
    </row>
    <row r="2" spans="1:14">
      <c r="A2">
        <v>197.71</v>
      </c>
      <c r="B2">
        <v>1</v>
      </c>
      <c r="C2">
        <v>1650.5</v>
      </c>
      <c r="D2">
        <v>6.0588000000000005E-4</v>
      </c>
      <c r="E2">
        <v>16.725999999999999</v>
      </c>
      <c r="F2">
        <v>16.734000000000002</v>
      </c>
      <c r="G2">
        <v>91.373999999999995</v>
      </c>
      <c r="H2">
        <v>91.28</v>
      </c>
      <c r="I2">
        <v>133.37</v>
      </c>
      <c r="J2">
        <v>942.87</v>
      </c>
      <c r="K2">
        <v>-4.2372E-2</v>
      </c>
      <c r="L2">
        <v>1.1021E-3</v>
      </c>
      <c r="M2">
        <v>0.10373</v>
      </c>
      <c r="N2" t="s">
        <v>237</v>
      </c>
    </row>
    <row r="3" spans="1:14">
      <c r="A3">
        <v>197.71</v>
      </c>
      <c r="B3">
        <v>1.5</v>
      </c>
      <c r="C3">
        <v>1650.6</v>
      </c>
      <c r="D3">
        <v>6.0585000000000001E-4</v>
      </c>
      <c r="E3">
        <v>16.724</v>
      </c>
      <c r="F3">
        <v>16.736999999999998</v>
      </c>
      <c r="G3">
        <v>91.367999999999995</v>
      </c>
      <c r="H3">
        <v>91.28</v>
      </c>
      <c r="I3">
        <v>133.36000000000001</v>
      </c>
      <c r="J3">
        <v>943.09</v>
      </c>
      <c r="K3">
        <v>-4.2377999999999999E-2</v>
      </c>
      <c r="L3">
        <v>1.1026E-3</v>
      </c>
      <c r="M3">
        <v>0.10374</v>
      </c>
      <c r="N3" t="s">
        <v>237</v>
      </c>
    </row>
    <row r="4" spans="1:14">
      <c r="A4">
        <v>197.71</v>
      </c>
      <c r="B4">
        <v>2</v>
      </c>
      <c r="C4">
        <v>1650.7</v>
      </c>
      <c r="D4">
        <v>6.0581999999999997E-4</v>
      </c>
      <c r="E4">
        <v>16.722999999999999</v>
      </c>
      <c r="F4">
        <v>16.739999999999998</v>
      </c>
      <c r="G4">
        <v>91.361000000000004</v>
      </c>
      <c r="H4">
        <v>91.281000000000006</v>
      </c>
      <c r="I4">
        <v>133.36000000000001</v>
      </c>
      <c r="J4">
        <v>943.32</v>
      </c>
      <c r="K4">
        <v>-4.2384999999999999E-2</v>
      </c>
      <c r="L4">
        <v>1.1031999999999999E-3</v>
      </c>
      <c r="M4">
        <v>0.10376000000000001</v>
      </c>
      <c r="N4" t="s">
        <v>237</v>
      </c>
    </row>
    <row r="5" spans="1:14">
      <c r="A5">
        <v>197.71</v>
      </c>
      <c r="B5">
        <v>2.5</v>
      </c>
      <c r="C5">
        <v>1650.7</v>
      </c>
      <c r="D5">
        <v>6.0579000000000004E-4</v>
      </c>
      <c r="E5">
        <v>16.722000000000001</v>
      </c>
      <c r="F5">
        <v>16.742000000000001</v>
      </c>
      <c r="G5">
        <v>91.353999999999999</v>
      </c>
      <c r="H5">
        <v>91.281999999999996</v>
      </c>
      <c r="I5">
        <v>133.35</v>
      </c>
      <c r="J5">
        <v>943.54</v>
      </c>
      <c r="K5">
        <v>-4.2390999999999998E-2</v>
      </c>
      <c r="L5">
        <v>1.1038000000000001E-3</v>
      </c>
      <c r="M5">
        <v>0.10377</v>
      </c>
      <c r="N5" t="s">
        <v>237</v>
      </c>
    </row>
    <row r="6" spans="1:14">
      <c r="A6">
        <v>197.71</v>
      </c>
      <c r="B6">
        <v>3</v>
      </c>
      <c r="C6">
        <v>1650.8</v>
      </c>
      <c r="D6">
        <v>6.0576E-4</v>
      </c>
      <c r="E6">
        <v>16.72</v>
      </c>
      <c r="F6">
        <v>16.745000000000001</v>
      </c>
      <c r="G6">
        <v>91.347999999999999</v>
      </c>
      <c r="H6">
        <v>91.283000000000001</v>
      </c>
      <c r="I6">
        <v>133.35</v>
      </c>
      <c r="J6">
        <v>943.77</v>
      </c>
      <c r="K6">
        <v>-4.2396999999999997E-2</v>
      </c>
      <c r="L6">
        <v>1.1044E-3</v>
      </c>
      <c r="M6">
        <v>0.10378999999999999</v>
      </c>
      <c r="N6" t="s">
        <v>237</v>
      </c>
    </row>
    <row r="7" spans="1:14">
      <c r="A7">
        <v>197.71</v>
      </c>
      <c r="B7">
        <v>3.5</v>
      </c>
      <c r="C7">
        <v>1650.9</v>
      </c>
      <c r="D7">
        <v>6.0572999999999996E-4</v>
      </c>
      <c r="E7">
        <v>16.719000000000001</v>
      </c>
      <c r="F7">
        <v>16.748000000000001</v>
      </c>
      <c r="G7">
        <v>91.340999999999994</v>
      </c>
      <c r="H7">
        <v>91.284000000000006</v>
      </c>
      <c r="I7">
        <v>133.34</v>
      </c>
      <c r="J7">
        <v>944</v>
      </c>
      <c r="K7">
        <v>-4.2403999999999997E-2</v>
      </c>
      <c r="L7">
        <v>1.1050000000000001E-3</v>
      </c>
      <c r="M7">
        <v>0.1038</v>
      </c>
      <c r="N7" t="s">
        <v>237</v>
      </c>
    </row>
    <row r="8" spans="1:14">
      <c r="A8">
        <v>197.71</v>
      </c>
      <c r="B8">
        <v>4</v>
      </c>
      <c r="C8">
        <v>1651</v>
      </c>
      <c r="D8">
        <v>6.0570000000000003E-4</v>
      </c>
      <c r="E8">
        <v>16.718</v>
      </c>
      <c r="F8">
        <v>16.751000000000001</v>
      </c>
      <c r="G8">
        <v>91.334999999999994</v>
      </c>
      <c r="H8">
        <v>91.284000000000006</v>
      </c>
      <c r="I8">
        <v>133.34</v>
      </c>
      <c r="J8">
        <v>944.22</v>
      </c>
      <c r="K8">
        <v>-4.2410000000000003E-2</v>
      </c>
      <c r="L8">
        <v>1.1056E-3</v>
      </c>
      <c r="M8">
        <v>0.10382</v>
      </c>
      <c r="N8" t="s">
        <v>237</v>
      </c>
    </row>
    <row r="9" spans="1:14">
      <c r="A9">
        <v>197.71</v>
      </c>
      <c r="B9">
        <v>4.5</v>
      </c>
      <c r="C9">
        <v>1651.1</v>
      </c>
      <c r="D9">
        <v>6.0566999999999999E-4</v>
      </c>
      <c r="E9">
        <v>16.716999999999999</v>
      </c>
      <c r="F9">
        <v>16.754000000000001</v>
      </c>
      <c r="G9">
        <v>91.328000000000003</v>
      </c>
      <c r="H9">
        <v>91.284999999999997</v>
      </c>
      <c r="I9">
        <v>133.33000000000001</v>
      </c>
      <c r="J9">
        <v>944.45</v>
      </c>
      <c r="K9">
        <v>-4.2416000000000002E-2</v>
      </c>
      <c r="L9">
        <v>1.1061000000000001E-3</v>
      </c>
      <c r="M9">
        <v>0.10384</v>
      </c>
      <c r="N9" t="s">
        <v>237</v>
      </c>
    </row>
    <row r="10" spans="1:14">
      <c r="A10">
        <v>197.71</v>
      </c>
      <c r="B10">
        <v>5</v>
      </c>
      <c r="C10">
        <v>1651.1</v>
      </c>
      <c r="D10">
        <v>6.0563999999999995E-4</v>
      </c>
      <c r="E10">
        <v>16.715</v>
      </c>
      <c r="F10">
        <v>16.757000000000001</v>
      </c>
      <c r="G10">
        <v>91.320999999999998</v>
      </c>
      <c r="H10">
        <v>91.286000000000001</v>
      </c>
      <c r="I10">
        <v>133.33000000000001</v>
      </c>
      <c r="J10">
        <v>944.67</v>
      </c>
      <c r="K10">
        <v>-4.2422000000000001E-2</v>
      </c>
      <c r="L10">
        <v>1.1067E-3</v>
      </c>
      <c r="M10">
        <v>0.10385</v>
      </c>
      <c r="N10" t="s">
        <v>237</v>
      </c>
    </row>
    <row r="11" spans="1:14">
      <c r="A11">
        <v>197.71</v>
      </c>
      <c r="B11">
        <v>5.5</v>
      </c>
      <c r="C11">
        <v>1651.2</v>
      </c>
      <c r="D11">
        <v>6.0561000000000002E-4</v>
      </c>
      <c r="E11">
        <v>16.713999999999999</v>
      </c>
      <c r="F11">
        <v>16.759</v>
      </c>
      <c r="G11">
        <v>91.314999999999998</v>
      </c>
      <c r="H11">
        <v>91.287000000000006</v>
      </c>
      <c r="I11">
        <v>133.32</v>
      </c>
      <c r="J11">
        <v>944.89</v>
      </c>
      <c r="K11">
        <v>-4.2429000000000001E-2</v>
      </c>
      <c r="L11">
        <v>1.1073000000000001E-3</v>
      </c>
      <c r="M11">
        <v>0.10387</v>
      </c>
      <c r="N11" t="s">
        <v>237</v>
      </c>
    </row>
    <row r="12" spans="1:14">
      <c r="A12">
        <v>197.71</v>
      </c>
      <c r="B12">
        <v>6</v>
      </c>
      <c r="C12">
        <v>1651.3</v>
      </c>
      <c r="D12">
        <v>6.0557999999999999E-4</v>
      </c>
      <c r="E12">
        <v>16.713000000000001</v>
      </c>
      <c r="F12">
        <v>16.762</v>
      </c>
      <c r="G12">
        <v>91.308000000000007</v>
      </c>
      <c r="H12">
        <v>91.287000000000006</v>
      </c>
      <c r="I12">
        <v>133.31</v>
      </c>
      <c r="J12">
        <v>945.12</v>
      </c>
      <c r="K12">
        <v>-4.2435E-2</v>
      </c>
      <c r="L12">
        <v>1.1079E-3</v>
      </c>
      <c r="M12">
        <v>0.10388</v>
      </c>
      <c r="N12" t="s">
        <v>237</v>
      </c>
    </row>
    <row r="13" spans="1:14">
      <c r="A13">
        <v>197.71</v>
      </c>
      <c r="B13">
        <v>6.5</v>
      </c>
      <c r="C13">
        <v>1651.4</v>
      </c>
      <c r="D13">
        <v>6.0554999999999995E-4</v>
      </c>
      <c r="E13">
        <v>16.710999999999999</v>
      </c>
      <c r="F13">
        <v>16.765000000000001</v>
      </c>
      <c r="G13">
        <v>91.302000000000007</v>
      </c>
      <c r="H13">
        <v>91.287999999999997</v>
      </c>
      <c r="I13">
        <v>133.31</v>
      </c>
      <c r="J13">
        <v>945.34</v>
      </c>
      <c r="K13">
        <v>-4.2441E-2</v>
      </c>
      <c r="L13">
        <v>1.1084999999999999E-3</v>
      </c>
      <c r="M13">
        <v>0.10390000000000001</v>
      </c>
      <c r="N13" t="s">
        <v>237</v>
      </c>
    </row>
    <row r="14" spans="1:14">
      <c r="A14">
        <v>197.71</v>
      </c>
      <c r="B14">
        <v>7</v>
      </c>
      <c r="C14">
        <v>1651.5</v>
      </c>
      <c r="D14">
        <v>6.0552000000000002E-4</v>
      </c>
      <c r="E14">
        <v>16.71</v>
      </c>
      <c r="F14">
        <v>16.768000000000001</v>
      </c>
      <c r="G14">
        <v>91.295000000000002</v>
      </c>
      <c r="H14">
        <v>91.289000000000001</v>
      </c>
      <c r="I14">
        <v>133.30000000000001</v>
      </c>
      <c r="J14">
        <v>945.57</v>
      </c>
      <c r="K14">
        <v>-4.2446999999999999E-2</v>
      </c>
      <c r="L14">
        <v>1.1091E-3</v>
      </c>
      <c r="M14">
        <v>0.10391</v>
      </c>
      <c r="N14" t="s">
        <v>237</v>
      </c>
    </row>
    <row r="15" spans="1:14">
      <c r="A15">
        <v>197.71</v>
      </c>
      <c r="B15">
        <v>7.5</v>
      </c>
      <c r="C15">
        <v>1651.6</v>
      </c>
      <c r="D15">
        <v>6.0548999999999998E-4</v>
      </c>
      <c r="E15">
        <v>16.709</v>
      </c>
      <c r="F15">
        <v>16.771000000000001</v>
      </c>
      <c r="G15">
        <v>91.287999999999997</v>
      </c>
      <c r="H15">
        <v>91.29</v>
      </c>
      <c r="I15">
        <v>133.30000000000001</v>
      </c>
      <c r="J15">
        <v>945.79</v>
      </c>
      <c r="K15">
        <v>-4.2453999999999999E-2</v>
      </c>
      <c r="L15">
        <v>1.1096000000000001E-3</v>
      </c>
      <c r="M15">
        <v>0.10392999999999999</v>
      </c>
      <c r="N15" t="s">
        <v>237</v>
      </c>
    </row>
    <row r="16" spans="1:14">
      <c r="A16">
        <v>197.71</v>
      </c>
      <c r="B16">
        <v>8</v>
      </c>
      <c r="C16">
        <v>1651.6</v>
      </c>
      <c r="D16">
        <v>6.0546000000000005E-4</v>
      </c>
      <c r="E16">
        <v>16.707000000000001</v>
      </c>
      <c r="F16">
        <v>16.774000000000001</v>
      </c>
      <c r="G16">
        <v>91.281999999999996</v>
      </c>
      <c r="H16">
        <v>91.29</v>
      </c>
      <c r="I16">
        <v>133.29</v>
      </c>
      <c r="J16">
        <v>946.02</v>
      </c>
      <c r="K16">
        <v>-4.2459999999999998E-2</v>
      </c>
      <c r="L16">
        <v>1.1102E-3</v>
      </c>
      <c r="M16">
        <v>0.10394</v>
      </c>
      <c r="N16" t="s">
        <v>237</v>
      </c>
    </row>
    <row r="17" spans="1:14">
      <c r="A17">
        <v>197.71</v>
      </c>
      <c r="B17">
        <v>8.5</v>
      </c>
      <c r="C17">
        <v>1651.7</v>
      </c>
      <c r="D17">
        <v>6.0543000000000001E-4</v>
      </c>
      <c r="E17">
        <v>16.706</v>
      </c>
      <c r="F17">
        <v>16.776</v>
      </c>
      <c r="G17">
        <v>91.275000000000006</v>
      </c>
      <c r="H17">
        <v>91.290999999999997</v>
      </c>
      <c r="I17">
        <v>133.29</v>
      </c>
      <c r="J17">
        <v>946.24</v>
      </c>
      <c r="K17">
        <v>-4.2465999999999997E-2</v>
      </c>
      <c r="L17">
        <v>1.1107999999999999E-3</v>
      </c>
      <c r="M17">
        <v>0.10396</v>
      </c>
      <c r="N17" t="s">
        <v>237</v>
      </c>
    </row>
    <row r="18" spans="1:14">
      <c r="A18">
        <v>197.71</v>
      </c>
      <c r="B18">
        <v>9</v>
      </c>
      <c r="C18">
        <v>1651.8</v>
      </c>
      <c r="D18">
        <v>6.0539999999999997E-4</v>
      </c>
      <c r="E18">
        <v>16.704999999999998</v>
      </c>
      <c r="F18">
        <v>16.779</v>
      </c>
      <c r="G18">
        <v>91.269000000000005</v>
      </c>
      <c r="H18">
        <v>91.292000000000002</v>
      </c>
      <c r="I18">
        <v>133.28</v>
      </c>
      <c r="J18">
        <v>946.46</v>
      </c>
      <c r="K18">
        <v>-4.2472000000000003E-2</v>
      </c>
      <c r="L18">
        <v>1.1114E-3</v>
      </c>
      <c r="M18">
        <v>0.10397000000000001</v>
      </c>
      <c r="N18" t="s">
        <v>237</v>
      </c>
    </row>
    <row r="19" spans="1:14">
      <c r="A19">
        <v>197.71</v>
      </c>
      <c r="B19">
        <v>9.5</v>
      </c>
      <c r="C19">
        <v>1651.9</v>
      </c>
      <c r="D19">
        <v>6.0537000000000004E-4</v>
      </c>
      <c r="E19">
        <v>16.704000000000001</v>
      </c>
      <c r="F19">
        <v>16.782</v>
      </c>
      <c r="G19">
        <v>91.262</v>
      </c>
      <c r="H19">
        <v>91.293000000000006</v>
      </c>
      <c r="I19">
        <v>133.28</v>
      </c>
      <c r="J19">
        <v>946.69</v>
      </c>
      <c r="K19">
        <v>-4.2478000000000002E-2</v>
      </c>
      <c r="L19">
        <v>1.1119999999999999E-3</v>
      </c>
      <c r="M19">
        <v>0.10399</v>
      </c>
      <c r="N19" t="s">
        <v>237</v>
      </c>
    </row>
    <row r="20" spans="1:14">
      <c r="A20">
        <v>197.71</v>
      </c>
      <c r="B20">
        <v>10</v>
      </c>
      <c r="C20">
        <v>1652</v>
      </c>
      <c r="D20">
        <v>6.0534E-4</v>
      </c>
      <c r="E20">
        <v>16.702000000000002</v>
      </c>
      <c r="F20">
        <v>16.785</v>
      </c>
      <c r="G20">
        <v>91.256</v>
      </c>
      <c r="H20">
        <v>91.293999999999997</v>
      </c>
      <c r="I20">
        <v>133.27000000000001</v>
      </c>
      <c r="J20">
        <v>946.91</v>
      </c>
      <c r="K20">
        <v>-4.2484000000000001E-2</v>
      </c>
      <c r="L20">
        <v>1.1126E-3</v>
      </c>
      <c r="M20">
        <v>0.10401000000000001</v>
      </c>
      <c r="N20" t="s">
        <v>237</v>
      </c>
    </row>
    <row r="21" spans="1:14">
      <c r="A21">
        <v>237.25</v>
      </c>
      <c r="B21">
        <v>1</v>
      </c>
      <c r="C21">
        <v>1543</v>
      </c>
      <c r="D21">
        <v>6.4807999999999999E-4</v>
      </c>
      <c r="E21">
        <v>22.125</v>
      </c>
      <c r="F21">
        <v>22.132999999999999</v>
      </c>
      <c r="G21">
        <v>116.25</v>
      </c>
      <c r="H21">
        <v>95.89</v>
      </c>
      <c r="I21">
        <v>140.01</v>
      </c>
      <c r="J21">
        <v>772.64</v>
      </c>
      <c r="K21">
        <v>-3.5811999999999997E-2</v>
      </c>
      <c r="L21">
        <v>5.6291000000000002E-4</v>
      </c>
      <c r="M21">
        <v>8.9690000000000006E-2</v>
      </c>
      <c r="N21" t="s">
        <v>237</v>
      </c>
    </row>
    <row r="22" spans="1:14">
      <c r="A22">
        <v>237.25</v>
      </c>
      <c r="B22">
        <v>1.5</v>
      </c>
      <c r="C22">
        <v>1543.1</v>
      </c>
      <c r="D22">
        <v>6.4802999999999996E-4</v>
      </c>
      <c r="E22">
        <v>22.123000000000001</v>
      </c>
      <c r="F22">
        <v>22.135999999999999</v>
      </c>
      <c r="G22">
        <v>116.24</v>
      </c>
      <c r="H22">
        <v>95.89</v>
      </c>
      <c r="I22">
        <v>140</v>
      </c>
      <c r="J22">
        <v>772.93</v>
      </c>
      <c r="K22">
        <v>-3.5826999999999998E-2</v>
      </c>
      <c r="L22">
        <v>5.6322999999999996E-4</v>
      </c>
      <c r="M22">
        <v>8.9710999999999999E-2</v>
      </c>
      <c r="N22" t="s">
        <v>237</v>
      </c>
    </row>
    <row r="23" spans="1:14">
      <c r="A23">
        <v>237.25</v>
      </c>
      <c r="B23">
        <v>2</v>
      </c>
      <c r="C23">
        <v>1543.3</v>
      </c>
      <c r="D23">
        <v>6.4798000000000004E-4</v>
      </c>
      <c r="E23">
        <v>22.120999999999999</v>
      </c>
      <c r="F23">
        <v>22.138000000000002</v>
      </c>
      <c r="G23">
        <v>116.24</v>
      </c>
      <c r="H23">
        <v>95.891000000000005</v>
      </c>
      <c r="I23">
        <v>139.99</v>
      </c>
      <c r="J23">
        <v>773.21</v>
      </c>
      <c r="K23">
        <v>-3.5841999999999999E-2</v>
      </c>
      <c r="L23">
        <v>5.6355000000000001E-4</v>
      </c>
      <c r="M23">
        <v>8.9731000000000005E-2</v>
      </c>
      <c r="N23" t="s">
        <v>237</v>
      </c>
    </row>
    <row r="24" spans="1:14">
      <c r="A24">
        <v>237.25</v>
      </c>
      <c r="B24">
        <v>2.5</v>
      </c>
      <c r="C24">
        <v>1543.4</v>
      </c>
      <c r="D24">
        <v>6.4793000000000001E-4</v>
      </c>
      <c r="E24">
        <v>22.119</v>
      </c>
      <c r="F24">
        <v>22.140999999999998</v>
      </c>
      <c r="G24">
        <v>116.23</v>
      </c>
      <c r="H24">
        <v>95.891999999999996</v>
      </c>
      <c r="I24">
        <v>139.97</v>
      </c>
      <c r="J24">
        <v>773.5</v>
      </c>
      <c r="K24">
        <v>-3.5857E-2</v>
      </c>
      <c r="L24">
        <v>5.6388E-4</v>
      </c>
      <c r="M24">
        <v>8.9751999999999998E-2</v>
      </c>
      <c r="N24" t="s">
        <v>237</v>
      </c>
    </row>
    <row r="25" spans="1:14">
      <c r="A25">
        <v>237.25</v>
      </c>
      <c r="B25">
        <v>3</v>
      </c>
      <c r="C25">
        <v>1543.5</v>
      </c>
      <c r="D25">
        <v>6.4787999999999998E-4</v>
      </c>
      <c r="E25">
        <v>22.117000000000001</v>
      </c>
      <c r="F25">
        <v>22.143000000000001</v>
      </c>
      <c r="G25">
        <v>116.22</v>
      </c>
      <c r="H25">
        <v>95.891999999999996</v>
      </c>
      <c r="I25">
        <v>139.96</v>
      </c>
      <c r="J25">
        <v>773.79</v>
      </c>
      <c r="K25">
        <v>-3.5872000000000001E-2</v>
      </c>
      <c r="L25">
        <v>5.6420000000000005E-4</v>
      </c>
      <c r="M25">
        <v>8.9773000000000006E-2</v>
      </c>
      <c r="N25" t="s">
        <v>237</v>
      </c>
    </row>
    <row r="26" spans="1:14">
      <c r="A26">
        <v>237.25</v>
      </c>
      <c r="B26">
        <v>3.5</v>
      </c>
      <c r="C26">
        <v>1543.6</v>
      </c>
      <c r="D26">
        <v>6.4782999999999996E-4</v>
      </c>
      <c r="E26">
        <v>22.114999999999998</v>
      </c>
      <c r="F26">
        <v>22.146000000000001</v>
      </c>
      <c r="G26">
        <v>116.21</v>
      </c>
      <c r="H26">
        <v>95.893000000000001</v>
      </c>
      <c r="I26">
        <v>139.94999999999999</v>
      </c>
      <c r="J26">
        <v>774.08</v>
      </c>
      <c r="K26">
        <v>-3.5888000000000003E-2</v>
      </c>
      <c r="L26">
        <v>5.6452E-4</v>
      </c>
      <c r="M26">
        <v>8.9792999999999998E-2</v>
      </c>
      <c r="N26" t="s">
        <v>237</v>
      </c>
    </row>
    <row r="27" spans="1:14">
      <c r="A27">
        <v>237.25</v>
      </c>
      <c r="B27">
        <v>4</v>
      </c>
      <c r="C27">
        <v>1543.7</v>
      </c>
      <c r="D27">
        <v>6.4778000000000004E-4</v>
      </c>
      <c r="E27">
        <v>22.113</v>
      </c>
      <c r="F27">
        <v>22.148</v>
      </c>
      <c r="G27">
        <v>116.2</v>
      </c>
      <c r="H27">
        <v>95.894000000000005</v>
      </c>
      <c r="I27">
        <v>139.94</v>
      </c>
      <c r="J27">
        <v>774.37</v>
      </c>
      <c r="K27">
        <v>-3.5902999999999997E-2</v>
      </c>
      <c r="L27">
        <v>5.6484999999999999E-4</v>
      </c>
      <c r="M27">
        <v>8.9814000000000005E-2</v>
      </c>
      <c r="N27" t="s">
        <v>237</v>
      </c>
    </row>
    <row r="28" spans="1:14">
      <c r="A28">
        <v>237.25</v>
      </c>
      <c r="B28">
        <v>4.5</v>
      </c>
      <c r="C28">
        <v>1543.9</v>
      </c>
      <c r="D28">
        <v>6.4773000000000001E-4</v>
      </c>
      <c r="E28">
        <v>22.111000000000001</v>
      </c>
      <c r="F28">
        <v>22.151</v>
      </c>
      <c r="G28">
        <v>116.19</v>
      </c>
      <c r="H28">
        <v>95.894000000000005</v>
      </c>
      <c r="I28">
        <v>139.93</v>
      </c>
      <c r="J28">
        <v>774.66</v>
      </c>
      <c r="K28">
        <v>-3.5917999999999999E-2</v>
      </c>
      <c r="L28">
        <v>5.6517000000000004E-4</v>
      </c>
      <c r="M28">
        <v>8.9834999999999998E-2</v>
      </c>
      <c r="N28" t="s">
        <v>237</v>
      </c>
    </row>
    <row r="29" spans="1:14">
      <c r="A29">
        <v>237.25</v>
      </c>
      <c r="B29">
        <v>5</v>
      </c>
      <c r="C29">
        <v>1544</v>
      </c>
      <c r="D29">
        <v>6.4767000000000004E-4</v>
      </c>
      <c r="E29">
        <v>22.109000000000002</v>
      </c>
      <c r="F29">
        <v>22.152999999999999</v>
      </c>
      <c r="G29">
        <v>116.19</v>
      </c>
      <c r="H29">
        <v>95.894999999999996</v>
      </c>
      <c r="I29">
        <v>139.91999999999999</v>
      </c>
      <c r="J29">
        <v>774.94</v>
      </c>
      <c r="K29">
        <v>-3.5931999999999999E-2</v>
      </c>
      <c r="L29">
        <v>5.6548999999999998E-4</v>
      </c>
      <c r="M29">
        <v>8.9855000000000004E-2</v>
      </c>
      <c r="N29" t="s">
        <v>237</v>
      </c>
    </row>
    <row r="30" spans="1:14">
      <c r="A30">
        <v>237.25</v>
      </c>
      <c r="B30">
        <v>5.5</v>
      </c>
      <c r="C30">
        <v>1544.1</v>
      </c>
      <c r="D30">
        <v>6.4762000000000001E-4</v>
      </c>
      <c r="E30">
        <v>22.106999999999999</v>
      </c>
      <c r="F30">
        <v>22.155999999999999</v>
      </c>
      <c r="G30">
        <v>116.18</v>
      </c>
      <c r="H30">
        <v>95.896000000000001</v>
      </c>
      <c r="I30">
        <v>139.91</v>
      </c>
      <c r="J30">
        <v>775.23</v>
      </c>
      <c r="K30">
        <v>-3.5947E-2</v>
      </c>
      <c r="L30">
        <v>5.6581999999999997E-4</v>
      </c>
      <c r="M30">
        <v>8.9875999999999998E-2</v>
      </c>
      <c r="N30" t="s">
        <v>237</v>
      </c>
    </row>
    <row r="31" spans="1:14">
      <c r="A31">
        <v>237.25</v>
      </c>
      <c r="B31">
        <v>6</v>
      </c>
      <c r="C31">
        <v>1544.2</v>
      </c>
      <c r="D31">
        <v>6.4756999999999998E-4</v>
      </c>
      <c r="E31">
        <v>22.105</v>
      </c>
      <c r="F31">
        <v>22.158000000000001</v>
      </c>
      <c r="G31">
        <v>116.17</v>
      </c>
      <c r="H31">
        <v>95.896000000000001</v>
      </c>
      <c r="I31">
        <v>139.9</v>
      </c>
      <c r="J31">
        <v>775.52</v>
      </c>
      <c r="K31">
        <v>-3.5962000000000001E-2</v>
      </c>
      <c r="L31">
        <v>5.6614000000000002E-4</v>
      </c>
      <c r="M31">
        <v>8.9896000000000004E-2</v>
      </c>
      <c r="N31" t="s">
        <v>237</v>
      </c>
    </row>
    <row r="32" spans="1:14">
      <c r="A32">
        <v>237.25</v>
      </c>
      <c r="B32">
        <v>6.5</v>
      </c>
      <c r="C32">
        <v>1544.3</v>
      </c>
      <c r="D32">
        <v>6.4751999999999995E-4</v>
      </c>
      <c r="E32">
        <v>22.103999999999999</v>
      </c>
      <c r="F32">
        <v>22.161000000000001</v>
      </c>
      <c r="G32">
        <v>116.16</v>
      </c>
      <c r="H32">
        <v>95.897000000000006</v>
      </c>
      <c r="I32">
        <v>139.88999999999999</v>
      </c>
      <c r="J32">
        <v>775.8</v>
      </c>
      <c r="K32">
        <v>-3.5977000000000002E-2</v>
      </c>
      <c r="L32">
        <v>5.6645999999999997E-4</v>
      </c>
      <c r="M32">
        <v>8.9916999999999997E-2</v>
      </c>
      <c r="N32" t="s">
        <v>237</v>
      </c>
    </row>
    <row r="33" spans="1:14">
      <c r="A33">
        <v>237.25</v>
      </c>
      <c r="B33">
        <v>7</v>
      </c>
      <c r="C33">
        <v>1544.5</v>
      </c>
      <c r="D33">
        <v>6.4747000000000003E-4</v>
      </c>
      <c r="E33">
        <v>22.102</v>
      </c>
      <c r="F33">
        <v>22.163</v>
      </c>
      <c r="G33">
        <v>116.15</v>
      </c>
      <c r="H33">
        <v>95.897999999999996</v>
      </c>
      <c r="I33">
        <v>139.87</v>
      </c>
      <c r="J33">
        <v>776.09</v>
      </c>
      <c r="K33">
        <v>-3.5992000000000003E-2</v>
      </c>
      <c r="L33">
        <v>5.6678999999999996E-4</v>
      </c>
      <c r="M33">
        <v>8.9938000000000004E-2</v>
      </c>
      <c r="N33" t="s">
        <v>237</v>
      </c>
    </row>
    <row r="34" spans="1:14">
      <c r="A34">
        <v>237.25</v>
      </c>
      <c r="B34">
        <v>7.5</v>
      </c>
      <c r="C34">
        <v>1544.6</v>
      </c>
      <c r="D34">
        <v>6.4742000000000001E-4</v>
      </c>
      <c r="E34">
        <v>22.1</v>
      </c>
      <c r="F34">
        <v>22.166</v>
      </c>
      <c r="G34">
        <v>116.15</v>
      </c>
      <c r="H34">
        <v>95.897999999999996</v>
      </c>
      <c r="I34">
        <v>139.86000000000001</v>
      </c>
      <c r="J34">
        <v>776.38</v>
      </c>
      <c r="K34">
        <v>-3.6006999999999997E-2</v>
      </c>
      <c r="L34">
        <v>5.6711000000000001E-4</v>
      </c>
      <c r="M34">
        <v>8.9957999999999996E-2</v>
      </c>
      <c r="N34" t="s">
        <v>237</v>
      </c>
    </row>
    <row r="35" spans="1:14">
      <c r="A35">
        <v>237.25</v>
      </c>
      <c r="B35">
        <v>8</v>
      </c>
      <c r="C35">
        <v>1544.7</v>
      </c>
      <c r="D35">
        <v>6.4736999999999998E-4</v>
      </c>
      <c r="E35">
        <v>22.097999999999999</v>
      </c>
      <c r="F35">
        <v>22.169</v>
      </c>
      <c r="G35">
        <v>116.14</v>
      </c>
      <c r="H35">
        <v>95.899000000000001</v>
      </c>
      <c r="I35">
        <v>139.85</v>
      </c>
      <c r="J35">
        <v>776.66</v>
      </c>
      <c r="K35">
        <v>-3.6021999999999998E-2</v>
      </c>
      <c r="L35">
        <v>5.6742999999999995E-4</v>
      </c>
      <c r="M35">
        <v>8.9979000000000003E-2</v>
      </c>
      <c r="N35" t="s">
        <v>237</v>
      </c>
    </row>
    <row r="36" spans="1:14">
      <c r="A36">
        <v>237.25</v>
      </c>
      <c r="B36">
        <v>8.5</v>
      </c>
      <c r="C36">
        <v>1544.8</v>
      </c>
      <c r="D36">
        <v>6.4731999999999995E-4</v>
      </c>
      <c r="E36">
        <v>22.096</v>
      </c>
      <c r="F36">
        <v>22.170999999999999</v>
      </c>
      <c r="G36">
        <v>116.13</v>
      </c>
      <c r="H36">
        <v>95.9</v>
      </c>
      <c r="I36">
        <v>139.84</v>
      </c>
      <c r="J36">
        <v>776.95</v>
      </c>
      <c r="K36">
        <v>-3.6035999999999999E-2</v>
      </c>
      <c r="L36">
        <v>5.6776000000000005E-4</v>
      </c>
      <c r="M36">
        <v>8.9998999999999996E-2</v>
      </c>
      <c r="N36" t="s">
        <v>237</v>
      </c>
    </row>
    <row r="37" spans="1:14">
      <c r="A37">
        <v>237.25</v>
      </c>
      <c r="B37">
        <v>9</v>
      </c>
      <c r="C37">
        <v>1545</v>
      </c>
      <c r="D37">
        <v>6.4727000000000003E-4</v>
      </c>
      <c r="E37">
        <v>22.094000000000001</v>
      </c>
      <c r="F37">
        <v>22.173999999999999</v>
      </c>
      <c r="G37">
        <v>116.12</v>
      </c>
      <c r="H37">
        <v>95.9</v>
      </c>
      <c r="I37">
        <v>139.83000000000001</v>
      </c>
      <c r="J37">
        <v>777.24</v>
      </c>
      <c r="K37">
        <v>-3.6051E-2</v>
      </c>
      <c r="L37">
        <v>5.6808E-4</v>
      </c>
      <c r="M37">
        <v>9.0020000000000003E-2</v>
      </c>
      <c r="N37" t="s">
        <v>237</v>
      </c>
    </row>
    <row r="38" spans="1:14">
      <c r="A38">
        <v>237.25</v>
      </c>
      <c r="B38">
        <v>9.5</v>
      </c>
      <c r="C38">
        <v>1545.1</v>
      </c>
      <c r="D38">
        <v>6.4722E-4</v>
      </c>
      <c r="E38">
        <v>22.091999999999999</v>
      </c>
      <c r="F38">
        <v>22.175999999999998</v>
      </c>
      <c r="G38">
        <v>116.11</v>
      </c>
      <c r="H38">
        <v>95.900999999999996</v>
      </c>
      <c r="I38">
        <v>139.82</v>
      </c>
      <c r="J38">
        <v>777.52</v>
      </c>
      <c r="K38">
        <v>-3.6066000000000001E-2</v>
      </c>
      <c r="L38">
        <v>5.6840000000000005E-4</v>
      </c>
      <c r="M38">
        <v>9.0039999999999995E-2</v>
      </c>
      <c r="N38" t="s">
        <v>237</v>
      </c>
    </row>
    <row r="39" spans="1:14">
      <c r="A39">
        <v>237.25</v>
      </c>
      <c r="B39">
        <v>10</v>
      </c>
      <c r="C39">
        <v>1545.2</v>
      </c>
      <c r="D39">
        <v>6.4716999999999997E-4</v>
      </c>
      <c r="E39">
        <v>22.09</v>
      </c>
      <c r="F39">
        <v>22.178999999999998</v>
      </c>
      <c r="G39">
        <v>116.11</v>
      </c>
      <c r="H39">
        <v>95.902000000000001</v>
      </c>
      <c r="I39">
        <v>139.81</v>
      </c>
      <c r="J39">
        <v>777.81</v>
      </c>
      <c r="K39">
        <v>-3.6081000000000002E-2</v>
      </c>
      <c r="L39">
        <v>5.6873000000000004E-4</v>
      </c>
      <c r="M39">
        <v>9.0061000000000002E-2</v>
      </c>
      <c r="N39" t="s">
        <v>237</v>
      </c>
    </row>
    <row r="40" spans="1:14">
      <c r="A40">
        <v>276.8</v>
      </c>
      <c r="B40">
        <v>1</v>
      </c>
      <c r="C40">
        <v>6.1383999999999999</v>
      </c>
      <c r="D40">
        <v>0.16291</v>
      </c>
      <c r="E40">
        <v>47.473999999999997</v>
      </c>
      <c r="F40">
        <v>49.697000000000003</v>
      </c>
      <c r="G40">
        <v>222.35</v>
      </c>
      <c r="H40">
        <v>88.114000000000004</v>
      </c>
      <c r="I40">
        <v>98.052999999999997</v>
      </c>
      <c r="J40">
        <v>132.24</v>
      </c>
      <c r="K40">
        <v>3.0059999999999998</v>
      </c>
      <c r="L40">
        <v>1.0730999999999999E-5</v>
      </c>
      <c r="M40">
        <v>1.0447E-2</v>
      </c>
      <c r="N40" t="s">
        <v>238</v>
      </c>
    </row>
    <row r="41" spans="1:14">
      <c r="A41">
        <v>276.8</v>
      </c>
      <c r="B41">
        <v>1.5</v>
      </c>
      <c r="C41">
        <v>9.3839000000000006</v>
      </c>
      <c r="D41">
        <v>0.10657</v>
      </c>
      <c r="E41">
        <v>47.363</v>
      </c>
      <c r="F41">
        <v>49.543999999999997</v>
      </c>
      <c r="G41">
        <v>218.57</v>
      </c>
      <c r="H41">
        <v>89.236999999999995</v>
      </c>
      <c r="I41">
        <v>100.28</v>
      </c>
      <c r="J41">
        <v>130.24</v>
      </c>
      <c r="K41">
        <v>3.1613000000000002</v>
      </c>
      <c r="L41">
        <v>1.0709E-5</v>
      </c>
      <c r="M41">
        <v>1.0451999999999999E-2</v>
      </c>
      <c r="N41" t="s">
        <v>238</v>
      </c>
    </row>
    <row r="42" spans="1:14">
      <c r="A42">
        <v>276.8</v>
      </c>
      <c r="B42">
        <v>1.867</v>
      </c>
      <c r="C42">
        <v>11.855</v>
      </c>
      <c r="D42">
        <v>8.4356E-2</v>
      </c>
      <c r="E42">
        <v>47.274999999999999</v>
      </c>
      <c r="F42">
        <v>49.423999999999999</v>
      </c>
      <c r="G42">
        <v>216.43</v>
      </c>
      <c r="H42">
        <v>90.340999999999994</v>
      </c>
      <c r="I42">
        <v>102.4</v>
      </c>
      <c r="J42">
        <v>128.68</v>
      </c>
      <c r="K42">
        <v>3.3062999999999998</v>
      </c>
      <c r="L42">
        <v>1.0696000000000001E-5</v>
      </c>
      <c r="M42">
        <v>1.0462000000000001E-2</v>
      </c>
      <c r="N42" t="s">
        <v>238</v>
      </c>
    </row>
    <row r="43" spans="1:14">
      <c r="A43">
        <v>276.8</v>
      </c>
      <c r="B43">
        <v>1.867</v>
      </c>
      <c r="C43">
        <v>1425.6</v>
      </c>
      <c r="D43">
        <v>7.0146E-4</v>
      </c>
      <c r="E43">
        <v>27.818999999999999</v>
      </c>
      <c r="F43">
        <v>27.837</v>
      </c>
      <c r="G43">
        <v>138.44</v>
      </c>
      <c r="H43">
        <v>101.18</v>
      </c>
      <c r="I43">
        <v>148.71</v>
      </c>
      <c r="J43">
        <v>610.07000000000005</v>
      </c>
      <c r="K43">
        <v>-2.4657999999999999E-2</v>
      </c>
      <c r="L43">
        <v>3.3219E-4</v>
      </c>
      <c r="M43">
        <v>7.5589000000000003E-2</v>
      </c>
      <c r="N43" t="s">
        <v>237</v>
      </c>
    </row>
    <row r="44" spans="1:14">
      <c r="A44">
        <v>276.8</v>
      </c>
      <c r="B44">
        <v>2</v>
      </c>
      <c r="C44">
        <v>1425.7</v>
      </c>
      <c r="D44">
        <v>7.0142999999999996E-4</v>
      </c>
      <c r="E44">
        <v>27.818000000000001</v>
      </c>
      <c r="F44">
        <v>27.837</v>
      </c>
      <c r="G44">
        <v>138.43</v>
      </c>
      <c r="H44">
        <v>101.18</v>
      </c>
      <c r="I44">
        <v>148.69999999999999</v>
      </c>
      <c r="J44">
        <v>610.17999999999995</v>
      </c>
      <c r="K44">
        <v>-2.4669E-2</v>
      </c>
      <c r="L44">
        <v>3.3226000000000002E-4</v>
      </c>
      <c r="M44">
        <v>7.5595999999999997E-2</v>
      </c>
      <c r="N44" t="s">
        <v>237</v>
      </c>
    </row>
    <row r="45" spans="1:14">
      <c r="A45">
        <v>276.8</v>
      </c>
      <c r="B45">
        <v>2.5</v>
      </c>
      <c r="C45">
        <v>1425.9</v>
      </c>
      <c r="D45">
        <v>7.0133999999999995E-4</v>
      </c>
      <c r="E45">
        <v>27.815000000000001</v>
      </c>
      <c r="F45">
        <v>27.838999999999999</v>
      </c>
      <c r="G45">
        <v>138.41999999999999</v>
      </c>
      <c r="H45">
        <v>101.18</v>
      </c>
      <c r="I45">
        <v>148.68</v>
      </c>
      <c r="J45">
        <v>610.57000000000005</v>
      </c>
      <c r="K45">
        <v>-2.4708999999999998E-2</v>
      </c>
      <c r="L45">
        <v>3.325E-4</v>
      </c>
      <c r="M45">
        <v>7.5622999999999996E-2</v>
      </c>
      <c r="N45" t="s">
        <v>237</v>
      </c>
    </row>
    <row r="46" spans="1:14">
      <c r="A46">
        <v>276.8</v>
      </c>
      <c r="B46">
        <v>3</v>
      </c>
      <c r="C46">
        <v>1426</v>
      </c>
      <c r="D46">
        <v>7.0124E-4</v>
      </c>
      <c r="E46">
        <v>27.812000000000001</v>
      </c>
      <c r="F46">
        <v>27.841000000000001</v>
      </c>
      <c r="G46">
        <v>138.41</v>
      </c>
      <c r="H46">
        <v>101.18</v>
      </c>
      <c r="I46">
        <v>148.65</v>
      </c>
      <c r="J46">
        <v>610.96</v>
      </c>
      <c r="K46">
        <v>-2.4747999999999999E-2</v>
      </c>
      <c r="L46">
        <v>3.3273999999999999E-4</v>
      </c>
      <c r="M46">
        <v>7.5649999999999995E-2</v>
      </c>
      <c r="N46" t="s">
        <v>237</v>
      </c>
    </row>
    <row r="47" spans="1:14">
      <c r="A47">
        <v>276.8</v>
      </c>
      <c r="B47">
        <v>3.5</v>
      </c>
      <c r="C47">
        <v>1426.2</v>
      </c>
      <c r="D47">
        <v>7.0114000000000005E-4</v>
      </c>
      <c r="E47">
        <v>27.809000000000001</v>
      </c>
      <c r="F47">
        <v>27.843</v>
      </c>
      <c r="G47">
        <v>138.4</v>
      </c>
      <c r="H47">
        <v>101.18</v>
      </c>
      <c r="I47">
        <v>148.63</v>
      </c>
      <c r="J47">
        <v>611.34</v>
      </c>
      <c r="K47">
        <v>-2.4788000000000001E-2</v>
      </c>
      <c r="L47">
        <v>3.3299000000000002E-4</v>
      </c>
      <c r="M47">
        <v>7.5676999999999994E-2</v>
      </c>
      <c r="N47" t="s">
        <v>237</v>
      </c>
    </row>
    <row r="48" spans="1:14">
      <c r="A48">
        <v>276.8</v>
      </c>
      <c r="B48">
        <v>4</v>
      </c>
      <c r="C48">
        <v>1426.4</v>
      </c>
      <c r="D48">
        <v>7.0105000000000005E-4</v>
      </c>
      <c r="E48">
        <v>27.806000000000001</v>
      </c>
      <c r="F48">
        <v>27.844999999999999</v>
      </c>
      <c r="G48">
        <v>138.38999999999999</v>
      </c>
      <c r="H48">
        <v>101.18</v>
      </c>
      <c r="I48">
        <v>148.6</v>
      </c>
      <c r="J48">
        <v>611.73</v>
      </c>
      <c r="K48">
        <v>-2.4827999999999999E-2</v>
      </c>
      <c r="L48">
        <v>3.3323000000000001E-4</v>
      </c>
      <c r="M48">
        <v>7.5703999999999994E-2</v>
      </c>
      <c r="N48" t="s">
        <v>237</v>
      </c>
    </row>
    <row r="49" spans="1:14">
      <c r="A49">
        <v>276.8</v>
      </c>
      <c r="B49">
        <v>4.5</v>
      </c>
      <c r="C49">
        <v>1426.6</v>
      </c>
      <c r="D49">
        <v>7.0094999999999999E-4</v>
      </c>
      <c r="E49">
        <v>27.803000000000001</v>
      </c>
      <c r="F49">
        <v>27.846</v>
      </c>
      <c r="G49">
        <v>138.38</v>
      </c>
      <c r="H49">
        <v>101.18</v>
      </c>
      <c r="I49">
        <v>148.58000000000001</v>
      </c>
      <c r="J49">
        <v>612.12</v>
      </c>
      <c r="K49">
        <v>-2.4867E-2</v>
      </c>
      <c r="L49">
        <v>3.3346999999999999E-4</v>
      </c>
      <c r="M49">
        <v>7.5731000000000007E-2</v>
      </c>
      <c r="N49" t="s">
        <v>237</v>
      </c>
    </row>
    <row r="50" spans="1:14">
      <c r="A50">
        <v>276.8</v>
      </c>
      <c r="B50">
        <v>5</v>
      </c>
      <c r="C50">
        <v>1426.8</v>
      </c>
      <c r="D50">
        <v>7.0085000000000004E-4</v>
      </c>
      <c r="E50">
        <v>27.8</v>
      </c>
      <c r="F50">
        <v>27.847999999999999</v>
      </c>
      <c r="G50">
        <v>138.37</v>
      </c>
      <c r="H50">
        <v>101.18</v>
      </c>
      <c r="I50">
        <v>148.55000000000001</v>
      </c>
      <c r="J50">
        <v>612.51</v>
      </c>
      <c r="K50">
        <v>-2.4906999999999999E-2</v>
      </c>
      <c r="L50">
        <v>3.3370999999999997E-4</v>
      </c>
      <c r="M50">
        <v>7.5758000000000006E-2</v>
      </c>
      <c r="N50" t="s">
        <v>237</v>
      </c>
    </row>
    <row r="51" spans="1:14">
      <c r="A51">
        <v>276.8</v>
      </c>
      <c r="B51">
        <v>5.5</v>
      </c>
      <c r="C51">
        <v>1427</v>
      </c>
      <c r="D51">
        <v>7.0076000000000003E-4</v>
      </c>
      <c r="E51">
        <v>27.797000000000001</v>
      </c>
      <c r="F51">
        <v>27.85</v>
      </c>
      <c r="G51">
        <v>138.36000000000001</v>
      </c>
      <c r="H51">
        <v>101.18</v>
      </c>
      <c r="I51">
        <v>148.53</v>
      </c>
      <c r="J51">
        <v>612.9</v>
      </c>
      <c r="K51">
        <v>-2.4945999999999999E-2</v>
      </c>
      <c r="L51">
        <v>3.3395000000000001E-4</v>
      </c>
      <c r="M51">
        <v>7.5785000000000005E-2</v>
      </c>
      <c r="N51" t="s">
        <v>237</v>
      </c>
    </row>
    <row r="52" spans="1:14">
      <c r="A52">
        <v>276.8</v>
      </c>
      <c r="B52">
        <v>6</v>
      </c>
      <c r="C52">
        <v>1427.2</v>
      </c>
      <c r="D52">
        <v>7.0065999999999998E-4</v>
      </c>
      <c r="E52">
        <v>27.795000000000002</v>
      </c>
      <c r="F52">
        <v>27.852</v>
      </c>
      <c r="G52">
        <v>138.35</v>
      </c>
      <c r="H52">
        <v>101.18</v>
      </c>
      <c r="I52">
        <v>148.5</v>
      </c>
      <c r="J52">
        <v>613.28</v>
      </c>
      <c r="K52">
        <v>-2.4985E-2</v>
      </c>
      <c r="L52">
        <v>3.3419999999999999E-4</v>
      </c>
      <c r="M52">
        <v>7.5812000000000004E-2</v>
      </c>
      <c r="N52" t="s">
        <v>237</v>
      </c>
    </row>
    <row r="53" spans="1:14">
      <c r="A53">
        <v>276.8</v>
      </c>
      <c r="B53">
        <v>6.5</v>
      </c>
      <c r="C53">
        <v>1427.4</v>
      </c>
      <c r="D53">
        <v>7.0056000000000003E-4</v>
      </c>
      <c r="E53">
        <v>27.792000000000002</v>
      </c>
      <c r="F53">
        <v>27.853999999999999</v>
      </c>
      <c r="G53">
        <v>138.34</v>
      </c>
      <c r="H53">
        <v>101.18</v>
      </c>
      <c r="I53">
        <v>148.47999999999999</v>
      </c>
      <c r="J53">
        <v>613.66999999999996</v>
      </c>
      <c r="K53">
        <v>-2.5024000000000001E-2</v>
      </c>
      <c r="L53">
        <v>3.3443999999999998E-4</v>
      </c>
      <c r="M53">
        <v>7.5839000000000004E-2</v>
      </c>
      <c r="N53" t="s">
        <v>237</v>
      </c>
    </row>
    <row r="54" spans="1:14">
      <c r="A54">
        <v>276.8</v>
      </c>
      <c r="B54">
        <v>7</v>
      </c>
      <c r="C54">
        <v>1427.6</v>
      </c>
      <c r="D54">
        <v>7.0047000000000002E-4</v>
      </c>
      <c r="E54">
        <v>27.789000000000001</v>
      </c>
      <c r="F54">
        <v>27.856000000000002</v>
      </c>
      <c r="G54">
        <v>138.33000000000001</v>
      </c>
      <c r="H54">
        <v>101.18</v>
      </c>
      <c r="I54">
        <v>148.46</v>
      </c>
      <c r="J54">
        <v>614.04999999999995</v>
      </c>
      <c r="K54">
        <v>-2.5062999999999998E-2</v>
      </c>
      <c r="L54">
        <v>3.3468000000000001E-4</v>
      </c>
      <c r="M54">
        <v>7.5865000000000002E-2</v>
      </c>
      <c r="N54" t="s">
        <v>237</v>
      </c>
    </row>
    <row r="55" spans="1:14">
      <c r="A55">
        <v>276.8</v>
      </c>
      <c r="B55">
        <v>7.5</v>
      </c>
      <c r="C55">
        <v>1427.8</v>
      </c>
      <c r="D55">
        <v>7.0036999999999996E-4</v>
      </c>
      <c r="E55">
        <v>27.786000000000001</v>
      </c>
      <c r="F55">
        <v>27.858000000000001</v>
      </c>
      <c r="G55">
        <v>138.32</v>
      </c>
      <c r="H55">
        <v>101.18</v>
      </c>
      <c r="I55">
        <v>148.43</v>
      </c>
      <c r="J55">
        <v>614.44000000000005</v>
      </c>
      <c r="K55">
        <v>-2.5101999999999999E-2</v>
      </c>
      <c r="L55">
        <v>3.3492E-4</v>
      </c>
      <c r="M55">
        <v>7.5892000000000001E-2</v>
      </c>
      <c r="N55" t="s">
        <v>237</v>
      </c>
    </row>
    <row r="56" spans="1:14">
      <c r="A56">
        <v>276.8</v>
      </c>
      <c r="B56">
        <v>8</v>
      </c>
      <c r="C56">
        <v>1428</v>
      </c>
      <c r="D56">
        <v>7.0027999999999996E-4</v>
      </c>
      <c r="E56">
        <v>27.783000000000001</v>
      </c>
      <c r="F56">
        <v>27.859000000000002</v>
      </c>
      <c r="G56">
        <v>138.31</v>
      </c>
      <c r="H56">
        <v>101.18</v>
      </c>
      <c r="I56">
        <v>148.41</v>
      </c>
      <c r="J56">
        <v>614.82000000000005</v>
      </c>
      <c r="K56">
        <v>-2.5139999999999999E-2</v>
      </c>
      <c r="L56">
        <v>3.3515999999999998E-4</v>
      </c>
      <c r="M56">
        <v>7.5919E-2</v>
      </c>
      <c r="N56" t="s">
        <v>237</v>
      </c>
    </row>
    <row r="57" spans="1:14">
      <c r="A57">
        <v>276.8</v>
      </c>
      <c r="B57">
        <v>8.5</v>
      </c>
      <c r="C57">
        <v>1428.2</v>
      </c>
      <c r="D57">
        <v>7.0018000000000001E-4</v>
      </c>
      <c r="E57">
        <v>27.78</v>
      </c>
      <c r="F57">
        <v>27.861000000000001</v>
      </c>
      <c r="G57">
        <v>138.30000000000001</v>
      </c>
      <c r="H57">
        <v>101.18</v>
      </c>
      <c r="I57">
        <v>148.38</v>
      </c>
      <c r="J57">
        <v>615.21</v>
      </c>
      <c r="K57">
        <v>-2.5179E-2</v>
      </c>
      <c r="L57">
        <v>3.3540000000000002E-4</v>
      </c>
      <c r="M57">
        <v>7.5946E-2</v>
      </c>
      <c r="N57" t="s">
        <v>237</v>
      </c>
    </row>
    <row r="58" spans="1:14">
      <c r="A58">
        <v>276.8</v>
      </c>
      <c r="B58">
        <v>9</v>
      </c>
      <c r="C58">
        <v>1428.4</v>
      </c>
      <c r="D58">
        <v>7.0009E-4</v>
      </c>
      <c r="E58">
        <v>27.777000000000001</v>
      </c>
      <c r="F58">
        <v>27.863</v>
      </c>
      <c r="G58">
        <v>138.29</v>
      </c>
      <c r="H58">
        <v>101.18</v>
      </c>
      <c r="I58">
        <v>148.36000000000001</v>
      </c>
      <c r="J58">
        <v>615.59</v>
      </c>
      <c r="K58">
        <v>-2.5217E-2</v>
      </c>
      <c r="L58">
        <v>3.3564000000000001E-4</v>
      </c>
      <c r="M58">
        <v>7.5972999999999999E-2</v>
      </c>
      <c r="N58" t="s">
        <v>237</v>
      </c>
    </row>
    <row r="59" spans="1:14">
      <c r="A59">
        <v>276.8</v>
      </c>
      <c r="B59">
        <v>9.5</v>
      </c>
      <c r="C59">
        <v>1428.6</v>
      </c>
      <c r="D59">
        <v>6.9999000000000005E-4</v>
      </c>
      <c r="E59">
        <v>27.774000000000001</v>
      </c>
      <c r="F59">
        <v>27.864999999999998</v>
      </c>
      <c r="G59">
        <v>138.28</v>
      </c>
      <c r="H59">
        <v>101.18</v>
      </c>
      <c r="I59">
        <v>148.33000000000001</v>
      </c>
      <c r="J59">
        <v>615.97</v>
      </c>
      <c r="K59">
        <v>-2.5255E-2</v>
      </c>
      <c r="L59">
        <v>3.3587999999999999E-4</v>
      </c>
      <c r="M59">
        <v>7.5998999999999997E-2</v>
      </c>
      <c r="N59" t="s">
        <v>237</v>
      </c>
    </row>
    <row r="60" spans="1:14">
      <c r="A60">
        <v>276.8</v>
      </c>
      <c r="B60">
        <v>10</v>
      </c>
      <c r="C60">
        <v>1428.8</v>
      </c>
      <c r="D60">
        <v>6.9990000000000004E-4</v>
      </c>
      <c r="E60">
        <v>27.771000000000001</v>
      </c>
      <c r="F60">
        <v>27.867000000000001</v>
      </c>
      <c r="G60">
        <v>138.26</v>
      </c>
      <c r="H60">
        <v>101.18</v>
      </c>
      <c r="I60">
        <v>148.31</v>
      </c>
      <c r="J60">
        <v>616.36</v>
      </c>
      <c r="K60">
        <v>-2.5293E-2</v>
      </c>
      <c r="L60">
        <v>3.3613000000000002E-4</v>
      </c>
      <c r="M60">
        <v>7.6025999999999996E-2</v>
      </c>
      <c r="N60" t="s">
        <v>237</v>
      </c>
    </row>
    <row r="61" spans="1:14">
      <c r="A61">
        <v>316.33999999999997</v>
      </c>
      <c r="B61">
        <v>1</v>
      </c>
      <c r="C61">
        <v>5.2995999999999999</v>
      </c>
      <c r="D61">
        <v>0.18870000000000001</v>
      </c>
      <c r="E61">
        <v>51.115000000000002</v>
      </c>
      <c r="F61">
        <v>53.69</v>
      </c>
      <c r="G61">
        <v>235.83</v>
      </c>
      <c r="H61">
        <v>94.918000000000006</v>
      </c>
      <c r="I61">
        <v>104.14</v>
      </c>
      <c r="J61">
        <v>142.34</v>
      </c>
      <c r="K61">
        <v>1.8695999999999999</v>
      </c>
      <c r="L61">
        <v>1.2315E-5</v>
      </c>
      <c r="M61">
        <v>1.3107000000000001E-2</v>
      </c>
      <c r="N61" t="s">
        <v>238</v>
      </c>
    </row>
    <row r="62" spans="1:14">
      <c r="A62">
        <v>316.33999999999997</v>
      </c>
      <c r="B62">
        <v>1.5</v>
      </c>
      <c r="C62">
        <v>8.0375999999999994</v>
      </c>
      <c r="D62">
        <v>0.12442</v>
      </c>
      <c r="E62">
        <v>51.045000000000002</v>
      </c>
      <c r="F62">
        <v>53.591999999999999</v>
      </c>
      <c r="G62">
        <v>232.23</v>
      </c>
      <c r="H62">
        <v>95.302000000000007</v>
      </c>
      <c r="I62">
        <v>105.03</v>
      </c>
      <c r="J62">
        <v>141.06</v>
      </c>
      <c r="K62">
        <v>1.8977999999999999</v>
      </c>
      <c r="L62">
        <v>1.2310000000000001E-5</v>
      </c>
      <c r="M62">
        <v>1.3119E-2</v>
      </c>
      <c r="N62" t="s">
        <v>238</v>
      </c>
    </row>
    <row r="63" spans="1:14">
      <c r="A63">
        <v>316.33999999999997</v>
      </c>
      <c r="B63">
        <v>2</v>
      </c>
      <c r="C63">
        <v>10.84</v>
      </c>
      <c r="D63">
        <v>9.2253000000000002E-2</v>
      </c>
      <c r="E63">
        <v>50.972999999999999</v>
      </c>
      <c r="F63">
        <v>53.491</v>
      </c>
      <c r="G63">
        <v>229.61</v>
      </c>
      <c r="H63">
        <v>95.710999999999999</v>
      </c>
      <c r="I63">
        <v>105.99</v>
      </c>
      <c r="J63">
        <v>139.74</v>
      </c>
      <c r="K63">
        <v>1.9292</v>
      </c>
      <c r="L63">
        <v>1.2306999999999999E-5</v>
      </c>
      <c r="M63">
        <v>1.3133000000000001E-2</v>
      </c>
      <c r="N63" t="s">
        <v>238</v>
      </c>
    </row>
    <row r="64" spans="1:14">
      <c r="A64">
        <v>316.33999999999997</v>
      </c>
      <c r="B64">
        <v>2.5</v>
      </c>
      <c r="C64">
        <v>13.711</v>
      </c>
      <c r="D64">
        <v>7.2937000000000002E-2</v>
      </c>
      <c r="E64">
        <v>50.899000000000001</v>
      </c>
      <c r="F64">
        <v>53.387</v>
      </c>
      <c r="G64">
        <v>227.52</v>
      </c>
      <c r="H64">
        <v>96.152000000000001</v>
      </c>
      <c r="I64">
        <v>107.04</v>
      </c>
      <c r="J64">
        <v>138.38</v>
      </c>
      <c r="K64">
        <v>1.9638</v>
      </c>
      <c r="L64">
        <v>1.2306999999999999E-5</v>
      </c>
      <c r="M64">
        <v>1.3152E-2</v>
      </c>
      <c r="N64" t="s">
        <v>238</v>
      </c>
    </row>
    <row r="65" spans="1:14">
      <c r="A65">
        <v>316.33999999999997</v>
      </c>
      <c r="B65">
        <v>3</v>
      </c>
      <c r="C65">
        <v>16.655000000000001</v>
      </c>
      <c r="D65">
        <v>6.0040999999999997E-2</v>
      </c>
      <c r="E65">
        <v>50.822000000000003</v>
      </c>
      <c r="F65">
        <v>53.28</v>
      </c>
      <c r="G65">
        <v>225.75</v>
      </c>
      <c r="H65">
        <v>96.634</v>
      </c>
      <c r="I65">
        <v>108.19</v>
      </c>
      <c r="J65">
        <v>136.97999999999999</v>
      </c>
      <c r="K65">
        <v>2.0019999999999998</v>
      </c>
      <c r="L65">
        <v>1.2309E-5</v>
      </c>
      <c r="M65">
        <v>1.3174999999999999E-2</v>
      </c>
      <c r="N65" t="s">
        <v>238</v>
      </c>
    </row>
    <row r="66" spans="1:14">
      <c r="A66">
        <v>316.33999999999997</v>
      </c>
      <c r="B66">
        <v>3.5</v>
      </c>
      <c r="C66">
        <v>19.68</v>
      </c>
      <c r="D66">
        <v>5.0813999999999998E-2</v>
      </c>
      <c r="E66">
        <v>50.743000000000002</v>
      </c>
      <c r="F66">
        <v>53.17</v>
      </c>
      <c r="G66">
        <v>224.22</v>
      </c>
      <c r="H66">
        <v>97.168000000000006</v>
      </c>
      <c r="I66">
        <v>109.47</v>
      </c>
      <c r="J66">
        <v>135.54</v>
      </c>
      <c r="K66">
        <v>2.0440999999999998</v>
      </c>
      <c r="L66">
        <v>1.2313999999999999E-5</v>
      </c>
      <c r="M66">
        <v>1.3202E-2</v>
      </c>
      <c r="N66" t="s">
        <v>238</v>
      </c>
    </row>
    <row r="67" spans="1:14">
      <c r="A67">
        <v>316.33999999999997</v>
      </c>
      <c r="B67">
        <v>4</v>
      </c>
      <c r="C67">
        <v>22.791</v>
      </c>
      <c r="D67">
        <v>4.3878E-2</v>
      </c>
      <c r="E67">
        <v>50.661000000000001</v>
      </c>
      <c r="F67">
        <v>53.057000000000002</v>
      </c>
      <c r="G67">
        <v>222.84</v>
      </c>
      <c r="H67">
        <v>97.763999999999996</v>
      </c>
      <c r="I67">
        <v>110.91</v>
      </c>
      <c r="J67">
        <v>134.05000000000001</v>
      </c>
      <c r="K67">
        <v>2.0905</v>
      </c>
      <c r="L67">
        <v>1.2322E-5</v>
      </c>
      <c r="M67">
        <v>1.3235E-2</v>
      </c>
      <c r="N67" t="s">
        <v>238</v>
      </c>
    </row>
    <row r="68" spans="1:14">
      <c r="A68">
        <v>316.33999999999997</v>
      </c>
      <c r="B68">
        <v>4.5</v>
      </c>
      <c r="C68">
        <v>25.995999999999999</v>
      </c>
      <c r="D68">
        <v>3.8467000000000001E-2</v>
      </c>
      <c r="E68">
        <v>50.576000000000001</v>
      </c>
      <c r="F68">
        <v>52.938000000000002</v>
      </c>
      <c r="G68">
        <v>221.58</v>
      </c>
      <c r="H68">
        <v>98.436999999999998</v>
      </c>
      <c r="I68">
        <v>112.54</v>
      </c>
      <c r="J68">
        <v>132.5</v>
      </c>
      <c r="K68">
        <v>2.1415000000000002</v>
      </c>
      <c r="L68">
        <v>1.2334000000000001E-5</v>
      </c>
      <c r="M68">
        <v>1.3275E-2</v>
      </c>
      <c r="N68" t="s">
        <v>238</v>
      </c>
    </row>
    <row r="69" spans="1:14">
      <c r="A69">
        <v>316.33999999999997</v>
      </c>
      <c r="B69">
        <v>5</v>
      </c>
      <c r="C69">
        <v>29.306000000000001</v>
      </c>
      <c r="D69">
        <v>3.4123000000000001E-2</v>
      </c>
      <c r="E69">
        <v>50.487000000000002</v>
      </c>
      <c r="F69">
        <v>52.814999999999998</v>
      </c>
      <c r="G69">
        <v>220.41</v>
      </c>
      <c r="H69">
        <v>99.203000000000003</v>
      </c>
      <c r="I69">
        <v>114.4</v>
      </c>
      <c r="J69">
        <v>130.9</v>
      </c>
      <c r="K69">
        <v>2.1977000000000002</v>
      </c>
      <c r="L69">
        <v>1.2347999999999999E-5</v>
      </c>
      <c r="M69">
        <v>1.3322000000000001E-2</v>
      </c>
      <c r="N69" t="s">
        <v>238</v>
      </c>
    </row>
    <row r="70" spans="1:14">
      <c r="A70">
        <v>316.33999999999997</v>
      </c>
      <c r="B70">
        <v>5.5</v>
      </c>
      <c r="C70">
        <v>32.731000000000002</v>
      </c>
      <c r="D70">
        <v>3.0551999999999999E-2</v>
      </c>
      <c r="E70">
        <v>50.393000000000001</v>
      </c>
      <c r="F70">
        <v>52.686999999999998</v>
      </c>
      <c r="G70">
        <v>219.31</v>
      </c>
      <c r="H70">
        <v>100.08</v>
      </c>
      <c r="I70">
        <v>116.55</v>
      </c>
      <c r="J70">
        <v>129.22</v>
      </c>
      <c r="K70">
        <v>2.2593999999999999</v>
      </c>
      <c r="L70">
        <v>1.2366E-5</v>
      </c>
      <c r="M70">
        <v>1.3377999999999999E-2</v>
      </c>
      <c r="N70" t="s">
        <v>238</v>
      </c>
    </row>
    <row r="71" spans="1:14">
      <c r="A71">
        <v>316.33999999999997</v>
      </c>
      <c r="B71">
        <v>6</v>
      </c>
      <c r="C71">
        <v>36.284999999999997</v>
      </c>
      <c r="D71">
        <v>2.7560000000000001E-2</v>
      </c>
      <c r="E71">
        <v>50.295000000000002</v>
      </c>
      <c r="F71">
        <v>52.552</v>
      </c>
      <c r="G71">
        <v>218.25</v>
      </c>
      <c r="H71">
        <v>101.09</v>
      </c>
      <c r="I71">
        <v>119.05</v>
      </c>
      <c r="J71">
        <v>127.47</v>
      </c>
      <c r="K71">
        <v>2.3275999999999999</v>
      </c>
      <c r="L71">
        <v>1.2388999999999999E-5</v>
      </c>
      <c r="M71">
        <v>1.3445E-2</v>
      </c>
      <c r="N71" t="s">
        <v>238</v>
      </c>
    </row>
    <row r="72" spans="1:14">
      <c r="A72">
        <v>316.33999999999997</v>
      </c>
      <c r="B72">
        <v>6.4767999999999999</v>
      </c>
      <c r="C72">
        <v>39.808999999999997</v>
      </c>
      <c r="D72">
        <v>2.512E-2</v>
      </c>
      <c r="E72">
        <v>50.195999999999998</v>
      </c>
      <c r="F72">
        <v>52.415999999999997</v>
      </c>
      <c r="G72">
        <v>217.28</v>
      </c>
      <c r="H72">
        <v>102.21</v>
      </c>
      <c r="I72">
        <v>121.85</v>
      </c>
      <c r="J72">
        <v>125.73</v>
      </c>
      <c r="K72">
        <v>2.3990999999999998</v>
      </c>
      <c r="L72">
        <v>1.2414E-5</v>
      </c>
      <c r="M72">
        <v>1.3520000000000001E-2</v>
      </c>
      <c r="N72" t="s">
        <v>238</v>
      </c>
    </row>
    <row r="73" spans="1:14">
      <c r="A73">
        <v>316.33999999999997</v>
      </c>
      <c r="B73">
        <v>6.4767999999999999</v>
      </c>
      <c r="C73">
        <v>1289.5999999999999</v>
      </c>
      <c r="D73">
        <v>7.7541000000000003E-4</v>
      </c>
      <c r="E73">
        <v>33.890999999999998</v>
      </c>
      <c r="F73">
        <v>33.959000000000003</v>
      </c>
      <c r="G73">
        <v>158.94</v>
      </c>
      <c r="H73">
        <v>107.06</v>
      </c>
      <c r="I73">
        <v>161.58000000000001</v>
      </c>
      <c r="J73">
        <v>452.52</v>
      </c>
      <c r="K73">
        <v>-2.2850000000000001E-3</v>
      </c>
      <c r="L73">
        <v>2.0755E-4</v>
      </c>
      <c r="M73">
        <v>6.2546000000000004E-2</v>
      </c>
      <c r="N73" t="s">
        <v>237</v>
      </c>
    </row>
    <row r="74" spans="1:14">
      <c r="A74">
        <v>316.33999999999997</v>
      </c>
      <c r="B74">
        <v>6.5</v>
      </c>
      <c r="C74">
        <v>1289.7</v>
      </c>
      <c r="D74">
        <v>7.7539999999999998E-4</v>
      </c>
      <c r="E74">
        <v>33.890999999999998</v>
      </c>
      <c r="F74">
        <v>33.959000000000003</v>
      </c>
      <c r="G74">
        <v>158.94</v>
      </c>
      <c r="H74">
        <v>107.06</v>
      </c>
      <c r="I74">
        <v>161.58000000000001</v>
      </c>
      <c r="J74">
        <v>452.55</v>
      </c>
      <c r="K74">
        <v>-2.2913E-3</v>
      </c>
      <c r="L74">
        <v>2.0756E-4</v>
      </c>
      <c r="M74">
        <v>6.2548000000000006E-2</v>
      </c>
      <c r="N74" t="s">
        <v>237</v>
      </c>
    </row>
    <row r="75" spans="1:14">
      <c r="A75">
        <v>316.33999999999997</v>
      </c>
      <c r="B75">
        <v>7</v>
      </c>
      <c r="C75">
        <v>1290</v>
      </c>
      <c r="D75">
        <v>7.7517999999999999E-4</v>
      </c>
      <c r="E75">
        <v>33.886000000000003</v>
      </c>
      <c r="F75">
        <v>33.96</v>
      </c>
      <c r="G75">
        <v>158.91999999999999</v>
      </c>
      <c r="H75">
        <v>107.06</v>
      </c>
      <c r="I75">
        <v>161.51</v>
      </c>
      <c r="J75">
        <v>453.14</v>
      </c>
      <c r="K75">
        <v>-2.4269000000000001E-3</v>
      </c>
      <c r="L75">
        <v>2.0780000000000001E-4</v>
      </c>
      <c r="M75">
        <v>6.2584000000000001E-2</v>
      </c>
      <c r="N75" t="s">
        <v>237</v>
      </c>
    </row>
    <row r="76" spans="1:14">
      <c r="A76">
        <v>316.33999999999997</v>
      </c>
      <c r="B76">
        <v>7.5</v>
      </c>
      <c r="C76">
        <v>1290.4000000000001</v>
      </c>
      <c r="D76">
        <v>7.7495999999999999E-4</v>
      </c>
      <c r="E76">
        <v>33.881</v>
      </c>
      <c r="F76">
        <v>33.96</v>
      </c>
      <c r="G76">
        <v>158.91</v>
      </c>
      <c r="H76">
        <v>107.05</v>
      </c>
      <c r="I76">
        <v>161.43</v>
      </c>
      <c r="J76">
        <v>453.74</v>
      </c>
      <c r="K76">
        <v>-2.5617000000000001E-3</v>
      </c>
      <c r="L76">
        <v>2.0803E-4</v>
      </c>
      <c r="M76">
        <v>6.2619999999999995E-2</v>
      </c>
      <c r="N76" t="s">
        <v>237</v>
      </c>
    </row>
    <row r="77" spans="1:14">
      <c r="A77">
        <v>316.33999999999997</v>
      </c>
      <c r="B77">
        <v>8</v>
      </c>
      <c r="C77">
        <v>1290.8</v>
      </c>
      <c r="D77">
        <v>7.7474E-4</v>
      </c>
      <c r="E77">
        <v>33.875</v>
      </c>
      <c r="F77">
        <v>33.96</v>
      </c>
      <c r="G77">
        <v>158.88999999999999</v>
      </c>
      <c r="H77">
        <v>107.05</v>
      </c>
      <c r="I77">
        <v>161.36000000000001</v>
      </c>
      <c r="J77">
        <v>454.33</v>
      </c>
      <c r="K77">
        <v>-2.6955999999999998E-3</v>
      </c>
      <c r="L77">
        <v>2.0825999999999999E-4</v>
      </c>
      <c r="M77">
        <v>6.2657000000000004E-2</v>
      </c>
      <c r="N77" t="s">
        <v>237</v>
      </c>
    </row>
    <row r="78" spans="1:14">
      <c r="A78">
        <v>316.33999999999997</v>
      </c>
      <c r="B78">
        <v>8.5</v>
      </c>
      <c r="C78">
        <v>1291.0999999999999</v>
      </c>
      <c r="D78">
        <v>7.7452E-4</v>
      </c>
      <c r="E78">
        <v>33.869999999999997</v>
      </c>
      <c r="F78">
        <v>33.96</v>
      </c>
      <c r="G78">
        <v>158.87</v>
      </c>
      <c r="H78">
        <v>107.04</v>
      </c>
      <c r="I78">
        <v>161.29</v>
      </c>
      <c r="J78">
        <v>454.92</v>
      </c>
      <c r="K78">
        <v>-2.8286000000000001E-3</v>
      </c>
      <c r="L78">
        <v>2.0849E-4</v>
      </c>
      <c r="M78">
        <v>6.2692999999999999E-2</v>
      </c>
      <c r="N78" t="s">
        <v>237</v>
      </c>
    </row>
    <row r="79" spans="1:14">
      <c r="A79">
        <v>316.33999999999997</v>
      </c>
      <c r="B79">
        <v>9</v>
      </c>
      <c r="C79">
        <v>1291.5</v>
      </c>
      <c r="D79">
        <v>7.7430000000000001E-4</v>
      </c>
      <c r="E79">
        <v>33.865000000000002</v>
      </c>
      <c r="F79">
        <v>33.96</v>
      </c>
      <c r="G79">
        <v>158.86000000000001</v>
      </c>
      <c r="H79">
        <v>107.04</v>
      </c>
      <c r="I79">
        <v>161.22</v>
      </c>
      <c r="J79">
        <v>455.51</v>
      </c>
      <c r="K79">
        <v>-2.9607000000000001E-3</v>
      </c>
      <c r="L79">
        <v>2.0871999999999999E-4</v>
      </c>
      <c r="M79">
        <v>6.2728999999999993E-2</v>
      </c>
      <c r="N79" t="s">
        <v>237</v>
      </c>
    </row>
    <row r="80" spans="1:14">
      <c r="A80">
        <v>316.33999999999997</v>
      </c>
      <c r="B80">
        <v>9.5</v>
      </c>
      <c r="C80">
        <v>1291.8</v>
      </c>
      <c r="D80">
        <v>7.7408999999999996E-4</v>
      </c>
      <c r="E80">
        <v>33.86</v>
      </c>
      <c r="F80">
        <v>33.960999999999999</v>
      </c>
      <c r="G80">
        <v>158.84</v>
      </c>
      <c r="H80">
        <v>107.04</v>
      </c>
      <c r="I80">
        <v>161.15</v>
      </c>
      <c r="J80">
        <v>456.1</v>
      </c>
      <c r="K80">
        <v>-3.0920000000000001E-3</v>
      </c>
      <c r="L80">
        <v>2.0895000000000001E-4</v>
      </c>
      <c r="M80">
        <v>6.2765000000000001E-2</v>
      </c>
      <c r="N80" t="s">
        <v>237</v>
      </c>
    </row>
    <row r="81" spans="1:14">
      <c r="A81">
        <v>316.33999999999997</v>
      </c>
      <c r="B81">
        <v>10</v>
      </c>
      <c r="C81">
        <v>1292.2</v>
      </c>
      <c r="D81">
        <v>7.7386999999999996E-4</v>
      </c>
      <c r="E81">
        <v>33.854999999999997</v>
      </c>
      <c r="F81">
        <v>33.960999999999999</v>
      </c>
      <c r="G81">
        <v>158.83000000000001</v>
      </c>
      <c r="H81">
        <v>107.03</v>
      </c>
      <c r="I81">
        <v>161.09</v>
      </c>
      <c r="J81">
        <v>456.68</v>
      </c>
      <c r="K81">
        <v>-3.2225000000000001E-3</v>
      </c>
      <c r="L81">
        <v>2.0918E-4</v>
      </c>
      <c r="M81">
        <v>6.2800999999999996E-2</v>
      </c>
      <c r="N81" t="s">
        <v>237</v>
      </c>
    </row>
    <row r="82" spans="1:14">
      <c r="A82">
        <v>355.88</v>
      </c>
      <c r="B82">
        <v>1</v>
      </c>
      <c r="C82">
        <v>4.6769999999999996</v>
      </c>
      <c r="D82">
        <v>0.21381</v>
      </c>
      <c r="E82">
        <v>55.021000000000001</v>
      </c>
      <c r="F82">
        <v>57.939</v>
      </c>
      <c r="G82">
        <v>248.48</v>
      </c>
      <c r="H82">
        <v>101.9</v>
      </c>
      <c r="I82">
        <v>110.79</v>
      </c>
      <c r="J82">
        <v>151.4</v>
      </c>
      <c r="K82">
        <v>1.284</v>
      </c>
      <c r="L82">
        <v>1.3842000000000001E-5</v>
      </c>
      <c r="M82">
        <v>1.5996E-2</v>
      </c>
      <c r="N82" t="s">
        <v>238</v>
      </c>
    </row>
    <row r="83" spans="1:14">
      <c r="A83">
        <v>355.88</v>
      </c>
      <c r="B83">
        <v>1.5</v>
      </c>
      <c r="C83">
        <v>7.0658000000000003</v>
      </c>
      <c r="D83">
        <v>0.14152999999999999</v>
      </c>
      <c r="E83">
        <v>54.97</v>
      </c>
      <c r="F83">
        <v>57.868000000000002</v>
      </c>
      <c r="G83">
        <v>244.96</v>
      </c>
      <c r="H83">
        <v>102.11</v>
      </c>
      <c r="I83">
        <v>111.31</v>
      </c>
      <c r="J83">
        <v>150.5</v>
      </c>
      <c r="K83">
        <v>1.2949999999999999</v>
      </c>
      <c r="L83">
        <v>1.3847E-5</v>
      </c>
      <c r="M83">
        <v>1.6015000000000001E-2</v>
      </c>
      <c r="N83" t="s">
        <v>238</v>
      </c>
    </row>
    <row r="84" spans="1:14">
      <c r="A84">
        <v>355.88</v>
      </c>
      <c r="B84">
        <v>2</v>
      </c>
      <c r="C84">
        <v>9.49</v>
      </c>
      <c r="D84">
        <v>0.10537000000000001</v>
      </c>
      <c r="E84">
        <v>54.918999999999997</v>
      </c>
      <c r="F84">
        <v>57.795000000000002</v>
      </c>
      <c r="G84">
        <v>242.43</v>
      </c>
      <c r="H84">
        <v>102.32</v>
      </c>
      <c r="I84">
        <v>111.85</v>
      </c>
      <c r="J84">
        <v>149.6</v>
      </c>
      <c r="K84">
        <v>1.3064</v>
      </c>
      <c r="L84">
        <v>1.3852999999999999E-5</v>
      </c>
      <c r="M84">
        <v>1.6035000000000001E-2</v>
      </c>
      <c r="N84" t="s">
        <v>238</v>
      </c>
    </row>
    <row r="85" spans="1:14">
      <c r="A85">
        <v>355.88</v>
      </c>
      <c r="B85">
        <v>2.5</v>
      </c>
      <c r="C85">
        <v>11.951000000000001</v>
      </c>
      <c r="D85">
        <v>8.3674999999999999E-2</v>
      </c>
      <c r="E85">
        <v>54.866999999999997</v>
      </c>
      <c r="F85">
        <v>57.720999999999997</v>
      </c>
      <c r="G85">
        <v>240.42</v>
      </c>
      <c r="H85">
        <v>102.54</v>
      </c>
      <c r="I85">
        <v>112.41</v>
      </c>
      <c r="J85">
        <v>148.66999999999999</v>
      </c>
      <c r="K85">
        <v>1.3183</v>
      </c>
      <c r="L85">
        <v>1.3859999999999999E-5</v>
      </c>
      <c r="M85">
        <v>1.6057999999999999E-2</v>
      </c>
      <c r="N85" t="s">
        <v>238</v>
      </c>
    </row>
    <row r="86" spans="1:14">
      <c r="A86">
        <v>355.88</v>
      </c>
      <c r="B86">
        <v>3</v>
      </c>
      <c r="C86">
        <v>14.45</v>
      </c>
      <c r="D86">
        <v>6.9203000000000001E-2</v>
      </c>
      <c r="E86">
        <v>54.813000000000002</v>
      </c>
      <c r="F86">
        <v>57.646999999999998</v>
      </c>
      <c r="G86">
        <v>238.75</v>
      </c>
      <c r="H86">
        <v>102.77</v>
      </c>
      <c r="I86">
        <v>112.99</v>
      </c>
      <c r="J86">
        <v>147.74</v>
      </c>
      <c r="K86">
        <v>1.3306</v>
      </c>
      <c r="L86">
        <v>1.3869000000000001E-5</v>
      </c>
      <c r="M86">
        <v>1.6081999999999999E-2</v>
      </c>
      <c r="N86" t="s">
        <v>238</v>
      </c>
    </row>
    <row r="87" spans="1:14">
      <c r="A87">
        <v>355.88</v>
      </c>
      <c r="B87">
        <v>3.5</v>
      </c>
      <c r="C87">
        <v>16.989000000000001</v>
      </c>
      <c r="D87">
        <v>5.8860000000000003E-2</v>
      </c>
      <c r="E87">
        <v>54.76</v>
      </c>
      <c r="F87">
        <v>57.570999999999998</v>
      </c>
      <c r="G87">
        <v>237.32</v>
      </c>
      <c r="H87">
        <v>103</v>
      </c>
      <c r="I87">
        <v>113.6</v>
      </c>
      <c r="J87">
        <v>146.78</v>
      </c>
      <c r="K87">
        <v>1.3432999999999999</v>
      </c>
      <c r="L87">
        <v>1.3879999999999999E-5</v>
      </c>
      <c r="M87">
        <v>1.6108000000000001E-2</v>
      </c>
      <c r="N87" t="s">
        <v>238</v>
      </c>
    </row>
    <row r="88" spans="1:14">
      <c r="A88">
        <v>355.88</v>
      </c>
      <c r="B88">
        <v>4</v>
      </c>
      <c r="C88">
        <v>19.57</v>
      </c>
      <c r="D88">
        <v>5.1097999999999998E-2</v>
      </c>
      <c r="E88">
        <v>54.704999999999998</v>
      </c>
      <c r="F88">
        <v>57.494</v>
      </c>
      <c r="G88">
        <v>236.05</v>
      </c>
      <c r="H88">
        <v>103.23</v>
      </c>
      <c r="I88">
        <v>114.24</v>
      </c>
      <c r="J88">
        <v>145.82</v>
      </c>
      <c r="K88">
        <v>1.3566</v>
      </c>
      <c r="L88">
        <v>1.3892E-5</v>
      </c>
      <c r="M88">
        <v>1.6136999999999999E-2</v>
      </c>
      <c r="N88" t="s">
        <v>238</v>
      </c>
    </row>
    <row r="89" spans="1:14">
      <c r="A89">
        <v>355.88</v>
      </c>
      <c r="B89">
        <v>4.5</v>
      </c>
      <c r="C89">
        <v>22.195</v>
      </c>
      <c r="D89">
        <v>4.5055999999999999E-2</v>
      </c>
      <c r="E89">
        <v>54.649000000000001</v>
      </c>
      <c r="F89">
        <v>57.415999999999997</v>
      </c>
      <c r="G89">
        <v>234.91</v>
      </c>
      <c r="H89">
        <v>103.47</v>
      </c>
      <c r="I89">
        <v>114.9</v>
      </c>
      <c r="J89">
        <v>144.84</v>
      </c>
      <c r="K89">
        <v>1.3704000000000001</v>
      </c>
      <c r="L89">
        <v>1.3906E-5</v>
      </c>
      <c r="M89">
        <v>1.6167000000000001E-2</v>
      </c>
      <c r="N89" t="s">
        <v>238</v>
      </c>
    </row>
    <row r="90" spans="1:14">
      <c r="A90">
        <v>355.88</v>
      </c>
      <c r="B90">
        <v>5</v>
      </c>
      <c r="C90">
        <v>24.864999999999998</v>
      </c>
      <c r="D90">
        <v>4.0217999999999997E-2</v>
      </c>
      <c r="E90">
        <v>54.591999999999999</v>
      </c>
      <c r="F90">
        <v>57.337000000000003</v>
      </c>
      <c r="G90">
        <v>233.87</v>
      </c>
      <c r="H90">
        <v>103.72</v>
      </c>
      <c r="I90">
        <v>115.6</v>
      </c>
      <c r="J90">
        <v>143.84</v>
      </c>
      <c r="K90">
        <v>1.3848</v>
      </c>
      <c r="L90">
        <v>1.3920999999999999E-5</v>
      </c>
      <c r="M90">
        <v>1.6201E-2</v>
      </c>
      <c r="N90" t="s">
        <v>238</v>
      </c>
    </row>
    <row r="91" spans="1:14">
      <c r="A91">
        <v>355.88</v>
      </c>
      <c r="B91">
        <v>5.5</v>
      </c>
      <c r="C91">
        <v>27.582000000000001</v>
      </c>
      <c r="D91">
        <v>3.6255000000000003E-2</v>
      </c>
      <c r="E91">
        <v>54.534999999999997</v>
      </c>
      <c r="F91">
        <v>57.256</v>
      </c>
      <c r="G91">
        <v>232.92</v>
      </c>
      <c r="H91">
        <v>103.98</v>
      </c>
      <c r="I91">
        <v>116.33</v>
      </c>
      <c r="J91">
        <v>142.82</v>
      </c>
      <c r="K91">
        <v>1.3997999999999999</v>
      </c>
      <c r="L91">
        <v>1.3939E-5</v>
      </c>
      <c r="M91">
        <v>1.6237000000000001E-2</v>
      </c>
      <c r="N91" t="s">
        <v>238</v>
      </c>
    </row>
    <row r="92" spans="1:14">
      <c r="A92">
        <v>355.88</v>
      </c>
      <c r="B92">
        <v>6</v>
      </c>
      <c r="C92">
        <v>30.35</v>
      </c>
      <c r="D92">
        <v>3.2948999999999999E-2</v>
      </c>
      <c r="E92">
        <v>54.475999999999999</v>
      </c>
      <c r="F92">
        <v>57.173999999999999</v>
      </c>
      <c r="G92">
        <v>232.02</v>
      </c>
      <c r="H92">
        <v>104.24</v>
      </c>
      <c r="I92">
        <v>117.1</v>
      </c>
      <c r="J92">
        <v>141.79</v>
      </c>
      <c r="K92">
        <v>1.4154</v>
      </c>
      <c r="L92">
        <v>1.3957999999999999E-5</v>
      </c>
      <c r="M92">
        <v>1.6275999999999999E-2</v>
      </c>
      <c r="N92" t="s">
        <v>238</v>
      </c>
    </row>
    <row r="93" spans="1:14">
      <c r="A93">
        <v>355.88</v>
      </c>
      <c r="B93">
        <v>6.5</v>
      </c>
      <c r="C93">
        <v>33.170999999999999</v>
      </c>
      <c r="D93">
        <v>3.0147E-2</v>
      </c>
      <c r="E93">
        <v>54.415999999999997</v>
      </c>
      <c r="F93">
        <v>57.09</v>
      </c>
      <c r="G93">
        <v>231.18</v>
      </c>
      <c r="H93">
        <v>104.52</v>
      </c>
      <c r="I93">
        <v>117.91</v>
      </c>
      <c r="J93">
        <v>140.72999999999999</v>
      </c>
      <c r="K93">
        <v>1.4316</v>
      </c>
      <c r="L93">
        <v>1.398E-5</v>
      </c>
      <c r="M93">
        <v>1.6317999999999999E-2</v>
      </c>
      <c r="N93" t="s">
        <v>238</v>
      </c>
    </row>
    <row r="94" spans="1:14">
      <c r="A94">
        <v>355.88</v>
      </c>
      <c r="B94">
        <v>7</v>
      </c>
      <c r="C94">
        <v>36.046999999999997</v>
      </c>
      <c r="D94">
        <v>2.7740999999999998E-2</v>
      </c>
      <c r="E94">
        <v>54.354999999999997</v>
      </c>
      <c r="F94">
        <v>57.005000000000003</v>
      </c>
      <c r="G94">
        <v>230.39</v>
      </c>
      <c r="H94">
        <v>104.81</v>
      </c>
      <c r="I94">
        <v>118.77</v>
      </c>
      <c r="J94">
        <v>139.66</v>
      </c>
      <c r="K94">
        <v>1.4486000000000001</v>
      </c>
      <c r="L94">
        <v>1.4003E-5</v>
      </c>
      <c r="M94">
        <v>1.6364E-2</v>
      </c>
      <c r="N94" t="s">
        <v>238</v>
      </c>
    </row>
    <row r="95" spans="1:14">
      <c r="A95">
        <v>355.88</v>
      </c>
      <c r="B95">
        <v>7.5</v>
      </c>
      <c r="C95">
        <v>38.981999999999999</v>
      </c>
      <c r="D95">
        <v>2.5652999999999999E-2</v>
      </c>
      <c r="E95">
        <v>54.292000000000002</v>
      </c>
      <c r="F95">
        <v>56.917999999999999</v>
      </c>
      <c r="G95">
        <v>229.63</v>
      </c>
      <c r="H95">
        <v>105.11</v>
      </c>
      <c r="I95">
        <v>119.68</v>
      </c>
      <c r="J95">
        <v>138.57</v>
      </c>
      <c r="K95">
        <v>1.4662999999999999</v>
      </c>
      <c r="L95">
        <v>1.4029000000000001E-5</v>
      </c>
      <c r="M95">
        <v>1.6413000000000001E-2</v>
      </c>
      <c r="N95" t="s">
        <v>238</v>
      </c>
    </row>
    <row r="96" spans="1:14">
      <c r="A96">
        <v>355.88</v>
      </c>
      <c r="B96">
        <v>8</v>
      </c>
      <c r="C96">
        <v>41.978999999999999</v>
      </c>
      <c r="D96">
        <v>2.3821999999999999E-2</v>
      </c>
      <c r="E96">
        <v>54.228999999999999</v>
      </c>
      <c r="F96">
        <v>56.829000000000001</v>
      </c>
      <c r="G96">
        <v>228.91</v>
      </c>
      <c r="H96">
        <v>105.42</v>
      </c>
      <c r="I96">
        <v>120.65</v>
      </c>
      <c r="J96">
        <v>137.44999999999999</v>
      </c>
      <c r="K96">
        <v>1.4847999999999999</v>
      </c>
      <c r="L96">
        <v>1.4056999999999999E-5</v>
      </c>
      <c r="M96">
        <v>1.6466999999999999E-2</v>
      </c>
      <c r="N96" t="s">
        <v>238</v>
      </c>
    </row>
    <row r="97" spans="1:14">
      <c r="A97">
        <v>355.88</v>
      </c>
      <c r="B97">
        <v>8.5</v>
      </c>
      <c r="C97">
        <v>45.040999999999997</v>
      </c>
      <c r="D97">
        <v>2.2202E-2</v>
      </c>
      <c r="E97">
        <v>54.162999999999997</v>
      </c>
      <c r="F97">
        <v>56.738999999999997</v>
      </c>
      <c r="G97">
        <v>228.21</v>
      </c>
      <c r="H97">
        <v>105.75</v>
      </c>
      <c r="I97">
        <v>121.68</v>
      </c>
      <c r="J97">
        <v>136.31</v>
      </c>
      <c r="K97">
        <v>1.5043</v>
      </c>
      <c r="L97">
        <v>1.4088E-5</v>
      </c>
      <c r="M97">
        <v>1.6524E-2</v>
      </c>
      <c r="N97" t="s">
        <v>238</v>
      </c>
    </row>
    <row r="98" spans="1:14">
      <c r="A98">
        <v>355.88</v>
      </c>
      <c r="B98">
        <v>9</v>
      </c>
      <c r="C98">
        <v>48.173000000000002</v>
      </c>
      <c r="D98">
        <v>2.0757999999999999E-2</v>
      </c>
      <c r="E98">
        <v>54.097000000000001</v>
      </c>
      <c r="F98">
        <v>56.646000000000001</v>
      </c>
      <c r="G98">
        <v>227.54</v>
      </c>
      <c r="H98">
        <v>106.09</v>
      </c>
      <c r="I98">
        <v>122.78</v>
      </c>
      <c r="J98">
        <v>135.13999999999999</v>
      </c>
      <c r="K98">
        <v>1.5246</v>
      </c>
      <c r="L98">
        <v>1.4121000000000001E-5</v>
      </c>
      <c r="M98">
        <v>1.6587000000000001E-2</v>
      </c>
      <c r="N98" t="s">
        <v>238</v>
      </c>
    </row>
    <row r="99" spans="1:14">
      <c r="A99">
        <v>355.88</v>
      </c>
      <c r="B99">
        <v>9.5</v>
      </c>
      <c r="C99">
        <v>51.38</v>
      </c>
      <c r="D99">
        <v>1.9463000000000001E-2</v>
      </c>
      <c r="E99">
        <v>54.027999999999999</v>
      </c>
      <c r="F99">
        <v>56.552</v>
      </c>
      <c r="G99">
        <v>226.89</v>
      </c>
      <c r="H99">
        <v>106.45</v>
      </c>
      <c r="I99">
        <v>123.97</v>
      </c>
      <c r="J99">
        <v>133.94999999999999</v>
      </c>
      <c r="K99">
        <v>1.5459000000000001</v>
      </c>
      <c r="L99">
        <v>1.4157E-5</v>
      </c>
      <c r="M99">
        <v>1.6655E-2</v>
      </c>
      <c r="N99" t="s">
        <v>238</v>
      </c>
    </row>
    <row r="100" spans="1:14">
      <c r="A100">
        <v>355.88</v>
      </c>
      <c r="B100">
        <v>10</v>
      </c>
      <c r="C100">
        <v>54.664999999999999</v>
      </c>
      <c r="D100">
        <v>1.8293E-2</v>
      </c>
      <c r="E100">
        <v>53.957999999999998</v>
      </c>
      <c r="F100">
        <v>56.454999999999998</v>
      </c>
      <c r="G100">
        <v>226.26</v>
      </c>
      <c r="H100">
        <v>106.84</v>
      </c>
      <c r="I100">
        <v>125.24</v>
      </c>
      <c r="J100">
        <v>132.72999999999999</v>
      </c>
      <c r="K100">
        <v>1.5683</v>
      </c>
      <c r="L100">
        <v>1.4195999999999999E-5</v>
      </c>
      <c r="M100">
        <v>1.6729000000000001E-2</v>
      </c>
      <c r="N100" t="s">
        <v>238</v>
      </c>
    </row>
    <row r="101" spans="1:14">
      <c r="A101">
        <v>395.43</v>
      </c>
      <c r="B101">
        <v>1</v>
      </c>
      <c r="C101">
        <v>4.1913</v>
      </c>
      <c r="D101">
        <v>0.23859</v>
      </c>
      <c r="E101">
        <v>59.195999999999998</v>
      </c>
      <c r="F101">
        <v>62.453000000000003</v>
      </c>
      <c r="G101">
        <v>260.5</v>
      </c>
      <c r="H101">
        <v>108.77</v>
      </c>
      <c r="I101">
        <v>117.48</v>
      </c>
      <c r="J101">
        <v>159.76</v>
      </c>
      <c r="K101">
        <v>0.93206</v>
      </c>
      <c r="L101">
        <v>1.5313000000000001E-5</v>
      </c>
      <c r="M101">
        <v>1.9099000000000001E-2</v>
      </c>
      <c r="N101" t="s">
        <v>238</v>
      </c>
    </row>
    <row r="102" spans="1:14">
      <c r="A102">
        <v>395.43</v>
      </c>
      <c r="B102">
        <v>1.5</v>
      </c>
      <c r="C102">
        <v>6.3178000000000001</v>
      </c>
      <c r="D102">
        <v>0.15828</v>
      </c>
      <c r="E102">
        <v>59.156999999999996</v>
      </c>
      <c r="F102">
        <v>62.398000000000003</v>
      </c>
      <c r="G102">
        <v>257.02999999999997</v>
      </c>
      <c r="H102">
        <v>108.9</v>
      </c>
      <c r="I102">
        <v>117.82</v>
      </c>
      <c r="J102">
        <v>159.1</v>
      </c>
      <c r="K102">
        <v>0.93720999999999999</v>
      </c>
      <c r="L102">
        <v>1.5322999999999999E-5</v>
      </c>
      <c r="M102">
        <v>1.9123999999999999E-2</v>
      </c>
      <c r="N102" t="s">
        <v>238</v>
      </c>
    </row>
    <row r="103" spans="1:14">
      <c r="A103">
        <v>395.43</v>
      </c>
      <c r="B103">
        <v>2</v>
      </c>
      <c r="C103">
        <v>8.4656000000000002</v>
      </c>
      <c r="D103">
        <v>0.11812</v>
      </c>
      <c r="E103">
        <v>59.118000000000002</v>
      </c>
      <c r="F103">
        <v>62.341999999999999</v>
      </c>
      <c r="G103">
        <v>254.54</v>
      </c>
      <c r="H103">
        <v>109.03</v>
      </c>
      <c r="I103">
        <v>118.17</v>
      </c>
      <c r="J103">
        <v>158.44</v>
      </c>
      <c r="K103">
        <v>0.94245999999999996</v>
      </c>
      <c r="L103">
        <v>1.5333999999999999E-5</v>
      </c>
      <c r="M103">
        <v>1.9151000000000001E-2</v>
      </c>
      <c r="N103" t="s">
        <v>238</v>
      </c>
    </row>
    <row r="104" spans="1:14">
      <c r="A104">
        <v>395.43</v>
      </c>
      <c r="B104">
        <v>2.5</v>
      </c>
      <c r="C104">
        <v>10.635</v>
      </c>
      <c r="D104">
        <v>9.4026999999999999E-2</v>
      </c>
      <c r="E104">
        <v>59.078000000000003</v>
      </c>
      <c r="F104">
        <v>62.286000000000001</v>
      </c>
      <c r="G104">
        <v>252.58</v>
      </c>
      <c r="H104">
        <v>109.17</v>
      </c>
      <c r="I104">
        <v>118.53</v>
      </c>
      <c r="J104">
        <v>157.78</v>
      </c>
      <c r="K104">
        <v>0.94779000000000002</v>
      </c>
      <c r="L104">
        <v>1.5345999999999998E-5</v>
      </c>
      <c r="M104">
        <v>1.9178000000000001E-2</v>
      </c>
      <c r="N104" t="s">
        <v>238</v>
      </c>
    </row>
    <row r="105" spans="1:14">
      <c r="A105">
        <v>395.43</v>
      </c>
      <c r="B105">
        <v>3</v>
      </c>
      <c r="C105">
        <v>12.827</v>
      </c>
      <c r="D105">
        <v>7.7959000000000001E-2</v>
      </c>
      <c r="E105">
        <v>59.037999999999997</v>
      </c>
      <c r="F105">
        <v>62.23</v>
      </c>
      <c r="G105">
        <v>250.96</v>
      </c>
      <c r="H105">
        <v>109.3</v>
      </c>
      <c r="I105">
        <v>118.89</v>
      </c>
      <c r="J105">
        <v>157.11000000000001</v>
      </c>
      <c r="K105">
        <v>0.95321999999999996</v>
      </c>
      <c r="L105">
        <v>1.5359E-5</v>
      </c>
      <c r="M105">
        <v>1.9206999999999998E-2</v>
      </c>
      <c r="N105" t="s">
        <v>238</v>
      </c>
    </row>
    <row r="106" spans="1:14">
      <c r="A106">
        <v>395.43</v>
      </c>
      <c r="B106">
        <v>3.5</v>
      </c>
      <c r="C106">
        <v>15.042</v>
      </c>
      <c r="D106">
        <v>6.6479999999999997E-2</v>
      </c>
      <c r="E106">
        <v>58.997</v>
      </c>
      <c r="F106">
        <v>62.173000000000002</v>
      </c>
      <c r="G106">
        <v>249.58</v>
      </c>
      <c r="H106">
        <v>109.44</v>
      </c>
      <c r="I106">
        <v>119.26</v>
      </c>
      <c r="J106">
        <v>156.44</v>
      </c>
      <c r="K106">
        <v>0.95874999999999999</v>
      </c>
      <c r="L106">
        <v>1.5373E-5</v>
      </c>
      <c r="M106">
        <v>1.9236E-2</v>
      </c>
      <c r="N106" t="s">
        <v>238</v>
      </c>
    </row>
    <row r="107" spans="1:14">
      <c r="A107">
        <v>395.43</v>
      </c>
      <c r="B107">
        <v>4</v>
      </c>
      <c r="C107">
        <v>17.280999999999999</v>
      </c>
      <c r="D107">
        <v>5.7868000000000003E-2</v>
      </c>
      <c r="E107">
        <v>58.956000000000003</v>
      </c>
      <c r="F107">
        <v>62.115000000000002</v>
      </c>
      <c r="G107">
        <v>248.36</v>
      </c>
      <c r="H107">
        <v>109.57</v>
      </c>
      <c r="I107">
        <v>119.65</v>
      </c>
      <c r="J107">
        <v>155.76</v>
      </c>
      <c r="K107">
        <v>0.96438000000000001</v>
      </c>
      <c r="L107">
        <v>1.5389000000000001E-5</v>
      </c>
      <c r="M107">
        <v>1.9265999999999998E-2</v>
      </c>
      <c r="N107" t="s">
        <v>238</v>
      </c>
    </row>
    <row r="108" spans="1:14">
      <c r="A108">
        <v>395.43</v>
      </c>
      <c r="B108">
        <v>4.5</v>
      </c>
      <c r="C108">
        <v>19.542999999999999</v>
      </c>
      <c r="D108">
        <v>5.1167999999999998E-2</v>
      </c>
      <c r="E108">
        <v>58.914999999999999</v>
      </c>
      <c r="F108">
        <v>62.058</v>
      </c>
      <c r="G108">
        <v>247.28</v>
      </c>
      <c r="H108">
        <v>109.71</v>
      </c>
      <c r="I108">
        <v>120.04</v>
      </c>
      <c r="J108">
        <v>155.07</v>
      </c>
      <c r="K108">
        <v>0.97011000000000003</v>
      </c>
      <c r="L108">
        <v>1.5404999999999999E-5</v>
      </c>
      <c r="M108">
        <v>1.9297999999999999E-2</v>
      </c>
      <c r="N108" t="s">
        <v>238</v>
      </c>
    </row>
    <row r="109" spans="1:14">
      <c r="A109">
        <v>395.43</v>
      </c>
      <c r="B109">
        <v>5</v>
      </c>
      <c r="C109">
        <v>21.831</v>
      </c>
      <c r="D109">
        <v>4.5807E-2</v>
      </c>
      <c r="E109">
        <v>58.872999999999998</v>
      </c>
      <c r="F109">
        <v>61.999000000000002</v>
      </c>
      <c r="G109">
        <v>246.29</v>
      </c>
      <c r="H109">
        <v>109.86</v>
      </c>
      <c r="I109">
        <v>120.44</v>
      </c>
      <c r="J109">
        <v>154.38</v>
      </c>
      <c r="K109">
        <v>0.97594999999999998</v>
      </c>
      <c r="L109">
        <v>1.5421999999999999E-5</v>
      </c>
      <c r="M109">
        <v>1.9331000000000001E-2</v>
      </c>
      <c r="N109" t="s">
        <v>238</v>
      </c>
    </row>
    <row r="110" spans="1:14">
      <c r="A110">
        <v>395.43</v>
      </c>
      <c r="B110">
        <v>5.5</v>
      </c>
      <c r="C110">
        <v>24.143999999999998</v>
      </c>
      <c r="D110">
        <v>4.1418000000000003E-2</v>
      </c>
      <c r="E110">
        <v>58.831000000000003</v>
      </c>
      <c r="F110">
        <v>61.94</v>
      </c>
      <c r="G110">
        <v>245.39</v>
      </c>
      <c r="H110">
        <v>110</v>
      </c>
      <c r="I110">
        <v>120.86</v>
      </c>
      <c r="J110">
        <v>153.68</v>
      </c>
      <c r="K110">
        <v>0.98189000000000004</v>
      </c>
      <c r="L110">
        <v>1.5441E-5</v>
      </c>
      <c r="M110">
        <v>1.9365E-2</v>
      </c>
      <c r="N110" t="s">
        <v>238</v>
      </c>
    </row>
    <row r="111" spans="1:14">
      <c r="A111">
        <v>395.43</v>
      </c>
      <c r="B111">
        <v>6</v>
      </c>
      <c r="C111">
        <v>26.483000000000001</v>
      </c>
      <c r="D111">
        <v>3.7760000000000002E-2</v>
      </c>
      <c r="E111">
        <v>58.787999999999997</v>
      </c>
      <c r="F111">
        <v>61.88</v>
      </c>
      <c r="G111">
        <v>244.56</v>
      </c>
      <c r="H111">
        <v>110.14</v>
      </c>
      <c r="I111">
        <v>121.28</v>
      </c>
      <c r="J111">
        <v>152.97999999999999</v>
      </c>
      <c r="K111">
        <v>0.98794999999999999</v>
      </c>
      <c r="L111">
        <v>1.5461E-5</v>
      </c>
      <c r="M111">
        <v>1.9400000000000001E-2</v>
      </c>
      <c r="N111" t="s">
        <v>238</v>
      </c>
    </row>
    <row r="112" spans="1:14">
      <c r="A112">
        <v>395.43</v>
      </c>
      <c r="B112">
        <v>6.5</v>
      </c>
      <c r="C112">
        <v>28.85</v>
      </c>
      <c r="D112">
        <v>3.4662999999999999E-2</v>
      </c>
      <c r="E112">
        <v>58.744999999999997</v>
      </c>
      <c r="F112">
        <v>61.82</v>
      </c>
      <c r="G112">
        <v>243.78</v>
      </c>
      <c r="H112">
        <v>110.29</v>
      </c>
      <c r="I112">
        <v>121.72</v>
      </c>
      <c r="J112">
        <v>152.27000000000001</v>
      </c>
      <c r="K112">
        <v>0.99412999999999996</v>
      </c>
      <c r="L112">
        <v>1.5481999999999998E-5</v>
      </c>
      <c r="M112">
        <v>1.9435999999999998E-2</v>
      </c>
      <c r="N112" t="s">
        <v>238</v>
      </c>
    </row>
    <row r="113" spans="1:14">
      <c r="A113">
        <v>395.43</v>
      </c>
      <c r="B113">
        <v>7</v>
      </c>
      <c r="C113">
        <v>31.244</v>
      </c>
      <c r="D113">
        <v>3.2007000000000001E-2</v>
      </c>
      <c r="E113">
        <v>58.701999999999998</v>
      </c>
      <c r="F113">
        <v>61.759</v>
      </c>
      <c r="G113">
        <v>243.05</v>
      </c>
      <c r="H113">
        <v>110.44</v>
      </c>
      <c r="I113">
        <v>122.17</v>
      </c>
      <c r="J113">
        <v>151.55000000000001</v>
      </c>
      <c r="K113">
        <v>1.0004</v>
      </c>
      <c r="L113">
        <v>1.5503999999999999E-5</v>
      </c>
      <c r="M113">
        <v>1.9474000000000002E-2</v>
      </c>
      <c r="N113" t="s">
        <v>238</v>
      </c>
    </row>
    <row r="114" spans="1:14">
      <c r="A114">
        <v>395.43</v>
      </c>
      <c r="B114">
        <v>7.5</v>
      </c>
      <c r="C114">
        <v>33.665999999999997</v>
      </c>
      <c r="D114">
        <v>2.9703E-2</v>
      </c>
      <c r="E114">
        <v>58.658000000000001</v>
      </c>
      <c r="F114">
        <v>61.698</v>
      </c>
      <c r="G114">
        <v>242.37</v>
      </c>
      <c r="H114">
        <v>110.59</v>
      </c>
      <c r="I114">
        <v>122.64</v>
      </c>
      <c r="J114">
        <v>150.83000000000001</v>
      </c>
      <c r="K114">
        <v>1.0067999999999999</v>
      </c>
      <c r="L114">
        <v>1.5528000000000001E-5</v>
      </c>
      <c r="M114">
        <v>1.9514E-2</v>
      </c>
      <c r="N114" t="s">
        <v>238</v>
      </c>
    </row>
    <row r="115" spans="1:14">
      <c r="A115">
        <v>395.43</v>
      </c>
      <c r="B115">
        <v>8</v>
      </c>
      <c r="C115">
        <v>36.118000000000002</v>
      </c>
      <c r="D115">
        <v>2.7687E-2</v>
      </c>
      <c r="E115">
        <v>58.613</v>
      </c>
      <c r="F115">
        <v>61.636000000000003</v>
      </c>
      <c r="G115">
        <v>241.71</v>
      </c>
      <c r="H115">
        <v>110.74</v>
      </c>
      <c r="I115">
        <v>123.12</v>
      </c>
      <c r="J115">
        <v>150.1</v>
      </c>
      <c r="K115">
        <v>1.0134000000000001</v>
      </c>
      <c r="L115">
        <v>1.5553000000000002E-5</v>
      </c>
      <c r="M115">
        <v>1.9553999999999998E-2</v>
      </c>
      <c r="N115" t="s">
        <v>238</v>
      </c>
    </row>
    <row r="116" spans="1:14">
      <c r="A116">
        <v>395.43</v>
      </c>
      <c r="B116">
        <v>8.5</v>
      </c>
      <c r="C116">
        <v>38.600999999999999</v>
      </c>
      <c r="D116">
        <v>2.5905999999999998E-2</v>
      </c>
      <c r="E116">
        <v>58.567999999999998</v>
      </c>
      <c r="F116">
        <v>61.573</v>
      </c>
      <c r="G116">
        <v>241.09</v>
      </c>
      <c r="H116">
        <v>110.89</v>
      </c>
      <c r="I116">
        <v>123.61</v>
      </c>
      <c r="J116">
        <v>149.37</v>
      </c>
      <c r="K116">
        <v>1.02</v>
      </c>
      <c r="L116">
        <v>1.5579000000000001E-5</v>
      </c>
      <c r="M116">
        <v>1.9597E-2</v>
      </c>
      <c r="N116" t="s">
        <v>238</v>
      </c>
    </row>
    <row r="117" spans="1:14">
      <c r="A117">
        <v>395.43</v>
      </c>
      <c r="B117">
        <v>9</v>
      </c>
      <c r="C117">
        <v>41.115000000000002</v>
      </c>
      <c r="D117">
        <v>2.4322E-2</v>
      </c>
      <c r="E117">
        <v>58.521999999999998</v>
      </c>
      <c r="F117">
        <v>61.51</v>
      </c>
      <c r="G117">
        <v>240.5</v>
      </c>
      <c r="H117">
        <v>111.05</v>
      </c>
      <c r="I117">
        <v>124.12</v>
      </c>
      <c r="J117">
        <v>148.63</v>
      </c>
      <c r="K117">
        <v>1.0268999999999999</v>
      </c>
      <c r="L117">
        <v>1.5605999999999999E-5</v>
      </c>
      <c r="M117">
        <v>1.9640999999999999E-2</v>
      </c>
      <c r="N117" t="s">
        <v>238</v>
      </c>
    </row>
    <row r="118" spans="1:14">
      <c r="A118">
        <v>395.43</v>
      </c>
      <c r="B118">
        <v>9.5</v>
      </c>
      <c r="C118">
        <v>43.661000000000001</v>
      </c>
      <c r="D118">
        <v>2.2904000000000001E-2</v>
      </c>
      <c r="E118">
        <v>58.475999999999999</v>
      </c>
      <c r="F118">
        <v>61.445999999999998</v>
      </c>
      <c r="G118">
        <v>239.93</v>
      </c>
      <c r="H118">
        <v>111.21</v>
      </c>
      <c r="I118">
        <v>124.64</v>
      </c>
      <c r="J118">
        <v>147.88</v>
      </c>
      <c r="K118">
        <v>1.0338000000000001</v>
      </c>
      <c r="L118">
        <v>1.5636000000000001E-5</v>
      </c>
      <c r="M118">
        <v>1.9687E-2</v>
      </c>
      <c r="N118" t="s">
        <v>238</v>
      </c>
    </row>
    <row r="119" spans="1:14">
      <c r="A119">
        <v>395.43</v>
      </c>
      <c r="B119">
        <v>10</v>
      </c>
      <c r="C119">
        <v>46.24</v>
      </c>
      <c r="D119">
        <v>2.1625999999999999E-2</v>
      </c>
      <c r="E119">
        <v>58.429000000000002</v>
      </c>
      <c r="F119">
        <v>61.381</v>
      </c>
      <c r="G119">
        <v>239.38</v>
      </c>
      <c r="H119">
        <v>111.37</v>
      </c>
      <c r="I119">
        <v>125.18</v>
      </c>
      <c r="J119">
        <v>147.12</v>
      </c>
      <c r="K119">
        <v>1.0408999999999999</v>
      </c>
      <c r="L119">
        <v>1.5665999999999999E-5</v>
      </c>
      <c r="M119">
        <v>1.9734999999999999E-2</v>
      </c>
      <c r="N119" t="s">
        <v>238</v>
      </c>
    </row>
    <row r="120" spans="1:14">
      <c r="A120">
        <v>434.97</v>
      </c>
      <c r="B120">
        <v>1</v>
      </c>
      <c r="C120">
        <v>3.7997999999999998</v>
      </c>
      <c r="D120">
        <v>0.26317000000000002</v>
      </c>
      <c r="E120">
        <v>63.637999999999998</v>
      </c>
      <c r="F120">
        <v>67.228999999999999</v>
      </c>
      <c r="G120">
        <v>272.01</v>
      </c>
      <c r="H120">
        <v>115.51</v>
      </c>
      <c r="I120">
        <v>124.11</v>
      </c>
      <c r="J120">
        <v>167.58</v>
      </c>
      <c r="K120">
        <v>0.70323000000000002</v>
      </c>
      <c r="L120">
        <v>1.6728E-5</v>
      </c>
      <c r="M120">
        <v>2.2408999999999998E-2</v>
      </c>
      <c r="N120" t="s">
        <v>238</v>
      </c>
    </row>
    <row r="121" spans="1:14">
      <c r="A121">
        <v>434.97</v>
      </c>
      <c r="B121">
        <v>1.5</v>
      </c>
      <c r="C121">
        <v>5.7196999999999996</v>
      </c>
      <c r="D121">
        <v>0.17483000000000001</v>
      </c>
      <c r="E121">
        <v>63.606999999999999</v>
      </c>
      <c r="F121">
        <v>67.186000000000007</v>
      </c>
      <c r="G121">
        <v>268.56</v>
      </c>
      <c r="H121">
        <v>115.59</v>
      </c>
      <c r="I121">
        <v>124.35</v>
      </c>
      <c r="J121">
        <v>167.09</v>
      </c>
      <c r="K121">
        <v>0.70576000000000005</v>
      </c>
      <c r="L121">
        <v>1.6741000000000001E-5</v>
      </c>
      <c r="M121">
        <v>2.2440000000000002E-2</v>
      </c>
      <c r="N121" t="s">
        <v>238</v>
      </c>
    </row>
    <row r="122" spans="1:14">
      <c r="A122">
        <v>434.97</v>
      </c>
      <c r="B122">
        <v>2</v>
      </c>
      <c r="C122">
        <v>7.6531000000000002</v>
      </c>
      <c r="D122">
        <v>0.13067000000000001</v>
      </c>
      <c r="E122">
        <v>63.575000000000003</v>
      </c>
      <c r="F122">
        <v>67.141999999999996</v>
      </c>
      <c r="G122">
        <v>266.10000000000002</v>
      </c>
      <c r="H122">
        <v>115.68</v>
      </c>
      <c r="I122">
        <v>124.59</v>
      </c>
      <c r="J122">
        <v>166.6</v>
      </c>
      <c r="K122">
        <v>0.70831</v>
      </c>
      <c r="L122">
        <v>1.6755000000000001E-5</v>
      </c>
      <c r="M122">
        <v>2.2471999999999999E-2</v>
      </c>
      <c r="N122" t="s">
        <v>238</v>
      </c>
    </row>
    <row r="123" spans="1:14">
      <c r="A123">
        <v>434.97</v>
      </c>
      <c r="B123">
        <v>2.5</v>
      </c>
      <c r="C123">
        <v>9.6003000000000007</v>
      </c>
      <c r="D123">
        <v>0.10416</v>
      </c>
      <c r="E123">
        <v>63.543999999999997</v>
      </c>
      <c r="F123">
        <v>67.096999999999994</v>
      </c>
      <c r="G123">
        <v>264.17</v>
      </c>
      <c r="H123">
        <v>115.77</v>
      </c>
      <c r="I123">
        <v>124.83</v>
      </c>
      <c r="J123">
        <v>166.1</v>
      </c>
      <c r="K123">
        <v>0.71087999999999996</v>
      </c>
      <c r="L123">
        <v>1.677E-5</v>
      </c>
      <c r="M123">
        <v>2.2505000000000001E-2</v>
      </c>
      <c r="N123" t="s">
        <v>238</v>
      </c>
    </row>
    <row r="124" spans="1:14">
      <c r="A124">
        <v>434.97</v>
      </c>
      <c r="B124">
        <v>3</v>
      </c>
      <c r="C124">
        <v>11.561</v>
      </c>
      <c r="D124">
        <v>8.6494000000000001E-2</v>
      </c>
      <c r="E124">
        <v>63.512</v>
      </c>
      <c r="F124">
        <v>67.052999999999997</v>
      </c>
      <c r="G124">
        <v>262.58</v>
      </c>
      <c r="H124">
        <v>115.86</v>
      </c>
      <c r="I124">
        <v>125.08</v>
      </c>
      <c r="J124">
        <v>165.61</v>
      </c>
      <c r="K124">
        <v>0.71347000000000005</v>
      </c>
      <c r="L124">
        <v>1.6786000000000002E-5</v>
      </c>
      <c r="M124">
        <v>2.2537999999999999E-2</v>
      </c>
      <c r="N124" t="s">
        <v>238</v>
      </c>
    </row>
    <row r="125" spans="1:14">
      <c r="A125">
        <v>434.97</v>
      </c>
      <c r="B125">
        <v>3.5</v>
      </c>
      <c r="C125">
        <v>13.537000000000001</v>
      </c>
      <c r="D125">
        <v>7.3871999999999993E-2</v>
      </c>
      <c r="E125">
        <v>63.48</v>
      </c>
      <c r="F125">
        <v>67.007999999999996</v>
      </c>
      <c r="G125">
        <v>261.23</v>
      </c>
      <c r="H125">
        <v>115.95</v>
      </c>
      <c r="I125">
        <v>125.33</v>
      </c>
      <c r="J125">
        <v>165.11</v>
      </c>
      <c r="K125">
        <v>0.71608000000000005</v>
      </c>
      <c r="L125">
        <v>1.6803000000000002E-5</v>
      </c>
      <c r="M125">
        <v>2.2571000000000001E-2</v>
      </c>
      <c r="N125" t="s">
        <v>238</v>
      </c>
    </row>
    <row r="126" spans="1:14">
      <c r="A126">
        <v>434.97</v>
      </c>
      <c r="B126">
        <v>4</v>
      </c>
      <c r="C126">
        <v>15.526999999999999</v>
      </c>
      <c r="D126">
        <v>6.4405000000000004E-2</v>
      </c>
      <c r="E126">
        <v>63.447000000000003</v>
      </c>
      <c r="F126">
        <v>66.962999999999994</v>
      </c>
      <c r="G126">
        <v>260.04000000000002</v>
      </c>
      <c r="H126">
        <v>116.04</v>
      </c>
      <c r="I126">
        <v>125.59</v>
      </c>
      <c r="J126">
        <v>164.61</v>
      </c>
      <c r="K126">
        <v>0.71872000000000003</v>
      </c>
      <c r="L126">
        <v>1.6820000000000002E-5</v>
      </c>
      <c r="M126">
        <v>2.2605E-2</v>
      </c>
      <c r="N126" t="s">
        <v>238</v>
      </c>
    </row>
    <row r="127" spans="1:14">
      <c r="A127">
        <v>434.97</v>
      </c>
      <c r="B127">
        <v>4.5</v>
      </c>
      <c r="C127">
        <v>17.530999999999999</v>
      </c>
      <c r="D127">
        <v>5.7041000000000001E-2</v>
      </c>
      <c r="E127">
        <v>63.414999999999999</v>
      </c>
      <c r="F127">
        <v>66.918000000000006</v>
      </c>
      <c r="G127">
        <v>258.99</v>
      </c>
      <c r="H127">
        <v>116.13</v>
      </c>
      <c r="I127">
        <v>125.85</v>
      </c>
      <c r="J127">
        <v>164.11</v>
      </c>
      <c r="K127">
        <v>0.72138000000000002</v>
      </c>
      <c r="L127">
        <v>1.6838E-5</v>
      </c>
      <c r="M127">
        <v>2.2638999999999999E-2</v>
      </c>
      <c r="N127" t="s">
        <v>238</v>
      </c>
    </row>
    <row r="128" spans="1:14">
      <c r="A128">
        <v>434.97</v>
      </c>
      <c r="B128">
        <v>5</v>
      </c>
      <c r="C128">
        <v>19.550999999999998</v>
      </c>
      <c r="D128">
        <v>5.1149E-2</v>
      </c>
      <c r="E128">
        <v>63.381999999999998</v>
      </c>
      <c r="F128">
        <v>66.872</v>
      </c>
      <c r="G128">
        <v>258.02999999999997</v>
      </c>
      <c r="H128">
        <v>116.22</v>
      </c>
      <c r="I128">
        <v>126.12</v>
      </c>
      <c r="J128">
        <v>163.61000000000001</v>
      </c>
      <c r="K128">
        <v>0.72406000000000004</v>
      </c>
      <c r="L128">
        <v>1.6857000000000001E-5</v>
      </c>
      <c r="M128">
        <v>2.2674E-2</v>
      </c>
      <c r="N128" t="s">
        <v>238</v>
      </c>
    </row>
    <row r="129" spans="1:14">
      <c r="A129">
        <v>434.97</v>
      </c>
      <c r="B129">
        <v>5.5</v>
      </c>
      <c r="C129">
        <v>21.585000000000001</v>
      </c>
      <c r="D129">
        <v>4.6328000000000001E-2</v>
      </c>
      <c r="E129">
        <v>63.348999999999997</v>
      </c>
      <c r="F129">
        <v>66.826999999999998</v>
      </c>
      <c r="G129">
        <v>257.17</v>
      </c>
      <c r="H129">
        <v>116.32</v>
      </c>
      <c r="I129">
        <v>126.39</v>
      </c>
      <c r="J129">
        <v>163.1</v>
      </c>
      <c r="K129">
        <v>0.72675999999999996</v>
      </c>
      <c r="L129">
        <v>1.6875999999999999E-5</v>
      </c>
      <c r="M129">
        <v>2.2710000000000001E-2</v>
      </c>
      <c r="N129" t="s">
        <v>238</v>
      </c>
    </row>
    <row r="130" spans="1:14">
      <c r="A130">
        <v>434.97</v>
      </c>
      <c r="B130">
        <v>6</v>
      </c>
      <c r="C130">
        <v>23.635999999999999</v>
      </c>
      <c r="D130">
        <v>4.2308999999999999E-2</v>
      </c>
      <c r="E130">
        <v>63.316000000000003</v>
      </c>
      <c r="F130">
        <v>66.781000000000006</v>
      </c>
      <c r="G130">
        <v>256.37</v>
      </c>
      <c r="H130">
        <v>116.41</v>
      </c>
      <c r="I130">
        <v>126.67</v>
      </c>
      <c r="J130">
        <v>162.6</v>
      </c>
      <c r="K130">
        <v>0.72948999999999997</v>
      </c>
      <c r="L130">
        <v>1.6897000000000001E-5</v>
      </c>
      <c r="M130">
        <v>2.2745999999999999E-2</v>
      </c>
      <c r="N130" t="s">
        <v>238</v>
      </c>
    </row>
    <row r="131" spans="1:14">
      <c r="A131">
        <v>434.97</v>
      </c>
      <c r="B131">
        <v>6.5</v>
      </c>
      <c r="C131">
        <v>25.701000000000001</v>
      </c>
      <c r="D131">
        <v>3.8907999999999998E-2</v>
      </c>
      <c r="E131">
        <v>63.283000000000001</v>
      </c>
      <c r="F131">
        <v>66.733999999999995</v>
      </c>
      <c r="G131">
        <v>255.62</v>
      </c>
      <c r="H131">
        <v>116.5</v>
      </c>
      <c r="I131">
        <v>126.95</v>
      </c>
      <c r="J131">
        <v>162.09</v>
      </c>
      <c r="K131">
        <v>0.73224</v>
      </c>
      <c r="L131">
        <v>1.6918E-5</v>
      </c>
      <c r="M131">
        <v>2.2782E-2</v>
      </c>
      <c r="N131" t="s">
        <v>238</v>
      </c>
    </row>
    <row r="132" spans="1:14">
      <c r="A132">
        <v>434.97</v>
      </c>
      <c r="B132">
        <v>7</v>
      </c>
      <c r="C132">
        <v>27.783000000000001</v>
      </c>
      <c r="D132">
        <v>3.5992999999999997E-2</v>
      </c>
      <c r="E132">
        <v>63.249000000000002</v>
      </c>
      <c r="F132">
        <v>66.688000000000002</v>
      </c>
      <c r="G132">
        <v>254.93</v>
      </c>
      <c r="H132">
        <v>116.6</v>
      </c>
      <c r="I132">
        <v>127.24</v>
      </c>
      <c r="J132">
        <v>161.58000000000001</v>
      </c>
      <c r="K132">
        <v>0.73501000000000005</v>
      </c>
      <c r="L132">
        <v>1.694E-5</v>
      </c>
      <c r="M132">
        <v>2.282E-2</v>
      </c>
      <c r="N132" t="s">
        <v>238</v>
      </c>
    </row>
    <row r="133" spans="1:14">
      <c r="A133">
        <v>434.97</v>
      </c>
      <c r="B133">
        <v>7.5</v>
      </c>
      <c r="C133">
        <v>29.881</v>
      </c>
      <c r="D133">
        <v>3.3466000000000003E-2</v>
      </c>
      <c r="E133">
        <v>63.215000000000003</v>
      </c>
      <c r="F133">
        <v>66.641000000000005</v>
      </c>
      <c r="G133">
        <v>254.28</v>
      </c>
      <c r="H133">
        <v>116.69</v>
      </c>
      <c r="I133">
        <v>127.53</v>
      </c>
      <c r="J133">
        <v>161.07</v>
      </c>
      <c r="K133">
        <v>0.73780000000000001</v>
      </c>
      <c r="L133">
        <v>1.6963E-5</v>
      </c>
      <c r="M133">
        <v>2.2858E-2</v>
      </c>
      <c r="N133" t="s">
        <v>238</v>
      </c>
    </row>
    <row r="134" spans="1:14">
      <c r="A134">
        <v>434.97</v>
      </c>
      <c r="B134">
        <v>8</v>
      </c>
      <c r="C134">
        <v>31.995999999999999</v>
      </c>
      <c r="D134">
        <v>3.1253999999999997E-2</v>
      </c>
      <c r="E134">
        <v>63.180999999999997</v>
      </c>
      <c r="F134">
        <v>66.593999999999994</v>
      </c>
      <c r="G134">
        <v>253.66</v>
      </c>
      <c r="H134">
        <v>116.79</v>
      </c>
      <c r="I134">
        <v>127.82</v>
      </c>
      <c r="J134">
        <v>160.55000000000001</v>
      </c>
      <c r="K134">
        <v>0.74061999999999995</v>
      </c>
      <c r="L134">
        <v>1.6986999999999998E-5</v>
      </c>
      <c r="M134">
        <v>2.2896E-2</v>
      </c>
      <c r="N134" t="s">
        <v>238</v>
      </c>
    </row>
    <row r="135" spans="1:14">
      <c r="A135">
        <v>434.97</v>
      </c>
      <c r="B135">
        <v>8.5</v>
      </c>
      <c r="C135">
        <v>34.127000000000002</v>
      </c>
      <c r="D135">
        <v>2.9302000000000002E-2</v>
      </c>
      <c r="E135">
        <v>63.146999999999998</v>
      </c>
      <c r="F135">
        <v>66.546000000000006</v>
      </c>
      <c r="G135">
        <v>253.08</v>
      </c>
      <c r="H135">
        <v>116.89</v>
      </c>
      <c r="I135">
        <v>128.13</v>
      </c>
      <c r="J135">
        <v>160.04</v>
      </c>
      <c r="K135">
        <v>0.74346999999999996</v>
      </c>
      <c r="L135">
        <v>1.7011999999999999E-5</v>
      </c>
      <c r="M135">
        <v>2.2935000000000001E-2</v>
      </c>
      <c r="N135" t="s">
        <v>238</v>
      </c>
    </row>
    <row r="136" spans="1:14">
      <c r="A136">
        <v>434.97</v>
      </c>
      <c r="B136">
        <v>9</v>
      </c>
      <c r="C136">
        <v>36.276000000000003</v>
      </c>
      <c r="D136">
        <v>2.7566E-2</v>
      </c>
      <c r="E136">
        <v>63.112000000000002</v>
      </c>
      <c r="F136">
        <v>66.498000000000005</v>
      </c>
      <c r="G136">
        <v>252.52</v>
      </c>
      <c r="H136">
        <v>116.98</v>
      </c>
      <c r="I136">
        <v>128.43</v>
      </c>
      <c r="J136">
        <v>159.52000000000001</v>
      </c>
      <c r="K136">
        <v>0.74633000000000005</v>
      </c>
      <c r="L136">
        <v>1.7037E-5</v>
      </c>
      <c r="M136">
        <v>2.2974999999999999E-2</v>
      </c>
      <c r="N136" t="s">
        <v>238</v>
      </c>
    </row>
    <row r="137" spans="1:14">
      <c r="A137">
        <v>434.97</v>
      </c>
      <c r="B137">
        <v>9.5</v>
      </c>
      <c r="C137">
        <v>38.442</v>
      </c>
      <c r="D137">
        <v>2.6013000000000001E-2</v>
      </c>
      <c r="E137">
        <v>63.078000000000003</v>
      </c>
      <c r="F137">
        <v>66.45</v>
      </c>
      <c r="G137">
        <v>251.99</v>
      </c>
      <c r="H137">
        <v>117.08</v>
      </c>
      <c r="I137">
        <v>128.75</v>
      </c>
      <c r="J137">
        <v>159</v>
      </c>
      <c r="K137">
        <v>0.74922999999999995</v>
      </c>
      <c r="L137">
        <v>1.7064000000000001E-5</v>
      </c>
      <c r="M137">
        <v>2.3016000000000002E-2</v>
      </c>
      <c r="N137" t="s">
        <v>238</v>
      </c>
    </row>
    <row r="138" spans="1:14">
      <c r="A138">
        <v>434.97</v>
      </c>
      <c r="B138">
        <v>10</v>
      </c>
      <c r="C138">
        <v>40.625999999999998</v>
      </c>
      <c r="D138">
        <v>2.4615000000000001E-2</v>
      </c>
      <c r="E138">
        <v>63.042000000000002</v>
      </c>
      <c r="F138">
        <v>66.402000000000001</v>
      </c>
      <c r="G138">
        <v>251.48</v>
      </c>
      <c r="H138">
        <v>117.18</v>
      </c>
      <c r="I138">
        <v>129.07</v>
      </c>
      <c r="J138">
        <v>158.47999999999999</v>
      </c>
      <c r="K138">
        <v>0.75214000000000003</v>
      </c>
      <c r="L138">
        <v>1.7091E-5</v>
      </c>
      <c r="M138">
        <v>2.3057000000000001E-2</v>
      </c>
      <c r="N138" t="s">
        <v>238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65616-A126-41A5-A6D1-63E6253C1921}">
  <dimension ref="A1:N176"/>
  <sheetViews>
    <sheetView workbookViewId="0"/>
  </sheetViews>
  <sheetFormatPr defaultRowHeight="15"/>
  <sheetData>
    <row r="1" spans="1:14">
      <c r="A1" t="s">
        <v>223</v>
      </c>
      <c r="B1" t="s">
        <v>224</v>
      </c>
      <c r="C1" t="s">
        <v>225</v>
      </c>
      <c r="D1" t="s">
        <v>226</v>
      </c>
      <c r="E1" t="s">
        <v>227</v>
      </c>
      <c r="F1" t="s">
        <v>228</v>
      </c>
      <c r="G1" t="s">
        <v>229</v>
      </c>
      <c r="H1" t="s">
        <v>230</v>
      </c>
      <c r="I1" t="s">
        <v>231</v>
      </c>
      <c r="J1" t="s">
        <v>232</v>
      </c>
      <c r="K1" t="s">
        <v>233</v>
      </c>
      <c r="L1" t="s">
        <v>234</v>
      </c>
      <c r="M1" t="s">
        <v>235</v>
      </c>
      <c r="N1" t="s">
        <v>236</v>
      </c>
    </row>
    <row r="2" spans="1:14">
      <c r="A2">
        <v>228.42</v>
      </c>
      <c r="B2">
        <v>1</v>
      </c>
      <c r="C2">
        <v>1630.9</v>
      </c>
      <c r="D2">
        <v>6.1317000000000001E-4</v>
      </c>
      <c r="E2">
        <v>23.972000000000001</v>
      </c>
      <c r="F2">
        <v>23.981000000000002</v>
      </c>
      <c r="G2">
        <v>126.52</v>
      </c>
      <c r="H2">
        <v>99.337000000000003</v>
      </c>
      <c r="I2">
        <v>144.32</v>
      </c>
      <c r="J2">
        <v>984.45</v>
      </c>
      <c r="K2">
        <v>-4.4354999999999999E-2</v>
      </c>
      <c r="L2">
        <v>1.0646E-3</v>
      </c>
      <c r="M2">
        <v>9.7558000000000006E-2</v>
      </c>
      <c r="N2" t="s">
        <v>237</v>
      </c>
    </row>
    <row r="3" spans="1:14">
      <c r="A3">
        <v>228.42</v>
      </c>
      <c r="B3">
        <v>1.5</v>
      </c>
      <c r="C3">
        <v>1630.9</v>
      </c>
      <c r="D3">
        <v>6.1315000000000002E-4</v>
      </c>
      <c r="E3">
        <v>23.971</v>
      </c>
      <c r="F3">
        <v>23.984999999999999</v>
      </c>
      <c r="G3">
        <v>126.51</v>
      </c>
      <c r="H3">
        <v>99.344999999999999</v>
      </c>
      <c r="I3">
        <v>144.31</v>
      </c>
      <c r="J3">
        <v>984.57</v>
      </c>
      <c r="K3">
        <v>-4.4361999999999999E-2</v>
      </c>
      <c r="L3">
        <v>1.0652000000000001E-3</v>
      </c>
      <c r="M3">
        <v>9.7572000000000006E-2</v>
      </c>
      <c r="N3" t="s">
        <v>237</v>
      </c>
    </row>
    <row r="4" spans="1:14">
      <c r="A4">
        <v>228.42</v>
      </c>
      <c r="B4">
        <v>2</v>
      </c>
      <c r="C4">
        <v>1631</v>
      </c>
      <c r="D4">
        <v>6.1311999999999998E-4</v>
      </c>
      <c r="E4">
        <v>23.969000000000001</v>
      </c>
      <c r="F4">
        <v>23.988</v>
      </c>
      <c r="G4">
        <v>126.5</v>
      </c>
      <c r="H4">
        <v>99.352000000000004</v>
      </c>
      <c r="I4">
        <v>144.31</v>
      </c>
      <c r="J4">
        <v>984.7</v>
      </c>
      <c r="K4">
        <v>-4.4367999999999998E-2</v>
      </c>
      <c r="L4">
        <v>1.0658E-3</v>
      </c>
      <c r="M4">
        <v>9.7586000000000006E-2</v>
      </c>
      <c r="N4" t="s">
        <v>237</v>
      </c>
    </row>
    <row r="5" spans="1:14">
      <c r="A5">
        <v>228.42</v>
      </c>
      <c r="B5">
        <v>2.5</v>
      </c>
      <c r="C5">
        <v>1631.1</v>
      </c>
      <c r="D5">
        <v>6.1309000000000005E-4</v>
      </c>
      <c r="E5">
        <v>23.968</v>
      </c>
      <c r="F5">
        <v>23.991</v>
      </c>
      <c r="G5">
        <v>126.5</v>
      </c>
      <c r="H5">
        <v>99.358999999999995</v>
      </c>
      <c r="I5">
        <v>144.30000000000001</v>
      </c>
      <c r="J5">
        <v>984.82</v>
      </c>
      <c r="K5">
        <v>-4.4374999999999998E-2</v>
      </c>
      <c r="L5">
        <v>1.0663000000000001E-3</v>
      </c>
      <c r="M5">
        <v>9.7599000000000005E-2</v>
      </c>
      <c r="N5" t="s">
        <v>237</v>
      </c>
    </row>
    <row r="6" spans="1:14">
      <c r="A6">
        <v>228.42</v>
      </c>
      <c r="B6">
        <v>3</v>
      </c>
      <c r="C6">
        <v>1631.2</v>
      </c>
      <c r="D6">
        <v>6.1306000000000002E-4</v>
      </c>
      <c r="E6">
        <v>23.966000000000001</v>
      </c>
      <c r="F6">
        <v>23.994</v>
      </c>
      <c r="G6">
        <v>126.49</v>
      </c>
      <c r="H6">
        <v>99.366</v>
      </c>
      <c r="I6">
        <v>144.30000000000001</v>
      </c>
      <c r="J6">
        <v>984.95</v>
      </c>
      <c r="K6">
        <v>-4.4380999999999997E-2</v>
      </c>
      <c r="L6">
        <v>1.0669E-3</v>
      </c>
      <c r="M6">
        <v>9.7613000000000005E-2</v>
      </c>
      <c r="N6" t="s">
        <v>237</v>
      </c>
    </row>
    <row r="7" spans="1:14">
      <c r="A7">
        <v>228.42</v>
      </c>
      <c r="B7">
        <v>3.5</v>
      </c>
      <c r="C7">
        <v>1631.2</v>
      </c>
      <c r="D7">
        <v>6.1302999999999998E-4</v>
      </c>
      <c r="E7">
        <v>23.965</v>
      </c>
      <c r="F7">
        <v>23.997</v>
      </c>
      <c r="G7">
        <v>126.48</v>
      </c>
      <c r="H7">
        <v>99.373999999999995</v>
      </c>
      <c r="I7">
        <v>144.29</v>
      </c>
      <c r="J7">
        <v>985.07</v>
      </c>
      <c r="K7">
        <v>-4.4387000000000003E-2</v>
      </c>
      <c r="L7">
        <v>1.0675000000000001E-3</v>
      </c>
      <c r="M7">
        <v>9.7627000000000005E-2</v>
      </c>
      <c r="N7" t="s">
        <v>237</v>
      </c>
    </row>
    <row r="8" spans="1:14">
      <c r="A8">
        <v>228.42</v>
      </c>
      <c r="B8">
        <v>4</v>
      </c>
      <c r="C8">
        <v>1631.3</v>
      </c>
      <c r="D8">
        <v>6.1300000000000005E-4</v>
      </c>
      <c r="E8">
        <v>23.963000000000001</v>
      </c>
      <c r="F8">
        <v>24.001000000000001</v>
      </c>
      <c r="G8">
        <v>126.48</v>
      </c>
      <c r="H8">
        <v>99.381</v>
      </c>
      <c r="I8">
        <v>144.29</v>
      </c>
      <c r="J8">
        <v>985.19</v>
      </c>
      <c r="K8">
        <v>-4.4394000000000003E-2</v>
      </c>
      <c r="L8">
        <v>1.0681E-3</v>
      </c>
      <c r="M8">
        <v>9.7641000000000006E-2</v>
      </c>
      <c r="N8" t="s">
        <v>237</v>
      </c>
    </row>
    <row r="9" spans="1:14">
      <c r="A9">
        <v>228.42</v>
      </c>
      <c r="B9">
        <v>4.5</v>
      </c>
      <c r="C9">
        <v>1631.4</v>
      </c>
      <c r="D9">
        <v>6.1297999999999995E-4</v>
      </c>
      <c r="E9">
        <v>23.962</v>
      </c>
      <c r="F9">
        <v>24.004000000000001</v>
      </c>
      <c r="G9">
        <v>126.47</v>
      </c>
      <c r="H9">
        <v>99.388000000000005</v>
      </c>
      <c r="I9">
        <v>144.28</v>
      </c>
      <c r="J9">
        <v>985.32</v>
      </c>
      <c r="K9">
        <v>-4.4400000000000002E-2</v>
      </c>
      <c r="L9">
        <v>1.0686000000000001E-3</v>
      </c>
      <c r="M9">
        <v>9.7654000000000005E-2</v>
      </c>
      <c r="N9" t="s">
        <v>237</v>
      </c>
    </row>
    <row r="10" spans="1:14">
      <c r="A10">
        <v>228.42</v>
      </c>
      <c r="B10">
        <v>5</v>
      </c>
      <c r="C10">
        <v>1631.5</v>
      </c>
      <c r="D10">
        <v>6.1295000000000002E-4</v>
      </c>
      <c r="E10">
        <v>23.96</v>
      </c>
      <c r="F10">
        <v>24.007000000000001</v>
      </c>
      <c r="G10">
        <v>126.47</v>
      </c>
      <c r="H10">
        <v>99.394999999999996</v>
      </c>
      <c r="I10">
        <v>144.27000000000001</v>
      </c>
      <c r="J10">
        <v>985.44</v>
      </c>
      <c r="K10">
        <v>-4.4407000000000002E-2</v>
      </c>
      <c r="L10">
        <v>1.0692E-3</v>
      </c>
      <c r="M10">
        <v>9.7668000000000005E-2</v>
      </c>
      <c r="N10" t="s">
        <v>237</v>
      </c>
    </row>
    <row r="11" spans="1:14">
      <c r="A11">
        <v>228.42</v>
      </c>
      <c r="B11">
        <v>5.5</v>
      </c>
      <c r="C11">
        <v>1631.5</v>
      </c>
      <c r="D11">
        <v>6.1291999999999998E-4</v>
      </c>
      <c r="E11">
        <v>23.959</v>
      </c>
      <c r="F11">
        <v>24.01</v>
      </c>
      <c r="G11">
        <v>126.46</v>
      </c>
      <c r="H11">
        <v>99.402000000000001</v>
      </c>
      <c r="I11">
        <v>144.27000000000001</v>
      </c>
      <c r="J11">
        <v>985.57</v>
      </c>
      <c r="K11">
        <v>-4.4413000000000001E-2</v>
      </c>
      <c r="L11">
        <v>1.0698000000000001E-3</v>
      </c>
      <c r="M11">
        <v>9.7682000000000005E-2</v>
      </c>
      <c r="N11" t="s">
        <v>237</v>
      </c>
    </row>
    <row r="12" spans="1:14">
      <c r="A12">
        <v>228.42</v>
      </c>
      <c r="B12">
        <v>6</v>
      </c>
      <c r="C12">
        <v>1631.6</v>
      </c>
      <c r="D12">
        <v>6.1289000000000005E-4</v>
      </c>
      <c r="E12">
        <v>23.957000000000001</v>
      </c>
      <c r="F12">
        <v>24.013000000000002</v>
      </c>
      <c r="G12">
        <v>126.45</v>
      </c>
      <c r="H12">
        <v>99.409000000000006</v>
      </c>
      <c r="I12">
        <v>144.26</v>
      </c>
      <c r="J12">
        <v>985.69</v>
      </c>
      <c r="K12">
        <v>-4.4419E-2</v>
      </c>
      <c r="L12">
        <v>1.0704E-3</v>
      </c>
      <c r="M12">
        <v>9.7695000000000004E-2</v>
      </c>
      <c r="N12" t="s">
        <v>237</v>
      </c>
    </row>
    <row r="13" spans="1:14">
      <c r="A13">
        <v>228.42</v>
      </c>
      <c r="B13">
        <v>6.5</v>
      </c>
      <c r="C13">
        <v>1631.7</v>
      </c>
      <c r="D13">
        <v>6.1286000000000001E-4</v>
      </c>
      <c r="E13">
        <v>23.956</v>
      </c>
      <c r="F13">
        <v>24.016999999999999</v>
      </c>
      <c r="G13">
        <v>126.45</v>
      </c>
      <c r="H13">
        <v>99.417000000000002</v>
      </c>
      <c r="I13">
        <v>144.26</v>
      </c>
      <c r="J13">
        <v>985.82</v>
      </c>
      <c r="K13">
        <v>-4.4426E-2</v>
      </c>
      <c r="L13">
        <v>1.0709000000000001E-3</v>
      </c>
      <c r="M13">
        <v>9.7709000000000004E-2</v>
      </c>
      <c r="N13" t="s">
        <v>237</v>
      </c>
    </row>
    <row r="14" spans="1:14">
      <c r="A14">
        <v>228.42</v>
      </c>
      <c r="B14">
        <v>7</v>
      </c>
      <c r="C14">
        <v>1631.8</v>
      </c>
      <c r="D14">
        <v>6.1284000000000002E-4</v>
      </c>
      <c r="E14">
        <v>23.954000000000001</v>
      </c>
      <c r="F14">
        <v>24.02</v>
      </c>
      <c r="G14">
        <v>126.44</v>
      </c>
      <c r="H14">
        <v>99.424000000000007</v>
      </c>
      <c r="I14">
        <v>144.25</v>
      </c>
      <c r="J14">
        <v>985.94</v>
      </c>
      <c r="K14">
        <v>-4.4431999999999999E-2</v>
      </c>
      <c r="L14">
        <v>1.0715E-3</v>
      </c>
      <c r="M14">
        <v>9.7723000000000004E-2</v>
      </c>
      <c r="N14" t="s">
        <v>237</v>
      </c>
    </row>
    <row r="15" spans="1:14">
      <c r="A15">
        <v>228.42</v>
      </c>
      <c r="B15">
        <v>7.5</v>
      </c>
      <c r="C15">
        <v>1631.8</v>
      </c>
      <c r="D15">
        <v>6.1280999999999998E-4</v>
      </c>
      <c r="E15">
        <v>23.952999999999999</v>
      </c>
      <c r="F15">
        <v>24.023</v>
      </c>
      <c r="G15">
        <v>126.43</v>
      </c>
      <c r="H15">
        <v>99.430999999999997</v>
      </c>
      <c r="I15">
        <v>144.25</v>
      </c>
      <c r="J15">
        <v>986.07</v>
      </c>
      <c r="K15">
        <v>-4.4438999999999999E-2</v>
      </c>
      <c r="L15">
        <v>1.0721000000000001E-3</v>
      </c>
      <c r="M15">
        <v>9.7736000000000003E-2</v>
      </c>
      <c r="N15" t="s">
        <v>237</v>
      </c>
    </row>
    <row r="16" spans="1:14">
      <c r="A16">
        <v>228.42</v>
      </c>
      <c r="B16">
        <v>8</v>
      </c>
      <c r="C16">
        <v>1631.9</v>
      </c>
      <c r="D16">
        <v>6.1278000000000005E-4</v>
      </c>
      <c r="E16">
        <v>23.951000000000001</v>
      </c>
      <c r="F16">
        <v>24.026</v>
      </c>
      <c r="G16">
        <v>126.43</v>
      </c>
      <c r="H16">
        <v>99.438000000000002</v>
      </c>
      <c r="I16">
        <v>144.24</v>
      </c>
      <c r="J16">
        <v>986.19</v>
      </c>
      <c r="K16">
        <v>-4.4444999999999998E-2</v>
      </c>
      <c r="L16">
        <v>1.0727E-3</v>
      </c>
      <c r="M16">
        <v>9.7750000000000004E-2</v>
      </c>
      <c r="N16" t="s">
        <v>237</v>
      </c>
    </row>
    <row r="17" spans="1:14">
      <c r="A17">
        <v>228.42</v>
      </c>
      <c r="B17">
        <v>8.5</v>
      </c>
      <c r="C17">
        <v>1632</v>
      </c>
      <c r="D17">
        <v>6.1275000000000001E-4</v>
      </c>
      <c r="E17">
        <v>23.95</v>
      </c>
      <c r="F17">
        <v>24.029</v>
      </c>
      <c r="G17">
        <v>126.42</v>
      </c>
      <c r="H17">
        <v>99.444999999999993</v>
      </c>
      <c r="I17">
        <v>144.22999999999999</v>
      </c>
      <c r="J17">
        <v>986.31</v>
      </c>
      <c r="K17">
        <v>-4.4450999999999997E-2</v>
      </c>
      <c r="L17">
        <v>1.0732000000000001E-3</v>
      </c>
      <c r="M17">
        <v>9.7764000000000004E-2</v>
      </c>
      <c r="N17" t="s">
        <v>237</v>
      </c>
    </row>
    <row r="18" spans="1:14">
      <c r="A18">
        <v>228.42</v>
      </c>
      <c r="B18">
        <v>9</v>
      </c>
      <c r="C18">
        <v>1632.1</v>
      </c>
      <c r="D18">
        <v>6.1271999999999997E-4</v>
      </c>
      <c r="E18">
        <v>23.948</v>
      </c>
      <c r="F18">
        <v>24.033000000000001</v>
      </c>
      <c r="G18">
        <v>126.41</v>
      </c>
      <c r="H18">
        <v>99.451999999999998</v>
      </c>
      <c r="I18">
        <v>144.22999999999999</v>
      </c>
      <c r="J18">
        <v>986.44</v>
      </c>
      <c r="K18">
        <v>-4.4457999999999998E-2</v>
      </c>
      <c r="L18">
        <v>1.0738E-3</v>
      </c>
      <c r="M18">
        <v>9.7778000000000004E-2</v>
      </c>
      <c r="N18" t="s">
        <v>237</v>
      </c>
    </row>
    <row r="19" spans="1:14">
      <c r="A19">
        <v>228.42</v>
      </c>
      <c r="B19">
        <v>9.5</v>
      </c>
      <c r="C19">
        <v>1632.1</v>
      </c>
      <c r="D19">
        <v>6.1269999999999999E-4</v>
      </c>
      <c r="E19">
        <v>23.946999999999999</v>
      </c>
      <c r="F19">
        <v>24.036000000000001</v>
      </c>
      <c r="G19">
        <v>126.41</v>
      </c>
      <c r="H19">
        <v>99.459000000000003</v>
      </c>
      <c r="I19">
        <v>144.22</v>
      </c>
      <c r="J19">
        <v>986.56</v>
      </c>
      <c r="K19">
        <v>-4.4463999999999997E-2</v>
      </c>
      <c r="L19">
        <v>1.0744000000000001E-3</v>
      </c>
      <c r="M19">
        <v>9.7791000000000003E-2</v>
      </c>
      <c r="N19" t="s">
        <v>237</v>
      </c>
    </row>
    <row r="20" spans="1:14">
      <c r="A20">
        <v>228.42</v>
      </c>
      <c r="B20">
        <v>10</v>
      </c>
      <c r="C20">
        <v>1632.2</v>
      </c>
      <c r="D20">
        <v>6.1266999999999995E-4</v>
      </c>
      <c r="E20">
        <v>23.945</v>
      </c>
      <c r="F20">
        <v>24.039000000000001</v>
      </c>
      <c r="G20">
        <v>126.4</v>
      </c>
      <c r="H20">
        <v>99.465999999999994</v>
      </c>
      <c r="I20">
        <v>144.22</v>
      </c>
      <c r="J20">
        <v>986.69</v>
      </c>
      <c r="K20">
        <v>-4.4470000000000003E-2</v>
      </c>
      <c r="L20">
        <v>1.075E-3</v>
      </c>
      <c r="M20">
        <v>9.7805000000000003E-2</v>
      </c>
      <c r="N20" t="s">
        <v>237</v>
      </c>
    </row>
    <row r="21" spans="1:14">
      <c r="A21">
        <v>274.10000000000002</v>
      </c>
      <c r="B21">
        <v>1</v>
      </c>
      <c r="C21">
        <v>1524</v>
      </c>
      <c r="D21">
        <v>6.5618999999999996E-4</v>
      </c>
      <c r="E21">
        <v>30.724</v>
      </c>
      <c r="F21">
        <v>30.734000000000002</v>
      </c>
      <c r="G21">
        <v>153.44999999999999</v>
      </c>
      <c r="H21">
        <v>104.72</v>
      </c>
      <c r="I21">
        <v>151.59</v>
      </c>
      <c r="J21">
        <v>797.2</v>
      </c>
      <c r="K21">
        <v>-3.7242999999999998E-2</v>
      </c>
      <c r="L21">
        <v>5.5831999999999995E-4</v>
      </c>
      <c r="M21">
        <v>8.3459000000000005E-2</v>
      </c>
      <c r="N21" t="s">
        <v>237</v>
      </c>
    </row>
    <row r="22" spans="1:14">
      <c r="A22">
        <v>274.10000000000002</v>
      </c>
      <c r="B22">
        <v>1.5</v>
      </c>
      <c r="C22">
        <v>1524.1</v>
      </c>
      <c r="D22">
        <v>6.5614000000000004E-4</v>
      </c>
      <c r="E22">
        <v>30.722000000000001</v>
      </c>
      <c r="F22">
        <v>30.736999999999998</v>
      </c>
      <c r="G22">
        <v>153.44</v>
      </c>
      <c r="H22">
        <v>104.73</v>
      </c>
      <c r="I22">
        <v>151.58000000000001</v>
      </c>
      <c r="J22">
        <v>797.42</v>
      </c>
      <c r="K22">
        <v>-3.7259E-2</v>
      </c>
      <c r="L22">
        <v>5.5865000000000005E-4</v>
      </c>
      <c r="M22">
        <v>8.3476999999999996E-2</v>
      </c>
      <c r="N22" t="s">
        <v>237</v>
      </c>
    </row>
    <row r="23" spans="1:14">
      <c r="A23">
        <v>274.10000000000002</v>
      </c>
      <c r="B23">
        <v>2</v>
      </c>
      <c r="C23">
        <v>1524.2</v>
      </c>
      <c r="D23">
        <v>6.5609000000000002E-4</v>
      </c>
      <c r="E23">
        <v>30.719000000000001</v>
      </c>
      <c r="F23">
        <v>30.739000000000001</v>
      </c>
      <c r="G23">
        <v>153.43</v>
      </c>
      <c r="H23">
        <v>104.73</v>
      </c>
      <c r="I23">
        <v>151.56</v>
      </c>
      <c r="J23">
        <v>797.64</v>
      </c>
      <c r="K23">
        <v>-3.7274000000000002E-2</v>
      </c>
      <c r="L23">
        <v>5.5898999999999999E-4</v>
      </c>
      <c r="M23">
        <v>8.3495E-2</v>
      </c>
      <c r="N23" t="s">
        <v>237</v>
      </c>
    </row>
    <row r="24" spans="1:14">
      <c r="A24">
        <v>274.10000000000002</v>
      </c>
      <c r="B24">
        <v>2.5</v>
      </c>
      <c r="C24">
        <v>1524.3</v>
      </c>
      <c r="D24">
        <v>6.5603999999999999E-4</v>
      </c>
      <c r="E24">
        <v>30.716999999999999</v>
      </c>
      <c r="F24">
        <v>30.742000000000001</v>
      </c>
      <c r="G24">
        <v>153.41999999999999</v>
      </c>
      <c r="H24">
        <v>104.74</v>
      </c>
      <c r="I24">
        <v>151.55000000000001</v>
      </c>
      <c r="J24">
        <v>797.87</v>
      </c>
      <c r="K24">
        <v>-3.7289999999999997E-2</v>
      </c>
      <c r="L24">
        <v>5.5931999999999998E-4</v>
      </c>
      <c r="M24">
        <v>8.3513000000000004E-2</v>
      </c>
      <c r="N24" t="s">
        <v>237</v>
      </c>
    </row>
    <row r="25" spans="1:14">
      <c r="A25">
        <v>274.10000000000002</v>
      </c>
      <c r="B25">
        <v>3</v>
      </c>
      <c r="C25">
        <v>1524.4</v>
      </c>
      <c r="D25">
        <v>6.5598999999999996E-4</v>
      </c>
      <c r="E25">
        <v>30.715</v>
      </c>
      <c r="F25">
        <v>30.745000000000001</v>
      </c>
      <c r="G25">
        <v>153.41</v>
      </c>
      <c r="H25">
        <v>104.75</v>
      </c>
      <c r="I25">
        <v>151.54</v>
      </c>
      <c r="J25">
        <v>798.09</v>
      </c>
      <c r="K25">
        <v>-3.7304999999999998E-2</v>
      </c>
      <c r="L25">
        <v>5.5966000000000002E-4</v>
      </c>
      <c r="M25">
        <v>8.3530999999999994E-2</v>
      </c>
      <c r="N25" t="s">
        <v>237</v>
      </c>
    </row>
    <row r="26" spans="1:14">
      <c r="A26">
        <v>274.10000000000002</v>
      </c>
      <c r="B26">
        <v>3.5</v>
      </c>
      <c r="C26">
        <v>1524.5</v>
      </c>
      <c r="D26">
        <v>6.5594000000000004E-4</v>
      </c>
      <c r="E26">
        <v>30.713000000000001</v>
      </c>
      <c r="F26">
        <v>30.748000000000001</v>
      </c>
      <c r="G26">
        <v>153.41</v>
      </c>
      <c r="H26">
        <v>104.75</v>
      </c>
      <c r="I26">
        <v>151.53</v>
      </c>
      <c r="J26">
        <v>798.31</v>
      </c>
      <c r="K26">
        <v>-3.7321E-2</v>
      </c>
      <c r="L26">
        <v>5.5999000000000001E-4</v>
      </c>
      <c r="M26">
        <v>8.3548999999999998E-2</v>
      </c>
      <c r="N26" t="s">
        <v>237</v>
      </c>
    </row>
    <row r="27" spans="1:14">
      <c r="A27">
        <v>274.10000000000002</v>
      </c>
      <c r="B27">
        <v>4</v>
      </c>
      <c r="C27">
        <v>1524.6</v>
      </c>
      <c r="D27">
        <v>6.5589000000000001E-4</v>
      </c>
      <c r="E27">
        <v>30.710999999999999</v>
      </c>
      <c r="F27">
        <v>30.751000000000001</v>
      </c>
      <c r="G27">
        <v>153.4</v>
      </c>
      <c r="H27">
        <v>104.76</v>
      </c>
      <c r="I27">
        <v>151.52000000000001</v>
      </c>
      <c r="J27">
        <v>798.53</v>
      </c>
      <c r="K27">
        <v>-3.7336000000000001E-2</v>
      </c>
      <c r="L27">
        <v>5.6033000000000005E-4</v>
      </c>
      <c r="M27">
        <v>8.3567000000000002E-2</v>
      </c>
      <c r="N27" t="s">
        <v>237</v>
      </c>
    </row>
    <row r="28" spans="1:14">
      <c r="A28">
        <v>274.10000000000002</v>
      </c>
      <c r="B28">
        <v>4.5</v>
      </c>
      <c r="C28">
        <v>1524.8</v>
      </c>
      <c r="D28">
        <v>6.5583999999999998E-4</v>
      </c>
      <c r="E28">
        <v>30.707999999999998</v>
      </c>
      <c r="F28">
        <v>30.754000000000001</v>
      </c>
      <c r="G28">
        <v>153.38999999999999</v>
      </c>
      <c r="H28">
        <v>104.76</v>
      </c>
      <c r="I28">
        <v>151.51</v>
      </c>
      <c r="J28">
        <v>798.76</v>
      </c>
      <c r="K28">
        <v>-3.7352000000000003E-2</v>
      </c>
      <c r="L28">
        <v>5.6066999999999998E-4</v>
      </c>
      <c r="M28">
        <v>8.3585000000000007E-2</v>
      </c>
      <c r="N28" t="s">
        <v>237</v>
      </c>
    </row>
    <row r="29" spans="1:14">
      <c r="A29">
        <v>274.10000000000002</v>
      </c>
      <c r="B29">
        <v>5</v>
      </c>
      <c r="C29">
        <v>1524.9</v>
      </c>
      <c r="D29">
        <v>6.5578999999999995E-4</v>
      </c>
      <c r="E29">
        <v>30.706</v>
      </c>
      <c r="F29">
        <v>30.756</v>
      </c>
      <c r="G29">
        <v>153.38</v>
      </c>
      <c r="H29">
        <v>104.77</v>
      </c>
      <c r="I29">
        <v>151.5</v>
      </c>
      <c r="J29">
        <v>798.98</v>
      </c>
      <c r="K29">
        <v>-3.7366999999999997E-2</v>
      </c>
      <c r="L29">
        <v>5.6099999999999998E-4</v>
      </c>
      <c r="M29">
        <v>8.3602999999999997E-2</v>
      </c>
      <c r="N29" t="s">
        <v>237</v>
      </c>
    </row>
    <row r="30" spans="1:14">
      <c r="A30">
        <v>274.10000000000002</v>
      </c>
      <c r="B30">
        <v>5.5</v>
      </c>
      <c r="C30">
        <v>1525</v>
      </c>
      <c r="D30">
        <v>6.5574999999999997E-4</v>
      </c>
      <c r="E30">
        <v>30.704000000000001</v>
      </c>
      <c r="F30">
        <v>30.759</v>
      </c>
      <c r="G30">
        <v>153.37</v>
      </c>
      <c r="H30">
        <v>104.78</v>
      </c>
      <c r="I30">
        <v>151.49</v>
      </c>
      <c r="J30">
        <v>799.2</v>
      </c>
      <c r="K30">
        <v>-3.7381999999999999E-2</v>
      </c>
      <c r="L30">
        <v>5.6134000000000002E-4</v>
      </c>
      <c r="M30">
        <v>8.3621000000000001E-2</v>
      </c>
      <c r="N30" t="s">
        <v>237</v>
      </c>
    </row>
    <row r="31" spans="1:14">
      <c r="A31">
        <v>274.10000000000002</v>
      </c>
      <c r="B31">
        <v>6</v>
      </c>
      <c r="C31">
        <v>1525.1</v>
      </c>
      <c r="D31">
        <v>6.5569999999999995E-4</v>
      </c>
      <c r="E31">
        <v>30.702000000000002</v>
      </c>
      <c r="F31">
        <v>30.762</v>
      </c>
      <c r="G31">
        <v>153.37</v>
      </c>
      <c r="H31">
        <v>104.78</v>
      </c>
      <c r="I31">
        <v>151.47</v>
      </c>
      <c r="J31">
        <v>799.42</v>
      </c>
      <c r="K31">
        <v>-3.7397E-2</v>
      </c>
      <c r="L31">
        <v>5.6167000000000001E-4</v>
      </c>
      <c r="M31">
        <v>8.3639000000000005E-2</v>
      </c>
      <c r="N31" t="s">
        <v>237</v>
      </c>
    </row>
    <row r="32" spans="1:14">
      <c r="A32">
        <v>274.10000000000002</v>
      </c>
      <c r="B32">
        <v>6.5</v>
      </c>
      <c r="C32">
        <v>1525.2</v>
      </c>
      <c r="D32">
        <v>6.5565000000000003E-4</v>
      </c>
      <c r="E32">
        <v>30.7</v>
      </c>
      <c r="F32">
        <v>30.765000000000001</v>
      </c>
      <c r="G32">
        <v>153.36000000000001</v>
      </c>
      <c r="H32">
        <v>104.79</v>
      </c>
      <c r="I32">
        <v>151.46</v>
      </c>
      <c r="J32">
        <v>799.64</v>
      </c>
      <c r="K32">
        <v>-3.7413000000000002E-2</v>
      </c>
      <c r="L32">
        <v>5.6201000000000005E-4</v>
      </c>
      <c r="M32">
        <v>8.3656999999999995E-2</v>
      </c>
      <c r="N32" t="s">
        <v>237</v>
      </c>
    </row>
    <row r="33" spans="1:14">
      <c r="A33">
        <v>274.10000000000002</v>
      </c>
      <c r="B33">
        <v>7</v>
      </c>
      <c r="C33">
        <v>1525.3</v>
      </c>
      <c r="D33">
        <v>6.556E-4</v>
      </c>
      <c r="E33">
        <v>30.698</v>
      </c>
      <c r="F33">
        <v>30.768000000000001</v>
      </c>
      <c r="G33">
        <v>153.35</v>
      </c>
      <c r="H33">
        <v>104.8</v>
      </c>
      <c r="I33">
        <v>151.44999999999999</v>
      </c>
      <c r="J33">
        <v>799.86</v>
      </c>
      <c r="K33">
        <v>-3.7428000000000003E-2</v>
      </c>
      <c r="L33">
        <v>5.6234000000000004E-4</v>
      </c>
      <c r="M33">
        <v>8.3674999999999999E-2</v>
      </c>
      <c r="N33" t="s">
        <v>237</v>
      </c>
    </row>
    <row r="34" spans="1:14">
      <c r="A34">
        <v>274.10000000000002</v>
      </c>
      <c r="B34">
        <v>7.5</v>
      </c>
      <c r="C34">
        <v>1525.4</v>
      </c>
      <c r="D34">
        <v>6.5554999999999997E-4</v>
      </c>
      <c r="E34">
        <v>30.695</v>
      </c>
      <c r="F34">
        <v>30.771000000000001</v>
      </c>
      <c r="G34">
        <v>153.34</v>
      </c>
      <c r="H34">
        <v>104.8</v>
      </c>
      <c r="I34">
        <v>151.44</v>
      </c>
      <c r="J34">
        <v>800.09</v>
      </c>
      <c r="K34">
        <v>-3.7442999999999997E-2</v>
      </c>
      <c r="L34">
        <v>5.6267999999999997E-4</v>
      </c>
      <c r="M34">
        <v>8.3693000000000004E-2</v>
      </c>
      <c r="N34" t="s">
        <v>237</v>
      </c>
    </row>
    <row r="35" spans="1:14">
      <c r="A35">
        <v>274.10000000000002</v>
      </c>
      <c r="B35">
        <v>8</v>
      </c>
      <c r="C35">
        <v>1525.5</v>
      </c>
      <c r="D35">
        <v>6.5550000000000005E-4</v>
      </c>
      <c r="E35">
        <v>30.693000000000001</v>
      </c>
      <c r="F35">
        <v>30.773</v>
      </c>
      <c r="G35">
        <v>153.33000000000001</v>
      </c>
      <c r="H35">
        <v>104.81</v>
      </c>
      <c r="I35">
        <v>151.43</v>
      </c>
      <c r="J35">
        <v>800.31</v>
      </c>
      <c r="K35">
        <v>-3.7457999999999998E-2</v>
      </c>
      <c r="L35">
        <v>5.6302000000000001E-4</v>
      </c>
      <c r="M35">
        <v>8.3710999999999994E-2</v>
      </c>
      <c r="N35" t="s">
        <v>237</v>
      </c>
    </row>
    <row r="36" spans="1:14">
      <c r="A36">
        <v>274.10000000000002</v>
      </c>
      <c r="B36">
        <v>8.5</v>
      </c>
      <c r="C36">
        <v>1525.7</v>
      </c>
      <c r="D36">
        <v>6.5545000000000002E-4</v>
      </c>
      <c r="E36">
        <v>30.690999999999999</v>
      </c>
      <c r="F36">
        <v>30.776</v>
      </c>
      <c r="G36">
        <v>153.33000000000001</v>
      </c>
      <c r="H36">
        <v>104.81</v>
      </c>
      <c r="I36">
        <v>151.41999999999999</v>
      </c>
      <c r="J36">
        <v>800.53</v>
      </c>
      <c r="K36">
        <v>-3.7472999999999999E-2</v>
      </c>
      <c r="L36">
        <v>5.6335000000000001E-4</v>
      </c>
      <c r="M36">
        <v>8.3728999999999998E-2</v>
      </c>
      <c r="N36" t="s">
        <v>237</v>
      </c>
    </row>
    <row r="37" spans="1:14">
      <c r="A37">
        <v>274.10000000000002</v>
      </c>
      <c r="B37">
        <v>9</v>
      </c>
      <c r="C37">
        <v>1525.8</v>
      </c>
      <c r="D37">
        <v>6.5541000000000004E-4</v>
      </c>
      <c r="E37">
        <v>30.689</v>
      </c>
      <c r="F37">
        <v>30.779</v>
      </c>
      <c r="G37">
        <v>153.32</v>
      </c>
      <c r="H37">
        <v>104.82</v>
      </c>
      <c r="I37">
        <v>151.41</v>
      </c>
      <c r="J37">
        <v>800.75</v>
      </c>
      <c r="K37">
        <v>-3.7489000000000001E-2</v>
      </c>
      <c r="L37">
        <v>5.6369000000000005E-4</v>
      </c>
      <c r="M37">
        <v>8.3747000000000002E-2</v>
      </c>
      <c r="N37" t="s">
        <v>237</v>
      </c>
    </row>
    <row r="38" spans="1:14">
      <c r="A38">
        <v>274.10000000000002</v>
      </c>
      <c r="B38">
        <v>9.5</v>
      </c>
      <c r="C38">
        <v>1525.9</v>
      </c>
      <c r="D38">
        <v>6.5536000000000001E-4</v>
      </c>
      <c r="E38">
        <v>30.687000000000001</v>
      </c>
      <c r="F38">
        <v>30.782</v>
      </c>
      <c r="G38">
        <v>153.31</v>
      </c>
      <c r="H38">
        <v>104.83</v>
      </c>
      <c r="I38">
        <v>151.4</v>
      </c>
      <c r="J38">
        <v>800.97</v>
      </c>
      <c r="K38">
        <v>-3.7504000000000003E-2</v>
      </c>
      <c r="L38">
        <v>5.6402999999999998E-4</v>
      </c>
      <c r="M38">
        <v>8.3765000000000006E-2</v>
      </c>
      <c r="N38" t="s">
        <v>237</v>
      </c>
    </row>
    <row r="39" spans="1:14">
      <c r="A39">
        <v>274.10000000000002</v>
      </c>
      <c r="B39">
        <v>10</v>
      </c>
      <c r="C39">
        <v>1526</v>
      </c>
      <c r="D39">
        <v>6.5530999999999999E-4</v>
      </c>
      <c r="E39">
        <v>30.684999999999999</v>
      </c>
      <c r="F39">
        <v>30.785</v>
      </c>
      <c r="G39">
        <v>153.30000000000001</v>
      </c>
      <c r="H39">
        <v>104.83</v>
      </c>
      <c r="I39">
        <v>151.38999999999999</v>
      </c>
      <c r="J39">
        <v>801.19</v>
      </c>
      <c r="K39">
        <v>-3.7518999999999997E-2</v>
      </c>
      <c r="L39">
        <v>5.6435999999999997E-4</v>
      </c>
      <c r="M39">
        <v>8.3782999999999996E-2</v>
      </c>
      <c r="N39" t="s">
        <v>237</v>
      </c>
    </row>
    <row r="40" spans="1:14">
      <c r="A40">
        <v>319.77999999999997</v>
      </c>
      <c r="B40">
        <v>1</v>
      </c>
      <c r="C40">
        <v>5.9535</v>
      </c>
      <c r="D40">
        <v>0.16797000000000001</v>
      </c>
      <c r="E40">
        <v>60.372999999999998</v>
      </c>
      <c r="F40">
        <v>62.942</v>
      </c>
      <c r="G40">
        <v>261.01</v>
      </c>
      <c r="H40">
        <v>99.656999999999996</v>
      </c>
      <c r="I40">
        <v>109.56</v>
      </c>
      <c r="J40">
        <v>133.49</v>
      </c>
      <c r="K40">
        <v>3.0514999999999999</v>
      </c>
      <c r="L40">
        <v>1.1528E-5</v>
      </c>
      <c r="M40">
        <v>1.0459E-2</v>
      </c>
      <c r="N40" t="s">
        <v>238</v>
      </c>
    </row>
    <row r="41" spans="1:14">
      <c r="A41">
        <v>319.77999999999997</v>
      </c>
      <c r="B41">
        <v>1.5</v>
      </c>
      <c r="C41">
        <v>9.0982000000000003</v>
      </c>
      <c r="D41">
        <v>0.10990999999999999</v>
      </c>
      <c r="E41">
        <v>60.25</v>
      </c>
      <c r="F41">
        <v>62.771000000000001</v>
      </c>
      <c r="G41">
        <v>257.25</v>
      </c>
      <c r="H41">
        <v>100.41</v>
      </c>
      <c r="I41">
        <v>111.27</v>
      </c>
      <c r="J41">
        <v>131.44</v>
      </c>
      <c r="K41">
        <v>3.1286</v>
      </c>
      <c r="L41">
        <v>1.1505000000000001E-5</v>
      </c>
      <c r="M41">
        <v>1.048E-2</v>
      </c>
      <c r="N41" t="s">
        <v>238</v>
      </c>
    </row>
    <row r="42" spans="1:14">
      <c r="A42">
        <v>319.77999999999997</v>
      </c>
      <c r="B42">
        <v>1.9132</v>
      </c>
      <c r="C42">
        <v>11.794</v>
      </c>
      <c r="D42">
        <v>8.4786E-2</v>
      </c>
      <c r="E42">
        <v>60.143999999999998</v>
      </c>
      <c r="F42">
        <v>62.625</v>
      </c>
      <c r="G42">
        <v>254.88</v>
      </c>
      <c r="H42">
        <v>101.06</v>
      </c>
      <c r="I42">
        <v>112.83</v>
      </c>
      <c r="J42">
        <v>129.66999999999999</v>
      </c>
      <c r="K42">
        <v>3.1981999999999999</v>
      </c>
      <c r="L42">
        <v>1.1486E-5</v>
      </c>
      <c r="M42">
        <v>1.0501999999999999E-2</v>
      </c>
      <c r="N42" t="s">
        <v>238</v>
      </c>
    </row>
    <row r="43" spans="1:14">
      <c r="A43">
        <v>319.77999999999997</v>
      </c>
      <c r="B43">
        <v>1.9132</v>
      </c>
      <c r="C43">
        <v>1407</v>
      </c>
      <c r="D43">
        <v>7.1073999999999996E-4</v>
      </c>
      <c r="E43">
        <v>37.832000000000001</v>
      </c>
      <c r="F43">
        <v>37.853000000000002</v>
      </c>
      <c r="G43">
        <v>177.42</v>
      </c>
      <c r="H43">
        <v>110.77</v>
      </c>
      <c r="I43">
        <v>160.16</v>
      </c>
      <c r="J43">
        <v>622.11</v>
      </c>
      <c r="K43">
        <v>-2.5713E-2</v>
      </c>
      <c r="L43">
        <v>3.2763999999999997E-4</v>
      </c>
      <c r="M43">
        <v>7.0713999999999999E-2</v>
      </c>
      <c r="N43" t="s">
        <v>237</v>
      </c>
    </row>
    <row r="44" spans="1:14">
      <c r="A44">
        <v>319.77999999999997</v>
      </c>
      <c r="B44">
        <v>2</v>
      </c>
      <c r="C44">
        <v>1407</v>
      </c>
      <c r="D44">
        <v>7.1073000000000002E-4</v>
      </c>
      <c r="E44">
        <v>37.832000000000001</v>
      </c>
      <c r="F44">
        <v>37.853999999999999</v>
      </c>
      <c r="G44">
        <v>177.42</v>
      </c>
      <c r="H44">
        <v>110.77</v>
      </c>
      <c r="I44">
        <v>160.15</v>
      </c>
      <c r="J44">
        <v>622.16999999999996</v>
      </c>
      <c r="K44">
        <v>-2.572E-2</v>
      </c>
      <c r="L44">
        <v>3.2769E-4</v>
      </c>
      <c r="M44">
        <v>7.0717000000000002E-2</v>
      </c>
      <c r="N44" t="s">
        <v>237</v>
      </c>
    </row>
    <row r="45" spans="1:14">
      <c r="A45">
        <v>319.77999999999997</v>
      </c>
      <c r="B45">
        <v>2.5</v>
      </c>
      <c r="C45">
        <v>1407.2</v>
      </c>
      <c r="D45">
        <v>7.1062999999999996E-4</v>
      </c>
      <c r="E45">
        <v>37.828000000000003</v>
      </c>
      <c r="F45">
        <v>37.856000000000002</v>
      </c>
      <c r="G45">
        <v>177.41</v>
      </c>
      <c r="H45">
        <v>110.78</v>
      </c>
      <c r="I45">
        <v>160.13</v>
      </c>
      <c r="J45">
        <v>622.53</v>
      </c>
      <c r="K45">
        <v>-2.5760999999999999E-2</v>
      </c>
      <c r="L45">
        <v>3.2793999999999998E-4</v>
      </c>
      <c r="M45">
        <v>7.0739999999999997E-2</v>
      </c>
      <c r="N45" t="s">
        <v>237</v>
      </c>
    </row>
    <row r="46" spans="1:14">
      <c r="A46">
        <v>319.77999999999997</v>
      </c>
      <c r="B46">
        <v>3</v>
      </c>
      <c r="C46">
        <v>1407.4</v>
      </c>
      <c r="D46">
        <v>7.1053999999999996E-4</v>
      </c>
      <c r="E46">
        <v>37.825000000000003</v>
      </c>
      <c r="F46">
        <v>37.857999999999997</v>
      </c>
      <c r="G46">
        <v>177.4</v>
      </c>
      <c r="H46">
        <v>110.78</v>
      </c>
      <c r="I46">
        <v>160.11000000000001</v>
      </c>
      <c r="J46">
        <v>622.88</v>
      </c>
      <c r="K46">
        <v>-2.5801999999999999E-2</v>
      </c>
      <c r="L46">
        <v>3.2819000000000001E-4</v>
      </c>
      <c r="M46">
        <v>7.0763000000000006E-2</v>
      </c>
      <c r="N46" t="s">
        <v>237</v>
      </c>
    </row>
    <row r="47" spans="1:14">
      <c r="A47">
        <v>319.77999999999997</v>
      </c>
      <c r="B47">
        <v>3.5</v>
      </c>
      <c r="C47">
        <v>1407.6</v>
      </c>
      <c r="D47">
        <v>7.1044000000000001E-4</v>
      </c>
      <c r="E47">
        <v>37.822000000000003</v>
      </c>
      <c r="F47">
        <v>37.86</v>
      </c>
      <c r="G47">
        <v>177.39</v>
      </c>
      <c r="H47">
        <v>110.79</v>
      </c>
      <c r="I47">
        <v>160.08000000000001</v>
      </c>
      <c r="J47">
        <v>623.24</v>
      </c>
      <c r="K47">
        <v>-2.5843000000000001E-2</v>
      </c>
      <c r="L47">
        <v>3.2844999999999999E-4</v>
      </c>
      <c r="M47">
        <v>7.0785000000000001E-2</v>
      </c>
      <c r="N47" t="s">
        <v>237</v>
      </c>
    </row>
    <row r="48" spans="1:14">
      <c r="A48">
        <v>319.77999999999997</v>
      </c>
      <c r="B48">
        <v>4</v>
      </c>
      <c r="C48">
        <v>1407.8</v>
      </c>
      <c r="D48">
        <v>7.1035E-4</v>
      </c>
      <c r="E48">
        <v>37.817999999999998</v>
      </c>
      <c r="F48">
        <v>37.862000000000002</v>
      </c>
      <c r="G48">
        <v>177.38</v>
      </c>
      <c r="H48">
        <v>110.79</v>
      </c>
      <c r="I48">
        <v>160.06</v>
      </c>
      <c r="J48">
        <v>623.59</v>
      </c>
      <c r="K48">
        <v>-2.5884000000000001E-2</v>
      </c>
      <c r="L48">
        <v>3.2870000000000002E-4</v>
      </c>
      <c r="M48">
        <v>7.0807999999999996E-2</v>
      </c>
      <c r="N48" t="s">
        <v>237</v>
      </c>
    </row>
    <row r="49" spans="1:14">
      <c r="A49">
        <v>319.77999999999997</v>
      </c>
      <c r="B49">
        <v>4.5</v>
      </c>
      <c r="C49">
        <v>1407.9</v>
      </c>
      <c r="D49">
        <v>7.1025999999999999E-4</v>
      </c>
      <c r="E49">
        <v>37.814999999999998</v>
      </c>
      <c r="F49">
        <v>37.863999999999997</v>
      </c>
      <c r="G49">
        <v>177.37</v>
      </c>
      <c r="H49">
        <v>110.8</v>
      </c>
      <c r="I49">
        <v>160.03</v>
      </c>
      <c r="J49">
        <v>623.94000000000005</v>
      </c>
      <c r="K49">
        <v>-2.5923999999999999E-2</v>
      </c>
      <c r="L49">
        <v>3.2895E-4</v>
      </c>
      <c r="M49">
        <v>7.0830000000000004E-2</v>
      </c>
      <c r="N49" t="s">
        <v>237</v>
      </c>
    </row>
    <row r="50" spans="1:14">
      <c r="A50">
        <v>319.77999999999997</v>
      </c>
      <c r="B50">
        <v>5</v>
      </c>
      <c r="C50">
        <v>1408.1</v>
      </c>
      <c r="D50">
        <v>7.1016000000000004E-4</v>
      </c>
      <c r="E50">
        <v>37.811999999999998</v>
      </c>
      <c r="F50">
        <v>37.866</v>
      </c>
      <c r="G50">
        <v>177.36</v>
      </c>
      <c r="H50">
        <v>110.8</v>
      </c>
      <c r="I50">
        <v>160.01</v>
      </c>
      <c r="J50">
        <v>624.29999999999995</v>
      </c>
      <c r="K50">
        <v>-2.5964999999999998E-2</v>
      </c>
      <c r="L50">
        <v>3.2920999999999997E-4</v>
      </c>
      <c r="M50">
        <v>7.0852999999999999E-2</v>
      </c>
      <c r="N50" t="s">
        <v>237</v>
      </c>
    </row>
    <row r="51" spans="1:14">
      <c r="A51">
        <v>319.77999999999997</v>
      </c>
      <c r="B51">
        <v>5.5</v>
      </c>
      <c r="C51">
        <v>1408.3</v>
      </c>
      <c r="D51">
        <v>7.1007000000000004E-4</v>
      </c>
      <c r="E51">
        <v>37.808</v>
      </c>
      <c r="F51">
        <v>37.868000000000002</v>
      </c>
      <c r="G51">
        <v>177.34</v>
      </c>
      <c r="H51">
        <v>110.81</v>
      </c>
      <c r="I51">
        <v>159.99</v>
      </c>
      <c r="J51">
        <v>624.65</v>
      </c>
      <c r="K51">
        <v>-2.6005E-2</v>
      </c>
      <c r="L51">
        <v>3.2946000000000001E-4</v>
      </c>
      <c r="M51">
        <v>7.0874999999999994E-2</v>
      </c>
      <c r="N51" t="s">
        <v>237</v>
      </c>
    </row>
    <row r="52" spans="1:14">
      <c r="A52">
        <v>319.77999999999997</v>
      </c>
      <c r="B52">
        <v>6</v>
      </c>
      <c r="C52">
        <v>1408.5</v>
      </c>
      <c r="D52">
        <v>7.0998000000000003E-4</v>
      </c>
      <c r="E52">
        <v>37.805</v>
      </c>
      <c r="F52">
        <v>37.869999999999997</v>
      </c>
      <c r="G52">
        <v>177.33</v>
      </c>
      <c r="H52">
        <v>110.81</v>
      </c>
      <c r="I52">
        <v>159.96</v>
      </c>
      <c r="J52">
        <v>625</v>
      </c>
      <c r="K52">
        <v>-2.6044999999999999E-2</v>
      </c>
      <c r="L52">
        <v>3.2970999999999999E-4</v>
      </c>
      <c r="M52">
        <v>7.0898000000000003E-2</v>
      </c>
      <c r="N52" t="s">
        <v>237</v>
      </c>
    </row>
    <row r="53" spans="1:14">
      <c r="A53">
        <v>319.77999999999997</v>
      </c>
      <c r="B53">
        <v>6.5</v>
      </c>
      <c r="C53">
        <v>1408.7</v>
      </c>
      <c r="D53">
        <v>7.0987999999999997E-4</v>
      </c>
      <c r="E53">
        <v>37.802</v>
      </c>
      <c r="F53">
        <v>37.872</v>
      </c>
      <c r="G53">
        <v>177.32</v>
      </c>
      <c r="H53">
        <v>110.82</v>
      </c>
      <c r="I53">
        <v>159.94</v>
      </c>
      <c r="J53">
        <v>625.35</v>
      </c>
      <c r="K53">
        <v>-2.6085000000000001E-2</v>
      </c>
      <c r="L53">
        <v>3.2997000000000001E-4</v>
      </c>
      <c r="M53">
        <v>7.0919999999999997E-2</v>
      </c>
      <c r="N53" t="s">
        <v>237</v>
      </c>
    </row>
    <row r="54" spans="1:14">
      <c r="A54">
        <v>319.77999999999997</v>
      </c>
      <c r="B54">
        <v>7</v>
      </c>
      <c r="C54">
        <v>1408.9</v>
      </c>
      <c r="D54">
        <v>7.0978999999999997E-4</v>
      </c>
      <c r="E54">
        <v>37.798000000000002</v>
      </c>
      <c r="F54">
        <v>37.874000000000002</v>
      </c>
      <c r="G54">
        <v>177.31</v>
      </c>
      <c r="H54">
        <v>110.82</v>
      </c>
      <c r="I54">
        <v>159.91</v>
      </c>
      <c r="J54">
        <v>625.70000000000005</v>
      </c>
      <c r="K54">
        <v>-2.6124999999999999E-2</v>
      </c>
      <c r="L54">
        <v>3.3021999999999999E-4</v>
      </c>
      <c r="M54">
        <v>7.0943000000000006E-2</v>
      </c>
      <c r="N54" t="s">
        <v>237</v>
      </c>
    </row>
    <row r="55" spans="1:14">
      <c r="A55">
        <v>319.77999999999997</v>
      </c>
      <c r="B55">
        <v>7.5</v>
      </c>
      <c r="C55">
        <v>1409</v>
      </c>
      <c r="D55">
        <v>7.0969999999999996E-4</v>
      </c>
      <c r="E55">
        <v>37.795000000000002</v>
      </c>
      <c r="F55">
        <v>37.875999999999998</v>
      </c>
      <c r="G55">
        <v>177.3</v>
      </c>
      <c r="H55">
        <v>110.82</v>
      </c>
      <c r="I55">
        <v>159.88999999999999</v>
      </c>
      <c r="J55">
        <v>626.04999999999995</v>
      </c>
      <c r="K55">
        <v>-2.6165000000000001E-2</v>
      </c>
      <c r="L55">
        <v>3.3047000000000003E-4</v>
      </c>
      <c r="M55">
        <v>7.0965E-2</v>
      </c>
      <c r="N55" t="s">
        <v>237</v>
      </c>
    </row>
    <row r="56" spans="1:14">
      <c r="A56">
        <v>319.77999999999997</v>
      </c>
      <c r="B56">
        <v>8</v>
      </c>
      <c r="C56">
        <v>1409.2</v>
      </c>
      <c r="D56">
        <v>7.0960999999999995E-4</v>
      </c>
      <c r="E56">
        <v>37.792000000000002</v>
      </c>
      <c r="F56">
        <v>37.878999999999998</v>
      </c>
      <c r="G56">
        <v>177.29</v>
      </c>
      <c r="H56">
        <v>110.83</v>
      </c>
      <c r="I56">
        <v>159.87</v>
      </c>
      <c r="J56">
        <v>626.4</v>
      </c>
      <c r="K56">
        <v>-2.6204000000000002E-2</v>
      </c>
      <c r="L56">
        <v>3.3073E-4</v>
      </c>
      <c r="M56">
        <v>7.0987999999999996E-2</v>
      </c>
      <c r="N56" t="s">
        <v>237</v>
      </c>
    </row>
    <row r="57" spans="1:14">
      <c r="A57">
        <v>319.77999999999997</v>
      </c>
      <c r="B57">
        <v>8.5</v>
      </c>
      <c r="C57">
        <v>1409.4</v>
      </c>
      <c r="D57">
        <v>7.0951E-4</v>
      </c>
      <c r="E57">
        <v>37.787999999999997</v>
      </c>
      <c r="F57">
        <v>37.881</v>
      </c>
      <c r="G57">
        <v>177.28</v>
      </c>
      <c r="H57">
        <v>110.83</v>
      </c>
      <c r="I57">
        <v>159.84</v>
      </c>
      <c r="J57">
        <v>626.75</v>
      </c>
      <c r="K57">
        <v>-2.6244E-2</v>
      </c>
      <c r="L57">
        <v>3.3097999999999998E-4</v>
      </c>
      <c r="M57">
        <v>7.1010000000000004E-2</v>
      </c>
      <c r="N57" t="s">
        <v>237</v>
      </c>
    </row>
    <row r="58" spans="1:14">
      <c r="A58">
        <v>319.77999999999997</v>
      </c>
      <c r="B58">
        <v>9</v>
      </c>
      <c r="C58">
        <v>1409.6</v>
      </c>
      <c r="D58">
        <v>7.0941999999999999E-4</v>
      </c>
      <c r="E58">
        <v>37.784999999999997</v>
      </c>
      <c r="F58">
        <v>37.883000000000003</v>
      </c>
      <c r="G58">
        <v>177.27</v>
      </c>
      <c r="H58">
        <v>110.84</v>
      </c>
      <c r="I58">
        <v>159.82</v>
      </c>
      <c r="J58">
        <v>627.1</v>
      </c>
      <c r="K58">
        <v>-2.6283000000000001E-2</v>
      </c>
      <c r="L58">
        <v>3.3123000000000001E-4</v>
      </c>
      <c r="M58">
        <v>7.1032999999999999E-2</v>
      </c>
      <c r="N58" t="s">
        <v>237</v>
      </c>
    </row>
    <row r="59" spans="1:14">
      <c r="A59">
        <v>319.77999999999997</v>
      </c>
      <c r="B59">
        <v>9.5</v>
      </c>
      <c r="C59">
        <v>1409.8</v>
      </c>
      <c r="D59">
        <v>7.0932999999999999E-4</v>
      </c>
      <c r="E59">
        <v>37.781999999999996</v>
      </c>
      <c r="F59">
        <v>37.884999999999998</v>
      </c>
      <c r="G59">
        <v>177.26</v>
      </c>
      <c r="H59">
        <v>110.84</v>
      </c>
      <c r="I59">
        <v>159.80000000000001</v>
      </c>
      <c r="J59">
        <v>627.45000000000005</v>
      </c>
      <c r="K59">
        <v>-2.6322999999999999E-2</v>
      </c>
      <c r="L59">
        <v>3.3148999999999999E-4</v>
      </c>
      <c r="M59">
        <v>7.1054999999999993E-2</v>
      </c>
      <c r="N59" t="s">
        <v>237</v>
      </c>
    </row>
    <row r="60" spans="1:14">
      <c r="A60">
        <v>319.77999999999997</v>
      </c>
      <c r="B60">
        <v>10</v>
      </c>
      <c r="C60">
        <v>1410</v>
      </c>
      <c r="D60">
        <v>7.0923999999999998E-4</v>
      </c>
      <c r="E60">
        <v>37.777999999999999</v>
      </c>
      <c r="F60">
        <v>37.887</v>
      </c>
      <c r="G60">
        <v>177.25</v>
      </c>
      <c r="H60">
        <v>110.85</v>
      </c>
      <c r="I60">
        <v>159.77000000000001</v>
      </c>
      <c r="J60">
        <v>627.79</v>
      </c>
      <c r="K60">
        <v>-2.6362E-2</v>
      </c>
      <c r="L60">
        <v>3.3174000000000002E-4</v>
      </c>
      <c r="M60">
        <v>7.1077000000000001E-2</v>
      </c>
      <c r="N60" t="s">
        <v>237</v>
      </c>
    </row>
    <row r="61" spans="1:14">
      <c r="A61">
        <v>365.46</v>
      </c>
      <c r="B61">
        <v>1</v>
      </c>
      <c r="C61">
        <v>5.1401000000000003</v>
      </c>
      <c r="D61">
        <v>0.19455</v>
      </c>
      <c r="E61">
        <v>65.117000000000004</v>
      </c>
      <c r="F61">
        <v>68.091999999999999</v>
      </c>
      <c r="G61">
        <v>276.05</v>
      </c>
      <c r="H61">
        <v>106.7</v>
      </c>
      <c r="I61">
        <v>115.93</v>
      </c>
      <c r="J61">
        <v>143.83000000000001</v>
      </c>
      <c r="K61">
        <v>1.9489000000000001</v>
      </c>
      <c r="L61">
        <v>1.3125000000000001E-5</v>
      </c>
      <c r="M61">
        <v>1.3103E-2</v>
      </c>
      <c r="N61" t="s">
        <v>238</v>
      </c>
    </row>
    <row r="62" spans="1:14">
      <c r="A62">
        <v>365.46</v>
      </c>
      <c r="B62">
        <v>1.5</v>
      </c>
      <c r="C62">
        <v>7.7954999999999997</v>
      </c>
      <c r="D62">
        <v>0.12828000000000001</v>
      </c>
      <c r="E62">
        <v>65.034999999999997</v>
      </c>
      <c r="F62">
        <v>67.977999999999994</v>
      </c>
      <c r="G62">
        <v>272.45999999999998</v>
      </c>
      <c r="H62">
        <v>107.08</v>
      </c>
      <c r="I62">
        <v>116.81</v>
      </c>
      <c r="J62">
        <v>142.51</v>
      </c>
      <c r="K62">
        <v>1.9763999999999999</v>
      </c>
      <c r="L62">
        <v>1.3111E-5</v>
      </c>
      <c r="M62">
        <v>1.3141999999999999E-2</v>
      </c>
      <c r="N62" t="s">
        <v>238</v>
      </c>
    </row>
    <row r="63" spans="1:14">
      <c r="A63">
        <v>365.46</v>
      </c>
      <c r="B63">
        <v>2</v>
      </c>
      <c r="C63">
        <v>10.513</v>
      </c>
      <c r="D63">
        <v>9.5124E-2</v>
      </c>
      <c r="E63">
        <v>64.950999999999993</v>
      </c>
      <c r="F63">
        <v>67.861000000000004</v>
      </c>
      <c r="G63">
        <v>269.83</v>
      </c>
      <c r="H63">
        <v>107.46</v>
      </c>
      <c r="I63">
        <v>117.74</v>
      </c>
      <c r="J63">
        <v>141.16</v>
      </c>
      <c r="K63">
        <v>2.0053999999999998</v>
      </c>
      <c r="L63">
        <v>1.3098999999999999E-5</v>
      </c>
      <c r="M63">
        <v>1.3185000000000001E-2</v>
      </c>
      <c r="N63" t="s">
        <v>238</v>
      </c>
    </row>
    <row r="64" spans="1:14">
      <c r="A64">
        <v>365.46</v>
      </c>
      <c r="B64">
        <v>2.5</v>
      </c>
      <c r="C64">
        <v>13.295999999999999</v>
      </c>
      <c r="D64">
        <v>7.5212000000000001E-2</v>
      </c>
      <c r="E64">
        <v>64.866</v>
      </c>
      <c r="F64">
        <v>67.741</v>
      </c>
      <c r="G64">
        <v>267.74</v>
      </c>
      <c r="H64">
        <v>107.86</v>
      </c>
      <c r="I64">
        <v>118.73</v>
      </c>
      <c r="J64">
        <v>139.77000000000001</v>
      </c>
      <c r="K64">
        <v>2.0360999999999998</v>
      </c>
      <c r="L64">
        <v>1.3088000000000001E-5</v>
      </c>
      <c r="M64">
        <v>1.323E-2</v>
      </c>
      <c r="N64" t="s">
        <v>238</v>
      </c>
    </row>
    <row r="65" spans="1:14">
      <c r="A65">
        <v>365.46</v>
      </c>
      <c r="B65">
        <v>3</v>
      </c>
      <c r="C65">
        <v>16.149000000000001</v>
      </c>
      <c r="D65">
        <v>6.1921999999999998E-2</v>
      </c>
      <c r="E65">
        <v>64.778000000000006</v>
      </c>
      <c r="F65">
        <v>67.619</v>
      </c>
      <c r="G65">
        <v>265.98</v>
      </c>
      <c r="H65">
        <v>108.27</v>
      </c>
      <c r="I65">
        <v>119.79</v>
      </c>
      <c r="J65">
        <v>138.34</v>
      </c>
      <c r="K65">
        <v>2.0687000000000002</v>
      </c>
      <c r="L65">
        <v>1.3079E-5</v>
      </c>
      <c r="M65">
        <v>1.3278999999999999E-2</v>
      </c>
      <c r="N65" t="s">
        <v>238</v>
      </c>
    </row>
    <row r="66" spans="1:14">
      <c r="A66">
        <v>365.46</v>
      </c>
      <c r="B66">
        <v>3.5</v>
      </c>
      <c r="C66">
        <v>19.079000000000001</v>
      </c>
      <c r="D66">
        <v>5.2414000000000002E-2</v>
      </c>
      <c r="E66">
        <v>64.688000000000002</v>
      </c>
      <c r="F66">
        <v>67.494</v>
      </c>
      <c r="G66">
        <v>264.44</v>
      </c>
      <c r="H66">
        <v>108.69</v>
      </c>
      <c r="I66">
        <v>120.92</v>
      </c>
      <c r="J66">
        <v>136.87</v>
      </c>
      <c r="K66">
        <v>2.1032999999999999</v>
      </c>
      <c r="L66">
        <v>1.3072E-5</v>
      </c>
      <c r="M66">
        <v>1.3332E-2</v>
      </c>
      <c r="N66" t="s">
        <v>238</v>
      </c>
    </row>
    <row r="67" spans="1:14">
      <c r="A67">
        <v>365.46</v>
      </c>
      <c r="B67">
        <v>4</v>
      </c>
      <c r="C67">
        <v>22.09</v>
      </c>
      <c r="D67">
        <v>4.5268999999999997E-2</v>
      </c>
      <c r="E67">
        <v>64.594999999999999</v>
      </c>
      <c r="F67">
        <v>67.364999999999995</v>
      </c>
      <c r="G67">
        <v>263.07</v>
      </c>
      <c r="H67">
        <v>109.14</v>
      </c>
      <c r="I67">
        <v>122.14</v>
      </c>
      <c r="J67">
        <v>135.35</v>
      </c>
      <c r="K67">
        <v>2.1400999999999999</v>
      </c>
      <c r="L67">
        <v>1.3066E-5</v>
      </c>
      <c r="M67">
        <v>1.3389E-2</v>
      </c>
      <c r="N67" t="s">
        <v>238</v>
      </c>
    </row>
    <row r="68" spans="1:14">
      <c r="A68">
        <v>365.46</v>
      </c>
      <c r="B68">
        <v>4.5</v>
      </c>
      <c r="C68">
        <v>25.19</v>
      </c>
      <c r="D68">
        <v>3.9698999999999998E-2</v>
      </c>
      <c r="E68">
        <v>64.5</v>
      </c>
      <c r="F68">
        <v>67.231999999999999</v>
      </c>
      <c r="G68">
        <v>261.82</v>
      </c>
      <c r="H68">
        <v>109.6</v>
      </c>
      <c r="I68">
        <v>123.45</v>
      </c>
      <c r="J68">
        <v>133.79</v>
      </c>
      <c r="K68">
        <v>2.1795</v>
      </c>
      <c r="L68">
        <v>1.3062E-5</v>
      </c>
      <c r="M68">
        <v>1.3452E-2</v>
      </c>
      <c r="N68" t="s">
        <v>238</v>
      </c>
    </row>
    <row r="69" spans="1:14">
      <c r="A69">
        <v>365.46</v>
      </c>
      <c r="B69">
        <v>5</v>
      </c>
      <c r="C69">
        <v>28.385999999999999</v>
      </c>
      <c r="D69">
        <v>3.5229000000000003E-2</v>
      </c>
      <c r="E69">
        <v>64.402000000000001</v>
      </c>
      <c r="F69">
        <v>67.096000000000004</v>
      </c>
      <c r="G69">
        <v>260.67</v>
      </c>
      <c r="H69">
        <v>110.08</v>
      </c>
      <c r="I69">
        <v>124.87</v>
      </c>
      <c r="J69">
        <v>132.16999999999999</v>
      </c>
      <c r="K69">
        <v>2.2216999999999998</v>
      </c>
      <c r="L69">
        <v>1.306E-5</v>
      </c>
      <c r="M69">
        <v>1.3520000000000001E-2</v>
      </c>
      <c r="N69" t="s">
        <v>238</v>
      </c>
    </row>
    <row r="70" spans="1:14">
      <c r="A70">
        <v>365.46</v>
      </c>
      <c r="B70">
        <v>5.5</v>
      </c>
      <c r="C70">
        <v>31.686</v>
      </c>
      <c r="D70">
        <v>3.1558999999999997E-2</v>
      </c>
      <c r="E70">
        <v>64.3</v>
      </c>
      <c r="F70">
        <v>66.954999999999998</v>
      </c>
      <c r="G70">
        <v>259.58</v>
      </c>
      <c r="H70">
        <v>110.58</v>
      </c>
      <c r="I70">
        <v>126.41</v>
      </c>
      <c r="J70">
        <v>130.49</v>
      </c>
      <c r="K70">
        <v>2.2669999999999999</v>
      </c>
      <c r="L70">
        <v>1.3061000000000001E-5</v>
      </c>
      <c r="M70">
        <v>1.3594E-2</v>
      </c>
      <c r="N70" t="s">
        <v>238</v>
      </c>
    </row>
    <row r="71" spans="1:14">
      <c r="A71">
        <v>365.46</v>
      </c>
      <c r="B71">
        <v>6</v>
      </c>
      <c r="C71">
        <v>35.103000000000002</v>
      </c>
      <c r="D71">
        <v>2.8487999999999999E-2</v>
      </c>
      <c r="E71">
        <v>64.194999999999993</v>
      </c>
      <c r="F71">
        <v>66.808999999999997</v>
      </c>
      <c r="G71">
        <v>258.56</v>
      </c>
      <c r="H71">
        <v>111.11</v>
      </c>
      <c r="I71">
        <v>128.11000000000001</v>
      </c>
      <c r="J71">
        <v>128.75</v>
      </c>
      <c r="K71">
        <v>2.3161</v>
      </c>
      <c r="L71">
        <v>1.3064000000000001E-5</v>
      </c>
      <c r="M71">
        <v>1.3675E-2</v>
      </c>
      <c r="N71" t="s">
        <v>238</v>
      </c>
    </row>
    <row r="72" spans="1:14">
      <c r="A72">
        <v>365.46</v>
      </c>
      <c r="B72">
        <v>6.5</v>
      </c>
      <c r="C72">
        <v>38.646999999999998</v>
      </c>
      <c r="D72">
        <v>2.5874999999999999E-2</v>
      </c>
      <c r="E72">
        <v>64.085999999999999</v>
      </c>
      <c r="F72">
        <v>66.658000000000001</v>
      </c>
      <c r="G72">
        <v>257.58</v>
      </c>
      <c r="H72">
        <v>111.66</v>
      </c>
      <c r="I72">
        <v>129.97</v>
      </c>
      <c r="J72">
        <v>126.93</v>
      </c>
      <c r="K72">
        <v>2.3693</v>
      </c>
      <c r="L72">
        <v>1.307E-5</v>
      </c>
      <c r="M72">
        <v>1.3764999999999999E-2</v>
      </c>
      <c r="N72" t="s">
        <v>238</v>
      </c>
    </row>
    <row r="73" spans="1:14">
      <c r="A73">
        <v>365.46</v>
      </c>
      <c r="B73">
        <v>6.5911999999999997</v>
      </c>
      <c r="C73">
        <v>39.308</v>
      </c>
      <c r="D73">
        <v>2.5440000000000001E-2</v>
      </c>
      <c r="E73">
        <v>64.064999999999998</v>
      </c>
      <c r="F73">
        <v>66.629000000000005</v>
      </c>
      <c r="G73">
        <v>257.39999999999998</v>
      </c>
      <c r="H73">
        <v>111.76</v>
      </c>
      <c r="I73">
        <v>130.33000000000001</v>
      </c>
      <c r="J73">
        <v>126.59</v>
      </c>
      <c r="K73">
        <v>2.3795000000000002</v>
      </c>
      <c r="L73">
        <v>1.3071000000000001E-5</v>
      </c>
      <c r="M73">
        <v>1.3782000000000001E-2</v>
      </c>
      <c r="N73" t="s">
        <v>238</v>
      </c>
    </row>
    <row r="74" spans="1:14">
      <c r="A74">
        <v>365.46</v>
      </c>
      <c r="B74">
        <v>6.5911999999999997</v>
      </c>
      <c r="C74">
        <v>1272.4000000000001</v>
      </c>
      <c r="D74">
        <v>7.8589999999999997E-4</v>
      </c>
      <c r="E74">
        <v>45.348999999999997</v>
      </c>
      <c r="F74">
        <v>45.429000000000002</v>
      </c>
      <c r="G74">
        <v>199.39</v>
      </c>
      <c r="H74">
        <v>117.11</v>
      </c>
      <c r="I74">
        <v>172.02</v>
      </c>
      <c r="J74">
        <v>455.38</v>
      </c>
      <c r="K74">
        <v>-2.5038999999999999E-3</v>
      </c>
      <c r="L74">
        <v>2.0333999999999999E-4</v>
      </c>
      <c r="M74">
        <v>6.0114000000000001E-2</v>
      </c>
      <c r="N74" t="s">
        <v>237</v>
      </c>
    </row>
    <row r="75" spans="1:14">
      <c r="A75">
        <v>365.46</v>
      </c>
      <c r="B75">
        <v>7</v>
      </c>
      <c r="C75">
        <v>1272.7</v>
      </c>
      <c r="D75">
        <v>7.8571999999999995E-4</v>
      </c>
      <c r="E75">
        <v>45.344999999999999</v>
      </c>
      <c r="F75">
        <v>45.429000000000002</v>
      </c>
      <c r="G75">
        <v>199.38</v>
      </c>
      <c r="H75">
        <v>117.11</v>
      </c>
      <c r="I75">
        <v>171.96</v>
      </c>
      <c r="J75">
        <v>455.87</v>
      </c>
      <c r="K75">
        <v>-2.6216E-3</v>
      </c>
      <c r="L75">
        <v>2.0353E-4</v>
      </c>
      <c r="M75">
        <v>6.0137999999999997E-2</v>
      </c>
      <c r="N75" t="s">
        <v>237</v>
      </c>
    </row>
    <row r="76" spans="1:14">
      <c r="A76">
        <v>365.46</v>
      </c>
      <c r="B76">
        <v>7.5</v>
      </c>
      <c r="C76">
        <v>1273.0999999999999</v>
      </c>
      <c r="D76">
        <v>7.8549999999999996E-4</v>
      </c>
      <c r="E76">
        <v>45.338999999999999</v>
      </c>
      <c r="F76">
        <v>45.429000000000002</v>
      </c>
      <c r="G76">
        <v>199.36</v>
      </c>
      <c r="H76">
        <v>117.1</v>
      </c>
      <c r="I76">
        <v>171.9</v>
      </c>
      <c r="J76">
        <v>456.46</v>
      </c>
      <c r="K76">
        <v>-2.7647000000000001E-3</v>
      </c>
      <c r="L76">
        <v>2.0377000000000001E-4</v>
      </c>
      <c r="M76">
        <v>6.0169E-2</v>
      </c>
      <c r="N76" t="s">
        <v>237</v>
      </c>
    </row>
    <row r="77" spans="1:14">
      <c r="A77">
        <v>365.46</v>
      </c>
      <c r="B77">
        <v>8</v>
      </c>
      <c r="C77">
        <v>1273.4000000000001</v>
      </c>
      <c r="D77">
        <v>7.8527999999999996E-4</v>
      </c>
      <c r="E77">
        <v>45.332999999999998</v>
      </c>
      <c r="F77">
        <v>45.429000000000002</v>
      </c>
      <c r="G77">
        <v>199.35</v>
      </c>
      <c r="H77">
        <v>117.1</v>
      </c>
      <c r="I77">
        <v>171.83</v>
      </c>
      <c r="J77">
        <v>457.05</v>
      </c>
      <c r="K77">
        <v>-2.9068000000000002E-3</v>
      </c>
      <c r="L77">
        <v>2.04E-4</v>
      </c>
      <c r="M77">
        <v>6.0198000000000002E-2</v>
      </c>
      <c r="N77" t="s">
        <v>237</v>
      </c>
    </row>
    <row r="78" spans="1:14">
      <c r="A78">
        <v>365.46</v>
      </c>
      <c r="B78">
        <v>8.5</v>
      </c>
      <c r="C78">
        <v>1273.8</v>
      </c>
      <c r="D78">
        <v>7.8507000000000002E-4</v>
      </c>
      <c r="E78">
        <v>45.326999999999998</v>
      </c>
      <c r="F78">
        <v>45.43</v>
      </c>
      <c r="G78">
        <v>199.33</v>
      </c>
      <c r="H78">
        <v>117.1</v>
      </c>
      <c r="I78">
        <v>171.76</v>
      </c>
      <c r="J78">
        <v>457.64</v>
      </c>
      <c r="K78">
        <v>-3.0479000000000001E-3</v>
      </c>
      <c r="L78">
        <v>2.0424000000000001E-4</v>
      </c>
      <c r="M78">
        <v>6.0227999999999997E-2</v>
      </c>
      <c r="N78" t="s">
        <v>237</v>
      </c>
    </row>
    <row r="79" spans="1:14">
      <c r="A79">
        <v>365.46</v>
      </c>
      <c r="B79">
        <v>9</v>
      </c>
      <c r="C79">
        <v>1274.0999999999999</v>
      </c>
      <c r="D79">
        <v>7.8485000000000002E-4</v>
      </c>
      <c r="E79">
        <v>45.322000000000003</v>
      </c>
      <c r="F79">
        <v>45.43</v>
      </c>
      <c r="G79">
        <v>199.31</v>
      </c>
      <c r="H79">
        <v>117.1</v>
      </c>
      <c r="I79">
        <v>171.69</v>
      </c>
      <c r="J79">
        <v>458.23</v>
      </c>
      <c r="K79">
        <v>-3.1882E-3</v>
      </c>
      <c r="L79">
        <v>2.0447E-4</v>
      </c>
      <c r="M79">
        <v>6.0257999999999999E-2</v>
      </c>
      <c r="N79" t="s">
        <v>237</v>
      </c>
    </row>
    <row r="80" spans="1:14">
      <c r="A80">
        <v>365.46</v>
      </c>
      <c r="B80">
        <v>9.5</v>
      </c>
      <c r="C80">
        <v>1274.5</v>
      </c>
      <c r="D80">
        <v>7.8463999999999997E-4</v>
      </c>
      <c r="E80">
        <v>45.316000000000003</v>
      </c>
      <c r="F80">
        <v>45.43</v>
      </c>
      <c r="G80">
        <v>199.3</v>
      </c>
      <c r="H80">
        <v>117.1</v>
      </c>
      <c r="I80">
        <v>171.62</v>
      </c>
      <c r="J80">
        <v>458.81</v>
      </c>
      <c r="K80">
        <v>-3.3275000000000002E-3</v>
      </c>
      <c r="L80">
        <v>2.0471000000000001E-4</v>
      </c>
      <c r="M80">
        <v>6.0288000000000001E-2</v>
      </c>
      <c r="N80" t="s">
        <v>237</v>
      </c>
    </row>
    <row r="81" spans="1:14">
      <c r="A81">
        <v>365.46</v>
      </c>
      <c r="B81">
        <v>10</v>
      </c>
      <c r="C81">
        <v>1274.8</v>
      </c>
      <c r="D81">
        <v>7.8441999999999997E-4</v>
      </c>
      <c r="E81">
        <v>45.31</v>
      </c>
      <c r="F81">
        <v>45.43</v>
      </c>
      <c r="G81">
        <v>199.28</v>
      </c>
      <c r="H81">
        <v>117.1</v>
      </c>
      <c r="I81">
        <v>171.56</v>
      </c>
      <c r="J81">
        <v>459.39</v>
      </c>
      <c r="K81">
        <v>-3.4659999999999999E-3</v>
      </c>
      <c r="L81">
        <v>2.0494E-4</v>
      </c>
      <c r="M81">
        <v>6.0317999999999997E-2</v>
      </c>
      <c r="N81" t="s">
        <v>237</v>
      </c>
    </row>
    <row r="82" spans="1:14">
      <c r="A82">
        <v>411.15</v>
      </c>
      <c r="B82">
        <v>1</v>
      </c>
      <c r="C82">
        <v>4.5359999999999996</v>
      </c>
      <c r="D82">
        <v>0.22045999999999999</v>
      </c>
      <c r="E82">
        <v>70.16</v>
      </c>
      <c r="F82">
        <v>73.531000000000006</v>
      </c>
      <c r="G82">
        <v>290.07</v>
      </c>
      <c r="H82">
        <v>113.24</v>
      </c>
      <c r="I82">
        <v>122.15</v>
      </c>
      <c r="J82">
        <v>153.13</v>
      </c>
      <c r="K82">
        <v>1.3573</v>
      </c>
      <c r="L82">
        <v>1.4617000000000001E-5</v>
      </c>
      <c r="M82">
        <v>1.5717999999999999E-2</v>
      </c>
      <c r="N82" t="s">
        <v>238</v>
      </c>
    </row>
    <row r="83" spans="1:14">
      <c r="A83">
        <v>411.15</v>
      </c>
      <c r="B83">
        <v>1.5</v>
      </c>
      <c r="C83">
        <v>6.8525999999999998</v>
      </c>
      <c r="D83">
        <v>0.14593</v>
      </c>
      <c r="E83">
        <v>70.099999999999994</v>
      </c>
      <c r="F83">
        <v>73.447999999999993</v>
      </c>
      <c r="G83">
        <v>286.55</v>
      </c>
      <c r="H83">
        <v>113.44</v>
      </c>
      <c r="I83">
        <v>122.66</v>
      </c>
      <c r="J83">
        <v>152.21</v>
      </c>
      <c r="K83">
        <v>1.3684000000000001</v>
      </c>
      <c r="L83">
        <v>1.4610000000000001E-5</v>
      </c>
      <c r="M83">
        <v>1.5762000000000002E-2</v>
      </c>
      <c r="N83" t="s">
        <v>238</v>
      </c>
    </row>
    <row r="84" spans="1:14">
      <c r="A84">
        <v>411.15</v>
      </c>
      <c r="B84">
        <v>2</v>
      </c>
      <c r="C84">
        <v>9.2030999999999992</v>
      </c>
      <c r="D84">
        <v>0.10866000000000001</v>
      </c>
      <c r="E84">
        <v>70.040000000000006</v>
      </c>
      <c r="F84">
        <v>73.363</v>
      </c>
      <c r="G84">
        <v>284.01</v>
      </c>
      <c r="H84">
        <v>113.65</v>
      </c>
      <c r="I84">
        <v>123.19</v>
      </c>
      <c r="J84">
        <v>151.29</v>
      </c>
      <c r="K84">
        <v>1.3798999999999999</v>
      </c>
      <c r="L84">
        <v>1.4605E-5</v>
      </c>
      <c r="M84">
        <v>1.5807999999999999E-2</v>
      </c>
      <c r="N84" t="s">
        <v>238</v>
      </c>
    </row>
    <row r="85" spans="1:14">
      <c r="A85">
        <v>411.15</v>
      </c>
      <c r="B85">
        <v>2.5</v>
      </c>
      <c r="C85">
        <v>11.589</v>
      </c>
      <c r="D85">
        <v>8.6288000000000004E-2</v>
      </c>
      <c r="E85">
        <v>69.978999999999999</v>
      </c>
      <c r="F85">
        <v>73.278000000000006</v>
      </c>
      <c r="G85">
        <v>282.01</v>
      </c>
      <c r="H85">
        <v>113.85</v>
      </c>
      <c r="I85">
        <v>123.74</v>
      </c>
      <c r="J85">
        <v>150.35</v>
      </c>
      <c r="K85">
        <v>1.3917999999999999</v>
      </c>
      <c r="L85">
        <v>1.4601E-5</v>
      </c>
      <c r="M85">
        <v>1.5855000000000001E-2</v>
      </c>
      <c r="N85" t="s">
        <v>238</v>
      </c>
    </row>
    <row r="86" spans="1:14">
      <c r="A86">
        <v>411.15</v>
      </c>
      <c r="B86">
        <v>3</v>
      </c>
      <c r="C86">
        <v>14.012</v>
      </c>
      <c r="D86">
        <v>7.1369000000000002E-2</v>
      </c>
      <c r="E86">
        <v>69.917000000000002</v>
      </c>
      <c r="F86">
        <v>73.191000000000003</v>
      </c>
      <c r="G86">
        <v>280.33999999999997</v>
      </c>
      <c r="H86">
        <v>114.07</v>
      </c>
      <c r="I86">
        <v>124.32</v>
      </c>
      <c r="J86">
        <v>149.38999999999999</v>
      </c>
      <c r="K86">
        <v>1.4040999999999999</v>
      </c>
      <c r="L86">
        <v>1.4599E-5</v>
      </c>
      <c r="M86">
        <v>1.5904999999999999E-2</v>
      </c>
      <c r="N86" t="s">
        <v>238</v>
      </c>
    </row>
    <row r="87" spans="1:14">
      <c r="A87">
        <v>411.15</v>
      </c>
      <c r="B87">
        <v>3.5</v>
      </c>
      <c r="C87">
        <v>16.472999999999999</v>
      </c>
      <c r="D87">
        <v>6.0706000000000003E-2</v>
      </c>
      <c r="E87">
        <v>69.853999999999999</v>
      </c>
      <c r="F87">
        <v>73.102999999999994</v>
      </c>
      <c r="G87">
        <v>278.89999999999998</v>
      </c>
      <c r="H87">
        <v>114.28</v>
      </c>
      <c r="I87">
        <v>124.91</v>
      </c>
      <c r="J87">
        <v>148.43</v>
      </c>
      <c r="K87">
        <v>1.4168000000000001</v>
      </c>
      <c r="L87">
        <v>1.4596999999999999E-5</v>
      </c>
      <c r="M87">
        <v>1.5956000000000001E-2</v>
      </c>
      <c r="N87" t="s">
        <v>238</v>
      </c>
    </row>
    <row r="88" spans="1:14">
      <c r="A88">
        <v>411.15</v>
      </c>
      <c r="B88">
        <v>4</v>
      </c>
      <c r="C88">
        <v>18.974</v>
      </c>
      <c r="D88">
        <v>5.2705000000000002E-2</v>
      </c>
      <c r="E88">
        <v>69.790000000000006</v>
      </c>
      <c r="F88">
        <v>73.013999999999996</v>
      </c>
      <c r="G88">
        <v>277.63</v>
      </c>
      <c r="H88">
        <v>114.51</v>
      </c>
      <c r="I88">
        <v>125.53</v>
      </c>
      <c r="J88">
        <v>147.44</v>
      </c>
      <c r="K88">
        <v>1.43</v>
      </c>
      <c r="L88">
        <v>1.4596999999999999E-5</v>
      </c>
      <c r="M88">
        <v>1.6008999999999999E-2</v>
      </c>
      <c r="N88" t="s">
        <v>238</v>
      </c>
    </row>
    <row r="89" spans="1:14">
      <c r="A89">
        <v>411.15</v>
      </c>
      <c r="B89">
        <v>4.5</v>
      </c>
      <c r="C89">
        <v>21.515999999999998</v>
      </c>
      <c r="D89">
        <v>4.6476000000000003E-2</v>
      </c>
      <c r="E89">
        <v>69.724999999999994</v>
      </c>
      <c r="F89">
        <v>72.924000000000007</v>
      </c>
      <c r="G89">
        <v>276.49</v>
      </c>
      <c r="H89">
        <v>114.73</v>
      </c>
      <c r="I89">
        <v>126.18</v>
      </c>
      <c r="J89">
        <v>146.44</v>
      </c>
      <c r="K89">
        <v>1.4437</v>
      </c>
      <c r="L89">
        <v>1.4599E-5</v>
      </c>
      <c r="M89">
        <v>1.6064999999999999E-2</v>
      </c>
      <c r="N89" t="s">
        <v>238</v>
      </c>
    </row>
    <row r="90" spans="1:14">
      <c r="A90">
        <v>411.15</v>
      </c>
      <c r="B90">
        <v>5</v>
      </c>
      <c r="C90">
        <v>24.103000000000002</v>
      </c>
      <c r="D90">
        <v>4.1488999999999998E-2</v>
      </c>
      <c r="E90">
        <v>69.659000000000006</v>
      </c>
      <c r="F90">
        <v>72.831999999999994</v>
      </c>
      <c r="G90">
        <v>275.45</v>
      </c>
      <c r="H90">
        <v>114.97</v>
      </c>
      <c r="I90">
        <v>126.86</v>
      </c>
      <c r="J90">
        <v>145.43</v>
      </c>
      <c r="K90">
        <v>1.4579</v>
      </c>
      <c r="L90">
        <v>1.4602E-5</v>
      </c>
      <c r="M90">
        <v>1.6122999999999998E-2</v>
      </c>
      <c r="N90" t="s">
        <v>238</v>
      </c>
    </row>
    <row r="91" spans="1:14">
      <c r="A91">
        <v>411.15</v>
      </c>
      <c r="B91">
        <v>5.5</v>
      </c>
      <c r="C91">
        <v>26.734000000000002</v>
      </c>
      <c r="D91">
        <v>3.7405000000000001E-2</v>
      </c>
      <c r="E91">
        <v>69.591999999999999</v>
      </c>
      <c r="F91">
        <v>72.739000000000004</v>
      </c>
      <c r="G91">
        <v>274.5</v>
      </c>
      <c r="H91">
        <v>115.2</v>
      </c>
      <c r="I91">
        <v>127.56</v>
      </c>
      <c r="J91">
        <v>144.38999999999999</v>
      </c>
      <c r="K91">
        <v>1.4725999999999999</v>
      </c>
      <c r="L91">
        <v>1.4606E-5</v>
      </c>
      <c r="M91">
        <v>1.6182999999999999E-2</v>
      </c>
      <c r="N91" t="s">
        <v>238</v>
      </c>
    </row>
    <row r="92" spans="1:14">
      <c r="A92">
        <v>411.15</v>
      </c>
      <c r="B92">
        <v>6</v>
      </c>
      <c r="C92">
        <v>29.414000000000001</v>
      </c>
      <c r="D92">
        <v>3.3996999999999999E-2</v>
      </c>
      <c r="E92">
        <v>69.524000000000001</v>
      </c>
      <c r="F92">
        <v>72.644000000000005</v>
      </c>
      <c r="G92">
        <v>273.60000000000002</v>
      </c>
      <c r="H92">
        <v>115.45</v>
      </c>
      <c r="I92">
        <v>128.30000000000001</v>
      </c>
      <c r="J92">
        <v>143.34</v>
      </c>
      <c r="K92">
        <v>1.488</v>
      </c>
      <c r="L92">
        <v>1.4612E-5</v>
      </c>
      <c r="M92">
        <v>1.6246E-2</v>
      </c>
      <c r="N92" t="s">
        <v>238</v>
      </c>
    </row>
    <row r="93" spans="1:14">
      <c r="A93">
        <v>411.15</v>
      </c>
      <c r="B93">
        <v>6.5</v>
      </c>
      <c r="C93">
        <v>32.143999999999998</v>
      </c>
      <c r="D93">
        <v>3.1109999999999999E-2</v>
      </c>
      <c r="E93">
        <v>69.454999999999998</v>
      </c>
      <c r="F93">
        <v>72.548000000000002</v>
      </c>
      <c r="G93">
        <v>272.76</v>
      </c>
      <c r="H93">
        <v>115.7</v>
      </c>
      <c r="I93">
        <v>129.08000000000001</v>
      </c>
      <c r="J93">
        <v>142.27000000000001</v>
      </c>
      <c r="K93">
        <v>1.5039</v>
      </c>
      <c r="L93">
        <v>1.4620000000000001E-5</v>
      </c>
      <c r="M93">
        <v>1.6310999999999999E-2</v>
      </c>
      <c r="N93" t="s">
        <v>238</v>
      </c>
    </row>
    <row r="94" spans="1:14">
      <c r="A94">
        <v>411.15</v>
      </c>
      <c r="B94">
        <v>7</v>
      </c>
      <c r="C94">
        <v>34.927</v>
      </c>
      <c r="D94">
        <v>2.8631E-2</v>
      </c>
      <c r="E94">
        <v>69.385000000000005</v>
      </c>
      <c r="F94">
        <v>72.45</v>
      </c>
      <c r="G94">
        <v>271.97000000000003</v>
      </c>
      <c r="H94">
        <v>115.96</v>
      </c>
      <c r="I94">
        <v>129.88999999999999</v>
      </c>
      <c r="J94">
        <v>141.18</v>
      </c>
      <c r="K94">
        <v>1.5205</v>
      </c>
      <c r="L94">
        <v>1.4630000000000001E-5</v>
      </c>
      <c r="M94">
        <v>1.6379999999999999E-2</v>
      </c>
      <c r="N94" t="s">
        <v>238</v>
      </c>
    </row>
    <row r="95" spans="1:14">
      <c r="A95">
        <v>411.15</v>
      </c>
      <c r="B95">
        <v>7.5</v>
      </c>
      <c r="C95">
        <v>37.765000000000001</v>
      </c>
      <c r="D95">
        <v>2.648E-2</v>
      </c>
      <c r="E95">
        <v>69.313000000000002</v>
      </c>
      <c r="F95">
        <v>72.349999999999994</v>
      </c>
      <c r="G95">
        <v>271.22000000000003</v>
      </c>
      <c r="H95">
        <v>116.22</v>
      </c>
      <c r="I95">
        <v>130.75</v>
      </c>
      <c r="J95">
        <v>140.07</v>
      </c>
      <c r="K95">
        <v>1.5379</v>
      </c>
      <c r="L95">
        <v>1.4640999999999999E-5</v>
      </c>
      <c r="M95">
        <v>1.6452000000000001E-2</v>
      </c>
      <c r="N95" t="s">
        <v>238</v>
      </c>
    </row>
    <row r="96" spans="1:14">
      <c r="A96">
        <v>411.15</v>
      </c>
      <c r="B96">
        <v>8</v>
      </c>
      <c r="C96">
        <v>40.661999999999999</v>
      </c>
      <c r="D96">
        <v>2.4593E-2</v>
      </c>
      <c r="E96">
        <v>69.239999999999995</v>
      </c>
      <c r="F96">
        <v>72.248999999999995</v>
      </c>
      <c r="G96">
        <v>270.49</v>
      </c>
      <c r="H96">
        <v>116.49</v>
      </c>
      <c r="I96">
        <v>131.65</v>
      </c>
      <c r="J96">
        <v>138.94</v>
      </c>
      <c r="K96">
        <v>1.556</v>
      </c>
      <c r="L96">
        <v>1.4654999999999999E-5</v>
      </c>
      <c r="M96">
        <v>1.6527E-2</v>
      </c>
      <c r="N96" t="s">
        <v>238</v>
      </c>
    </row>
    <row r="97" spans="1:14">
      <c r="A97">
        <v>411.15</v>
      </c>
      <c r="B97">
        <v>8.5</v>
      </c>
      <c r="C97">
        <v>43.621000000000002</v>
      </c>
      <c r="D97">
        <v>2.2925000000000001E-2</v>
      </c>
      <c r="E97">
        <v>69.165000000000006</v>
      </c>
      <c r="F97">
        <v>72.144999999999996</v>
      </c>
      <c r="G97">
        <v>269.8</v>
      </c>
      <c r="H97">
        <v>116.78</v>
      </c>
      <c r="I97">
        <v>132.61000000000001</v>
      </c>
      <c r="J97">
        <v>137.78</v>
      </c>
      <c r="K97">
        <v>1.5749</v>
      </c>
      <c r="L97">
        <v>1.4671000000000001E-5</v>
      </c>
      <c r="M97">
        <v>1.6605999999999999E-2</v>
      </c>
      <c r="N97" t="s">
        <v>238</v>
      </c>
    </row>
    <row r="98" spans="1:14">
      <c r="A98">
        <v>411.15</v>
      </c>
      <c r="B98">
        <v>9</v>
      </c>
      <c r="C98">
        <v>46.645000000000003</v>
      </c>
      <c r="D98">
        <v>2.1437999999999999E-2</v>
      </c>
      <c r="E98">
        <v>69.088999999999999</v>
      </c>
      <c r="F98">
        <v>72.040000000000006</v>
      </c>
      <c r="G98">
        <v>269.13</v>
      </c>
      <c r="H98">
        <v>117.06</v>
      </c>
      <c r="I98">
        <v>133.62</v>
      </c>
      <c r="J98">
        <v>136.6</v>
      </c>
      <c r="K98">
        <v>1.5947</v>
      </c>
      <c r="L98">
        <v>1.4688999999999999E-5</v>
      </c>
      <c r="M98">
        <v>1.6688999999999999E-2</v>
      </c>
      <c r="N98" t="s">
        <v>238</v>
      </c>
    </row>
    <row r="99" spans="1:14">
      <c r="A99">
        <v>411.15</v>
      </c>
      <c r="B99">
        <v>9.5</v>
      </c>
      <c r="C99">
        <v>49.738999999999997</v>
      </c>
      <c r="D99">
        <v>2.0105000000000001E-2</v>
      </c>
      <c r="E99">
        <v>69.010999999999996</v>
      </c>
      <c r="F99">
        <v>71.932000000000002</v>
      </c>
      <c r="G99">
        <v>268.48</v>
      </c>
      <c r="H99">
        <v>117.36</v>
      </c>
      <c r="I99">
        <v>134.69</v>
      </c>
      <c r="J99">
        <v>135.38999999999999</v>
      </c>
      <c r="K99">
        <v>1.6154999999999999</v>
      </c>
      <c r="L99">
        <v>1.4708999999999999E-5</v>
      </c>
      <c r="M99">
        <v>1.6775999999999999E-2</v>
      </c>
      <c r="N99" t="s">
        <v>238</v>
      </c>
    </row>
    <row r="100" spans="1:14">
      <c r="A100">
        <v>411.15</v>
      </c>
      <c r="B100">
        <v>10</v>
      </c>
      <c r="C100">
        <v>52.908000000000001</v>
      </c>
      <c r="D100">
        <v>1.8901000000000001E-2</v>
      </c>
      <c r="E100">
        <v>68.932000000000002</v>
      </c>
      <c r="F100">
        <v>71.822000000000003</v>
      </c>
      <c r="G100">
        <v>267.85000000000002</v>
      </c>
      <c r="H100">
        <v>117.67</v>
      </c>
      <c r="I100">
        <v>135.82</v>
      </c>
      <c r="J100">
        <v>134.15</v>
      </c>
      <c r="K100">
        <v>1.6373</v>
      </c>
      <c r="L100">
        <v>1.4732000000000001E-5</v>
      </c>
      <c r="M100">
        <v>1.6868000000000001E-2</v>
      </c>
      <c r="N100" t="s">
        <v>238</v>
      </c>
    </row>
    <row r="101" spans="1:14">
      <c r="A101">
        <v>456.83</v>
      </c>
      <c r="B101">
        <v>1</v>
      </c>
      <c r="C101">
        <v>4.0648</v>
      </c>
      <c r="D101">
        <v>0.24601999999999999</v>
      </c>
      <c r="E101">
        <v>75.483000000000004</v>
      </c>
      <c r="F101">
        <v>79.245000000000005</v>
      </c>
      <c r="G101">
        <v>303.24</v>
      </c>
      <c r="H101">
        <v>119.21</v>
      </c>
      <c r="I101">
        <v>127.94</v>
      </c>
      <c r="J101">
        <v>161.71</v>
      </c>
      <c r="K101">
        <v>1.0069999999999999</v>
      </c>
      <c r="L101">
        <v>1.6005999999999999E-5</v>
      </c>
      <c r="M101">
        <v>1.8321E-2</v>
      </c>
      <c r="N101" t="s">
        <v>238</v>
      </c>
    </row>
    <row r="102" spans="1:14">
      <c r="A102">
        <v>456.83</v>
      </c>
      <c r="B102">
        <v>1.5</v>
      </c>
      <c r="C102">
        <v>6.1266999999999996</v>
      </c>
      <c r="D102">
        <v>0.16322</v>
      </c>
      <c r="E102">
        <v>75.436000000000007</v>
      </c>
      <c r="F102">
        <v>79.180999999999997</v>
      </c>
      <c r="G102">
        <v>299.77</v>
      </c>
      <c r="H102">
        <v>119.32</v>
      </c>
      <c r="I102">
        <v>128.26</v>
      </c>
      <c r="J102">
        <v>161.06</v>
      </c>
      <c r="K102">
        <v>1.0119</v>
      </c>
      <c r="L102">
        <v>1.6005E-5</v>
      </c>
      <c r="M102">
        <v>1.8363999999999998E-2</v>
      </c>
      <c r="N102" t="s">
        <v>238</v>
      </c>
    </row>
    <row r="103" spans="1:14">
      <c r="A103">
        <v>456.83</v>
      </c>
      <c r="B103">
        <v>2</v>
      </c>
      <c r="C103">
        <v>8.2089999999999996</v>
      </c>
      <c r="D103">
        <v>0.12182</v>
      </c>
      <c r="E103">
        <v>75.388999999999996</v>
      </c>
      <c r="F103">
        <v>79.114999999999995</v>
      </c>
      <c r="G103">
        <v>297.27</v>
      </c>
      <c r="H103">
        <v>119.44</v>
      </c>
      <c r="I103">
        <v>128.6</v>
      </c>
      <c r="J103">
        <v>160.38999999999999</v>
      </c>
      <c r="K103">
        <v>1.0167999999999999</v>
      </c>
      <c r="L103">
        <v>1.6005E-5</v>
      </c>
      <c r="M103">
        <v>1.8408999999999998E-2</v>
      </c>
      <c r="N103" t="s">
        <v>238</v>
      </c>
    </row>
    <row r="104" spans="1:14">
      <c r="A104">
        <v>456.83</v>
      </c>
      <c r="B104">
        <v>2.5</v>
      </c>
      <c r="C104">
        <v>10.311999999999999</v>
      </c>
      <c r="D104">
        <v>9.6974000000000005E-2</v>
      </c>
      <c r="E104">
        <v>75.341999999999999</v>
      </c>
      <c r="F104">
        <v>79.05</v>
      </c>
      <c r="G104">
        <v>295.31</v>
      </c>
      <c r="H104">
        <v>119.56</v>
      </c>
      <c r="I104">
        <v>128.94</v>
      </c>
      <c r="J104">
        <v>159.72999999999999</v>
      </c>
      <c r="K104">
        <v>1.0218</v>
      </c>
      <c r="L104">
        <v>1.6007000000000001E-5</v>
      </c>
      <c r="M104">
        <v>1.8454000000000002E-2</v>
      </c>
      <c r="N104" t="s">
        <v>238</v>
      </c>
    </row>
    <row r="105" spans="1:14">
      <c r="A105">
        <v>456.83</v>
      </c>
      <c r="B105">
        <v>3</v>
      </c>
      <c r="C105">
        <v>12.436999999999999</v>
      </c>
      <c r="D105">
        <v>8.0407999999999993E-2</v>
      </c>
      <c r="E105">
        <v>75.295000000000002</v>
      </c>
      <c r="F105">
        <v>78.983999999999995</v>
      </c>
      <c r="G105">
        <v>293.69</v>
      </c>
      <c r="H105">
        <v>119.67</v>
      </c>
      <c r="I105">
        <v>129.30000000000001</v>
      </c>
      <c r="J105">
        <v>159.05000000000001</v>
      </c>
      <c r="K105">
        <v>1.0269999999999999</v>
      </c>
      <c r="L105">
        <v>1.6008999999999999E-5</v>
      </c>
      <c r="M105">
        <v>1.8501E-2</v>
      </c>
      <c r="N105" t="s">
        <v>238</v>
      </c>
    </row>
    <row r="106" spans="1:14">
      <c r="A106">
        <v>456.83</v>
      </c>
      <c r="B106">
        <v>3.5</v>
      </c>
      <c r="C106">
        <v>14.583</v>
      </c>
      <c r="D106">
        <v>6.8572999999999995E-2</v>
      </c>
      <c r="E106">
        <v>75.247</v>
      </c>
      <c r="F106">
        <v>78.917000000000002</v>
      </c>
      <c r="G106">
        <v>292.31</v>
      </c>
      <c r="H106">
        <v>119.79</v>
      </c>
      <c r="I106">
        <v>129.66</v>
      </c>
      <c r="J106">
        <v>158.37</v>
      </c>
      <c r="K106">
        <v>1.0322</v>
      </c>
      <c r="L106">
        <v>1.6011999999999998E-5</v>
      </c>
      <c r="M106">
        <v>1.8547999999999999E-2</v>
      </c>
      <c r="N106" t="s">
        <v>238</v>
      </c>
    </row>
    <row r="107" spans="1:14">
      <c r="A107">
        <v>456.83</v>
      </c>
      <c r="B107">
        <v>4</v>
      </c>
      <c r="C107">
        <v>16.751999999999999</v>
      </c>
      <c r="D107">
        <v>5.9693999999999997E-2</v>
      </c>
      <c r="E107">
        <v>75.197999999999993</v>
      </c>
      <c r="F107">
        <v>78.849999999999994</v>
      </c>
      <c r="G107">
        <v>291.08999999999997</v>
      </c>
      <c r="H107">
        <v>119.91</v>
      </c>
      <c r="I107">
        <v>130.03</v>
      </c>
      <c r="J107">
        <v>157.69</v>
      </c>
      <c r="K107">
        <v>1.0376000000000001</v>
      </c>
      <c r="L107">
        <v>1.6016999999999999E-5</v>
      </c>
      <c r="M107">
        <v>1.8596999999999999E-2</v>
      </c>
      <c r="N107" t="s">
        <v>238</v>
      </c>
    </row>
    <row r="108" spans="1:14">
      <c r="A108">
        <v>456.83</v>
      </c>
      <c r="B108">
        <v>4.5</v>
      </c>
      <c r="C108">
        <v>18.943999999999999</v>
      </c>
      <c r="D108">
        <v>5.2787000000000001E-2</v>
      </c>
      <c r="E108">
        <v>75.149000000000001</v>
      </c>
      <c r="F108">
        <v>78.781999999999996</v>
      </c>
      <c r="G108">
        <v>290</v>
      </c>
      <c r="H108">
        <v>120.04</v>
      </c>
      <c r="I108">
        <v>130.41</v>
      </c>
      <c r="J108">
        <v>157</v>
      </c>
      <c r="K108">
        <v>1.0430999999999999</v>
      </c>
      <c r="L108">
        <v>1.6022E-5</v>
      </c>
      <c r="M108">
        <v>1.8647E-2</v>
      </c>
      <c r="N108" t="s">
        <v>238</v>
      </c>
    </row>
    <row r="109" spans="1:14">
      <c r="A109">
        <v>456.83</v>
      </c>
      <c r="B109">
        <v>5</v>
      </c>
      <c r="C109">
        <v>21.16</v>
      </c>
      <c r="D109">
        <v>4.7259000000000002E-2</v>
      </c>
      <c r="E109">
        <v>75.099999999999994</v>
      </c>
      <c r="F109">
        <v>78.713999999999999</v>
      </c>
      <c r="G109">
        <v>289.02</v>
      </c>
      <c r="H109">
        <v>120.16</v>
      </c>
      <c r="I109">
        <v>130.80000000000001</v>
      </c>
      <c r="J109">
        <v>156.30000000000001</v>
      </c>
      <c r="K109">
        <v>1.0487</v>
      </c>
      <c r="L109">
        <v>1.6028999999999998E-5</v>
      </c>
      <c r="M109">
        <v>1.8696999999999998E-2</v>
      </c>
      <c r="N109" t="s">
        <v>238</v>
      </c>
    </row>
    <row r="110" spans="1:14">
      <c r="A110">
        <v>456.83</v>
      </c>
      <c r="B110">
        <v>5.5</v>
      </c>
      <c r="C110">
        <v>23.4</v>
      </c>
      <c r="D110">
        <v>4.2735000000000002E-2</v>
      </c>
      <c r="E110">
        <v>75.05</v>
      </c>
      <c r="F110">
        <v>78.644999999999996</v>
      </c>
      <c r="G110">
        <v>288.11</v>
      </c>
      <c r="H110">
        <v>120.29</v>
      </c>
      <c r="I110">
        <v>131.19999999999999</v>
      </c>
      <c r="J110">
        <v>155.59</v>
      </c>
      <c r="K110">
        <v>1.0545</v>
      </c>
      <c r="L110">
        <v>1.6036999999999999E-5</v>
      </c>
      <c r="M110">
        <v>1.8748999999999998E-2</v>
      </c>
      <c r="N110" t="s">
        <v>238</v>
      </c>
    </row>
    <row r="111" spans="1:14">
      <c r="A111">
        <v>456.83</v>
      </c>
      <c r="B111">
        <v>6</v>
      </c>
      <c r="C111">
        <v>25.664999999999999</v>
      </c>
      <c r="D111">
        <v>3.8962999999999998E-2</v>
      </c>
      <c r="E111">
        <v>75</v>
      </c>
      <c r="F111">
        <v>78.575000000000003</v>
      </c>
      <c r="G111">
        <v>287.27999999999997</v>
      </c>
      <c r="H111">
        <v>120.41</v>
      </c>
      <c r="I111">
        <v>131.61000000000001</v>
      </c>
      <c r="J111">
        <v>154.88</v>
      </c>
      <c r="K111">
        <v>1.0603</v>
      </c>
      <c r="L111">
        <v>1.6045999999999998E-5</v>
      </c>
      <c r="M111">
        <v>1.8803E-2</v>
      </c>
      <c r="N111" t="s">
        <v>238</v>
      </c>
    </row>
    <row r="112" spans="1:14">
      <c r="A112">
        <v>456.83</v>
      </c>
      <c r="B112">
        <v>6.5</v>
      </c>
      <c r="C112">
        <v>27.956</v>
      </c>
      <c r="D112">
        <v>3.5770000000000003E-2</v>
      </c>
      <c r="E112">
        <v>74.95</v>
      </c>
      <c r="F112">
        <v>78.504999999999995</v>
      </c>
      <c r="G112">
        <v>286.5</v>
      </c>
      <c r="H112">
        <v>120.54</v>
      </c>
      <c r="I112">
        <v>132.03</v>
      </c>
      <c r="J112">
        <v>154.16999999999999</v>
      </c>
      <c r="K112">
        <v>1.0663</v>
      </c>
      <c r="L112">
        <v>1.6056999999999999E-5</v>
      </c>
      <c r="M112">
        <v>1.8856999999999999E-2</v>
      </c>
      <c r="N112" t="s">
        <v>238</v>
      </c>
    </row>
    <row r="113" spans="1:14">
      <c r="A113">
        <v>456.83</v>
      </c>
      <c r="B113">
        <v>7</v>
      </c>
      <c r="C113">
        <v>30.274000000000001</v>
      </c>
      <c r="D113">
        <v>3.3031999999999999E-2</v>
      </c>
      <c r="E113">
        <v>74.899000000000001</v>
      </c>
      <c r="F113">
        <v>78.435000000000002</v>
      </c>
      <c r="G113">
        <v>285.77</v>
      </c>
      <c r="H113">
        <v>120.68</v>
      </c>
      <c r="I113">
        <v>132.46</v>
      </c>
      <c r="J113">
        <v>153.44</v>
      </c>
      <c r="K113">
        <v>1.0725</v>
      </c>
      <c r="L113">
        <v>1.6067999999999999E-5</v>
      </c>
      <c r="M113">
        <v>1.8912999999999999E-2</v>
      </c>
      <c r="N113" t="s">
        <v>238</v>
      </c>
    </row>
    <row r="114" spans="1:14">
      <c r="A114">
        <v>456.83</v>
      </c>
      <c r="B114">
        <v>7.5</v>
      </c>
      <c r="C114">
        <v>32.619</v>
      </c>
      <c r="D114">
        <v>3.0657E-2</v>
      </c>
      <c r="E114">
        <v>74.846999999999994</v>
      </c>
      <c r="F114">
        <v>78.363</v>
      </c>
      <c r="G114">
        <v>285.08</v>
      </c>
      <c r="H114">
        <v>120.81</v>
      </c>
      <c r="I114">
        <v>132.91</v>
      </c>
      <c r="J114">
        <v>152.71</v>
      </c>
      <c r="K114">
        <v>1.0788</v>
      </c>
      <c r="L114">
        <v>1.6081000000000001E-5</v>
      </c>
      <c r="M114">
        <v>1.8970000000000001E-2</v>
      </c>
      <c r="N114" t="s">
        <v>238</v>
      </c>
    </row>
    <row r="115" spans="1:14">
      <c r="A115">
        <v>456.83</v>
      </c>
      <c r="B115">
        <v>8</v>
      </c>
      <c r="C115">
        <v>34.991999999999997</v>
      </c>
      <c r="D115">
        <v>2.8577999999999999E-2</v>
      </c>
      <c r="E115">
        <v>74.795000000000002</v>
      </c>
      <c r="F115">
        <v>78.290999999999997</v>
      </c>
      <c r="G115">
        <v>284.43</v>
      </c>
      <c r="H115">
        <v>120.95</v>
      </c>
      <c r="I115">
        <v>133.37</v>
      </c>
      <c r="J115">
        <v>151.97</v>
      </c>
      <c r="K115">
        <v>1.0851999999999999</v>
      </c>
      <c r="L115">
        <v>1.6096E-5</v>
      </c>
      <c r="M115">
        <v>1.9029000000000001E-2</v>
      </c>
      <c r="N115" t="s">
        <v>238</v>
      </c>
    </row>
    <row r="116" spans="1:14">
      <c r="A116">
        <v>456.83</v>
      </c>
      <c r="B116">
        <v>8.5</v>
      </c>
      <c r="C116">
        <v>37.393000000000001</v>
      </c>
      <c r="D116">
        <v>2.6742999999999999E-2</v>
      </c>
      <c r="E116">
        <v>74.742000000000004</v>
      </c>
      <c r="F116">
        <v>78.218999999999994</v>
      </c>
      <c r="G116">
        <v>283.81</v>
      </c>
      <c r="H116">
        <v>121.09</v>
      </c>
      <c r="I116">
        <v>133.85</v>
      </c>
      <c r="J116">
        <v>151.22999999999999</v>
      </c>
      <c r="K116">
        <v>1.0918000000000001</v>
      </c>
      <c r="L116">
        <v>1.6112000000000001E-5</v>
      </c>
      <c r="M116">
        <v>1.9088999999999998E-2</v>
      </c>
      <c r="N116" t="s">
        <v>238</v>
      </c>
    </row>
    <row r="117" spans="1:14">
      <c r="A117">
        <v>456.83</v>
      </c>
      <c r="B117">
        <v>9</v>
      </c>
      <c r="C117">
        <v>39.825000000000003</v>
      </c>
      <c r="D117">
        <v>2.511E-2</v>
      </c>
      <c r="E117">
        <v>74.688999999999993</v>
      </c>
      <c r="F117">
        <v>78.144999999999996</v>
      </c>
      <c r="G117">
        <v>283.20999999999998</v>
      </c>
      <c r="H117">
        <v>121.23</v>
      </c>
      <c r="I117">
        <v>134.34</v>
      </c>
      <c r="J117">
        <v>150.47</v>
      </c>
      <c r="K117">
        <v>1.0985</v>
      </c>
      <c r="L117">
        <v>1.6129000000000001E-5</v>
      </c>
      <c r="M117">
        <v>1.915E-2</v>
      </c>
      <c r="N117" t="s">
        <v>238</v>
      </c>
    </row>
    <row r="118" spans="1:14">
      <c r="A118">
        <v>456.83</v>
      </c>
      <c r="B118">
        <v>9.5</v>
      </c>
      <c r="C118">
        <v>42.287999999999997</v>
      </c>
      <c r="D118">
        <v>2.3647999999999999E-2</v>
      </c>
      <c r="E118">
        <v>74.635000000000005</v>
      </c>
      <c r="F118">
        <v>78.070999999999998</v>
      </c>
      <c r="G118">
        <v>282.64</v>
      </c>
      <c r="H118">
        <v>121.37</v>
      </c>
      <c r="I118">
        <v>134.84</v>
      </c>
      <c r="J118">
        <v>149.71</v>
      </c>
      <c r="K118">
        <v>1.1053999999999999</v>
      </c>
      <c r="L118">
        <v>1.6147999999999999E-5</v>
      </c>
      <c r="M118">
        <v>1.9213000000000001E-2</v>
      </c>
      <c r="N118" t="s">
        <v>238</v>
      </c>
    </row>
    <row r="119" spans="1:14">
      <c r="A119">
        <v>456.83</v>
      </c>
      <c r="B119">
        <v>10</v>
      </c>
      <c r="C119">
        <v>44.781999999999996</v>
      </c>
      <c r="D119">
        <v>2.2329999999999999E-2</v>
      </c>
      <c r="E119">
        <v>74.581000000000003</v>
      </c>
      <c r="F119">
        <v>77.995999999999995</v>
      </c>
      <c r="G119">
        <v>282.08999999999997</v>
      </c>
      <c r="H119">
        <v>121.52</v>
      </c>
      <c r="I119">
        <v>135.36000000000001</v>
      </c>
      <c r="J119">
        <v>148.94999999999999</v>
      </c>
      <c r="K119">
        <v>1.1125</v>
      </c>
      <c r="L119">
        <v>1.6167999999999998E-5</v>
      </c>
      <c r="M119">
        <v>1.9278E-2</v>
      </c>
      <c r="N119" t="s">
        <v>238</v>
      </c>
    </row>
    <row r="120" spans="1:14">
      <c r="A120">
        <v>502.51</v>
      </c>
      <c r="B120">
        <v>1</v>
      </c>
      <c r="C120">
        <v>3.6848999999999998</v>
      </c>
      <c r="D120">
        <v>0.27138000000000001</v>
      </c>
      <c r="E120">
        <v>81.063000000000002</v>
      </c>
      <c r="F120">
        <v>85.212999999999994</v>
      </c>
      <c r="G120">
        <v>315.69</v>
      </c>
      <c r="H120">
        <v>124.66</v>
      </c>
      <c r="I120">
        <v>133.28</v>
      </c>
      <c r="J120">
        <v>169.76</v>
      </c>
      <c r="K120">
        <v>0.78247</v>
      </c>
      <c r="L120">
        <v>1.7292E-5</v>
      </c>
      <c r="M120">
        <v>2.0917999999999999E-2</v>
      </c>
      <c r="N120" t="s">
        <v>238</v>
      </c>
    </row>
    <row r="121" spans="1:14">
      <c r="A121">
        <v>502.51</v>
      </c>
      <c r="B121">
        <v>1.5</v>
      </c>
      <c r="C121">
        <v>5.5461</v>
      </c>
      <c r="D121">
        <v>0.18031</v>
      </c>
      <c r="E121">
        <v>81.025000000000006</v>
      </c>
      <c r="F121">
        <v>85.161000000000001</v>
      </c>
      <c r="G121">
        <v>312.24</v>
      </c>
      <c r="H121">
        <v>124.73</v>
      </c>
      <c r="I121">
        <v>133.5</v>
      </c>
      <c r="J121">
        <v>169.28</v>
      </c>
      <c r="K121">
        <v>0.78464999999999996</v>
      </c>
      <c r="L121">
        <v>1.7295999999999998E-5</v>
      </c>
      <c r="M121">
        <v>2.0958999999999998E-2</v>
      </c>
      <c r="N121" t="s">
        <v>238</v>
      </c>
    </row>
    <row r="122" spans="1:14">
      <c r="A122">
        <v>502.51</v>
      </c>
      <c r="B122">
        <v>2</v>
      </c>
      <c r="C122">
        <v>7.4200999999999997</v>
      </c>
      <c r="D122">
        <v>0.13477</v>
      </c>
      <c r="E122">
        <v>80.986999999999995</v>
      </c>
      <c r="F122">
        <v>85.108999999999995</v>
      </c>
      <c r="G122">
        <v>309.77</v>
      </c>
      <c r="H122">
        <v>124.79</v>
      </c>
      <c r="I122">
        <v>133.72999999999999</v>
      </c>
      <c r="J122">
        <v>168.8</v>
      </c>
      <c r="K122">
        <v>0.78685000000000005</v>
      </c>
      <c r="L122">
        <v>1.7300999999999999E-5</v>
      </c>
      <c r="M122">
        <v>2.1000999999999999E-2</v>
      </c>
      <c r="N122" t="s">
        <v>238</v>
      </c>
    </row>
    <row r="123" spans="1:14">
      <c r="A123">
        <v>502.51</v>
      </c>
      <c r="B123">
        <v>2.5</v>
      </c>
      <c r="C123">
        <v>9.3071000000000002</v>
      </c>
      <c r="D123">
        <v>0.10743999999999999</v>
      </c>
      <c r="E123">
        <v>80.947999999999993</v>
      </c>
      <c r="F123">
        <v>85.055999999999997</v>
      </c>
      <c r="G123">
        <v>307.83999999999997</v>
      </c>
      <c r="H123">
        <v>124.86</v>
      </c>
      <c r="I123">
        <v>133.96</v>
      </c>
      <c r="J123">
        <v>168.31</v>
      </c>
      <c r="K123">
        <v>0.78908999999999996</v>
      </c>
      <c r="L123">
        <v>1.7306E-5</v>
      </c>
      <c r="M123">
        <v>2.1042999999999999E-2</v>
      </c>
      <c r="N123" t="s">
        <v>238</v>
      </c>
    </row>
    <row r="124" spans="1:14">
      <c r="A124">
        <v>502.51</v>
      </c>
      <c r="B124">
        <v>3</v>
      </c>
      <c r="C124">
        <v>11.207000000000001</v>
      </c>
      <c r="D124">
        <v>8.9227000000000001E-2</v>
      </c>
      <c r="E124">
        <v>80.909000000000006</v>
      </c>
      <c r="F124">
        <v>85.003</v>
      </c>
      <c r="G124">
        <v>306.25</v>
      </c>
      <c r="H124">
        <v>124.93</v>
      </c>
      <c r="I124">
        <v>134.19999999999999</v>
      </c>
      <c r="J124">
        <v>167.83</v>
      </c>
      <c r="K124">
        <v>0.79135999999999995</v>
      </c>
      <c r="L124">
        <v>1.7312999999999998E-5</v>
      </c>
      <c r="M124">
        <v>2.1085E-2</v>
      </c>
      <c r="N124" t="s">
        <v>238</v>
      </c>
    </row>
    <row r="125" spans="1:14">
      <c r="A125">
        <v>502.51</v>
      </c>
      <c r="B125">
        <v>3.5</v>
      </c>
      <c r="C125">
        <v>13.121</v>
      </c>
      <c r="D125">
        <v>7.6213000000000003E-2</v>
      </c>
      <c r="E125">
        <v>80.87</v>
      </c>
      <c r="F125">
        <v>84.95</v>
      </c>
      <c r="G125">
        <v>304.89</v>
      </c>
      <c r="H125">
        <v>125</v>
      </c>
      <c r="I125">
        <v>134.44</v>
      </c>
      <c r="J125">
        <v>167.34</v>
      </c>
      <c r="K125">
        <v>0.79364999999999997</v>
      </c>
      <c r="L125">
        <v>1.732E-5</v>
      </c>
      <c r="M125">
        <v>2.1128000000000001E-2</v>
      </c>
      <c r="N125" t="s">
        <v>238</v>
      </c>
    </row>
    <row r="126" spans="1:14">
      <c r="A126">
        <v>502.51</v>
      </c>
      <c r="B126">
        <v>4</v>
      </c>
      <c r="C126">
        <v>15.048</v>
      </c>
      <c r="D126">
        <v>6.6451999999999997E-2</v>
      </c>
      <c r="E126">
        <v>80.831000000000003</v>
      </c>
      <c r="F126">
        <v>84.896000000000001</v>
      </c>
      <c r="G126">
        <v>303.7</v>
      </c>
      <c r="H126">
        <v>125.07</v>
      </c>
      <c r="I126">
        <v>134.68</v>
      </c>
      <c r="J126">
        <v>166.84</v>
      </c>
      <c r="K126">
        <v>0.79598000000000002</v>
      </c>
      <c r="L126">
        <v>1.7328000000000001E-5</v>
      </c>
      <c r="M126">
        <v>2.1172E-2</v>
      </c>
      <c r="N126" t="s">
        <v>238</v>
      </c>
    </row>
    <row r="127" spans="1:14">
      <c r="A127">
        <v>502.51</v>
      </c>
      <c r="B127">
        <v>4.5</v>
      </c>
      <c r="C127">
        <v>16.989999999999998</v>
      </c>
      <c r="D127">
        <v>5.8859000000000002E-2</v>
      </c>
      <c r="E127">
        <v>80.792000000000002</v>
      </c>
      <c r="F127">
        <v>84.843000000000004</v>
      </c>
      <c r="G127">
        <v>302.64</v>
      </c>
      <c r="H127">
        <v>125.14</v>
      </c>
      <c r="I127">
        <v>134.93</v>
      </c>
      <c r="J127">
        <v>166.34</v>
      </c>
      <c r="K127">
        <v>0.79834000000000005</v>
      </c>
      <c r="L127">
        <v>1.7337E-5</v>
      </c>
      <c r="M127">
        <v>2.1215999999999999E-2</v>
      </c>
      <c r="N127" t="s">
        <v>238</v>
      </c>
    </row>
    <row r="128" spans="1:14">
      <c r="A128">
        <v>502.51</v>
      </c>
      <c r="B128">
        <v>5</v>
      </c>
      <c r="C128">
        <v>18.945</v>
      </c>
      <c r="D128">
        <v>5.2783999999999998E-2</v>
      </c>
      <c r="E128">
        <v>80.751999999999995</v>
      </c>
      <c r="F128">
        <v>84.789000000000001</v>
      </c>
      <c r="G128">
        <v>301.69</v>
      </c>
      <c r="H128">
        <v>125.21</v>
      </c>
      <c r="I128">
        <v>135.18</v>
      </c>
      <c r="J128">
        <v>165.85</v>
      </c>
      <c r="K128">
        <v>0.80073000000000005</v>
      </c>
      <c r="L128">
        <v>1.7346999999999998E-5</v>
      </c>
      <c r="M128">
        <v>2.1260000000000001E-2</v>
      </c>
      <c r="N128" t="s">
        <v>238</v>
      </c>
    </row>
    <row r="129" spans="1:14">
      <c r="A129">
        <v>502.51</v>
      </c>
      <c r="B129">
        <v>5.5</v>
      </c>
      <c r="C129">
        <v>20.914999999999999</v>
      </c>
      <c r="D129">
        <v>4.7812E-2</v>
      </c>
      <c r="E129">
        <v>80.712999999999994</v>
      </c>
      <c r="F129">
        <v>84.733999999999995</v>
      </c>
      <c r="G129">
        <v>300.81</v>
      </c>
      <c r="H129">
        <v>125.28</v>
      </c>
      <c r="I129">
        <v>135.44</v>
      </c>
      <c r="J129">
        <v>165.34</v>
      </c>
      <c r="K129">
        <v>0.80315000000000003</v>
      </c>
      <c r="L129">
        <v>1.7357999999999999E-5</v>
      </c>
      <c r="M129">
        <v>2.1305999999999999E-2</v>
      </c>
      <c r="N129" t="s">
        <v>238</v>
      </c>
    </row>
    <row r="130" spans="1:14">
      <c r="A130">
        <v>502.51</v>
      </c>
      <c r="B130">
        <v>6</v>
      </c>
      <c r="C130">
        <v>22.9</v>
      </c>
      <c r="D130">
        <v>4.3668999999999999E-2</v>
      </c>
      <c r="E130">
        <v>80.673000000000002</v>
      </c>
      <c r="F130">
        <v>84.68</v>
      </c>
      <c r="G130">
        <v>300.01</v>
      </c>
      <c r="H130">
        <v>125.35</v>
      </c>
      <c r="I130">
        <v>135.69999999999999</v>
      </c>
      <c r="J130">
        <v>164.84</v>
      </c>
      <c r="K130">
        <v>0.80559999999999998</v>
      </c>
      <c r="L130">
        <v>1.7370000000000001E-5</v>
      </c>
      <c r="M130">
        <v>2.1351999999999999E-2</v>
      </c>
      <c r="N130" t="s">
        <v>238</v>
      </c>
    </row>
    <row r="131" spans="1:14">
      <c r="A131">
        <v>502.51</v>
      </c>
      <c r="B131">
        <v>6.5</v>
      </c>
      <c r="C131">
        <v>24.899000000000001</v>
      </c>
      <c r="D131">
        <v>4.0162000000000003E-2</v>
      </c>
      <c r="E131">
        <v>80.632999999999996</v>
      </c>
      <c r="F131">
        <v>84.625</v>
      </c>
      <c r="G131">
        <v>299.27</v>
      </c>
      <c r="H131">
        <v>125.43</v>
      </c>
      <c r="I131">
        <v>135.96</v>
      </c>
      <c r="J131">
        <v>164.33</v>
      </c>
      <c r="K131">
        <v>0.80808000000000002</v>
      </c>
      <c r="L131">
        <v>1.7382999999999999E-5</v>
      </c>
      <c r="M131">
        <v>2.1398E-2</v>
      </c>
      <c r="N131" t="s">
        <v>238</v>
      </c>
    </row>
    <row r="132" spans="1:14">
      <c r="A132">
        <v>502.51</v>
      </c>
      <c r="B132">
        <v>7</v>
      </c>
      <c r="C132">
        <v>26.914000000000001</v>
      </c>
      <c r="D132">
        <v>3.7156000000000002E-2</v>
      </c>
      <c r="E132">
        <v>80.591999999999999</v>
      </c>
      <c r="F132">
        <v>84.57</v>
      </c>
      <c r="G132">
        <v>298.57</v>
      </c>
      <c r="H132">
        <v>125.5</v>
      </c>
      <c r="I132">
        <v>136.22999999999999</v>
      </c>
      <c r="J132">
        <v>163.82</v>
      </c>
      <c r="K132">
        <v>0.81059999999999999</v>
      </c>
      <c r="L132">
        <v>1.7397E-5</v>
      </c>
      <c r="M132">
        <v>2.1444999999999999E-2</v>
      </c>
      <c r="N132" t="s">
        <v>238</v>
      </c>
    </row>
    <row r="133" spans="1:14">
      <c r="A133">
        <v>502.51</v>
      </c>
      <c r="B133">
        <v>7.5</v>
      </c>
      <c r="C133">
        <v>28.943999999999999</v>
      </c>
      <c r="D133">
        <v>3.4549000000000003E-2</v>
      </c>
      <c r="E133">
        <v>80.552000000000007</v>
      </c>
      <c r="F133">
        <v>84.515000000000001</v>
      </c>
      <c r="G133">
        <v>297.91000000000003</v>
      </c>
      <c r="H133">
        <v>125.57</v>
      </c>
      <c r="I133">
        <v>136.51</v>
      </c>
      <c r="J133">
        <v>163.31</v>
      </c>
      <c r="K133">
        <v>0.81313999999999997</v>
      </c>
      <c r="L133">
        <v>1.7411999999999999E-5</v>
      </c>
      <c r="M133">
        <v>2.1493000000000002E-2</v>
      </c>
      <c r="N133" t="s">
        <v>238</v>
      </c>
    </row>
    <row r="134" spans="1:14">
      <c r="A134">
        <v>502.51</v>
      </c>
      <c r="B134">
        <v>8</v>
      </c>
      <c r="C134">
        <v>30.99</v>
      </c>
      <c r="D134">
        <v>3.2267999999999998E-2</v>
      </c>
      <c r="E134">
        <v>80.510999999999996</v>
      </c>
      <c r="F134">
        <v>84.459000000000003</v>
      </c>
      <c r="G134">
        <v>297.29000000000002</v>
      </c>
      <c r="H134">
        <v>125.65</v>
      </c>
      <c r="I134">
        <v>136.79</v>
      </c>
      <c r="J134">
        <v>162.79</v>
      </c>
      <c r="K134">
        <v>0.81572</v>
      </c>
      <c r="L134">
        <v>1.7427000000000001E-5</v>
      </c>
      <c r="M134">
        <v>2.1541999999999999E-2</v>
      </c>
      <c r="N134" t="s">
        <v>238</v>
      </c>
    </row>
    <row r="135" spans="1:14">
      <c r="A135">
        <v>502.51</v>
      </c>
      <c r="B135">
        <v>8.5</v>
      </c>
      <c r="C135">
        <v>33.052</v>
      </c>
      <c r="D135">
        <v>3.0255000000000001E-2</v>
      </c>
      <c r="E135">
        <v>80.47</v>
      </c>
      <c r="F135">
        <v>84.403000000000006</v>
      </c>
      <c r="G135">
        <v>296.70999999999998</v>
      </c>
      <c r="H135">
        <v>125.72</v>
      </c>
      <c r="I135">
        <v>137.07</v>
      </c>
      <c r="J135">
        <v>162.28</v>
      </c>
      <c r="K135">
        <v>0.81833999999999996</v>
      </c>
      <c r="L135">
        <v>1.7444000000000001E-5</v>
      </c>
      <c r="M135">
        <v>2.1590999999999999E-2</v>
      </c>
      <c r="N135" t="s">
        <v>238</v>
      </c>
    </row>
    <row r="136" spans="1:14">
      <c r="A136">
        <v>502.51</v>
      </c>
      <c r="B136">
        <v>9</v>
      </c>
      <c r="C136">
        <v>35.130000000000003</v>
      </c>
      <c r="D136">
        <v>2.8465000000000001E-2</v>
      </c>
      <c r="E136">
        <v>80.429000000000002</v>
      </c>
      <c r="F136">
        <v>84.346999999999994</v>
      </c>
      <c r="G136">
        <v>296.14999999999998</v>
      </c>
      <c r="H136">
        <v>125.8</v>
      </c>
      <c r="I136">
        <v>137.36000000000001</v>
      </c>
      <c r="J136">
        <v>161.75</v>
      </c>
      <c r="K136">
        <v>0.82098000000000004</v>
      </c>
      <c r="L136">
        <v>1.7462E-5</v>
      </c>
      <c r="M136">
        <v>2.1641000000000001E-2</v>
      </c>
      <c r="N136" t="s">
        <v>238</v>
      </c>
    </row>
    <row r="137" spans="1:14">
      <c r="A137">
        <v>502.51</v>
      </c>
      <c r="B137">
        <v>9.5</v>
      </c>
      <c r="C137">
        <v>37.225000000000001</v>
      </c>
      <c r="D137">
        <v>2.6863000000000001E-2</v>
      </c>
      <c r="E137">
        <v>80.387</v>
      </c>
      <c r="F137">
        <v>84.29</v>
      </c>
      <c r="G137">
        <v>295.62</v>
      </c>
      <c r="H137">
        <v>125.88</v>
      </c>
      <c r="I137">
        <v>137.66</v>
      </c>
      <c r="J137">
        <v>161.22999999999999</v>
      </c>
      <c r="K137">
        <v>0.82367000000000001</v>
      </c>
      <c r="L137">
        <v>1.7482E-5</v>
      </c>
      <c r="M137">
        <v>2.1690999999999998E-2</v>
      </c>
      <c r="N137" t="s">
        <v>238</v>
      </c>
    </row>
    <row r="138" spans="1:14">
      <c r="A138">
        <v>502.51</v>
      </c>
      <c r="B138">
        <v>10</v>
      </c>
      <c r="C138">
        <v>39.337000000000003</v>
      </c>
      <c r="D138">
        <v>2.5420999999999999E-2</v>
      </c>
      <c r="E138">
        <v>80.346000000000004</v>
      </c>
      <c r="F138">
        <v>84.233000000000004</v>
      </c>
      <c r="G138">
        <v>295.10000000000002</v>
      </c>
      <c r="H138">
        <v>125.95</v>
      </c>
      <c r="I138">
        <v>137.96</v>
      </c>
      <c r="J138">
        <v>160.69999999999999</v>
      </c>
      <c r="K138">
        <v>0.82638</v>
      </c>
      <c r="L138">
        <v>1.7501999999999999E-5</v>
      </c>
      <c r="M138">
        <v>2.1742000000000001E-2</v>
      </c>
      <c r="N138" t="s">
        <v>238</v>
      </c>
    </row>
    <row r="139" spans="1:14">
      <c r="A139">
        <v>548.20000000000005</v>
      </c>
      <c r="B139">
        <v>1</v>
      </c>
      <c r="C139">
        <v>3.3714</v>
      </c>
      <c r="D139">
        <v>0.29661999999999999</v>
      </c>
      <c r="E139">
        <v>86.88</v>
      </c>
      <c r="F139">
        <v>91.417000000000002</v>
      </c>
      <c r="G139">
        <v>327.5</v>
      </c>
      <c r="H139">
        <v>129.68</v>
      </c>
      <c r="I139">
        <v>138.24</v>
      </c>
      <c r="J139">
        <v>177.39</v>
      </c>
      <c r="K139">
        <v>0.62875000000000003</v>
      </c>
      <c r="L139">
        <v>1.8476000000000001E-5</v>
      </c>
      <c r="M139">
        <v>2.3514E-2</v>
      </c>
      <c r="N139" t="s">
        <v>238</v>
      </c>
    </row>
    <row r="140" spans="1:14">
      <c r="A140">
        <v>548.20000000000005</v>
      </c>
      <c r="B140">
        <v>1.5</v>
      </c>
      <c r="C140">
        <v>5.0693000000000001</v>
      </c>
      <c r="D140">
        <v>0.19727</v>
      </c>
      <c r="E140">
        <v>86.847999999999999</v>
      </c>
      <c r="F140">
        <v>91.373000000000005</v>
      </c>
      <c r="G140">
        <v>324.07</v>
      </c>
      <c r="H140">
        <v>129.72</v>
      </c>
      <c r="I140">
        <v>138.4</v>
      </c>
      <c r="J140">
        <v>177.03</v>
      </c>
      <c r="K140">
        <v>0.62973000000000001</v>
      </c>
      <c r="L140">
        <v>1.8484000000000001E-5</v>
      </c>
      <c r="M140">
        <v>2.3550999999999999E-2</v>
      </c>
      <c r="N140" t="s">
        <v>238</v>
      </c>
    </row>
    <row r="141" spans="1:14">
      <c r="A141">
        <v>548.20000000000005</v>
      </c>
      <c r="B141">
        <v>2</v>
      </c>
      <c r="C141">
        <v>6.7755000000000001</v>
      </c>
      <c r="D141">
        <v>0.14759</v>
      </c>
      <c r="E141">
        <v>86.814999999999998</v>
      </c>
      <c r="F141">
        <v>91.328999999999994</v>
      </c>
      <c r="G141">
        <v>321.62</v>
      </c>
      <c r="H141">
        <v>129.77000000000001</v>
      </c>
      <c r="I141">
        <v>138.56</v>
      </c>
      <c r="J141">
        <v>176.68</v>
      </c>
      <c r="K141">
        <v>0.63071999999999995</v>
      </c>
      <c r="L141">
        <v>1.8491999999999998E-5</v>
      </c>
      <c r="M141">
        <v>2.3588999999999999E-2</v>
      </c>
      <c r="N141" t="s">
        <v>238</v>
      </c>
    </row>
    <row r="142" spans="1:14">
      <c r="A142">
        <v>548.20000000000005</v>
      </c>
      <c r="B142">
        <v>2.5</v>
      </c>
      <c r="C142">
        <v>8.49</v>
      </c>
      <c r="D142">
        <v>0.11779000000000001</v>
      </c>
      <c r="E142">
        <v>86.781999999999996</v>
      </c>
      <c r="F142">
        <v>91.286000000000001</v>
      </c>
      <c r="G142">
        <v>319.7</v>
      </c>
      <c r="H142">
        <v>129.81</v>
      </c>
      <c r="I142">
        <v>138.72999999999999</v>
      </c>
      <c r="J142">
        <v>176.32</v>
      </c>
      <c r="K142">
        <v>0.63171999999999995</v>
      </c>
      <c r="L142">
        <v>1.8502E-5</v>
      </c>
      <c r="M142">
        <v>2.3626999999999999E-2</v>
      </c>
      <c r="N142" t="s">
        <v>238</v>
      </c>
    </row>
    <row r="143" spans="1:14">
      <c r="A143">
        <v>548.20000000000005</v>
      </c>
      <c r="B143">
        <v>3</v>
      </c>
      <c r="C143">
        <v>10.212999999999999</v>
      </c>
      <c r="D143">
        <v>9.7914000000000001E-2</v>
      </c>
      <c r="E143">
        <v>86.75</v>
      </c>
      <c r="F143">
        <v>91.242000000000004</v>
      </c>
      <c r="G143">
        <v>318.13</v>
      </c>
      <c r="H143">
        <v>129.85</v>
      </c>
      <c r="I143">
        <v>138.9</v>
      </c>
      <c r="J143">
        <v>175.97</v>
      </c>
      <c r="K143">
        <v>0.63273000000000001</v>
      </c>
      <c r="L143">
        <v>1.8510999999999999E-5</v>
      </c>
      <c r="M143">
        <v>2.3664999999999999E-2</v>
      </c>
      <c r="N143" t="s">
        <v>238</v>
      </c>
    </row>
    <row r="144" spans="1:14">
      <c r="A144">
        <v>548.20000000000005</v>
      </c>
      <c r="B144">
        <v>3.5</v>
      </c>
      <c r="C144">
        <v>11.945</v>
      </c>
      <c r="D144">
        <v>8.3719000000000002E-2</v>
      </c>
      <c r="E144">
        <v>86.716999999999999</v>
      </c>
      <c r="F144">
        <v>91.197999999999993</v>
      </c>
      <c r="G144">
        <v>316.79000000000002</v>
      </c>
      <c r="H144">
        <v>129.88999999999999</v>
      </c>
      <c r="I144">
        <v>139.07</v>
      </c>
      <c r="J144">
        <v>175.61</v>
      </c>
      <c r="K144">
        <v>0.63375000000000004</v>
      </c>
      <c r="L144">
        <v>1.8522E-5</v>
      </c>
      <c r="M144">
        <v>2.3703999999999999E-2</v>
      </c>
      <c r="N144" t="s">
        <v>238</v>
      </c>
    </row>
    <row r="145" spans="1:14">
      <c r="A145">
        <v>548.20000000000005</v>
      </c>
      <c r="B145">
        <v>4</v>
      </c>
      <c r="C145">
        <v>13.685</v>
      </c>
      <c r="D145">
        <v>7.3072999999999999E-2</v>
      </c>
      <c r="E145">
        <v>86.683999999999997</v>
      </c>
      <c r="F145">
        <v>91.153999999999996</v>
      </c>
      <c r="G145">
        <v>315.62</v>
      </c>
      <c r="H145">
        <v>129.93</v>
      </c>
      <c r="I145">
        <v>139.24</v>
      </c>
      <c r="J145">
        <v>175.25</v>
      </c>
      <c r="K145">
        <v>0.63476999999999995</v>
      </c>
      <c r="L145">
        <v>1.8533E-5</v>
      </c>
      <c r="M145">
        <v>2.3743E-2</v>
      </c>
      <c r="N145" t="s">
        <v>238</v>
      </c>
    </row>
    <row r="146" spans="1:14">
      <c r="A146">
        <v>548.20000000000005</v>
      </c>
      <c r="B146">
        <v>4.5</v>
      </c>
      <c r="C146">
        <v>15.433999999999999</v>
      </c>
      <c r="D146">
        <v>6.4792000000000002E-2</v>
      </c>
      <c r="E146">
        <v>86.650999999999996</v>
      </c>
      <c r="F146">
        <v>91.108999999999995</v>
      </c>
      <c r="G146">
        <v>314.58</v>
      </c>
      <c r="H146">
        <v>129.97</v>
      </c>
      <c r="I146">
        <v>139.41999999999999</v>
      </c>
      <c r="J146">
        <v>174.89</v>
      </c>
      <c r="K146">
        <v>0.63580000000000003</v>
      </c>
      <c r="L146">
        <v>1.8544999999999999E-5</v>
      </c>
      <c r="M146">
        <v>2.3782000000000001E-2</v>
      </c>
      <c r="N146" t="s">
        <v>238</v>
      </c>
    </row>
    <row r="147" spans="1:14">
      <c r="A147">
        <v>548.20000000000005</v>
      </c>
      <c r="B147">
        <v>5</v>
      </c>
      <c r="C147">
        <v>17.192</v>
      </c>
      <c r="D147">
        <v>5.8166000000000002E-2</v>
      </c>
      <c r="E147">
        <v>86.617000000000004</v>
      </c>
      <c r="F147">
        <v>91.064999999999998</v>
      </c>
      <c r="G147">
        <v>313.64</v>
      </c>
      <c r="H147">
        <v>130.02000000000001</v>
      </c>
      <c r="I147">
        <v>139.59</v>
      </c>
      <c r="J147">
        <v>174.52</v>
      </c>
      <c r="K147">
        <v>0.63683000000000001</v>
      </c>
      <c r="L147">
        <v>1.8558000000000001E-5</v>
      </c>
      <c r="M147">
        <v>2.3820999999999998E-2</v>
      </c>
      <c r="N147" t="s">
        <v>238</v>
      </c>
    </row>
    <row r="148" spans="1:14">
      <c r="A148">
        <v>548.20000000000005</v>
      </c>
      <c r="B148">
        <v>5.5</v>
      </c>
      <c r="C148">
        <v>18.959</v>
      </c>
      <c r="D148">
        <v>5.2745E-2</v>
      </c>
      <c r="E148">
        <v>86.584000000000003</v>
      </c>
      <c r="F148">
        <v>91.02</v>
      </c>
      <c r="G148">
        <v>312.79000000000002</v>
      </c>
      <c r="H148">
        <v>130.06</v>
      </c>
      <c r="I148">
        <v>139.77000000000001</v>
      </c>
      <c r="J148">
        <v>174.16</v>
      </c>
      <c r="K148">
        <v>0.63787000000000005</v>
      </c>
      <c r="L148">
        <v>1.8572000000000001E-5</v>
      </c>
      <c r="M148">
        <v>2.3861E-2</v>
      </c>
      <c r="N148" t="s">
        <v>238</v>
      </c>
    </row>
    <row r="149" spans="1:14">
      <c r="A149">
        <v>548.20000000000005</v>
      </c>
      <c r="B149">
        <v>6</v>
      </c>
      <c r="C149">
        <v>20.734999999999999</v>
      </c>
      <c r="D149">
        <v>4.8226999999999999E-2</v>
      </c>
      <c r="E149">
        <v>86.551000000000002</v>
      </c>
      <c r="F149">
        <v>90.975999999999999</v>
      </c>
      <c r="G149">
        <v>312</v>
      </c>
      <c r="H149">
        <v>130.1</v>
      </c>
      <c r="I149">
        <v>139.94999999999999</v>
      </c>
      <c r="J149">
        <v>173.79</v>
      </c>
      <c r="K149">
        <v>0.63892000000000004</v>
      </c>
      <c r="L149">
        <v>1.8586000000000001E-5</v>
      </c>
      <c r="M149">
        <v>2.3900999999999999E-2</v>
      </c>
      <c r="N149" t="s">
        <v>238</v>
      </c>
    </row>
    <row r="150" spans="1:14">
      <c r="A150">
        <v>548.20000000000005</v>
      </c>
      <c r="B150">
        <v>6.5</v>
      </c>
      <c r="C150">
        <v>22.52</v>
      </c>
      <c r="D150">
        <v>4.4403999999999999E-2</v>
      </c>
      <c r="E150">
        <v>86.516999999999996</v>
      </c>
      <c r="F150">
        <v>90.930999999999997</v>
      </c>
      <c r="G150">
        <v>311.27</v>
      </c>
      <c r="H150">
        <v>130.13999999999999</v>
      </c>
      <c r="I150">
        <v>140.13</v>
      </c>
      <c r="J150">
        <v>173.43</v>
      </c>
      <c r="K150">
        <v>0.63997999999999999</v>
      </c>
      <c r="L150">
        <v>1.8601E-5</v>
      </c>
      <c r="M150">
        <v>2.3941E-2</v>
      </c>
      <c r="N150" t="s">
        <v>238</v>
      </c>
    </row>
    <row r="151" spans="1:14">
      <c r="A151">
        <v>548.20000000000005</v>
      </c>
      <c r="B151">
        <v>7</v>
      </c>
      <c r="C151">
        <v>24.315000000000001</v>
      </c>
      <c r="D151">
        <v>4.1126999999999997E-2</v>
      </c>
      <c r="E151">
        <v>86.483000000000004</v>
      </c>
      <c r="F151">
        <v>90.885999999999996</v>
      </c>
      <c r="G151">
        <v>310.60000000000002</v>
      </c>
      <c r="H151">
        <v>130.19</v>
      </c>
      <c r="I151">
        <v>140.32</v>
      </c>
      <c r="J151">
        <v>173.06</v>
      </c>
      <c r="K151">
        <v>0.64104000000000005</v>
      </c>
      <c r="L151">
        <v>1.8617000000000001E-5</v>
      </c>
      <c r="M151">
        <v>2.3980999999999999E-2</v>
      </c>
      <c r="N151" t="s">
        <v>238</v>
      </c>
    </row>
    <row r="152" spans="1:14">
      <c r="A152">
        <v>548.20000000000005</v>
      </c>
      <c r="B152">
        <v>7.5</v>
      </c>
      <c r="C152">
        <v>26.119</v>
      </c>
      <c r="D152">
        <v>3.8286000000000001E-2</v>
      </c>
      <c r="E152">
        <v>86.45</v>
      </c>
      <c r="F152">
        <v>90.840999999999994</v>
      </c>
      <c r="G152">
        <v>309.95999999999998</v>
      </c>
      <c r="H152">
        <v>130.22999999999999</v>
      </c>
      <c r="I152">
        <v>140.5</v>
      </c>
      <c r="J152">
        <v>172.69</v>
      </c>
      <c r="K152">
        <v>0.6421</v>
      </c>
      <c r="L152">
        <v>1.8634000000000002E-5</v>
      </c>
      <c r="M152">
        <v>2.4022000000000002E-2</v>
      </c>
      <c r="N152" t="s">
        <v>238</v>
      </c>
    </row>
    <row r="153" spans="1:14">
      <c r="A153">
        <v>548.20000000000005</v>
      </c>
      <c r="B153">
        <v>8</v>
      </c>
      <c r="C153">
        <v>27.933</v>
      </c>
      <c r="D153">
        <v>3.5799999999999998E-2</v>
      </c>
      <c r="E153">
        <v>86.415999999999997</v>
      </c>
      <c r="F153">
        <v>90.796000000000006</v>
      </c>
      <c r="G153">
        <v>309.36</v>
      </c>
      <c r="H153">
        <v>130.27000000000001</v>
      </c>
      <c r="I153">
        <v>140.69</v>
      </c>
      <c r="J153">
        <v>172.32</v>
      </c>
      <c r="K153">
        <v>0.64317999999999997</v>
      </c>
      <c r="L153">
        <v>1.8651000000000002E-5</v>
      </c>
      <c r="M153">
        <v>2.4063000000000001E-2</v>
      </c>
      <c r="N153" t="s">
        <v>238</v>
      </c>
    </row>
    <row r="154" spans="1:14">
      <c r="A154">
        <v>548.20000000000005</v>
      </c>
      <c r="B154">
        <v>8.5</v>
      </c>
      <c r="C154">
        <v>29.756</v>
      </c>
      <c r="D154">
        <v>3.3606999999999998E-2</v>
      </c>
      <c r="E154">
        <v>86.382000000000005</v>
      </c>
      <c r="F154">
        <v>90.751000000000005</v>
      </c>
      <c r="G154">
        <v>308.8</v>
      </c>
      <c r="H154">
        <v>130.32</v>
      </c>
      <c r="I154">
        <v>140.88</v>
      </c>
      <c r="J154">
        <v>171.95</v>
      </c>
      <c r="K154">
        <v>0.64424999999999999</v>
      </c>
      <c r="L154">
        <v>1.8669999999999999E-5</v>
      </c>
      <c r="M154">
        <v>2.4104E-2</v>
      </c>
      <c r="N154" t="s">
        <v>238</v>
      </c>
    </row>
    <row r="155" spans="1:14">
      <c r="A155">
        <v>548.20000000000005</v>
      </c>
      <c r="B155">
        <v>9</v>
      </c>
      <c r="C155">
        <v>31.588999999999999</v>
      </c>
      <c r="D155">
        <v>3.1655999999999997E-2</v>
      </c>
      <c r="E155">
        <v>86.347999999999999</v>
      </c>
      <c r="F155">
        <v>90.704999999999998</v>
      </c>
      <c r="G155">
        <v>308.26</v>
      </c>
      <c r="H155">
        <v>130.36000000000001</v>
      </c>
      <c r="I155">
        <v>141.07</v>
      </c>
      <c r="J155">
        <v>171.58</v>
      </c>
      <c r="K155">
        <v>0.64534000000000002</v>
      </c>
      <c r="L155">
        <v>1.8689E-5</v>
      </c>
      <c r="M155">
        <v>2.4146000000000001E-2</v>
      </c>
      <c r="N155" t="s">
        <v>238</v>
      </c>
    </row>
    <row r="156" spans="1:14">
      <c r="A156">
        <v>548.20000000000005</v>
      </c>
      <c r="B156">
        <v>9.5</v>
      </c>
      <c r="C156">
        <v>33.432000000000002</v>
      </c>
      <c r="D156">
        <v>2.9911E-2</v>
      </c>
      <c r="E156">
        <v>86.313999999999993</v>
      </c>
      <c r="F156">
        <v>90.66</v>
      </c>
      <c r="G156">
        <v>307.74</v>
      </c>
      <c r="H156">
        <v>130.41</v>
      </c>
      <c r="I156">
        <v>141.27000000000001</v>
      </c>
      <c r="J156">
        <v>171.2</v>
      </c>
      <c r="K156">
        <v>0.64642999999999995</v>
      </c>
      <c r="L156">
        <v>1.8709E-5</v>
      </c>
      <c r="M156">
        <v>2.4188000000000001E-2</v>
      </c>
      <c r="N156" t="s">
        <v>238</v>
      </c>
    </row>
    <row r="157" spans="1:14">
      <c r="A157">
        <v>548.20000000000005</v>
      </c>
      <c r="B157">
        <v>10</v>
      </c>
      <c r="C157">
        <v>35.284999999999997</v>
      </c>
      <c r="D157">
        <v>2.8341000000000002E-2</v>
      </c>
      <c r="E157">
        <v>86.28</v>
      </c>
      <c r="F157">
        <v>90.614000000000004</v>
      </c>
      <c r="G157">
        <v>307.26</v>
      </c>
      <c r="H157">
        <v>130.44999999999999</v>
      </c>
      <c r="I157">
        <v>141.47</v>
      </c>
      <c r="J157">
        <v>170.83</v>
      </c>
      <c r="K157">
        <v>0.64751999999999998</v>
      </c>
      <c r="L157">
        <v>1.8729999999999999E-5</v>
      </c>
      <c r="M157">
        <v>2.4230000000000002E-2</v>
      </c>
      <c r="N157" t="s">
        <v>238</v>
      </c>
    </row>
    <row r="158" spans="1:14">
      <c r="A158">
        <v>593.88</v>
      </c>
      <c r="B158">
        <v>1</v>
      </c>
      <c r="C158">
        <v>3.1078000000000001</v>
      </c>
      <c r="D158">
        <v>0.32177</v>
      </c>
      <c r="E158">
        <v>92.918000000000006</v>
      </c>
      <c r="F158">
        <v>97.838999999999999</v>
      </c>
      <c r="G158">
        <v>338.75</v>
      </c>
      <c r="H158">
        <v>134.4</v>
      </c>
      <c r="I158">
        <v>142.91</v>
      </c>
      <c r="J158">
        <v>184.65</v>
      </c>
      <c r="K158">
        <v>0.51761999999999997</v>
      </c>
      <c r="L158">
        <v>1.9559E-5</v>
      </c>
      <c r="M158">
        <v>2.6109E-2</v>
      </c>
      <c r="N158" t="s">
        <v>238</v>
      </c>
    </row>
    <row r="159" spans="1:14">
      <c r="A159">
        <v>593.88</v>
      </c>
      <c r="B159">
        <v>1.5</v>
      </c>
      <c r="C159">
        <v>4.6696999999999997</v>
      </c>
      <c r="D159">
        <v>0.21414</v>
      </c>
      <c r="E159">
        <v>92.89</v>
      </c>
      <c r="F159">
        <v>97.802000000000007</v>
      </c>
      <c r="G159">
        <v>335.33</v>
      </c>
      <c r="H159">
        <v>134.43</v>
      </c>
      <c r="I159">
        <v>143.03</v>
      </c>
      <c r="J159">
        <v>184.4</v>
      </c>
      <c r="K159">
        <v>0.51805000000000001</v>
      </c>
      <c r="L159">
        <v>1.9570000000000001E-5</v>
      </c>
      <c r="M159">
        <v>2.6143E-2</v>
      </c>
      <c r="N159" t="s">
        <v>238</v>
      </c>
    </row>
    <row r="160" spans="1:14">
      <c r="A160">
        <v>593.88</v>
      </c>
      <c r="B160">
        <v>2</v>
      </c>
      <c r="C160">
        <v>6.2370999999999999</v>
      </c>
      <c r="D160">
        <v>0.16033</v>
      </c>
      <c r="E160">
        <v>92.861000000000004</v>
      </c>
      <c r="F160">
        <v>97.765000000000001</v>
      </c>
      <c r="G160">
        <v>332.89</v>
      </c>
      <c r="H160">
        <v>134.44999999999999</v>
      </c>
      <c r="I160">
        <v>143.16</v>
      </c>
      <c r="J160">
        <v>184.14</v>
      </c>
      <c r="K160">
        <v>0.51848000000000005</v>
      </c>
      <c r="L160">
        <v>1.9582E-5</v>
      </c>
      <c r="M160">
        <v>2.6176999999999999E-2</v>
      </c>
      <c r="N160" t="s">
        <v>238</v>
      </c>
    </row>
    <row r="161" spans="1:14">
      <c r="A161">
        <v>593.88</v>
      </c>
      <c r="B161">
        <v>2.5</v>
      </c>
      <c r="C161">
        <v>7.81</v>
      </c>
      <c r="D161">
        <v>0.12803999999999999</v>
      </c>
      <c r="E161">
        <v>92.832999999999998</v>
      </c>
      <c r="F161">
        <v>97.727999999999994</v>
      </c>
      <c r="G161">
        <v>330.99</v>
      </c>
      <c r="H161">
        <v>134.47999999999999</v>
      </c>
      <c r="I161">
        <v>143.28</v>
      </c>
      <c r="J161">
        <v>183.88</v>
      </c>
      <c r="K161">
        <v>0.51890999999999998</v>
      </c>
      <c r="L161">
        <v>1.9593999999999999E-5</v>
      </c>
      <c r="M161">
        <v>2.6211000000000002E-2</v>
      </c>
      <c r="N161" t="s">
        <v>238</v>
      </c>
    </row>
    <row r="162" spans="1:14">
      <c r="A162">
        <v>593.88</v>
      </c>
      <c r="B162">
        <v>3</v>
      </c>
      <c r="C162">
        <v>9.3884000000000007</v>
      </c>
      <c r="D162">
        <v>0.10650999999999999</v>
      </c>
      <c r="E162">
        <v>92.804000000000002</v>
      </c>
      <c r="F162">
        <v>97.691000000000003</v>
      </c>
      <c r="G162">
        <v>329.43</v>
      </c>
      <c r="H162">
        <v>134.51</v>
      </c>
      <c r="I162">
        <v>143.41</v>
      </c>
      <c r="J162">
        <v>183.62</v>
      </c>
      <c r="K162">
        <v>0.51934000000000002</v>
      </c>
      <c r="L162">
        <v>1.9607E-5</v>
      </c>
      <c r="M162">
        <v>2.6245999999999998E-2</v>
      </c>
      <c r="N162" t="s">
        <v>238</v>
      </c>
    </row>
    <row r="163" spans="1:14">
      <c r="A163">
        <v>593.88</v>
      </c>
      <c r="B163">
        <v>3.5</v>
      </c>
      <c r="C163">
        <v>10.972</v>
      </c>
      <c r="D163">
        <v>9.1137999999999997E-2</v>
      </c>
      <c r="E163">
        <v>92.775000000000006</v>
      </c>
      <c r="F163">
        <v>97.653999999999996</v>
      </c>
      <c r="G163">
        <v>328.1</v>
      </c>
      <c r="H163">
        <v>134.53</v>
      </c>
      <c r="I163">
        <v>143.54</v>
      </c>
      <c r="J163">
        <v>183.36</v>
      </c>
      <c r="K163">
        <v>0.51976999999999995</v>
      </c>
      <c r="L163">
        <v>1.9619999999999998E-5</v>
      </c>
      <c r="M163">
        <v>2.6280000000000001E-2</v>
      </c>
      <c r="N163" t="s">
        <v>238</v>
      </c>
    </row>
    <row r="164" spans="1:14">
      <c r="A164">
        <v>593.88</v>
      </c>
      <c r="B164">
        <v>4</v>
      </c>
      <c r="C164">
        <v>12.561999999999999</v>
      </c>
      <c r="D164">
        <v>7.9605999999999996E-2</v>
      </c>
      <c r="E164">
        <v>92.747</v>
      </c>
      <c r="F164">
        <v>97.616</v>
      </c>
      <c r="G164">
        <v>326.94</v>
      </c>
      <c r="H164">
        <v>134.56</v>
      </c>
      <c r="I164">
        <v>143.66999999999999</v>
      </c>
      <c r="J164">
        <v>183.1</v>
      </c>
      <c r="K164">
        <v>0.5202</v>
      </c>
      <c r="L164">
        <v>1.9633999999999999E-5</v>
      </c>
      <c r="M164">
        <v>2.6314000000000001E-2</v>
      </c>
      <c r="N164" t="s">
        <v>238</v>
      </c>
    </row>
    <row r="165" spans="1:14">
      <c r="A165">
        <v>593.88</v>
      </c>
      <c r="B165">
        <v>4.5</v>
      </c>
      <c r="C165">
        <v>14.157</v>
      </c>
      <c r="D165">
        <v>7.0636000000000004E-2</v>
      </c>
      <c r="E165">
        <v>92.718000000000004</v>
      </c>
      <c r="F165">
        <v>97.578999999999994</v>
      </c>
      <c r="G165">
        <v>325.91000000000003</v>
      </c>
      <c r="H165">
        <v>134.59</v>
      </c>
      <c r="I165">
        <v>143.80000000000001</v>
      </c>
      <c r="J165">
        <v>182.83</v>
      </c>
      <c r="K165">
        <v>0.52063000000000004</v>
      </c>
      <c r="L165">
        <v>1.9649000000000001E-5</v>
      </c>
      <c r="M165">
        <v>2.6349000000000001E-2</v>
      </c>
      <c r="N165" t="s">
        <v>238</v>
      </c>
    </row>
    <row r="166" spans="1:14">
      <c r="A166">
        <v>593.88</v>
      </c>
      <c r="B166">
        <v>5</v>
      </c>
      <c r="C166">
        <v>15.757999999999999</v>
      </c>
      <c r="D166">
        <v>6.3459000000000002E-2</v>
      </c>
      <c r="E166">
        <v>92.688999999999993</v>
      </c>
      <c r="F166">
        <v>97.540999999999997</v>
      </c>
      <c r="G166">
        <v>324.98</v>
      </c>
      <c r="H166">
        <v>134.61000000000001</v>
      </c>
      <c r="I166">
        <v>143.93</v>
      </c>
      <c r="J166">
        <v>182.57</v>
      </c>
      <c r="K166">
        <v>0.52105999999999997</v>
      </c>
      <c r="L166">
        <v>1.9664E-5</v>
      </c>
      <c r="M166">
        <v>2.6383E-2</v>
      </c>
      <c r="N166" t="s">
        <v>238</v>
      </c>
    </row>
    <row r="167" spans="1:14">
      <c r="A167">
        <v>593.88</v>
      </c>
      <c r="B167">
        <v>5.5</v>
      </c>
      <c r="C167">
        <v>17.364999999999998</v>
      </c>
      <c r="D167">
        <v>5.7586999999999999E-2</v>
      </c>
      <c r="E167">
        <v>92.66</v>
      </c>
      <c r="F167">
        <v>97.504000000000005</v>
      </c>
      <c r="G167">
        <v>324.14</v>
      </c>
      <c r="H167">
        <v>134.63999999999999</v>
      </c>
      <c r="I167">
        <v>144.06</v>
      </c>
      <c r="J167">
        <v>182.31</v>
      </c>
      <c r="K167">
        <v>0.52149000000000001</v>
      </c>
      <c r="L167">
        <v>1.9680000000000001E-5</v>
      </c>
      <c r="M167">
        <v>2.6418000000000001E-2</v>
      </c>
      <c r="N167" t="s">
        <v>238</v>
      </c>
    </row>
    <row r="168" spans="1:14">
      <c r="A168">
        <v>593.88</v>
      </c>
      <c r="B168">
        <v>6</v>
      </c>
      <c r="C168">
        <v>18.978000000000002</v>
      </c>
      <c r="D168">
        <v>5.2693999999999998E-2</v>
      </c>
      <c r="E168">
        <v>92.631</v>
      </c>
      <c r="F168">
        <v>97.465999999999994</v>
      </c>
      <c r="G168">
        <v>323.37</v>
      </c>
      <c r="H168">
        <v>134.66</v>
      </c>
      <c r="I168">
        <v>144.19</v>
      </c>
      <c r="J168">
        <v>182.04</v>
      </c>
      <c r="K168">
        <v>0.52192000000000005</v>
      </c>
      <c r="L168">
        <v>1.9695999999999999E-5</v>
      </c>
      <c r="M168">
        <v>2.6453000000000001E-2</v>
      </c>
      <c r="N168" t="s">
        <v>238</v>
      </c>
    </row>
    <row r="169" spans="1:14">
      <c r="A169">
        <v>593.88</v>
      </c>
      <c r="B169">
        <v>6.5</v>
      </c>
      <c r="C169">
        <v>20.596</v>
      </c>
      <c r="D169">
        <v>4.8552999999999999E-2</v>
      </c>
      <c r="E169">
        <v>92.602000000000004</v>
      </c>
      <c r="F169">
        <v>97.429000000000002</v>
      </c>
      <c r="G169">
        <v>322.66000000000003</v>
      </c>
      <c r="H169">
        <v>134.69</v>
      </c>
      <c r="I169">
        <v>144.33000000000001</v>
      </c>
      <c r="J169">
        <v>181.78</v>
      </c>
      <c r="K169">
        <v>0.52234999999999998</v>
      </c>
      <c r="L169">
        <v>1.9712999999999999E-5</v>
      </c>
      <c r="M169">
        <v>2.6488000000000001E-2</v>
      </c>
      <c r="N169" t="s">
        <v>238</v>
      </c>
    </row>
    <row r="170" spans="1:14">
      <c r="A170">
        <v>593.88</v>
      </c>
      <c r="B170">
        <v>7</v>
      </c>
      <c r="C170">
        <v>22.22</v>
      </c>
      <c r="D170">
        <v>4.5004000000000002E-2</v>
      </c>
      <c r="E170">
        <v>92.572999999999993</v>
      </c>
      <c r="F170">
        <v>97.391000000000005</v>
      </c>
      <c r="G170">
        <v>321.99</v>
      </c>
      <c r="H170">
        <v>134.72</v>
      </c>
      <c r="I170">
        <v>144.46</v>
      </c>
      <c r="J170">
        <v>181.51</v>
      </c>
      <c r="K170">
        <v>0.52278000000000002</v>
      </c>
      <c r="L170">
        <v>1.9731000000000001E-5</v>
      </c>
      <c r="M170">
        <v>2.6523000000000001E-2</v>
      </c>
      <c r="N170" t="s">
        <v>238</v>
      </c>
    </row>
    <row r="171" spans="1:14">
      <c r="A171">
        <v>593.88</v>
      </c>
      <c r="B171">
        <v>7.5</v>
      </c>
      <c r="C171">
        <v>23.850999999999999</v>
      </c>
      <c r="D171">
        <v>4.1926999999999999E-2</v>
      </c>
      <c r="E171">
        <v>92.543999999999997</v>
      </c>
      <c r="F171">
        <v>97.352999999999994</v>
      </c>
      <c r="G171">
        <v>321.37</v>
      </c>
      <c r="H171">
        <v>134.74</v>
      </c>
      <c r="I171">
        <v>144.6</v>
      </c>
      <c r="J171">
        <v>181.25</v>
      </c>
      <c r="K171">
        <v>0.5232</v>
      </c>
      <c r="L171">
        <v>1.9749999999999999E-5</v>
      </c>
      <c r="M171">
        <v>2.6557999999999998E-2</v>
      </c>
      <c r="N171" t="s">
        <v>238</v>
      </c>
    </row>
    <row r="172" spans="1:14">
      <c r="A172">
        <v>593.88</v>
      </c>
      <c r="B172">
        <v>8</v>
      </c>
      <c r="C172">
        <v>25.486999999999998</v>
      </c>
      <c r="D172">
        <v>3.9236E-2</v>
      </c>
      <c r="E172">
        <v>92.515000000000001</v>
      </c>
      <c r="F172">
        <v>97.314999999999998</v>
      </c>
      <c r="G172">
        <v>320.77999999999997</v>
      </c>
      <c r="H172">
        <v>134.77000000000001</v>
      </c>
      <c r="I172">
        <v>144.72999999999999</v>
      </c>
      <c r="J172">
        <v>180.98</v>
      </c>
      <c r="K172">
        <v>0.52363000000000004</v>
      </c>
      <c r="L172">
        <v>1.9769E-5</v>
      </c>
      <c r="M172">
        <v>2.6592999999999999E-2</v>
      </c>
      <c r="N172" t="s">
        <v>238</v>
      </c>
    </row>
    <row r="173" spans="1:14">
      <c r="A173">
        <v>593.88</v>
      </c>
      <c r="B173">
        <v>8.5</v>
      </c>
      <c r="C173">
        <v>27.13</v>
      </c>
      <c r="D173">
        <v>3.6859999999999997E-2</v>
      </c>
      <c r="E173">
        <v>92.486000000000004</v>
      </c>
      <c r="F173">
        <v>97.277000000000001</v>
      </c>
      <c r="G173">
        <v>320.23</v>
      </c>
      <c r="H173">
        <v>134.80000000000001</v>
      </c>
      <c r="I173">
        <v>144.87</v>
      </c>
      <c r="J173">
        <v>180.71</v>
      </c>
      <c r="K173">
        <v>0.52405999999999997</v>
      </c>
      <c r="L173">
        <v>1.9788000000000001E-5</v>
      </c>
      <c r="M173">
        <v>2.6627999999999999E-2</v>
      </c>
      <c r="N173" t="s">
        <v>238</v>
      </c>
    </row>
    <row r="174" spans="1:14">
      <c r="A174">
        <v>593.88</v>
      </c>
      <c r="B174">
        <v>9</v>
      </c>
      <c r="C174">
        <v>28.777999999999999</v>
      </c>
      <c r="D174">
        <v>3.4749000000000002E-2</v>
      </c>
      <c r="E174">
        <v>92.456999999999994</v>
      </c>
      <c r="F174">
        <v>97.239000000000004</v>
      </c>
      <c r="G174">
        <v>319.7</v>
      </c>
      <c r="H174">
        <v>134.82</v>
      </c>
      <c r="I174">
        <v>145.01</v>
      </c>
      <c r="J174">
        <v>180.44</v>
      </c>
      <c r="K174">
        <v>0.52447999999999995</v>
      </c>
      <c r="L174">
        <v>1.9809E-5</v>
      </c>
      <c r="M174">
        <v>2.6664E-2</v>
      </c>
      <c r="N174" t="s">
        <v>238</v>
      </c>
    </row>
    <row r="175" spans="1:14">
      <c r="A175">
        <v>593.88</v>
      </c>
      <c r="B175">
        <v>9.5</v>
      </c>
      <c r="C175">
        <v>30.433</v>
      </c>
      <c r="D175">
        <v>3.2858999999999999E-2</v>
      </c>
      <c r="E175">
        <v>92.427000000000007</v>
      </c>
      <c r="F175">
        <v>97.200999999999993</v>
      </c>
      <c r="G175">
        <v>319.2</v>
      </c>
      <c r="H175">
        <v>134.85</v>
      </c>
      <c r="I175">
        <v>145.15</v>
      </c>
      <c r="J175">
        <v>180.17</v>
      </c>
      <c r="K175">
        <v>0.52490000000000003</v>
      </c>
      <c r="L175">
        <v>1.9830000000000002E-5</v>
      </c>
      <c r="M175">
        <v>2.6699000000000001E-2</v>
      </c>
      <c r="N175" t="s">
        <v>238</v>
      </c>
    </row>
    <row r="176" spans="1:14">
      <c r="A176">
        <v>593.88</v>
      </c>
      <c r="B176">
        <v>10</v>
      </c>
      <c r="C176">
        <v>32.094000000000001</v>
      </c>
      <c r="D176">
        <v>3.1158999999999999E-2</v>
      </c>
      <c r="E176">
        <v>92.397999999999996</v>
      </c>
      <c r="F176">
        <v>97.162999999999997</v>
      </c>
      <c r="G176">
        <v>318.73</v>
      </c>
      <c r="H176">
        <v>134.87</v>
      </c>
      <c r="I176">
        <v>145.29</v>
      </c>
      <c r="J176">
        <v>179.9</v>
      </c>
      <c r="K176">
        <v>0.52532000000000001</v>
      </c>
      <c r="L176">
        <v>1.9851999999999999E-5</v>
      </c>
      <c r="M176">
        <v>2.6734999999999998E-2</v>
      </c>
      <c r="N176" t="s">
        <v>238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3087A-0288-44D7-AC51-7C654D635E55}">
  <dimension ref="A1:N176"/>
  <sheetViews>
    <sheetView workbookViewId="0"/>
  </sheetViews>
  <sheetFormatPr defaultRowHeight="15"/>
  <sheetData>
    <row r="1" spans="1:14">
      <c r="A1" t="s">
        <v>223</v>
      </c>
      <c r="B1" t="s">
        <v>224</v>
      </c>
      <c r="C1" t="s">
        <v>225</v>
      </c>
      <c r="D1" t="s">
        <v>226</v>
      </c>
      <c r="E1" t="s">
        <v>227</v>
      </c>
      <c r="F1" t="s">
        <v>228</v>
      </c>
      <c r="G1" t="s">
        <v>229</v>
      </c>
      <c r="H1" t="s">
        <v>230</v>
      </c>
      <c r="I1" t="s">
        <v>231</v>
      </c>
      <c r="J1" t="s">
        <v>232</v>
      </c>
      <c r="K1" t="s">
        <v>233</v>
      </c>
      <c r="L1" t="s">
        <v>234</v>
      </c>
      <c r="M1" t="s">
        <v>235</v>
      </c>
      <c r="N1" t="s">
        <v>236</v>
      </c>
    </row>
    <row r="2" spans="1:14">
      <c r="A2">
        <v>175.82</v>
      </c>
      <c r="B2">
        <v>1</v>
      </c>
      <c r="C2">
        <v>1687.2</v>
      </c>
      <c r="D2">
        <v>5.9270999999999998E-4</v>
      </c>
      <c r="E2">
        <v>13.364000000000001</v>
      </c>
      <c r="F2">
        <v>13.372999999999999</v>
      </c>
      <c r="G2">
        <v>75.234999999999999</v>
      </c>
      <c r="H2">
        <v>83.55</v>
      </c>
      <c r="I2">
        <v>123.96</v>
      </c>
      <c r="J2">
        <v>641.92999999999995</v>
      </c>
      <c r="K2">
        <v>-3.7581999999999997E-2</v>
      </c>
      <c r="L2">
        <v>5.6565999999999995E-4</v>
      </c>
      <c r="M2">
        <v>8.5421999999999998E-2</v>
      </c>
      <c r="N2" t="s">
        <v>237</v>
      </c>
    </row>
    <row r="3" spans="1:14">
      <c r="A3">
        <v>175.82</v>
      </c>
      <c r="B3">
        <v>1.5</v>
      </c>
      <c r="C3">
        <v>1687.4</v>
      </c>
      <c r="D3">
        <v>5.9263999999999996E-4</v>
      </c>
      <c r="E3">
        <v>13.363</v>
      </c>
      <c r="F3">
        <v>13.375</v>
      </c>
      <c r="G3">
        <v>75.224999999999994</v>
      </c>
      <c r="H3">
        <v>83.552999999999997</v>
      </c>
      <c r="I3">
        <v>123.94</v>
      </c>
      <c r="J3">
        <v>642.20000000000005</v>
      </c>
      <c r="K3">
        <v>-3.7601999999999997E-2</v>
      </c>
      <c r="L3">
        <v>5.6603000000000003E-4</v>
      </c>
      <c r="M3">
        <v>8.5445999999999994E-2</v>
      </c>
      <c r="N3" t="s">
        <v>237</v>
      </c>
    </row>
    <row r="4" spans="1:14">
      <c r="A4">
        <v>175.82</v>
      </c>
      <c r="B4">
        <v>2</v>
      </c>
      <c r="C4">
        <v>1687.5</v>
      </c>
      <c r="D4">
        <v>5.9257999999999999E-4</v>
      </c>
      <c r="E4">
        <v>13.361000000000001</v>
      </c>
      <c r="F4">
        <v>13.377000000000001</v>
      </c>
      <c r="G4">
        <v>75.215000000000003</v>
      </c>
      <c r="H4">
        <v>83.555999999999997</v>
      </c>
      <c r="I4">
        <v>123.93</v>
      </c>
      <c r="J4">
        <v>642.47</v>
      </c>
      <c r="K4">
        <v>-3.7622000000000003E-2</v>
      </c>
      <c r="L4">
        <v>5.664E-4</v>
      </c>
      <c r="M4">
        <v>8.5470000000000004E-2</v>
      </c>
      <c r="N4" t="s">
        <v>237</v>
      </c>
    </row>
    <row r="5" spans="1:14">
      <c r="A5">
        <v>175.82</v>
      </c>
      <c r="B5">
        <v>2.5</v>
      </c>
      <c r="C5">
        <v>1687.7</v>
      </c>
      <c r="D5">
        <v>5.9252000000000003E-4</v>
      </c>
      <c r="E5">
        <v>13.359</v>
      </c>
      <c r="F5">
        <v>13.38</v>
      </c>
      <c r="G5">
        <v>75.204999999999998</v>
      </c>
      <c r="H5">
        <v>83.558999999999997</v>
      </c>
      <c r="I5">
        <v>123.92</v>
      </c>
      <c r="J5">
        <v>642.74</v>
      </c>
      <c r="K5">
        <v>-3.7642000000000002E-2</v>
      </c>
      <c r="L5">
        <v>5.6676999999999997E-4</v>
      </c>
      <c r="M5">
        <v>8.5494000000000001E-2</v>
      </c>
      <c r="N5" t="s">
        <v>237</v>
      </c>
    </row>
    <row r="6" spans="1:14">
      <c r="A6">
        <v>175.82</v>
      </c>
      <c r="B6">
        <v>3</v>
      </c>
      <c r="C6">
        <v>1687.9</v>
      </c>
      <c r="D6">
        <v>5.9245000000000001E-4</v>
      </c>
      <c r="E6">
        <v>13.356999999999999</v>
      </c>
      <c r="F6">
        <v>13.382</v>
      </c>
      <c r="G6">
        <v>75.194999999999993</v>
      </c>
      <c r="H6">
        <v>83.561999999999998</v>
      </c>
      <c r="I6">
        <v>123.9</v>
      </c>
      <c r="J6">
        <v>643.01</v>
      </c>
      <c r="K6">
        <v>-3.7663000000000002E-2</v>
      </c>
      <c r="L6">
        <v>5.6714000000000005E-4</v>
      </c>
      <c r="M6">
        <v>8.5516999999999996E-2</v>
      </c>
      <c r="N6" t="s">
        <v>237</v>
      </c>
    </row>
    <row r="7" spans="1:14">
      <c r="A7">
        <v>175.82</v>
      </c>
      <c r="B7">
        <v>3.5</v>
      </c>
      <c r="C7">
        <v>1688.1</v>
      </c>
      <c r="D7">
        <v>5.9239000000000004E-4</v>
      </c>
      <c r="E7">
        <v>13.356</v>
      </c>
      <c r="F7">
        <v>13.384</v>
      </c>
      <c r="G7">
        <v>75.185000000000002</v>
      </c>
      <c r="H7">
        <v>83.564999999999998</v>
      </c>
      <c r="I7">
        <v>123.89</v>
      </c>
      <c r="J7">
        <v>643.28</v>
      </c>
      <c r="K7">
        <v>-3.7683000000000001E-2</v>
      </c>
      <c r="L7">
        <v>5.6751000000000002E-4</v>
      </c>
      <c r="M7">
        <v>8.5541000000000006E-2</v>
      </c>
      <c r="N7" t="s">
        <v>237</v>
      </c>
    </row>
    <row r="8" spans="1:14">
      <c r="A8">
        <v>175.82</v>
      </c>
      <c r="B8">
        <v>4</v>
      </c>
      <c r="C8">
        <v>1688.3</v>
      </c>
      <c r="D8">
        <v>5.9232999999999996E-4</v>
      </c>
      <c r="E8">
        <v>13.353999999999999</v>
      </c>
      <c r="F8">
        <v>13.387</v>
      </c>
      <c r="G8">
        <v>75.174999999999997</v>
      </c>
      <c r="H8">
        <v>83.567999999999998</v>
      </c>
      <c r="I8">
        <v>123.87</v>
      </c>
      <c r="J8">
        <v>643.54999999999995</v>
      </c>
      <c r="K8">
        <v>-3.7703E-2</v>
      </c>
      <c r="L8">
        <v>5.6787999999999999E-4</v>
      </c>
      <c r="M8">
        <v>8.5565000000000002E-2</v>
      </c>
      <c r="N8" t="s">
        <v>237</v>
      </c>
    </row>
    <row r="9" spans="1:14">
      <c r="A9">
        <v>175.82</v>
      </c>
      <c r="B9">
        <v>4.5</v>
      </c>
      <c r="C9">
        <v>1688.4</v>
      </c>
      <c r="D9">
        <v>5.9226999999999999E-4</v>
      </c>
      <c r="E9">
        <v>13.352</v>
      </c>
      <c r="F9">
        <v>13.388999999999999</v>
      </c>
      <c r="G9">
        <v>75.165000000000006</v>
      </c>
      <c r="H9">
        <v>83.570999999999998</v>
      </c>
      <c r="I9">
        <v>123.86</v>
      </c>
      <c r="J9">
        <v>643.80999999999995</v>
      </c>
      <c r="K9">
        <v>-3.7723E-2</v>
      </c>
      <c r="L9">
        <v>5.6824999999999996E-4</v>
      </c>
      <c r="M9">
        <v>8.5587999999999997E-2</v>
      </c>
      <c r="N9" t="s">
        <v>237</v>
      </c>
    </row>
    <row r="10" spans="1:14">
      <c r="A10">
        <v>175.82</v>
      </c>
      <c r="B10">
        <v>5</v>
      </c>
      <c r="C10">
        <v>1688.6</v>
      </c>
      <c r="D10">
        <v>5.9219999999999997E-4</v>
      </c>
      <c r="E10">
        <v>13.35</v>
      </c>
      <c r="F10">
        <v>13.391</v>
      </c>
      <c r="G10">
        <v>75.156000000000006</v>
      </c>
      <c r="H10">
        <v>83.573999999999998</v>
      </c>
      <c r="I10">
        <v>123.85</v>
      </c>
      <c r="J10">
        <v>644.08000000000004</v>
      </c>
      <c r="K10">
        <v>-3.7742999999999999E-2</v>
      </c>
      <c r="L10">
        <v>5.6862000000000004E-4</v>
      </c>
      <c r="M10">
        <v>8.5611999999999994E-2</v>
      </c>
      <c r="N10" t="s">
        <v>237</v>
      </c>
    </row>
    <row r="11" spans="1:14">
      <c r="A11">
        <v>175.82</v>
      </c>
      <c r="B11">
        <v>5.5</v>
      </c>
      <c r="C11">
        <v>1688.8</v>
      </c>
      <c r="D11">
        <v>5.9214000000000001E-4</v>
      </c>
      <c r="E11">
        <v>13.349</v>
      </c>
      <c r="F11">
        <v>13.394</v>
      </c>
      <c r="G11">
        <v>75.146000000000001</v>
      </c>
      <c r="H11">
        <v>83.578000000000003</v>
      </c>
      <c r="I11">
        <v>123.83</v>
      </c>
      <c r="J11">
        <v>644.35</v>
      </c>
      <c r="K11">
        <v>-3.7762999999999998E-2</v>
      </c>
      <c r="L11">
        <v>5.6897999999999996E-4</v>
      </c>
      <c r="M11">
        <v>8.5636000000000004E-2</v>
      </c>
      <c r="N11" t="s">
        <v>237</v>
      </c>
    </row>
    <row r="12" spans="1:14">
      <c r="A12">
        <v>175.82</v>
      </c>
      <c r="B12">
        <v>6</v>
      </c>
      <c r="C12">
        <v>1689</v>
      </c>
      <c r="D12">
        <v>5.9208000000000004E-4</v>
      </c>
      <c r="E12">
        <v>13.347</v>
      </c>
      <c r="F12">
        <v>13.396000000000001</v>
      </c>
      <c r="G12">
        <v>75.135999999999996</v>
      </c>
      <c r="H12">
        <v>83.581000000000003</v>
      </c>
      <c r="I12">
        <v>123.82</v>
      </c>
      <c r="J12">
        <v>644.62</v>
      </c>
      <c r="K12">
        <v>-3.7782999999999997E-2</v>
      </c>
      <c r="L12">
        <v>5.6935000000000004E-4</v>
      </c>
      <c r="M12">
        <v>8.566E-2</v>
      </c>
      <c r="N12" t="s">
        <v>237</v>
      </c>
    </row>
    <row r="13" spans="1:14">
      <c r="A13">
        <v>175.82</v>
      </c>
      <c r="B13">
        <v>6.5</v>
      </c>
      <c r="C13">
        <v>1689.1</v>
      </c>
      <c r="D13">
        <v>5.9201999999999996E-4</v>
      </c>
      <c r="E13">
        <v>13.345000000000001</v>
      </c>
      <c r="F13">
        <v>13.398</v>
      </c>
      <c r="G13">
        <v>75.126000000000005</v>
      </c>
      <c r="H13">
        <v>83.584000000000003</v>
      </c>
      <c r="I13">
        <v>123.8</v>
      </c>
      <c r="J13">
        <v>644.89</v>
      </c>
      <c r="K13">
        <v>-3.7802000000000002E-2</v>
      </c>
      <c r="L13">
        <v>5.6972000000000001E-4</v>
      </c>
      <c r="M13">
        <v>8.5682999999999995E-2</v>
      </c>
      <c r="N13" t="s">
        <v>237</v>
      </c>
    </row>
    <row r="14" spans="1:14">
      <c r="A14">
        <v>175.82</v>
      </c>
      <c r="B14">
        <v>7</v>
      </c>
      <c r="C14">
        <v>1689.3</v>
      </c>
      <c r="D14">
        <v>5.9195000000000005E-4</v>
      </c>
      <c r="E14">
        <v>13.343</v>
      </c>
      <c r="F14">
        <v>13.401</v>
      </c>
      <c r="G14">
        <v>75.116</v>
      </c>
      <c r="H14">
        <v>83.587000000000003</v>
      </c>
      <c r="I14">
        <v>123.79</v>
      </c>
      <c r="J14">
        <v>645.15</v>
      </c>
      <c r="K14">
        <v>-3.7822000000000001E-2</v>
      </c>
      <c r="L14">
        <v>5.7008999999999998E-4</v>
      </c>
      <c r="M14">
        <v>8.5707000000000005E-2</v>
      </c>
      <c r="N14" t="s">
        <v>237</v>
      </c>
    </row>
    <row r="15" spans="1:14">
      <c r="A15">
        <v>175.82</v>
      </c>
      <c r="B15">
        <v>7.5</v>
      </c>
      <c r="C15">
        <v>1689.5</v>
      </c>
      <c r="D15">
        <v>5.9188999999999997E-4</v>
      </c>
      <c r="E15">
        <v>13.342000000000001</v>
      </c>
      <c r="F15">
        <v>13.403</v>
      </c>
      <c r="G15">
        <v>75.105999999999995</v>
      </c>
      <c r="H15">
        <v>83.59</v>
      </c>
      <c r="I15">
        <v>123.78</v>
      </c>
      <c r="J15">
        <v>645.41999999999996</v>
      </c>
      <c r="K15">
        <v>-3.7842000000000001E-2</v>
      </c>
      <c r="L15">
        <v>5.7045999999999996E-4</v>
      </c>
      <c r="M15">
        <v>8.5730000000000001E-2</v>
      </c>
      <c r="N15" t="s">
        <v>237</v>
      </c>
    </row>
    <row r="16" spans="1:14">
      <c r="A16">
        <v>175.82</v>
      </c>
      <c r="B16">
        <v>8</v>
      </c>
      <c r="C16">
        <v>1689.7</v>
      </c>
      <c r="D16">
        <v>5.9183E-4</v>
      </c>
      <c r="E16">
        <v>13.34</v>
      </c>
      <c r="F16">
        <v>13.404999999999999</v>
      </c>
      <c r="G16">
        <v>75.096000000000004</v>
      </c>
      <c r="H16">
        <v>83.593000000000004</v>
      </c>
      <c r="I16">
        <v>123.76</v>
      </c>
      <c r="J16">
        <v>645.69000000000005</v>
      </c>
      <c r="K16">
        <v>-3.7862E-2</v>
      </c>
      <c r="L16">
        <v>5.7083000000000004E-4</v>
      </c>
      <c r="M16">
        <v>8.5753999999999997E-2</v>
      </c>
      <c r="N16" t="s">
        <v>237</v>
      </c>
    </row>
    <row r="17" spans="1:14">
      <c r="A17">
        <v>175.82</v>
      </c>
      <c r="B17">
        <v>8.5</v>
      </c>
      <c r="C17">
        <v>1689.9</v>
      </c>
      <c r="D17">
        <v>5.9177000000000003E-4</v>
      </c>
      <c r="E17">
        <v>13.337999999999999</v>
      </c>
      <c r="F17">
        <v>13.407999999999999</v>
      </c>
      <c r="G17">
        <v>75.085999999999999</v>
      </c>
      <c r="H17">
        <v>83.596000000000004</v>
      </c>
      <c r="I17">
        <v>123.75</v>
      </c>
      <c r="J17">
        <v>645.95000000000005</v>
      </c>
      <c r="K17">
        <v>-3.7880999999999998E-2</v>
      </c>
      <c r="L17">
        <v>5.7120000000000001E-4</v>
      </c>
      <c r="M17">
        <v>8.5777999999999993E-2</v>
      </c>
      <c r="N17" t="s">
        <v>237</v>
      </c>
    </row>
    <row r="18" spans="1:14">
      <c r="A18">
        <v>175.82</v>
      </c>
      <c r="B18">
        <v>9</v>
      </c>
      <c r="C18">
        <v>1690</v>
      </c>
      <c r="D18">
        <v>5.9170999999999996E-4</v>
      </c>
      <c r="E18">
        <v>13.336</v>
      </c>
      <c r="F18">
        <v>13.41</v>
      </c>
      <c r="G18">
        <v>75.075999999999993</v>
      </c>
      <c r="H18">
        <v>83.599000000000004</v>
      </c>
      <c r="I18">
        <v>123.74</v>
      </c>
      <c r="J18">
        <v>646.22</v>
      </c>
      <c r="K18">
        <v>-3.7900999999999997E-2</v>
      </c>
      <c r="L18">
        <v>5.7156999999999998E-4</v>
      </c>
      <c r="M18">
        <v>8.5801000000000002E-2</v>
      </c>
      <c r="N18" t="s">
        <v>237</v>
      </c>
    </row>
    <row r="19" spans="1:14">
      <c r="A19">
        <v>175.82</v>
      </c>
      <c r="B19">
        <v>9.5</v>
      </c>
      <c r="C19">
        <v>1690.2</v>
      </c>
      <c r="D19">
        <v>5.9164000000000005E-4</v>
      </c>
      <c r="E19">
        <v>13.335000000000001</v>
      </c>
      <c r="F19">
        <v>13.412000000000001</v>
      </c>
      <c r="G19">
        <v>75.066000000000003</v>
      </c>
      <c r="H19">
        <v>83.602000000000004</v>
      </c>
      <c r="I19">
        <v>123.72</v>
      </c>
      <c r="J19">
        <v>646.49</v>
      </c>
      <c r="K19">
        <v>-3.7920000000000002E-2</v>
      </c>
      <c r="L19">
        <v>5.7193999999999995E-4</v>
      </c>
      <c r="M19">
        <v>8.5824999999999999E-2</v>
      </c>
      <c r="N19" t="s">
        <v>237</v>
      </c>
    </row>
    <row r="20" spans="1:14">
      <c r="A20">
        <v>175.82</v>
      </c>
      <c r="B20">
        <v>10</v>
      </c>
      <c r="C20">
        <v>1690.4</v>
      </c>
      <c r="D20">
        <v>5.9157999999999997E-4</v>
      </c>
      <c r="E20">
        <v>13.333</v>
      </c>
      <c r="F20">
        <v>13.414999999999999</v>
      </c>
      <c r="G20">
        <v>75.055999999999997</v>
      </c>
      <c r="H20">
        <v>83.605000000000004</v>
      </c>
      <c r="I20">
        <v>123.71</v>
      </c>
      <c r="J20">
        <v>646.75</v>
      </c>
      <c r="K20">
        <v>-3.7940000000000002E-2</v>
      </c>
      <c r="L20">
        <v>5.7231000000000003E-4</v>
      </c>
      <c r="M20">
        <v>8.5847999999999994E-2</v>
      </c>
      <c r="N20" t="s">
        <v>237</v>
      </c>
    </row>
    <row r="21" spans="1:14">
      <c r="A21">
        <v>205.12</v>
      </c>
      <c r="B21">
        <v>1</v>
      </c>
      <c r="C21">
        <v>8.4049999999999994</v>
      </c>
      <c r="D21">
        <v>0.11898</v>
      </c>
      <c r="E21">
        <v>31.181999999999999</v>
      </c>
      <c r="F21">
        <v>32.823999999999998</v>
      </c>
      <c r="G21">
        <v>175.6</v>
      </c>
      <c r="H21">
        <v>76.733000000000004</v>
      </c>
      <c r="I21">
        <v>86.665999999999997</v>
      </c>
      <c r="J21">
        <v>113.66</v>
      </c>
      <c r="K21">
        <v>2.5785</v>
      </c>
      <c r="L21">
        <v>9.5119999999999997E-6</v>
      </c>
      <c r="M21">
        <v>6.2512000000000002E-3</v>
      </c>
      <c r="N21" t="s">
        <v>238</v>
      </c>
    </row>
    <row r="22" spans="1:14">
      <c r="A22">
        <v>205.12</v>
      </c>
      <c r="B22">
        <v>1.5</v>
      </c>
      <c r="C22">
        <v>12.872</v>
      </c>
      <c r="D22">
        <v>7.7687999999999993E-2</v>
      </c>
      <c r="E22">
        <v>31.100999999999999</v>
      </c>
      <c r="F22">
        <v>32.709000000000003</v>
      </c>
      <c r="G22">
        <v>171.83</v>
      </c>
      <c r="H22">
        <v>77.412000000000006</v>
      </c>
      <c r="I22">
        <v>88.358999999999995</v>
      </c>
      <c r="J22">
        <v>111.79</v>
      </c>
      <c r="K22">
        <v>2.6581999999999999</v>
      </c>
      <c r="L22">
        <v>9.4667000000000004E-6</v>
      </c>
      <c r="M22">
        <v>6.2871999999999997E-3</v>
      </c>
      <c r="N22" t="s">
        <v>238</v>
      </c>
    </row>
    <row r="23" spans="1:14">
      <c r="A23">
        <v>205.12</v>
      </c>
      <c r="B23">
        <v>1.6881999999999999</v>
      </c>
      <c r="C23">
        <v>14.606</v>
      </c>
      <c r="D23">
        <v>6.8465999999999999E-2</v>
      </c>
      <c r="E23">
        <v>31.068999999999999</v>
      </c>
      <c r="F23">
        <v>32.664999999999999</v>
      </c>
      <c r="G23">
        <v>170.69</v>
      </c>
      <c r="H23">
        <v>77.688000000000002</v>
      </c>
      <c r="I23">
        <v>89.064999999999998</v>
      </c>
      <c r="J23">
        <v>111.05</v>
      </c>
      <c r="K23">
        <v>2.6920999999999999</v>
      </c>
      <c r="L23">
        <v>9.4499999999999993E-6</v>
      </c>
      <c r="M23">
        <v>6.3032000000000001E-3</v>
      </c>
      <c r="N23" t="s">
        <v>238</v>
      </c>
    </row>
    <row r="24" spans="1:14">
      <c r="A24">
        <v>205.12</v>
      </c>
      <c r="B24">
        <v>1.6881999999999999</v>
      </c>
      <c r="C24">
        <v>1559.4</v>
      </c>
      <c r="D24">
        <v>6.4126000000000005E-4</v>
      </c>
      <c r="E24">
        <v>17.126999999999999</v>
      </c>
      <c r="F24">
        <v>17.141999999999999</v>
      </c>
      <c r="G24">
        <v>95.016000000000005</v>
      </c>
      <c r="H24">
        <v>88.600999999999999</v>
      </c>
      <c r="I24">
        <v>133.66</v>
      </c>
      <c r="J24">
        <v>516.97</v>
      </c>
      <c r="K24">
        <v>-2.5507999999999999E-2</v>
      </c>
      <c r="L24">
        <v>3.4027999999999999E-4</v>
      </c>
      <c r="M24">
        <v>7.2483000000000006E-2</v>
      </c>
      <c r="N24" t="s">
        <v>237</v>
      </c>
    </row>
    <row r="25" spans="1:14">
      <c r="A25">
        <v>205.12</v>
      </c>
      <c r="B25">
        <v>2</v>
      </c>
      <c r="C25">
        <v>1559.6</v>
      </c>
      <c r="D25">
        <v>6.4119000000000003E-4</v>
      </c>
      <c r="E25">
        <v>17.126000000000001</v>
      </c>
      <c r="F25">
        <v>17.143000000000001</v>
      </c>
      <c r="G25">
        <v>95.007999999999996</v>
      </c>
      <c r="H25">
        <v>88.602999999999994</v>
      </c>
      <c r="I25">
        <v>133.63999999999999</v>
      </c>
      <c r="J25">
        <v>517.20000000000005</v>
      </c>
      <c r="K25">
        <v>-2.554E-2</v>
      </c>
      <c r="L25">
        <v>3.4045000000000001E-4</v>
      </c>
      <c r="M25">
        <v>7.2501999999999997E-2</v>
      </c>
      <c r="N25" t="s">
        <v>237</v>
      </c>
    </row>
    <row r="26" spans="1:14">
      <c r="A26">
        <v>205.12</v>
      </c>
      <c r="B26">
        <v>2.5</v>
      </c>
      <c r="C26">
        <v>1559.9</v>
      </c>
      <c r="D26">
        <v>6.4106999999999999E-4</v>
      </c>
      <c r="E26">
        <v>17.123000000000001</v>
      </c>
      <c r="F26">
        <v>17.145</v>
      </c>
      <c r="G26">
        <v>94.995000000000005</v>
      </c>
      <c r="H26">
        <v>88.605999999999995</v>
      </c>
      <c r="I26">
        <v>133.6</v>
      </c>
      <c r="J26">
        <v>517.57000000000005</v>
      </c>
      <c r="K26">
        <v>-2.5590999999999999E-2</v>
      </c>
      <c r="L26">
        <v>3.4073000000000003E-4</v>
      </c>
      <c r="M26">
        <v>7.2533E-2</v>
      </c>
      <c r="N26" t="s">
        <v>237</v>
      </c>
    </row>
    <row r="27" spans="1:14">
      <c r="A27">
        <v>205.12</v>
      </c>
      <c r="B27">
        <v>3</v>
      </c>
      <c r="C27">
        <v>1560.2</v>
      </c>
      <c r="D27">
        <v>6.4095000000000005E-4</v>
      </c>
      <c r="E27">
        <v>17.12</v>
      </c>
      <c r="F27">
        <v>17.146999999999998</v>
      </c>
      <c r="G27">
        <v>94.980999999999995</v>
      </c>
      <c r="H27">
        <v>88.608999999999995</v>
      </c>
      <c r="I27">
        <v>133.57</v>
      </c>
      <c r="J27">
        <v>517.95000000000005</v>
      </c>
      <c r="K27">
        <v>-2.5642999999999999E-2</v>
      </c>
      <c r="L27">
        <v>3.4101999999999998E-4</v>
      </c>
      <c r="M27">
        <v>7.2564000000000003E-2</v>
      </c>
      <c r="N27" t="s">
        <v>237</v>
      </c>
    </row>
    <row r="28" spans="1:14">
      <c r="A28">
        <v>205.12</v>
      </c>
      <c r="B28">
        <v>3.5</v>
      </c>
      <c r="C28">
        <v>1560.5</v>
      </c>
      <c r="D28">
        <v>6.4084000000000005E-4</v>
      </c>
      <c r="E28">
        <v>17.117000000000001</v>
      </c>
      <c r="F28">
        <v>17.148</v>
      </c>
      <c r="G28">
        <v>94.968000000000004</v>
      </c>
      <c r="H28">
        <v>88.611000000000004</v>
      </c>
      <c r="I28">
        <v>133.54</v>
      </c>
      <c r="J28">
        <v>518.32000000000005</v>
      </c>
      <c r="K28">
        <v>-2.5694000000000002E-2</v>
      </c>
      <c r="L28">
        <v>3.413E-4</v>
      </c>
      <c r="M28">
        <v>7.2595000000000007E-2</v>
      </c>
      <c r="N28" t="s">
        <v>237</v>
      </c>
    </row>
    <row r="29" spans="1:14">
      <c r="A29">
        <v>205.12</v>
      </c>
      <c r="B29">
        <v>4</v>
      </c>
      <c r="C29">
        <v>1560.7</v>
      </c>
      <c r="D29">
        <v>6.4072E-4</v>
      </c>
      <c r="E29">
        <v>17.114999999999998</v>
      </c>
      <c r="F29">
        <v>17.149999999999999</v>
      </c>
      <c r="G29">
        <v>94.954999999999998</v>
      </c>
      <c r="H29">
        <v>88.614000000000004</v>
      </c>
      <c r="I29">
        <v>133.51</v>
      </c>
      <c r="J29">
        <v>518.67999999999995</v>
      </c>
      <c r="K29">
        <v>-2.5745000000000001E-2</v>
      </c>
      <c r="L29">
        <v>3.4158000000000002E-4</v>
      </c>
      <c r="M29">
        <v>7.2625999999999996E-2</v>
      </c>
      <c r="N29" t="s">
        <v>237</v>
      </c>
    </row>
    <row r="30" spans="1:14">
      <c r="A30">
        <v>205.12</v>
      </c>
      <c r="B30">
        <v>4.5</v>
      </c>
      <c r="C30">
        <v>1561</v>
      </c>
      <c r="D30">
        <v>6.4061000000000001E-4</v>
      </c>
      <c r="E30">
        <v>17.111999999999998</v>
      </c>
      <c r="F30">
        <v>17.152000000000001</v>
      </c>
      <c r="G30">
        <v>94.941999999999993</v>
      </c>
      <c r="H30">
        <v>88.617000000000004</v>
      </c>
      <c r="I30">
        <v>133.47999999999999</v>
      </c>
      <c r="J30">
        <v>519.04999999999995</v>
      </c>
      <c r="K30">
        <v>-2.5794999999999998E-2</v>
      </c>
      <c r="L30">
        <v>3.4185999999999998E-4</v>
      </c>
      <c r="M30">
        <v>7.2655999999999998E-2</v>
      </c>
      <c r="N30" t="s">
        <v>237</v>
      </c>
    </row>
    <row r="31" spans="1:14">
      <c r="A31">
        <v>205.12</v>
      </c>
      <c r="B31">
        <v>5</v>
      </c>
      <c r="C31">
        <v>1561.3</v>
      </c>
      <c r="D31">
        <v>6.4048999999999996E-4</v>
      </c>
      <c r="E31">
        <v>17.109000000000002</v>
      </c>
      <c r="F31">
        <v>17.154</v>
      </c>
      <c r="G31">
        <v>94.929000000000002</v>
      </c>
      <c r="H31">
        <v>88.62</v>
      </c>
      <c r="I31">
        <v>133.44999999999999</v>
      </c>
      <c r="J31">
        <v>519.41999999999996</v>
      </c>
      <c r="K31">
        <v>-2.5846000000000001E-2</v>
      </c>
      <c r="L31">
        <v>3.4214E-4</v>
      </c>
      <c r="M31">
        <v>7.2687000000000002E-2</v>
      </c>
      <c r="N31" t="s">
        <v>237</v>
      </c>
    </row>
    <row r="32" spans="1:14">
      <c r="A32">
        <v>205.12</v>
      </c>
      <c r="B32">
        <v>5.5</v>
      </c>
      <c r="C32">
        <v>1561.6</v>
      </c>
      <c r="D32">
        <v>6.4037999999999996E-4</v>
      </c>
      <c r="E32">
        <v>17.106999999999999</v>
      </c>
      <c r="F32">
        <v>17.155000000000001</v>
      </c>
      <c r="G32">
        <v>94.915000000000006</v>
      </c>
      <c r="H32">
        <v>88.623000000000005</v>
      </c>
      <c r="I32">
        <v>133.41999999999999</v>
      </c>
      <c r="J32">
        <v>519.79</v>
      </c>
      <c r="K32">
        <v>-2.5895999999999999E-2</v>
      </c>
      <c r="L32">
        <v>3.4243000000000001E-4</v>
      </c>
      <c r="M32">
        <v>7.2717000000000004E-2</v>
      </c>
      <c r="N32" t="s">
        <v>237</v>
      </c>
    </row>
    <row r="33" spans="1:14">
      <c r="A33">
        <v>205.12</v>
      </c>
      <c r="B33">
        <v>6</v>
      </c>
      <c r="C33">
        <v>1561.9</v>
      </c>
      <c r="D33">
        <v>6.4026999999999997E-4</v>
      </c>
      <c r="E33">
        <v>17.103999999999999</v>
      </c>
      <c r="F33">
        <v>17.157</v>
      </c>
      <c r="G33">
        <v>94.902000000000001</v>
      </c>
      <c r="H33">
        <v>88.625</v>
      </c>
      <c r="I33">
        <v>133.38999999999999</v>
      </c>
      <c r="J33">
        <v>520.16</v>
      </c>
      <c r="K33">
        <v>-2.5947000000000001E-2</v>
      </c>
      <c r="L33">
        <v>3.4270999999999998E-4</v>
      </c>
      <c r="M33">
        <v>7.2747999999999993E-2</v>
      </c>
      <c r="N33" t="s">
        <v>237</v>
      </c>
    </row>
    <row r="34" spans="1:14">
      <c r="A34">
        <v>205.12</v>
      </c>
      <c r="B34">
        <v>6.5</v>
      </c>
      <c r="C34">
        <v>1562.1</v>
      </c>
      <c r="D34">
        <v>6.4015000000000003E-4</v>
      </c>
      <c r="E34">
        <v>17.100999999999999</v>
      </c>
      <c r="F34">
        <v>17.158999999999999</v>
      </c>
      <c r="G34">
        <v>94.888999999999996</v>
      </c>
      <c r="H34">
        <v>88.628</v>
      </c>
      <c r="I34">
        <v>133.36000000000001</v>
      </c>
      <c r="J34">
        <v>520.52</v>
      </c>
      <c r="K34">
        <v>-2.5995999999999998E-2</v>
      </c>
      <c r="L34">
        <v>3.4298999999999999E-4</v>
      </c>
      <c r="M34">
        <v>7.2777999999999995E-2</v>
      </c>
      <c r="N34" t="s">
        <v>237</v>
      </c>
    </row>
    <row r="35" spans="1:14">
      <c r="A35">
        <v>205.12</v>
      </c>
      <c r="B35">
        <v>7</v>
      </c>
      <c r="C35">
        <v>1562.4</v>
      </c>
      <c r="D35">
        <v>6.4004000000000003E-4</v>
      </c>
      <c r="E35">
        <v>17.099</v>
      </c>
      <c r="F35">
        <v>17.16</v>
      </c>
      <c r="G35">
        <v>94.876000000000005</v>
      </c>
      <c r="H35">
        <v>88.631</v>
      </c>
      <c r="I35">
        <v>133.33000000000001</v>
      </c>
      <c r="J35">
        <v>520.89</v>
      </c>
      <c r="K35">
        <v>-2.6046E-2</v>
      </c>
      <c r="L35">
        <v>3.4327000000000001E-4</v>
      </c>
      <c r="M35">
        <v>7.2808999999999999E-2</v>
      </c>
      <c r="N35" t="s">
        <v>237</v>
      </c>
    </row>
    <row r="36" spans="1:14">
      <c r="A36">
        <v>205.12</v>
      </c>
      <c r="B36">
        <v>7.5</v>
      </c>
      <c r="C36">
        <v>1562.7</v>
      </c>
      <c r="D36">
        <v>6.3991999999999999E-4</v>
      </c>
      <c r="E36">
        <v>17.096</v>
      </c>
      <c r="F36">
        <v>17.161999999999999</v>
      </c>
      <c r="G36">
        <v>94.863</v>
      </c>
      <c r="H36">
        <v>88.634</v>
      </c>
      <c r="I36">
        <v>133.30000000000001</v>
      </c>
      <c r="J36">
        <v>521.25</v>
      </c>
      <c r="K36">
        <v>-2.6096000000000001E-2</v>
      </c>
      <c r="L36">
        <v>3.4354999999999998E-4</v>
      </c>
      <c r="M36">
        <v>7.2839000000000001E-2</v>
      </c>
      <c r="N36" t="s">
        <v>237</v>
      </c>
    </row>
    <row r="37" spans="1:14">
      <c r="A37">
        <v>205.12</v>
      </c>
      <c r="B37">
        <v>8</v>
      </c>
      <c r="C37">
        <v>1563</v>
      </c>
      <c r="D37">
        <v>6.3980999999999999E-4</v>
      </c>
      <c r="E37">
        <v>17.093</v>
      </c>
      <c r="F37">
        <v>17.164000000000001</v>
      </c>
      <c r="G37">
        <v>94.85</v>
      </c>
      <c r="H37">
        <v>88.637</v>
      </c>
      <c r="I37">
        <v>133.27000000000001</v>
      </c>
      <c r="J37">
        <v>521.62</v>
      </c>
      <c r="K37">
        <v>-2.6145000000000002E-2</v>
      </c>
      <c r="L37">
        <v>3.4382999999999999E-4</v>
      </c>
      <c r="M37">
        <v>7.2870000000000004E-2</v>
      </c>
      <c r="N37" t="s">
        <v>237</v>
      </c>
    </row>
    <row r="38" spans="1:14">
      <c r="A38">
        <v>205.12</v>
      </c>
      <c r="B38">
        <v>8.5</v>
      </c>
      <c r="C38">
        <v>1563.2</v>
      </c>
      <c r="D38">
        <v>6.3969999999999999E-4</v>
      </c>
      <c r="E38">
        <v>17.091000000000001</v>
      </c>
      <c r="F38">
        <v>17.166</v>
      </c>
      <c r="G38">
        <v>94.837000000000003</v>
      </c>
      <c r="H38">
        <v>88.638999999999996</v>
      </c>
      <c r="I38">
        <v>133.24</v>
      </c>
      <c r="J38">
        <v>521.98</v>
      </c>
      <c r="K38">
        <v>-2.6193999999999999E-2</v>
      </c>
      <c r="L38">
        <v>3.4411000000000001E-4</v>
      </c>
      <c r="M38">
        <v>7.2900000000000006E-2</v>
      </c>
      <c r="N38" t="s">
        <v>237</v>
      </c>
    </row>
    <row r="39" spans="1:14">
      <c r="A39">
        <v>205.12</v>
      </c>
      <c r="B39">
        <v>9</v>
      </c>
      <c r="C39">
        <v>1563.5</v>
      </c>
      <c r="D39">
        <v>6.3958999999999999E-4</v>
      </c>
      <c r="E39">
        <v>17.088000000000001</v>
      </c>
      <c r="F39">
        <v>17.167000000000002</v>
      </c>
      <c r="G39">
        <v>94.823999999999998</v>
      </c>
      <c r="H39">
        <v>88.641999999999996</v>
      </c>
      <c r="I39">
        <v>133.21</v>
      </c>
      <c r="J39">
        <v>522.35</v>
      </c>
      <c r="K39">
        <v>-2.6242999999999999E-2</v>
      </c>
      <c r="L39">
        <v>3.4438999999999997E-4</v>
      </c>
      <c r="M39">
        <v>7.2929999999999995E-2</v>
      </c>
      <c r="N39" t="s">
        <v>237</v>
      </c>
    </row>
    <row r="40" spans="1:14">
      <c r="A40">
        <v>205.12</v>
      </c>
      <c r="B40">
        <v>9.5</v>
      </c>
      <c r="C40">
        <v>1563.8</v>
      </c>
      <c r="D40">
        <v>6.3946999999999995E-4</v>
      </c>
      <c r="E40">
        <v>17.085000000000001</v>
      </c>
      <c r="F40">
        <v>17.169</v>
      </c>
      <c r="G40">
        <v>94.811000000000007</v>
      </c>
      <c r="H40">
        <v>88.644999999999996</v>
      </c>
      <c r="I40">
        <v>133.18</v>
      </c>
      <c r="J40">
        <v>522.71</v>
      </c>
      <c r="K40">
        <v>-2.6291999999999999E-2</v>
      </c>
      <c r="L40">
        <v>3.4467999999999999E-4</v>
      </c>
      <c r="M40">
        <v>7.2960999999999998E-2</v>
      </c>
      <c r="N40" t="s">
        <v>237</v>
      </c>
    </row>
    <row r="41" spans="1:14">
      <c r="A41">
        <v>205.12</v>
      </c>
      <c r="B41">
        <v>10</v>
      </c>
      <c r="C41">
        <v>1564.1</v>
      </c>
      <c r="D41">
        <v>6.3935999999999995E-4</v>
      </c>
      <c r="E41">
        <v>17.082999999999998</v>
      </c>
      <c r="F41">
        <v>17.170999999999999</v>
      </c>
      <c r="G41">
        <v>94.798000000000002</v>
      </c>
      <c r="H41">
        <v>88.647999999999996</v>
      </c>
      <c r="I41">
        <v>133.15</v>
      </c>
      <c r="J41">
        <v>523.07000000000005</v>
      </c>
      <c r="K41">
        <v>-2.6341E-2</v>
      </c>
      <c r="L41">
        <v>3.4496E-4</v>
      </c>
      <c r="M41">
        <v>7.2991E-2</v>
      </c>
      <c r="N41" t="s">
        <v>237</v>
      </c>
    </row>
    <row r="42" spans="1:14">
      <c r="A42">
        <v>234.42</v>
      </c>
      <c r="B42">
        <v>1</v>
      </c>
      <c r="C42">
        <v>7.2507999999999999</v>
      </c>
      <c r="D42">
        <v>0.13791999999999999</v>
      </c>
      <c r="E42">
        <v>33.552</v>
      </c>
      <c r="F42">
        <v>35.454999999999998</v>
      </c>
      <c r="G42">
        <v>187.59</v>
      </c>
      <c r="H42">
        <v>83.765000000000001</v>
      </c>
      <c r="I42">
        <v>93.039000000000001</v>
      </c>
      <c r="J42">
        <v>122.28</v>
      </c>
      <c r="K42">
        <v>1.6734</v>
      </c>
      <c r="L42">
        <v>1.0895E-5</v>
      </c>
      <c r="M42">
        <v>8.7048999999999998E-3</v>
      </c>
      <c r="N42" t="s">
        <v>238</v>
      </c>
    </row>
    <row r="43" spans="1:14">
      <c r="A43">
        <v>234.42</v>
      </c>
      <c r="B43">
        <v>1.5</v>
      </c>
      <c r="C43">
        <v>11.013</v>
      </c>
      <c r="D43">
        <v>9.0801000000000007E-2</v>
      </c>
      <c r="E43">
        <v>33.497</v>
      </c>
      <c r="F43">
        <v>35.377000000000002</v>
      </c>
      <c r="G43">
        <v>183.98</v>
      </c>
      <c r="H43">
        <v>84.096999999999994</v>
      </c>
      <c r="I43">
        <v>93.915999999999997</v>
      </c>
      <c r="J43">
        <v>121.04</v>
      </c>
      <c r="K43">
        <v>1.7014</v>
      </c>
      <c r="L43">
        <v>1.0879999999999999E-5</v>
      </c>
      <c r="M43">
        <v>8.7296000000000006E-3</v>
      </c>
      <c r="N43" t="s">
        <v>238</v>
      </c>
    </row>
    <row r="44" spans="1:14">
      <c r="A44">
        <v>234.42</v>
      </c>
      <c r="B44">
        <v>2</v>
      </c>
      <c r="C44">
        <v>14.875999999999999</v>
      </c>
      <c r="D44">
        <v>6.7223000000000005E-2</v>
      </c>
      <c r="E44">
        <v>33.44</v>
      </c>
      <c r="F44">
        <v>35.295999999999999</v>
      </c>
      <c r="G44">
        <v>181.34</v>
      </c>
      <c r="H44">
        <v>84.441999999999993</v>
      </c>
      <c r="I44">
        <v>94.856999999999999</v>
      </c>
      <c r="J44">
        <v>119.76</v>
      </c>
      <c r="K44">
        <v>1.7316</v>
      </c>
      <c r="L44">
        <v>1.0866000000000001E-5</v>
      </c>
      <c r="M44">
        <v>8.7580999999999996E-3</v>
      </c>
      <c r="N44" t="s">
        <v>238</v>
      </c>
    </row>
    <row r="45" spans="1:14">
      <c r="A45">
        <v>234.42</v>
      </c>
      <c r="B45">
        <v>2.5</v>
      </c>
      <c r="C45">
        <v>18.847999999999999</v>
      </c>
      <c r="D45">
        <v>5.3057E-2</v>
      </c>
      <c r="E45">
        <v>33.381999999999998</v>
      </c>
      <c r="F45">
        <v>35.212000000000003</v>
      </c>
      <c r="G45">
        <v>179.23</v>
      </c>
      <c r="H45">
        <v>84.804000000000002</v>
      </c>
      <c r="I45">
        <v>95.873999999999995</v>
      </c>
      <c r="J45">
        <v>118.45</v>
      </c>
      <c r="K45">
        <v>1.7642</v>
      </c>
      <c r="L45">
        <v>1.0855E-5</v>
      </c>
      <c r="M45">
        <v>8.7909000000000008E-3</v>
      </c>
      <c r="N45" t="s">
        <v>238</v>
      </c>
    </row>
    <row r="46" spans="1:14">
      <c r="A46">
        <v>234.42</v>
      </c>
      <c r="B46">
        <v>3</v>
      </c>
      <c r="C46">
        <v>22.937999999999999</v>
      </c>
      <c r="D46">
        <v>4.3596000000000003E-2</v>
      </c>
      <c r="E46">
        <v>33.320999999999998</v>
      </c>
      <c r="F46">
        <v>35.125999999999998</v>
      </c>
      <c r="G46">
        <v>177.45</v>
      </c>
      <c r="H46">
        <v>85.185000000000002</v>
      </c>
      <c r="I46">
        <v>96.981999999999999</v>
      </c>
      <c r="J46">
        <v>117.08</v>
      </c>
      <c r="K46">
        <v>1.7997000000000001</v>
      </c>
      <c r="L46">
        <v>1.0845999999999999E-5</v>
      </c>
      <c r="M46">
        <v>8.8284999999999995E-3</v>
      </c>
      <c r="N46" t="s">
        <v>238</v>
      </c>
    </row>
    <row r="47" spans="1:14">
      <c r="A47">
        <v>234.42</v>
      </c>
      <c r="B47">
        <v>3.5</v>
      </c>
      <c r="C47">
        <v>27.157</v>
      </c>
      <c r="D47">
        <v>3.6823000000000002E-2</v>
      </c>
      <c r="E47">
        <v>33.259</v>
      </c>
      <c r="F47">
        <v>35.037999999999997</v>
      </c>
      <c r="G47">
        <v>175.89</v>
      </c>
      <c r="H47">
        <v>85.588999999999999</v>
      </c>
      <c r="I47">
        <v>98.195999999999998</v>
      </c>
      <c r="J47">
        <v>115.66</v>
      </c>
      <c r="K47">
        <v>1.8382000000000001</v>
      </c>
      <c r="L47">
        <v>1.084E-5</v>
      </c>
      <c r="M47">
        <v>8.8719000000000003E-3</v>
      </c>
      <c r="N47" t="s">
        <v>238</v>
      </c>
    </row>
    <row r="48" spans="1:14">
      <c r="A48">
        <v>234.42</v>
      </c>
      <c r="B48">
        <v>4</v>
      </c>
      <c r="C48">
        <v>31.518000000000001</v>
      </c>
      <c r="D48">
        <v>3.1727999999999999E-2</v>
      </c>
      <c r="E48">
        <v>33.194000000000003</v>
      </c>
      <c r="F48">
        <v>34.945999999999998</v>
      </c>
      <c r="G48">
        <v>174.49</v>
      </c>
      <c r="H48">
        <v>86.021000000000001</v>
      </c>
      <c r="I48">
        <v>99.537999999999997</v>
      </c>
      <c r="J48">
        <v>114.19</v>
      </c>
      <c r="K48">
        <v>1.8802000000000001</v>
      </c>
      <c r="L48">
        <v>1.0835999999999999E-5</v>
      </c>
      <c r="M48">
        <v>8.9218000000000006E-3</v>
      </c>
      <c r="N48" t="s">
        <v>238</v>
      </c>
    </row>
    <row r="49" spans="1:14">
      <c r="A49">
        <v>234.42</v>
      </c>
      <c r="B49">
        <v>4.5</v>
      </c>
      <c r="C49">
        <v>36.036999999999999</v>
      </c>
      <c r="D49">
        <v>2.7748999999999999E-2</v>
      </c>
      <c r="E49">
        <v>33.127000000000002</v>
      </c>
      <c r="F49">
        <v>34.85</v>
      </c>
      <c r="G49">
        <v>173.21</v>
      </c>
      <c r="H49">
        <v>86.486000000000004</v>
      </c>
      <c r="I49">
        <v>101.03</v>
      </c>
      <c r="J49">
        <v>112.65</v>
      </c>
      <c r="K49">
        <v>1.9261999999999999</v>
      </c>
      <c r="L49">
        <v>1.0835E-5</v>
      </c>
      <c r="M49">
        <v>8.9794000000000002E-3</v>
      </c>
      <c r="N49" t="s">
        <v>238</v>
      </c>
    </row>
    <row r="50" spans="1:14">
      <c r="A50">
        <v>234.42</v>
      </c>
      <c r="B50">
        <v>5</v>
      </c>
      <c r="C50">
        <v>40.729999999999997</v>
      </c>
      <c r="D50">
        <v>2.4552000000000001E-2</v>
      </c>
      <c r="E50">
        <v>33.057000000000002</v>
      </c>
      <c r="F50">
        <v>34.750999999999998</v>
      </c>
      <c r="G50">
        <v>172.02</v>
      </c>
      <c r="H50">
        <v>86.991</v>
      </c>
      <c r="I50">
        <v>102.71</v>
      </c>
      <c r="J50">
        <v>111.04</v>
      </c>
      <c r="K50">
        <v>1.9766999999999999</v>
      </c>
      <c r="L50">
        <v>1.0838E-5</v>
      </c>
      <c r="M50">
        <v>9.0460999999999996E-3</v>
      </c>
      <c r="N50" t="s">
        <v>238</v>
      </c>
    </row>
    <row r="51" spans="1:14">
      <c r="A51">
        <v>234.42</v>
      </c>
      <c r="B51">
        <v>5.5</v>
      </c>
      <c r="C51">
        <v>45.62</v>
      </c>
      <c r="D51">
        <v>2.1919999999999999E-2</v>
      </c>
      <c r="E51">
        <v>32.982999999999997</v>
      </c>
      <c r="F51">
        <v>34.646999999999998</v>
      </c>
      <c r="G51">
        <v>170.9</v>
      </c>
      <c r="H51">
        <v>87.543000000000006</v>
      </c>
      <c r="I51">
        <v>104.63</v>
      </c>
      <c r="J51">
        <v>109.36</v>
      </c>
      <c r="K51">
        <v>2.0325000000000002</v>
      </c>
      <c r="L51">
        <v>1.0844E-5</v>
      </c>
      <c r="M51">
        <v>9.1236000000000008E-3</v>
      </c>
      <c r="N51" t="s">
        <v>238</v>
      </c>
    </row>
    <row r="52" spans="1:14">
      <c r="A52">
        <v>234.42</v>
      </c>
      <c r="B52">
        <v>5.6555</v>
      </c>
      <c r="C52">
        <v>47.185000000000002</v>
      </c>
      <c r="D52">
        <v>2.1193E-2</v>
      </c>
      <c r="E52">
        <v>32.96</v>
      </c>
      <c r="F52">
        <v>34.613999999999997</v>
      </c>
      <c r="G52">
        <v>170.56</v>
      </c>
      <c r="H52">
        <v>87.725999999999999</v>
      </c>
      <c r="I52">
        <v>105.28</v>
      </c>
      <c r="J52">
        <v>108.81</v>
      </c>
      <c r="K52">
        <v>2.0510000000000002</v>
      </c>
      <c r="L52">
        <v>1.0845999999999999E-5</v>
      </c>
      <c r="M52">
        <v>9.1502000000000007E-3</v>
      </c>
      <c r="N52" t="s">
        <v>238</v>
      </c>
    </row>
    <row r="53" spans="1:14">
      <c r="A53">
        <v>234.42</v>
      </c>
      <c r="B53">
        <v>5.6555</v>
      </c>
      <c r="C53">
        <v>1411.2</v>
      </c>
      <c r="D53">
        <v>7.0863999999999996E-4</v>
      </c>
      <c r="E53">
        <v>21.202000000000002</v>
      </c>
      <c r="F53">
        <v>21.257000000000001</v>
      </c>
      <c r="G53">
        <v>113.58</v>
      </c>
      <c r="H53">
        <v>94.08</v>
      </c>
      <c r="I53">
        <v>147.82</v>
      </c>
      <c r="J53">
        <v>392.03</v>
      </c>
      <c r="K53">
        <v>-2.2458999999999999E-3</v>
      </c>
      <c r="L53">
        <v>2.1725E-4</v>
      </c>
      <c r="M53">
        <v>6.0427000000000002E-2</v>
      </c>
      <c r="N53" t="s">
        <v>237</v>
      </c>
    </row>
    <row r="54" spans="1:14">
      <c r="A54">
        <v>234.42</v>
      </c>
      <c r="B54">
        <v>6</v>
      </c>
      <c r="C54">
        <v>1411.5</v>
      </c>
      <c r="D54">
        <v>7.0845999999999995E-4</v>
      </c>
      <c r="E54">
        <v>21.199000000000002</v>
      </c>
      <c r="F54">
        <v>21.257999999999999</v>
      </c>
      <c r="G54">
        <v>113.57</v>
      </c>
      <c r="H54">
        <v>94.081000000000003</v>
      </c>
      <c r="I54">
        <v>147.76</v>
      </c>
      <c r="J54">
        <v>392.42</v>
      </c>
      <c r="K54">
        <v>-2.3614999999999999E-3</v>
      </c>
      <c r="L54">
        <v>2.1744000000000001E-4</v>
      </c>
      <c r="M54">
        <v>6.0456999999999997E-2</v>
      </c>
      <c r="N54" t="s">
        <v>237</v>
      </c>
    </row>
    <row r="55" spans="1:14">
      <c r="A55">
        <v>234.42</v>
      </c>
      <c r="B55">
        <v>6.5</v>
      </c>
      <c r="C55">
        <v>1412</v>
      </c>
      <c r="D55">
        <v>7.0821000000000002E-4</v>
      </c>
      <c r="E55">
        <v>21.193999999999999</v>
      </c>
      <c r="F55">
        <v>21.257999999999999</v>
      </c>
      <c r="G55">
        <v>113.55</v>
      </c>
      <c r="H55">
        <v>94.081999999999994</v>
      </c>
      <c r="I55">
        <v>147.66999999999999</v>
      </c>
      <c r="J55">
        <v>392.99</v>
      </c>
      <c r="K55">
        <v>-2.5282999999999998E-3</v>
      </c>
      <c r="L55">
        <v>2.1772E-4</v>
      </c>
      <c r="M55">
        <v>6.0502E-2</v>
      </c>
      <c r="N55" t="s">
        <v>237</v>
      </c>
    </row>
    <row r="56" spans="1:14">
      <c r="A56">
        <v>234.42</v>
      </c>
      <c r="B56">
        <v>7</v>
      </c>
      <c r="C56">
        <v>1412.5</v>
      </c>
      <c r="D56">
        <v>7.0795000000000005E-4</v>
      </c>
      <c r="E56">
        <v>21.19</v>
      </c>
      <c r="F56">
        <v>21.257999999999999</v>
      </c>
      <c r="G56">
        <v>113.53</v>
      </c>
      <c r="H56">
        <v>94.082999999999998</v>
      </c>
      <c r="I56">
        <v>147.58000000000001</v>
      </c>
      <c r="J56">
        <v>393.56</v>
      </c>
      <c r="K56">
        <v>-2.6938000000000001E-3</v>
      </c>
      <c r="L56">
        <v>2.1800000000000001E-4</v>
      </c>
      <c r="M56">
        <v>6.0546000000000003E-2</v>
      </c>
      <c r="N56" t="s">
        <v>237</v>
      </c>
    </row>
    <row r="57" spans="1:14">
      <c r="A57">
        <v>234.42</v>
      </c>
      <c r="B57">
        <v>7.5</v>
      </c>
      <c r="C57">
        <v>1413</v>
      </c>
      <c r="D57">
        <v>7.0770000000000002E-4</v>
      </c>
      <c r="E57">
        <v>21.184999999999999</v>
      </c>
      <c r="F57">
        <v>21.257999999999999</v>
      </c>
      <c r="G57">
        <v>113.51</v>
      </c>
      <c r="H57">
        <v>94.084999999999994</v>
      </c>
      <c r="I57">
        <v>147.49</v>
      </c>
      <c r="J57">
        <v>394.13</v>
      </c>
      <c r="K57">
        <v>-2.8581000000000001E-3</v>
      </c>
      <c r="L57">
        <v>2.1828E-4</v>
      </c>
      <c r="M57">
        <v>6.0589999999999998E-2</v>
      </c>
      <c r="N57" t="s">
        <v>237</v>
      </c>
    </row>
    <row r="58" spans="1:14">
      <c r="A58">
        <v>234.42</v>
      </c>
      <c r="B58">
        <v>8</v>
      </c>
      <c r="C58">
        <v>1413.5</v>
      </c>
      <c r="D58">
        <v>7.0744999999999998E-4</v>
      </c>
      <c r="E58">
        <v>21.18</v>
      </c>
      <c r="F58">
        <v>21.257999999999999</v>
      </c>
      <c r="G58">
        <v>113.49</v>
      </c>
      <c r="H58">
        <v>94.085999999999999</v>
      </c>
      <c r="I58">
        <v>147.41</v>
      </c>
      <c r="J58">
        <v>394.69</v>
      </c>
      <c r="K58">
        <v>-3.0211999999999999E-3</v>
      </c>
      <c r="L58">
        <v>2.1855E-4</v>
      </c>
      <c r="M58">
        <v>6.0634E-2</v>
      </c>
      <c r="N58" t="s">
        <v>237</v>
      </c>
    </row>
    <row r="59" spans="1:14">
      <c r="A59">
        <v>234.42</v>
      </c>
      <c r="B59">
        <v>8.5</v>
      </c>
      <c r="C59">
        <v>1414</v>
      </c>
      <c r="D59">
        <v>7.0719999999999995E-4</v>
      </c>
      <c r="E59">
        <v>21.175999999999998</v>
      </c>
      <c r="F59">
        <v>21.259</v>
      </c>
      <c r="G59">
        <v>113.47</v>
      </c>
      <c r="H59">
        <v>94.087000000000003</v>
      </c>
      <c r="I59">
        <v>147.32</v>
      </c>
      <c r="J59">
        <v>395.25</v>
      </c>
      <c r="K59">
        <v>-3.1830000000000001E-3</v>
      </c>
      <c r="L59">
        <v>2.1882999999999999E-4</v>
      </c>
      <c r="M59">
        <v>6.0677000000000002E-2</v>
      </c>
      <c r="N59" t="s">
        <v>237</v>
      </c>
    </row>
    <row r="60" spans="1:14">
      <c r="A60">
        <v>234.42</v>
      </c>
      <c r="B60">
        <v>9</v>
      </c>
      <c r="C60">
        <v>1414.5</v>
      </c>
      <c r="D60">
        <v>7.0695000000000003E-4</v>
      </c>
      <c r="E60">
        <v>21.170999999999999</v>
      </c>
      <c r="F60">
        <v>21.259</v>
      </c>
      <c r="G60">
        <v>113.45</v>
      </c>
      <c r="H60">
        <v>94.088999999999999</v>
      </c>
      <c r="I60">
        <v>147.22999999999999</v>
      </c>
      <c r="J60">
        <v>395.81</v>
      </c>
      <c r="K60">
        <v>-3.3436999999999998E-3</v>
      </c>
      <c r="L60">
        <v>2.1910000000000001E-4</v>
      </c>
      <c r="M60">
        <v>6.0720999999999997E-2</v>
      </c>
      <c r="N60" t="s">
        <v>237</v>
      </c>
    </row>
    <row r="61" spans="1:14">
      <c r="A61">
        <v>234.42</v>
      </c>
      <c r="B61">
        <v>9.5</v>
      </c>
      <c r="C61">
        <v>1415</v>
      </c>
      <c r="D61">
        <v>7.0669999999999999E-4</v>
      </c>
      <c r="E61">
        <v>21.166</v>
      </c>
      <c r="F61">
        <v>21.259</v>
      </c>
      <c r="G61">
        <v>113.43</v>
      </c>
      <c r="H61">
        <v>94.09</v>
      </c>
      <c r="I61">
        <v>147.15</v>
      </c>
      <c r="J61">
        <v>396.37</v>
      </c>
      <c r="K61">
        <v>-3.5032000000000002E-3</v>
      </c>
      <c r="L61">
        <v>2.1938E-4</v>
      </c>
      <c r="M61">
        <v>6.0763999999999999E-2</v>
      </c>
      <c r="N61" t="s">
        <v>237</v>
      </c>
    </row>
    <row r="62" spans="1:14">
      <c r="A62">
        <v>234.42</v>
      </c>
      <c r="B62">
        <v>10</v>
      </c>
      <c r="C62">
        <v>1415.5</v>
      </c>
      <c r="D62">
        <v>7.0644999999999996E-4</v>
      </c>
      <c r="E62">
        <v>21.161999999999999</v>
      </c>
      <c r="F62">
        <v>21.259</v>
      </c>
      <c r="G62">
        <v>113.41</v>
      </c>
      <c r="H62">
        <v>94.090999999999994</v>
      </c>
      <c r="I62">
        <v>147.06</v>
      </c>
      <c r="J62">
        <v>396.93</v>
      </c>
      <c r="K62">
        <v>-3.6614999999999998E-3</v>
      </c>
      <c r="L62">
        <v>2.1965E-4</v>
      </c>
      <c r="M62">
        <v>6.0808000000000001E-2</v>
      </c>
      <c r="N62" t="s">
        <v>237</v>
      </c>
    </row>
    <row r="63" spans="1:14">
      <c r="A63">
        <v>263.73</v>
      </c>
      <c r="B63">
        <v>1</v>
      </c>
      <c r="C63">
        <v>6.3945999999999996</v>
      </c>
      <c r="D63">
        <v>0.15637999999999999</v>
      </c>
      <c r="E63">
        <v>36.119999999999997</v>
      </c>
      <c r="F63">
        <v>38.277999999999999</v>
      </c>
      <c r="G63">
        <v>198.92</v>
      </c>
      <c r="H63">
        <v>90.647999999999996</v>
      </c>
      <c r="I63">
        <v>99.594999999999999</v>
      </c>
      <c r="J63">
        <v>130.03</v>
      </c>
      <c r="K63">
        <v>1.1720999999999999</v>
      </c>
      <c r="L63">
        <v>1.2238E-5</v>
      </c>
      <c r="M63">
        <v>1.1162999999999999E-2</v>
      </c>
      <c r="N63" t="s">
        <v>238</v>
      </c>
    </row>
    <row r="64" spans="1:14">
      <c r="A64">
        <v>263.73</v>
      </c>
      <c r="B64">
        <v>1.5</v>
      </c>
      <c r="C64">
        <v>9.6707999999999998</v>
      </c>
      <c r="D64">
        <v>0.10340000000000001</v>
      </c>
      <c r="E64">
        <v>36.078000000000003</v>
      </c>
      <c r="F64">
        <v>38.219000000000001</v>
      </c>
      <c r="G64">
        <v>195.4</v>
      </c>
      <c r="H64">
        <v>90.835999999999999</v>
      </c>
      <c r="I64">
        <v>100.13</v>
      </c>
      <c r="J64">
        <v>129.16</v>
      </c>
      <c r="K64">
        <v>1.1847000000000001</v>
      </c>
      <c r="L64">
        <v>1.224E-5</v>
      </c>
      <c r="M64">
        <v>1.1183E-2</v>
      </c>
      <c r="N64" t="s">
        <v>238</v>
      </c>
    </row>
    <row r="65" spans="1:14">
      <c r="A65">
        <v>263.73</v>
      </c>
      <c r="B65">
        <v>2</v>
      </c>
      <c r="C65">
        <v>13.003</v>
      </c>
      <c r="D65">
        <v>7.6905000000000001E-2</v>
      </c>
      <c r="E65">
        <v>36.036999999999999</v>
      </c>
      <c r="F65">
        <v>38.158999999999999</v>
      </c>
      <c r="G65">
        <v>192.84</v>
      </c>
      <c r="H65">
        <v>91.028000000000006</v>
      </c>
      <c r="I65">
        <v>100.68</v>
      </c>
      <c r="J65">
        <v>128.27000000000001</v>
      </c>
      <c r="K65">
        <v>1.1978</v>
      </c>
      <c r="L65">
        <v>1.2243E-5</v>
      </c>
      <c r="M65">
        <v>1.1204E-2</v>
      </c>
      <c r="N65" t="s">
        <v>238</v>
      </c>
    </row>
    <row r="66" spans="1:14">
      <c r="A66">
        <v>263.73</v>
      </c>
      <c r="B66">
        <v>2.5</v>
      </c>
      <c r="C66">
        <v>16.393999999999998</v>
      </c>
      <c r="D66">
        <v>6.0998999999999998E-2</v>
      </c>
      <c r="E66">
        <v>35.994</v>
      </c>
      <c r="F66">
        <v>38.097999999999999</v>
      </c>
      <c r="G66">
        <v>190.82</v>
      </c>
      <c r="H66">
        <v>91.224000000000004</v>
      </c>
      <c r="I66">
        <v>101.26</v>
      </c>
      <c r="J66">
        <v>127.37</v>
      </c>
      <c r="K66">
        <v>1.2114</v>
      </c>
      <c r="L66">
        <v>1.2249000000000001E-5</v>
      </c>
      <c r="M66">
        <v>1.1227000000000001E-2</v>
      </c>
      <c r="N66" t="s">
        <v>238</v>
      </c>
    </row>
    <row r="67" spans="1:14">
      <c r="A67">
        <v>263.73</v>
      </c>
      <c r="B67">
        <v>3</v>
      </c>
      <c r="C67">
        <v>19.846</v>
      </c>
      <c r="D67">
        <v>5.0387000000000001E-2</v>
      </c>
      <c r="E67">
        <v>35.950000000000003</v>
      </c>
      <c r="F67">
        <v>38.036999999999999</v>
      </c>
      <c r="G67">
        <v>189.14</v>
      </c>
      <c r="H67">
        <v>91.424000000000007</v>
      </c>
      <c r="I67">
        <v>101.87</v>
      </c>
      <c r="J67">
        <v>126.45</v>
      </c>
      <c r="K67">
        <v>1.2256</v>
      </c>
      <c r="L67">
        <v>1.2255999999999999E-5</v>
      </c>
      <c r="M67">
        <v>1.1253000000000001E-2</v>
      </c>
      <c r="N67" t="s">
        <v>238</v>
      </c>
    </row>
    <row r="68" spans="1:14">
      <c r="A68">
        <v>263.73</v>
      </c>
      <c r="B68">
        <v>3.5</v>
      </c>
      <c r="C68">
        <v>23.363</v>
      </c>
      <c r="D68">
        <v>4.2802E-2</v>
      </c>
      <c r="E68">
        <v>35.905999999999999</v>
      </c>
      <c r="F68">
        <v>37.973999999999997</v>
      </c>
      <c r="G68">
        <v>187.69</v>
      </c>
      <c r="H68">
        <v>91.629000000000005</v>
      </c>
      <c r="I68">
        <v>102.51</v>
      </c>
      <c r="J68">
        <v>125.51</v>
      </c>
      <c r="K68">
        <v>1.2403</v>
      </c>
      <c r="L68">
        <v>1.2265E-5</v>
      </c>
      <c r="M68">
        <v>1.1280999999999999E-2</v>
      </c>
      <c r="N68" t="s">
        <v>238</v>
      </c>
    </row>
    <row r="69" spans="1:14">
      <c r="A69">
        <v>263.73</v>
      </c>
      <c r="B69">
        <v>4</v>
      </c>
      <c r="C69">
        <v>26.949000000000002</v>
      </c>
      <c r="D69">
        <v>3.7107000000000001E-2</v>
      </c>
      <c r="E69">
        <v>35.860999999999997</v>
      </c>
      <c r="F69">
        <v>37.908999999999999</v>
      </c>
      <c r="G69">
        <v>186.4</v>
      </c>
      <c r="H69">
        <v>91.84</v>
      </c>
      <c r="I69">
        <v>103.19</v>
      </c>
      <c r="J69">
        <v>124.56</v>
      </c>
      <c r="K69">
        <v>1.2557</v>
      </c>
      <c r="L69">
        <v>1.2276000000000001E-5</v>
      </c>
      <c r="M69">
        <v>1.1311999999999999E-2</v>
      </c>
      <c r="N69" t="s">
        <v>238</v>
      </c>
    </row>
    <row r="70" spans="1:14">
      <c r="A70">
        <v>263.73</v>
      </c>
      <c r="B70">
        <v>4.5</v>
      </c>
      <c r="C70">
        <v>30.606999999999999</v>
      </c>
      <c r="D70">
        <v>3.2673000000000001E-2</v>
      </c>
      <c r="E70">
        <v>35.814999999999998</v>
      </c>
      <c r="F70">
        <v>37.844000000000001</v>
      </c>
      <c r="G70">
        <v>185.24</v>
      </c>
      <c r="H70">
        <v>92.057000000000002</v>
      </c>
      <c r="I70">
        <v>103.9</v>
      </c>
      <c r="J70">
        <v>123.58</v>
      </c>
      <c r="K70">
        <v>1.2718</v>
      </c>
      <c r="L70">
        <v>1.2288E-5</v>
      </c>
      <c r="M70">
        <v>1.1344999999999999E-2</v>
      </c>
      <c r="N70" t="s">
        <v>238</v>
      </c>
    </row>
    <row r="71" spans="1:14">
      <c r="A71">
        <v>263.73</v>
      </c>
      <c r="B71">
        <v>5</v>
      </c>
      <c r="C71">
        <v>34.341000000000001</v>
      </c>
      <c r="D71">
        <v>2.912E-2</v>
      </c>
      <c r="E71">
        <v>35.768000000000001</v>
      </c>
      <c r="F71">
        <v>37.777000000000001</v>
      </c>
      <c r="G71">
        <v>184.18</v>
      </c>
      <c r="H71">
        <v>92.28</v>
      </c>
      <c r="I71">
        <v>104.65</v>
      </c>
      <c r="J71">
        <v>122.58</v>
      </c>
      <c r="K71">
        <v>1.2885</v>
      </c>
      <c r="L71">
        <v>1.2303000000000001E-5</v>
      </c>
      <c r="M71">
        <v>1.1382E-2</v>
      </c>
      <c r="N71" t="s">
        <v>238</v>
      </c>
    </row>
    <row r="72" spans="1:14">
      <c r="A72">
        <v>263.73</v>
      </c>
      <c r="B72">
        <v>5.5</v>
      </c>
      <c r="C72">
        <v>38.155999999999999</v>
      </c>
      <c r="D72">
        <v>2.6209E-2</v>
      </c>
      <c r="E72">
        <v>35.72</v>
      </c>
      <c r="F72">
        <v>37.709000000000003</v>
      </c>
      <c r="G72">
        <v>183.2</v>
      </c>
      <c r="H72">
        <v>92.51</v>
      </c>
      <c r="I72">
        <v>105.44</v>
      </c>
      <c r="J72">
        <v>121.56</v>
      </c>
      <c r="K72">
        <v>1.306</v>
      </c>
      <c r="L72">
        <v>1.2320000000000001E-5</v>
      </c>
      <c r="M72">
        <v>1.1422E-2</v>
      </c>
      <c r="N72" t="s">
        <v>238</v>
      </c>
    </row>
    <row r="73" spans="1:14">
      <c r="A73">
        <v>263.73</v>
      </c>
      <c r="B73">
        <v>6</v>
      </c>
      <c r="C73">
        <v>42.055999999999997</v>
      </c>
      <c r="D73">
        <v>2.3778000000000001E-2</v>
      </c>
      <c r="E73">
        <v>35.670999999999999</v>
      </c>
      <c r="F73">
        <v>37.64</v>
      </c>
      <c r="G73">
        <v>182.29</v>
      </c>
      <c r="H73">
        <v>92.748000000000005</v>
      </c>
      <c r="I73">
        <v>106.29</v>
      </c>
      <c r="J73">
        <v>120.51</v>
      </c>
      <c r="K73">
        <v>1.3244</v>
      </c>
      <c r="L73">
        <v>1.234E-5</v>
      </c>
      <c r="M73">
        <v>1.1464999999999999E-2</v>
      </c>
      <c r="N73" t="s">
        <v>238</v>
      </c>
    </row>
    <row r="74" spans="1:14">
      <c r="A74">
        <v>263.73</v>
      </c>
      <c r="B74">
        <v>6.5</v>
      </c>
      <c r="C74">
        <v>46.048000000000002</v>
      </c>
      <c r="D74">
        <v>2.1715999999999999E-2</v>
      </c>
      <c r="E74">
        <v>35.619999999999997</v>
      </c>
      <c r="F74">
        <v>37.567999999999998</v>
      </c>
      <c r="G74">
        <v>181.42</v>
      </c>
      <c r="H74">
        <v>92.994</v>
      </c>
      <c r="I74">
        <v>107.19</v>
      </c>
      <c r="J74">
        <v>119.44</v>
      </c>
      <c r="K74">
        <v>1.3435999999999999</v>
      </c>
      <c r="L74">
        <v>1.2362E-5</v>
      </c>
      <c r="M74">
        <v>1.1513000000000001E-2</v>
      </c>
      <c r="N74" t="s">
        <v>238</v>
      </c>
    </row>
    <row r="75" spans="1:14">
      <c r="A75">
        <v>263.73</v>
      </c>
      <c r="B75">
        <v>7</v>
      </c>
      <c r="C75">
        <v>50.137999999999998</v>
      </c>
      <c r="D75">
        <v>1.9945000000000001E-2</v>
      </c>
      <c r="E75">
        <v>35.569000000000003</v>
      </c>
      <c r="F75">
        <v>37.494999999999997</v>
      </c>
      <c r="G75">
        <v>180.6</v>
      </c>
      <c r="H75">
        <v>93.25</v>
      </c>
      <c r="I75">
        <v>108.16</v>
      </c>
      <c r="J75">
        <v>118.34</v>
      </c>
      <c r="K75">
        <v>1.3637999999999999</v>
      </c>
      <c r="L75">
        <v>1.2387E-5</v>
      </c>
      <c r="M75">
        <v>1.1566E-2</v>
      </c>
      <c r="N75" t="s">
        <v>238</v>
      </c>
    </row>
    <row r="76" spans="1:14">
      <c r="A76">
        <v>263.73</v>
      </c>
      <c r="B76">
        <v>7.5</v>
      </c>
      <c r="C76">
        <v>54.332000000000001</v>
      </c>
      <c r="D76">
        <v>1.8405000000000001E-2</v>
      </c>
      <c r="E76">
        <v>35.515999999999998</v>
      </c>
      <c r="F76">
        <v>37.420999999999999</v>
      </c>
      <c r="G76">
        <v>179.82</v>
      </c>
      <c r="H76">
        <v>93.516000000000005</v>
      </c>
      <c r="I76">
        <v>109.19</v>
      </c>
      <c r="J76">
        <v>117.22</v>
      </c>
      <c r="K76">
        <v>1.3851</v>
      </c>
      <c r="L76">
        <v>1.2415000000000001E-5</v>
      </c>
      <c r="M76">
        <v>1.1623E-2</v>
      </c>
      <c r="N76" t="s">
        <v>238</v>
      </c>
    </row>
    <row r="77" spans="1:14">
      <c r="A77">
        <v>263.73</v>
      </c>
      <c r="B77">
        <v>8</v>
      </c>
      <c r="C77">
        <v>58.639000000000003</v>
      </c>
      <c r="D77">
        <v>1.7054E-2</v>
      </c>
      <c r="E77">
        <v>35.460999999999999</v>
      </c>
      <c r="F77">
        <v>37.344000000000001</v>
      </c>
      <c r="G77">
        <v>179.06</v>
      </c>
      <c r="H77">
        <v>93.793999999999997</v>
      </c>
      <c r="I77">
        <v>110.3</v>
      </c>
      <c r="J77">
        <v>116.06</v>
      </c>
      <c r="K77">
        <v>1.4075</v>
      </c>
      <c r="L77">
        <v>1.2446000000000001E-5</v>
      </c>
      <c r="M77">
        <v>1.1686E-2</v>
      </c>
      <c r="N77" t="s">
        <v>238</v>
      </c>
    </row>
    <row r="78" spans="1:14">
      <c r="A78">
        <v>263.73</v>
      </c>
      <c r="B78">
        <v>8.5</v>
      </c>
      <c r="C78">
        <v>63.066000000000003</v>
      </c>
      <c r="D78">
        <v>1.5855999999999999E-2</v>
      </c>
      <c r="E78">
        <v>35.405000000000001</v>
      </c>
      <c r="F78">
        <v>37.265000000000001</v>
      </c>
      <c r="G78">
        <v>178.33</v>
      </c>
      <c r="H78">
        <v>94.084000000000003</v>
      </c>
      <c r="I78">
        <v>111.51</v>
      </c>
      <c r="J78">
        <v>114.87</v>
      </c>
      <c r="K78">
        <v>1.4311</v>
      </c>
      <c r="L78">
        <v>1.2481E-5</v>
      </c>
      <c r="M78">
        <v>1.1755E-2</v>
      </c>
      <c r="N78" t="s">
        <v>238</v>
      </c>
    </row>
    <row r="79" spans="1:14">
      <c r="A79">
        <v>263.73</v>
      </c>
      <c r="B79">
        <v>9</v>
      </c>
      <c r="C79">
        <v>67.623999999999995</v>
      </c>
      <c r="D79">
        <v>1.4788000000000001E-2</v>
      </c>
      <c r="E79">
        <v>35.347999999999999</v>
      </c>
      <c r="F79">
        <v>37.185000000000002</v>
      </c>
      <c r="G79">
        <v>177.63</v>
      </c>
      <c r="H79">
        <v>94.388000000000005</v>
      </c>
      <c r="I79">
        <v>112.81</v>
      </c>
      <c r="J79">
        <v>113.65</v>
      </c>
      <c r="K79">
        <v>1.4560999999999999</v>
      </c>
      <c r="L79">
        <v>1.2519E-5</v>
      </c>
      <c r="M79">
        <v>1.1831E-2</v>
      </c>
      <c r="N79" t="s">
        <v>238</v>
      </c>
    </row>
    <row r="80" spans="1:14">
      <c r="A80">
        <v>263.73</v>
      </c>
      <c r="B80">
        <v>9.5</v>
      </c>
      <c r="C80">
        <v>72.322999999999993</v>
      </c>
      <c r="D80">
        <v>1.3827000000000001E-2</v>
      </c>
      <c r="E80">
        <v>35.287999999999997</v>
      </c>
      <c r="F80">
        <v>37.100999999999999</v>
      </c>
      <c r="G80">
        <v>176.94</v>
      </c>
      <c r="H80">
        <v>94.707999999999998</v>
      </c>
      <c r="I80">
        <v>114.23</v>
      </c>
      <c r="J80">
        <v>112.39</v>
      </c>
      <c r="K80">
        <v>1.4825999999999999</v>
      </c>
      <c r="L80">
        <v>1.2561999999999999E-5</v>
      </c>
      <c r="M80">
        <v>1.1913999999999999E-2</v>
      </c>
      <c r="N80" t="s">
        <v>238</v>
      </c>
    </row>
    <row r="81" spans="1:14">
      <c r="A81">
        <v>263.73</v>
      </c>
      <c r="B81">
        <v>10</v>
      </c>
      <c r="C81">
        <v>77.177999999999997</v>
      </c>
      <c r="D81">
        <v>1.2957E-2</v>
      </c>
      <c r="E81">
        <v>35.226999999999997</v>
      </c>
      <c r="F81">
        <v>37.015000000000001</v>
      </c>
      <c r="G81">
        <v>176.26</v>
      </c>
      <c r="H81">
        <v>95.046000000000006</v>
      </c>
      <c r="I81">
        <v>115.79</v>
      </c>
      <c r="J81">
        <v>111.08</v>
      </c>
      <c r="K81">
        <v>1.5107999999999999</v>
      </c>
      <c r="L81">
        <v>1.2609000000000001E-5</v>
      </c>
      <c r="M81">
        <v>1.2007E-2</v>
      </c>
      <c r="N81" t="s">
        <v>238</v>
      </c>
    </row>
    <row r="82" spans="1:14">
      <c r="A82">
        <v>293.02999999999997</v>
      </c>
      <c r="B82">
        <v>1</v>
      </c>
      <c r="C82">
        <v>5.7275999999999998</v>
      </c>
      <c r="D82">
        <v>0.17459</v>
      </c>
      <c r="E82">
        <v>38.881</v>
      </c>
      <c r="F82">
        <v>41.29</v>
      </c>
      <c r="G82">
        <v>209.75</v>
      </c>
      <c r="H82">
        <v>97.204999999999998</v>
      </c>
      <c r="I82">
        <v>105.97</v>
      </c>
      <c r="J82">
        <v>137.19</v>
      </c>
      <c r="K82">
        <v>0.86611000000000005</v>
      </c>
      <c r="L82">
        <v>1.3553999999999999E-5</v>
      </c>
      <c r="M82">
        <v>1.3623E-2</v>
      </c>
      <c r="N82" t="s">
        <v>238</v>
      </c>
    </row>
    <row r="83" spans="1:14">
      <c r="A83">
        <v>293.02999999999997</v>
      </c>
      <c r="B83">
        <v>1.5</v>
      </c>
      <c r="C83">
        <v>8.64</v>
      </c>
      <c r="D83">
        <v>0.11574</v>
      </c>
      <c r="E83">
        <v>38.847999999999999</v>
      </c>
      <c r="F83">
        <v>41.244</v>
      </c>
      <c r="G83">
        <v>206.27</v>
      </c>
      <c r="H83">
        <v>97.32</v>
      </c>
      <c r="I83">
        <v>106.32</v>
      </c>
      <c r="J83">
        <v>136.56</v>
      </c>
      <c r="K83">
        <v>0.87241000000000002</v>
      </c>
      <c r="L83">
        <v>1.3567000000000001E-5</v>
      </c>
      <c r="M83">
        <v>1.3639999999999999E-2</v>
      </c>
      <c r="N83" t="s">
        <v>238</v>
      </c>
    </row>
    <row r="84" spans="1:14">
      <c r="A84">
        <v>293.02999999999997</v>
      </c>
      <c r="B84">
        <v>2</v>
      </c>
      <c r="C84">
        <v>11.586</v>
      </c>
      <c r="D84">
        <v>8.6308999999999997E-2</v>
      </c>
      <c r="E84">
        <v>38.814999999999998</v>
      </c>
      <c r="F84">
        <v>41.198</v>
      </c>
      <c r="G84">
        <v>203.76</v>
      </c>
      <c r="H84">
        <v>97.436999999999998</v>
      </c>
      <c r="I84">
        <v>106.68</v>
      </c>
      <c r="J84">
        <v>135.91999999999999</v>
      </c>
      <c r="K84">
        <v>0.87883999999999995</v>
      </c>
      <c r="L84">
        <v>1.3580999999999999E-5</v>
      </c>
      <c r="M84">
        <v>1.3657000000000001E-2</v>
      </c>
      <c r="N84" t="s">
        <v>238</v>
      </c>
    </row>
    <row r="85" spans="1:14">
      <c r="A85">
        <v>293.02999999999997</v>
      </c>
      <c r="B85">
        <v>2.5</v>
      </c>
      <c r="C85">
        <v>14.567</v>
      </c>
      <c r="D85">
        <v>6.8647E-2</v>
      </c>
      <c r="E85">
        <v>38.781999999999996</v>
      </c>
      <c r="F85">
        <v>41.151000000000003</v>
      </c>
      <c r="G85">
        <v>201.79</v>
      </c>
      <c r="H85">
        <v>97.555999999999997</v>
      </c>
      <c r="I85">
        <v>107.06</v>
      </c>
      <c r="J85">
        <v>135.27000000000001</v>
      </c>
      <c r="K85">
        <v>0.88539999999999996</v>
      </c>
      <c r="L85">
        <v>1.3596E-5</v>
      </c>
      <c r="M85">
        <v>1.3676000000000001E-2</v>
      </c>
      <c r="N85" t="s">
        <v>238</v>
      </c>
    </row>
    <row r="86" spans="1:14">
      <c r="A86">
        <v>293.02999999999997</v>
      </c>
      <c r="B86">
        <v>3</v>
      </c>
      <c r="C86">
        <v>17.584</v>
      </c>
      <c r="D86">
        <v>5.6869999999999997E-2</v>
      </c>
      <c r="E86">
        <v>38.747999999999998</v>
      </c>
      <c r="F86">
        <v>41.103000000000002</v>
      </c>
      <c r="G86">
        <v>200.16</v>
      </c>
      <c r="H86">
        <v>97.676000000000002</v>
      </c>
      <c r="I86">
        <v>107.44</v>
      </c>
      <c r="J86">
        <v>134.61000000000001</v>
      </c>
      <c r="K86">
        <v>0.89209000000000005</v>
      </c>
      <c r="L86">
        <v>1.3613E-5</v>
      </c>
      <c r="M86">
        <v>1.3696E-2</v>
      </c>
      <c r="N86" t="s">
        <v>238</v>
      </c>
    </row>
    <row r="87" spans="1:14">
      <c r="A87">
        <v>293.02999999999997</v>
      </c>
      <c r="B87">
        <v>3.5</v>
      </c>
      <c r="C87">
        <v>20.638000000000002</v>
      </c>
      <c r="D87">
        <v>4.8453999999999997E-2</v>
      </c>
      <c r="E87">
        <v>38.713999999999999</v>
      </c>
      <c r="F87">
        <v>41.055</v>
      </c>
      <c r="G87">
        <v>198.76</v>
      </c>
      <c r="H87">
        <v>97.796999999999997</v>
      </c>
      <c r="I87">
        <v>107.84</v>
      </c>
      <c r="J87">
        <v>133.94999999999999</v>
      </c>
      <c r="K87">
        <v>0.89892000000000005</v>
      </c>
      <c r="L87">
        <v>1.3631E-5</v>
      </c>
      <c r="M87">
        <v>1.3717E-2</v>
      </c>
      <c r="N87" t="s">
        <v>238</v>
      </c>
    </row>
    <row r="88" spans="1:14">
      <c r="A88">
        <v>293.02999999999997</v>
      </c>
      <c r="B88">
        <v>4</v>
      </c>
      <c r="C88">
        <v>23.73</v>
      </c>
      <c r="D88">
        <v>4.2139999999999997E-2</v>
      </c>
      <c r="E88">
        <v>38.68</v>
      </c>
      <c r="F88">
        <v>41.006</v>
      </c>
      <c r="G88">
        <v>197.53</v>
      </c>
      <c r="H88">
        <v>97.921000000000006</v>
      </c>
      <c r="I88">
        <v>108.26</v>
      </c>
      <c r="J88">
        <v>133.28</v>
      </c>
      <c r="K88">
        <v>0.90588999999999997</v>
      </c>
      <c r="L88">
        <v>1.3651E-5</v>
      </c>
      <c r="M88">
        <v>1.3738999999999999E-2</v>
      </c>
      <c r="N88" t="s">
        <v>238</v>
      </c>
    </row>
    <row r="89" spans="1:14">
      <c r="A89">
        <v>293.02999999999997</v>
      </c>
      <c r="B89">
        <v>4.5</v>
      </c>
      <c r="C89">
        <v>26.861999999999998</v>
      </c>
      <c r="D89">
        <v>3.7227000000000003E-2</v>
      </c>
      <c r="E89">
        <v>38.645000000000003</v>
      </c>
      <c r="F89">
        <v>40.957000000000001</v>
      </c>
      <c r="G89">
        <v>196.43</v>
      </c>
      <c r="H89">
        <v>98.046000000000006</v>
      </c>
      <c r="I89">
        <v>108.68</v>
      </c>
      <c r="J89">
        <v>132.6</v>
      </c>
      <c r="K89">
        <v>0.91300999999999999</v>
      </c>
      <c r="L89">
        <v>1.3671E-5</v>
      </c>
      <c r="M89">
        <v>1.3762999999999999E-2</v>
      </c>
      <c r="N89" t="s">
        <v>238</v>
      </c>
    </row>
    <row r="90" spans="1:14">
      <c r="A90">
        <v>293.02999999999997</v>
      </c>
      <c r="B90">
        <v>5</v>
      </c>
      <c r="C90">
        <v>30.035</v>
      </c>
      <c r="D90">
        <v>3.3294999999999998E-2</v>
      </c>
      <c r="E90">
        <v>38.609000000000002</v>
      </c>
      <c r="F90">
        <v>40.906999999999996</v>
      </c>
      <c r="G90">
        <v>195.43</v>
      </c>
      <c r="H90">
        <v>98.173000000000002</v>
      </c>
      <c r="I90">
        <v>109.12</v>
      </c>
      <c r="J90">
        <v>131.91999999999999</v>
      </c>
      <c r="K90">
        <v>0.92027999999999999</v>
      </c>
      <c r="L90">
        <v>1.3694E-5</v>
      </c>
      <c r="M90">
        <v>1.3788999999999999E-2</v>
      </c>
      <c r="N90" t="s">
        <v>238</v>
      </c>
    </row>
    <row r="91" spans="1:14">
      <c r="A91">
        <v>293.02999999999997</v>
      </c>
      <c r="B91">
        <v>5.5</v>
      </c>
      <c r="C91">
        <v>33.25</v>
      </c>
      <c r="D91">
        <v>3.0075000000000001E-2</v>
      </c>
      <c r="E91">
        <v>38.573</v>
      </c>
      <c r="F91">
        <v>40.856000000000002</v>
      </c>
      <c r="G91">
        <v>194.51</v>
      </c>
      <c r="H91">
        <v>98.301000000000002</v>
      </c>
      <c r="I91">
        <v>109.58</v>
      </c>
      <c r="J91">
        <v>131.22999999999999</v>
      </c>
      <c r="K91">
        <v>0.92771000000000003</v>
      </c>
      <c r="L91">
        <v>1.3718E-5</v>
      </c>
      <c r="M91">
        <v>1.3816E-2</v>
      </c>
      <c r="N91" t="s">
        <v>238</v>
      </c>
    </row>
    <row r="92" spans="1:14">
      <c r="A92">
        <v>293.02999999999997</v>
      </c>
      <c r="B92">
        <v>6</v>
      </c>
      <c r="C92">
        <v>36.509</v>
      </c>
      <c r="D92">
        <v>2.7390999999999999E-2</v>
      </c>
      <c r="E92">
        <v>38.536999999999999</v>
      </c>
      <c r="F92">
        <v>40.805</v>
      </c>
      <c r="G92">
        <v>193.66</v>
      </c>
      <c r="H92">
        <v>98.432000000000002</v>
      </c>
      <c r="I92">
        <v>110.05</v>
      </c>
      <c r="J92">
        <v>130.52000000000001</v>
      </c>
      <c r="K92">
        <v>0.93530999999999997</v>
      </c>
      <c r="L92">
        <v>1.3743E-5</v>
      </c>
      <c r="M92">
        <v>1.3844E-2</v>
      </c>
      <c r="N92" t="s">
        <v>238</v>
      </c>
    </row>
    <row r="93" spans="1:14">
      <c r="A93">
        <v>293.02999999999997</v>
      </c>
      <c r="B93">
        <v>6.5</v>
      </c>
      <c r="C93">
        <v>39.813000000000002</v>
      </c>
      <c r="D93">
        <v>2.5118000000000001E-2</v>
      </c>
      <c r="E93">
        <v>38.5</v>
      </c>
      <c r="F93">
        <v>40.753</v>
      </c>
      <c r="G93">
        <v>192.87</v>
      </c>
      <c r="H93">
        <v>98.564999999999998</v>
      </c>
      <c r="I93">
        <v>110.54</v>
      </c>
      <c r="J93">
        <v>129.81</v>
      </c>
      <c r="K93">
        <v>0.94308000000000003</v>
      </c>
      <c r="L93">
        <v>1.3771000000000001E-5</v>
      </c>
      <c r="M93">
        <v>1.3875E-2</v>
      </c>
      <c r="N93" t="s">
        <v>238</v>
      </c>
    </row>
    <row r="94" spans="1:14">
      <c r="A94">
        <v>293.02999999999997</v>
      </c>
      <c r="B94">
        <v>7</v>
      </c>
      <c r="C94">
        <v>43.164000000000001</v>
      </c>
      <c r="D94">
        <v>2.3167E-2</v>
      </c>
      <c r="E94">
        <v>38.463000000000001</v>
      </c>
      <c r="F94">
        <v>40.701000000000001</v>
      </c>
      <c r="G94">
        <v>192.12</v>
      </c>
      <c r="H94">
        <v>98.7</v>
      </c>
      <c r="I94">
        <v>111.05</v>
      </c>
      <c r="J94">
        <v>129.1</v>
      </c>
      <c r="K94">
        <v>0.95101999999999998</v>
      </c>
      <c r="L94">
        <v>1.3799E-5</v>
      </c>
      <c r="M94">
        <v>1.3906999999999999E-2</v>
      </c>
      <c r="N94" t="s">
        <v>238</v>
      </c>
    </row>
    <row r="95" spans="1:14">
      <c r="A95">
        <v>293.02999999999997</v>
      </c>
      <c r="B95">
        <v>7.5</v>
      </c>
      <c r="C95">
        <v>46.564</v>
      </c>
      <c r="D95">
        <v>2.1475999999999999E-2</v>
      </c>
      <c r="E95">
        <v>38.424999999999997</v>
      </c>
      <c r="F95">
        <v>40.648000000000003</v>
      </c>
      <c r="G95">
        <v>191.42</v>
      </c>
      <c r="H95">
        <v>98.837999999999994</v>
      </c>
      <c r="I95">
        <v>111.57</v>
      </c>
      <c r="J95">
        <v>128.37</v>
      </c>
      <c r="K95">
        <v>0.95914999999999995</v>
      </c>
      <c r="L95">
        <v>1.383E-5</v>
      </c>
      <c r="M95">
        <v>1.3941E-2</v>
      </c>
      <c r="N95" t="s">
        <v>238</v>
      </c>
    </row>
    <row r="96" spans="1:14">
      <c r="A96">
        <v>293.02999999999997</v>
      </c>
      <c r="B96">
        <v>8</v>
      </c>
      <c r="C96">
        <v>50.015000000000001</v>
      </c>
      <c r="D96">
        <v>1.9994000000000001E-2</v>
      </c>
      <c r="E96">
        <v>38.386000000000003</v>
      </c>
      <c r="F96">
        <v>40.594000000000001</v>
      </c>
      <c r="G96">
        <v>190.74</v>
      </c>
      <c r="H96">
        <v>98.977000000000004</v>
      </c>
      <c r="I96">
        <v>112.12</v>
      </c>
      <c r="J96">
        <v>127.63</v>
      </c>
      <c r="K96">
        <v>0.96745999999999999</v>
      </c>
      <c r="L96">
        <v>1.3862999999999999E-5</v>
      </c>
      <c r="M96">
        <v>1.3978000000000001E-2</v>
      </c>
      <c r="N96" t="s">
        <v>238</v>
      </c>
    </row>
    <row r="97" spans="1:14">
      <c r="A97">
        <v>293.02999999999997</v>
      </c>
      <c r="B97">
        <v>8.5</v>
      </c>
      <c r="C97">
        <v>53.518999999999998</v>
      </c>
      <c r="D97">
        <v>1.8685E-2</v>
      </c>
      <c r="E97">
        <v>38.347000000000001</v>
      </c>
      <c r="F97">
        <v>40.539000000000001</v>
      </c>
      <c r="G97">
        <v>190.1</v>
      </c>
      <c r="H97">
        <v>99.12</v>
      </c>
      <c r="I97">
        <v>112.69</v>
      </c>
      <c r="J97">
        <v>126.89</v>
      </c>
      <c r="K97">
        <v>0.97597</v>
      </c>
      <c r="L97">
        <v>1.3896999999999999E-5</v>
      </c>
      <c r="M97">
        <v>1.4016000000000001E-2</v>
      </c>
      <c r="N97" t="s">
        <v>238</v>
      </c>
    </row>
    <row r="98" spans="1:14">
      <c r="A98">
        <v>293.02999999999997</v>
      </c>
      <c r="B98">
        <v>9</v>
      </c>
      <c r="C98">
        <v>57.078000000000003</v>
      </c>
      <c r="D98">
        <v>1.7520000000000001E-2</v>
      </c>
      <c r="E98">
        <v>38.308</v>
      </c>
      <c r="F98">
        <v>40.484000000000002</v>
      </c>
      <c r="G98">
        <v>189.49</v>
      </c>
      <c r="H98">
        <v>99.265000000000001</v>
      </c>
      <c r="I98">
        <v>113.29</v>
      </c>
      <c r="J98">
        <v>126.13</v>
      </c>
      <c r="K98">
        <v>0.98468999999999995</v>
      </c>
      <c r="L98">
        <v>1.3934000000000001E-5</v>
      </c>
      <c r="M98">
        <v>1.4057E-2</v>
      </c>
      <c r="N98" t="s">
        <v>238</v>
      </c>
    </row>
    <row r="99" spans="1:14">
      <c r="A99">
        <v>293.02999999999997</v>
      </c>
      <c r="B99">
        <v>9.5</v>
      </c>
      <c r="C99">
        <v>60.692999999999998</v>
      </c>
      <c r="D99">
        <v>1.6476000000000001E-2</v>
      </c>
      <c r="E99">
        <v>38.267000000000003</v>
      </c>
      <c r="F99">
        <v>40.427999999999997</v>
      </c>
      <c r="G99">
        <v>188.9</v>
      </c>
      <c r="H99">
        <v>99.412000000000006</v>
      </c>
      <c r="I99">
        <v>113.9</v>
      </c>
      <c r="J99">
        <v>125.37</v>
      </c>
      <c r="K99">
        <v>0.99361999999999995</v>
      </c>
      <c r="L99">
        <v>1.3973E-5</v>
      </c>
      <c r="M99">
        <v>1.41E-2</v>
      </c>
      <c r="N99" t="s">
        <v>238</v>
      </c>
    </row>
    <row r="100" spans="1:14">
      <c r="A100">
        <v>293.02999999999997</v>
      </c>
      <c r="B100">
        <v>10</v>
      </c>
      <c r="C100">
        <v>64.369</v>
      </c>
      <c r="D100">
        <v>1.5535999999999999E-2</v>
      </c>
      <c r="E100">
        <v>38.225999999999999</v>
      </c>
      <c r="F100">
        <v>40.371000000000002</v>
      </c>
      <c r="G100">
        <v>188.32</v>
      </c>
      <c r="H100">
        <v>99.563000000000002</v>
      </c>
      <c r="I100">
        <v>114.55</v>
      </c>
      <c r="J100">
        <v>124.59</v>
      </c>
      <c r="K100">
        <v>1.0027999999999999</v>
      </c>
      <c r="L100">
        <v>1.4014E-5</v>
      </c>
      <c r="M100">
        <v>1.4146000000000001E-2</v>
      </c>
      <c r="N100" t="s">
        <v>238</v>
      </c>
    </row>
    <row r="101" spans="1:14">
      <c r="A101">
        <v>323.33</v>
      </c>
      <c r="B101">
        <v>1</v>
      </c>
      <c r="C101">
        <v>5.1741000000000001</v>
      </c>
      <c r="D101">
        <v>0.19327</v>
      </c>
      <c r="E101">
        <v>41.93</v>
      </c>
      <c r="F101">
        <v>44.597000000000001</v>
      </c>
      <c r="G101">
        <v>220.48</v>
      </c>
      <c r="H101">
        <v>103.55</v>
      </c>
      <c r="I101">
        <v>112.2</v>
      </c>
      <c r="J101">
        <v>144.13999999999999</v>
      </c>
      <c r="K101">
        <v>0.66059999999999997</v>
      </c>
      <c r="L101">
        <v>1.4893E-5</v>
      </c>
      <c r="M101">
        <v>1.6168999999999999E-2</v>
      </c>
      <c r="N101" t="s">
        <v>238</v>
      </c>
    </row>
    <row r="102" spans="1:14">
      <c r="A102">
        <v>323.33</v>
      </c>
      <c r="B102">
        <v>1.5</v>
      </c>
      <c r="C102">
        <v>7.7920999999999996</v>
      </c>
      <c r="D102">
        <v>0.12833</v>
      </c>
      <c r="E102">
        <v>41.902999999999999</v>
      </c>
      <c r="F102">
        <v>44.56</v>
      </c>
      <c r="G102">
        <v>217.03</v>
      </c>
      <c r="H102">
        <v>103.63</v>
      </c>
      <c r="I102">
        <v>112.45</v>
      </c>
      <c r="J102">
        <v>143.66999999999999</v>
      </c>
      <c r="K102">
        <v>0.66381999999999997</v>
      </c>
      <c r="L102">
        <v>1.4914E-5</v>
      </c>
      <c r="M102">
        <v>1.6182999999999999E-2</v>
      </c>
      <c r="N102" t="s">
        <v>238</v>
      </c>
    </row>
    <row r="103" spans="1:14">
      <c r="A103">
        <v>323.33</v>
      </c>
      <c r="B103">
        <v>2</v>
      </c>
      <c r="C103">
        <v>10.430999999999999</v>
      </c>
      <c r="D103">
        <v>9.5866000000000007E-2</v>
      </c>
      <c r="E103">
        <v>41.875999999999998</v>
      </c>
      <c r="F103">
        <v>44.521999999999998</v>
      </c>
      <c r="G103">
        <v>214.55</v>
      </c>
      <c r="H103">
        <v>103.7</v>
      </c>
      <c r="I103">
        <v>112.7</v>
      </c>
      <c r="J103">
        <v>143.19999999999999</v>
      </c>
      <c r="K103">
        <v>0.66705999999999999</v>
      </c>
      <c r="L103">
        <v>1.4935E-5</v>
      </c>
      <c r="M103">
        <v>1.6198000000000001E-2</v>
      </c>
      <c r="N103" t="s">
        <v>238</v>
      </c>
    </row>
    <row r="104" spans="1:14">
      <c r="A104">
        <v>323.33</v>
      </c>
      <c r="B104">
        <v>2.5</v>
      </c>
      <c r="C104">
        <v>13.092000000000001</v>
      </c>
      <c r="D104">
        <v>7.6383000000000006E-2</v>
      </c>
      <c r="E104">
        <v>41.848999999999997</v>
      </c>
      <c r="F104">
        <v>44.484999999999999</v>
      </c>
      <c r="G104">
        <v>212.61</v>
      </c>
      <c r="H104">
        <v>103.78</v>
      </c>
      <c r="I104">
        <v>112.95</v>
      </c>
      <c r="J104">
        <v>142.72999999999999</v>
      </c>
      <c r="K104">
        <v>0.67034000000000005</v>
      </c>
      <c r="L104">
        <v>1.4956999999999999E-5</v>
      </c>
      <c r="M104">
        <v>1.6213999999999999E-2</v>
      </c>
      <c r="N104" t="s">
        <v>238</v>
      </c>
    </row>
    <row r="105" spans="1:14">
      <c r="A105">
        <v>323.33</v>
      </c>
      <c r="B105">
        <v>3</v>
      </c>
      <c r="C105">
        <v>15.775</v>
      </c>
      <c r="D105">
        <v>6.3393000000000005E-2</v>
      </c>
      <c r="E105">
        <v>41.822000000000003</v>
      </c>
      <c r="F105">
        <v>44.447000000000003</v>
      </c>
      <c r="G105">
        <v>211.01</v>
      </c>
      <c r="H105">
        <v>103.85</v>
      </c>
      <c r="I105">
        <v>113.22</v>
      </c>
      <c r="J105">
        <v>142.25</v>
      </c>
      <c r="K105">
        <v>0.67364999999999997</v>
      </c>
      <c r="L105">
        <v>1.4980999999999999E-5</v>
      </c>
      <c r="M105">
        <v>1.6230000000000001E-2</v>
      </c>
      <c r="N105" t="s">
        <v>238</v>
      </c>
    </row>
    <row r="106" spans="1:14">
      <c r="A106">
        <v>323.33</v>
      </c>
      <c r="B106">
        <v>3.5</v>
      </c>
      <c r="C106">
        <v>18.48</v>
      </c>
      <c r="D106">
        <v>5.4113000000000001E-2</v>
      </c>
      <c r="E106">
        <v>41.793999999999997</v>
      </c>
      <c r="F106">
        <v>44.408000000000001</v>
      </c>
      <c r="G106">
        <v>209.65</v>
      </c>
      <c r="H106">
        <v>103.93</v>
      </c>
      <c r="I106">
        <v>113.49</v>
      </c>
      <c r="J106">
        <v>141.77000000000001</v>
      </c>
      <c r="K106">
        <v>0.67698000000000003</v>
      </c>
      <c r="L106">
        <v>1.5004999999999999E-5</v>
      </c>
      <c r="M106">
        <v>1.6247000000000001E-2</v>
      </c>
      <c r="N106" t="s">
        <v>238</v>
      </c>
    </row>
    <row r="107" spans="1:14">
      <c r="A107">
        <v>323.33</v>
      </c>
      <c r="B107">
        <v>4</v>
      </c>
      <c r="C107">
        <v>21.207999999999998</v>
      </c>
      <c r="D107">
        <v>4.7153E-2</v>
      </c>
      <c r="E107">
        <v>41.767000000000003</v>
      </c>
      <c r="F107">
        <v>44.37</v>
      </c>
      <c r="G107">
        <v>208.45</v>
      </c>
      <c r="H107">
        <v>104.01</v>
      </c>
      <c r="I107">
        <v>113.76</v>
      </c>
      <c r="J107">
        <v>141.29</v>
      </c>
      <c r="K107">
        <v>0.68035000000000001</v>
      </c>
      <c r="L107">
        <v>1.503E-5</v>
      </c>
      <c r="M107">
        <v>1.6265000000000002E-2</v>
      </c>
      <c r="N107" t="s">
        <v>238</v>
      </c>
    </row>
    <row r="108" spans="1:14">
      <c r="A108">
        <v>323.33</v>
      </c>
      <c r="B108">
        <v>4.5</v>
      </c>
      <c r="C108">
        <v>23.959</v>
      </c>
      <c r="D108">
        <v>4.1737999999999997E-2</v>
      </c>
      <c r="E108">
        <v>41.738999999999997</v>
      </c>
      <c r="F108">
        <v>44.331000000000003</v>
      </c>
      <c r="G108">
        <v>207.38</v>
      </c>
      <c r="H108">
        <v>104.09</v>
      </c>
      <c r="I108">
        <v>114.04</v>
      </c>
      <c r="J108">
        <v>140.80000000000001</v>
      </c>
      <c r="K108">
        <v>0.68374999999999997</v>
      </c>
      <c r="L108">
        <v>1.5057E-5</v>
      </c>
      <c r="M108">
        <v>1.6284E-2</v>
      </c>
      <c r="N108" t="s">
        <v>238</v>
      </c>
    </row>
    <row r="109" spans="1:14">
      <c r="A109">
        <v>323.33</v>
      </c>
      <c r="B109">
        <v>5</v>
      </c>
      <c r="C109">
        <v>26.734000000000002</v>
      </c>
      <c r="D109">
        <v>3.7405000000000001E-2</v>
      </c>
      <c r="E109">
        <v>41.710999999999999</v>
      </c>
      <c r="F109">
        <v>44.292000000000002</v>
      </c>
      <c r="G109">
        <v>206.42</v>
      </c>
      <c r="H109">
        <v>104.16</v>
      </c>
      <c r="I109">
        <v>114.33</v>
      </c>
      <c r="J109">
        <v>140.32</v>
      </c>
      <c r="K109">
        <v>0.68718000000000001</v>
      </c>
      <c r="L109">
        <v>1.5084E-5</v>
      </c>
      <c r="M109">
        <v>1.6303999999999999E-2</v>
      </c>
      <c r="N109" t="s">
        <v>238</v>
      </c>
    </row>
    <row r="110" spans="1:14">
      <c r="A110">
        <v>323.33</v>
      </c>
      <c r="B110">
        <v>5.5</v>
      </c>
      <c r="C110">
        <v>29.533999999999999</v>
      </c>
      <c r="D110">
        <v>3.3860000000000001E-2</v>
      </c>
      <c r="E110">
        <v>41.682000000000002</v>
      </c>
      <c r="F110">
        <v>44.252000000000002</v>
      </c>
      <c r="G110">
        <v>205.54</v>
      </c>
      <c r="H110">
        <v>104.24</v>
      </c>
      <c r="I110">
        <v>114.62</v>
      </c>
      <c r="J110">
        <v>139.83000000000001</v>
      </c>
      <c r="K110">
        <v>0.69064000000000003</v>
      </c>
      <c r="L110">
        <v>1.5113000000000001E-5</v>
      </c>
      <c r="M110">
        <v>1.6324000000000002E-2</v>
      </c>
      <c r="N110" t="s">
        <v>238</v>
      </c>
    </row>
    <row r="111" spans="1:14">
      <c r="A111">
        <v>323.33</v>
      </c>
      <c r="B111">
        <v>6</v>
      </c>
      <c r="C111">
        <v>32.357999999999997</v>
      </c>
      <c r="D111">
        <v>3.0904000000000001E-2</v>
      </c>
      <c r="E111">
        <v>41.654000000000003</v>
      </c>
      <c r="F111">
        <v>44.213000000000001</v>
      </c>
      <c r="G111">
        <v>204.73</v>
      </c>
      <c r="H111">
        <v>104.32</v>
      </c>
      <c r="I111">
        <v>114.92</v>
      </c>
      <c r="J111">
        <v>139.34</v>
      </c>
      <c r="K111">
        <v>0.69413000000000002</v>
      </c>
      <c r="L111">
        <v>1.5143000000000001E-5</v>
      </c>
      <c r="M111">
        <v>1.6345999999999999E-2</v>
      </c>
      <c r="N111" t="s">
        <v>238</v>
      </c>
    </row>
    <row r="112" spans="1:14">
      <c r="A112">
        <v>323.33</v>
      </c>
      <c r="B112">
        <v>6.5</v>
      </c>
      <c r="C112">
        <v>35.207999999999998</v>
      </c>
      <c r="D112">
        <v>2.8403000000000001E-2</v>
      </c>
      <c r="E112">
        <v>41.625</v>
      </c>
      <c r="F112">
        <v>44.173000000000002</v>
      </c>
      <c r="G112">
        <v>203.97</v>
      </c>
      <c r="H112">
        <v>104.41</v>
      </c>
      <c r="I112">
        <v>115.23</v>
      </c>
      <c r="J112">
        <v>138.84</v>
      </c>
      <c r="K112">
        <v>0.69764999999999999</v>
      </c>
      <c r="L112">
        <v>1.5173E-5</v>
      </c>
      <c r="M112">
        <v>1.6368000000000001E-2</v>
      </c>
      <c r="N112" t="s">
        <v>238</v>
      </c>
    </row>
    <row r="113" spans="1:14">
      <c r="A113">
        <v>323.33</v>
      </c>
      <c r="B113">
        <v>7</v>
      </c>
      <c r="C113">
        <v>38.084000000000003</v>
      </c>
      <c r="D113">
        <v>2.6258E-2</v>
      </c>
      <c r="E113">
        <v>41.595999999999997</v>
      </c>
      <c r="F113">
        <v>44.131999999999998</v>
      </c>
      <c r="G113">
        <v>203.26</v>
      </c>
      <c r="H113">
        <v>104.49</v>
      </c>
      <c r="I113">
        <v>115.55</v>
      </c>
      <c r="J113">
        <v>138.35</v>
      </c>
      <c r="K113">
        <v>0.70121</v>
      </c>
      <c r="L113">
        <v>1.5204999999999999E-5</v>
      </c>
      <c r="M113">
        <v>1.6390999999999999E-2</v>
      </c>
      <c r="N113" t="s">
        <v>238</v>
      </c>
    </row>
    <row r="114" spans="1:14">
      <c r="A114">
        <v>323.33</v>
      </c>
      <c r="B114">
        <v>7.5</v>
      </c>
      <c r="C114">
        <v>40.985999999999997</v>
      </c>
      <c r="D114">
        <v>2.4399000000000001E-2</v>
      </c>
      <c r="E114">
        <v>41.566000000000003</v>
      </c>
      <c r="F114">
        <v>44.091999999999999</v>
      </c>
      <c r="G114">
        <v>202.6</v>
      </c>
      <c r="H114">
        <v>104.57</v>
      </c>
      <c r="I114">
        <v>115.87</v>
      </c>
      <c r="J114">
        <v>137.85</v>
      </c>
      <c r="K114">
        <v>0.70479000000000003</v>
      </c>
      <c r="L114">
        <v>1.5238999999999999E-5</v>
      </c>
      <c r="M114">
        <v>1.6416E-2</v>
      </c>
      <c r="N114" t="s">
        <v>238</v>
      </c>
    </row>
    <row r="115" spans="1:14">
      <c r="A115">
        <v>323.33</v>
      </c>
      <c r="B115">
        <v>8</v>
      </c>
      <c r="C115">
        <v>43.914999999999999</v>
      </c>
      <c r="D115">
        <v>2.2771E-2</v>
      </c>
      <c r="E115">
        <v>41.536000000000001</v>
      </c>
      <c r="F115">
        <v>44.051000000000002</v>
      </c>
      <c r="G115">
        <v>201.97</v>
      </c>
      <c r="H115">
        <v>104.65</v>
      </c>
      <c r="I115">
        <v>116.2</v>
      </c>
      <c r="J115">
        <v>137.34</v>
      </c>
      <c r="K115">
        <v>0.70840999999999998</v>
      </c>
      <c r="L115">
        <v>1.5273000000000001E-5</v>
      </c>
      <c r="M115">
        <v>1.6441000000000001E-2</v>
      </c>
      <c r="N115" t="s">
        <v>238</v>
      </c>
    </row>
    <row r="116" spans="1:14">
      <c r="A116">
        <v>323.33</v>
      </c>
      <c r="B116">
        <v>8.5</v>
      </c>
      <c r="C116">
        <v>46.872</v>
      </c>
      <c r="D116">
        <v>2.1335E-2</v>
      </c>
      <c r="E116">
        <v>41.506999999999998</v>
      </c>
      <c r="F116">
        <v>44.009</v>
      </c>
      <c r="G116">
        <v>201.37</v>
      </c>
      <c r="H116">
        <v>104.74</v>
      </c>
      <c r="I116">
        <v>116.54</v>
      </c>
      <c r="J116">
        <v>136.84</v>
      </c>
      <c r="K116">
        <v>0.71206000000000003</v>
      </c>
      <c r="L116">
        <v>1.5308999999999999E-5</v>
      </c>
      <c r="M116">
        <v>1.6468E-2</v>
      </c>
      <c r="N116" t="s">
        <v>238</v>
      </c>
    </row>
    <row r="117" spans="1:14">
      <c r="A117">
        <v>323.33</v>
      </c>
      <c r="B117">
        <v>9</v>
      </c>
      <c r="C117">
        <v>49.857999999999997</v>
      </c>
      <c r="D117">
        <v>2.0056999999999998E-2</v>
      </c>
      <c r="E117">
        <v>41.475999999999999</v>
      </c>
      <c r="F117">
        <v>43.968000000000004</v>
      </c>
      <c r="G117">
        <v>200.8</v>
      </c>
      <c r="H117">
        <v>104.82</v>
      </c>
      <c r="I117">
        <v>116.89</v>
      </c>
      <c r="J117">
        <v>136.33000000000001</v>
      </c>
      <c r="K117">
        <v>0.71574000000000004</v>
      </c>
      <c r="L117">
        <v>1.5345999999999998E-5</v>
      </c>
      <c r="M117">
        <v>1.6494999999999999E-2</v>
      </c>
      <c r="N117" t="s">
        <v>238</v>
      </c>
    </row>
    <row r="118" spans="1:14">
      <c r="A118">
        <v>323.33</v>
      </c>
      <c r="B118">
        <v>9.5</v>
      </c>
      <c r="C118">
        <v>52.872</v>
      </c>
      <c r="D118">
        <v>1.8914E-2</v>
      </c>
      <c r="E118">
        <v>41.445999999999998</v>
      </c>
      <c r="F118">
        <v>43.926000000000002</v>
      </c>
      <c r="G118">
        <v>200.25</v>
      </c>
      <c r="H118">
        <v>104.91</v>
      </c>
      <c r="I118">
        <v>117.24</v>
      </c>
      <c r="J118">
        <v>135.82</v>
      </c>
      <c r="K118">
        <v>0.71945000000000003</v>
      </c>
      <c r="L118">
        <v>1.5384E-5</v>
      </c>
      <c r="M118">
        <v>1.6524E-2</v>
      </c>
      <c r="N118" t="s">
        <v>238</v>
      </c>
    </row>
    <row r="119" spans="1:14">
      <c r="A119">
        <v>323.33</v>
      </c>
      <c r="B119">
        <v>10</v>
      </c>
      <c r="C119">
        <v>55.915999999999997</v>
      </c>
      <c r="D119">
        <v>1.7884000000000001E-2</v>
      </c>
      <c r="E119">
        <v>41.414999999999999</v>
      </c>
      <c r="F119">
        <v>43.883000000000003</v>
      </c>
      <c r="G119">
        <v>199.73</v>
      </c>
      <c r="H119">
        <v>104.99</v>
      </c>
      <c r="I119">
        <v>117.61</v>
      </c>
      <c r="J119">
        <v>135.31</v>
      </c>
      <c r="K119">
        <v>0.72319</v>
      </c>
      <c r="L119">
        <v>1.5424E-5</v>
      </c>
      <c r="M119">
        <v>1.6553999999999999E-2</v>
      </c>
      <c r="N119" t="s">
        <v>238</v>
      </c>
    </row>
    <row r="120" spans="1:14">
      <c r="A120">
        <v>351.64</v>
      </c>
      <c r="B120">
        <v>1</v>
      </c>
      <c r="C120">
        <v>4.7478999999999996</v>
      </c>
      <c r="D120">
        <v>0.21062</v>
      </c>
      <c r="E120">
        <v>44.942999999999998</v>
      </c>
      <c r="F120">
        <v>47.85</v>
      </c>
      <c r="G120">
        <v>230.13</v>
      </c>
      <c r="H120">
        <v>109.04</v>
      </c>
      <c r="I120">
        <v>117.61</v>
      </c>
      <c r="J120">
        <v>150.29</v>
      </c>
      <c r="K120">
        <v>0.52834000000000003</v>
      </c>
      <c r="L120">
        <v>1.6127999999999999E-5</v>
      </c>
      <c r="M120">
        <v>1.8547000000000001E-2</v>
      </c>
      <c r="N120" t="s">
        <v>238</v>
      </c>
    </row>
    <row r="121" spans="1:14">
      <c r="A121">
        <v>351.64</v>
      </c>
      <c r="B121">
        <v>1.5</v>
      </c>
      <c r="C121">
        <v>7.1426999999999996</v>
      </c>
      <c r="D121">
        <v>0.14000000000000001</v>
      </c>
      <c r="E121">
        <v>44.920999999999999</v>
      </c>
      <c r="F121">
        <v>47.819000000000003</v>
      </c>
      <c r="G121">
        <v>226.69</v>
      </c>
      <c r="H121">
        <v>109.09</v>
      </c>
      <c r="I121">
        <v>117.8</v>
      </c>
      <c r="J121">
        <v>149.93</v>
      </c>
      <c r="K121">
        <v>0.53007000000000004</v>
      </c>
      <c r="L121">
        <v>1.6154000000000002E-5</v>
      </c>
      <c r="M121">
        <v>1.856E-2</v>
      </c>
      <c r="N121" t="s">
        <v>238</v>
      </c>
    </row>
    <row r="122" spans="1:14">
      <c r="A122">
        <v>351.64</v>
      </c>
      <c r="B122">
        <v>2</v>
      </c>
      <c r="C122">
        <v>9.5516000000000005</v>
      </c>
      <c r="D122">
        <v>0.10469000000000001</v>
      </c>
      <c r="E122">
        <v>44.898000000000003</v>
      </c>
      <c r="F122">
        <v>47.787999999999997</v>
      </c>
      <c r="G122">
        <v>224.23</v>
      </c>
      <c r="H122">
        <v>109.14</v>
      </c>
      <c r="I122">
        <v>117.99</v>
      </c>
      <c r="J122">
        <v>149.57</v>
      </c>
      <c r="K122">
        <v>0.53180000000000005</v>
      </c>
      <c r="L122">
        <v>1.6180000000000001E-5</v>
      </c>
      <c r="M122">
        <v>1.8572999999999999E-2</v>
      </c>
      <c r="N122" t="s">
        <v>238</v>
      </c>
    </row>
    <row r="123" spans="1:14">
      <c r="A123">
        <v>351.64</v>
      </c>
      <c r="B123">
        <v>2.5</v>
      </c>
      <c r="C123">
        <v>11.975</v>
      </c>
      <c r="D123">
        <v>8.3507999999999999E-2</v>
      </c>
      <c r="E123">
        <v>44.875</v>
      </c>
      <c r="F123">
        <v>47.756</v>
      </c>
      <c r="G123">
        <v>222.31</v>
      </c>
      <c r="H123">
        <v>109.2</v>
      </c>
      <c r="I123">
        <v>118.18</v>
      </c>
      <c r="J123">
        <v>149.21</v>
      </c>
      <c r="K123">
        <v>0.53354000000000001</v>
      </c>
      <c r="L123">
        <v>1.6206999999999999E-5</v>
      </c>
      <c r="M123">
        <v>1.8586999999999999E-2</v>
      </c>
      <c r="N123" t="s">
        <v>238</v>
      </c>
    </row>
    <row r="124" spans="1:14">
      <c r="A124">
        <v>351.64</v>
      </c>
      <c r="B124">
        <v>3</v>
      </c>
      <c r="C124">
        <v>14.413</v>
      </c>
      <c r="D124">
        <v>6.9384000000000001E-2</v>
      </c>
      <c r="E124">
        <v>44.851999999999997</v>
      </c>
      <c r="F124">
        <v>47.725000000000001</v>
      </c>
      <c r="G124">
        <v>220.73</v>
      </c>
      <c r="H124">
        <v>109.25</v>
      </c>
      <c r="I124">
        <v>118.37</v>
      </c>
      <c r="J124">
        <v>148.86000000000001</v>
      </c>
      <c r="K124">
        <v>0.53527999999999998</v>
      </c>
      <c r="L124">
        <v>1.6235E-5</v>
      </c>
      <c r="M124">
        <v>1.8600999999999999E-2</v>
      </c>
      <c r="N124" t="s">
        <v>238</v>
      </c>
    </row>
    <row r="125" spans="1:14">
      <c r="A125">
        <v>351.64</v>
      </c>
      <c r="B125">
        <v>3.5</v>
      </c>
      <c r="C125">
        <v>16.864999999999998</v>
      </c>
      <c r="D125">
        <v>5.9295E-2</v>
      </c>
      <c r="E125">
        <v>44.829000000000001</v>
      </c>
      <c r="F125">
        <v>47.692999999999998</v>
      </c>
      <c r="G125">
        <v>219.38</v>
      </c>
      <c r="H125">
        <v>109.3</v>
      </c>
      <c r="I125">
        <v>118.57</v>
      </c>
      <c r="J125">
        <v>148.5</v>
      </c>
      <c r="K125">
        <v>0.53702000000000005</v>
      </c>
      <c r="L125">
        <v>1.6263E-5</v>
      </c>
      <c r="M125">
        <v>1.8616000000000001E-2</v>
      </c>
      <c r="N125" t="s">
        <v>238</v>
      </c>
    </row>
    <row r="126" spans="1:14">
      <c r="A126">
        <v>351.64</v>
      </c>
      <c r="B126">
        <v>4</v>
      </c>
      <c r="C126">
        <v>19.332000000000001</v>
      </c>
      <c r="D126">
        <v>5.1728000000000003E-2</v>
      </c>
      <c r="E126">
        <v>44.805</v>
      </c>
      <c r="F126">
        <v>47.661000000000001</v>
      </c>
      <c r="G126">
        <v>218.21</v>
      </c>
      <c r="H126">
        <v>109.35</v>
      </c>
      <c r="I126">
        <v>118.77</v>
      </c>
      <c r="J126">
        <v>148.13999999999999</v>
      </c>
      <c r="K126">
        <v>0.53876999999999997</v>
      </c>
      <c r="L126">
        <v>1.6291999999999999E-5</v>
      </c>
      <c r="M126">
        <v>1.8631000000000002E-2</v>
      </c>
      <c r="N126" t="s">
        <v>238</v>
      </c>
    </row>
    <row r="127" spans="1:14">
      <c r="A127">
        <v>351.64</v>
      </c>
      <c r="B127">
        <v>4.5</v>
      </c>
      <c r="C127">
        <v>21.814</v>
      </c>
      <c r="D127">
        <v>4.5842000000000001E-2</v>
      </c>
      <c r="E127">
        <v>44.781999999999996</v>
      </c>
      <c r="F127">
        <v>47.628999999999998</v>
      </c>
      <c r="G127">
        <v>217.16</v>
      </c>
      <c r="H127">
        <v>109.41</v>
      </c>
      <c r="I127">
        <v>118.97</v>
      </c>
      <c r="J127">
        <v>147.78</v>
      </c>
      <c r="K127">
        <v>0.54052</v>
      </c>
      <c r="L127">
        <v>1.6322999999999999E-5</v>
      </c>
      <c r="M127">
        <v>1.8647E-2</v>
      </c>
      <c r="N127" t="s">
        <v>238</v>
      </c>
    </row>
    <row r="128" spans="1:14">
      <c r="A128">
        <v>351.64</v>
      </c>
      <c r="B128">
        <v>5</v>
      </c>
      <c r="C128">
        <v>24.312000000000001</v>
      </c>
      <c r="D128">
        <v>4.1132000000000002E-2</v>
      </c>
      <c r="E128">
        <v>44.758000000000003</v>
      </c>
      <c r="F128">
        <v>47.597000000000001</v>
      </c>
      <c r="G128">
        <v>216.22</v>
      </c>
      <c r="H128">
        <v>109.46</v>
      </c>
      <c r="I128">
        <v>119.18</v>
      </c>
      <c r="J128">
        <v>147.41999999999999</v>
      </c>
      <c r="K128">
        <v>0.54227000000000003</v>
      </c>
      <c r="L128">
        <v>1.6353000000000001E-5</v>
      </c>
      <c r="M128">
        <v>1.8662999999999999E-2</v>
      </c>
      <c r="N128" t="s">
        <v>238</v>
      </c>
    </row>
    <row r="129" spans="1:14">
      <c r="A129">
        <v>351.64</v>
      </c>
      <c r="B129">
        <v>5.5</v>
      </c>
      <c r="C129">
        <v>26.824999999999999</v>
      </c>
      <c r="D129">
        <v>3.7279E-2</v>
      </c>
      <c r="E129">
        <v>44.734999999999999</v>
      </c>
      <c r="F129">
        <v>47.564</v>
      </c>
      <c r="G129">
        <v>215.36</v>
      </c>
      <c r="H129">
        <v>109.52</v>
      </c>
      <c r="I129">
        <v>119.39</v>
      </c>
      <c r="J129">
        <v>147.05000000000001</v>
      </c>
      <c r="K129">
        <v>0.54403000000000001</v>
      </c>
      <c r="L129">
        <v>1.6385E-5</v>
      </c>
      <c r="M129">
        <v>1.8679999999999999E-2</v>
      </c>
      <c r="N129" t="s">
        <v>238</v>
      </c>
    </row>
    <row r="130" spans="1:14">
      <c r="A130">
        <v>351.64</v>
      </c>
      <c r="B130">
        <v>6</v>
      </c>
      <c r="C130">
        <v>29.353000000000002</v>
      </c>
      <c r="D130">
        <v>3.4068000000000001E-2</v>
      </c>
      <c r="E130">
        <v>44.710999999999999</v>
      </c>
      <c r="F130">
        <v>47.531999999999996</v>
      </c>
      <c r="G130">
        <v>214.56</v>
      </c>
      <c r="H130">
        <v>109.57</v>
      </c>
      <c r="I130">
        <v>119.6</v>
      </c>
      <c r="J130">
        <v>146.69</v>
      </c>
      <c r="K130">
        <v>0.54578000000000004</v>
      </c>
      <c r="L130">
        <v>1.6418000000000001E-5</v>
      </c>
      <c r="M130">
        <v>1.8697999999999999E-2</v>
      </c>
      <c r="N130" t="s">
        <v>238</v>
      </c>
    </row>
    <row r="131" spans="1:14">
      <c r="A131">
        <v>351.64</v>
      </c>
      <c r="B131">
        <v>6.5</v>
      </c>
      <c r="C131">
        <v>31.896999999999998</v>
      </c>
      <c r="D131">
        <v>3.1350999999999997E-2</v>
      </c>
      <c r="E131">
        <v>44.686999999999998</v>
      </c>
      <c r="F131">
        <v>47.499000000000002</v>
      </c>
      <c r="G131">
        <v>213.83</v>
      </c>
      <c r="H131">
        <v>109.62</v>
      </c>
      <c r="I131">
        <v>119.82</v>
      </c>
      <c r="J131">
        <v>146.33000000000001</v>
      </c>
      <c r="K131">
        <v>0.54754000000000003</v>
      </c>
      <c r="L131">
        <v>1.6450999999999999E-5</v>
      </c>
      <c r="M131">
        <v>1.8716E-2</v>
      </c>
      <c r="N131" t="s">
        <v>238</v>
      </c>
    </row>
    <row r="132" spans="1:14">
      <c r="A132">
        <v>351.64</v>
      </c>
      <c r="B132">
        <v>7</v>
      </c>
      <c r="C132">
        <v>34.457999999999998</v>
      </c>
      <c r="D132">
        <v>2.9021000000000002E-2</v>
      </c>
      <c r="E132">
        <v>44.661999999999999</v>
      </c>
      <c r="F132">
        <v>47.466000000000001</v>
      </c>
      <c r="G132">
        <v>213.14</v>
      </c>
      <c r="H132">
        <v>109.68</v>
      </c>
      <c r="I132">
        <v>120.04</v>
      </c>
      <c r="J132">
        <v>145.97</v>
      </c>
      <c r="K132">
        <v>0.54930000000000001</v>
      </c>
      <c r="L132">
        <v>1.6484999999999999E-5</v>
      </c>
      <c r="M132">
        <v>1.8735000000000002E-2</v>
      </c>
      <c r="N132" t="s">
        <v>238</v>
      </c>
    </row>
    <row r="133" spans="1:14">
      <c r="A133">
        <v>351.64</v>
      </c>
      <c r="B133">
        <v>7.5</v>
      </c>
      <c r="C133">
        <v>37.033999999999999</v>
      </c>
      <c r="D133">
        <v>2.7002000000000002E-2</v>
      </c>
      <c r="E133">
        <v>44.637999999999998</v>
      </c>
      <c r="F133">
        <v>47.433</v>
      </c>
      <c r="G133">
        <v>212.5</v>
      </c>
      <c r="H133">
        <v>109.73</v>
      </c>
      <c r="I133">
        <v>120.27</v>
      </c>
      <c r="J133">
        <v>145.6</v>
      </c>
      <c r="K133">
        <v>0.55105999999999999</v>
      </c>
      <c r="L133">
        <v>1.6520000000000001E-5</v>
      </c>
      <c r="M133">
        <v>1.8754E-2</v>
      </c>
      <c r="N133" t="s">
        <v>238</v>
      </c>
    </row>
    <row r="134" spans="1:14">
      <c r="A134">
        <v>351.64</v>
      </c>
      <c r="B134">
        <v>8</v>
      </c>
      <c r="C134">
        <v>39.627000000000002</v>
      </c>
      <c r="D134">
        <v>2.5235E-2</v>
      </c>
      <c r="E134">
        <v>44.613999999999997</v>
      </c>
      <c r="F134">
        <v>47.4</v>
      </c>
      <c r="G134">
        <v>211.89</v>
      </c>
      <c r="H134">
        <v>109.79</v>
      </c>
      <c r="I134">
        <v>120.5</v>
      </c>
      <c r="J134">
        <v>145.24</v>
      </c>
      <c r="K134">
        <v>0.55281999999999998</v>
      </c>
      <c r="L134">
        <v>1.6555999999999999E-5</v>
      </c>
      <c r="M134">
        <v>1.8775E-2</v>
      </c>
      <c r="N134" t="s">
        <v>238</v>
      </c>
    </row>
    <row r="135" spans="1:14">
      <c r="A135">
        <v>351.64</v>
      </c>
      <c r="B135">
        <v>8.5</v>
      </c>
      <c r="C135">
        <v>42.237000000000002</v>
      </c>
      <c r="D135">
        <v>2.3675999999999999E-2</v>
      </c>
      <c r="E135">
        <v>44.588999999999999</v>
      </c>
      <c r="F135">
        <v>47.366</v>
      </c>
      <c r="G135">
        <v>211.32</v>
      </c>
      <c r="H135">
        <v>109.85</v>
      </c>
      <c r="I135">
        <v>120.73</v>
      </c>
      <c r="J135">
        <v>144.88</v>
      </c>
      <c r="K135">
        <v>0.55459000000000003</v>
      </c>
      <c r="L135">
        <v>1.6592999999999999E-5</v>
      </c>
      <c r="M135">
        <v>1.8794999999999999E-2</v>
      </c>
      <c r="N135" t="s">
        <v>238</v>
      </c>
    </row>
    <row r="136" spans="1:14">
      <c r="A136">
        <v>351.64</v>
      </c>
      <c r="B136">
        <v>9</v>
      </c>
      <c r="C136">
        <v>44.863999999999997</v>
      </c>
      <c r="D136">
        <v>2.2290000000000001E-2</v>
      </c>
      <c r="E136">
        <v>44.564</v>
      </c>
      <c r="F136">
        <v>47.332999999999998</v>
      </c>
      <c r="G136">
        <v>210.77</v>
      </c>
      <c r="H136">
        <v>109.9</v>
      </c>
      <c r="I136">
        <v>120.96</v>
      </c>
      <c r="J136">
        <v>144.51</v>
      </c>
      <c r="K136">
        <v>0.55635000000000001</v>
      </c>
      <c r="L136">
        <v>1.6631000000000001E-5</v>
      </c>
      <c r="M136">
        <v>1.8817E-2</v>
      </c>
      <c r="N136" t="s">
        <v>238</v>
      </c>
    </row>
    <row r="137" spans="1:14">
      <c r="A137">
        <v>351.64</v>
      </c>
      <c r="B137">
        <v>9.5</v>
      </c>
      <c r="C137">
        <v>47.508000000000003</v>
      </c>
      <c r="D137">
        <v>2.1048999999999998E-2</v>
      </c>
      <c r="E137">
        <v>44.539000000000001</v>
      </c>
      <c r="F137">
        <v>47.298999999999999</v>
      </c>
      <c r="G137">
        <v>210.25</v>
      </c>
      <c r="H137">
        <v>109.96</v>
      </c>
      <c r="I137">
        <v>121.2</v>
      </c>
      <c r="J137">
        <v>144.15</v>
      </c>
      <c r="K137">
        <v>0.55810999999999999</v>
      </c>
      <c r="L137">
        <v>1.6670000000000001E-5</v>
      </c>
      <c r="M137">
        <v>1.8839000000000002E-2</v>
      </c>
      <c r="N137" t="s">
        <v>238</v>
      </c>
    </row>
    <row r="138" spans="1:14">
      <c r="A138">
        <v>351.64</v>
      </c>
      <c r="B138">
        <v>10</v>
      </c>
      <c r="C138">
        <v>50.168999999999997</v>
      </c>
      <c r="D138">
        <v>1.9932999999999999E-2</v>
      </c>
      <c r="E138">
        <v>44.514000000000003</v>
      </c>
      <c r="F138">
        <v>47.265000000000001</v>
      </c>
      <c r="G138">
        <v>209.75</v>
      </c>
      <c r="H138">
        <v>110.02</v>
      </c>
      <c r="I138">
        <v>121.45</v>
      </c>
      <c r="J138">
        <v>143.78</v>
      </c>
      <c r="K138">
        <v>0.55986999999999998</v>
      </c>
      <c r="L138">
        <v>1.6708999999999999E-5</v>
      </c>
      <c r="M138">
        <v>1.8860999999999999E-2</v>
      </c>
      <c r="N138" t="s">
        <v>238</v>
      </c>
    </row>
    <row r="139" spans="1:14">
      <c r="A139">
        <v>380.94</v>
      </c>
      <c r="B139">
        <v>1</v>
      </c>
      <c r="C139">
        <v>4.3761000000000001</v>
      </c>
      <c r="D139">
        <v>0.22852</v>
      </c>
      <c r="E139">
        <v>48.22</v>
      </c>
      <c r="F139">
        <v>51.372999999999998</v>
      </c>
      <c r="G139">
        <v>239.75</v>
      </c>
      <c r="H139">
        <v>114.26</v>
      </c>
      <c r="I139">
        <v>122.78</v>
      </c>
      <c r="J139">
        <v>156.37</v>
      </c>
      <c r="K139">
        <v>0.42921999999999999</v>
      </c>
      <c r="L139">
        <v>1.7391999999999999E-5</v>
      </c>
      <c r="M139">
        <v>2.1009E-2</v>
      </c>
      <c r="N139" t="s">
        <v>238</v>
      </c>
    </row>
    <row r="140" spans="1:14">
      <c r="A140">
        <v>380.94</v>
      </c>
      <c r="B140">
        <v>1.5</v>
      </c>
      <c r="C140">
        <v>6.5781999999999998</v>
      </c>
      <c r="D140">
        <v>0.15201999999999999</v>
      </c>
      <c r="E140">
        <v>48.2</v>
      </c>
      <c r="F140">
        <v>51.347000000000001</v>
      </c>
      <c r="G140">
        <v>236.32</v>
      </c>
      <c r="H140">
        <v>114.3</v>
      </c>
      <c r="I140">
        <v>122.92</v>
      </c>
      <c r="J140">
        <v>156.1</v>
      </c>
      <c r="K140">
        <v>0.43008999999999997</v>
      </c>
      <c r="L140">
        <v>1.7422E-5</v>
      </c>
      <c r="M140">
        <v>2.1021000000000001E-2</v>
      </c>
      <c r="N140" t="s">
        <v>238</v>
      </c>
    </row>
    <row r="141" spans="1:14">
      <c r="A141">
        <v>380.94</v>
      </c>
      <c r="B141">
        <v>2</v>
      </c>
      <c r="C141">
        <v>8.7898999999999994</v>
      </c>
      <c r="D141">
        <v>0.11377</v>
      </c>
      <c r="E141">
        <v>48.18</v>
      </c>
      <c r="F141">
        <v>51.320999999999998</v>
      </c>
      <c r="G141">
        <v>233.88</v>
      </c>
      <c r="H141">
        <v>114.33</v>
      </c>
      <c r="I141">
        <v>123.07</v>
      </c>
      <c r="J141">
        <v>155.83000000000001</v>
      </c>
      <c r="K141">
        <v>0.43097000000000002</v>
      </c>
      <c r="L141">
        <v>1.7452000000000002E-5</v>
      </c>
      <c r="M141">
        <v>2.1033E-2</v>
      </c>
      <c r="N141" t="s">
        <v>238</v>
      </c>
    </row>
    <row r="142" spans="1:14">
      <c r="A142">
        <v>380.94</v>
      </c>
      <c r="B142">
        <v>2.5</v>
      </c>
      <c r="C142">
        <v>11.010999999999999</v>
      </c>
      <c r="D142">
        <v>9.0817999999999996E-2</v>
      </c>
      <c r="E142">
        <v>48.161000000000001</v>
      </c>
      <c r="F142">
        <v>51.293999999999997</v>
      </c>
      <c r="G142">
        <v>231.97</v>
      </c>
      <c r="H142">
        <v>114.37</v>
      </c>
      <c r="I142">
        <v>123.21</v>
      </c>
      <c r="J142">
        <v>155.56</v>
      </c>
      <c r="K142">
        <v>0.43184</v>
      </c>
      <c r="L142">
        <v>1.7482999999999998E-5</v>
      </c>
      <c r="M142">
        <v>2.1045000000000001E-2</v>
      </c>
      <c r="N142" t="s">
        <v>238</v>
      </c>
    </row>
    <row r="143" spans="1:14">
      <c r="A143">
        <v>380.94</v>
      </c>
      <c r="B143">
        <v>3</v>
      </c>
      <c r="C143">
        <v>13.242000000000001</v>
      </c>
      <c r="D143">
        <v>7.5518000000000002E-2</v>
      </c>
      <c r="E143">
        <v>48.140999999999998</v>
      </c>
      <c r="F143">
        <v>51.267000000000003</v>
      </c>
      <c r="G143">
        <v>230.4</v>
      </c>
      <c r="H143">
        <v>114.41</v>
      </c>
      <c r="I143">
        <v>123.36</v>
      </c>
      <c r="J143">
        <v>155.29</v>
      </c>
      <c r="K143">
        <v>0.43269999999999997</v>
      </c>
      <c r="L143">
        <v>1.7513999999999999E-5</v>
      </c>
      <c r="M143">
        <v>2.1058E-2</v>
      </c>
      <c r="N143" t="s">
        <v>238</v>
      </c>
    </row>
    <row r="144" spans="1:14">
      <c r="A144">
        <v>380.94</v>
      </c>
      <c r="B144">
        <v>3.5</v>
      </c>
      <c r="C144">
        <v>15.481999999999999</v>
      </c>
      <c r="D144">
        <v>6.4588999999999994E-2</v>
      </c>
      <c r="E144">
        <v>48.121000000000002</v>
      </c>
      <c r="F144">
        <v>51.241</v>
      </c>
      <c r="G144">
        <v>229.07</v>
      </c>
      <c r="H144">
        <v>114.44</v>
      </c>
      <c r="I144">
        <v>123.51</v>
      </c>
      <c r="J144">
        <v>155.02000000000001</v>
      </c>
      <c r="K144">
        <v>0.43357000000000001</v>
      </c>
      <c r="L144">
        <v>1.7546000000000001E-5</v>
      </c>
      <c r="M144">
        <v>2.1070999999999999E-2</v>
      </c>
      <c r="N144" t="s">
        <v>238</v>
      </c>
    </row>
    <row r="145" spans="1:14">
      <c r="A145">
        <v>380.94</v>
      </c>
      <c r="B145">
        <v>4</v>
      </c>
      <c r="C145">
        <v>17.733000000000001</v>
      </c>
      <c r="D145">
        <v>5.6392999999999999E-2</v>
      </c>
      <c r="E145">
        <v>48.100999999999999</v>
      </c>
      <c r="F145">
        <v>51.213999999999999</v>
      </c>
      <c r="G145">
        <v>227.91</v>
      </c>
      <c r="H145">
        <v>114.48</v>
      </c>
      <c r="I145">
        <v>123.66</v>
      </c>
      <c r="J145">
        <v>154.75</v>
      </c>
      <c r="K145">
        <v>0.43442999999999998</v>
      </c>
      <c r="L145">
        <v>1.7578999999999999E-5</v>
      </c>
      <c r="M145">
        <v>2.1083999999999999E-2</v>
      </c>
      <c r="N145" t="s">
        <v>238</v>
      </c>
    </row>
    <row r="146" spans="1:14">
      <c r="A146">
        <v>380.94</v>
      </c>
      <c r="B146">
        <v>4.5</v>
      </c>
      <c r="C146">
        <v>19.992999999999999</v>
      </c>
      <c r="D146">
        <v>5.0018E-2</v>
      </c>
      <c r="E146">
        <v>48.081000000000003</v>
      </c>
      <c r="F146">
        <v>51.186999999999998</v>
      </c>
      <c r="G146">
        <v>226.88</v>
      </c>
      <c r="H146">
        <v>114.52</v>
      </c>
      <c r="I146">
        <v>123.81</v>
      </c>
      <c r="J146">
        <v>154.49</v>
      </c>
      <c r="K146">
        <v>0.43528</v>
      </c>
      <c r="L146">
        <v>1.7612E-5</v>
      </c>
      <c r="M146">
        <v>2.1097999999999999E-2</v>
      </c>
      <c r="N146" t="s">
        <v>238</v>
      </c>
    </row>
    <row r="147" spans="1:14">
      <c r="A147">
        <v>380.94</v>
      </c>
      <c r="B147">
        <v>5</v>
      </c>
      <c r="C147">
        <v>22.263000000000002</v>
      </c>
      <c r="D147">
        <v>4.4918E-2</v>
      </c>
      <c r="E147">
        <v>48.06</v>
      </c>
      <c r="F147">
        <v>51.16</v>
      </c>
      <c r="G147">
        <v>225.95</v>
      </c>
      <c r="H147">
        <v>114.56</v>
      </c>
      <c r="I147">
        <v>123.97</v>
      </c>
      <c r="J147">
        <v>154.22</v>
      </c>
      <c r="K147">
        <v>0.43613000000000002</v>
      </c>
      <c r="L147">
        <v>1.7645000000000001E-5</v>
      </c>
      <c r="M147">
        <v>2.1111999999999999E-2</v>
      </c>
      <c r="N147" t="s">
        <v>238</v>
      </c>
    </row>
    <row r="148" spans="1:14">
      <c r="A148">
        <v>380.94</v>
      </c>
      <c r="B148">
        <v>5.5</v>
      </c>
      <c r="C148">
        <v>24.542999999999999</v>
      </c>
      <c r="D148">
        <v>4.0745000000000003E-2</v>
      </c>
      <c r="E148">
        <v>48.04</v>
      </c>
      <c r="F148">
        <v>51.133000000000003</v>
      </c>
      <c r="G148">
        <v>225.1</v>
      </c>
      <c r="H148">
        <v>114.59</v>
      </c>
      <c r="I148">
        <v>124.13</v>
      </c>
      <c r="J148">
        <v>153.94999999999999</v>
      </c>
      <c r="K148">
        <v>0.43697999999999998</v>
      </c>
      <c r="L148">
        <v>1.7679000000000001E-5</v>
      </c>
      <c r="M148">
        <v>2.1127E-2</v>
      </c>
      <c r="N148" t="s">
        <v>238</v>
      </c>
    </row>
    <row r="149" spans="1:14">
      <c r="A149">
        <v>380.94</v>
      </c>
      <c r="B149">
        <v>6</v>
      </c>
      <c r="C149">
        <v>26.832999999999998</v>
      </c>
      <c r="D149">
        <v>3.7268000000000003E-2</v>
      </c>
      <c r="E149">
        <v>48.02</v>
      </c>
      <c r="F149">
        <v>51.106000000000002</v>
      </c>
      <c r="G149">
        <v>224.32</v>
      </c>
      <c r="H149">
        <v>114.63</v>
      </c>
      <c r="I149">
        <v>124.28</v>
      </c>
      <c r="J149">
        <v>153.69</v>
      </c>
      <c r="K149">
        <v>0.43781999999999999</v>
      </c>
      <c r="L149">
        <v>1.7714E-5</v>
      </c>
      <c r="M149">
        <v>2.1142000000000001E-2</v>
      </c>
      <c r="N149" t="s">
        <v>238</v>
      </c>
    </row>
    <row r="150" spans="1:14">
      <c r="A150">
        <v>380.94</v>
      </c>
      <c r="B150">
        <v>6.5</v>
      </c>
      <c r="C150">
        <v>29.132999999999999</v>
      </c>
      <c r="D150">
        <v>3.4325000000000001E-2</v>
      </c>
      <c r="E150">
        <v>47.999000000000002</v>
      </c>
      <c r="F150">
        <v>51.078000000000003</v>
      </c>
      <c r="G150">
        <v>223.6</v>
      </c>
      <c r="H150">
        <v>114.67</v>
      </c>
      <c r="I150">
        <v>124.44</v>
      </c>
      <c r="J150">
        <v>153.41999999999999</v>
      </c>
      <c r="K150">
        <v>0.43864999999999998</v>
      </c>
      <c r="L150">
        <v>1.7750000000000001E-5</v>
      </c>
      <c r="M150">
        <v>2.1156999999999999E-2</v>
      </c>
      <c r="N150" t="s">
        <v>238</v>
      </c>
    </row>
    <row r="151" spans="1:14">
      <c r="A151">
        <v>380.94</v>
      </c>
      <c r="B151">
        <v>7</v>
      </c>
      <c r="C151">
        <v>31.443999999999999</v>
      </c>
      <c r="D151">
        <v>3.1802999999999998E-2</v>
      </c>
      <c r="E151">
        <v>47.978999999999999</v>
      </c>
      <c r="F151">
        <v>51.051000000000002</v>
      </c>
      <c r="G151">
        <v>222.93</v>
      </c>
      <c r="H151">
        <v>114.71</v>
      </c>
      <c r="I151">
        <v>124.61</v>
      </c>
      <c r="J151">
        <v>153.16</v>
      </c>
      <c r="K151">
        <v>0.43947999999999998</v>
      </c>
      <c r="L151">
        <v>1.7785999999999999E-5</v>
      </c>
      <c r="M151">
        <v>2.1173000000000001E-2</v>
      </c>
      <c r="N151" t="s">
        <v>238</v>
      </c>
    </row>
    <row r="152" spans="1:14">
      <c r="A152">
        <v>380.94</v>
      </c>
      <c r="B152">
        <v>7.5</v>
      </c>
      <c r="C152">
        <v>33.764000000000003</v>
      </c>
      <c r="D152">
        <v>2.9617000000000001E-2</v>
      </c>
      <c r="E152">
        <v>47.957999999999998</v>
      </c>
      <c r="F152">
        <v>51.024000000000001</v>
      </c>
      <c r="G152">
        <v>222.31</v>
      </c>
      <c r="H152">
        <v>114.75</v>
      </c>
      <c r="I152">
        <v>124.77</v>
      </c>
      <c r="J152">
        <v>152.88999999999999</v>
      </c>
      <c r="K152">
        <v>0.44030999999999998</v>
      </c>
      <c r="L152">
        <v>1.7822999999999999E-5</v>
      </c>
      <c r="M152">
        <v>2.1189E-2</v>
      </c>
      <c r="N152" t="s">
        <v>238</v>
      </c>
    </row>
    <row r="153" spans="1:14">
      <c r="A153">
        <v>380.94</v>
      </c>
      <c r="B153">
        <v>8</v>
      </c>
      <c r="C153">
        <v>36.094999999999999</v>
      </c>
      <c r="D153">
        <v>2.7705E-2</v>
      </c>
      <c r="E153">
        <v>47.936999999999998</v>
      </c>
      <c r="F153">
        <v>50.996000000000002</v>
      </c>
      <c r="G153">
        <v>221.72</v>
      </c>
      <c r="H153">
        <v>114.79</v>
      </c>
      <c r="I153">
        <v>124.94</v>
      </c>
      <c r="J153">
        <v>152.63</v>
      </c>
      <c r="K153">
        <v>0.44113000000000002</v>
      </c>
      <c r="L153">
        <v>1.7859999999999998E-5</v>
      </c>
      <c r="M153">
        <v>2.1205999999999999E-2</v>
      </c>
      <c r="N153" t="s">
        <v>238</v>
      </c>
    </row>
    <row r="154" spans="1:14">
      <c r="A154">
        <v>380.94</v>
      </c>
      <c r="B154">
        <v>8.5</v>
      </c>
      <c r="C154">
        <v>38.436999999999998</v>
      </c>
      <c r="D154">
        <v>2.6016999999999998E-2</v>
      </c>
      <c r="E154">
        <v>47.917000000000002</v>
      </c>
      <c r="F154">
        <v>50.969000000000001</v>
      </c>
      <c r="G154">
        <v>221.16</v>
      </c>
      <c r="H154">
        <v>114.83</v>
      </c>
      <c r="I154">
        <v>125.11</v>
      </c>
      <c r="J154">
        <v>152.36000000000001</v>
      </c>
      <c r="K154">
        <v>0.44194</v>
      </c>
      <c r="L154">
        <v>1.7898E-5</v>
      </c>
      <c r="M154">
        <v>2.1222999999999999E-2</v>
      </c>
      <c r="N154" t="s">
        <v>238</v>
      </c>
    </row>
    <row r="155" spans="1:14">
      <c r="A155">
        <v>380.94</v>
      </c>
      <c r="B155">
        <v>9</v>
      </c>
      <c r="C155">
        <v>40.787999999999997</v>
      </c>
      <c r="D155">
        <v>2.4517000000000001E-2</v>
      </c>
      <c r="E155">
        <v>47.896000000000001</v>
      </c>
      <c r="F155">
        <v>50.941000000000003</v>
      </c>
      <c r="G155">
        <v>220.63</v>
      </c>
      <c r="H155">
        <v>114.86</v>
      </c>
      <c r="I155">
        <v>125.28</v>
      </c>
      <c r="J155">
        <v>152.1</v>
      </c>
      <c r="K155">
        <v>0.44274999999999998</v>
      </c>
      <c r="L155">
        <v>1.7937000000000001E-5</v>
      </c>
      <c r="M155">
        <v>2.1239999999999998E-2</v>
      </c>
      <c r="N155" t="s">
        <v>238</v>
      </c>
    </row>
    <row r="156" spans="1:14">
      <c r="A156">
        <v>380.94</v>
      </c>
      <c r="B156">
        <v>9.5</v>
      </c>
      <c r="C156">
        <v>43.151000000000003</v>
      </c>
      <c r="D156">
        <v>2.3174E-2</v>
      </c>
      <c r="E156">
        <v>47.875</v>
      </c>
      <c r="F156">
        <v>50.912999999999997</v>
      </c>
      <c r="G156">
        <v>220.12</v>
      </c>
      <c r="H156">
        <v>114.9</v>
      </c>
      <c r="I156">
        <v>125.45</v>
      </c>
      <c r="J156">
        <v>151.84</v>
      </c>
      <c r="K156">
        <v>0.44353999999999999</v>
      </c>
      <c r="L156">
        <v>1.7975999999999999E-5</v>
      </c>
      <c r="M156">
        <v>2.1257999999999999E-2</v>
      </c>
      <c r="N156" t="s">
        <v>238</v>
      </c>
    </row>
    <row r="157" spans="1:14">
      <c r="A157">
        <v>380.94</v>
      </c>
      <c r="B157">
        <v>10</v>
      </c>
      <c r="C157">
        <v>45.524000000000001</v>
      </c>
      <c r="D157">
        <v>2.1965999999999999E-2</v>
      </c>
      <c r="E157">
        <v>47.853999999999999</v>
      </c>
      <c r="F157">
        <v>50.884999999999998</v>
      </c>
      <c r="G157">
        <v>219.64</v>
      </c>
      <c r="H157">
        <v>114.94</v>
      </c>
      <c r="I157">
        <v>125.62</v>
      </c>
      <c r="J157">
        <v>151.58000000000001</v>
      </c>
      <c r="K157">
        <v>0.44434000000000001</v>
      </c>
      <c r="L157">
        <v>1.8016000000000002E-5</v>
      </c>
      <c r="M157">
        <v>2.1276E-2</v>
      </c>
      <c r="N157" t="s">
        <v>238</v>
      </c>
    </row>
    <row r="158" spans="1:14">
      <c r="A158">
        <v>410.24</v>
      </c>
      <c r="B158">
        <v>1</v>
      </c>
      <c r="C158">
        <v>4.0590000000000002</v>
      </c>
      <c r="D158">
        <v>0.24637000000000001</v>
      </c>
      <c r="E158">
        <v>51.640999999999998</v>
      </c>
      <c r="F158">
        <v>55.040999999999997</v>
      </c>
      <c r="G158">
        <v>249.02</v>
      </c>
      <c r="H158">
        <v>119.01</v>
      </c>
      <c r="I158">
        <v>127.49</v>
      </c>
      <c r="J158">
        <v>162.19999999999999</v>
      </c>
      <c r="K158">
        <v>0.35537999999999997</v>
      </c>
      <c r="L158">
        <v>1.8644E-5</v>
      </c>
      <c r="M158">
        <v>2.3472E-2</v>
      </c>
      <c r="N158" t="s">
        <v>238</v>
      </c>
    </row>
    <row r="159" spans="1:14">
      <c r="A159">
        <v>410.24</v>
      </c>
      <c r="B159">
        <v>1.5</v>
      </c>
      <c r="C159">
        <v>6.0982000000000003</v>
      </c>
      <c r="D159">
        <v>0.16397999999999999</v>
      </c>
      <c r="E159">
        <v>51.624000000000002</v>
      </c>
      <c r="F159">
        <v>55.018999999999998</v>
      </c>
      <c r="G159">
        <v>245.61</v>
      </c>
      <c r="H159">
        <v>119.04</v>
      </c>
      <c r="I159">
        <v>127.61</v>
      </c>
      <c r="J159">
        <v>162</v>
      </c>
      <c r="K159">
        <v>0.35576999999999998</v>
      </c>
      <c r="L159">
        <v>1.8677000000000001E-5</v>
      </c>
      <c r="M159">
        <v>2.3483E-2</v>
      </c>
      <c r="N159" t="s">
        <v>238</v>
      </c>
    </row>
    <row r="160" spans="1:14">
      <c r="A160">
        <v>410.24</v>
      </c>
      <c r="B160">
        <v>2</v>
      </c>
      <c r="C160">
        <v>8.1438000000000006</v>
      </c>
      <c r="D160">
        <v>0.12279</v>
      </c>
      <c r="E160">
        <v>51.606999999999999</v>
      </c>
      <c r="F160">
        <v>54.996000000000002</v>
      </c>
      <c r="G160">
        <v>243.17</v>
      </c>
      <c r="H160">
        <v>119.06</v>
      </c>
      <c r="I160">
        <v>127.72</v>
      </c>
      <c r="J160">
        <v>161.80000000000001</v>
      </c>
      <c r="K160">
        <v>0.35615999999999998</v>
      </c>
      <c r="L160">
        <v>1.8709999999999999E-5</v>
      </c>
      <c r="M160">
        <v>2.3493E-2</v>
      </c>
      <c r="N160" t="s">
        <v>238</v>
      </c>
    </row>
    <row r="161" spans="1:14">
      <c r="A161">
        <v>410.24</v>
      </c>
      <c r="B161">
        <v>2.5</v>
      </c>
      <c r="C161">
        <v>10.196</v>
      </c>
      <c r="D161">
        <v>9.8079E-2</v>
      </c>
      <c r="E161">
        <v>51.588999999999999</v>
      </c>
      <c r="F161">
        <v>54.972999999999999</v>
      </c>
      <c r="G161">
        <v>241.28</v>
      </c>
      <c r="H161">
        <v>119.09</v>
      </c>
      <c r="I161">
        <v>127.84</v>
      </c>
      <c r="J161">
        <v>161.59</v>
      </c>
      <c r="K161">
        <v>0.35654999999999998</v>
      </c>
      <c r="L161">
        <v>1.8743999999999999E-5</v>
      </c>
      <c r="M161">
        <v>2.3505000000000002E-2</v>
      </c>
      <c r="N161" t="s">
        <v>238</v>
      </c>
    </row>
    <row r="162" spans="1:14">
      <c r="A162">
        <v>410.24</v>
      </c>
      <c r="B162">
        <v>3</v>
      </c>
      <c r="C162">
        <v>12.254</v>
      </c>
      <c r="D162">
        <v>8.1602999999999995E-2</v>
      </c>
      <c r="E162">
        <v>51.572000000000003</v>
      </c>
      <c r="F162">
        <v>54.95</v>
      </c>
      <c r="G162">
        <v>239.72</v>
      </c>
      <c r="H162">
        <v>119.12</v>
      </c>
      <c r="I162">
        <v>127.95</v>
      </c>
      <c r="J162">
        <v>161.38999999999999</v>
      </c>
      <c r="K162">
        <v>0.35693000000000003</v>
      </c>
      <c r="L162">
        <v>1.8777999999999999E-5</v>
      </c>
      <c r="M162">
        <v>2.3515999999999999E-2</v>
      </c>
      <c r="N162" t="s">
        <v>238</v>
      </c>
    </row>
    <row r="163" spans="1:14">
      <c r="A163">
        <v>410.24</v>
      </c>
      <c r="B163">
        <v>3.5</v>
      </c>
      <c r="C163">
        <v>14.32</v>
      </c>
      <c r="D163">
        <v>6.9833999999999993E-2</v>
      </c>
      <c r="E163">
        <v>51.554000000000002</v>
      </c>
      <c r="F163">
        <v>54.927999999999997</v>
      </c>
      <c r="G163">
        <v>238.39</v>
      </c>
      <c r="H163">
        <v>119.15</v>
      </c>
      <c r="I163">
        <v>128.07</v>
      </c>
      <c r="J163">
        <v>161.19</v>
      </c>
      <c r="K163">
        <v>0.35730000000000001</v>
      </c>
      <c r="L163">
        <v>1.8813000000000001E-5</v>
      </c>
      <c r="M163">
        <v>2.3528E-2</v>
      </c>
      <c r="N163" t="s">
        <v>238</v>
      </c>
    </row>
    <row r="164" spans="1:14">
      <c r="A164">
        <v>410.24</v>
      </c>
      <c r="B164">
        <v>4</v>
      </c>
      <c r="C164">
        <v>16.390999999999998</v>
      </c>
      <c r="D164">
        <v>6.1008E-2</v>
      </c>
      <c r="E164">
        <v>51.536999999999999</v>
      </c>
      <c r="F164">
        <v>54.905000000000001</v>
      </c>
      <c r="G164">
        <v>237.24</v>
      </c>
      <c r="H164">
        <v>119.17</v>
      </c>
      <c r="I164">
        <v>128.19</v>
      </c>
      <c r="J164">
        <v>161</v>
      </c>
      <c r="K164">
        <v>0.35766999999999999</v>
      </c>
      <c r="L164">
        <v>1.8848E-5</v>
      </c>
      <c r="M164">
        <v>2.3539999999999998E-2</v>
      </c>
      <c r="N164" t="s">
        <v>238</v>
      </c>
    </row>
    <row r="165" spans="1:14">
      <c r="A165">
        <v>410.24</v>
      </c>
      <c r="B165">
        <v>4.5</v>
      </c>
      <c r="C165">
        <v>18.47</v>
      </c>
      <c r="D165">
        <v>5.4142999999999997E-2</v>
      </c>
      <c r="E165">
        <v>51.518999999999998</v>
      </c>
      <c r="F165">
        <v>54.881999999999998</v>
      </c>
      <c r="G165">
        <v>236.22</v>
      </c>
      <c r="H165">
        <v>119.2</v>
      </c>
      <c r="I165">
        <v>128.31</v>
      </c>
      <c r="J165">
        <v>160.80000000000001</v>
      </c>
      <c r="K165">
        <v>0.35804000000000002</v>
      </c>
      <c r="L165">
        <v>1.8882999999999999E-5</v>
      </c>
      <c r="M165">
        <v>2.3552E-2</v>
      </c>
      <c r="N165" t="s">
        <v>238</v>
      </c>
    </row>
    <row r="166" spans="1:14">
      <c r="A166">
        <v>410.24</v>
      </c>
      <c r="B166">
        <v>5</v>
      </c>
      <c r="C166">
        <v>20.553999999999998</v>
      </c>
      <c r="D166">
        <v>4.8652000000000001E-2</v>
      </c>
      <c r="E166">
        <v>51.502000000000002</v>
      </c>
      <c r="F166">
        <v>54.859000000000002</v>
      </c>
      <c r="G166">
        <v>235.3</v>
      </c>
      <c r="H166">
        <v>119.23</v>
      </c>
      <c r="I166">
        <v>128.43</v>
      </c>
      <c r="J166">
        <v>160.6</v>
      </c>
      <c r="K166">
        <v>0.3584</v>
      </c>
      <c r="L166">
        <v>1.8919E-5</v>
      </c>
      <c r="M166">
        <v>2.3564000000000002E-2</v>
      </c>
      <c r="N166" t="s">
        <v>238</v>
      </c>
    </row>
    <row r="167" spans="1:14">
      <c r="A167">
        <v>410.24</v>
      </c>
      <c r="B167">
        <v>5.5</v>
      </c>
      <c r="C167">
        <v>22.646000000000001</v>
      </c>
      <c r="D167">
        <v>4.4158000000000003E-2</v>
      </c>
      <c r="E167">
        <v>51.484000000000002</v>
      </c>
      <c r="F167">
        <v>54.835999999999999</v>
      </c>
      <c r="G167">
        <v>234.46</v>
      </c>
      <c r="H167">
        <v>119.26</v>
      </c>
      <c r="I167">
        <v>128.55000000000001</v>
      </c>
      <c r="J167">
        <v>160.4</v>
      </c>
      <c r="K167">
        <v>0.35876000000000002</v>
      </c>
      <c r="L167">
        <v>1.8955999999999999E-5</v>
      </c>
      <c r="M167">
        <v>2.3577000000000001E-2</v>
      </c>
      <c r="N167" t="s">
        <v>238</v>
      </c>
    </row>
    <row r="168" spans="1:14">
      <c r="A168">
        <v>410.24</v>
      </c>
      <c r="B168">
        <v>6</v>
      </c>
      <c r="C168">
        <v>24.744</v>
      </c>
      <c r="D168">
        <v>4.0413999999999999E-2</v>
      </c>
      <c r="E168">
        <v>51.466000000000001</v>
      </c>
      <c r="F168">
        <v>54.813000000000002</v>
      </c>
      <c r="G168">
        <v>233.7</v>
      </c>
      <c r="H168">
        <v>119.28</v>
      </c>
      <c r="I168">
        <v>128.66999999999999</v>
      </c>
      <c r="J168">
        <v>160.21</v>
      </c>
      <c r="K168">
        <v>0.35910999999999998</v>
      </c>
      <c r="L168">
        <v>1.8992999999999999E-5</v>
      </c>
      <c r="M168">
        <v>2.359E-2</v>
      </c>
      <c r="N168" t="s">
        <v>238</v>
      </c>
    </row>
    <row r="169" spans="1:14">
      <c r="A169">
        <v>410.24</v>
      </c>
      <c r="B169">
        <v>6.5</v>
      </c>
      <c r="C169">
        <v>26.847999999999999</v>
      </c>
      <c r="D169">
        <v>3.7246000000000001E-2</v>
      </c>
      <c r="E169">
        <v>51.448</v>
      </c>
      <c r="F169">
        <v>54.79</v>
      </c>
      <c r="G169">
        <v>232.99</v>
      </c>
      <c r="H169">
        <v>119.31</v>
      </c>
      <c r="I169">
        <v>128.79</v>
      </c>
      <c r="J169">
        <v>160.01</v>
      </c>
      <c r="K169">
        <v>0.35944999999999999</v>
      </c>
      <c r="L169">
        <v>1.9029999999999999E-5</v>
      </c>
      <c r="M169">
        <v>2.3604E-2</v>
      </c>
      <c r="N169" t="s">
        <v>238</v>
      </c>
    </row>
    <row r="170" spans="1:14">
      <c r="A170">
        <v>410.24</v>
      </c>
      <c r="B170">
        <v>7</v>
      </c>
      <c r="C170">
        <v>28.96</v>
      </c>
      <c r="D170">
        <v>3.4530999999999999E-2</v>
      </c>
      <c r="E170">
        <v>51.43</v>
      </c>
      <c r="F170">
        <v>54.765999999999998</v>
      </c>
      <c r="G170">
        <v>232.33</v>
      </c>
      <c r="H170">
        <v>119.34</v>
      </c>
      <c r="I170">
        <v>128.91999999999999</v>
      </c>
      <c r="J170">
        <v>159.82</v>
      </c>
      <c r="K170">
        <v>0.35979</v>
      </c>
      <c r="L170">
        <v>1.9068000000000001E-5</v>
      </c>
      <c r="M170">
        <v>2.3616999999999999E-2</v>
      </c>
      <c r="N170" t="s">
        <v>238</v>
      </c>
    </row>
    <row r="171" spans="1:14">
      <c r="A171">
        <v>410.24</v>
      </c>
      <c r="B171">
        <v>7.5</v>
      </c>
      <c r="C171">
        <v>31.077999999999999</v>
      </c>
      <c r="D171">
        <v>3.2177999999999998E-2</v>
      </c>
      <c r="E171">
        <v>51.411999999999999</v>
      </c>
      <c r="F171">
        <v>54.743000000000002</v>
      </c>
      <c r="G171">
        <v>231.71</v>
      </c>
      <c r="H171">
        <v>119.37</v>
      </c>
      <c r="I171">
        <v>129.04</v>
      </c>
      <c r="J171">
        <v>159.63</v>
      </c>
      <c r="K171">
        <v>0.36012</v>
      </c>
      <c r="L171">
        <v>1.9106E-5</v>
      </c>
      <c r="M171">
        <v>2.3630999999999999E-2</v>
      </c>
      <c r="N171" t="s">
        <v>238</v>
      </c>
    </row>
    <row r="172" spans="1:14">
      <c r="A172">
        <v>410.24</v>
      </c>
      <c r="B172">
        <v>8</v>
      </c>
      <c r="C172">
        <v>33.201999999999998</v>
      </c>
      <c r="D172">
        <v>3.0117999999999999E-2</v>
      </c>
      <c r="E172">
        <v>51.395000000000003</v>
      </c>
      <c r="F172">
        <v>54.72</v>
      </c>
      <c r="G172">
        <v>231.13</v>
      </c>
      <c r="H172">
        <v>119.4</v>
      </c>
      <c r="I172">
        <v>129.16999999999999</v>
      </c>
      <c r="J172">
        <v>159.44</v>
      </c>
      <c r="K172">
        <v>0.36044999999999999</v>
      </c>
      <c r="L172">
        <v>1.9145000000000001E-5</v>
      </c>
      <c r="M172">
        <v>2.3644999999999999E-2</v>
      </c>
      <c r="N172" t="s">
        <v>238</v>
      </c>
    </row>
    <row r="173" spans="1:14">
      <c r="A173">
        <v>410.24</v>
      </c>
      <c r="B173">
        <v>8.5</v>
      </c>
      <c r="C173">
        <v>35.334000000000003</v>
      </c>
      <c r="D173">
        <v>2.8302000000000001E-2</v>
      </c>
      <c r="E173">
        <v>51.377000000000002</v>
      </c>
      <c r="F173">
        <v>54.697000000000003</v>
      </c>
      <c r="G173">
        <v>230.58</v>
      </c>
      <c r="H173">
        <v>119.43</v>
      </c>
      <c r="I173">
        <v>129.30000000000001</v>
      </c>
      <c r="J173">
        <v>159.25</v>
      </c>
      <c r="K173">
        <v>0.36076999999999998</v>
      </c>
      <c r="L173">
        <v>1.9184000000000001E-5</v>
      </c>
      <c r="M173">
        <v>2.366E-2</v>
      </c>
      <c r="N173" t="s">
        <v>238</v>
      </c>
    </row>
    <row r="174" spans="1:14">
      <c r="A174">
        <v>410.24</v>
      </c>
      <c r="B174">
        <v>9</v>
      </c>
      <c r="C174">
        <v>37.472000000000001</v>
      </c>
      <c r="D174">
        <v>2.6686999999999999E-2</v>
      </c>
      <c r="E174">
        <v>51.357999999999997</v>
      </c>
      <c r="F174">
        <v>54.673000000000002</v>
      </c>
      <c r="G174">
        <v>230.06</v>
      </c>
      <c r="H174">
        <v>119.45</v>
      </c>
      <c r="I174">
        <v>129.43</v>
      </c>
      <c r="J174">
        <v>159.06</v>
      </c>
      <c r="K174">
        <v>0.36109000000000002</v>
      </c>
      <c r="L174">
        <v>1.9224000000000001E-5</v>
      </c>
      <c r="M174">
        <v>2.3675000000000002E-2</v>
      </c>
      <c r="N174" t="s">
        <v>238</v>
      </c>
    </row>
    <row r="175" spans="1:14">
      <c r="A175">
        <v>410.24</v>
      </c>
      <c r="B175">
        <v>9.5</v>
      </c>
      <c r="C175">
        <v>39.616</v>
      </c>
      <c r="D175">
        <v>2.5242000000000001E-2</v>
      </c>
      <c r="E175">
        <v>51.34</v>
      </c>
      <c r="F175">
        <v>54.65</v>
      </c>
      <c r="G175">
        <v>229.57</v>
      </c>
      <c r="H175">
        <v>119.48</v>
      </c>
      <c r="I175">
        <v>129.56</v>
      </c>
      <c r="J175">
        <v>158.87</v>
      </c>
      <c r="K175">
        <v>0.3614</v>
      </c>
      <c r="L175">
        <v>1.9264000000000001E-5</v>
      </c>
      <c r="M175">
        <v>2.3689999999999999E-2</v>
      </c>
      <c r="N175" t="s">
        <v>238</v>
      </c>
    </row>
    <row r="176" spans="1:14">
      <c r="A176">
        <v>410.24</v>
      </c>
      <c r="B176">
        <v>10</v>
      </c>
      <c r="C176">
        <v>41.768000000000001</v>
      </c>
      <c r="D176">
        <v>2.3942000000000001E-2</v>
      </c>
      <c r="E176">
        <v>51.322000000000003</v>
      </c>
      <c r="F176">
        <v>54.625999999999998</v>
      </c>
      <c r="G176">
        <v>229.1</v>
      </c>
      <c r="H176">
        <v>119.51</v>
      </c>
      <c r="I176">
        <v>129.69</v>
      </c>
      <c r="J176">
        <v>158.68</v>
      </c>
      <c r="K176">
        <v>0.36170000000000002</v>
      </c>
      <c r="L176">
        <v>1.9304999999999999E-5</v>
      </c>
      <c r="M176">
        <v>2.3705E-2</v>
      </c>
      <c r="N176" t="s">
        <v>238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154DB-DFDE-4C35-B174-7E110B30B300}">
  <dimension ref="A1:N214"/>
  <sheetViews>
    <sheetView workbookViewId="0"/>
  </sheetViews>
  <sheetFormatPr defaultRowHeight="15"/>
  <sheetData>
    <row r="1" spans="1:14">
      <c r="A1" t="s">
        <v>223</v>
      </c>
      <c r="B1" t="s">
        <v>224</v>
      </c>
      <c r="C1" t="s">
        <v>225</v>
      </c>
      <c r="D1" t="s">
        <v>226</v>
      </c>
      <c r="E1" t="s">
        <v>227</v>
      </c>
      <c r="F1" t="s">
        <v>228</v>
      </c>
      <c r="G1" t="s">
        <v>229</v>
      </c>
      <c r="H1" t="s">
        <v>230</v>
      </c>
      <c r="I1" t="s">
        <v>231</v>
      </c>
      <c r="J1" t="s">
        <v>232</v>
      </c>
      <c r="K1" t="s">
        <v>233</v>
      </c>
      <c r="L1" t="s">
        <v>234</v>
      </c>
      <c r="M1" t="s">
        <v>235</v>
      </c>
      <c r="N1" t="s">
        <v>236</v>
      </c>
    </row>
    <row r="2" spans="1:14">
      <c r="A2">
        <v>176.55</v>
      </c>
      <c r="B2">
        <v>1</v>
      </c>
      <c r="C2">
        <v>1736.1</v>
      </c>
      <c r="D2">
        <v>5.7600999999999996E-4</v>
      </c>
      <c r="E2">
        <v>17.058</v>
      </c>
      <c r="F2">
        <v>17.067</v>
      </c>
      <c r="G2">
        <v>92.534000000000006</v>
      </c>
      <c r="H2">
        <v>86.391000000000005</v>
      </c>
      <c r="I2">
        <v>132.85</v>
      </c>
      <c r="J2">
        <v>880</v>
      </c>
      <c r="K2">
        <v>-4.5225000000000001E-2</v>
      </c>
      <c r="L2">
        <v>1.1718E-3</v>
      </c>
      <c r="M2">
        <v>9.2660999999999993E-2</v>
      </c>
      <c r="N2" t="s">
        <v>237</v>
      </c>
    </row>
    <row r="3" spans="1:14">
      <c r="A3">
        <v>176.55</v>
      </c>
      <c r="B3">
        <v>1.5</v>
      </c>
      <c r="C3">
        <v>1736.2</v>
      </c>
      <c r="D3">
        <v>5.7598000000000002E-4</v>
      </c>
      <c r="E3">
        <v>17.056999999999999</v>
      </c>
      <c r="F3">
        <v>17.07</v>
      </c>
      <c r="G3">
        <v>92.525000000000006</v>
      </c>
      <c r="H3">
        <v>86.391000000000005</v>
      </c>
      <c r="I3">
        <v>132.84</v>
      </c>
      <c r="J3">
        <v>880.26</v>
      </c>
      <c r="K3">
        <v>-4.5233000000000002E-2</v>
      </c>
      <c r="L3">
        <v>1.1728000000000001E-3</v>
      </c>
      <c r="M3">
        <v>9.2678999999999997E-2</v>
      </c>
      <c r="N3" t="s">
        <v>237</v>
      </c>
    </row>
    <row r="4" spans="1:14">
      <c r="A4">
        <v>176.55</v>
      </c>
      <c r="B4">
        <v>2</v>
      </c>
      <c r="C4">
        <v>1736.3</v>
      </c>
      <c r="D4">
        <v>5.7594999999999999E-4</v>
      </c>
      <c r="E4">
        <v>17.055</v>
      </c>
      <c r="F4">
        <v>17.073</v>
      </c>
      <c r="G4">
        <v>92.516999999999996</v>
      </c>
      <c r="H4">
        <v>86.391999999999996</v>
      </c>
      <c r="I4">
        <v>132.84</v>
      </c>
      <c r="J4">
        <v>880.53</v>
      </c>
      <c r="K4">
        <v>-4.5241000000000003E-2</v>
      </c>
      <c r="L4">
        <v>1.1738E-3</v>
      </c>
      <c r="M4">
        <v>9.2696000000000001E-2</v>
      </c>
      <c r="N4" t="s">
        <v>237</v>
      </c>
    </row>
    <row r="5" spans="1:14">
      <c r="A5">
        <v>176.55</v>
      </c>
      <c r="B5">
        <v>2.5</v>
      </c>
      <c r="C5">
        <v>1736.4</v>
      </c>
      <c r="D5">
        <v>5.7591000000000001E-4</v>
      </c>
      <c r="E5">
        <v>17.053999999999998</v>
      </c>
      <c r="F5">
        <v>17.076000000000001</v>
      </c>
      <c r="G5">
        <v>92.509</v>
      </c>
      <c r="H5">
        <v>86.393000000000001</v>
      </c>
      <c r="I5">
        <v>132.83000000000001</v>
      </c>
      <c r="J5">
        <v>880.8</v>
      </c>
      <c r="K5">
        <v>-4.5248999999999998E-2</v>
      </c>
      <c r="L5">
        <v>1.1749E-3</v>
      </c>
      <c r="M5">
        <v>9.2714000000000005E-2</v>
      </c>
      <c r="N5" t="s">
        <v>237</v>
      </c>
    </row>
    <row r="6" spans="1:14">
      <c r="A6">
        <v>176.55</v>
      </c>
      <c r="B6">
        <v>3</v>
      </c>
      <c r="C6">
        <v>1736.5</v>
      </c>
      <c r="D6">
        <v>5.7587999999999997E-4</v>
      </c>
      <c r="E6">
        <v>17.053000000000001</v>
      </c>
      <c r="F6">
        <v>17.079000000000001</v>
      </c>
      <c r="G6">
        <v>92.501000000000005</v>
      </c>
      <c r="H6">
        <v>86.393000000000001</v>
      </c>
      <c r="I6">
        <v>132.83000000000001</v>
      </c>
      <c r="J6">
        <v>881.06</v>
      </c>
      <c r="K6">
        <v>-4.5255999999999998E-2</v>
      </c>
      <c r="L6">
        <v>1.1758999999999999E-3</v>
      </c>
      <c r="M6">
        <v>9.2730999999999994E-2</v>
      </c>
      <c r="N6" t="s">
        <v>237</v>
      </c>
    </row>
    <row r="7" spans="1:14">
      <c r="A7">
        <v>176.55</v>
      </c>
      <c r="B7">
        <v>3.5</v>
      </c>
      <c r="C7">
        <v>1736.6</v>
      </c>
      <c r="D7">
        <v>5.7585000000000004E-4</v>
      </c>
      <c r="E7">
        <v>17.050999999999998</v>
      </c>
      <c r="F7">
        <v>17.082000000000001</v>
      </c>
      <c r="G7">
        <v>92.492999999999995</v>
      </c>
      <c r="H7">
        <v>86.394000000000005</v>
      </c>
      <c r="I7">
        <v>132.82</v>
      </c>
      <c r="J7">
        <v>881.33</v>
      </c>
      <c r="K7">
        <v>-4.5263999999999999E-2</v>
      </c>
      <c r="L7">
        <v>1.1770000000000001E-3</v>
      </c>
      <c r="M7">
        <v>9.2748999999999998E-2</v>
      </c>
      <c r="N7" t="s">
        <v>237</v>
      </c>
    </row>
    <row r="8" spans="1:14">
      <c r="A8">
        <v>176.55</v>
      </c>
      <c r="B8">
        <v>4</v>
      </c>
      <c r="C8">
        <v>1736.7</v>
      </c>
      <c r="D8">
        <v>5.7580999999999995E-4</v>
      </c>
      <c r="E8">
        <v>17.05</v>
      </c>
      <c r="F8">
        <v>17.085000000000001</v>
      </c>
      <c r="G8">
        <v>92.483999999999995</v>
      </c>
      <c r="H8">
        <v>86.394999999999996</v>
      </c>
      <c r="I8">
        <v>132.82</v>
      </c>
      <c r="J8">
        <v>881.59</v>
      </c>
      <c r="K8">
        <v>-4.5272E-2</v>
      </c>
      <c r="L8">
        <v>1.178E-3</v>
      </c>
      <c r="M8">
        <v>9.2766000000000001E-2</v>
      </c>
      <c r="N8" t="s">
        <v>237</v>
      </c>
    </row>
    <row r="9" spans="1:14">
      <c r="A9">
        <v>176.55</v>
      </c>
      <c r="B9">
        <v>4.5</v>
      </c>
      <c r="C9">
        <v>1736.8</v>
      </c>
      <c r="D9">
        <v>5.7578000000000002E-4</v>
      </c>
      <c r="E9">
        <v>17.047999999999998</v>
      </c>
      <c r="F9">
        <v>17.088000000000001</v>
      </c>
      <c r="G9">
        <v>92.475999999999999</v>
      </c>
      <c r="H9">
        <v>86.394999999999996</v>
      </c>
      <c r="I9">
        <v>132.81</v>
      </c>
      <c r="J9">
        <v>881.85</v>
      </c>
      <c r="K9">
        <v>-4.5280000000000001E-2</v>
      </c>
      <c r="L9">
        <v>1.1791E-3</v>
      </c>
      <c r="M9">
        <v>9.2784000000000005E-2</v>
      </c>
      <c r="N9" t="s">
        <v>237</v>
      </c>
    </row>
    <row r="10" spans="1:14">
      <c r="A10">
        <v>176.55</v>
      </c>
      <c r="B10">
        <v>5</v>
      </c>
      <c r="C10">
        <v>1736.9</v>
      </c>
      <c r="D10">
        <v>5.7574999999999998E-4</v>
      </c>
      <c r="E10">
        <v>17.047000000000001</v>
      </c>
      <c r="F10">
        <v>17.091000000000001</v>
      </c>
      <c r="G10">
        <v>92.468000000000004</v>
      </c>
      <c r="H10">
        <v>86.396000000000001</v>
      </c>
      <c r="I10">
        <v>132.81</v>
      </c>
      <c r="J10">
        <v>882.12</v>
      </c>
      <c r="K10">
        <v>-4.5287000000000001E-2</v>
      </c>
      <c r="L10">
        <v>1.1800999999999999E-3</v>
      </c>
      <c r="M10">
        <v>9.2800999999999995E-2</v>
      </c>
      <c r="N10" t="s">
        <v>237</v>
      </c>
    </row>
    <row r="11" spans="1:14">
      <c r="A11">
        <v>176.55</v>
      </c>
      <c r="B11">
        <v>5.5</v>
      </c>
      <c r="C11">
        <v>1737</v>
      </c>
      <c r="D11">
        <v>5.7572000000000005E-4</v>
      </c>
      <c r="E11">
        <v>17.045000000000002</v>
      </c>
      <c r="F11">
        <v>17.094000000000001</v>
      </c>
      <c r="G11">
        <v>92.46</v>
      </c>
      <c r="H11">
        <v>86.397000000000006</v>
      </c>
      <c r="I11">
        <v>132.80000000000001</v>
      </c>
      <c r="J11">
        <v>882.38</v>
      </c>
      <c r="K11">
        <v>-4.5295000000000002E-2</v>
      </c>
      <c r="L11">
        <v>1.1812000000000001E-3</v>
      </c>
      <c r="M11">
        <v>9.2817999999999998E-2</v>
      </c>
      <c r="N11" t="s">
        <v>237</v>
      </c>
    </row>
    <row r="12" spans="1:14">
      <c r="A12">
        <v>176.55</v>
      </c>
      <c r="B12">
        <v>6</v>
      </c>
      <c r="C12">
        <v>1737.1</v>
      </c>
      <c r="D12">
        <v>5.7567999999999996E-4</v>
      </c>
      <c r="E12">
        <v>17.044</v>
      </c>
      <c r="F12">
        <v>17.097000000000001</v>
      </c>
      <c r="G12">
        <v>92.451999999999998</v>
      </c>
      <c r="H12">
        <v>86.397000000000006</v>
      </c>
      <c r="I12">
        <v>132.80000000000001</v>
      </c>
      <c r="J12">
        <v>882.65</v>
      </c>
      <c r="K12">
        <v>-4.5303000000000003E-2</v>
      </c>
      <c r="L12">
        <v>1.1822E-3</v>
      </c>
      <c r="M12">
        <v>9.2836000000000002E-2</v>
      </c>
      <c r="N12" t="s">
        <v>237</v>
      </c>
    </row>
    <row r="13" spans="1:14">
      <c r="A13">
        <v>176.55</v>
      </c>
      <c r="B13">
        <v>6.5</v>
      </c>
      <c r="C13">
        <v>1737.2</v>
      </c>
      <c r="D13">
        <v>5.7565000000000003E-4</v>
      </c>
      <c r="E13">
        <v>17.042000000000002</v>
      </c>
      <c r="F13">
        <v>17.100000000000001</v>
      </c>
      <c r="G13">
        <v>92.444000000000003</v>
      </c>
      <c r="H13">
        <v>86.397999999999996</v>
      </c>
      <c r="I13">
        <v>132.79</v>
      </c>
      <c r="J13">
        <v>882.91</v>
      </c>
      <c r="K13">
        <v>-4.5310999999999997E-2</v>
      </c>
      <c r="L13">
        <v>1.1833E-3</v>
      </c>
      <c r="M13">
        <v>9.2853000000000005E-2</v>
      </c>
      <c r="N13" t="s">
        <v>237</v>
      </c>
    </row>
    <row r="14" spans="1:14">
      <c r="A14">
        <v>176.55</v>
      </c>
      <c r="B14">
        <v>7</v>
      </c>
      <c r="C14">
        <v>1737.3</v>
      </c>
      <c r="D14">
        <v>5.7561999999999999E-4</v>
      </c>
      <c r="E14">
        <v>17.041</v>
      </c>
      <c r="F14">
        <v>17.103000000000002</v>
      </c>
      <c r="G14">
        <v>92.436000000000007</v>
      </c>
      <c r="H14">
        <v>86.399000000000001</v>
      </c>
      <c r="I14">
        <v>132.78</v>
      </c>
      <c r="J14">
        <v>883.17</v>
      </c>
      <c r="K14">
        <v>-4.5317999999999997E-2</v>
      </c>
      <c r="L14">
        <v>1.1842999999999999E-3</v>
      </c>
      <c r="M14">
        <v>9.2870999999999995E-2</v>
      </c>
      <c r="N14" t="s">
        <v>237</v>
      </c>
    </row>
    <row r="15" spans="1:14">
      <c r="A15">
        <v>176.55</v>
      </c>
      <c r="B15">
        <v>7.5</v>
      </c>
      <c r="C15">
        <v>1737.4</v>
      </c>
      <c r="D15">
        <v>5.7558999999999996E-4</v>
      </c>
      <c r="E15">
        <v>17.04</v>
      </c>
      <c r="F15">
        <v>17.106000000000002</v>
      </c>
      <c r="G15">
        <v>92.427000000000007</v>
      </c>
      <c r="H15">
        <v>86.399000000000001</v>
      </c>
      <c r="I15">
        <v>132.78</v>
      </c>
      <c r="J15">
        <v>883.44</v>
      </c>
      <c r="K15">
        <v>-4.5325999999999998E-2</v>
      </c>
      <c r="L15">
        <v>1.1854000000000001E-3</v>
      </c>
      <c r="M15">
        <v>9.2887999999999998E-2</v>
      </c>
      <c r="N15" t="s">
        <v>237</v>
      </c>
    </row>
    <row r="16" spans="1:14">
      <c r="A16">
        <v>176.55</v>
      </c>
      <c r="B16">
        <v>8</v>
      </c>
      <c r="C16">
        <v>1737.5</v>
      </c>
      <c r="D16">
        <v>5.7554999999999998E-4</v>
      </c>
      <c r="E16">
        <v>17.038</v>
      </c>
      <c r="F16">
        <v>17.109000000000002</v>
      </c>
      <c r="G16">
        <v>92.418999999999997</v>
      </c>
      <c r="H16">
        <v>86.4</v>
      </c>
      <c r="I16">
        <v>132.77000000000001</v>
      </c>
      <c r="J16">
        <v>883.7</v>
      </c>
      <c r="K16">
        <v>-4.5333999999999999E-2</v>
      </c>
      <c r="L16">
        <v>1.1864E-3</v>
      </c>
      <c r="M16">
        <v>9.2905000000000001E-2</v>
      </c>
      <c r="N16" t="s">
        <v>237</v>
      </c>
    </row>
    <row r="17" spans="1:14">
      <c r="A17">
        <v>176.55</v>
      </c>
      <c r="B17">
        <v>8.5</v>
      </c>
      <c r="C17">
        <v>1737.6</v>
      </c>
      <c r="D17">
        <v>5.7552000000000005E-4</v>
      </c>
      <c r="E17">
        <v>17.036999999999999</v>
      </c>
      <c r="F17">
        <v>17.111999999999998</v>
      </c>
      <c r="G17">
        <v>92.411000000000001</v>
      </c>
      <c r="H17">
        <v>86.400999999999996</v>
      </c>
      <c r="I17">
        <v>132.77000000000001</v>
      </c>
      <c r="J17">
        <v>883.96</v>
      </c>
      <c r="K17">
        <v>-4.5340999999999999E-2</v>
      </c>
      <c r="L17">
        <v>1.1875E-3</v>
      </c>
      <c r="M17">
        <v>9.2923000000000006E-2</v>
      </c>
      <c r="N17" t="s">
        <v>237</v>
      </c>
    </row>
    <row r="18" spans="1:14">
      <c r="A18">
        <v>176.55</v>
      </c>
      <c r="B18">
        <v>9</v>
      </c>
      <c r="C18">
        <v>1737.7</v>
      </c>
      <c r="D18">
        <v>5.7549000000000001E-4</v>
      </c>
      <c r="E18">
        <v>17.035</v>
      </c>
      <c r="F18">
        <v>17.114999999999998</v>
      </c>
      <c r="G18">
        <v>92.403000000000006</v>
      </c>
      <c r="H18">
        <v>86.402000000000001</v>
      </c>
      <c r="I18">
        <v>132.76</v>
      </c>
      <c r="J18">
        <v>884.23</v>
      </c>
      <c r="K18">
        <v>-4.5349E-2</v>
      </c>
      <c r="L18">
        <v>1.1885000000000001E-3</v>
      </c>
      <c r="M18">
        <v>9.2939999999999995E-2</v>
      </c>
      <c r="N18" t="s">
        <v>237</v>
      </c>
    </row>
    <row r="19" spans="1:14">
      <c r="A19">
        <v>176.55</v>
      </c>
      <c r="B19">
        <v>9.5</v>
      </c>
      <c r="C19">
        <v>1737.8</v>
      </c>
      <c r="D19">
        <v>5.7545000000000003E-4</v>
      </c>
      <c r="E19">
        <v>17.033999999999999</v>
      </c>
      <c r="F19">
        <v>17.117999999999999</v>
      </c>
      <c r="G19">
        <v>92.394999999999996</v>
      </c>
      <c r="H19">
        <v>86.402000000000001</v>
      </c>
      <c r="I19">
        <v>132.76</v>
      </c>
      <c r="J19">
        <v>884.49</v>
      </c>
      <c r="K19">
        <v>-4.5357000000000001E-2</v>
      </c>
      <c r="L19">
        <v>1.1896000000000001E-3</v>
      </c>
      <c r="M19">
        <v>9.2957999999999999E-2</v>
      </c>
      <c r="N19" t="s">
        <v>237</v>
      </c>
    </row>
    <row r="20" spans="1:14">
      <c r="A20">
        <v>176.55</v>
      </c>
      <c r="B20">
        <v>10</v>
      </c>
      <c r="C20">
        <v>1737.9</v>
      </c>
      <c r="D20">
        <v>5.7541999999999999E-4</v>
      </c>
      <c r="E20">
        <v>17.032</v>
      </c>
      <c r="F20">
        <v>17.120999999999999</v>
      </c>
      <c r="G20">
        <v>92.387</v>
      </c>
      <c r="H20">
        <v>86.403000000000006</v>
      </c>
      <c r="I20">
        <v>132.75</v>
      </c>
      <c r="J20">
        <v>884.75</v>
      </c>
      <c r="K20">
        <v>-4.5364000000000002E-2</v>
      </c>
      <c r="L20">
        <v>1.1907E-3</v>
      </c>
      <c r="M20">
        <v>9.2975000000000002E-2</v>
      </c>
      <c r="N20" t="s">
        <v>237</v>
      </c>
    </row>
    <row r="21" spans="1:14">
      <c r="A21">
        <v>211.86</v>
      </c>
      <c r="B21">
        <v>1</v>
      </c>
      <c r="C21">
        <v>1621.8</v>
      </c>
      <c r="D21">
        <v>6.1660000000000003E-4</v>
      </c>
      <c r="E21">
        <v>21.846</v>
      </c>
      <c r="F21">
        <v>21.855</v>
      </c>
      <c r="G21">
        <v>117.24</v>
      </c>
      <c r="H21">
        <v>92.9</v>
      </c>
      <c r="I21">
        <v>138.88</v>
      </c>
      <c r="J21">
        <v>708.86</v>
      </c>
      <c r="K21">
        <v>-3.8877000000000002E-2</v>
      </c>
      <c r="L21">
        <v>5.6300999999999996E-4</v>
      </c>
      <c r="M21">
        <v>7.8822000000000003E-2</v>
      </c>
      <c r="N21" t="s">
        <v>237</v>
      </c>
    </row>
    <row r="22" spans="1:14">
      <c r="A22">
        <v>211.86</v>
      </c>
      <c r="B22">
        <v>1.5</v>
      </c>
      <c r="C22">
        <v>1621.9</v>
      </c>
      <c r="D22">
        <v>6.1655E-4</v>
      </c>
      <c r="E22">
        <v>21.844000000000001</v>
      </c>
      <c r="F22">
        <v>21.858000000000001</v>
      </c>
      <c r="G22">
        <v>117.23</v>
      </c>
      <c r="H22">
        <v>92.9</v>
      </c>
      <c r="I22">
        <v>138.86000000000001</v>
      </c>
      <c r="J22">
        <v>709.19</v>
      </c>
      <c r="K22">
        <v>-3.8896E-2</v>
      </c>
      <c r="L22">
        <v>5.6347000000000005E-4</v>
      </c>
      <c r="M22">
        <v>7.8842999999999996E-2</v>
      </c>
      <c r="N22" t="s">
        <v>237</v>
      </c>
    </row>
    <row r="23" spans="1:14">
      <c r="A23">
        <v>211.86</v>
      </c>
      <c r="B23">
        <v>2</v>
      </c>
      <c r="C23">
        <v>1622.1</v>
      </c>
      <c r="D23">
        <v>6.1649000000000003E-4</v>
      </c>
      <c r="E23">
        <v>21.841999999999999</v>
      </c>
      <c r="F23">
        <v>21.861000000000001</v>
      </c>
      <c r="G23">
        <v>117.22</v>
      </c>
      <c r="H23">
        <v>92.899000000000001</v>
      </c>
      <c r="I23">
        <v>138.85</v>
      </c>
      <c r="J23">
        <v>709.53</v>
      </c>
      <c r="K23">
        <v>-3.8914999999999998E-2</v>
      </c>
      <c r="L23">
        <v>5.6391999999999998E-4</v>
      </c>
      <c r="M23">
        <v>7.8865000000000005E-2</v>
      </c>
      <c r="N23" t="s">
        <v>237</v>
      </c>
    </row>
    <row r="24" spans="1:14">
      <c r="A24">
        <v>211.86</v>
      </c>
      <c r="B24">
        <v>2.5</v>
      </c>
      <c r="C24">
        <v>1622.2</v>
      </c>
      <c r="D24">
        <v>6.1642999999999995E-4</v>
      </c>
      <c r="E24">
        <v>21.84</v>
      </c>
      <c r="F24">
        <v>21.863</v>
      </c>
      <c r="G24">
        <v>117.21</v>
      </c>
      <c r="H24">
        <v>92.897999999999996</v>
      </c>
      <c r="I24">
        <v>138.84</v>
      </c>
      <c r="J24">
        <v>709.86</v>
      </c>
      <c r="K24">
        <v>-3.8934000000000003E-2</v>
      </c>
      <c r="L24">
        <v>5.6437999999999996E-4</v>
      </c>
      <c r="M24">
        <v>7.8886999999999999E-2</v>
      </c>
      <c r="N24" t="s">
        <v>237</v>
      </c>
    </row>
    <row r="25" spans="1:14">
      <c r="A25">
        <v>211.86</v>
      </c>
      <c r="B25">
        <v>3</v>
      </c>
      <c r="C25">
        <v>1622.4</v>
      </c>
      <c r="D25">
        <v>6.1638000000000003E-4</v>
      </c>
      <c r="E25">
        <v>21.837</v>
      </c>
      <c r="F25">
        <v>21.866</v>
      </c>
      <c r="G25">
        <v>117.2</v>
      </c>
      <c r="H25">
        <v>92.897999999999996</v>
      </c>
      <c r="I25">
        <v>138.83000000000001</v>
      </c>
      <c r="J25">
        <v>710.19</v>
      </c>
      <c r="K25">
        <v>-3.8953000000000002E-2</v>
      </c>
      <c r="L25">
        <v>5.6483E-4</v>
      </c>
      <c r="M25">
        <v>7.8908000000000006E-2</v>
      </c>
      <c r="N25" t="s">
        <v>237</v>
      </c>
    </row>
    <row r="26" spans="1:14">
      <c r="A26">
        <v>211.86</v>
      </c>
      <c r="B26">
        <v>3.5</v>
      </c>
      <c r="C26">
        <v>1622.5</v>
      </c>
      <c r="D26">
        <v>6.1631999999999995E-4</v>
      </c>
      <c r="E26">
        <v>21.835000000000001</v>
      </c>
      <c r="F26">
        <v>21.869</v>
      </c>
      <c r="G26">
        <v>117.19</v>
      </c>
      <c r="H26">
        <v>92.897000000000006</v>
      </c>
      <c r="I26">
        <v>138.81</v>
      </c>
      <c r="J26">
        <v>710.52</v>
      </c>
      <c r="K26">
        <v>-3.8970999999999999E-2</v>
      </c>
      <c r="L26">
        <v>5.6528999999999998E-4</v>
      </c>
      <c r="M26">
        <v>7.893E-2</v>
      </c>
      <c r="N26" t="s">
        <v>237</v>
      </c>
    </row>
    <row r="27" spans="1:14">
      <c r="A27">
        <v>211.86</v>
      </c>
      <c r="B27">
        <v>4</v>
      </c>
      <c r="C27">
        <v>1622.7</v>
      </c>
      <c r="D27">
        <v>6.1625999999999998E-4</v>
      </c>
      <c r="E27">
        <v>21.832999999999998</v>
      </c>
      <c r="F27">
        <v>21.870999999999999</v>
      </c>
      <c r="G27">
        <v>117.18</v>
      </c>
      <c r="H27">
        <v>92.897000000000006</v>
      </c>
      <c r="I27">
        <v>138.80000000000001</v>
      </c>
      <c r="J27">
        <v>710.85</v>
      </c>
      <c r="K27">
        <v>-3.8989999999999997E-2</v>
      </c>
      <c r="L27">
        <v>5.6574999999999996E-4</v>
      </c>
      <c r="M27">
        <v>7.8950999999999993E-2</v>
      </c>
      <c r="N27" t="s">
        <v>237</v>
      </c>
    </row>
    <row r="28" spans="1:14">
      <c r="A28">
        <v>211.86</v>
      </c>
      <c r="B28">
        <v>4.5</v>
      </c>
      <c r="C28">
        <v>1622.8</v>
      </c>
      <c r="D28">
        <v>6.1620999999999996E-4</v>
      </c>
      <c r="E28">
        <v>21.831</v>
      </c>
      <c r="F28">
        <v>21.873999999999999</v>
      </c>
      <c r="G28">
        <v>117.17</v>
      </c>
      <c r="H28">
        <v>92.896000000000001</v>
      </c>
      <c r="I28">
        <v>138.79</v>
      </c>
      <c r="J28">
        <v>711.18</v>
      </c>
      <c r="K28">
        <v>-3.9009000000000002E-2</v>
      </c>
      <c r="L28">
        <v>5.6619999999999999E-4</v>
      </c>
      <c r="M28">
        <v>7.8973000000000002E-2</v>
      </c>
      <c r="N28" t="s">
        <v>237</v>
      </c>
    </row>
    <row r="29" spans="1:14">
      <c r="A29">
        <v>211.86</v>
      </c>
      <c r="B29">
        <v>5</v>
      </c>
      <c r="C29">
        <v>1623</v>
      </c>
      <c r="D29">
        <v>6.1614999999999999E-4</v>
      </c>
      <c r="E29">
        <v>21.829000000000001</v>
      </c>
      <c r="F29">
        <v>21.876999999999999</v>
      </c>
      <c r="G29">
        <v>117.16</v>
      </c>
      <c r="H29">
        <v>92.896000000000001</v>
      </c>
      <c r="I29">
        <v>138.78</v>
      </c>
      <c r="J29">
        <v>711.51</v>
      </c>
      <c r="K29">
        <v>-3.9028E-2</v>
      </c>
      <c r="L29">
        <v>5.6665999999999997E-4</v>
      </c>
      <c r="M29">
        <v>7.8994999999999996E-2</v>
      </c>
      <c r="N29" t="s">
        <v>237</v>
      </c>
    </row>
    <row r="30" spans="1:14">
      <c r="A30">
        <v>211.86</v>
      </c>
      <c r="B30">
        <v>5.5</v>
      </c>
      <c r="C30">
        <v>1623.1</v>
      </c>
      <c r="D30">
        <v>6.1609999999999996E-4</v>
      </c>
      <c r="E30">
        <v>21.827000000000002</v>
      </c>
      <c r="F30">
        <v>21.88</v>
      </c>
      <c r="G30">
        <v>117.15</v>
      </c>
      <c r="H30">
        <v>92.894999999999996</v>
      </c>
      <c r="I30">
        <v>138.76</v>
      </c>
      <c r="J30">
        <v>711.85</v>
      </c>
      <c r="K30">
        <v>-3.9045999999999997E-2</v>
      </c>
      <c r="L30">
        <v>5.6711000000000001E-4</v>
      </c>
      <c r="M30">
        <v>7.9016000000000003E-2</v>
      </c>
      <c r="N30" t="s">
        <v>237</v>
      </c>
    </row>
    <row r="31" spans="1:14">
      <c r="A31">
        <v>211.86</v>
      </c>
      <c r="B31">
        <v>6</v>
      </c>
      <c r="C31">
        <v>1623.3</v>
      </c>
      <c r="D31">
        <v>6.1603999999999999E-4</v>
      </c>
      <c r="E31">
        <v>21.824999999999999</v>
      </c>
      <c r="F31">
        <v>21.882000000000001</v>
      </c>
      <c r="G31">
        <v>117.14</v>
      </c>
      <c r="H31">
        <v>92.894999999999996</v>
      </c>
      <c r="I31">
        <v>138.75</v>
      </c>
      <c r="J31">
        <v>712.18</v>
      </c>
      <c r="K31">
        <v>-3.9065000000000003E-2</v>
      </c>
      <c r="L31">
        <v>5.6756999999999999E-4</v>
      </c>
      <c r="M31">
        <v>7.9037999999999997E-2</v>
      </c>
      <c r="N31" t="s">
        <v>237</v>
      </c>
    </row>
    <row r="32" spans="1:14">
      <c r="A32">
        <v>211.86</v>
      </c>
      <c r="B32">
        <v>6.5</v>
      </c>
      <c r="C32">
        <v>1623.4</v>
      </c>
      <c r="D32">
        <v>6.1598000000000002E-4</v>
      </c>
      <c r="E32">
        <v>21.823</v>
      </c>
      <c r="F32">
        <v>21.885000000000002</v>
      </c>
      <c r="G32">
        <v>117.13</v>
      </c>
      <c r="H32">
        <v>92.894000000000005</v>
      </c>
      <c r="I32">
        <v>138.74</v>
      </c>
      <c r="J32">
        <v>712.5</v>
      </c>
      <c r="K32">
        <v>-3.9083E-2</v>
      </c>
      <c r="L32">
        <v>5.6802999999999997E-4</v>
      </c>
      <c r="M32">
        <v>7.9059000000000004E-2</v>
      </c>
      <c r="N32" t="s">
        <v>237</v>
      </c>
    </row>
    <row r="33" spans="1:14">
      <c r="A33">
        <v>211.86</v>
      </c>
      <c r="B33">
        <v>7</v>
      </c>
      <c r="C33">
        <v>1623.6</v>
      </c>
      <c r="D33">
        <v>6.1592999999999999E-4</v>
      </c>
      <c r="E33">
        <v>21.821000000000002</v>
      </c>
      <c r="F33">
        <v>21.888000000000002</v>
      </c>
      <c r="G33">
        <v>117.12</v>
      </c>
      <c r="H33">
        <v>92.894000000000005</v>
      </c>
      <c r="I33">
        <v>138.72999999999999</v>
      </c>
      <c r="J33">
        <v>712.83</v>
      </c>
      <c r="K33">
        <v>-3.9101999999999998E-2</v>
      </c>
      <c r="L33">
        <v>5.6848000000000001E-4</v>
      </c>
      <c r="M33">
        <v>7.9080999999999999E-2</v>
      </c>
      <c r="N33" t="s">
        <v>237</v>
      </c>
    </row>
    <row r="34" spans="1:14">
      <c r="A34">
        <v>211.86</v>
      </c>
      <c r="B34">
        <v>7.5</v>
      </c>
      <c r="C34">
        <v>1623.7</v>
      </c>
      <c r="D34">
        <v>6.1587000000000002E-4</v>
      </c>
      <c r="E34">
        <v>21.818999999999999</v>
      </c>
      <c r="F34">
        <v>21.89</v>
      </c>
      <c r="G34">
        <v>117.11</v>
      </c>
      <c r="H34">
        <v>92.893000000000001</v>
      </c>
      <c r="I34">
        <v>138.72</v>
      </c>
      <c r="J34">
        <v>713.16</v>
      </c>
      <c r="K34">
        <v>-3.9120000000000002E-2</v>
      </c>
      <c r="L34">
        <v>5.6893999999999998E-4</v>
      </c>
      <c r="M34">
        <v>7.9102000000000006E-2</v>
      </c>
      <c r="N34" t="s">
        <v>237</v>
      </c>
    </row>
    <row r="35" spans="1:14">
      <c r="A35">
        <v>211.86</v>
      </c>
      <c r="B35">
        <v>8</v>
      </c>
      <c r="C35">
        <v>1623.9</v>
      </c>
      <c r="D35">
        <v>6.1582E-4</v>
      </c>
      <c r="E35">
        <v>21.817</v>
      </c>
      <c r="F35">
        <v>21.893000000000001</v>
      </c>
      <c r="G35">
        <v>117.1</v>
      </c>
      <c r="H35">
        <v>92.893000000000001</v>
      </c>
      <c r="I35">
        <v>138.69999999999999</v>
      </c>
      <c r="J35">
        <v>713.49</v>
      </c>
      <c r="K35">
        <v>-3.9139E-2</v>
      </c>
      <c r="L35">
        <v>5.6939999999999996E-4</v>
      </c>
      <c r="M35">
        <v>7.9124E-2</v>
      </c>
      <c r="N35" t="s">
        <v>237</v>
      </c>
    </row>
    <row r="36" spans="1:14">
      <c r="A36">
        <v>211.86</v>
      </c>
      <c r="B36">
        <v>8.5</v>
      </c>
      <c r="C36">
        <v>1624</v>
      </c>
      <c r="D36">
        <v>6.1576000000000003E-4</v>
      </c>
      <c r="E36">
        <v>21.815000000000001</v>
      </c>
      <c r="F36">
        <v>21.896000000000001</v>
      </c>
      <c r="G36">
        <v>117.09</v>
      </c>
      <c r="H36">
        <v>92.891999999999996</v>
      </c>
      <c r="I36">
        <v>138.69</v>
      </c>
      <c r="J36">
        <v>713.82</v>
      </c>
      <c r="K36">
        <v>-3.9156999999999997E-2</v>
      </c>
      <c r="L36">
        <v>5.6986000000000005E-4</v>
      </c>
      <c r="M36">
        <v>7.9144999999999993E-2</v>
      </c>
      <c r="N36" t="s">
        <v>237</v>
      </c>
    </row>
    <row r="37" spans="1:14">
      <c r="A37">
        <v>211.86</v>
      </c>
      <c r="B37">
        <v>9</v>
      </c>
      <c r="C37">
        <v>1624.2</v>
      </c>
      <c r="D37">
        <v>6.1571E-4</v>
      </c>
      <c r="E37">
        <v>21.812999999999999</v>
      </c>
      <c r="F37">
        <v>21.899000000000001</v>
      </c>
      <c r="G37">
        <v>117.08</v>
      </c>
      <c r="H37">
        <v>92.891999999999996</v>
      </c>
      <c r="I37">
        <v>138.68</v>
      </c>
      <c r="J37">
        <v>714.15</v>
      </c>
      <c r="K37">
        <v>-3.9175000000000001E-2</v>
      </c>
      <c r="L37">
        <v>5.7030999999999998E-4</v>
      </c>
      <c r="M37">
        <v>7.9166E-2</v>
      </c>
      <c r="N37" t="s">
        <v>237</v>
      </c>
    </row>
    <row r="38" spans="1:14">
      <c r="A38">
        <v>211.86</v>
      </c>
      <c r="B38">
        <v>9.5</v>
      </c>
      <c r="C38">
        <v>1624.3</v>
      </c>
      <c r="D38">
        <v>6.1565000000000003E-4</v>
      </c>
      <c r="E38">
        <v>21.811</v>
      </c>
      <c r="F38">
        <v>21.901</v>
      </c>
      <c r="G38">
        <v>117.07</v>
      </c>
      <c r="H38">
        <v>92.891000000000005</v>
      </c>
      <c r="I38">
        <v>138.66999999999999</v>
      </c>
      <c r="J38">
        <v>714.48</v>
      </c>
      <c r="K38">
        <v>-3.9194E-2</v>
      </c>
      <c r="L38">
        <v>5.7076999999999996E-4</v>
      </c>
      <c r="M38">
        <v>7.9187999999999995E-2</v>
      </c>
      <c r="N38" t="s">
        <v>237</v>
      </c>
    </row>
    <row r="39" spans="1:14">
      <c r="A39">
        <v>211.86</v>
      </c>
      <c r="B39">
        <v>10</v>
      </c>
      <c r="C39">
        <v>1624.4</v>
      </c>
      <c r="D39">
        <v>6.1558999999999995E-4</v>
      </c>
      <c r="E39">
        <v>21.809000000000001</v>
      </c>
      <c r="F39">
        <v>21.904</v>
      </c>
      <c r="G39">
        <v>117.07</v>
      </c>
      <c r="H39">
        <v>92.891000000000005</v>
      </c>
      <c r="I39">
        <v>138.66</v>
      </c>
      <c r="J39">
        <v>714.8</v>
      </c>
      <c r="K39">
        <v>-3.9211999999999997E-2</v>
      </c>
      <c r="L39">
        <v>5.7123000000000005E-4</v>
      </c>
      <c r="M39">
        <v>7.9209000000000002E-2</v>
      </c>
      <c r="N39" t="s">
        <v>237</v>
      </c>
    </row>
    <row r="40" spans="1:14">
      <c r="A40">
        <v>247.17</v>
      </c>
      <c r="B40">
        <v>1</v>
      </c>
      <c r="C40">
        <v>7.7843999999999998</v>
      </c>
      <c r="D40">
        <v>0.12845999999999999</v>
      </c>
      <c r="E40">
        <v>43.697000000000003</v>
      </c>
      <c r="F40">
        <v>45.680999999999997</v>
      </c>
      <c r="G40">
        <v>219.71</v>
      </c>
      <c r="H40">
        <v>91.930999999999997</v>
      </c>
      <c r="I40">
        <v>101.75</v>
      </c>
      <c r="J40">
        <v>117.05</v>
      </c>
      <c r="K40">
        <v>2.4735999999999998</v>
      </c>
      <c r="L40">
        <v>1.0376E-5</v>
      </c>
      <c r="M40">
        <v>9.2137999999999994E-3</v>
      </c>
      <c r="N40" t="s">
        <v>238</v>
      </c>
    </row>
    <row r="41" spans="1:14">
      <c r="A41">
        <v>247.17</v>
      </c>
      <c r="B41">
        <v>1.5</v>
      </c>
      <c r="C41">
        <v>11.909000000000001</v>
      </c>
      <c r="D41">
        <v>8.3970000000000003E-2</v>
      </c>
      <c r="E41">
        <v>43.603999999999999</v>
      </c>
      <c r="F41">
        <v>45.55</v>
      </c>
      <c r="G41">
        <v>215.95</v>
      </c>
      <c r="H41">
        <v>92.906000000000006</v>
      </c>
      <c r="I41">
        <v>103.81</v>
      </c>
      <c r="J41">
        <v>115.13</v>
      </c>
      <c r="K41">
        <v>2.6549999999999998</v>
      </c>
      <c r="L41">
        <v>1.0321E-5</v>
      </c>
      <c r="M41">
        <v>9.2627000000000004E-3</v>
      </c>
      <c r="N41" t="s">
        <v>238</v>
      </c>
    </row>
    <row r="42" spans="1:14">
      <c r="A42">
        <v>247.17</v>
      </c>
      <c r="B42">
        <v>1.7659</v>
      </c>
      <c r="C42">
        <v>14.178000000000001</v>
      </c>
      <c r="D42">
        <v>7.0530999999999996E-2</v>
      </c>
      <c r="E42">
        <v>43.551000000000002</v>
      </c>
      <c r="F42">
        <v>45.473999999999997</v>
      </c>
      <c r="G42">
        <v>214.37</v>
      </c>
      <c r="H42">
        <v>93.551000000000002</v>
      </c>
      <c r="I42">
        <v>105.14</v>
      </c>
      <c r="J42">
        <v>114.06</v>
      </c>
      <c r="K42">
        <v>2.7563</v>
      </c>
      <c r="L42">
        <v>1.0292000000000001E-5</v>
      </c>
      <c r="M42">
        <v>9.2963000000000004E-3</v>
      </c>
      <c r="N42" t="s">
        <v>238</v>
      </c>
    </row>
    <row r="43" spans="1:14">
      <c r="A43">
        <v>247.17</v>
      </c>
      <c r="B43">
        <v>1.7659</v>
      </c>
      <c r="C43">
        <v>1499.3</v>
      </c>
      <c r="D43">
        <v>6.6697000000000002E-4</v>
      </c>
      <c r="E43">
        <v>26.898</v>
      </c>
      <c r="F43">
        <v>26.917000000000002</v>
      </c>
      <c r="G43">
        <v>139.28</v>
      </c>
      <c r="H43">
        <v>99.965999999999994</v>
      </c>
      <c r="I43">
        <v>148.21</v>
      </c>
      <c r="J43">
        <v>555.99</v>
      </c>
      <c r="K43">
        <v>-2.7217999999999999E-2</v>
      </c>
      <c r="L43">
        <v>3.3237000000000002E-4</v>
      </c>
      <c r="M43">
        <v>6.6697000000000006E-2</v>
      </c>
      <c r="N43" t="s">
        <v>237</v>
      </c>
    </row>
    <row r="44" spans="1:14">
      <c r="A44">
        <v>247.17</v>
      </c>
      <c r="B44">
        <v>2</v>
      </c>
      <c r="C44">
        <v>1499.4</v>
      </c>
      <c r="D44">
        <v>6.6691999999999999E-4</v>
      </c>
      <c r="E44">
        <v>26.896999999999998</v>
      </c>
      <c r="F44">
        <v>26.917999999999999</v>
      </c>
      <c r="G44">
        <v>139.28</v>
      </c>
      <c r="H44">
        <v>99.963999999999999</v>
      </c>
      <c r="I44">
        <v>148.19</v>
      </c>
      <c r="J44">
        <v>556.19000000000005</v>
      </c>
      <c r="K44">
        <v>-2.7241999999999999E-2</v>
      </c>
      <c r="L44">
        <v>3.3252999999999999E-4</v>
      </c>
      <c r="M44">
        <v>6.6710000000000005E-2</v>
      </c>
      <c r="N44" t="s">
        <v>237</v>
      </c>
    </row>
    <row r="45" spans="1:14">
      <c r="A45">
        <v>247.17</v>
      </c>
      <c r="B45">
        <v>2.5</v>
      </c>
      <c r="C45">
        <v>1499.7</v>
      </c>
      <c r="D45">
        <v>6.6680999999999999E-4</v>
      </c>
      <c r="E45">
        <v>26.893999999999998</v>
      </c>
      <c r="F45">
        <v>26.92</v>
      </c>
      <c r="G45">
        <v>139.27000000000001</v>
      </c>
      <c r="H45">
        <v>99.960999999999999</v>
      </c>
      <c r="I45">
        <v>148.16</v>
      </c>
      <c r="J45">
        <v>556.64</v>
      </c>
      <c r="K45">
        <v>-2.7290999999999999E-2</v>
      </c>
      <c r="L45">
        <v>3.3284999999999999E-4</v>
      </c>
      <c r="M45">
        <v>6.6739000000000007E-2</v>
      </c>
      <c r="N45" t="s">
        <v>237</v>
      </c>
    </row>
    <row r="46" spans="1:14">
      <c r="A46">
        <v>247.17</v>
      </c>
      <c r="B46">
        <v>3</v>
      </c>
      <c r="C46">
        <v>1499.9</v>
      </c>
      <c r="D46">
        <v>6.667E-4</v>
      </c>
      <c r="E46">
        <v>26.890999999999998</v>
      </c>
      <c r="F46">
        <v>26.922000000000001</v>
      </c>
      <c r="G46">
        <v>139.25</v>
      </c>
      <c r="H46">
        <v>99.957999999999998</v>
      </c>
      <c r="I46">
        <v>148.13</v>
      </c>
      <c r="J46">
        <v>557.08000000000004</v>
      </c>
      <c r="K46">
        <v>-2.734E-2</v>
      </c>
      <c r="L46">
        <v>3.3317999999999998E-4</v>
      </c>
      <c r="M46">
        <v>6.6767000000000007E-2</v>
      </c>
      <c r="N46" t="s">
        <v>237</v>
      </c>
    </row>
    <row r="47" spans="1:14">
      <c r="A47">
        <v>247.17</v>
      </c>
      <c r="B47">
        <v>3.5</v>
      </c>
      <c r="C47">
        <v>1500.2</v>
      </c>
      <c r="D47">
        <v>6.6660000000000005E-4</v>
      </c>
      <c r="E47">
        <v>26.888000000000002</v>
      </c>
      <c r="F47">
        <v>26.923999999999999</v>
      </c>
      <c r="G47">
        <v>139.24</v>
      </c>
      <c r="H47">
        <v>99.954999999999998</v>
      </c>
      <c r="I47">
        <v>148.11000000000001</v>
      </c>
      <c r="J47">
        <v>557.53</v>
      </c>
      <c r="K47">
        <v>-2.7390000000000001E-2</v>
      </c>
      <c r="L47">
        <v>3.3349999999999997E-4</v>
      </c>
      <c r="M47">
        <v>6.6794999999999993E-2</v>
      </c>
      <c r="N47" t="s">
        <v>237</v>
      </c>
    </row>
    <row r="48" spans="1:14">
      <c r="A48">
        <v>247.17</v>
      </c>
      <c r="B48">
        <v>4</v>
      </c>
      <c r="C48">
        <v>1500.4</v>
      </c>
      <c r="D48">
        <v>6.6649000000000005E-4</v>
      </c>
      <c r="E48">
        <v>26.884</v>
      </c>
      <c r="F48">
        <v>26.925999999999998</v>
      </c>
      <c r="G48">
        <v>139.22999999999999</v>
      </c>
      <c r="H48">
        <v>99.951999999999998</v>
      </c>
      <c r="I48">
        <v>148.08000000000001</v>
      </c>
      <c r="J48">
        <v>557.97</v>
      </c>
      <c r="K48">
        <v>-2.7438000000000001E-2</v>
      </c>
      <c r="L48">
        <v>3.3383000000000002E-4</v>
      </c>
      <c r="M48">
        <v>6.6822999999999994E-2</v>
      </c>
      <c r="N48" t="s">
        <v>237</v>
      </c>
    </row>
    <row r="49" spans="1:14">
      <c r="A49">
        <v>247.17</v>
      </c>
      <c r="B49">
        <v>4.5</v>
      </c>
      <c r="C49">
        <v>1500.6</v>
      </c>
      <c r="D49">
        <v>6.6638999999999999E-4</v>
      </c>
      <c r="E49">
        <v>26.881</v>
      </c>
      <c r="F49">
        <v>26.928000000000001</v>
      </c>
      <c r="G49">
        <v>139.22</v>
      </c>
      <c r="H49">
        <v>99.948999999999998</v>
      </c>
      <c r="I49">
        <v>148.05000000000001</v>
      </c>
      <c r="J49">
        <v>558.41</v>
      </c>
      <c r="K49">
        <v>-2.7487000000000001E-2</v>
      </c>
      <c r="L49">
        <v>3.3415000000000002E-4</v>
      </c>
      <c r="M49">
        <v>6.6851999999999995E-2</v>
      </c>
      <c r="N49" t="s">
        <v>237</v>
      </c>
    </row>
    <row r="50" spans="1:14">
      <c r="A50">
        <v>247.17</v>
      </c>
      <c r="B50">
        <v>5</v>
      </c>
      <c r="C50">
        <v>1500.9</v>
      </c>
      <c r="D50">
        <v>6.6628E-4</v>
      </c>
      <c r="E50">
        <v>26.878</v>
      </c>
      <c r="F50">
        <v>26.93</v>
      </c>
      <c r="G50">
        <v>139.19999999999999</v>
      </c>
      <c r="H50">
        <v>99.945999999999998</v>
      </c>
      <c r="I50">
        <v>148.02000000000001</v>
      </c>
      <c r="J50">
        <v>558.85</v>
      </c>
      <c r="K50">
        <v>-2.7536000000000001E-2</v>
      </c>
      <c r="L50">
        <v>3.3448000000000001E-4</v>
      </c>
      <c r="M50">
        <v>6.6879999999999995E-2</v>
      </c>
      <c r="N50" t="s">
        <v>237</v>
      </c>
    </row>
    <row r="51" spans="1:14">
      <c r="A51">
        <v>247.17</v>
      </c>
      <c r="B51">
        <v>5.5</v>
      </c>
      <c r="C51">
        <v>1501.1</v>
      </c>
      <c r="D51">
        <v>6.6618000000000005E-4</v>
      </c>
      <c r="E51">
        <v>26.875</v>
      </c>
      <c r="F51">
        <v>26.931999999999999</v>
      </c>
      <c r="G51">
        <v>139.19</v>
      </c>
      <c r="H51">
        <v>99.944000000000003</v>
      </c>
      <c r="I51">
        <v>147.99</v>
      </c>
      <c r="J51">
        <v>559.29</v>
      </c>
      <c r="K51">
        <v>-2.7584000000000001E-2</v>
      </c>
      <c r="L51">
        <v>3.3480000000000001E-4</v>
      </c>
      <c r="M51">
        <v>6.6907999999999995E-2</v>
      </c>
      <c r="N51" t="s">
        <v>237</v>
      </c>
    </row>
    <row r="52" spans="1:14">
      <c r="A52">
        <v>247.17</v>
      </c>
      <c r="B52">
        <v>6</v>
      </c>
      <c r="C52">
        <v>1501.3</v>
      </c>
      <c r="D52">
        <v>6.6607000000000005E-4</v>
      </c>
      <c r="E52">
        <v>26.872</v>
      </c>
      <c r="F52">
        <v>26.934000000000001</v>
      </c>
      <c r="G52">
        <v>139.18</v>
      </c>
      <c r="H52">
        <v>99.941000000000003</v>
      </c>
      <c r="I52">
        <v>147.96</v>
      </c>
      <c r="J52">
        <v>559.73</v>
      </c>
      <c r="K52">
        <v>-2.7632E-2</v>
      </c>
      <c r="L52">
        <v>3.3513E-4</v>
      </c>
      <c r="M52">
        <v>6.6935999999999996E-2</v>
      </c>
      <c r="N52" t="s">
        <v>237</v>
      </c>
    </row>
    <row r="53" spans="1:14">
      <c r="A53">
        <v>247.17</v>
      </c>
      <c r="B53">
        <v>6.5</v>
      </c>
      <c r="C53">
        <v>1501.6</v>
      </c>
      <c r="D53">
        <v>6.6597E-4</v>
      </c>
      <c r="E53">
        <v>26.869</v>
      </c>
      <c r="F53">
        <v>26.936</v>
      </c>
      <c r="G53">
        <v>139.16</v>
      </c>
      <c r="H53">
        <v>99.938000000000002</v>
      </c>
      <c r="I53">
        <v>147.94</v>
      </c>
      <c r="J53">
        <v>560.16999999999996</v>
      </c>
      <c r="K53">
        <v>-2.768E-2</v>
      </c>
      <c r="L53">
        <v>3.3545E-4</v>
      </c>
      <c r="M53">
        <v>6.6963999999999996E-2</v>
      </c>
      <c r="N53" t="s">
        <v>237</v>
      </c>
    </row>
    <row r="54" spans="1:14">
      <c r="A54">
        <v>247.17</v>
      </c>
      <c r="B54">
        <v>7</v>
      </c>
      <c r="C54">
        <v>1501.8</v>
      </c>
      <c r="D54">
        <v>6.6586E-4</v>
      </c>
      <c r="E54">
        <v>26.866</v>
      </c>
      <c r="F54">
        <v>26.937999999999999</v>
      </c>
      <c r="G54">
        <v>139.15</v>
      </c>
      <c r="H54">
        <v>99.935000000000002</v>
      </c>
      <c r="I54">
        <v>147.91</v>
      </c>
      <c r="J54">
        <v>560.6</v>
      </c>
      <c r="K54">
        <v>-2.7727999999999999E-2</v>
      </c>
      <c r="L54">
        <v>3.3577999999999999E-4</v>
      </c>
      <c r="M54">
        <v>6.6991999999999996E-2</v>
      </c>
      <c r="N54" t="s">
        <v>237</v>
      </c>
    </row>
    <row r="55" spans="1:14">
      <c r="A55">
        <v>247.17</v>
      </c>
      <c r="B55">
        <v>7.5</v>
      </c>
      <c r="C55">
        <v>1502.1</v>
      </c>
      <c r="D55">
        <v>6.6576000000000005E-4</v>
      </c>
      <c r="E55">
        <v>26.863</v>
      </c>
      <c r="F55">
        <v>26.94</v>
      </c>
      <c r="G55">
        <v>139.13999999999999</v>
      </c>
      <c r="H55">
        <v>99.932000000000002</v>
      </c>
      <c r="I55">
        <v>147.88</v>
      </c>
      <c r="J55">
        <v>561.04</v>
      </c>
      <c r="K55">
        <v>-2.7775999999999999E-2</v>
      </c>
      <c r="L55">
        <v>3.3609999999999998E-4</v>
      </c>
      <c r="M55">
        <v>6.7019999999999996E-2</v>
      </c>
      <c r="N55" t="s">
        <v>237</v>
      </c>
    </row>
    <row r="56" spans="1:14">
      <c r="A56">
        <v>247.17</v>
      </c>
      <c r="B56">
        <v>8</v>
      </c>
      <c r="C56">
        <v>1502.3</v>
      </c>
      <c r="D56">
        <v>6.6565000000000005E-4</v>
      </c>
      <c r="E56">
        <v>26.86</v>
      </c>
      <c r="F56">
        <v>26.942</v>
      </c>
      <c r="G56">
        <v>139.13</v>
      </c>
      <c r="H56">
        <v>99.929000000000002</v>
      </c>
      <c r="I56">
        <v>147.85</v>
      </c>
      <c r="J56">
        <v>561.48</v>
      </c>
      <c r="K56">
        <v>-2.7823000000000001E-2</v>
      </c>
      <c r="L56">
        <v>3.3642999999999998E-4</v>
      </c>
      <c r="M56">
        <v>6.7047999999999996E-2</v>
      </c>
      <c r="N56" t="s">
        <v>237</v>
      </c>
    </row>
    <row r="57" spans="1:14">
      <c r="A57">
        <v>247.17</v>
      </c>
      <c r="B57">
        <v>8.5</v>
      </c>
      <c r="C57">
        <v>1502.5</v>
      </c>
      <c r="D57">
        <v>6.6555E-4</v>
      </c>
      <c r="E57">
        <v>26.856999999999999</v>
      </c>
      <c r="F57">
        <v>26.943999999999999</v>
      </c>
      <c r="G57">
        <v>139.11000000000001</v>
      </c>
      <c r="H57">
        <v>99.927000000000007</v>
      </c>
      <c r="I57">
        <v>147.83000000000001</v>
      </c>
      <c r="J57">
        <v>561.91</v>
      </c>
      <c r="K57">
        <v>-2.7869999999999999E-2</v>
      </c>
      <c r="L57">
        <v>3.3675000000000003E-4</v>
      </c>
      <c r="M57">
        <v>6.7075999999999997E-2</v>
      </c>
      <c r="N57" t="s">
        <v>237</v>
      </c>
    </row>
    <row r="58" spans="1:14">
      <c r="A58">
        <v>247.17</v>
      </c>
      <c r="B58">
        <v>9</v>
      </c>
      <c r="C58">
        <v>1502.8</v>
      </c>
      <c r="D58">
        <v>6.6545000000000005E-4</v>
      </c>
      <c r="E58">
        <v>26.853999999999999</v>
      </c>
      <c r="F58">
        <v>26.946000000000002</v>
      </c>
      <c r="G58">
        <v>139.1</v>
      </c>
      <c r="H58">
        <v>99.924000000000007</v>
      </c>
      <c r="I58">
        <v>147.80000000000001</v>
      </c>
      <c r="J58">
        <v>562.35</v>
      </c>
      <c r="K58">
        <v>-2.7917000000000001E-2</v>
      </c>
      <c r="L58">
        <v>3.3708000000000002E-4</v>
      </c>
      <c r="M58">
        <v>6.7102999999999996E-2</v>
      </c>
      <c r="N58" t="s">
        <v>237</v>
      </c>
    </row>
    <row r="59" spans="1:14">
      <c r="A59">
        <v>247.17</v>
      </c>
      <c r="B59">
        <v>9.5</v>
      </c>
      <c r="C59">
        <v>1503</v>
      </c>
      <c r="D59">
        <v>6.6534000000000005E-4</v>
      </c>
      <c r="E59">
        <v>26.850999999999999</v>
      </c>
      <c r="F59">
        <v>26.948</v>
      </c>
      <c r="G59">
        <v>139.09</v>
      </c>
      <c r="H59">
        <v>99.921000000000006</v>
      </c>
      <c r="I59">
        <v>147.77000000000001</v>
      </c>
      <c r="J59">
        <v>562.78</v>
      </c>
      <c r="K59">
        <v>-2.7963999999999999E-2</v>
      </c>
      <c r="L59">
        <v>3.3740000000000002E-4</v>
      </c>
      <c r="M59">
        <v>6.7130999999999996E-2</v>
      </c>
      <c r="N59" t="s">
        <v>237</v>
      </c>
    </row>
    <row r="60" spans="1:14">
      <c r="A60">
        <v>247.17</v>
      </c>
      <c r="B60">
        <v>10</v>
      </c>
      <c r="C60">
        <v>1503.2</v>
      </c>
      <c r="D60">
        <v>6.6523999999999999E-4</v>
      </c>
      <c r="E60">
        <v>26.847999999999999</v>
      </c>
      <c r="F60">
        <v>26.95</v>
      </c>
      <c r="G60">
        <v>139.08000000000001</v>
      </c>
      <c r="H60">
        <v>99.918999999999997</v>
      </c>
      <c r="I60">
        <v>147.74</v>
      </c>
      <c r="J60">
        <v>563.22</v>
      </c>
      <c r="K60">
        <v>-2.8011000000000001E-2</v>
      </c>
      <c r="L60">
        <v>3.3772000000000001E-4</v>
      </c>
      <c r="M60">
        <v>6.7158999999999996E-2</v>
      </c>
      <c r="N60" t="s">
        <v>237</v>
      </c>
    </row>
    <row r="61" spans="1:14">
      <c r="A61">
        <v>282.48</v>
      </c>
      <c r="B61">
        <v>1</v>
      </c>
      <c r="C61">
        <v>6.7237</v>
      </c>
      <c r="D61">
        <v>0.14873</v>
      </c>
      <c r="E61">
        <v>47.085999999999999</v>
      </c>
      <c r="F61">
        <v>49.384</v>
      </c>
      <c r="G61">
        <v>233.7</v>
      </c>
      <c r="H61">
        <v>99.001000000000005</v>
      </c>
      <c r="I61">
        <v>108.17</v>
      </c>
      <c r="J61">
        <v>126.04</v>
      </c>
      <c r="K61">
        <v>1.5720000000000001</v>
      </c>
      <c r="L61">
        <v>1.1877E-5</v>
      </c>
      <c r="M61">
        <v>1.1308E-2</v>
      </c>
      <c r="N61" t="s">
        <v>238</v>
      </c>
    </row>
    <row r="62" spans="1:14">
      <c r="A62">
        <v>282.48</v>
      </c>
      <c r="B62">
        <v>1.5</v>
      </c>
      <c r="C62">
        <v>10.204000000000001</v>
      </c>
      <c r="D62">
        <v>9.7999000000000003E-2</v>
      </c>
      <c r="E62">
        <v>47.026000000000003</v>
      </c>
      <c r="F62">
        <v>49.296999999999997</v>
      </c>
      <c r="G62">
        <v>230.11</v>
      </c>
      <c r="H62">
        <v>99.317999999999998</v>
      </c>
      <c r="I62">
        <v>108.99</v>
      </c>
      <c r="J62">
        <v>124.8</v>
      </c>
      <c r="K62">
        <v>1.6165</v>
      </c>
      <c r="L62">
        <v>1.1856E-5</v>
      </c>
      <c r="M62">
        <v>1.1335E-2</v>
      </c>
      <c r="N62" t="s">
        <v>238</v>
      </c>
    </row>
    <row r="63" spans="1:14">
      <c r="A63">
        <v>282.48</v>
      </c>
      <c r="B63">
        <v>2</v>
      </c>
      <c r="C63">
        <v>13.772</v>
      </c>
      <c r="D63">
        <v>7.2609999999999994E-2</v>
      </c>
      <c r="E63">
        <v>46.963999999999999</v>
      </c>
      <c r="F63">
        <v>49.207000000000001</v>
      </c>
      <c r="G63">
        <v>227.49</v>
      </c>
      <c r="H63">
        <v>99.677999999999997</v>
      </c>
      <c r="I63">
        <v>109.91</v>
      </c>
      <c r="J63">
        <v>123.51</v>
      </c>
      <c r="K63">
        <v>1.663</v>
      </c>
      <c r="L63">
        <v>1.1836E-5</v>
      </c>
      <c r="M63">
        <v>1.1369000000000001E-2</v>
      </c>
      <c r="N63" t="s">
        <v>238</v>
      </c>
    </row>
    <row r="64" spans="1:14">
      <c r="A64">
        <v>282.48</v>
      </c>
      <c r="B64">
        <v>2.5</v>
      </c>
      <c r="C64">
        <v>17.434999999999999</v>
      </c>
      <c r="D64">
        <v>5.7355000000000003E-2</v>
      </c>
      <c r="E64">
        <v>46.899000000000001</v>
      </c>
      <c r="F64">
        <v>49.113999999999997</v>
      </c>
      <c r="G64">
        <v>225.4</v>
      </c>
      <c r="H64">
        <v>100.08</v>
      </c>
      <c r="I64">
        <v>110.94</v>
      </c>
      <c r="J64">
        <v>122.17</v>
      </c>
      <c r="K64">
        <v>1.7119</v>
      </c>
      <c r="L64">
        <v>1.1819E-5</v>
      </c>
      <c r="M64">
        <v>1.1410999999999999E-2</v>
      </c>
      <c r="N64" t="s">
        <v>238</v>
      </c>
    </row>
    <row r="65" spans="1:14">
      <c r="A65">
        <v>282.48</v>
      </c>
      <c r="B65">
        <v>3</v>
      </c>
      <c r="C65">
        <v>21.202000000000002</v>
      </c>
      <c r="D65">
        <v>4.7166E-2</v>
      </c>
      <c r="E65">
        <v>46.832000000000001</v>
      </c>
      <c r="F65">
        <v>49.017000000000003</v>
      </c>
      <c r="G65">
        <v>223.64</v>
      </c>
      <c r="H65">
        <v>100.54</v>
      </c>
      <c r="I65">
        <v>112.11</v>
      </c>
      <c r="J65">
        <v>120.78</v>
      </c>
      <c r="K65">
        <v>1.7633000000000001</v>
      </c>
      <c r="L65">
        <v>1.1803E-5</v>
      </c>
      <c r="M65">
        <v>1.1462E-2</v>
      </c>
      <c r="N65" t="s">
        <v>238</v>
      </c>
    </row>
    <row r="66" spans="1:14">
      <c r="A66">
        <v>282.48</v>
      </c>
      <c r="B66">
        <v>3.5</v>
      </c>
      <c r="C66">
        <v>25.082000000000001</v>
      </c>
      <c r="D66">
        <v>3.9870000000000003E-2</v>
      </c>
      <c r="E66">
        <v>46.761000000000003</v>
      </c>
      <c r="F66">
        <v>48.915999999999997</v>
      </c>
      <c r="G66">
        <v>222.1</v>
      </c>
      <c r="H66">
        <v>101.06</v>
      </c>
      <c r="I66">
        <v>113.42</v>
      </c>
      <c r="J66">
        <v>119.34</v>
      </c>
      <c r="K66">
        <v>1.8177000000000001</v>
      </c>
      <c r="L66">
        <v>1.1789E-5</v>
      </c>
      <c r="M66">
        <v>1.1521999999999999E-2</v>
      </c>
      <c r="N66" t="s">
        <v>238</v>
      </c>
    </row>
    <row r="67" spans="1:14">
      <c r="A67">
        <v>282.48</v>
      </c>
      <c r="B67">
        <v>4</v>
      </c>
      <c r="C67">
        <v>29.085999999999999</v>
      </c>
      <c r="D67">
        <v>3.4380000000000001E-2</v>
      </c>
      <c r="E67">
        <v>46.686999999999998</v>
      </c>
      <c r="F67">
        <v>48.811</v>
      </c>
      <c r="G67">
        <v>220.71</v>
      </c>
      <c r="H67">
        <v>101.63</v>
      </c>
      <c r="I67">
        <v>114.9</v>
      </c>
      <c r="J67">
        <v>117.83</v>
      </c>
      <c r="K67">
        <v>1.8753</v>
      </c>
      <c r="L67">
        <v>1.1778E-5</v>
      </c>
      <c r="M67">
        <v>1.1594E-2</v>
      </c>
      <c r="N67" t="s">
        <v>238</v>
      </c>
    </row>
    <row r="68" spans="1:14">
      <c r="A68">
        <v>282.48</v>
      </c>
      <c r="B68">
        <v>4.5</v>
      </c>
      <c r="C68">
        <v>33.228999999999999</v>
      </c>
      <c r="D68">
        <v>3.0093999999999999E-2</v>
      </c>
      <c r="E68">
        <v>46.609000000000002</v>
      </c>
      <c r="F68">
        <v>48.701000000000001</v>
      </c>
      <c r="G68">
        <v>219.44</v>
      </c>
      <c r="H68">
        <v>102.28</v>
      </c>
      <c r="I68">
        <v>116.59</v>
      </c>
      <c r="J68">
        <v>116.26</v>
      </c>
      <c r="K68">
        <v>1.9366000000000001</v>
      </c>
      <c r="L68">
        <v>1.1770000000000001E-5</v>
      </c>
      <c r="M68">
        <v>1.1677999999999999E-2</v>
      </c>
      <c r="N68" t="s">
        <v>238</v>
      </c>
    </row>
    <row r="69" spans="1:14">
      <c r="A69">
        <v>282.48</v>
      </c>
      <c r="B69">
        <v>5</v>
      </c>
      <c r="C69">
        <v>37.527000000000001</v>
      </c>
      <c r="D69">
        <v>2.6648000000000002E-2</v>
      </c>
      <c r="E69">
        <v>46.527000000000001</v>
      </c>
      <c r="F69">
        <v>48.585000000000001</v>
      </c>
      <c r="G69">
        <v>218.26</v>
      </c>
      <c r="H69">
        <v>102.99</v>
      </c>
      <c r="I69">
        <v>118.51</v>
      </c>
      <c r="J69">
        <v>114.6</v>
      </c>
      <c r="K69">
        <v>2.0023</v>
      </c>
      <c r="L69">
        <v>1.1764E-5</v>
      </c>
      <c r="M69">
        <v>1.1776E-2</v>
      </c>
      <c r="N69" t="s">
        <v>238</v>
      </c>
    </row>
    <row r="70" spans="1:14">
      <c r="A70">
        <v>282.48</v>
      </c>
      <c r="B70">
        <v>5.5</v>
      </c>
      <c r="C70">
        <v>41.997</v>
      </c>
      <c r="D70">
        <v>2.3810999999999999E-2</v>
      </c>
      <c r="E70">
        <v>46.44</v>
      </c>
      <c r="F70">
        <v>48.463000000000001</v>
      </c>
      <c r="G70">
        <v>217.14</v>
      </c>
      <c r="H70">
        <v>103.8</v>
      </c>
      <c r="I70">
        <v>120.71</v>
      </c>
      <c r="J70">
        <v>112.86</v>
      </c>
      <c r="K70">
        <v>2.0729000000000002</v>
      </c>
      <c r="L70">
        <v>1.1762E-5</v>
      </c>
      <c r="M70">
        <v>1.1891000000000001E-2</v>
      </c>
      <c r="N70" t="s">
        <v>238</v>
      </c>
    </row>
    <row r="71" spans="1:14">
      <c r="A71">
        <v>282.48</v>
      </c>
      <c r="B71">
        <v>5.8543000000000003</v>
      </c>
      <c r="C71">
        <v>45.283000000000001</v>
      </c>
      <c r="D71">
        <v>2.2082999999999998E-2</v>
      </c>
      <c r="E71">
        <v>46.375999999999998</v>
      </c>
      <c r="F71">
        <v>48.372999999999998</v>
      </c>
      <c r="G71">
        <v>216.38</v>
      </c>
      <c r="H71">
        <v>104.42</v>
      </c>
      <c r="I71">
        <v>122.47</v>
      </c>
      <c r="J71">
        <v>111.57</v>
      </c>
      <c r="K71">
        <v>2.1263999999999998</v>
      </c>
      <c r="L71">
        <v>1.1762E-5</v>
      </c>
      <c r="M71">
        <v>1.1984E-2</v>
      </c>
      <c r="N71" t="s">
        <v>238</v>
      </c>
    </row>
    <row r="72" spans="1:14">
      <c r="A72">
        <v>282.48</v>
      </c>
      <c r="B72">
        <v>5.8543000000000003</v>
      </c>
      <c r="C72">
        <v>1359</v>
      </c>
      <c r="D72">
        <v>7.3585999999999996E-4</v>
      </c>
      <c r="E72">
        <v>32.320999999999998</v>
      </c>
      <c r="F72">
        <v>32.387999999999998</v>
      </c>
      <c r="G72">
        <v>159.79</v>
      </c>
      <c r="H72">
        <v>107.56</v>
      </c>
      <c r="I72">
        <v>162.22</v>
      </c>
      <c r="J72">
        <v>411.8</v>
      </c>
      <c r="K72">
        <v>-4.0008999999999999E-3</v>
      </c>
      <c r="L72">
        <v>2.0934999999999999E-4</v>
      </c>
      <c r="M72">
        <v>5.5773000000000003E-2</v>
      </c>
      <c r="N72" t="s">
        <v>237</v>
      </c>
    </row>
    <row r="73" spans="1:14">
      <c r="A73">
        <v>282.48</v>
      </c>
      <c r="B73">
        <v>6</v>
      </c>
      <c r="C73">
        <v>1359.1</v>
      </c>
      <c r="D73">
        <v>7.3578999999999995E-4</v>
      </c>
      <c r="E73">
        <v>32.32</v>
      </c>
      <c r="F73">
        <v>32.387999999999998</v>
      </c>
      <c r="G73">
        <v>159.78</v>
      </c>
      <c r="H73">
        <v>107.56</v>
      </c>
      <c r="I73">
        <v>162.19999999999999</v>
      </c>
      <c r="J73">
        <v>411.99</v>
      </c>
      <c r="K73">
        <v>-4.0488E-3</v>
      </c>
      <c r="L73">
        <v>2.0944E-4</v>
      </c>
      <c r="M73">
        <v>5.5785000000000001E-2</v>
      </c>
      <c r="N73" t="s">
        <v>237</v>
      </c>
    </row>
    <row r="74" spans="1:14">
      <c r="A74">
        <v>282.48</v>
      </c>
      <c r="B74">
        <v>6.5</v>
      </c>
      <c r="C74">
        <v>1359.5</v>
      </c>
      <c r="D74">
        <v>7.3554999999999996E-4</v>
      </c>
      <c r="E74">
        <v>32.314</v>
      </c>
      <c r="F74">
        <v>32.387999999999998</v>
      </c>
      <c r="G74">
        <v>159.76</v>
      </c>
      <c r="H74">
        <v>107.55</v>
      </c>
      <c r="I74">
        <v>162.12</v>
      </c>
      <c r="J74">
        <v>412.64</v>
      </c>
      <c r="K74">
        <v>-4.2125000000000001E-3</v>
      </c>
      <c r="L74">
        <v>2.0975E-4</v>
      </c>
      <c r="M74">
        <v>5.5825E-2</v>
      </c>
      <c r="N74" t="s">
        <v>237</v>
      </c>
    </row>
    <row r="75" spans="1:14">
      <c r="A75">
        <v>282.48</v>
      </c>
      <c r="B75">
        <v>7</v>
      </c>
      <c r="C75">
        <v>1360</v>
      </c>
      <c r="D75">
        <v>7.3530999999999998E-4</v>
      </c>
      <c r="E75">
        <v>32.308999999999997</v>
      </c>
      <c r="F75">
        <v>32.387999999999998</v>
      </c>
      <c r="G75">
        <v>159.74</v>
      </c>
      <c r="H75">
        <v>107.54</v>
      </c>
      <c r="I75">
        <v>162.04</v>
      </c>
      <c r="J75">
        <v>413.3</v>
      </c>
      <c r="K75">
        <v>-4.3749000000000001E-3</v>
      </c>
      <c r="L75">
        <v>2.1006E-4</v>
      </c>
      <c r="M75">
        <v>5.5865999999999999E-2</v>
      </c>
      <c r="N75" t="s">
        <v>237</v>
      </c>
    </row>
    <row r="76" spans="1:14">
      <c r="A76">
        <v>282.48</v>
      </c>
      <c r="B76">
        <v>7.5</v>
      </c>
      <c r="C76">
        <v>1360.4</v>
      </c>
      <c r="D76">
        <v>7.3506999999999999E-4</v>
      </c>
      <c r="E76">
        <v>32.304000000000002</v>
      </c>
      <c r="F76">
        <v>32.389000000000003</v>
      </c>
      <c r="G76">
        <v>159.72999999999999</v>
      </c>
      <c r="H76">
        <v>107.53</v>
      </c>
      <c r="I76">
        <v>161.96</v>
      </c>
      <c r="J76">
        <v>413.95</v>
      </c>
      <c r="K76">
        <v>-4.5361000000000004E-3</v>
      </c>
      <c r="L76">
        <v>2.1037000000000001E-4</v>
      </c>
      <c r="M76">
        <v>5.5906999999999998E-2</v>
      </c>
      <c r="N76" t="s">
        <v>237</v>
      </c>
    </row>
    <row r="77" spans="1:14">
      <c r="A77">
        <v>282.48</v>
      </c>
      <c r="B77">
        <v>8</v>
      </c>
      <c r="C77">
        <v>1360.9</v>
      </c>
      <c r="D77">
        <v>7.3483000000000001E-4</v>
      </c>
      <c r="E77">
        <v>32.298000000000002</v>
      </c>
      <c r="F77">
        <v>32.389000000000003</v>
      </c>
      <c r="G77">
        <v>159.71</v>
      </c>
      <c r="H77">
        <v>107.52</v>
      </c>
      <c r="I77">
        <v>161.88</v>
      </c>
      <c r="J77">
        <v>414.6</v>
      </c>
      <c r="K77">
        <v>-4.6959999999999997E-3</v>
      </c>
      <c r="L77">
        <v>2.1068000000000001E-4</v>
      </c>
      <c r="M77">
        <v>5.5946999999999997E-2</v>
      </c>
      <c r="N77" t="s">
        <v>237</v>
      </c>
    </row>
    <row r="78" spans="1:14">
      <c r="A78">
        <v>282.48</v>
      </c>
      <c r="B78">
        <v>8.5</v>
      </c>
      <c r="C78">
        <v>1361.3</v>
      </c>
      <c r="D78">
        <v>7.3459999999999997E-4</v>
      </c>
      <c r="E78">
        <v>32.292999999999999</v>
      </c>
      <c r="F78">
        <v>32.39</v>
      </c>
      <c r="G78">
        <v>159.69</v>
      </c>
      <c r="H78">
        <v>107.52</v>
      </c>
      <c r="I78">
        <v>161.80000000000001</v>
      </c>
      <c r="J78">
        <v>415.25</v>
      </c>
      <c r="K78">
        <v>-4.8548000000000003E-3</v>
      </c>
      <c r="L78">
        <v>2.1099000000000001E-4</v>
      </c>
      <c r="M78">
        <v>5.5987000000000002E-2</v>
      </c>
      <c r="N78" t="s">
        <v>237</v>
      </c>
    </row>
    <row r="79" spans="1:14">
      <c r="A79">
        <v>282.48</v>
      </c>
      <c r="B79">
        <v>9</v>
      </c>
      <c r="C79">
        <v>1361.7</v>
      </c>
      <c r="D79">
        <v>7.3435999999999998E-4</v>
      </c>
      <c r="E79">
        <v>32.287999999999997</v>
      </c>
      <c r="F79">
        <v>32.39</v>
      </c>
      <c r="G79">
        <v>159.66999999999999</v>
      </c>
      <c r="H79">
        <v>107.51</v>
      </c>
      <c r="I79">
        <v>161.72</v>
      </c>
      <c r="J79">
        <v>415.9</v>
      </c>
      <c r="K79">
        <v>-5.0124000000000002E-3</v>
      </c>
      <c r="L79">
        <v>2.1130000000000001E-4</v>
      </c>
      <c r="M79">
        <v>5.6028000000000001E-2</v>
      </c>
      <c r="N79" t="s">
        <v>237</v>
      </c>
    </row>
    <row r="80" spans="1:14">
      <c r="A80">
        <v>282.48</v>
      </c>
      <c r="B80">
        <v>9.5</v>
      </c>
      <c r="C80">
        <v>1362.2</v>
      </c>
      <c r="D80">
        <v>7.3413000000000005E-4</v>
      </c>
      <c r="E80">
        <v>32.283000000000001</v>
      </c>
      <c r="F80">
        <v>32.39</v>
      </c>
      <c r="G80">
        <v>159.65</v>
      </c>
      <c r="H80">
        <v>107.5</v>
      </c>
      <c r="I80">
        <v>161.63999999999999</v>
      </c>
      <c r="J80">
        <v>416.54</v>
      </c>
      <c r="K80">
        <v>-5.1688000000000003E-3</v>
      </c>
      <c r="L80">
        <v>2.1160999999999999E-4</v>
      </c>
      <c r="M80">
        <v>5.6068E-2</v>
      </c>
      <c r="N80" t="s">
        <v>237</v>
      </c>
    </row>
    <row r="81" spans="1:14">
      <c r="A81">
        <v>282.48</v>
      </c>
      <c r="B81">
        <v>10</v>
      </c>
      <c r="C81">
        <v>1362.6</v>
      </c>
      <c r="D81">
        <v>7.3388999999999995E-4</v>
      </c>
      <c r="E81">
        <v>32.277000000000001</v>
      </c>
      <c r="F81">
        <v>32.390999999999998</v>
      </c>
      <c r="G81">
        <v>159.63</v>
      </c>
      <c r="H81">
        <v>107.49</v>
      </c>
      <c r="I81">
        <v>161.56</v>
      </c>
      <c r="J81">
        <v>417.18</v>
      </c>
      <c r="K81">
        <v>-5.3241E-3</v>
      </c>
      <c r="L81">
        <v>2.1191999999999999E-4</v>
      </c>
      <c r="M81">
        <v>5.6107999999999998E-2</v>
      </c>
      <c r="N81" t="s">
        <v>237</v>
      </c>
    </row>
    <row r="82" spans="1:14">
      <c r="A82">
        <v>317.79000000000002</v>
      </c>
      <c r="B82">
        <v>1</v>
      </c>
      <c r="C82">
        <v>5.9340999999999999</v>
      </c>
      <c r="D82">
        <v>0.16852</v>
      </c>
      <c r="E82">
        <v>50.722000000000001</v>
      </c>
      <c r="F82">
        <v>53.325000000000003</v>
      </c>
      <c r="G82">
        <v>246.84</v>
      </c>
      <c r="H82">
        <v>106.18</v>
      </c>
      <c r="I82">
        <v>115.07</v>
      </c>
      <c r="J82">
        <v>134.11000000000001</v>
      </c>
      <c r="K82">
        <v>1.1155999999999999</v>
      </c>
      <c r="L82">
        <v>1.3292000000000001E-5</v>
      </c>
      <c r="M82">
        <v>1.3535E-2</v>
      </c>
      <c r="N82" t="s">
        <v>238</v>
      </c>
    </row>
    <row r="83" spans="1:14">
      <c r="A83">
        <v>317.79000000000002</v>
      </c>
      <c r="B83">
        <v>1.5</v>
      </c>
      <c r="C83">
        <v>8.9702000000000002</v>
      </c>
      <c r="D83">
        <v>0.11148</v>
      </c>
      <c r="E83">
        <v>50.677</v>
      </c>
      <c r="F83">
        <v>53.26</v>
      </c>
      <c r="G83">
        <v>243.32</v>
      </c>
      <c r="H83">
        <v>106.34</v>
      </c>
      <c r="I83">
        <v>115.54</v>
      </c>
      <c r="J83">
        <v>133.22999999999999</v>
      </c>
      <c r="K83">
        <v>1.1316999999999999</v>
      </c>
      <c r="L83">
        <v>1.329E-5</v>
      </c>
      <c r="M83">
        <v>1.3554E-2</v>
      </c>
      <c r="N83" t="s">
        <v>238</v>
      </c>
    </row>
    <row r="84" spans="1:14">
      <c r="A84">
        <v>317.79000000000002</v>
      </c>
      <c r="B84">
        <v>2</v>
      </c>
      <c r="C84">
        <v>12.055</v>
      </c>
      <c r="D84">
        <v>8.2950999999999997E-2</v>
      </c>
      <c r="E84">
        <v>50.631999999999998</v>
      </c>
      <c r="F84">
        <v>53.194000000000003</v>
      </c>
      <c r="G84">
        <v>240.79</v>
      </c>
      <c r="H84">
        <v>106.51</v>
      </c>
      <c r="I84">
        <v>116.03</v>
      </c>
      <c r="J84">
        <v>132.34</v>
      </c>
      <c r="K84">
        <v>1.1482000000000001</v>
      </c>
      <c r="L84">
        <v>1.3288999999999999E-5</v>
      </c>
      <c r="M84">
        <v>1.3576E-2</v>
      </c>
      <c r="N84" t="s">
        <v>238</v>
      </c>
    </row>
    <row r="85" spans="1:14">
      <c r="A85">
        <v>317.79000000000002</v>
      </c>
      <c r="B85">
        <v>2.5</v>
      </c>
      <c r="C85">
        <v>15.192</v>
      </c>
      <c r="D85">
        <v>6.5825999999999996E-2</v>
      </c>
      <c r="E85">
        <v>50.585000000000001</v>
      </c>
      <c r="F85">
        <v>53.127000000000002</v>
      </c>
      <c r="G85">
        <v>238.78</v>
      </c>
      <c r="H85">
        <v>106.69</v>
      </c>
      <c r="I85">
        <v>116.56</v>
      </c>
      <c r="J85">
        <v>131.41999999999999</v>
      </c>
      <c r="K85">
        <v>1.1653</v>
      </c>
      <c r="L85">
        <v>1.329E-5</v>
      </c>
      <c r="M85">
        <v>1.3602E-2</v>
      </c>
      <c r="N85" t="s">
        <v>238</v>
      </c>
    </row>
    <row r="86" spans="1:14">
      <c r="A86">
        <v>317.79000000000002</v>
      </c>
      <c r="B86">
        <v>3</v>
      </c>
      <c r="C86">
        <v>18.382000000000001</v>
      </c>
      <c r="D86">
        <v>5.4400999999999998E-2</v>
      </c>
      <c r="E86">
        <v>50.537999999999997</v>
      </c>
      <c r="F86">
        <v>53.058999999999997</v>
      </c>
      <c r="G86">
        <v>237.11</v>
      </c>
      <c r="H86">
        <v>106.87</v>
      </c>
      <c r="I86">
        <v>117.12</v>
      </c>
      <c r="J86">
        <v>130.49</v>
      </c>
      <c r="K86">
        <v>1.1829000000000001</v>
      </c>
      <c r="L86">
        <v>1.3292000000000001E-5</v>
      </c>
      <c r="M86">
        <v>1.3631000000000001E-2</v>
      </c>
      <c r="N86" t="s">
        <v>238</v>
      </c>
    </row>
    <row r="87" spans="1:14">
      <c r="A87">
        <v>317.79000000000002</v>
      </c>
      <c r="B87">
        <v>3.5</v>
      </c>
      <c r="C87">
        <v>21.629000000000001</v>
      </c>
      <c r="D87">
        <v>4.6233999999999997E-2</v>
      </c>
      <c r="E87">
        <v>50.488999999999997</v>
      </c>
      <c r="F87">
        <v>52.988999999999997</v>
      </c>
      <c r="G87">
        <v>235.68</v>
      </c>
      <c r="H87">
        <v>107.07</v>
      </c>
      <c r="I87">
        <v>117.72</v>
      </c>
      <c r="J87">
        <v>129.53</v>
      </c>
      <c r="K87">
        <v>1.2012</v>
      </c>
      <c r="L87">
        <v>1.3295999999999999E-5</v>
      </c>
      <c r="M87">
        <v>1.3664000000000001E-2</v>
      </c>
      <c r="N87" t="s">
        <v>238</v>
      </c>
    </row>
    <row r="88" spans="1:14">
      <c r="A88">
        <v>317.79000000000002</v>
      </c>
      <c r="B88">
        <v>4</v>
      </c>
      <c r="C88">
        <v>24.936</v>
      </c>
      <c r="D88">
        <v>4.0103E-2</v>
      </c>
      <c r="E88">
        <v>50.439</v>
      </c>
      <c r="F88">
        <v>52.917000000000002</v>
      </c>
      <c r="G88">
        <v>234.41</v>
      </c>
      <c r="H88">
        <v>107.28</v>
      </c>
      <c r="I88">
        <v>118.35</v>
      </c>
      <c r="J88">
        <v>128.56</v>
      </c>
      <c r="K88">
        <v>1.22</v>
      </c>
      <c r="L88">
        <v>1.3302000000000001E-5</v>
      </c>
      <c r="M88">
        <v>1.3702000000000001E-2</v>
      </c>
      <c r="N88" t="s">
        <v>238</v>
      </c>
    </row>
    <row r="89" spans="1:14">
      <c r="A89">
        <v>317.79000000000002</v>
      </c>
      <c r="B89">
        <v>4.5</v>
      </c>
      <c r="C89">
        <v>28.306000000000001</v>
      </c>
      <c r="D89">
        <v>3.5328999999999999E-2</v>
      </c>
      <c r="E89">
        <v>50.387999999999998</v>
      </c>
      <c r="F89">
        <v>52.844000000000001</v>
      </c>
      <c r="G89">
        <v>233.26</v>
      </c>
      <c r="H89">
        <v>107.5</v>
      </c>
      <c r="I89">
        <v>119.03</v>
      </c>
      <c r="J89">
        <v>127.56</v>
      </c>
      <c r="K89">
        <v>1.2396</v>
      </c>
      <c r="L89">
        <v>1.3309000000000001E-5</v>
      </c>
      <c r="M89">
        <v>1.3743999999999999E-2</v>
      </c>
      <c r="N89" t="s">
        <v>238</v>
      </c>
    </row>
    <row r="90" spans="1:14">
      <c r="A90">
        <v>317.79000000000002</v>
      </c>
      <c r="B90">
        <v>5</v>
      </c>
      <c r="C90">
        <v>31.742000000000001</v>
      </c>
      <c r="D90">
        <v>3.1503999999999997E-2</v>
      </c>
      <c r="E90">
        <v>50.335999999999999</v>
      </c>
      <c r="F90">
        <v>52.77</v>
      </c>
      <c r="G90">
        <v>232.22</v>
      </c>
      <c r="H90">
        <v>107.73</v>
      </c>
      <c r="I90">
        <v>119.75</v>
      </c>
      <c r="J90">
        <v>126.54</v>
      </c>
      <c r="K90">
        <v>1.2598</v>
      </c>
      <c r="L90">
        <v>1.3319000000000001E-5</v>
      </c>
      <c r="M90">
        <v>1.3790999999999999E-2</v>
      </c>
      <c r="N90" t="s">
        <v>238</v>
      </c>
    </row>
    <row r="91" spans="1:14">
      <c r="A91">
        <v>317.79000000000002</v>
      </c>
      <c r="B91">
        <v>5.5</v>
      </c>
      <c r="C91">
        <v>35.249000000000002</v>
      </c>
      <c r="D91">
        <v>2.8369999999999999E-2</v>
      </c>
      <c r="E91">
        <v>50.283000000000001</v>
      </c>
      <c r="F91">
        <v>52.692999999999998</v>
      </c>
      <c r="G91">
        <v>231.25</v>
      </c>
      <c r="H91">
        <v>107.98</v>
      </c>
      <c r="I91">
        <v>120.52</v>
      </c>
      <c r="J91">
        <v>125.49</v>
      </c>
      <c r="K91">
        <v>1.2808999999999999</v>
      </c>
      <c r="L91">
        <v>1.3331E-5</v>
      </c>
      <c r="M91">
        <v>1.3844E-2</v>
      </c>
      <c r="N91" t="s">
        <v>238</v>
      </c>
    </row>
    <row r="92" spans="1:14">
      <c r="A92">
        <v>317.79000000000002</v>
      </c>
      <c r="B92">
        <v>6</v>
      </c>
      <c r="C92">
        <v>38.831000000000003</v>
      </c>
      <c r="D92">
        <v>2.5753000000000002E-2</v>
      </c>
      <c r="E92">
        <v>50.228000000000002</v>
      </c>
      <c r="F92">
        <v>52.615000000000002</v>
      </c>
      <c r="G92">
        <v>230.35</v>
      </c>
      <c r="H92">
        <v>108.23</v>
      </c>
      <c r="I92">
        <v>121.34</v>
      </c>
      <c r="J92">
        <v>124.42</v>
      </c>
      <c r="K92">
        <v>1.3028</v>
      </c>
      <c r="L92">
        <v>1.3344E-5</v>
      </c>
      <c r="M92">
        <v>1.3903E-2</v>
      </c>
      <c r="N92" t="s">
        <v>238</v>
      </c>
    </row>
    <row r="93" spans="1:14">
      <c r="A93">
        <v>317.79000000000002</v>
      </c>
      <c r="B93">
        <v>6.5</v>
      </c>
      <c r="C93">
        <v>42.491999999999997</v>
      </c>
      <c r="D93">
        <v>2.3533999999999999E-2</v>
      </c>
      <c r="E93">
        <v>50.171999999999997</v>
      </c>
      <c r="F93">
        <v>52.534999999999997</v>
      </c>
      <c r="G93">
        <v>229.5</v>
      </c>
      <c r="H93">
        <v>108.51</v>
      </c>
      <c r="I93">
        <v>122.22</v>
      </c>
      <c r="J93">
        <v>123.33</v>
      </c>
      <c r="K93">
        <v>1.3255999999999999</v>
      </c>
      <c r="L93">
        <v>1.3361E-5</v>
      </c>
      <c r="M93">
        <v>1.3968E-2</v>
      </c>
      <c r="N93" t="s">
        <v>238</v>
      </c>
    </row>
    <row r="94" spans="1:14">
      <c r="A94">
        <v>317.79000000000002</v>
      </c>
      <c r="B94">
        <v>7</v>
      </c>
      <c r="C94">
        <v>46.238999999999997</v>
      </c>
      <c r="D94">
        <v>2.1627E-2</v>
      </c>
      <c r="E94">
        <v>50.115000000000002</v>
      </c>
      <c r="F94">
        <v>52.453000000000003</v>
      </c>
      <c r="G94">
        <v>228.69</v>
      </c>
      <c r="H94">
        <v>108.79</v>
      </c>
      <c r="I94">
        <v>123.17</v>
      </c>
      <c r="J94">
        <v>122.2</v>
      </c>
      <c r="K94">
        <v>1.3492999999999999</v>
      </c>
      <c r="L94">
        <v>1.3380000000000001E-5</v>
      </c>
      <c r="M94">
        <v>1.404E-2</v>
      </c>
      <c r="N94" t="s">
        <v>238</v>
      </c>
    </row>
    <row r="95" spans="1:14">
      <c r="A95">
        <v>317.79000000000002</v>
      </c>
      <c r="B95">
        <v>7.5</v>
      </c>
      <c r="C95">
        <v>50.076000000000001</v>
      </c>
      <c r="D95">
        <v>1.9970000000000002E-2</v>
      </c>
      <c r="E95">
        <v>50.055</v>
      </c>
      <c r="F95">
        <v>52.369</v>
      </c>
      <c r="G95">
        <v>227.92</v>
      </c>
      <c r="H95">
        <v>109.1</v>
      </c>
      <c r="I95">
        <v>124.19</v>
      </c>
      <c r="J95">
        <v>121.04</v>
      </c>
      <c r="K95">
        <v>1.3742000000000001</v>
      </c>
      <c r="L95">
        <v>1.3400999999999999E-5</v>
      </c>
      <c r="M95">
        <v>1.4119E-2</v>
      </c>
      <c r="N95" t="s">
        <v>238</v>
      </c>
    </row>
    <row r="96" spans="1:14">
      <c r="A96">
        <v>317.79000000000002</v>
      </c>
      <c r="B96">
        <v>8</v>
      </c>
      <c r="C96">
        <v>54.011000000000003</v>
      </c>
      <c r="D96">
        <v>1.8515E-2</v>
      </c>
      <c r="E96">
        <v>49.994</v>
      </c>
      <c r="F96">
        <v>52.281999999999996</v>
      </c>
      <c r="G96">
        <v>227.18</v>
      </c>
      <c r="H96">
        <v>109.42</v>
      </c>
      <c r="I96">
        <v>125.29</v>
      </c>
      <c r="J96">
        <v>119.85</v>
      </c>
      <c r="K96">
        <v>1.4001999999999999</v>
      </c>
      <c r="L96">
        <v>1.3424999999999999E-5</v>
      </c>
      <c r="M96">
        <v>1.4206999999999999E-2</v>
      </c>
      <c r="N96" t="s">
        <v>238</v>
      </c>
    </row>
    <row r="97" spans="1:14">
      <c r="A97">
        <v>317.79000000000002</v>
      </c>
      <c r="B97">
        <v>8.5</v>
      </c>
      <c r="C97">
        <v>58.05</v>
      </c>
      <c r="D97">
        <v>1.7226999999999999E-2</v>
      </c>
      <c r="E97">
        <v>49.932000000000002</v>
      </c>
      <c r="F97">
        <v>52.192999999999998</v>
      </c>
      <c r="G97">
        <v>226.47</v>
      </c>
      <c r="H97">
        <v>109.76</v>
      </c>
      <c r="I97">
        <v>126.49</v>
      </c>
      <c r="J97">
        <v>118.63</v>
      </c>
      <c r="K97">
        <v>1.4275</v>
      </c>
      <c r="L97">
        <v>1.3453E-5</v>
      </c>
      <c r="M97">
        <v>1.4303E-2</v>
      </c>
      <c r="N97" t="s">
        <v>238</v>
      </c>
    </row>
    <row r="98" spans="1:14">
      <c r="A98">
        <v>317.79000000000002</v>
      </c>
      <c r="B98">
        <v>9</v>
      </c>
      <c r="C98">
        <v>62.201999999999998</v>
      </c>
      <c r="D98">
        <v>1.6077000000000001E-2</v>
      </c>
      <c r="E98">
        <v>49.866999999999997</v>
      </c>
      <c r="F98">
        <v>52.101999999999997</v>
      </c>
      <c r="G98">
        <v>225.78</v>
      </c>
      <c r="H98">
        <v>110.12</v>
      </c>
      <c r="I98">
        <v>127.78</v>
      </c>
      <c r="J98">
        <v>117.37</v>
      </c>
      <c r="K98">
        <v>1.4561999999999999</v>
      </c>
      <c r="L98">
        <v>1.3484E-5</v>
      </c>
      <c r="M98">
        <v>1.4409E-2</v>
      </c>
      <c r="N98" t="s">
        <v>238</v>
      </c>
    </row>
    <row r="99" spans="1:14">
      <c r="A99">
        <v>317.79000000000002</v>
      </c>
      <c r="B99">
        <v>9.5</v>
      </c>
      <c r="C99">
        <v>66.475999999999999</v>
      </c>
      <c r="D99">
        <v>1.5043000000000001E-2</v>
      </c>
      <c r="E99">
        <v>49.8</v>
      </c>
      <c r="F99">
        <v>52.006999999999998</v>
      </c>
      <c r="G99">
        <v>225.1</v>
      </c>
      <c r="H99">
        <v>110.5</v>
      </c>
      <c r="I99">
        <v>129.19</v>
      </c>
      <c r="J99">
        <v>116.07</v>
      </c>
      <c r="K99">
        <v>1.4863999999999999</v>
      </c>
      <c r="L99">
        <v>1.3518E-5</v>
      </c>
      <c r="M99">
        <v>1.4526000000000001E-2</v>
      </c>
      <c r="N99" t="s">
        <v>238</v>
      </c>
    </row>
    <row r="100" spans="1:14">
      <c r="A100">
        <v>317.79000000000002</v>
      </c>
      <c r="B100">
        <v>10</v>
      </c>
      <c r="C100">
        <v>70.884</v>
      </c>
      <c r="D100">
        <v>1.4108000000000001E-2</v>
      </c>
      <c r="E100">
        <v>49.731000000000002</v>
      </c>
      <c r="F100">
        <v>51.91</v>
      </c>
      <c r="G100">
        <v>224.44</v>
      </c>
      <c r="H100">
        <v>110.91</v>
      </c>
      <c r="I100">
        <v>130.72999999999999</v>
      </c>
      <c r="J100">
        <v>114.72</v>
      </c>
      <c r="K100">
        <v>1.5184</v>
      </c>
      <c r="L100">
        <v>1.3557000000000001E-5</v>
      </c>
      <c r="M100">
        <v>1.4655E-2</v>
      </c>
      <c r="N100" t="s">
        <v>238</v>
      </c>
    </row>
    <row r="101" spans="1:14">
      <c r="A101">
        <v>353.1</v>
      </c>
      <c r="B101">
        <v>1</v>
      </c>
      <c r="C101">
        <v>5.3171999999999997</v>
      </c>
      <c r="D101">
        <v>0.18806999999999999</v>
      </c>
      <c r="E101">
        <v>54.600999999999999</v>
      </c>
      <c r="F101">
        <v>57.506</v>
      </c>
      <c r="G101">
        <v>259.31</v>
      </c>
      <c r="H101">
        <v>112.94</v>
      </c>
      <c r="I101">
        <v>121.66</v>
      </c>
      <c r="J101">
        <v>141.58000000000001</v>
      </c>
      <c r="K101">
        <v>0.83914999999999995</v>
      </c>
      <c r="L101">
        <v>1.4635E-5</v>
      </c>
      <c r="M101">
        <v>1.5841999999999998E-2</v>
      </c>
      <c r="N101" t="s">
        <v>238</v>
      </c>
    </row>
    <row r="102" spans="1:14">
      <c r="A102">
        <v>353.1</v>
      </c>
      <c r="B102">
        <v>1.5</v>
      </c>
      <c r="C102">
        <v>8.0189000000000004</v>
      </c>
      <c r="D102">
        <v>0.12470000000000001</v>
      </c>
      <c r="E102">
        <v>54.564999999999998</v>
      </c>
      <c r="F102">
        <v>57.454999999999998</v>
      </c>
      <c r="G102">
        <v>255.83</v>
      </c>
      <c r="H102">
        <v>113.03</v>
      </c>
      <c r="I102">
        <v>121.97</v>
      </c>
      <c r="J102">
        <v>140.93</v>
      </c>
      <c r="K102">
        <v>0.84641</v>
      </c>
      <c r="L102">
        <v>1.4644000000000001E-5</v>
      </c>
      <c r="M102">
        <v>1.5857E-2</v>
      </c>
      <c r="N102" t="s">
        <v>238</v>
      </c>
    </row>
    <row r="103" spans="1:14">
      <c r="A103">
        <v>353.1</v>
      </c>
      <c r="B103">
        <v>2</v>
      </c>
      <c r="C103">
        <v>10.750999999999999</v>
      </c>
      <c r="D103">
        <v>9.3019000000000004E-2</v>
      </c>
      <c r="E103">
        <v>54.529000000000003</v>
      </c>
      <c r="F103">
        <v>57.402999999999999</v>
      </c>
      <c r="G103">
        <v>253.34</v>
      </c>
      <c r="H103">
        <v>113.13</v>
      </c>
      <c r="I103">
        <v>122.29</v>
      </c>
      <c r="J103">
        <v>140.27000000000001</v>
      </c>
      <c r="K103">
        <v>0.85382000000000002</v>
      </c>
      <c r="L103">
        <v>1.4654999999999999E-5</v>
      </c>
      <c r="M103">
        <v>1.5873999999999999E-2</v>
      </c>
      <c r="N103" t="s">
        <v>238</v>
      </c>
    </row>
    <row r="104" spans="1:14">
      <c r="A104">
        <v>353.1</v>
      </c>
      <c r="B104">
        <v>2.5</v>
      </c>
      <c r="C104">
        <v>13.513</v>
      </c>
      <c r="D104">
        <v>7.4002999999999999E-2</v>
      </c>
      <c r="E104">
        <v>54.493000000000002</v>
      </c>
      <c r="F104">
        <v>57.35</v>
      </c>
      <c r="G104">
        <v>251.38</v>
      </c>
      <c r="H104">
        <v>113.23</v>
      </c>
      <c r="I104">
        <v>122.62</v>
      </c>
      <c r="J104">
        <v>139.61000000000001</v>
      </c>
      <c r="K104">
        <v>0.86136999999999997</v>
      </c>
      <c r="L104">
        <v>1.4667E-5</v>
      </c>
      <c r="M104">
        <v>1.5892E-2</v>
      </c>
      <c r="N104" t="s">
        <v>238</v>
      </c>
    </row>
    <row r="105" spans="1:14">
      <c r="A105">
        <v>353.1</v>
      </c>
      <c r="B105">
        <v>3</v>
      </c>
      <c r="C105">
        <v>16.306999999999999</v>
      </c>
      <c r="D105">
        <v>6.1323000000000003E-2</v>
      </c>
      <c r="E105">
        <v>54.454999999999998</v>
      </c>
      <c r="F105">
        <v>57.296999999999997</v>
      </c>
      <c r="G105">
        <v>249.76</v>
      </c>
      <c r="H105">
        <v>113.33</v>
      </c>
      <c r="I105">
        <v>122.97</v>
      </c>
      <c r="J105">
        <v>138.94</v>
      </c>
      <c r="K105">
        <v>0.86907999999999996</v>
      </c>
      <c r="L105">
        <v>1.468E-5</v>
      </c>
      <c r="M105">
        <v>1.5911999999999999E-2</v>
      </c>
      <c r="N105" t="s">
        <v>238</v>
      </c>
    </row>
    <row r="106" spans="1:14">
      <c r="A106">
        <v>353.1</v>
      </c>
      <c r="B106">
        <v>3.5</v>
      </c>
      <c r="C106">
        <v>19.134</v>
      </c>
      <c r="D106">
        <v>5.2262999999999997E-2</v>
      </c>
      <c r="E106">
        <v>54.417999999999999</v>
      </c>
      <c r="F106">
        <v>57.243000000000002</v>
      </c>
      <c r="G106">
        <v>248.37</v>
      </c>
      <c r="H106">
        <v>113.43</v>
      </c>
      <c r="I106">
        <v>123.32</v>
      </c>
      <c r="J106">
        <v>138.26</v>
      </c>
      <c r="K106">
        <v>0.87694000000000005</v>
      </c>
      <c r="L106">
        <v>1.4694E-5</v>
      </c>
      <c r="M106">
        <v>1.5934E-2</v>
      </c>
      <c r="N106" t="s">
        <v>238</v>
      </c>
    </row>
    <row r="107" spans="1:14">
      <c r="A107">
        <v>353.1</v>
      </c>
      <c r="B107">
        <v>4</v>
      </c>
      <c r="C107">
        <v>21.995000000000001</v>
      </c>
      <c r="D107">
        <v>4.5464999999999998E-2</v>
      </c>
      <c r="E107">
        <v>54.38</v>
      </c>
      <c r="F107">
        <v>57.189</v>
      </c>
      <c r="G107">
        <v>247.15</v>
      </c>
      <c r="H107">
        <v>113.54</v>
      </c>
      <c r="I107">
        <v>123.69</v>
      </c>
      <c r="J107">
        <v>137.57</v>
      </c>
      <c r="K107">
        <v>0.88495999999999997</v>
      </c>
      <c r="L107">
        <v>1.471E-5</v>
      </c>
      <c r="M107">
        <v>1.5958E-2</v>
      </c>
      <c r="N107" t="s">
        <v>238</v>
      </c>
    </row>
    <row r="108" spans="1:14">
      <c r="A108">
        <v>353.1</v>
      </c>
      <c r="B108">
        <v>4.5</v>
      </c>
      <c r="C108">
        <v>24.890999999999998</v>
      </c>
      <c r="D108">
        <v>4.0175000000000002E-2</v>
      </c>
      <c r="E108">
        <v>54.341000000000001</v>
      </c>
      <c r="F108">
        <v>57.134</v>
      </c>
      <c r="G108">
        <v>246.06</v>
      </c>
      <c r="H108">
        <v>113.65</v>
      </c>
      <c r="I108">
        <v>124.08</v>
      </c>
      <c r="J108">
        <v>136.87</v>
      </c>
      <c r="K108">
        <v>0.89314000000000004</v>
      </c>
      <c r="L108">
        <v>1.4727E-5</v>
      </c>
      <c r="M108">
        <v>1.5984000000000002E-2</v>
      </c>
      <c r="N108" t="s">
        <v>238</v>
      </c>
    </row>
    <row r="109" spans="1:14">
      <c r="A109">
        <v>353.1</v>
      </c>
      <c r="B109">
        <v>5</v>
      </c>
      <c r="C109">
        <v>27.823</v>
      </c>
      <c r="D109">
        <v>3.5942000000000002E-2</v>
      </c>
      <c r="E109">
        <v>54.302</v>
      </c>
      <c r="F109">
        <v>57.078000000000003</v>
      </c>
      <c r="G109">
        <v>245.07</v>
      </c>
      <c r="H109">
        <v>113.76</v>
      </c>
      <c r="I109">
        <v>124.48</v>
      </c>
      <c r="J109">
        <v>136.16999999999999</v>
      </c>
      <c r="K109">
        <v>0.90149999999999997</v>
      </c>
      <c r="L109">
        <v>1.4746000000000001E-5</v>
      </c>
      <c r="M109">
        <v>1.6012999999999999E-2</v>
      </c>
      <c r="N109" t="s">
        <v>238</v>
      </c>
    </row>
    <row r="110" spans="1:14">
      <c r="A110">
        <v>353.1</v>
      </c>
      <c r="B110">
        <v>5.5</v>
      </c>
      <c r="C110">
        <v>30.792000000000002</v>
      </c>
      <c r="D110">
        <v>3.2474999999999997E-2</v>
      </c>
      <c r="E110">
        <v>54.262999999999998</v>
      </c>
      <c r="F110">
        <v>57.021999999999998</v>
      </c>
      <c r="G110">
        <v>244.16</v>
      </c>
      <c r="H110">
        <v>113.88</v>
      </c>
      <c r="I110">
        <v>124.89</v>
      </c>
      <c r="J110">
        <v>135.44999999999999</v>
      </c>
      <c r="K110">
        <v>0.91003999999999996</v>
      </c>
      <c r="L110">
        <v>1.4766000000000001E-5</v>
      </c>
      <c r="M110">
        <v>1.6043999999999999E-2</v>
      </c>
      <c r="N110" t="s">
        <v>238</v>
      </c>
    </row>
    <row r="111" spans="1:14">
      <c r="A111">
        <v>353.1</v>
      </c>
      <c r="B111">
        <v>6</v>
      </c>
      <c r="C111">
        <v>33.801000000000002</v>
      </c>
      <c r="D111">
        <v>2.9585E-2</v>
      </c>
      <c r="E111">
        <v>54.222999999999999</v>
      </c>
      <c r="F111">
        <v>56.963999999999999</v>
      </c>
      <c r="G111">
        <v>243.32</v>
      </c>
      <c r="H111">
        <v>114</v>
      </c>
      <c r="I111">
        <v>125.32</v>
      </c>
      <c r="J111">
        <v>134.72999999999999</v>
      </c>
      <c r="K111">
        <v>0.91876999999999998</v>
      </c>
      <c r="L111">
        <v>1.4786999999999999E-5</v>
      </c>
      <c r="M111">
        <v>1.6077000000000001E-2</v>
      </c>
      <c r="N111" t="s">
        <v>238</v>
      </c>
    </row>
    <row r="112" spans="1:14">
      <c r="A112">
        <v>353.1</v>
      </c>
      <c r="B112">
        <v>6.5</v>
      </c>
      <c r="C112">
        <v>36.848999999999997</v>
      </c>
      <c r="D112">
        <v>2.7137999999999999E-2</v>
      </c>
      <c r="E112">
        <v>54.182000000000002</v>
      </c>
      <c r="F112">
        <v>56.906999999999996</v>
      </c>
      <c r="G112">
        <v>242.54</v>
      </c>
      <c r="H112">
        <v>114.12</v>
      </c>
      <c r="I112">
        <v>125.77</v>
      </c>
      <c r="J112">
        <v>134</v>
      </c>
      <c r="K112">
        <v>0.92769000000000001</v>
      </c>
      <c r="L112">
        <v>1.4810000000000001E-5</v>
      </c>
      <c r="M112">
        <v>1.6112999999999999E-2</v>
      </c>
      <c r="N112" t="s">
        <v>238</v>
      </c>
    </row>
    <row r="113" spans="1:14">
      <c r="A113">
        <v>353.1</v>
      </c>
      <c r="B113">
        <v>7</v>
      </c>
      <c r="C113">
        <v>39.939</v>
      </c>
      <c r="D113">
        <v>2.5038000000000001E-2</v>
      </c>
      <c r="E113">
        <v>54.140999999999998</v>
      </c>
      <c r="F113">
        <v>56.847999999999999</v>
      </c>
      <c r="G113">
        <v>241.8</v>
      </c>
      <c r="H113">
        <v>114.25</v>
      </c>
      <c r="I113">
        <v>126.24</v>
      </c>
      <c r="J113">
        <v>133.25</v>
      </c>
      <c r="K113">
        <v>0.93681000000000003</v>
      </c>
      <c r="L113">
        <v>1.4834999999999999E-5</v>
      </c>
      <c r="M113">
        <v>1.6152E-2</v>
      </c>
      <c r="N113" t="s">
        <v>238</v>
      </c>
    </row>
    <row r="114" spans="1:14">
      <c r="A114">
        <v>353.1</v>
      </c>
      <c r="B114">
        <v>7.5</v>
      </c>
      <c r="C114">
        <v>43.072000000000003</v>
      </c>
      <c r="D114">
        <v>2.3217000000000002E-2</v>
      </c>
      <c r="E114">
        <v>54.098999999999997</v>
      </c>
      <c r="F114">
        <v>56.787999999999997</v>
      </c>
      <c r="G114">
        <v>241.11</v>
      </c>
      <c r="H114">
        <v>114.38</v>
      </c>
      <c r="I114">
        <v>126.72</v>
      </c>
      <c r="J114">
        <v>132.5</v>
      </c>
      <c r="K114">
        <v>0.94613000000000003</v>
      </c>
      <c r="L114">
        <v>1.4861000000000001E-5</v>
      </c>
      <c r="M114">
        <v>1.6194E-2</v>
      </c>
      <c r="N114" t="s">
        <v>238</v>
      </c>
    </row>
    <row r="115" spans="1:14">
      <c r="A115">
        <v>353.1</v>
      </c>
      <c r="B115">
        <v>8</v>
      </c>
      <c r="C115">
        <v>46.25</v>
      </c>
      <c r="D115">
        <v>2.1621000000000001E-2</v>
      </c>
      <c r="E115">
        <v>54.055999999999997</v>
      </c>
      <c r="F115">
        <v>56.728000000000002</v>
      </c>
      <c r="G115">
        <v>240.44</v>
      </c>
      <c r="H115">
        <v>114.51</v>
      </c>
      <c r="I115">
        <v>127.23</v>
      </c>
      <c r="J115">
        <v>131.74</v>
      </c>
      <c r="K115">
        <v>0.95567999999999997</v>
      </c>
      <c r="L115">
        <v>1.4888999999999999E-5</v>
      </c>
      <c r="M115">
        <v>1.6239E-2</v>
      </c>
      <c r="N115" t="s">
        <v>238</v>
      </c>
    </row>
    <row r="116" spans="1:14">
      <c r="A116">
        <v>353.1</v>
      </c>
      <c r="B116">
        <v>8.5</v>
      </c>
      <c r="C116">
        <v>49.475000000000001</v>
      </c>
      <c r="D116">
        <v>2.0212000000000001E-2</v>
      </c>
      <c r="E116">
        <v>54.012999999999998</v>
      </c>
      <c r="F116">
        <v>56.667000000000002</v>
      </c>
      <c r="G116">
        <v>239.81</v>
      </c>
      <c r="H116">
        <v>114.65</v>
      </c>
      <c r="I116">
        <v>127.75</v>
      </c>
      <c r="J116">
        <v>130.96</v>
      </c>
      <c r="K116">
        <v>0.96545000000000003</v>
      </c>
      <c r="L116">
        <v>1.4919000000000001E-5</v>
      </c>
      <c r="M116">
        <v>1.6288E-2</v>
      </c>
      <c r="N116" t="s">
        <v>238</v>
      </c>
    </row>
    <row r="117" spans="1:14">
      <c r="A117">
        <v>353.1</v>
      </c>
      <c r="B117">
        <v>9</v>
      </c>
      <c r="C117">
        <v>52.747999999999998</v>
      </c>
      <c r="D117">
        <v>1.8957999999999999E-2</v>
      </c>
      <c r="E117">
        <v>53.969000000000001</v>
      </c>
      <c r="F117">
        <v>56.604999999999997</v>
      </c>
      <c r="G117">
        <v>239.21</v>
      </c>
      <c r="H117">
        <v>114.79</v>
      </c>
      <c r="I117">
        <v>128.30000000000001</v>
      </c>
      <c r="J117">
        <v>130.18</v>
      </c>
      <c r="K117">
        <v>0.97545999999999999</v>
      </c>
      <c r="L117">
        <v>1.4951E-5</v>
      </c>
      <c r="M117">
        <v>1.634E-2</v>
      </c>
      <c r="N117" t="s">
        <v>238</v>
      </c>
    </row>
    <row r="118" spans="1:14">
      <c r="A118">
        <v>353.1</v>
      </c>
      <c r="B118">
        <v>9.5</v>
      </c>
      <c r="C118">
        <v>56.070999999999998</v>
      </c>
      <c r="D118">
        <v>1.7833999999999999E-2</v>
      </c>
      <c r="E118">
        <v>53.923999999999999</v>
      </c>
      <c r="F118">
        <v>56.542000000000002</v>
      </c>
      <c r="G118">
        <v>238.63</v>
      </c>
      <c r="H118">
        <v>114.94</v>
      </c>
      <c r="I118">
        <v>128.88</v>
      </c>
      <c r="J118">
        <v>129.38</v>
      </c>
      <c r="K118">
        <v>0.98572000000000004</v>
      </c>
      <c r="L118">
        <v>1.4985E-5</v>
      </c>
      <c r="M118">
        <v>1.6395E-2</v>
      </c>
      <c r="N118" t="s">
        <v>238</v>
      </c>
    </row>
    <row r="119" spans="1:14">
      <c r="A119">
        <v>353.1</v>
      </c>
      <c r="B119">
        <v>10</v>
      </c>
      <c r="C119">
        <v>59.447000000000003</v>
      </c>
      <c r="D119">
        <v>1.6822E-2</v>
      </c>
      <c r="E119">
        <v>53.878999999999998</v>
      </c>
      <c r="F119">
        <v>56.478000000000002</v>
      </c>
      <c r="G119">
        <v>238.07</v>
      </c>
      <c r="H119">
        <v>115.08</v>
      </c>
      <c r="I119">
        <v>129.47999999999999</v>
      </c>
      <c r="J119">
        <v>128.57</v>
      </c>
      <c r="K119">
        <v>0.99622999999999995</v>
      </c>
      <c r="L119">
        <v>1.502E-5</v>
      </c>
      <c r="M119">
        <v>1.6455000000000001E-2</v>
      </c>
      <c r="N119" t="s">
        <v>238</v>
      </c>
    </row>
    <row r="120" spans="1:14">
      <c r="A120">
        <v>388.41</v>
      </c>
      <c r="B120">
        <v>1</v>
      </c>
      <c r="C120">
        <v>4.8197999999999999</v>
      </c>
      <c r="D120">
        <v>0.20748</v>
      </c>
      <c r="E120">
        <v>58.706000000000003</v>
      </c>
      <c r="F120">
        <v>61.91</v>
      </c>
      <c r="G120">
        <v>271.19</v>
      </c>
      <c r="H120">
        <v>119.09</v>
      </c>
      <c r="I120">
        <v>127.71</v>
      </c>
      <c r="J120">
        <v>148.59</v>
      </c>
      <c r="K120">
        <v>0.65722999999999998</v>
      </c>
      <c r="L120">
        <v>1.5914999999999999E-5</v>
      </c>
      <c r="M120">
        <v>1.8186999999999998E-2</v>
      </c>
      <c r="N120" t="s">
        <v>238</v>
      </c>
    </row>
    <row r="121" spans="1:14">
      <c r="A121">
        <v>388.41</v>
      </c>
      <c r="B121">
        <v>1.5</v>
      </c>
      <c r="C121">
        <v>7.2579000000000002</v>
      </c>
      <c r="D121">
        <v>0.13778000000000001</v>
      </c>
      <c r="E121">
        <v>58.676000000000002</v>
      </c>
      <c r="F121">
        <v>61.868000000000002</v>
      </c>
      <c r="G121">
        <v>267.74</v>
      </c>
      <c r="H121">
        <v>119.15</v>
      </c>
      <c r="I121">
        <v>127.93</v>
      </c>
      <c r="J121">
        <v>148.1</v>
      </c>
      <c r="K121">
        <v>0.66090000000000004</v>
      </c>
      <c r="L121">
        <v>1.5933000000000001E-5</v>
      </c>
      <c r="M121">
        <v>1.8200000000000001E-2</v>
      </c>
      <c r="N121" t="s">
        <v>238</v>
      </c>
    </row>
    <row r="122" spans="1:14">
      <c r="A122">
        <v>388.41</v>
      </c>
      <c r="B122">
        <v>2</v>
      </c>
      <c r="C122">
        <v>9.7150999999999996</v>
      </c>
      <c r="D122">
        <v>0.10292999999999999</v>
      </c>
      <c r="E122">
        <v>58.646000000000001</v>
      </c>
      <c r="F122">
        <v>61.826000000000001</v>
      </c>
      <c r="G122">
        <v>265.27</v>
      </c>
      <c r="H122">
        <v>119.21</v>
      </c>
      <c r="I122">
        <v>128.16</v>
      </c>
      <c r="J122">
        <v>147.61000000000001</v>
      </c>
      <c r="K122">
        <v>0.66461000000000003</v>
      </c>
      <c r="L122">
        <v>1.5951E-5</v>
      </c>
      <c r="M122">
        <v>1.8213E-2</v>
      </c>
      <c r="N122" t="s">
        <v>238</v>
      </c>
    </row>
    <row r="123" spans="1:14">
      <c r="A123">
        <v>388.41</v>
      </c>
      <c r="B123">
        <v>2.5</v>
      </c>
      <c r="C123">
        <v>12.192</v>
      </c>
      <c r="D123">
        <v>8.2020999999999997E-2</v>
      </c>
      <c r="E123">
        <v>58.616</v>
      </c>
      <c r="F123">
        <v>61.783000000000001</v>
      </c>
      <c r="G123">
        <v>263.33999999999997</v>
      </c>
      <c r="H123">
        <v>119.27</v>
      </c>
      <c r="I123">
        <v>128.38999999999999</v>
      </c>
      <c r="J123">
        <v>147.11000000000001</v>
      </c>
      <c r="K123">
        <v>0.66837000000000002</v>
      </c>
      <c r="L123">
        <v>1.5970000000000001E-5</v>
      </c>
      <c r="M123">
        <v>1.8227E-2</v>
      </c>
      <c r="N123" t="s">
        <v>238</v>
      </c>
    </row>
    <row r="124" spans="1:14">
      <c r="A124">
        <v>388.41</v>
      </c>
      <c r="B124">
        <v>3</v>
      </c>
      <c r="C124">
        <v>14.689</v>
      </c>
      <c r="D124">
        <v>6.8079000000000001E-2</v>
      </c>
      <c r="E124">
        <v>58.585000000000001</v>
      </c>
      <c r="F124">
        <v>61.74</v>
      </c>
      <c r="G124">
        <v>261.74</v>
      </c>
      <c r="H124">
        <v>119.33</v>
      </c>
      <c r="I124">
        <v>128.62</v>
      </c>
      <c r="J124">
        <v>146.62</v>
      </c>
      <c r="K124">
        <v>0.67217000000000005</v>
      </c>
      <c r="L124">
        <v>1.5991E-5</v>
      </c>
      <c r="M124">
        <v>1.8242999999999999E-2</v>
      </c>
      <c r="N124" t="s">
        <v>238</v>
      </c>
    </row>
    <row r="125" spans="1:14">
      <c r="A125">
        <v>388.41</v>
      </c>
      <c r="B125">
        <v>3.5</v>
      </c>
      <c r="C125">
        <v>17.206</v>
      </c>
      <c r="D125">
        <v>5.8118999999999997E-2</v>
      </c>
      <c r="E125">
        <v>58.555</v>
      </c>
      <c r="F125">
        <v>61.697000000000003</v>
      </c>
      <c r="G125">
        <v>260.38</v>
      </c>
      <c r="H125">
        <v>119.4</v>
      </c>
      <c r="I125">
        <v>128.87</v>
      </c>
      <c r="J125">
        <v>146.11000000000001</v>
      </c>
      <c r="K125">
        <v>0.67601</v>
      </c>
      <c r="L125">
        <v>1.6011999999999998E-5</v>
      </c>
      <c r="M125">
        <v>1.8259000000000001E-2</v>
      </c>
      <c r="N125" t="s">
        <v>238</v>
      </c>
    </row>
    <row r="126" spans="1:14">
      <c r="A126">
        <v>388.41</v>
      </c>
      <c r="B126">
        <v>4</v>
      </c>
      <c r="C126">
        <v>19.744</v>
      </c>
      <c r="D126">
        <v>5.0646999999999998E-2</v>
      </c>
      <c r="E126">
        <v>58.524000000000001</v>
      </c>
      <c r="F126">
        <v>61.652999999999999</v>
      </c>
      <c r="G126">
        <v>259.19</v>
      </c>
      <c r="H126">
        <v>119.46</v>
      </c>
      <c r="I126">
        <v>129.11000000000001</v>
      </c>
      <c r="J126">
        <v>145.61000000000001</v>
      </c>
      <c r="K126">
        <v>0.67989999999999995</v>
      </c>
      <c r="L126">
        <v>1.6033999999999999E-5</v>
      </c>
      <c r="M126">
        <v>1.8277000000000002E-2</v>
      </c>
      <c r="N126" t="s">
        <v>238</v>
      </c>
    </row>
    <row r="127" spans="1:14">
      <c r="A127">
        <v>388.41</v>
      </c>
      <c r="B127">
        <v>4.5</v>
      </c>
      <c r="C127">
        <v>22.303999999999998</v>
      </c>
      <c r="D127">
        <v>4.4835E-2</v>
      </c>
      <c r="E127">
        <v>58.491999999999997</v>
      </c>
      <c r="F127">
        <v>61.609000000000002</v>
      </c>
      <c r="G127">
        <v>258.13</v>
      </c>
      <c r="H127">
        <v>119.53</v>
      </c>
      <c r="I127">
        <v>129.37</v>
      </c>
      <c r="J127">
        <v>145.1</v>
      </c>
      <c r="K127">
        <v>0.68384</v>
      </c>
      <c r="L127">
        <v>1.6056999999999999E-5</v>
      </c>
      <c r="M127">
        <v>1.8294999999999999E-2</v>
      </c>
      <c r="N127" t="s">
        <v>238</v>
      </c>
    </row>
    <row r="128" spans="1:14">
      <c r="A128">
        <v>388.41</v>
      </c>
      <c r="B128">
        <v>5</v>
      </c>
      <c r="C128">
        <v>24.885000000000002</v>
      </c>
      <c r="D128">
        <v>4.0184999999999998E-2</v>
      </c>
      <c r="E128">
        <v>58.460999999999999</v>
      </c>
      <c r="F128">
        <v>61.564999999999998</v>
      </c>
      <c r="G128">
        <v>257.17</v>
      </c>
      <c r="H128">
        <v>119.59</v>
      </c>
      <c r="I128">
        <v>129.63</v>
      </c>
      <c r="J128">
        <v>144.59</v>
      </c>
      <c r="K128">
        <v>0.68781999999999999</v>
      </c>
      <c r="L128">
        <v>1.6081000000000001E-5</v>
      </c>
      <c r="M128">
        <v>1.8315000000000001E-2</v>
      </c>
      <c r="N128" t="s">
        <v>238</v>
      </c>
    </row>
    <row r="129" spans="1:14">
      <c r="A129">
        <v>388.41</v>
      </c>
      <c r="B129">
        <v>5.5</v>
      </c>
      <c r="C129">
        <v>27.489000000000001</v>
      </c>
      <c r="D129">
        <v>3.6379000000000002E-2</v>
      </c>
      <c r="E129">
        <v>58.429000000000002</v>
      </c>
      <c r="F129">
        <v>61.52</v>
      </c>
      <c r="G129">
        <v>256.3</v>
      </c>
      <c r="H129">
        <v>119.66</v>
      </c>
      <c r="I129">
        <v>129.88999999999999</v>
      </c>
      <c r="J129">
        <v>144.07</v>
      </c>
      <c r="K129">
        <v>0.69184000000000001</v>
      </c>
      <c r="L129">
        <v>1.6107E-5</v>
      </c>
      <c r="M129">
        <v>1.8336000000000002E-2</v>
      </c>
      <c r="N129" t="s">
        <v>238</v>
      </c>
    </row>
    <row r="130" spans="1:14">
      <c r="A130">
        <v>388.41</v>
      </c>
      <c r="B130">
        <v>6</v>
      </c>
      <c r="C130">
        <v>30.114999999999998</v>
      </c>
      <c r="D130">
        <v>3.3205999999999999E-2</v>
      </c>
      <c r="E130">
        <v>58.396999999999998</v>
      </c>
      <c r="F130">
        <v>61.475000000000001</v>
      </c>
      <c r="G130">
        <v>255.49</v>
      </c>
      <c r="H130">
        <v>119.73</v>
      </c>
      <c r="I130">
        <v>130.16999999999999</v>
      </c>
      <c r="J130">
        <v>143.55000000000001</v>
      </c>
      <c r="K130">
        <v>0.69591999999999998</v>
      </c>
      <c r="L130">
        <v>1.6133E-5</v>
      </c>
      <c r="M130">
        <v>1.8359E-2</v>
      </c>
      <c r="N130" t="s">
        <v>238</v>
      </c>
    </row>
    <row r="131" spans="1:14">
      <c r="A131">
        <v>388.41</v>
      </c>
      <c r="B131">
        <v>6.5</v>
      </c>
      <c r="C131">
        <v>32.764000000000003</v>
      </c>
      <c r="D131">
        <v>3.0521E-2</v>
      </c>
      <c r="E131">
        <v>58.365000000000002</v>
      </c>
      <c r="F131">
        <v>61.429000000000002</v>
      </c>
      <c r="G131">
        <v>254.74</v>
      </c>
      <c r="H131">
        <v>119.8</v>
      </c>
      <c r="I131">
        <v>130.44999999999999</v>
      </c>
      <c r="J131">
        <v>143.03</v>
      </c>
      <c r="K131">
        <v>0.70004</v>
      </c>
      <c r="L131">
        <v>1.6161E-5</v>
      </c>
      <c r="M131">
        <v>1.8381999999999999E-2</v>
      </c>
      <c r="N131" t="s">
        <v>238</v>
      </c>
    </row>
    <row r="132" spans="1:14">
      <c r="A132">
        <v>388.41</v>
      </c>
      <c r="B132">
        <v>7</v>
      </c>
      <c r="C132">
        <v>35.438000000000002</v>
      </c>
      <c r="D132">
        <v>2.8219000000000001E-2</v>
      </c>
      <c r="E132">
        <v>58.332000000000001</v>
      </c>
      <c r="F132">
        <v>61.383000000000003</v>
      </c>
      <c r="G132">
        <v>254.04</v>
      </c>
      <c r="H132">
        <v>119.87</v>
      </c>
      <c r="I132">
        <v>130.72999999999999</v>
      </c>
      <c r="J132">
        <v>142.5</v>
      </c>
      <c r="K132">
        <v>0.70421</v>
      </c>
      <c r="L132">
        <v>1.6189E-5</v>
      </c>
      <c r="M132">
        <v>1.8407E-2</v>
      </c>
      <c r="N132" t="s">
        <v>238</v>
      </c>
    </row>
    <row r="133" spans="1:14">
      <c r="A133">
        <v>388.41</v>
      </c>
      <c r="B133">
        <v>7.5</v>
      </c>
      <c r="C133">
        <v>38.134999999999998</v>
      </c>
      <c r="D133">
        <v>2.6221999999999999E-2</v>
      </c>
      <c r="E133">
        <v>58.298999999999999</v>
      </c>
      <c r="F133">
        <v>61.337000000000003</v>
      </c>
      <c r="G133">
        <v>253.38</v>
      </c>
      <c r="H133">
        <v>119.94</v>
      </c>
      <c r="I133">
        <v>131.03</v>
      </c>
      <c r="J133">
        <v>141.97</v>
      </c>
      <c r="K133">
        <v>0.70843</v>
      </c>
      <c r="L133">
        <v>1.6218999999999998E-5</v>
      </c>
      <c r="M133">
        <v>1.8433999999999999E-2</v>
      </c>
      <c r="N133" t="s">
        <v>238</v>
      </c>
    </row>
    <row r="134" spans="1:14">
      <c r="A134">
        <v>388.41</v>
      </c>
      <c r="B134">
        <v>8</v>
      </c>
      <c r="C134">
        <v>40.857999999999997</v>
      </c>
      <c r="D134">
        <v>2.4475E-2</v>
      </c>
      <c r="E134">
        <v>58.265999999999998</v>
      </c>
      <c r="F134">
        <v>61.29</v>
      </c>
      <c r="G134">
        <v>252.76</v>
      </c>
      <c r="H134">
        <v>120.02</v>
      </c>
      <c r="I134">
        <v>131.33000000000001</v>
      </c>
      <c r="J134">
        <v>141.44</v>
      </c>
      <c r="K134">
        <v>0.7127</v>
      </c>
      <c r="L134">
        <v>1.6249999999999999E-5</v>
      </c>
      <c r="M134">
        <v>1.8461999999999999E-2</v>
      </c>
      <c r="N134" t="s">
        <v>238</v>
      </c>
    </row>
    <row r="135" spans="1:14">
      <c r="A135">
        <v>388.41</v>
      </c>
      <c r="B135">
        <v>8.5</v>
      </c>
      <c r="C135">
        <v>43.606000000000002</v>
      </c>
      <c r="D135">
        <v>2.2932999999999999E-2</v>
      </c>
      <c r="E135">
        <v>58.231999999999999</v>
      </c>
      <c r="F135">
        <v>61.243000000000002</v>
      </c>
      <c r="G135">
        <v>252.17</v>
      </c>
      <c r="H135">
        <v>120.09</v>
      </c>
      <c r="I135">
        <v>131.63999999999999</v>
      </c>
      <c r="J135">
        <v>140.9</v>
      </c>
      <c r="K135">
        <v>0.71701999999999999</v>
      </c>
      <c r="L135">
        <v>1.6282000000000001E-5</v>
      </c>
      <c r="M135">
        <v>1.8492000000000001E-2</v>
      </c>
      <c r="N135" t="s">
        <v>238</v>
      </c>
    </row>
    <row r="136" spans="1:14">
      <c r="A136">
        <v>388.41</v>
      </c>
      <c r="B136">
        <v>9</v>
      </c>
      <c r="C136">
        <v>46.378999999999998</v>
      </c>
      <c r="D136">
        <v>2.1561E-2</v>
      </c>
      <c r="E136">
        <v>58.198999999999998</v>
      </c>
      <c r="F136">
        <v>61.195999999999998</v>
      </c>
      <c r="G136">
        <v>251.6</v>
      </c>
      <c r="H136">
        <v>120.16</v>
      </c>
      <c r="I136">
        <v>131.96</v>
      </c>
      <c r="J136">
        <v>140.36000000000001</v>
      </c>
      <c r="K136">
        <v>0.72138999999999998</v>
      </c>
      <c r="L136">
        <v>1.6314999999999999E-5</v>
      </c>
      <c r="M136">
        <v>1.8523000000000001E-2</v>
      </c>
      <c r="N136" t="s">
        <v>238</v>
      </c>
    </row>
    <row r="137" spans="1:14">
      <c r="A137">
        <v>388.41</v>
      </c>
      <c r="B137">
        <v>9.5</v>
      </c>
      <c r="C137">
        <v>49.18</v>
      </c>
      <c r="D137">
        <v>2.0334000000000001E-2</v>
      </c>
      <c r="E137">
        <v>58.164000000000001</v>
      </c>
      <c r="F137">
        <v>61.148000000000003</v>
      </c>
      <c r="G137">
        <v>251.06</v>
      </c>
      <c r="H137">
        <v>120.24</v>
      </c>
      <c r="I137">
        <v>132.29</v>
      </c>
      <c r="J137">
        <v>139.81</v>
      </c>
      <c r="K137">
        <v>0.72580999999999996</v>
      </c>
      <c r="L137">
        <v>1.6350000000000001E-5</v>
      </c>
      <c r="M137">
        <v>1.8556E-2</v>
      </c>
      <c r="N137" t="s">
        <v>238</v>
      </c>
    </row>
    <row r="138" spans="1:14">
      <c r="A138">
        <v>388.41</v>
      </c>
      <c r="B138">
        <v>10</v>
      </c>
      <c r="C138">
        <v>52.008000000000003</v>
      </c>
      <c r="D138">
        <v>1.9227999999999999E-2</v>
      </c>
      <c r="E138">
        <v>58.13</v>
      </c>
      <c r="F138">
        <v>61.1</v>
      </c>
      <c r="G138">
        <v>250.54</v>
      </c>
      <c r="H138">
        <v>120.32</v>
      </c>
      <c r="I138">
        <v>132.62</v>
      </c>
      <c r="J138">
        <v>139.27000000000001</v>
      </c>
      <c r="K138">
        <v>0.73028999999999999</v>
      </c>
      <c r="L138">
        <v>1.6385999999999999E-5</v>
      </c>
      <c r="M138">
        <v>1.8589999999999999E-2</v>
      </c>
      <c r="N138" t="s">
        <v>238</v>
      </c>
    </row>
    <row r="139" spans="1:14">
      <c r="A139">
        <v>423.72</v>
      </c>
      <c r="B139">
        <v>1</v>
      </c>
      <c r="C139">
        <v>4.4093</v>
      </c>
      <c r="D139">
        <v>0.22678999999999999</v>
      </c>
      <c r="E139">
        <v>63.015000000000001</v>
      </c>
      <c r="F139">
        <v>66.518000000000001</v>
      </c>
      <c r="G139">
        <v>282.54000000000002</v>
      </c>
      <c r="H139">
        <v>124.59</v>
      </c>
      <c r="I139">
        <v>133.15</v>
      </c>
      <c r="J139">
        <v>155.24</v>
      </c>
      <c r="K139">
        <v>0.53069</v>
      </c>
      <c r="L139">
        <v>1.7142E-5</v>
      </c>
      <c r="M139">
        <v>2.0541E-2</v>
      </c>
      <c r="N139" t="s">
        <v>238</v>
      </c>
    </row>
    <row r="140" spans="1:14">
      <c r="A140">
        <v>423.72</v>
      </c>
      <c r="B140">
        <v>1.5</v>
      </c>
      <c r="C140">
        <v>6.6329000000000002</v>
      </c>
      <c r="D140">
        <v>0.15076000000000001</v>
      </c>
      <c r="E140">
        <v>62.988999999999997</v>
      </c>
      <c r="F140">
        <v>66.481999999999999</v>
      </c>
      <c r="G140">
        <v>279.11</v>
      </c>
      <c r="H140">
        <v>124.63</v>
      </c>
      <c r="I140">
        <v>133.31</v>
      </c>
      <c r="J140">
        <v>154.87</v>
      </c>
      <c r="K140">
        <v>0.53263000000000005</v>
      </c>
      <c r="L140">
        <v>1.7164999999999999E-5</v>
      </c>
      <c r="M140">
        <v>2.0552000000000001E-2</v>
      </c>
      <c r="N140" t="s">
        <v>238</v>
      </c>
    </row>
    <row r="141" spans="1:14">
      <c r="A141">
        <v>423.72</v>
      </c>
      <c r="B141">
        <v>2</v>
      </c>
      <c r="C141">
        <v>8.8691999999999993</v>
      </c>
      <c r="D141">
        <v>0.11275</v>
      </c>
      <c r="E141">
        <v>62.963999999999999</v>
      </c>
      <c r="F141">
        <v>66.447000000000003</v>
      </c>
      <c r="G141">
        <v>276.66000000000003</v>
      </c>
      <c r="H141">
        <v>124.67</v>
      </c>
      <c r="I141">
        <v>133.47999999999999</v>
      </c>
      <c r="J141">
        <v>154.49</v>
      </c>
      <c r="K141">
        <v>0.53456999999999999</v>
      </c>
      <c r="L141">
        <v>1.7189000000000001E-5</v>
      </c>
      <c r="M141">
        <v>2.0563999999999999E-2</v>
      </c>
      <c r="N141" t="s">
        <v>238</v>
      </c>
    </row>
    <row r="142" spans="1:14">
      <c r="A142">
        <v>423.72</v>
      </c>
      <c r="B142">
        <v>2.5</v>
      </c>
      <c r="C142">
        <v>11.118</v>
      </c>
      <c r="D142">
        <v>8.9940000000000006E-2</v>
      </c>
      <c r="E142">
        <v>62.938000000000002</v>
      </c>
      <c r="F142">
        <v>66.411000000000001</v>
      </c>
      <c r="G142">
        <v>274.74</v>
      </c>
      <c r="H142">
        <v>124.71</v>
      </c>
      <c r="I142">
        <v>133.65</v>
      </c>
      <c r="J142">
        <v>154.12</v>
      </c>
      <c r="K142">
        <v>0.53652999999999995</v>
      </c>
      <c r="L142">
        <v>1.7212999999999999E-5</v>
      </c>
      <c r="M142">
        <v>2.0576000000000001E-2</v>
      </c>
      <c r="N142" t="s">
        <v>238</v>
      </c>
    </row>
    <row r="143" spans="1:14">
      <c r="A143">
        <v>423.72</v>
      </c>
      <c r="B143">
        <v>3</v>
      </c>
      <c r="C143">
        <v>13.381</v>
      </c>
      <c r="D143">
        <v>7.4732999999999994E-2</v>
      </c>
      <c r="E143">
        <v>62.911999999999999</v>
      </c>
      <c r="F143">
        <v>66.375</v>
      </c>
      <c r="G143">
        <v>273.16000000000003</v>
      </c>
      <c r="H143">
        <v>124.75</v>
      </c>
      <c r="I143">
        <v>133.82</v>
      </c>
      <c r="J143">
        <v>153.74</v>
      </c>
      <c r="K143">
        <v>0.53849999999999998</v>
      </c>
      <c r="L143">
        <v>1.7238E-5</v>
      </c>
      <c r="M143">
        <v>2.0587999999999999E-2</v>
      </c>
      <c r="N143" t="s">
        <v>238</v>
      </c>
    </row>
    <row r="144" spans="1:14">
      <c r="A144">
        <v>423.72</v>
      </c>
      <c r="B144">
        <v>3.5</v>
      </c>
      <c r="C144">
        <v>15.657</v>
      </c>
      <c r="D144">
        <v>6.3869999999999996E-2</v>
      </c>
      <c r="E144">
        <v>62.886000000000003</v>
      </c>
      <c r="F144">
        <v>66.338999999999999</v>
      </c>
      <c r="G144">
        <v>271.82</v>
      </c>
      <c r="H144">
        <v>124.79</v>
      </c>
      <c r="I144">
        <v>134</v>
      </c>
      <c r="J144">
        <v>153.37</v>
      </c>
      <c r="K144">
        <v>0.54049000000000003</v>
      </c>
      <c r="L144">
        <v>1.7263999999999999E-5</v>
      </c>
      <c r="M144">
        <v>2.0601000000000001E-2</v>
      </c>
      <c r="N144" t="s">
        <v>238</v>
      </c>
    </row>
    <row r="145" spans="1:14">
      <c r="A145">
        <v>423.72</v>
      </c>
      <c r="B145">
        <v>4</v>
      </c>
      <c r="C145">
        <v>17.946000000000002</v>
      </c>
      <c r="D145">
        <v>5.5723000000000002E-2</v>
      </c>
      <c r="E145">
        <v>62.86</v>
      </c>
      <c r="F145">
        <v>66.302999999999997</v>
      </c>
      <c r="G145">
        <v>270.64999999999998</v>
      </c>
      <c r="H145">
        <v>124.84</v>
      </c>
      <c r="I145">
        <v>134.16999999999999</v>
      </c>
      <c r="J145">
        <v>152.99</v>
      </c>
      <c r="K145">
        <v>0.54247999999999996</v>
      </c>
      <c r="L145">
        <v>1.7291000000000001E-5</v>
      </c>
      <c r="M145">
        <v>2.0615000000000001E-2</v>
      </c>
      <c r="N145" t="s">
        <v>238</v>
      </c>
    </row>
    <row r="146" spans="1:14">
      <c r="A146">
        <v>423.72</v>
      </c>
      <c r="B146">
        <v>4.5</v>
      </c>
      <c r="C146">
        <v>20.248999999999999</v>
      </c>
      <c r="D146">
        <v>4.9384999999999998E-2</v>
      </c>
      <c r="E146">
        <v>62.832999999999998</v>
      </c>
      <c r="F146">
        <v>66.266000000000005</v>
      </c>
      <c r="G146">
        <v>269.61</v>
      </c>
      <c r="H146">
        <v>124.88</v>
      </c>
      <c r="I146">
        <v>134.36000000000001</v>
      </c>
      <c r="J146">
        <v>152.61000000000001</v>
      </c>
      <c r="K146">
        <v>0.54447999999999996</v>
      </c>
      <c r="L146">
        <v>1.7319000000000001E-5</v>
      </c>
      <c r="M146">
        <v>2.0629999999999999E-2</v>
      </c>
      <c r="N146" t="s">
        <v>238</v>
      </c>
    </row>
    <row r="147" spans="1:14">
      <c r="A147">
        <v>423.72</v>
      </c>
      <c r="B147">
        <v>5</v>
      </c>
      <c r="C147">
        <v>22.565999999999999</v>
      </c>
      <c r="D147">
        <v>4.4315E-2</v>
      </c>
      <c r="E147">
        <v>62.807000000000002</v>
      </c>
      <c r="F147">
        <v>66.228999999999999</v>
      </c>
      <c r="G147">
        <v>268.67</v>
      </c>
      <c r="H147">
        <v>124.92</v>
      </c>
      <c r="I147">
        <v>134.54</v>
      </c>
      <c r="J147">
        <v>152.22999999999999</v>
      </c>
      <c r="K147">
        <v>0.54649999999999999</v>
      </c>
      <c r="L147">
        <v>1.7346999999999998E-5</v>
      </c>
      <c r="M147">
        <v>2.0645E-2</v>
      </c>
      <c r="N147" t="s">
        <v>238</v>
      </c>
    </row>
    <row r="148" spans="1:14">
      <c r="A148">
        <v>423.72</v>
      </c>
      <c r="B148">
        <v>5.5</v>
      </c>
      <c r="C148">
        <v>24.896999999999998</v>
      </c>
      <c r="D148">
        <v>4.0166E-2</v>
      </c>
      <c r="E148">
        <v>62.78</v>
      </c>
      <c r="F148">
        <v>66.192999999999998</v>
      </c>
      <c r="G148">
        <v>267.81</v>
      </c>
      <c r="H148">
        <v>124.97</v>
      </c>
      <c r="I148">
        <v>134.72999999999999</v>
      </c>
      <c r="J148">
        <v>151.85</v>
      </c>
      <c r="K148">
        <v>0.54852999999999996</v>
      </c>
      <c r="L148">
        <v>1.7376000000000001E-5</v>
      </c>
      <c r="M148">
        <v>2.0660999999999999E-2</v>
      </c>
      <c r="N148" t="s">
        <v>238</v>
      </c>
    </row>
    <row r="149" spans="1:14">
      <c r="A149">
        <v>423.72</v>
      </c>
      <c r="B149">
        <v>6</v>
      </c>
      <c r="C149">
        <v>27.242000000000001</v>
      </c>
      <c r="D149">
        <v>3.6707999999999998E-2</v>
      </c>
      <c r="E149">
        <v>62.753</v>
      </c>
      <c r="F149">
        <v>66.156000000000006</v>
      </c>
      <c r="G149">
        <v>267.02</v>
      </c>
      <c r="H149">
        <v>125.01</v>
      </c>
      <c r="I149">
        <v>134.91999999999999</v>
      </c>
      <c r="J149">
        <v>151.46</v>
      </c>
      <c r="K149">
        <v>0.55057</v>
      </c>
      <c r="L149">
        <v>1.7405999999999999E-5</v>
      </c>
      <c r="M149">
        <v>2.0677999999999998E-2</v>
      </c>
      <c r="N149" t="s">
        <v>238</v>
      </c>
    </row>
    <row r="150" spans="1:14">
      <c r="A150">
        <v>423.72</v>
      </c>
      <c r="B150">
        <v>6.5</v>
      </c>
      <c r="C150">
        <v>29.600999999999999</v>
      </c>
      <c r="D150">
        <v>3.3782E-2</v>
      </c>
      <c r="E150">
        <v>62.725999999999999</v>
      </c>
      <c r="F150">
        <v>66.117999999999995</v>
      </c>
      <c r="G150">
        <v>266.29000000000002</v>
      </c>
      <c r="H150">
        <v>125.05</v>
      </c>
      <c r="I150">
        <v>135.12</v>
      </c>
      <c r="J150">
        <v>151.08000000000001</v>
      </c>
      <c r="K150">
        <v>0.55261000000000005</v>
      </c>
      <c r="L150">
        <v>1.7436E-5</v>
      </c>
      <c r="M150">
        <v>2.0695000000000002E-2</v>
      </c>
      <c r="N150" t="s">
        <v>238</v>
      </c>
    </row>
    <row r="151" spans="1:14">
      <c r="A151">
        <v>423.72</v>
      </c>
      <c r="B151">
        <v>7</v>
      </c>
      <c r="C151">
        <v>31.975999999999999</v>
      </c>
      <c r="D151">
        <v>3.1274000000000003E-2</v>
      </c>
      <c r="E151">
        <v>62.698999999999998</v>
      </c>
      <c r="F151">
        <v>66.081000000000003</v>
      </c>
      <c r="G151">
        <v>265.61</v>
      </c>
      <c r="H151">
        <v>125.1</v>
      </c>
      <c r="I151">
        <v>135.31</v>
      </c>
      <c r="J151">
        <v>150.69</v>
      </c>
      <c r="K151">
        <v>0.55467</v>
      </c>
      <c r="L151">
        <v>1.7467999999999999E-5</v>
      </c>
      <c r="M151">
        <v>2.0712999999999999E-2</v>
      </c>
      <c r="N151" t="s">
        <v>238</v>
      </c>
    </row>
    <row r="152" spans="1:14">
      <c r="A152">
        <v>423.72</v>
      </c>
      <c r="B152">
        <v>7.5</v>
      </c>
      <c r="C152">
        <v>34.365000000000002</v>
      </c>
      <c r="D152">
        <v>2.9100000000000001E-2</v>
      </c>
      <c r="E152">
        <v>62.671999999999997</v>
      </c>
      <c r="F152">
        <v>66.043000000000006</v>
      </c>
      <c r="G152">
        <v>264.98</v>
      </c>
      <c r="H152">
        <v>125.14</v>
      </c>
      <c r="I152">
        <v>135.52000000000001</v>
      </c>
      <c r="J152">
        <v>150.31</v>
      </c>
      <c r="K152">
        <v>0.55674000000000001</v>
      </c>
      <c r="L152">
        <v>1.7499999999999998E-5</v>
      </c>
      <c r="M152">
        <v>2.0732E-2</v>
      </c>
      <c r="N152" t="s">
        <v>238</v>
      </c>
    </row>
    <row r="153" spans="1:14">
      <c r="A153">
        <v>423.72</v>
      </c>
      <c r="B153">
        <v>8</v>
      </c>
      <c r="C153">
        <v>36.768999999999998</v>
      </c>
      <c r="D153">
        <v>2.7196999999999999E-2</v>
      </c>
      <c r="E153">
        <v>62.645000000000003</v>
      </c>
      <c r="F153">
        <v>66.004999999999995</v>
      </c>
      <c r="G153">
        <v>264.37</v>
      </c>
      <c r="H153">
        <v>125.19</v>
      </c>
      <c r="I153">
        <v>135.72</v>
      </c>
      <c r="J153">
        <v>149.91999999999999</v>
      </c>
      <c r="K153">
        <v>0.55881999999999998</v>
      </c>
      <c r="L153">
        <v>1.7533E-5</v>
      </c>
      <c r="M153">
        <v>2.0752E-2</v>
      </c>
      <c r="N153" t="s">
        <v>238</v>
      </c>
    </row>
    <row r="154" spans="1:14">
      <c r="A154">
        <v>423.72</v>
      </c>
      <c r="B154">
        <v>8.5</v>
      </c>
      <c r="C154">
        <v>39.188000000000002</v>
      </c>
      <c r="D154">
        <v>2.5517999999999999E-2</v>
      </c>
      <c r="E154">
        <v>62.616999999999997</v>
      </c>
      <c r="F154">
        <v>65.966999999999999</v>
      </c>
      <c r="G154">
        <v>263.8</v>
      </c>
      <c r="H154">
        <v>125.23</v>
      </c>
      <c r="I154">
        <v>135.93</v>
      </c>
      <c r="J154">
        <v>149.53</v>
      </c>
      <c r="K154">
        <v>0.56091000000000002</v>
      </c>
      <c r="L154">
        <v>1.7567E-5</v>
      </c>
      <c r="M154">
        <v>2.0771999999999999E-2</v>
      </c>
      <c r="N154" t="s">
        <v>238</v>
      </c>
    </row>
    <row r="155" spans="1:14">
      <c r="A155">
        <v>423.72</v>
      </c>
      <c r="B155">
        <v>9</v>
      </c>
      <c r="C155">
        <v>41.622999999999998</v>
      </c>
      <c r="D155">
        <v>2.4025000000000001E-2</v>
      </c>
      <c r="E155">
        <v>62.588999999999999</v>
      </c>
      <c r="F155">
        <v>65.929000000000002</v>
      </c>
      <c r="G155">
        <v>263.26</v>
      </c>
      <c r="H155">
        <v>125.28</v>
      </c>
      <c r="I155">
        <v>136.13999999999999</v>
      </c>
      <c r="J155">
        <v>149.13999999999999</v>
      </c>
      <c r="K155">
        <v>0.56301000000000001</v>
      </c>
      <c r="L155">
        <v>1.7601999999999999E-5</v>
      </c>
      <c r="M155">
        <v>2.0794E-2</v>
      </c>
      <c r="N155" t="s">
        <v>238</v>
      </c>
    </row>
    <row r="156" spans="1:14">
      <c r="A156">
        <v>423.72</v>
      </c>
      <c r="B156">
        <v>9.5</v>
      </c>
      <c r="C156">
        <v>44.073999999999998</v>
      </c>
      <c r="D156">
        <v>2.2689000000000001E-2</v>
      </c>
      <c r="E156">
        <v>62.561</v>
      </c>
      <c r="F156">
        <v>65.891000000000005</v>
      </c>
      <c r="G156">
        <v>262.75</v>
      </c>
      <c r="H156">
        <v>125.33</v>
      </c>
      <c r="I156">
        <v>136.36000000000001</v>
      </c>
      <c r="J156">
        <v>148.75</v>
      </c>
      <c r="K156">
        <v>0.56511</v>
      </c>
      <c r="L156">
        <v>1.7638E-5</v>
      </c>
      <c r="M156">
        <v>2.0816000000000001E-2</v>
      </c>
      <c r="N156" t="s">
        <v>238</v>
      </c>
    </row>
    <row r="157" spans="1:14">
      <c r="A157">
        <v>423.72</v>
      </c>
      <c r="B157">
        <v>10</v>
      </c>
      <c r="C157">
        <v>46.540999999999997</v>
      </c>
      <c r="D157">
        <v>2.1486000000000002E-2</v>
      </c>
      <c r="E157">
        <v>62.533000000000001</v>
      </c>
      <c r="F157">
        <v>65.852000000000004</v>
      </c>
      <c r="G157">
        <v>262.25</v>
      </c>
      <c r="H157">
        <v>125.37</v>
      </c>
      <c r="I157">
        <v>136.58000000000001</v>
      </c>
      <c r="J157">
        <v>148.35</v>
      </c>
      <c r="K157">
        <v>0.56723000000000001</v>
      </c>
      <c r="L157">
        <v>1.7674999999999999E-5</v>
      </c>
      <c r="M157">
        <v>2.0839E-2</v>
      </c>
      <c r="N157" t="s">
        <v>238</v>
      </c>
    </row>
    <row r="158" spans="1:14">
      <c r="A158">
        <v>459.03</v>
      </c>
      <c r="B158">
        <v>1</v>
      </c>
      <c r="C158">
        <v>4.0643000000000002</v>
      </c>
      <c r="D158">
        <v>0.24604000000000001</v>
      </c>
      <c r="E158">
        <v>67.506</v>
      </c>
      <c r="F158">
        <v>71.305999999999997</v>
      </c>
      <c r="G158">
        <v>293.39</v>
      </c>
      <c r="H158">
        <v>129.46</v>
      </c>
      <c r="I158">
        <v>137.97</v>
      </c>
      <c r="J158">
        <v>161.59</v>
      </c>
      <c r="K158">
        <v>0.43873000000000001</v>
      </c>
      <c r="L158">
        <v>1.8321E-5</v>
      </c>
      <c r="M158">
        <v>2.2886E-2</v>
      </c>
      <c r="N158" t="s">
        <v>238</v>
      </c>
    </row>
    <row r="159" spans="1:14">
      <c r="A159">
        <v>459.03</v>
      </c>
      <c r="B159">
        <v>1.5</v>
      </c>
      <c r="C159">
        <v>6.1093999999999999</v>
      </c>
      <c r="D159">
        <v>0.16367999999999999</v>
      </c>
      <c r="E159">
        <v>67.483000000000004</v>
      </c>
      <c r="F159">
        <v>71.275999999999996</v>
      </c>
      <c r="G159">
        <v>289.97000000000003</v>
      </c>
      <c r="H159">
        <v>129.49</v>
      </c>
      <c r="I159">
        <v>138.1</v>
      </c>
      <c r="J159">
        <v>161.31</v>
      </c>
      <c r="K159">
        <v>0.43974000000000002</v>
      </c>
      <c r="L159">
        <v>1.8349E-5</v>
      </c>
      <c r="M159">
        <v>2.2896E-2</v>
      </c>
      <c r="N159" t="s">
        <v>238</v>
      </c>
    </row>
    <row r="160" spans="1:14">
      <c r="A160">
        <v>459.03</v>
      </c>
      <c r="B160">
        <v>2</v>
      </c>
      <c r="C160">
        <v>8.1631</v>
      </c>
      <c r="D160">
        <v>0.1225</v>
      </c>
      <c r="E160">
        <v>67.460999999999999</v>
      </c>
      <c r="F160">
        <v>71.245000000000005</v>
      </c>
      <c r="G160">
        <v>287.52999999999997</v>
      </c>
      <c r="H160">
        <v>129.52000000000001</v>
      </c>
      <c r="I160">
        <v>138.22999999999999</v>
      </c>
      <c r="J160">
        <v>161.02000000000001</v>
      </c>
      <c r="K160">
        <v>0.44075999999999999</v>
      </c>
      <c r="L160">
        <v>1.8377E-5</v>
      </c>
      <c r="M160">
        <v>2.2905999999999999E-2</v>
      </c>
      <c r="N160" t="s">
        <v>238</v>
      </c>
    </row>
    <row r="161" spans="1:14">
      <c r="A161">
        <v>459.03</v>
      </c>
      <c r="B161">
        <v>2.5</v>
      </c>
      <c r="C161">
        <v>10.226000000000001</v>
      </c>
      <c r="D161">
        <v>9.7793000000000005E-2</v>
      </c>
      <c r="E161">
        <v>67.438000000000002</v>
      </c>
      <c r="F161">
        <v>71.215000000000003</v>
      </c>
      <c r="G161">
        <v>285.63</v>
      </c>
      <c r="H161">
        <v>129.54</v>
      </c>
      <c r="I161">
        <v>138.36000000000001</v>
      </c>
      <c r="J161">
        <v>160.74</v>
      </c>
      <c r="K161">
        <v>0.44178000000000001</v>
      </c>
      <c r="L161">
        <v>1.8405000000000001E-5</v>
      </c>
      <c r="M161">
        <v>2.2915999999999999E-2</v>
      </c>
      <c r="N161" t="s">
        <v>238</v>
      </c>
    </row>
    <row r="162" spans="1:14">
      <c r="A162">
        <v>459.03</v>
      </c>
      <c r="B162">
        <v>3</v>
      </c>
      <c r="C162">
        <v>12.297000000000001</v>
      </c>
      <c r="D162">
        <v>8.1320000000000003E-2</v>
      </c>
      <c r="E162">
        <v>67.415999999999997</v>
      </c>
      <c r="F162">
        <v>71.183999999999997</v>
      </c>
      <c r="G162">
        <v>284.06</v>
      </c>
      <c r="H162">
        <v>129.57</v>
      </c>
      <c r="I162">
        <v>138.49</v>
      </c>
      <c r="J162">
        <v>160.44999999999999</v>
      </c>
      <c r="K162">
        <v>0.44279000000000002</v>
      </c>
      <c r="L162">
        <v>1.8434E-5</v>
      </c>
      <c r="M162">
        <v>2.2926999999999999E-2</v>
      </c>
      <c r="N162" t="s">
        <v>238</v>
      </c>
    </row>
    <row r="163" spans="1:14">
      <c r="A163">
        <v>459.03</v>
      </c>
      <c r="B163">
        <v>3.5</v>
      </c>
      <c r="C163">
        <v>14.377000000000001</v>
      </c>
      <c r="D163">
        <v>6.9554000000000005E-2</v>
      </c>
      <c r="E163">
        <v>67.393000000000001</v>
      </c>
      <c r="F163">
        <v>71.153999999999996</v>
      </c>
      <c r="G163">
        <v>282.73</v>
      </c>
      <c r="H163">
        <v>129.6</v>
      </c>
      <c r="I163">
        <v>138.62</v>
      </c>
      <c r="J163">
        <v>160.16</v>
      </c>
      <c r="K163">
        <v>0.44381999999999999</v>
      </c>
      <c r="L163">
        <v>1.8464000000000001E-5</v>
      </c>
      <c r="M163">
        <v>2.2938E-2</v>
      </c>
      <c r="N163" t="s">
        <v>238</v>
      </c>
    </row>
    <row r="164" spans="1:14">
      <c r="A164">
        <v>459.03</v>
      </c>
      <c r="B164">
        <v>4</v>
      </c>
      <c r="C164">
        <v>16.466999999999999</v>
      </c>
      <c r="D164">
        <v>6.0728999999999998E-2</v>
      </c>
      <c r="E164">
        <v>67.370999999999995</v>
      </c>
      <c r="F164">
        <v>71.123000000000005</v>
      </c>
      <c r="G164">
        <v>281.57</v>
      </c>
      <c r="H164">
        <v>129.63</v>
      </c>
      <c r="I164">
        <v>138.76</v>
      </c>
      <c r="J164">
        <v>159.88</v>
      </c>
      <c r="K164">
        <v>0.44484000000000001</v>
      </c>
      <c r="L164">
        <v>1.8493999999999999E-5</v>
      </c>
      <c r="M164">
        <v>2.2949000000000001E-2</v>
      </c>
      <c r="N164" t="s">
        <v>238</v>
      </c>
    </row>
    <row r="165" spans="1:14">
      <c r="A165">
        <v>459.03</v>
      </c>
      <c r="B165">
        <v>4.5</v>
      </c>
      <c r="C165">
        <v>18.565000000000001</v>
      </c>
      <c r="D165">
        <v>5.3865000000000003E-2</v>
      </c>
      <c r="E165">
        <v>67.347999999999999</v>
      </c>
      <c r="F165">
        <v>71.091999999999999</v>
      </c>
      <c r="G165">
        <v>280.54000000000002</v>
      </c>
      <c r="H165">
        <v>129.66</v>
      </c>
      <c r="I165">
        <v>138.9</v>
      </c>
      <c r="J165">
        <v>159.59</v>
      </c>
      <c r="K165">
        <v>0.44585999999999998</v>
      </c>
      <c r="L165">
        <v>1.8525E-5</v>
      </c>
      <c r="M165">
        <v>2.2960999999999999E-2</v>
      </c>
      <c r="N165" t="s">
        <v>238</v>
      </c>
    </row>
    <row r="166" spans="1:14">
      <c r="A166">
        <v>459.03</v>
      </c>
      <c r="B166">
        <v>5</v>
      </c>
      <c r="C166">
        <v>20.672999999999998</v>
      </c>
      <c r="D166">
        <v>4.8372999999999999E-2</v>
      </c>
      <c r="E166">
        <v>67.325000000000003</v>
      </c>
      <c r="F166">
        <v>71.061000000000007</v>
      </c>
      <c r="G166">
        <v>279.62</v>
      </c>
      <c r="H166">
        <v>129.69</v>
      </c>
      <c r="I166">
        <v>139.03</v>
      </c>
      <c r="J166">
        <v>159.31</v>
      </c>
      <c r="K166">
        <v>0.44688</v>
      </c>
      <c r="L166">
        <v>1.8556E-5</v>
      </c>
      <c r="M166">
        <v>2.2974000000000001E-2</v>
      </c>
      <c r="N166" t="s">
        <v>238</v>
      </c>
    </row>
    <row r="167" spans="1:14">
      <c r="A167">
        <v>459.03</v>
      </c>
      <c r="B167">
        <v>5.5</v>
      </c>
      <c r="C167">
        <v>22.789000000000001</v>
      </c>
      <c r="D167">
        <v>4.3880000000000002E-2</v>
      </c>
      <c r="E167">
        <v>67.302000000000007</v>
      </c>
      <c r="F167">
        <v>71.03</v>
      </c>
      <c r="G167">
        <v>278.77</v>
      </c>
      <c r="H167">
        <v>129.72</v>
      </c>
      <c r="I167">
        <v>139.16999999999999</v>
      </c>
      <c r="J167">
        <v>159.02000000000001</v>
      </c>
      <c r="K167">
        <v>0.44790999999999997</v>
      </c>
      <c r="L167">
        <v>1.8587999999999999E-5</v>
      </c>
      <c r="M167">
        <v>2.2987E-2</v>
      </c>
      <c r="N167" t="s">
        <v>238</v>
      </c>
    </row>
    <row r="168" spans="1:14">
      <c r="A168">
        <v>459.03</v>
      </c>
      <c r="B168">
        <v>6</v>
      </c>
      <c r="C168">
        <v>24.914999999999999</v>
      </c>
      <c r="D168">
        <v>4.0135999999999998E-2</v>
      </c>
      <c r="E168">
        <v>67.278999999999996</v>
      </c>
      <c r="F168">
        <v>70.998000000000005</v>
      </c>
      <c r="G168">
        <v>278</v>
      </c>
      <c r="H168">
        <v>129.75</v>
      </c>
      <c r="I168">
        <v>139.32</v>
      </c>
      <c r="J168">
        <v>158.74</v>
      </c>
      <c r="K168">
        <v>0.44893</v>
      </c>
      <c r="L168">
        <v>1.8620000000000001E-5</v>
      </c>
      <c r="M168">
        <v>2.3E-2</v>
      </c>
      <c r="N168" t="s">
        <v>238</v>
      </c>
    </row>
    <row r="169" spans="1:14">
      <c r="A169">
        <v>459.03</v>
      </c>
      <c r="B169">
        <v>6.5</v>
      </c>
      <c r="C169">
        <v>27.050999999999998</v>
      </c>
      <c r="D169">
        <v>3.6967E-2</v>
      </c>
      <c r="E169">
        <v>67.254999999999995</v>
      </c>
      <c r="F169">
        <v>70.966999999999999</v>
      </c>
      <c r="G169">
        <v>277.27999999999997</v>
      </c>
      <c r="H169">
        <v>129.78</v>
      </c>
      <c r="I169">
        <v>139.46</v>
      </c>
      <c r="J169">
        <v>158.44999999999999</v>
      </c>
      <c r="K169">
        <v>0.44996000000000003</v>
      </c>
      <c r="L169">
        <v>1.8654000000000001E-5</v>
      </c>
      <c r="M169">
        <v>2.3014E-2</v>
      </c>
      <c r="N169" t="s">
        <v>238</v>
      </c>
    </row>
    <row r="170" spans="1:14">
      <c r="A170">
        <v>459.03</v>
      </c>
      <c r="B170">
        <v>7</v>
      </c>
      <c r="C170">
        <v>29.196000000000002</v>
      </c>
      <c r="D170">
        <v>3.4251999999999998E-2</v>
      </c>
      <c r="E170">
        <v>67.231999999999999</v>
      </c>
      <c r="F170">
        <v>70.936000000000007</v>
      </c>
      <c r="G170">
        <v>276.62</v>
      </c>
      <c r="H170">
        <v>129.81</v>
      </c>
      <c r="I170">
        <v>139.61000000000001</v>
      </c>
      <c r="J170">
        <v>158.16</v>
      </c>
      <c r="K170">
        <v>0.45099</v>
      </c>
      <c r="L170">
        <v>1.8686999999999999E-5</v>
      </c>
      <c r="M170">
        <v>2.3028E-2</v>
      </c>
      <c r="N170" t="s">
        <v>238</v>
      </c>
    </row>
    <row r="171" spans="1:14">
      <c r="A171">
        <v>459.03</v>
      </c>
      <c r="B171">
        <v>7.5</v>
      </c>
      <c r="C171">
        <v>31.35</v>
      </c>
      <c r="D171">
        <v>3.1898000000000003E-2</v>
      </c>
      <c r="E171">
        <v>67.209000000000003</v>
      </c>
      <c r="F171">
        <v>70.903999999999996</v>
      </c>
      <c r="G171">
        <v>275.99</v>
      </c>
      <c r="H171">
        <v>129.84</v>
      </c>
      <c r="I171">
        <v>139.76</v>
      </c>
      <c r="J171">
        <v>157.88</v>
      </c>
      <c r="K171">
        <v>0.45201000000000002</v>
      </c>
      <c r="L171">
        <v>1.8722000000000001E-5</v>
      </c>
      <c r="M171">
        <v>2.3042E-2</v>
      </c>
      <c r="N171" t="s">
        <v>238</v>
      </c>
    </row>
    <row r="172" spans="1:14">
      <c r="A172">
        <v>459.03</v>
      </c>
      <c r="B172">
        <v>8</v>
      </c>
      <c r="C172">
        <v>33.514000000000003</v>
      </c>
      <c r="D172">
        <v>2.9838E-2</v>
      </c>
      <c r="E172">
        <v>67.185000000000002</v>
      </c>
      <c r="F172">
        <v>70.873000000000005</v>
      </c>
      <c r="G172">
        <v>275.39999999999998</v>
      </c>
      <c r="H172">
        <v>129.87</v>
      </c>
      <c r="I172">
        <v>139.91</v>
      </c>
      <c r="J172">
        <v>157.59</v>
      </c>
      <c r="K172">
        <v>0.45304</v>
      </c>
      <c r="L172">
        <v>1.8757E-5</v>
      </c>
      <c r="M172">
        <v>2.3057999999999999E-2</v>
      </c>
      <c r="N172" t="s">
        <v>238</v>
      </c>
    </row>
    <row r="173" spans="1:14">
      <c r="A173">
        <v>459.03</v>
      </c>
      <c r="B173">
        <v>8.5</v>
      </c>
      <c r="C173">
        <v>35.688000000000002</v>
      </c>
      <c r="D173">
        <v>2.8021000000000001E-2</v>
      </c>
      <c r="E173">
        <v>67.162000000000006</v>
      </c>
      <c r="F173">
        <v>70.840999999999994</v>
      </c>
      <c r="G173">
        <v>274.85000000000002</v>
      </c>
      <c r="H173">
        <v>129.9</v>
      </c>
      <c r="I173">
        <v>140.06</v>
      </c>
      <c r="J173">
        <v>157.30000000000001</v>
      </c>
      <c r="K173">
        <v>0.45406000000000002</v>
      </c>
      <c r="L173">
        <v>1.8791999999999999E-5</v>
      </c>
      <c r="M173">
        <v>2.3073E-2</v>
      </c>
      <c r="N173" t="s">
        <v>238</v>
      </c>
    </row>
    <row r="174" spans="1:14">
      <c r="A174">
        <v>459.03</v>
      </c>
      <c r="B174">
        <v>9</v>
      </c>
      <c r="C174">
        <v>37.872</v>
      </c>
      <c r="D174">
        <v>2.6405000000000001E-2</v>
      </c>
      <c r="E174">
        <v>67.138000000000005</v>
      </c>
      <c r="F174">
        <v>70.808999999999997</v>
      </c>
      <c r="G174">
        <v>274.32</v>
      </c>
      <c r="H174">
        <v>129.93</v>
      </c>
      <c r="I174">
        <v>140.21</v>
      </c>
      <c r="J174">
        <v>157.02000000000001</v>
      </c>
      <c r="K174">
        <v>0.45508999999999999</v>
      </c>
      <c r="L174">
        <v>1.8828E-5</v>
      </c>
      <c r="M174">
        <v>2.3088999999999998E-2</v>
      </c>
      <c r="N174" t="s">
        <v>238</v>
      </c>
    </row>
    <row r="175" spans="1:14">
      <c r="A175">
        <v>459.03</v>
      </c>
      <c r="B175">
        <v>9.5</v>
      </c>
      <c r="C175">
        <v>40.064999999999998</v>
      </c>
      <c r="D175">
        <v>2.4958999999999999E-2</v>
      </c>
      <c r="E175">
        <v>67.114000000000004</v>
      </c>
      <c r="F175">
        <v>70.777000000000001</v>
      </c>
      <c r="G175">
        <v>273.82</v>
      </c>
      <c r="H175">
        <v>129.96</v>
      </c>
      <c r="I175">
        <v>140.37</v>
      </c>
      <c r="J175">
        <v>156.72999999999999</v>
      </c>
      <c r="K175">
        <v>0.45611000000000002</v>
      </c>
      <c r="L175">
        <v>1.8865E-5</v>
      </c>
      <c r="M175">
        <v>2.3106000000000002E-2</v>
      </c>
      <c r="N175" t="s">
        <v>238</v>
      </c>
    </row>
    <row r="176" spans="1:14">
      <c r="A176">
        <v>459.03</v>
      </c>
      <c r="B176">
        <v>10</v>
      </c>
      <c r="C176">
        <v>42.268999999999998</v>
      </c>
      <c r="D176">
        <v>2.3657999999999998E-2</v>
      </c>
      <c r="E176">
        <v>67.090999999999994</v>
      </c>
      <c r="F176">
        <v>70.745000000000005</v>
      </c>
      <c r="G176">
        <v>273.33999999999997</v>
      </c>
      <c r="H176">
        <v>129.99</v>
      </c>
      <c r="I176">
        <v>140.52000000000001</v>
      </c>
      <c r="J176">
        <v>156.44</v>
      </c>
      <c r="K176">
        <v>0.45712999999999998</v>
      </c>
      <c r="L176">
        <v>1.8902999999999998E-5</v>
      </c>
      <c r="M176">
        <v>2.3123000000000001E-2</v>
      </c>
      <c r="N176" t="s">
        <v>238</v>
      </c>
    </row>
    <row r="177" spans="1:14">
      <c r="A177">
        <v>494.34</v>
      </c>
      <c r="B177">
        <v>1</v>
      </c>
      <c r="C177">
        <v>3.77</v>
      </c>
      <c r="D177">
        <v>0.26524999999999999</v>
      </c>
      <c r="E177">
        <v>72.156999999999996</v>
      </c>
      <c r="F177">
        <v>76.254000000000005</v>
      </c>
      <c r="G177">
        <v>303.77999999999997</v>
      </c>
      <c r="H177">
        <v>133.75</v>
      </c>
      <c r="I177">
        <v>142.22</v>
      </c>
      <c r="J177">
        <v>167.68</v>
      </c>
      <c r="K177">
        <v>0.36941000000000002</v>
      </c>
      <c r="L177">
        <v>1.946E-5</v>
      </c>
      <c r="M177">
        <v>2.5208999999999999E-2</v>
      </c>
      <c r="N177" t="s">
        <v>238</v>
      </c>
    </row>
    <row r="178" spans="1:14">
      <c r="A178">
        <v>494.34</v>
      </c>
      <c r="B178">
        <v>1.5</v>
      </c>
      <c r="C178">
        <v>5.6638999999999999</v>
      </c>
      <c r="D178">
        <v>0.17655999999999999</v>
      </c>
      <c r="E178">
        <v>72.137</v>
      </c>
      <c r="F178">
        <v>76.227999999999994</v>
      </c>
      <c r="G178">
        <v>300.36</v>
      </c>
      <c r="H178">
        <v>133.77000000000001</v>
      </c>
      <c r="I178">
        <v>142.32</v>
      </c>
      <c r="J178">
        <v>167.47</v>
      </c>
      <c r="K178">
        <v>0.36990000000000001</v>
      </c>
      <c r="L178">
        <v>1.9490000000000001E-5</v>
      </c>
      <c r="M178">
        <v>2.5218000000000001E-2</v>
      </c>
      <c r="N178" t="s">
        <v>238</v>
      </c>
    </row>
    <row r="179" spans="1:14">
      <c r="A179">
        <v>494.34</v>
      </c>
      <c r="B179">
        <v>2</v>
      </c>
      <c r="C179">
        <v>7.5637999999999996</v>
      </c>
      <c r="D179">
        <v>0.13220999999999999</v>
      </c>
      <c r="E179">
        <v>72.117000000000004</v>
      </c>
      <c r="F179">
        <v>76.201999999999998</v>
      </c>
      <c r="G179">
        <v>297.93</v>
      </c>
      <c r="H179">
        <v>133.79</v>
      </c>
      <c r="I179">
        <v>142.43</v>
      </c>
      <c r="J179">
        <v>167.25</v>
      </c>
      <c r="K179">
        <v>0.37040000000000001</v>
      </c>
      <c r="L179">
        <v>1.9522E-5</v>
      </c>
      <c r="M179">
        <v>2.5226999999999999E-2</v>
      </c>
      <c r="N179" t="s">
        <v>238</v>
      </c>
    </row>
    <row r="180" spans="1:14">
      <c r="A180">
        <v>494.34</v>
      </c>
      <c r="B180">
        <v>2.5</v>
      </c>
      <c r="C180">
        <v>9.4697999999999993</v>
      </c>
      <c r="D180">
        <v>0.1056</v>
      </c>
      <c r="E180">
        <v>72.097999999999999</v>
      </c>
      <c r="F180">
        <v>76.174999999999997</v>
      </c>
      <c r="G180">
        <v>296.04000000000002</v>
      </c>
      <c r="H180">
        <v>133.81</v>
      </c>
      <c r="I180">
        <v>142.53</v>
      </c>
      <c r="J180">
        <v>167.03</v>
      </c>
      <c r="K180">
        <v>0.37089</v>
      </c>
      <c r="L180">
        <v>1.9553000000000001E-5</v>
      </c>
      <c r="M180">
        <v>2.5236000000000001E-2</v>
      </c>
      <c r="N180" t="s">
        <v>238</v>
      </c>
    </row>
    <row r="181" spans="1:14">
      <c r="A181">
        <v>494.34</v>
      </c>
      <c r="B181">
        <v>3</v>
      </c>
      <c r="C181">
        <v>11.382</v>
      </c>
      <c r="D181">
        <v>8.7859999999999994E-2</v>
      </c>
      <c r="E181">
        <v>72.078000000000003</v>
      </c>
      <c r="F181">
        <v>76.149000000000001</v>
      </c>
      <c r="G181">
        <v>294.48</v>
      </c>
      <c r="H181">
        <v>133.83000000000001</v>
      </c>
      <c r="I181">
        <v>142.63</v>
      </c>
      <c r="J181">
        <v>166.82</v>
      </c>
      <c r="K181">
        <v>0.37137999999999999</v>
      </c>
      <c r="L181">
        <v>1.9585E-5</v>
      </c>
      <c r="M181">
        <v>2.5245E-2</v>
      </c>
      <c r="N181" t="s">
        <v>238</v>
      </c>
    </row>
    <row r="182" spans="1:14">
      <c r="A182">
        <v>494.34</v>
      </c>
      <c r="B182">
        <v>3.5</v>
      </c>
      <c r="C182">
        <v>13.3</v>
      </c>
      <c r="D182">
        <v>7.5189000000000006E-2</v>
      </c>
      <c r="E182">
        <v>72.057000000000002</v>
      </c>
      <c r="F182">
        <v>76.122</v>
      </c>
      <c r="G182">
        <v>293.16000000000003</v>
      </c>
      <c r="H182">
        <v>133.85</v>
      </c>
      <c r="I182">
        <v>142.74</v>
      </c>
      <c r="J182">
        <v>166.6</v>
      </c>
      <c r="K182">
        <v>0.37186999999999998</v>
      </c>
      <c r="L182">
        <v>1.9618000000000001E-5</v>
      </c>
      <c r="M182">
        <v>2.5255E-2</v>
      </c>
      <c r="N182" t="s">
        <v>238</v>
      </c>
    </row>
    <row r="183" spans="1:14">
      <c r="A183">
        <v>494.34</v>
      </c>
      <c r="B183">
        <v>4</v>
      </c>
      <c r="C183">
        <v>15.224</v>
      </c>
      <c r="D183">
        <v>6.5685999999999994E-2</v>
      </c>
      <c r="E183">
        <v>72.037000000000006</v>
      </c>
      <c r="F183">
        <v>76.096000000000004</v>
      </c>
      <c r="G183">
        <v>292.01</v>
      </c>
      <c r="H183">
        <v>133.87</v>
      </c>
      <c r="I183">
        <v>142.85</v>
      </c>
      <c r="J183">
        <v>166.39</v>
      </c>
      <c r="K183">
        <v>0.37236000000000002</v>
      </c>
      <c r="L183">
        <v>1.9650999999999999E-5</v>
      </c>
      <c r="M183">
        <v>2.5264999999999999E-2</v>
      </c>
      <c r="N183" t="s">
        <v>238</v>
      </c>
    </row>
    <row r="184" spans="1:14">
      <c r="A184">
        <v>494.34</v>
      </c>
      <c r="B184">
        <v>4.5</v>
      </c>
      <c r="C184">
        <v>17.154</v>
      </c>
      <c r="D184">
        <v>5.8295E-2</v>
      </c>
      <c r="E184">
        <v>72.016999999999996</v>
      </c>
      <c r="F184">
        <v>76.069000000000003</v>
      </c>
      <c r="G184">
        <v>290.99</v>
      </c>
      <c r="H184">
        <v>133.88999999999999</v>
      </c>
      <c r="I184">
        <v>142.94999999999999</v>
      </c>
      <c r="J184">
        <v>166.17</v>
      </c>
      <c r="K184">
        <v>0.37285000000000001</v>
      </c>
      <c r="L184">
        <v>1.9684E-5</v>
      </c>
      <c r="M184">
        <v>2.5274999999999999E-2</v>
      </c>
      <c r="N184" t="s">
        <v>238</v>
      </c>
    </row>
    <row r="185" spans="1:14">
      <c r="A185">
        <v>494.34</v>
      </c>
      <c r="B185">
        <v>5</v>
      </c>
      <c r="C185">
        <v>19.091000000000001</v>
      </c>
      <c r="D185">
        <v>5.2381999999999998E-2</v>
      </c>
      <c r="E185">
        <v>71.997</v>
      </c>
      <c r="F185">
        <v>76.043000000000006</v>
      </c>
      <c r="G185">
        <v>290.07</v>
      </c>
      <c r="H185">
        <v>133.91</v>
      </c>
      <c r="I185">
        <v>143.06</v>
      </c>
      <c r="J185">
        <v>165.96</v>
      </c>
      <c r="K185">
        <v>0.37334000000000001</v>
      </c>
      <c r="L185">
        <v>1.9718E-5</v>
      </c>
      <c r="M185">
        <v>2.5285999999999999E-2</v>
      </c>
      <c r="N185" t="s">
        <v>238</v>
      </c>
    </row>
    <row r="186" spans="1:14">
      <c r="A186">
        <v>494.34</v>
      </c>
      <c r="B186">
        <v>5.5</v>
      </c>
      <c r="C186">
        <v>21.033000000000001</v>
      </c>
      <c r="D186">
        <v>4.7544000000000003E-2</v>
      </c>
      <c r="E186">
        <v>71.977000000000004</v>
      </c>
      <c r="F186">
        <v>76.016000000000005</v>
      </c>
      <c r="G186">
        <v>289.24</v>
      </c>
      <c r="H186">
        <v>133.93</v>
      </c>
      <c r="I186">
        <v>143.16999999999999</v>
      </c>
      <c r="J186">
        <v>165.74</v>
      </c>
      <c r="K186">
        <v>0.37381999999999999</v>
      </c>
      <c r="L186">
        <v>1.9752E-5</v>
      </c>
      <c r="M186">
        <v>2.5295999999999999E-2</v>
      </c>
      <c r="N186" t="s">
        <v>238</v>
      </c>
    </row>
    <row r="187" spans="1:14">
      <c r="A187">
        <v>494.34</v>
      </c>
      <c r="B187">
        <v>6</v>
      </c>
      <c r="C187">
        <v>22.981999999999999</v>
      </c>
      <c r="D187">
        <v>4.3512000000000002E-2</v>
      </c>
      <c r="E187">
        <v>71.956000000000003</v>
      </c>
      <c r="F187">
        <v>75.989000000000004</v>
      </c>
      <c r="G187">
        <v>288.47000000000003</v>
      </c>
      <c r="H187">
        <v>133.94999999999999</v>
      </c>
      <c r="I187">
        <v>143.28</v>
      </c>
      <c r="J187">
        <v>165.53</v>
      </c>
      <c r="K187">
        <v>0.37430000000000002</v>
      </c>
      <c r="L187">
        <v>1.9786999999999999E-5</v>
      </c>
      <c r="M187">
        <v>2.5308000000000001E-2</v>
      </c>
      <c r="N187" t="s">
        <v>238</v>
      </c>
    </row>
    <row r="188" spans="1:14">
      <c r="A188">
        <v>494.34</v>
      </c>
      <c r="B188">
        <v>6.5</v>
      </c>
      <c r="C188">
        <v>24.937000000000001</v>
      </c>
      <c r="D188">
        <v>4.0100999999999998E-2</v>
      </c>
      <c r="E188">
        <v>71.936000000000007</v>
      </c>
      <c r="F188">
        <v>75.962000000000003</v>
      </c>
      <c r="G188">
        <v>287.77</v>
      </c>
      <c r="H188">
        <v>133.97</v>
      </c>
      <c r="I188">
        <v>143.38999999999999</v>
      </c>
      <c r="J188">
        <v>165.32</v>
      </c>
      <c r="K188">
        <v>0.37478</v>
      </c>
      <c r="L188">
        <v>1.9822000000000001E-5</v>
      </c>
      <c r="M188">
        <v>2.5319000000000001E-2</v>
      </c>
      <c r="N188" t="s">
        <v>238</v>
      </c>
    </row>
    <row r="189" spans="1:14">
      <c r="A189">
        <v>494.34</v>
      </c>
      <c r="B189">
        <v>7</v>
      </c>
      <c r="C189">
        <v>26.899000000000001</v>
      </c>
      <c r="D189">
        <v>3.7177000000000002E-2</v>
      </c>
      <c r="E189">
        <v>71.915999999999997</v>
      </c>
      <c r="F189">
        <v>75.935000000000002</v>
      </c>
      <c r="G189">
        <v>287.11</v>
      </c>
      <c r="H189">
        <v>133.99</v>
      </c>
      <c r="I189">
        <v>143.51</v>
      </c>
      <c r="J189">
        <v>165.1</v>
      </c>
      <c r="K189">
        <v>0.37525999999999998</v>
      </c>
      <c r="L189">
        <v>1.9857999999999999E-5</v>
      </c>
      <c r="M189">
        <v>2.5330999999999999E-2</v>
      </c>
      <c r="N189" t="s">
        <v>238</v>
      </c>
    </row>
    <row r="190" spans="1:14">
      <c r="A190">
        <v>494.34</v>
      </c>
      <c r="B190">
        <v>7.5</v>
      </c>
      <c r="C190">
        <v>28.866</v>
      </c>
      <c r="D190">
        <v>3.4643E-2</v>
      </c>
      <c r="E190">
        <v>71.894999999999996</v>
      </c>
      <c r="F190">
        <v>75.908000000000001</v>
      </c>
      <c r="G190">
        <v>286.49</v>
      </c>
      <c r="H190">
        <v>134.01</v>
      </c>
      <c r="I190">
        <v>143.62</v>
      </c>
      <c r="J190">
        <v>164.89</v>
      </c>
      <c r="K190">
        <v>0.37574000000000002</v>
      </c>
      <c r="L190">
        <v>1.9894E-5</v>
      </c>
      <c r="M190">
        <v>2.5342E-2</v>
      </c>
      <c r="N190" t="s">
        <v>238</v>
      </c>
    </row>
    <row r="191" spans="1:14">
      <c r="A191">
        <v>494.34</v>
      </c>
      <c r="B191">
        <v>8</v>
      </c>
      <c r="C191">
        <v>30.84</v>
      </c>
      <c r="D191">
        <v>3.2425000000000002E-2</v>
      </c>
      <c r="E191">
        <v>71.873999999999995</v>
      </c>
      <c r="F191">
        <v>75.881</v>
      </c>
      <c r="G191">
        <v>285.91000000000003</v>
      </c>
      <c r="H191">
        <v>134.04</v>
      </c>
      <c r="I191">
        <v>143.74</v>
      </c>
      <c r="J191">
        <v>164.68</v>
      </c>
      <c r="K191">
        <v>0.37620999999999999</v>
      </c>
      <c r="L191">
        <v>1.9930999999999999E-5</v>
      </c>
      <c r="M191">
        <v>2.5354999999999999E-2</v>
      </c>
      <c r="N191" t="s">
        <v>238</v>
      </c>
    </row>
    <row r="192" spans="1:14">
      <c r="A192">
        <v>494.34</v>
      </c>
      <c r="B192">
        <v>8.5</v>
      </c>
      <c r="C192">
        <v>32.82</v>
      </c>
      <c r="D192">
        <v>3.0469E-2</v>
      </c>
      <c r="E192">
        <v>71.853999999999999</v>
      </c>
      <c r="F192">
        <v>75.853999999999999</v>
      </c>
      <c r="G192">
        <v>285.37</v>
      </c>
      <c r="H192">
        <v>134.06</v>
      </c>
      <c r="I192">
        <v>143.85</v>
      </c>
      <c r="J192">
        <v>164.47</v>
      </c>
      <c r="K192">
        <v>0.37668000000000001</v>
      </c>
      <c r="L192">
        <v>1.9967999999999999E-5</v>
      </c>
      <c r="M192">
        <v>2.5367000000000001E-2</v>
      </c>
      <c r="N192" t="s">
        <v>238</v>
      </c>
    </row>
    <row r="193" spans="1:14">
      <c r="A193">
        <v>494.34</v>
      </c>
      <c r="B193">
        <v>9</v>
      </c>
      <c r="C193">
        <v>34.807000000000002</v>
      </c>
      <c r="D193">
        <v>2.8729999999999999E-2</v>
      </c>
      <c r="E193">
        <v>71.832999999999998</v>
      </c>
      <c r="F193">
        <v>75.826999999999998</v>
      </c>
      <c r="G193">
        <v>284.85000000000002</v>
      </c>
      <c r="H193">
        <v>134.08000000000001</v>
      </c>
      <c r="I193">
        <v>143.97</v>
      </c>
      <c r="J193">
        <v>164.26</v>
      </c>
      <c r="K193">
        <v>0.37714999999999999</v>
      </c>
      <c r="L193">
        <v>2.0004999999999999E-5</v>
      </c>
      <c r="M193">
        <v>2.538E-2</v>
      </c>
      <c r="N193" t="s">
        <v>238</v>
      </c>
    </row>
    <row r="194" spans="1:14">
      <c r="A194">
        <v>494.34</v>
      </c>
      <c r="B194">
        <v>9.5</v>
      </c>
      <c r="C194">
        <v>36.799999999999997</v>
      </c>
      <c r="D194">
        <v>2.7174E-2</v>
      </c>
      <c r="E194">
        <v>71.811999999999998</v>
      </c>
      <c r="F194">
        <v>75.8</v>
      </c>
      <c r="G194">
        <v>284.36</v>
      </c>
      <c r="H194">
        <v>134.1</v>
      </c>
      <c r="I194">
        <v>144.09</v>
      </c>
      <c r="J194">
        <v>164.05</v>
      </c>
      <c r="K194">
        <v>0.37762000000000001</v>
      </c>
      <c r="L194">
        <v>2.0043000000000001E-5</v>
      </c>
      <c r="M194">
        <v>2.5392999999999999E-2</v>
      </c>
      <c r="N194" t="s">
        <v>238</v>
      </c>
    </row>
    <row r="195" spans="1:14">
      <c r="A195">
        <v>494.34</v>
      </c>
      <c r="B195">
        <v>10</v>
      </c>
      <c r="C195">
        <v>38.799999999999997</v>
      </c>
      <c r="D195">
        <v>2.5773000000000001E-2</v>
      </c>
      <c r="E195">
        <v>71.792000000000002</v>
      </c>
      <c r="F195">
        <v>75.772999999999996</v>
      </c>
      <c r="G195">
        <v>283.89</v>
      </c>
      <c r="H195">
        <v>134.12</v>
      </c>
      <c r="I195">
        <v>144.21</v>
      </c>
      <c r="J195">
        <v>163.83000000000001</v>
      </c>
      <c r="K195">
        <v>0.37808000000000003</v>
      </c>
      <c r="L195">
        <v>2.0081E-5</v>
      </c>
      <c r="M195">
        <v>2.5406999999999999E-2</v>
      </c>
      <c r="N195" t="s">
        <v>238</v>
      </c>
    </row>
    <row r="196" spans="1:14">
      <c r="A196">
        <v>529.65</v>
      </c>
      <c r="B196">
        <v>1</v>
      </c>
      <c r="C196">
        <v>3.5158</v>
      </c>
      <c r="D196">
        <v>0.28443000000000002</v>
      </c>
      <c r="E196">
        <v>76.95</v>
      </c>
      <c r="F196">
        <v>81.343999999999994</v>
      </c>
      <c r="G196">
        <v>313.72000000000003</v>
      </c>
      <c r="H196">
        <v>137.51</v>
      </c>
      <c r="I196">
        <v>145.96</v>
      </c>
      <c r="J196">
        <v>173.55</v>
      </c>
      <c r="K196">
        <v>0.31551000000000001</v>
      </c>
      <c r="L196">
        <v>2.0562000000000001E-5</v>
      </c>
      <c r="M196">
        <v>2.7504000000000001E-2</v>
      </c>
      <c r="N196" t="s">
        <v>238</v>
      </c>
    </row>
    <row r="197" spans="1:14">
      <c r="A197">
        <v>529.65</v>
      </c>
      <c r="B197">
        <v>1.5</v>
      </c>
      <c r="C197">
        <v>5.28</v>
      </c>
      <c r="D197">
        <v>0.18940000000000001</v>
      </c>
      <c r="E197">
        <v>76.932000000000002</v>
      </c>
      <c r="F197">
        <v>81.320999999999998</v>
      </c>
      <c r="G197">
        <v>310.31</v>
      </c>
      <c r="H197">
        <v>137.52000000000001</v>
      </c>
      <c r="I197">
        <v>146.04</v>
      </c>
      <c r="J197">
        <v>173.39</v>
      </c>
      <c r="K197">
        <v>0.31570999999999999</v>
      </c>
      <c r="L197">
        <v>2.0594999999999998E-5</v>
      </c>
      <c r="M197">
        <v>2.7512000000000002E-2</v>
      </c>
      <c r="N197" t="s">
        <v>238</v>
      </c>
    </row>
    <row r="198" spans="1:14">
      <c r="A198">
        <v>529.65</v>
      </c>
      <c r="B198">
        <v>2</v>
      </c>
      <c r="C198">
        <v>7.0481999999999996</v>
      </c>
      <c r="D198">
        <v>0.14188000000000001</v>
      </c>
      <c r="E198">
        <v>76.914000000000001</v>
      </c>
      <c r="F198">
        <v>81.298000000000002</v>
      </c>
      <c r="G198">
        <v>307.89</v>
      </c>
      <c r="H198">
        <v>137.54</v>
      </c>
      <c r="I198">
        <v>146.12</v>
      </c>
      <c r="J198">
        <v>173.22</v>
      </c>
      <c r="K198">
        <v>0.31590000000000001</v>
      </c>
      <c r="L198">
        <v>2.0628999999999998E-5</v>
      </c>
      <c r="M198">
        <v>2.7519999999999999E-2</v>
      </c>
      <c r="N198" t="s">
        <v>238</v>
      </c>
    </row>
    <row r="199" spans="1:14">
      <c r="A199">
        <v>529.65</v>
      </c>
      <c r="B199">
        <v>2.5</v>
      </c>
      <c r="C199">
        <v>8.8206000000000007</v>
      </c>
      <c r="D199">
        <v>0.11337</v>
      </c>
      <c r="E199">
        <v>76.896000000000001</v>
      </c>
      <c r="F199">
        <v>81.274000000000001</v>
      </c>
      <c r="G199">
        <v>306</v>
      </c>
      <c r="H199">
        <v>137.55000000000001</v>
      </c>
      <c r="I199">
        <v>146.21</v>
      </c>
      <c r="J199">
        <v>173.06</v>
      </c>
      <c r="K199">
        <v>0.31608999999999998</v>
      </c>
      <c r="L199">
        <v>2.0664000000000001E-5</v>
      </c>
      <c r="M199">
        <v>2.7528E-2</v>
      </c>
      <c r="N199" t="s">
        <v>238</v>
      </c>
    </row>
    <row r="200" spans="1:14">
      <c r="A200">
        <v>529.65</v>
      </c>
      <c r="B200">
        <v>3</v>
      </c>
      <c r="C200">
        <v>10.597</v>
      </c>
      <c r="D200">
        <v>9.4365000000000004E-2</v>
      </c>
      <c r="E200">
        <v>76.878</v>
      </c>
      <c r="F200">
        <v>81.251000000000005</v>
      </c>
      <c r="G200">
        <v>304.45</v>
      </c>
      <c r="H200">
        <v>137.57</v>
      </c>
      <c r="I200">
        <v>146.29</v>
      </c>
      <c r="J200">
        <v>172.9</v>
      </c>
      <c r="K200">
        <v>0.31628000000000001</v>
      </c>
      <c r="L200">
        <v>2.0698000000000001E-5</v>
      </c>
      <c r="M200">
        <v>2.7536000000000001E-2</v>
      </c>
      <c r="N200" t="s">
        <v>238</v>
      </c>
    </row>
    <row r="201" spans="1:14">
      <c r="A201">
        <v>529.65</v>
      </c>
      <c r="B201">
        <v>3.5</v>
      </c>
      <c r="C201">
        <v>12.378</v>
      </c>
      <c r="D201">
        <v>8.0789E-2</v>
      </c>
      <c r="E201">
        <v>76.86</v>
      </c>
      <c r="F201">
        <v>81.227999999999994</v>
      </c>
      <c r="G201">
        <v>303.13</v>
      </c>
      <c r="H201">
        <v>137.58000000000001</v>
      </c>
      <c r="I201">
        <v>146.38</v>
      </c>
      <c r="J201">
        <v>172.74</v>
      </c>
      <c r="K201">
        <v>0.31646999999999997</v>
      </c>
      <c r="L201">
        <v>2.0733E-5</v>
      </c>
      <c r="M201">
        <v>2.7543999999999999E-2</v>
      </c>
      <c r="N201" t="s">
        <v>238</v>
      </c>
    </row>
    <row r="202" spans="1:14">
      <c r="A202">
        <v>529.65</v>
      </c>
      <c r="B202">
        <v>4</v>
      </c>
      <c r="C202">
        <v>14.163</v>
      </c>
      <c r="D202">
        <v>7.0608000000000004E-2</v>
      </c>
      <c r="E202">
        <v>76.841999999999999</v>
      </c>
      <c r="F202">
        <v>81.204999999999998</v>
      </c>
      <c r="G202">
        <v>301.99</v>
      </c>
      <c r="H202">
        <v>137.6</v>
      </c>
      <c r="I202">
        <v>146.47</v>
      </c>
      <c r="J202">
        <v>172.58</v>
      </c>
      <c r="K202">
        <v>0.31666</v>
      </c>
      <c r="L202">
        <v>2.0769000000000001E-5</v>
      </c>
      <c r="M202">
        <v>2.7553000000000001E-2</v>
      </c>
      <c r="N202" t="s">
        <v>238</v>
      </c>
    </row>
    <row r="203" spans="1:14">
      <c r="A203">
        <v>529.65</v>
      </c>
      <c r="B203">
        <v>4.5</v>
      </c>
      <c r="C203">
        <v>15.952</v>
      </c>
      <c r="D203">
        <v>6.2688999999999995E-2</v>
      </c>
      <c r="E203">
        <v>76.823999999999998</v>
      </c>
      <c r="F203">
        <v>81.182000000000002</v>
      </c>
      <c r="G203">
        <v>300.98</v>
      </c>
      <c r="H203">
        <v>137.61000000000001</v>
      </c>
      <c r="I203">
        <v>146.55000000000001</v>
      </c>
      <c r="J203">
        <v>172.42</v>
      </c>
      <c r="K203">
        <v>0.31684000000000001</v>
      </c>
      <c r="L203">
        <v>2.0803999999999999E-5</v>
      </c>
      <c r="M203">
        <v>2.7562E-2</v>
      </c>
      <c r="N203" t="s">
        <v>238</v>
      </c>
    </row>
    <row r="204" spans="1:14">
      <c r="A204">
        <v>529.65</v>
      </c>
      <c r="B204">
        <v>5</v>
      </c>
      <c r="C204">
        <v>17.745000000000001</v>
      </c>
      <c r="D204">
        <v>5.6354000000000001E-2</v>
      </c>
      <c r="E204">
        <v>76.805999999999997</v>
      </c>
      <c r="F204">
        <v>81.159000000000006</v>
      </c>
      <c r="G204">
        <v>300.06</v>
      </c>
      <c r="H204">
        <v>137.63</v>
      </c>
      <c r="I204">
        <v>146.63999999999999</v>
      </c>
      <c r="J204">
        <v>172.26</v>
      </c>
      <c r="K204">
        <v>0.31702000000000002</v>
      </c>
      <c r="L204">
        <v>2.084E-5</v>
      </c>
      <c r="M204">
        <v>2.7570999999999998E-2</v>
      </c>
      <c r="N204" t="s">
        <v>238</v>
      </c>
    </row>
    <row r="205" spans="1:14">
      <c r="A205">
        <v>529.65</v>
      </c>
      <c r="B205">
        <v>5.5</v>
      </c>
      <c r="C205">
        <v>19.542000000000002</v>
      </c>
      <c r="D205">
        <v>5.1171000000000001E-2</v>
      </c>
      <c r="E205">
        <v>76.787999999999997</v>
      </c>
      <c r="F205">
        <v>81.135000000000005</v>
      </c>
      <c r="G205">
        <v>299.24</v>
      </c>
      <c r="H205">
        <v>137.63999999999999</v>
      </c>
      <c r="I205">
        <v>146.72999999999999</v>
      </c>
      <c r="J205">
        <v>172.1</v>
      </c>
      <c r="K205">
        <v>0.31719999999999998</v>
      </c>
      <c r="L205">
        <v>2.0877E-5</v>
      </c>
      <c r="M205">
        <v>2.758E-2</v>
      </c>
      <c r="N205" t="s">
        <v>238</v>
      </c>
    </row>
    <row r="206" spans="1:14">
      <c r="A206">
        <v>529.65</v>
      </c>
      <c r="B206">
        <v>6</v>
      </c>
      <c r="C206">
        <v>21.344000000000001</v>
      </c>
      <c r="D206">
        <v>4.6851999999999998E-2</v>
      </c>
      <c r="E206">
        <v>76.77</v>
      </c>
      <c r="F206">
        <v>81.111999999999995</v>
      </c>
      <c r="G206">
        <v>298.48</v>
      </c>
      <c r="H206">
        <v>137.66</v>
      </c>
      <c r="I206">
        <v>146.82</v>
      </c>
      <c r="J206">
        <v>171.95</v>
      </c>
      <c r="K206">
        <v>0.31738</v>
      </c>
      <c r="L206">
        <v>2.0913000000000001E-5</v>
      </c>
      <c r="M206">
        <v>2.7588999999999999E-2</v>
      </c>
      <c r="N206" t="s">
        <v>238</v>
      </c>
    </row>
    <row r="207" spans="1:14">
      <c r="A207">
        <v>529.65</v>
      </c>
      <c r="B207">
        <v>6.5</v>
      </c>
      <c r="C207">
        <v>23.15</v>
      </c>
      <c r="D207">
        <v>4.3196999999999999E-2</v>
      </c>
      <c r="E207">
        <v>76.751999999999995</v>
      </c>
      <c r="F207">
        <v>81.088999999999999</v>
      </c>
      <c r="G207">
        <v>297.77999999999997</v>
      </c>
      <c r="H207">
        <v>137.68</v>
      </c>
      <c r="I207">
        <v>146.91</v>
      </c>
      <c r="J207">
        <v>171.79</v>
      </c>
      <c r="K207">
        <v>0.31756000000000001</v>
      </c>
      <c r="L207">
        <v>2.0950000000000001E-5</v>
      </c>
      <c r="M207">
        <v>2.7598000000000001E-2</v>
      </c>
      <c r="N207" t="s">
        <v>238</v>
      </c>
    </row>
    <row r="208" spans="1:14">
      <c r="A208">
        <v>529.65</v>
      </c>
      <c r="B208">
        <v>7</v>
      </c>
      <c r="C208">
        <v>24.96</v>
      </c>
      <c r="D208">
        <v>4.0064000000000002E-2</v>
      </c>
      <c r="E208">
        <v>76.733000000000004</v>
      </c>
      <c r="F208">
        <v>81.064999999999998</v>
      </c>
      <c r="G208">
        <v>297.13</v>
      </c>
      <c r="H208">
        <v>137.69</v>
      </c>
      <c r="I208">
        <v>147</v>
      </c>
      <c r="J208">
        <v>171.63</v>
      </c>
      <c r="K208">
        <v>0.31773000000000001</v>
      </c>
      <c r="L208">
        <v>2.0988E-5</v>
      </c>
      <c r="M208">
        <v>2.7607E-2</v>
      </c>
      <c r="N208" t="s">
        <v>238</v>
      </c>
    </row>
    <row r="209" spans="1:14">
      <c r="A209">
        <v>529.65</v>
      </c>
      <c r="B209">
        <v>7.5</v>
      </c>
      <c r="C209">
        <v>26.774000000000001</v>
      </c>
      <c r="D209">
        <v>3.7350000000000001E-2</v>
      </c>
      <c r="E209">
        <v>76.715000000000003</v>
      </c>
      <c r="F209">
        <v>81.042000000000002</v>
      </c>
      <c r="G209">
        <v>296.52</v>
      </c>
      <c r="H209">
        <v>137.71</v>
      </c>
      <c r="I209">
        <v>147.09</v>
      </c>
      <c r="J209">
        <v>171.48</v>
      </c>
      <c r="K209">
        <v>0.31790000000000002</v>
      </c>
      <c r="L209">
        <v>2.1024999999999999E-5</v>
      </c>
      <c r="M209">
        <v>2.7616999999999999E-2</v>
      </c>
      <c r="N209" t="s">
        <v>238</v>
      </c>
    </row>
    <row r="210" spans="1:14">
      <c r="A210">
        <v>529.65</v>
      </c>
      <c r="B210">
        <v>8</v>
      </c>
      <c r="C210">
        <v>28.591999999999999</v>
      </c>
      <c r="D210">
        <v>3.4973999999999998E-2</v>
      </c>
      <c r="E210">
        <v>76.697000000000003</v>
      </c>
      <c r="F210">
        <v>81.019000000000005</v>
      </c>
      <c r="G210">
        <v>295.95</v>
      </c>
      <c r="H210">
        <v>137.72</v>
      </c>
      <c r="I210">
        <v>147.18</v>
      </c>
      <c r="J210">
        <v>171.32</v>
      </c>
      <c r="K210">
        <v>0.31807000000000002</v>
      </c>
      <c r="L210">
        <v>2.1063000000000001E-5</v>
      </c>
      <c r="M210">
        <v>2.7626999999999999E-2</v>
      </c>
      <c r="N210" t="s">
        <v>238</v>
      </c>
    </row>
    <row r="211" spans="1:14">
      <c r="A211">
        <v>529.65</v>
      </c>
      <c r="B211">
        <v>8.5</v>
      </c>
      <c r="C211">
        <v>30.414999999999999</v>
      </c>
      <c r="D211">
        <v>3.2877999999999998E-2</v>
      </c>
      <c r="E211">
        <v>76.677999999999997</v>
      </c>
      <c r="F211">
        <v>80.995000000000005</v>
      </c>
      <c r="G211">
        <v>295.41000000000003</v>
      </c>
      <c r="H211">
        <v>137.74</v>
      </c>
      <c r="I211">
        <v>147.27000000000001</v>
      </c>
      <c r="J211">
        <v>171.17</v>
      </c>
      <c r="K211">
        <v>0.31824000000000002</v>
      </c>
      <c r="L211">
        <v>2.1101999999999999E-5</v>
      </c>
      <c r="M211">
        <v>2.7636999999999998E-2</v>
      </c>
      <c r="N211" t="s">
        <v>238</v>
      </c>
    </row>
    <row r="212" spans="1:14">
      <c r="A212">
        <v>529.65</v>
      </c>
      <c r="B212">
        <v>9</v>
      </c>
      <c r="C212">
        <v>32.241999999999997</v>
      </c>
      <c r="D212">
        <v>3.1015999999999998E-2</v>
      </c>
      <c r="E212">
        <v>76.66</v>
      </c>
      <c r="F212">
        <v>80.971999999999994</v>
      </c>
      <c r="G212">
        <v>294.89999999999998</v>
      </c>
      <c r="H212">
        <v>137.75</v>
      </c>
      <c r="I212">
        <v>147.37</v>
      </c>
      <c r="J212">
        <v>171.01</v>
      </c>
      <c r="K212">
        <v>0.31840000000000002</v>
      </c>
      <c r="L212">
        <v>2.1141E-5</v>
      </c>
      <c r="M212">
        <v>2.7647000000000001E-2</v>
      </c>
      <c r="N212" t="s">
        <v>238</v>
      </c>
    </row>
    <row r="213" spans="1:14">
      <c r="A213">
        <v>529.65</v>
      </c>
      <c r="B213">
        <v>9.5</v>
      </c>
      <c r="C213">
        <v>34.073</v>
      </c>
      <c r="D213">
        <v>2.9349E-2</v>
      </c>
      <c r="E213">
        <v>76.641999999999996</v>
      </c>
      <c r="F213">
        <v>80.947999999999993</v>
      </c>
      <c r="G213">
        <v>294.42</v>
      </c>
      <c r="H213">
        <v>137.77000000000001</v>
      </c>
      <c r="I213">
        <v>147.46</v>
      </c>
      <c r="J213">
        <v>170.86</v>
      </c>
      <c r="K213">
        <v>0.31857000000000002</v>
      </c>
      <c r="L213">
        <v>2.1180000000000001E-5</v>
      </c>
      <c r="M213">
        <v>2.7657000000000001E-2</v>
      </c>
      <c r="N213" t="s">
        <v>238</v>
      </c>
    </row>
    <row r="214" spans="1:14">
      <c r="A214">
        <v>529.65</v>
      </c>
      <c r="B214">
        <v>10</v>
      </c>
      <c r="C214">
        <v>35.908000000000001</v>
      </c>
      <c r="D214">
        <v>2.7848999999999999E-2</v>
      </c>
      <c r="E214">
        <v>76.623000000000005</v>
      </c>
      <c r="F214">
        <v>80.924999999999997</v>
      </c>
      <c r="G214">
        <v>293.95999999999998</v>
      </c>
      <c r="H214">
        <v>137.79</v>
      </c>
      <c r="I214">
        <v>147.55000000000001</v>
      </c>
      <c r="J214">
        <v>170.7</v>
      </c>
      <c r="K214">
        <v>0.31872</v>
      </c>
      <c r="L214">
        <v>2.1219000000000001E-5</v>
      </c>
      <c r="M214">
        <v>2.7667000000000001E-2</v>
      </c>
      <c r="N214" t="s">
        <v>238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63C61-76F4-42A5-8E4E-127B23F056FD}">
  <dimension ref="A1:N119"/>
  <sheetViews>
    <sheetView workbookViewId="0"/>
  </sheetViews>
  <sheetFormatPr defaultRowHeight="15"/>
  <sheetData>
    <row r="1" spans="1:14">
      <c r="A1" t="s">
        <v>223</v>
      </c>
      <c r="B1" t="s">
        <v>224</v>
      </c>
      <c r="C1" t="s">
        <v>225</v>
      </c>
      <c r="D1" t="s">
        <v>226</v>
      </c>
      <c r="E1" t="s">
        <v>227</v>
      </c>
      <c r="F1" t="s">
        <v>228</v>
      </c>
      <c r="G1" t="s">
        <v>229</v>
      </c>
      <c r="H1" t="s">
        <v>230</v>
      </c>
      <c r="I1" t="s">
        <v>231</v>
      </c>
      <c r="J1" t="s">
        <v>232</v>
      </c>
      <c r="K1" t="s">
        <v>233</v>
      </c>
      <c r="L1" t="s">
        <v>234</v>
      </c>
      <c r="M1" t="s">
        <v>235</v>
      </c>
      <c r="N1" t="s">
        <v>236</v>
      </c>
    </row>
    <row r="2" spans="1:14">
      <c r="A2">
        <v>293.18</v>
      </c>
      <c r="B2">
        <v>1</v>
      </c>
      <c r="C2">
        <v>7.242</v>
      </c>
      <c r="D2">
        <v>0.13808000000000001</v>
      </c>
      <c r="E2">
        <v>57.58</v>
      </c>
      <c r="F2">
        <v>59.941000000000003</v>
      </c>
      <c r="G2">
        <v>263.89999999999998</v>
      </c>
      <c r="H2">
        <v>109.23</v>
      </c>
      <c r="I2">
        <v>118.71</v>
      </c>
      <c r="J2">
        <v>120.44</v>
      </c>
      <c r="K2">
        <v>2.0708000000000002</v>
      </c>
      <c r="L2">
        <v>1.1282E-5</v>
      </c>
      <c r="M2">
        <v>1.0501999999999999E-2</v>
      </c>
      <c r="N2" t="s">
        <v>238</v>
      </c>
    </row>
    <row r="3" spans="1:14">
      <c r="A3">
        <v>293.18</v>
      </c>
      <c r="B3">
        <v>1.5</v>
      </c>
      <c r="C3">
        <v>11.058999999999999</v>
      </c>
      <c r="D3">
        <v>9.0423000000000003E-2</v>
      </c>
      <c r="E3">
        <v>57.494999999999997</v>
      </c>
      <c r="F3">
        <v>59.813000000000002</v>
      </c>
      <c r="G3">
        <v>260.23</v>
      </c>
      <c r="H3">
        <v>109.6</v>
      </c>
      <c r="I3">
        <v>119.87</v>
      </c>
      <c r="J3">
        <v>118.54</v>
      </c>
      <c r="K3">
        <v>2.1998000000000002</v>
      </c>
      <c r="L3">
        <v>1.1258E-5</v>
      </c>
      <c r="M3">
        <v>1.0503E-2</v>
      </c>
      <c r="N3" t="s">
        <v>238</v>
      </c>
    </row>
    <row r="4" spans="1:14">
      <c r="A4">
        <v>293.18</v>
      </c>
      <c r="B4">
        <v>1.8220000000000001</v>
      </c>
      <c r="C4">
        <v>13.599</v>
      </c>
      <c r="D4">
        <v>7.3537000000000005E-2</v>
      </c>
      <c r="E4">
        <v>57.436</v>
      </c>
      <c r="F4">
        <v>59.725999999999999</v>
      </c>
      <c r="G4">
        <v>258.41000000000003</v>
      </c>
      <c r="H4">
        <v>109.9</v>
      </c>
      <c r="I4">
        <v>120.75</v>
      </c>
      <c r="J4">
        <v>117.24</v>
      </c>
      <c r="K4">
        <v>2.2896999999999998</v>
      </c>
      <c r="L4">
        <v>1.1246999999999999E-5</v>
      </c>
      <c r="M4">
        <v>1.0507000000000001E-2</v>
      </c>
      <c r="N4" t="s">
        <v>238</v>
      </c>
    </row>
    <row r="5" spans="1:14">
      <c r="A5">
        <v>293.18</v>
      </c>
      <c r="B5">
        <v>1.8220000000000001</v>
      </c>
      <c r="C5">
        <v>1469.7</v>
      </c>
      <c r="D5">
        <v>6.8039000000000001E-4</v>
      </c>
      <c r="E5">
        <v>37.49</v>
      </c>
      <c r="F5">
        <v>37.511000000000003</v>
      </c>
      <c r="G5">
        <v>182.64</v>
      </c>
      <c r="H5">
        <v>118.88</v>
      </c>
      <c r="I5">
        <v>168.2</v>
      </c>
      <c r="J5">
        <v>569.76</v>
      </c>
      <c r="K5">
        <v>-2.716E-2</v>
      </c>
      <c r="L5">
        <v>3.6107000000000001E-4</v>
      </c>
      <c r="M5">
        <v>6.4098000000000002E-2</v>
      </c>
      <c r="N5" t="s">
        <v>237</v>
      </c>
    </row>
    <row r="6" spans="1:14">
      <c r="A6">
        <v>293.18</v>
      </c>
      <c r="B6">
        <v>2</v>
      </c>
      <c r="C6">
        <v>1469.8</v>
      </c>
      <c r="D6">
        <v>6.8035999999999997E-4</v>
      </c>
      <c r="E6">
        <v>37.488999999999997</v>
      </c>
      <c r="F6">
        <v>37.512</v>
      </c>
      <c r="G6">
        <v>182.63</v>
      </c>
      <c r="H6">
        <v>118.88</v>
      </c>
      <c r="I6">
        <v>168.19</v>
      </c>
      <c r="J6">
        <v>569.91</v>
      </c>
      <c r="K6">
        <v>-2.7175999999999999E-2</v>
      </c>
      <c r="L6">
        <v>3.6118000000000001E-4</v>
      </c>
      <c r="M6">
        <v>6.4106999999999997E-2</v>
      </c>
      <c r="N6" t="s">
        <v>237</v>
      </c>
    </row>
    <row r="7" spans="1:14">
      <c r="A7">
        <v>293.18</v>
      </c>
      <c r="B7">
        <v>2.5</v>
      </c>
      <c r="C7">
        <v>1470</v>
      </c>
      <c r="D7">
        <v>6.8026000000000002E-4</v>
      </c>
      <c r="E7">
        <v>37.484999999999999</v>
      </c>
      <c r="F7">
        <v>37.515000000000001</v>
      </c>
      <c r="G7">
        <v>182.62</v>
      </c>
      <c r="H7">
        <v>118.88</v>
      </c>
      <c r="I7">
        <v>168.16</v>
      </c>
      <c r="J7">
        <v>570.33000000000004</v>
      </c>
      <c r="K7">
        <v>-2.7222E-2</v>
      </c>
      <c r="L7">
        <v>3.6149000000000001E-4</v>
      </c>
      <c r="M7">
        <v>6.4130999999999994E-2</v>
      </c>
      <c r="N7" t="s">
        <v>237</v>
      </c>
    </row>
    <row r="8" spans="1:14">
      <c r="A8">
        <v>293.18</v>
      </c>
      <c r="B8">
        <v>3</v>
      </c>
      <c r="C8">
        <v>1470.3</v>
      </c>
      <c r="D8">
        <v>6.8015999999999997E-4</v>
      </c>
      <c r="E8">
        <v>37.481999999999999</v>
      </c>
      <c r="F8">
        <v>37.517000000000003</v>
      </c>
      <c r="G8">
        <v>182.61</v>
      </c>
      <c r="H8">
        <v>118.88</v>
      </c>
      <c r="I8">
        <v>168.13</v>
      </c>
      <c r="J8">
        <v>570.76</v>
      </c>
      <c r="K8">
        <v>-2.7268000000000001E-2</v>
      </c>
      <c r="L8">
        <v>3.6180000000000001E-4</v>
      </c>
      <c r="M8">
        <v>6.4156000000000005E-2</v>
      </c>
      <c r="N8" t="s">
        <v>237</v>
      </c>
    </row>
    <row r="9" spans="1:14">
      <c r="A9">
        <v>293.18</v>
      </c>
      <c r="B9">
        <v>3.5</v>
      </c>
      <c r="C9">
        <v>1470.5</v>
      </c>
      <c r="D9">
        <v>6.8006000000000002E-4</v>
      </c>
      <c r="E9">
        <v>37.478000000000002</v>
      </c>
      <c r="F9">
        <v>37.518999999999998</v>
      </c>
      <c r="G9">
        <v>182.6</v>
      </c>
      <c r="H9">
        <v>118.87</v>
      </c>
      <c r="I9">
        <v>168.1</v>
      </c>
      <c r="J9">
        <v>571.17999999999995</v>
      </c>
      <c r="K9">
        <v>-2.7314000000000001E-2</v>
      </c>
      <c r="L9">
        <v>3.6211000000000001E-4</v>
      </c>
      <c r="M9">
        <v>6.4180000000000001E-2</v>
      </c>
      <c r="N9" t="s">
        <v>237</v>
      </c>
    </row>
    <row r="10" spans="1:14">
      <c r="A10">
        <v>293.18</v>
      </c>
      <c r="B10">
        <v>4</v>
      </c>
      <c r="C10">
        <v>1470.7</v>
      </c>
      <c r="D10">
        <v>6.7995999999999996E-4</v>
      </c>
      <c r="E10">
        <v>37.475000000000001</v>
      </c>
      <c r="F10">
        <v>37.521000000000001</v>
      </c>
      <c r="G10">
        <v>182.58</v>
      </c>
      <c r="H10">
        <v>118.87</v>
      </c>
      <c r="I10">
        <v>168.07</v>
      </c>
      <c r="J10">
        <v>571.6</v>
      </c>
      <c r="K10">
        <v>-2.7359000000000001E-2</v>
      </c>
      <c r="L10">
        <v>3.6242000000000002E-4</v>
      </c>
      <c r="M10">
        <v>6.4203999999999997E-2</v>
      </c>
      <c r="N10" t="s">
        <v>237</v>
      </c>
    </row>
    <row r="11" spans="1:14">
      <c r="A11">
        <v>293.18</v>
      </c>
      <c r="B11">
        <v>4.5</v>
      </c>
      <c r="C11">
        <v>1470.9</v>
      </c>
      <c r="D11">
        <v>6.7986000000000001E-4</v>
      </c>
      <c r="E11">
        <v>37.470999999999997</v>
      </c>
      <c r="F11">
        <v>37.524000000000001</v>
      </c>
      <c r="G11">
        <v>182.57</v>
      </c>
      <c r="H11">
        <v>118.87</v>
      </c>
      <c r="I11">
        <v>168.05</v>
      </c>
      <c r="J11">
        <v>572.02</v>
      </c>
      <c r="K11">
        <v>-2.7404999999999999E-2</v>
      </c>
      <c r="L11">
        <v>3.6273000000000002E-4</v>
      </c>
      <c r="M11">
        <v>6.4228999999999994E-2</v>
      </c>
      <c r="N11" t="s">
        <v>237</v>
      </c>
    </row>
    <row r="12" spans="1:14">
      <c r="A12">
        <v>293.18</v>
      </c>
      <c r="B12">
        <v>5</v>
      </c>
      <c r="C12">
        <v>1471.1</v>
      </c>
      <c r="D12">
        <v>6.7975999999999996E-4</v>
      </c>
      <c r="E12">
        <v>37.468000000000004</v>
      </c>
      <c r="F12">
        <v>37.526000000000003</v>
      </c>
      <c r="G12">
        <v>182.56</v>
      </c>
      <c r="H12">
        <v>118.87</v>
      </c>
      <c r="I12">
        <v>168.02</v>
      </c>
      <c r="J12">
        <v>572.42999999999995</v>
      </c>
      <c r="K12">
        <v>-2.7449999999999999E-2</v>
      </c>
      <c r="L12">
        <v>3.6304000000000002E-4</v>
      </c>
      <c r="M12">
        <v>6.4253000000000005E-2</v>
      </c>
      <c r="N12" t="s">
        <v>237</v>
      </c>
    </row>
    <row r="13" spans="1:14">
      <c r="A13">
        <v>293.18</v>
      </c>
      <c r="B13">
        <v>5.5</v>
      </c>
      <c r="C13">
        <v>1471.3</v>
      </c>
      <c r="D13">
        <v>6.7966000000000001E-4</v>
      </c>
      <c r="E13">
        <v>37.463999999999999</v>
      </c>
      <c r="F13">
        <v>37.527999999999999</v>
      </c>
      <c r="G13">
        <v>182.55</v>
      </c>
      <c r="H13">
        <v>118.87</v>
      </c>
      <c r="I13">
        <v>167.99</v>
      </c>
      <c r="J13">
        <v>572.85</v>
      </c>
      <c r="K13">
        <v>-2.7494999999999999E-2</v>
      </c>
      <c r="L13">
        <v>3.6335000000000002E-4</v>
      </c>
      <c r="M13">
        <v>6.4277000000000001E-2</v>
      </c>
      <c r="N13" t="s">
        <v>237</v>
      </c>
    </row>
    <row r="14" spans="1:14">
      <c r="A14">
        <v>293.18</v>
      </c>
      <c r="B14">
        <v>6</v>
      </c>
      <c r="C14">
        <v>1471.5</v>
      </c>
      <c r="D14">
        <v>6.7955999999999995E-4</v>
      </c>
      <c r="E14">
        <v>37.460999999999999</v>
      </c>
      <c r="F14">
        <v>37.530999999999999</v>
      </c>
      <c r="G14">
        <v>182.54</v>
      </c>
      <c r="H14">
        <v>118.87</v>
      </c>
      <c r="I14">
        <v>167.96</v>
      </c>
      <c r="J14">
        <v>573.27</v>
      </c>
      <c r="K14">
        <v>-2.7539999999999999E-2</v>
      </c>
      <c r="L14">
        <v>3.6366000000000002E-4</v>
      </c>
      <c r="M14">
        <v>6.4301999999999998E-2</v>
      </c>
      <c r="N14" t="s">
        <v>237</v>
      </c>
    </row>
    <row r="15" spans="1:14">
      <c r="A15">
        <v>293.18</v>
      </c>
      <c r="B15">
        <v>6.5</v>
      </c>
      <c r="C15">
        <v>1471.8</v>
      </c>
      <c r="D15">
        <v>6.7946E-4</v>
      </c>
      <c r="E15">
        <v>37.457000000000001</v>
      </c>
      <c r="F15">
        <v>37.533000000000001</v>
      </c>
      <c r="G15">
        <v>182.52</v>
      </c>
      <c r="H15">
        <v>118.87</v>
      </c>
      <c r="I15">
        <v>167.94</v>
      </c>
      <c r="J15">
        <v>573.69000000000005</v>
      </c>
      <c r="K15">
        <v>-2.7584000000000001E-2</v>
      </c>
      <c r="L15">
        <v>3.6397000000000003E-4</v>
      </c>
      <c r="M15">
        <v>6.4325999999999994E-2</v>
      </c>
      <c r="N15" t="s">
        <v>237</v>
      </c>
    </row>
    <row r="16" spans="1:14">
      <c r="A16">
        <v>293.18</v>
      </c>
      <c r="B16">
        <v>7</v>
      </c>
      <c r="C16">
        <v>1472</v>
      </c>
      <c r="D16">
        <v>6.7935999999999995E-4</v>
      </c>
      <c r="E16">
        <v>37.454000000000001</v>
      </c>
      <c r="F16">
        <v>37.534999999999997</v>
      </c>
      <c r="G16">
        <v>182.51</v>
      </c>
      <c r="H16">
        <v>118.87</v>
      </c>
      <c r="I16">
        <v>167.91</v>
      </c>
      <c r="J16">
        <v>574.1</v>
      </c>
      <c r="K16">
        <v>-2.7629000000000001E-2</v>
      </c>
      <c r="L16">
        <v>3.6427999999999997E-4</v>
      </c>
      <c r="M16">
        <v>6.4350000000000004E-2</v>
      </c>
      <c r="N16" t="s">
        <v>237</v>
      </c>
    </row>
    <row r="17" spans="1:14">
      <c r="A17">
        <v>293.18</v>
      </c>
      <c r="B17">
        <v>7.5</v>
      </c>
      <c r="C17">
        <v>1472.2</v>
      </c>
      <c r="D17">
        <v>6.7926E-4</v>
      </c>
      <c r="E17">
        <v>37.451000000000001</v>
      </c>
      <c r="F17">
        <v>37.537999999999997</v>
      </c>
      <c r="G17">
        <v>182.5</v>
      </c>
      <c r="H17">
        <v>118.86</v>
      </c>
      <c r="I17">
        <v>167.88</v>
      </c>
      <c r="J17">
        <v>574.52</v>
      </c>
      <c r="K17">
        <v>-2.7673E-2</v>
      </c>
      <c r="L17">
        <v>3.6458999999999998E-4</v>
      </c>
      <c r="M17">
        <v>6.4374000000000001E-2</v>
      </c>
      <c r="N17" t="s">
        <v>237</v>
      </c>
    </row>
    <row r="18" spans="1:14">
      <c r="A18">
        <v>293.18</v>
      </c>
      <c r="B18">
        <v>8</v>
      </c>
      <c r="C18">
        <v>1472.4</v>
      </c>
      <c r="D18">
        <v>6.7916000000000005E-4</v>
      </c>
      <c r="E18">
        <v>37.447000000000003</v>
      </c>
      <c r="F18">
        <v>37.54</v>
      </c>
      <c r="G18">
        <v>182.49</v>
      </c>
      <c r="H18">
        <v>118.86</v>
      </c>
      <c r="I18">
        <v>167.86</v>
      </c>
      <c r="J18">
        <v>574.92999999999995</v>
      </c>
      <c r="K18">
        <v>-2.7716999999999999E-2</v>
      </c>
      <c r="L18">
        <v>3.6489999999999998E-4</v>
      </c>
      <c r="M18">
        <v>6.4397999999999997E-2</v>
      </c>
      <c r="N18" t="s">
        <v>237</v>
      </c>
    </row>
    <row r="19" spans="1:14">
      <c r="A19">
        <v>293.18</v>
      </c>
      <c r="B19">
        <v>8.5</v>
      </c>
      <c r="C19">
        <v>1472.6</v>
      </c>
      <c r="D19">
        <v>6.7905999999999999E-4</v>
      </c>
      <c r="E19">
        <v>37.444000000000003</v>
      </c>
      <c r="F19">
        <v>37.542000000000002</v>
      </c>
      <c r="G19">
        <v>182.48</v>
      </c>
      <c r="H19">
        <v>118.86</v>
      </c>
      <c r="I19">
        <v>167.83</v>
      </c>
      <c r="J19">
        <v>575.35</v>
      </c>
      <c r="K19">
        <v>-2.7761000000000001E-2</v>
      </c>
      <c r="L19">
        <v>3.6520999999999998E-4</v>
      </c>
      <c r="M19">
        <v>6.4422999999999994E-2</v>
      </c>
      <c r="N19" t="s">
        <v>237</v>
      </c>
    </row>
    <row r="20" spans="1:14">
      <c r="A20">
        <v>293.18</v>
      </c>
      <c r="B20">
        <v>9</v>
      </c>
      <c r="C20">
        <v>1472.8</v>
      </c>
      <c r="D20">
        <v>6.7896000000000005E-4</v>
      </c>
      <c r="E20">
        <v>37.44</v>
      </c>
      <c r="F20">
        <v>37.545000000000002</v>
      </c>
      <c r="G20">
        <v>182.46</v>
      </c>
      <c r="H20">
        <v>118.86</v>
      </c>
      <c r="I20">
        <v>167.8</v>
      </c>
      <c r="J20">
        <v>575.76</v>
      </c>
      <c r="K20">
        <v>-2.7805E-2</v>
      </c>
      <c r="L20">
        <v>3.6551999999999998E-4</v>
      </c>
      <c r="M20">
        <v>6.4447000000000004E-2</v>
      </c>
      <c r="N20" t="s">
        <v>237</v>
      </c>
    </row>
    <row r="21" spans="1:14">
      <c r="A21">
        <v>293.18</v>
      </c>
      <c r="B21">
        <v>9.5</v>
      </c>
      <c r="C21">
        <v>1473</v>
      </c>
      <c r="D21">
        <v>6.7887000000000004E-4</v>
      </c>
      <c r="E21">
        <v>37.436999999999998</v>
      </c>
      <c r="F21">
        <v>37.546999999999997</v>
      </c>
      <c r="G21">
        <v>182.45</v>
      </c>
      <c r="H21">
        <v>118.86</v>
      </c>
      <c r="I21">
        <v>167.78</v>
      </c>
      <c r="J21">
        <v>576.16999999999996</v>
      </c>
      <c r="K21">
        <v>-2.7848999999999999E-2</v>
      </c>
      <c r="L21">
        <v>3.6582999999999999E-4</v>
      </c>
      <c r="M21">
        <v>6.4471000000000001E-2</v>
      </c>
      <c r="N21" t="s">
        <v>237</v>
      </c>
    </row>
    <row r="22" spans="1:14">
      <c r="A22">
        <v>293.18</v>
      </c>
      <c r="B22">
        <v>10</v>
      </c>
      <c r="C22">
        <v>1473.3</v>
      </c>
      <c r="D22">
        <v>6.7876999999999998E-4</v>
      </c>
      <c r="E22">
        <v>37.433</v>
      </c>
      <c r="F22">
        <v>37.548999999999999</v>
      </c>
      <c r="G22">
        <v>182.44</v>
      </c>
      <c r="H22">
        <v>118.86</v>
      </c>
      <c r="I22">
        <v>167.75</v>
      </c>
      <c r="J22">
        <v>576.58000000000004</v>
      </c>
      <c r="K22">
        <v>-2.7893000000000001E-2</v>
      </c>
      <c r="L22">
        <v>3.6612999999999999E-4</v>
      </c>
      <c r="M22">
        <v>6.4494999999999997E-2</v>
      </c>
      <c r="N22" t="s">
        <v>237</v>
      </c>
    </row>
    <row r="23" spans="1:14">
      <c r="A23">
        <v>335.06</v>
      </c>
      <c r="B23">
        <v>1</v>
      </c>
      <c r="C23">
        <v>6.2664</v>
      </c>
      <c r="D23">
        <v>0.15958</v>
      </c>
      <c r="E23">
        <v>62.335999999999999</v>
      </c>
      <c r="F23">
        <v>65.063999999999993</v>
      </c>
      <c r="G23">
        <v>280.23</v>
      </c>
      <c r="H23">
        <v>116.8</v>
      </c>
      <c r="I23">
        <v>125.86</v>
      </c>
      <c r="J23">
        <v>129.72</v>
      </c>
      <c r="K23">
        <v>1.4439</v>
      </c>
      <c r="L23">
        <v>1.2741999999999999E-5</v>
      </c>
      <c r="M23">
        <v>1.2600999999999999E-2</v>
      </c>
      <c r="N23" t="s">
        <v>238</v>
      </c>
    </row>
    <row r="24" spans="1:14">
      <c r="A24">
        <v>335.06</v>
      </c>
      <c r="B24">
        <v>1.5</v>
      </c>
      <c r="C24">
        <v>9.5052000000000003</v>
      </c>
      <c r="D24">
        <v>0.10521</v>
      </c>
      <c r="E24">
        <v>62.274000000000001</v>
      </c>
      <c r="F24">
        <v>64.971000000000004</v>
      </c>
      <c r="G24">
        <v>276.67</v>
      </c>
      <c r="H24">
        <v>116.96</v>
      </c>
      <c r="I24">
        <v>126.46</v>
      </c>
      <c r="J24">
        <v>128.44999999999999</v>
      </c>
      <c r="K24">
        <v>1.4871000000000001</v>
      </c>
      <c r="L24">
        <v>1.2738999999999999E-5</v>
      </c>
      <c r="M24">
        <v>1.2611000000000001E-2</v>
      </c>
      <c r="N24" t="s">
        <v>238</v>
      </c>
    </row>
    <row r="25" spans="1:14">
      <c r="A25">
        <v>335.06</v>
      </c>
      <c r="B25">
        <v>2</v>
      </c>
      <c r="C25">
        <v>12.821</v>
      </c>
      <c r="D25">
        <v>7.7993999999999994E-2</v>
      </c>
      <c r="E25">
        <v>62.209000000000003</v>
      </c>
      <c r="F25">
        <v>64.876000000000005</v>
      </c>
      <c r="G25">
        <v>274.08</v>
      </c>
      <c r="H25">
        <v>117.16</v>
      </c>
      <c r="I25">
        <v>127.14</v>
      </c>
      <c r="J25">
        <v>127.13</v>
      </c>
      <c r="K25">
        <v>1.5326</v>
      </c>
      <c r="L25">
        <v>1.2741E-5</v>
      </c>
      <c r="M25">
        <v>1.2625000000000001E-2</v>
      </c>
      <c r="N25" t="s">
        <v>238</v>
      </c>
    </row>
    <row r="26" spans="1:14">
      <c r="A26">
        <v>335.06</v>
      </c>
      <c r="B26">
        <v>2.5</v>
      </c>
      <c r="C26">
        <v>16.221</v>
      </c>
      <c r="D26">
        <v>6.1647E-2</v>
      </c>
      <c r="E26">
        <v>62.142000000000003</v>
      </c>
      <c r="F26">
        <v>64.775999999999996</v>
      </c>
      <c r="G26">
        <v>272.02</v>
      </c>
      <c r="H26">
        <v>117.38</v>
      </c>
      <c r="I26">
        <v>127.9</v>
      </c>
      <c r="J26">
        <v>125.77</v>
      </c>
      <c r="K26">
        <v>1.5809</v>
      </c>
      <c r="L26">
        <v>1.2748000000000001E-5</v>
      </c>
      <c r="M26">
        <v>1.2640999999999999E-2</v>
      </c>
      <c r="N26" t="s">
        <v>238</v>
      </c>
    </row>
    <row r="27" spans="1:14">
      <c r="A27">
        <v>335.06</v>
      </c>
      <c r="B27">
        <v>3</v>
      </c>
      <c r="C27">
        <v>19.712</v>
      </c>
      <c r="D27">
        <v>5.0729999999999997E-2</v>
      </c>
      <c r="E27">
        <v>62.072000000000003</v>
      </c>
      <c r="F27">
        <v>64.673000000000002</v>
      </c>
      <c r="G27">
        <v>270.29000000000002</v>
      </c>
      <c r="H27">
        <v>117.63</v>
      </c>
      <c r="I27">
        <v>128.76</v>
      </c>
      <c r="J27">
        <v>124.36</v>
      </c>
      <c r="K27">
        <v>1.6322000000000001</v>
      </c>
      <c r="L27">
        <v>1.2761E-5</v>
      </c>
      <c r="M27">
        <v>1.2661E-2</v>
      </c>
      <c r="N27" t="s">
        <v>238</v>
      </c>
    </row>
    <row r="28" spans="1:14">
      <c r="A28">
        <v>335.06</v>
      </c>
      <c r="B28">
        <v>3.5</v>
      </c>
      <c r="C28">
        <v>23.302</v>
      </c>
      <c r="D28">
        <v>4.2914000000000001E-2</v>
      </c>
      <c r="E28">
        <v>61.999000000000002</v>
      </c>
      <c r="F28">
        <v>64.566000000000003</v>
      </c>
      <c r="G28">
        <v>268.77999999999997</v>
      </c>
      <c r="H28">
        <v>117.92</v>
      </c>
      <c r="I28">
        <v>129.72999999999999</v>
      </c>
      <c r="J28">
        <v>122.89</v>
      </c>
      <c r="K28">
        <v>1.6868000000000001</v>
      </c>
      <c r="L28">
        <v>1.278E-5</v>
      </c>
      <c r="M28">
        <v>1.2685E-2</v>
      </c>
      <c r="N28" t="s">
        <v>238</v>
      </c>
    </row>
    <row r="29" spans="1:14">
      <c r="A29">
        <v>335.06</v>
      </c>
      <c r="B29">
        <v>4</v>
      </c>
      <c r="C29">
        <v>27.001000000000001</v>
      </c>
      <c r="D29">
        <v>3.7035999999999999E-2</v>
      </c>
      <c r="E29">
        <v>61.921999999999997</v>
      </c>
      <c r="F29">
        <v>64.453999999999994</v>
      </c>
      <c r="G29">
        <v>267.43</v>
      </c>
      <c r="H29">
        <v>118.25</v>
      </c>
      <c r="I29">
        <v>130.82</v>
      </c>
      <c r="J29">
        <v>121.35</v>
      </c>
      <c r="K29">
        <v>1.7453000000000001</v>
      </c>
      <c r="L29">
        <v>1.2805E-5</v>
      </c>
      <c r="M29">
        <v>1.2714E-2</v>
      </c>
      <c r="N29" t="s">
        <v>238</v>
      </c>
    </row>
    <row r="30" spans="1:14">
      <c r="A30">
        <v>335.06</v>
      </c>
      <c r="B30">
        <v>4.5</v>
      </c>
      <c r="C30">
        <v>30.818999999999999</v>
      </c>
      <c r="D30">
        <v>3.2447999999999998E-2</v>
      </c>
      <c r="E30">
        <v>61.841999999999999</v>
      </c>
      <c r="F30">
        <v>64.337999999999994</v>
      </c>
      <c r="G30">
        <v>266.19</v>
      </c>
      <c r="H30">
        <v>118.62</v>
      </c>
      <c r="I30">
        <v>132.06</v>
      </c>
      <c r="J30">
        <v>119.75</v>
      </c>
      <c r="K30">
        <v>1.8080000000000001</v>
      </c>
      <c r="L30">
        <v>1.2838E-5</v>
      </c>
      <c r="M30">
        <v>1.2747E-2</v>
      </c>
      <c r="N30" t="s">
        <v>238</v>
      </c>
    </row>
    <row r="31" spans="1:14">
      <c r="A31">
        <v>335.06</v>
      </c>
      <c r="B31">
        <v>5</v>
      </c>
      <c r="C31">
        <v>34.768999999999998</v>
      </c>
      <c r="D31">
        <v>2.8760999999999998E-2</v>
      </c>
      <c r="E31">
        <v>61.756999999999998</v>
      </c>
      <c r="F31">
        <v>64.215000000000003</v>
      </c>
      <c r="G31">
        <v>265.05</v>
      </c>
      <c r="H31">
        <v>119.03</v>
      </c>
      <c r="I31">
        <v>133.47</v>
      </c>
      <c r="J31">
        <v>118.08</v>
      </c>
      <c r="K31">
        <v>1.8754999999999999</v>
      </c>
      <c r="L31">
        <v>1.2877000000000001E-5</v>
      </c>
      <c r="M31">
        <v>1.2786E-2</v>
      </c>
      <c r="N31" t="s">
        <v>238</v>
      </c>
    </row>
    <row r="32" spans="1:14">
      <c r="A32">
        <v>335.06</v>
      </c>
      <c r="B32">
        <v>5.5</v>
      </c>
      <c r="C32">
        <v>38.866999999999997</v>
      </c>
      <c r="D32">
        <v>2.5728999999999998E-2</v>
      </c>
      <c r="E32">
        <v>61.667999999999999</v>
      </c>
      <c r="F32">
        <v>64.087000000000003</v>
      </c>
      <c r="G32">
        <v>263.97000000000003</v>
      </c>
      <c r="H32">
        <v>119.49</v>
      </c>
      <c r="I32">
        <v>135.09</v>
      </c>
      <c r="J32">
        <v>116.32</v>
      </c>
      <c r="K32">
        <v>1.9488000000000001</v>
      </c>
      <c r="L32">
        <v>1.2925000000000001E-5</v>
      </c>
      <c r="M32">
        <v>1.2833000000000001E-2</v>
      </c>
      <c r="N32" t="s">
        <v>238</v>
      </c>
    </row>
    <row r="33" spans="1:14">
      <c r="A33">
        <v>335.06</v>
      </c>
      <c r="B33">
        <v>6</v>
      </c>
      <c r="C33">
        <v>43.131999999999998</v>
      </c>
      <c r="D33">
        <v>2.3185000000000001E-2</v>
      </c>
      <c r="E33">
        <v>61.573999999999998</v>
      </c>
      <c r="F33">
        <v>63.951999999999998</v>
      </c>
      <c r="G33">
        <v>262.95</v>
      </c>
      <c r="H33">
        <v>120.01</v>
      </c>
      <c r="I33">
        <v>136.96</v>
      </c>
      <c r="J33">
        <v>114.46</v>
      </c>
      <c r="K33">
        <v>2.0286</v>
      </c>
      <c r="L33">
        <v>1.2981E-5</v>
      </c>
      <c r="M33">
        <v>1.2886999999999999E-2</v>
      </c>
      <c r="N33" t="s">
        <v>238</v>
      </c>
    </row>
    <row r="34" spans="1:14">
      <c r="A34">
        <v>335.06</v>
      </c>
      <c r="B34">
        <v>6.0804</v>
      </c>
      <c r="C34">
        <v>43.835000000000001</v>
      </c>
      <c r="D34">
        <v>2.2813E-2</v>
      </c>
      <c r="E34">
        <v>61.558999999999997</v>
      </c>
      <c r="F34">
        <v>63.929000000000002</v>
      </c>
      <c r="G34">
        <v>262.79000000000002</v>
      </c>
      <c r="H34">
        <v>120.1</v>
      </c>
      <c r="I34">
        <v>137.28</v>
      </c>
      <c r="J34">
        <v>114.16</v>
      </c>
      <c r="K34">
        <v>2.0421999999999998</v>
      </c>
      <c r="L34">
        <v>1.2989999999999999E-5</v>
      </c>
      <c r="M34">
        <v>1.2895999999999999E-2</v>
      </c>
      <c r="N34" t="s">
        <v>238</v>
      </c>
    </row>
    <row r="35" spans="1:14">
      <c r="A35">
        <v>335.06</v>
      </c>
      <c r="B35">
        <v>6.0804</v>
      </c>
      <c r="C35">
        <v>1331.8</v>
      </c>
      <c r="D35">
        <v>7.5087999999999999E-4</v>
      </c>
      <c r="E35">
        <v>44.749000000000002</v>
      </c>
      <c r="F35">
        <v>44.826999999999998</v>
      </c>
      <c r="G35">
        <v>205.78</v>
      </c>
      <c r="H35">
        <v>125.96</v>
      </c>
      <c r="I35">
        <v>181.7</v>
      </c>
      <c r="J35">
        <v>417.8</v>
      </c>
      <c r="K35">
        <v>-3.5195000000000001E-3</v>
      </c>
      <c r="L35">
        <v>2.2709E-4</v>
      </c>
      <c r="M35">
        <v>5.3971999999999999E-2</v>
      </c>
      <c r="N35" t="s">
        <v>237</v>
      </c>
    </row>
    <row r="36" spans="1:14">
      <c r="A36">
        <v>335.06</v>
      </c>
      <c r="B36">
        <v>6.5</v>
      </c>
      <c r="C36">
        <v>1332.1</v>
      </c>
      <c r="D36">
        <v>7.5067999999999999E-4</v>
      </c>
      <c r="E36">
        <v>44.744</v>
      </c>
      <c r="F36">
        <v>44.826999999999998</v>
      </c>
      <c r="G36">
        <v>205.76</v>
      </c>
      <c r="H36">
        <v>125.96</v>
      </c>
      <c r="I36">
        <v>181.63</v>
      </c>
      <c r="J36">
        <v>418.36</v>
      </c>
      <c r="K36">
        <v>-3.6567000000000001E-3</v>
      </c>
      <c r="L36">
        <v>2.2733000000000001E-4</v>
      </c>
      <c r="M36">
        <v>5.4001E-2</v>
      </c>
      <c r="N36" t="s">
        <v>237</v>
      </c>
    </row>
    <row r="37" spans="1:14">
      <c r="A37">
        <v>335.06</v>
      </c>
      <c r="B37">
        <v>7</v>
      </c>
      <c r="C37">
        <v>1332.5</v>
      </c>
      <c r="D37">
        <v>7.5045000000000005E-4</v>
      </c>
      <c r="E37">
        <v>44.738</v>
      </c>
      <c r="F37">
        <v>44.828000000000003</v>
      </c>
      <c r="G37">
        <v>205.74</v>
      </c>
      <c r="H37">
        <v>125.95</v>
      </c>
      <c r="I37">
        <v>181.55</v>
      </c>
      <c r="J37">
        <v>419.01</v>
      </c>
      <c r="K37">
        <v>-3.8191000000000002E-3</v>
      </c>
      <c r="L37">
        <v>2.2761999999999999E-4</v>
      </c>
      <c r="M37">
        <v>5.4035E-2</v>
      </c>
      <c r="N37" t="s">
        <v>237</v>
      </c>
    </row>
    <row r="38" spans="1:14">
      <c r="A38">
        <v>335.06</v>
      </c>
      <c r="B38">
        <v>7.5</v>
      </c>
      <c r="C38">
        <v>1332.9</v>
      </c>
      <c r="D38">
        <v>7.5022000000000001E-4</v>
      </c>
      <c r="E38">
        <v>44.731999999999999</v>
      </c>
      <c r="F38">
        <v>44.828000000000003</v>
      </c>
      <c r="G38">
        <v>205.72</v>
      </c>
      <c r="H38">
        <v>125.94</v>
      </c>
      <c r="I38">
        <v>181.47</v>
      </c>
      <c r="J38">
        <v>419.67</v>
      </c>
      <c r="K38">
        <v>-3.9803E-3</v>
      </c>
      <c r="L38">
        <v>2.2790000000000001E-4</v>
      </c>
      <c r="M38">
        <v>5.4068999999999999E-2</v>
      </c>
      <c r="N38" t="s">
        <v>237</v>
      </c>
    </row>
    <row r="39" spans="1:14">
      <c r="A39">
        <v>335.06</v>
      </c>
      <c r="B39">
        <v>8</v>
      </c>
      <c r="C39">
        <v>1333.4</v>
      </c>
      <c r="D39">
        <v>7.4998999999999997E-4</v>
      </c>
      <c r="E39">
        <v>44.725999999999999</v>
      </c>
      <c r="F39">
        <v>44.828000000000003</v>
      </c>
      <c r="G39">
        <v>205.71</v>
      </c>
      <c r="H39">
        <v>125.93</v>
      </c>
      <c r="I39">
        <v>181.39</v>
      </c>
      <c r="J39">
        <v>420.32</v>
      </c>
      <c r="K39">
        <v>-4.1402000000000001E-3</v>
      </c>
      <c r="L39">
        <v>2.2819E-4</v>
      </c>
      <c r="M39">
        <v>5.4103999999999999E-2</v>
      </c>
      <c r="N39" t="s">
        <v>237</v>
      </c>
    </row>
    <row r="40" spans="1:14">
      <c r="A40">
        <v>335.06</v>
      </c>
      <c r="B40">
        <v>8.5</v>
      </c>
      <c r="C40">
        <v>1333.8</v>
      </c>
      <c r="D40">
        <v>7.4976000000000003E-4</v>
      </c>
      <c r="E40">
        <v>44.72</v>
      </c>
      <c r="F40">
        <v>44.829000000000001</v>
      </c>
      <c r="G40">
        <v>205.69</v>
      </c>
      <c r="H40">
        <v>125.93</v>
      </c>
      <c r="I40">
        <v>181.31</v>
      </c>
      <c r="J40">
        <v>420.97</v>
      </c>
      <c r="K40">
        <v>-4.2988999999999996E-3</v>
      </c>
      <c r="L40">
        <v>2.2848000000000001E-4</v>
      </c>
      <c r="M40">
        <v>5.4137999999999999E-2</v>
      </c>
      <c r="N40" t="s">
        <v>237</v>
      </c>
    </row>
    <row r="41" spans="1:14">
      <c r="A41">
        <v>335.06</v>
      </c>
      <c r="B41">
        <v>9</v>
      </c>
      <c r="C41">
        <v>1334.2</v>
      </c>
      <c r="D41">
        <v>7.4952999999999999E-4</v>
      </c>
      <c r="E41">
        <v>44.713999999999999</v>
      </c>
      <c r="F41">
        <v>44.829000000000001</v>
      </c>
      <c r="G41">
        <v>205.67</v>
      </c>
      <c r="H41">
        <v>125.92</v>
      </c>
      <c r="I41">
        <v>181.23</v>
      </c>
      <c r="J41">
        <v>421.61</v>
      </c>
      <c r="K41">
        <v>-4.4564000000000001E-3</v>
      </c>
      <c r="L41">
        <v>2.2876999999999999E-4</v>
      </c>
      <c r="M41">
        <v>5.4171999999999998E-2</v>
      </c>
      <c r="N41" t="s">
        <v>237</v>
      </c>
    </row>
    <row r="42" spans="1:14">
      <c r="A42">
        <v>335.06</v>
      </c>
      <c r="B42">
        <v>9.5</v>
      </c>
      <c r="C42">
        <v>1334.6</v>
      </c>
      <c r="D42">
        <v>7.4930000000000005E-4</v>
      </c>
      <c r="E42">
        <v>44.707999999999998</v>
      </c>
      <c r="F42">
        <v>44.83</v>
      </c>
      <c r="G42">
        <v>205.65</v>
      </c>
      <c r="H42">
        <v>125.91</v>
      </c>
      <c r="I42">
        <v>181.15</v>
      </c>
      <c r="J42">
        <v>422.26</v>
      </c>
      <c r="K42">
        <v>-4.6128000000000002E-3</v>
      </c>
      <c r="L42">
        <v>2.2905000000000001E-4</v>
      </c>
      <c r="M42">
        <v>5.4205999999999997E-2</v>
      </c>
      <c r="N42" t="s">
        <v>237</v>
      </c>
    </row>
    <row r="43" spans="1:14">
      <c r="A43">
        <v>335.06</v>
      </c>
      <c r="B43">
        <v>10</v>
      </c>
      <c r="C43">
        <v>1335</v>
      </c>
      <c r="D43">
        <v>7.4907999999999995E-4</v>
      </c>
      <c r="E43">
        <v>44.701999999999998</v>
      </c>
      <c r="F43">
        <v>44.83</v>
      </c>
      <c r="G43">
        <v>205.63</v>
      </c>
      <c r="H43">
        <v>125.9</v>
      </c>
      <c r="I43">
        <v>181.07</v>
      </c>
      <c r="J43">
        <v>422.9</v>
      </c>
      <c r="K43">
        <v>-4.7679999999999997E-3</v>
      </c>
      <c r="L43">
        <v>2.2934E-4</v>
      </c>
      <c r="M43">
        <v>5.4239999999999997E-2</v>
      </c>
      <c r="N43" t="s">
        <v>237</v>
      </c>
    </row>
    <row r="44" spans="1:14">
      <c r="A44">
        <v>376.95</v>
      </c>
      <c r="B44">
        <v>1</v>
      </c>
      <c r="C44">
        <v>5.5335999999999999</v>
      </c>
      <c r="D44">
        <v>0.18071000000000001</v>
      </c>
      <c r="E44">
        <v>67.387</v>
      </c>
      <c r="F44">
        <v>70.474999999999994</v>
      </c>
      <c r="G44">
        <v>295.44</v>
      </c>
      <c r="H44">
        <v>123.6</v>
      </c>
      <c r="I44">
        <v>132.44999999999999</v>
      </c>
      <c r="J44">
        <v>138.13</v>
      </c>
      <c r="K44">
        <v>1.0863</v>
      </c>
      <c r="L44">
        <v>1.4106E-5</v>
      </c>
      <c r="M44">
        <v>1.4687E-2</v>
      </c>
      <c r="N44" t="s">
        <v>238</v>
      </c>
    </row>
    <row r="45" spans="1:14">
      <c r="A45">
        <v>376.95</v>
      </c>
      <c r="B45">
        <v>1.5</v>
      </c>
      <c r="C45">
        <v>8.3630999999999993</v>
      </c>
      <c r="D45">
        <v>0.11957</v>
      </c>
      <c r="E45">
        <v>67.337000000000003</v>
      </c>
      <c r="F45">
        <v>70.403000000000006</v>
      </c>
      <c r="G45">
        <v>291.94</v>
      </c>
      <c r="H45">
        <v>123.69</v>
      </c>
      <c r="I45">
        <v>132.82</v>
      </c>
      <c r="J45">
        <v>137.22999999999999</v>
      </c>
      <c r="K45">
        <v>1.103</v>
      </c>
      <c r="L45">
        <v>1.4115E-5</v>
      </c>
      <c r="M45">
        <v>1.4706E-2</v>
      </c>
      <c r="N45" t="s">
        <v>238</v>
      </c>
    </row>
    <row r="46" spans="1:14">
      <c r="A46">
        <v>376.95</v>
      </c>
      <c r="B46">
        <v>2</v>
      </c>
      <c r="C46">
        <v>11.237</v>
      </c>
      <c r="D46">
        <v>8.8993000000000003E-2</v>
      </c>
      <c r="E46">
        <v>67.287000000000006</v>
      </c>
      <c r="F46">
        <v>70.328999999999994</v>
      </c>
      <c r="G46">
        <v>289.41000000000003</v>
      </c>
      <c r="H46">
        <v>123.79</v>
      </c>
      <c r="I46">
        <v>133.22</v>
      </c>
      <c r="J46">
        <v>136.30000000000001</v>
      </c>
      <c r="K46">
        <v>1.1203000000000001</v>
      </c>
      <c r="L46">
        <v>1.4127E-5</v>
      </c>
      <c r="M46">
        <v>1.4727000000000001E-2</v>
      </c>
      <c r="N46" t="s">
        <v>238</v>
      </c>
    </row>
    <row r="47" spans="1:14">
      <c r="A47">
        <v>376.95</v>
      </c>
      <c r="B47">
        <v>2.5</v>
      </c>
      <c r="C47">
        <v>14.157</v>
      </c>
      <c r="D47">
        <v>7.0637000000000005E-2</v>
      </c>
      <c r="E47">
        <v>67.234999999999999</v>
      </c>
      <c r="F47">
        <v>70.254000000000005</v>
      </c>
      <c r="G47">
        <v>287.41000000000003</v>
      </c>
      <c r="H47">
        <v>123.89</v>
      </c>
      <c r="I47">
        <v>133.65</v>
      </c>
      <c r="J47">
        <v>135.36000000000001</v>
      </c>
      <c r="K47">
        <v>1.1380999999999999</v>
      </c>
      <c r="L47">
        <v>1.4143E-5</v>
      </c>
      <c r="M47">
        <v>1.4749E-2</v>
      </c>
      <c r="N47" t="s">
        <v>238</v>
      </c>
    </row>
    <row r="48" spans="1:14">
      <c r="A48">
        <v>376.95</v>
      </c>
      <c r="B48">
        <v>3</v>
      </c>
      <c r="C48">
        <v>17.125</v>
      </c>
      <c r="D48">
        <v>5.8393E-2</v>
      </c>
      <c r="E48">
        <v>67.183000000000007</v>
      </c>
      <c r="F48">
        <v>70.177000000000007</v>
      </c>
      <c r="G48">
        <v>285.76</v>
      </c>
      <c r="H48">
        <v>124</v>
      </c>
      <c r="I48">
        <v>134.11000000000001</v>
      </c>
      <c r="J48">
        <v>134.4</v>
      </c>
      <c r="K48">
        <v>1.1566000000000001</v>
      </c>
      <c r="L48">
        <v>1.4161999999999999E-5</v>
      </c>
      <c r="M48">
        <v>1.4772E-2</v>
      </c>
      <c r="N48" t="s">
        <v>238</v>
      </c>
    </row>
    <row r="49" spans="1:14">
      <c r="A49">
        <v>376.95</v>
      </c>
      <c r="B49">
        <v>3.5</v>
      </c>
      <c r="C49">
        <v>20.145</v>
      </c>
      <c r="D49">
        <v>4.9639999999999997E-2</v>
      </c>
      <c r="E49">
        <v>67.129000000000005</v>
      </c>
      <c r="F49">
        <v>70.097999999999999</v>
      </c>
      <c r="G49">
        <v>284.33</v>
      </c>
      <c r="H49">
        <v>124.13</v>
      </c>
      <c r="I49">
        <v>134.61000000000001</v>
      </c>
      <c r="J49">
        <v>133.41999999999999</v>
      </c>
      <c r="K49">
        <v>1.1757</v>
      </c>
      <c r="L49">
        <v>1.4184E-5</v>
      </c>
      <c r="M49">
        <v>1.4798E-2</v>
      </c>
      <c r="N49" t="s">
        <v>238</v>
      </c>
    </row>
    <row r="50" spans="1:14">
      <c r="A50">
        <v>376.95</v>
      </c>
      <c r="B50">
        <v>4</v>
      </c>
      <c r="C50">
        <v>23.218</v>
      </c>
      <c r="D50">
        <v>4.3069999999999997E-2</v>
      </c>
      <c r="E50">
        <v>67.073999999999998</v>
      </c>
      <c r="F50">
        <v>70.018000000000001</v>
      </c>
      <c r="G50">
        <v>283.07</v>
      </c>
      <c r="H50">
        <v>124.26</v>
      </c>
      <c r="I50">
        <v>135.13999999999999</v>
      </c>
      <c r="J50">
        <v>132.43</v>
      </c>
      <c r="K50">
        <v>1.1956</v>
      </c>
      <c r="L50">
        <v>1.4209999999999999E-5</v>
      </c>
      <c r="M50">
        <v>1.4826000000000001E-2</v>
      </c>
      <c r="N50" t="s">
        <v>238</v>
      </c>
    </row>
    <row r="51" spans="1:14">
      <c r="A51">
        <v>376.95</v>
      </c>
      <c r="B51">
        <v>4.5</v>
      </c>
      <c r="C51">
        <v>26.347000000000001</v>
      </c>
      <c r="D51">
        <v>3.7955000000000003E-2</v>
      </c>
      <c r="E51">
        <v>67.018000000000001</v>
      </c>
      <c r="F51">
        <v>69.936999999999998</v>
      </c>
      <c r="G51">
        <v>281.94</v>
      </c>
      <c r="H51">
        <v>124.41</v>
      </c>
      <c r="I51">
        <v>135.71</v>
      </c>
      <c r="J51">
        <v>131.41</v>
      </c>
      <c r="K51">
        <v>1.2161999999999999</v>
      </c>
      <c r="L51">
        <v>1.4239E-5</v>
      </c>
      <c r="M51">
        <v>1.4855999999999999E-2</v>
      </c>
      <c r="N51" t="s">
        <v>238</v>
      </c>
    </row>
    <row r="52" spans="1:14">
      <c r="A52">
        <v>376.95</v>
      </c>
      <c r="B52">
        <v>5</v>
      </c>
      <c r="C52">
        <v>29.536000000000001</v>
      </c>
      <c r="D52">
        <v>3.3856999999999998E-2</v>
      </c>
      <c r="E52">
        <v>66.959999999999994</v>
      </c>
      <c r="F52">
        <v>69.852999999999994</v>
      </c>
      <c r="G52">
        <v>280.89999999999998</v>
      </c>
      <c r="H52">
        <v>124.57</v>
      </c>
      <c r="I52">
        <v>136.32</v>
      </c>
      <c r="J52">
        <v>130.37</v>
      </c>
      <c r="K52">
        <v>1.2376</v>
      </c>
      <c r="L52">
        <v>1.4272E-5</v>
      </c>
      <c r="M52">
        <v>1.4888E-2</v>
      </c>
      <c r="N52" t="s">
        <v>238</v>
      </c>
    </row>
    <row r="53" spans="1:14">
      <c r="A53">
        <v>376.95</v>
      </c>
      <c r="B53">
        <v>5.5</v>
      </c>
      <c r="C53">
        <v>32.786999999999999</v>
      </c>
      <c r="D53">
        <v>3.0499999999999999E-2</v>
      </c>
      <c r="E53">
        <v>66.900999999999996</v>
      </c>
      <c r="F53">
        <v>69.768000000000001</v>
      </c>
      <c r="G53">
        <v>279.95</v>
      </c>
      <c r="H53">
        <v>124.74</v>
      </c>
      <c r="I53">
        <v>136.97</v>
      </c>
      <c r="J53">
        <v>129.30000000000001</v>
      </c>
      <c r="K53">
        <v>1.2599</v>
      </c>
      <c r="L53">
        <v>1.4309E-5</v>
      </c>
      <c r="M53">
        <v>1.4922E-2</v>
      </c>
      <c r="N53" t="s">
        <v>238</v>
      </c>
    </row>
    <row r="54" spans="1:14">
      <c r="A54">
        <v>376.95</v>
      </c>
      <c r="B54">
        <v>6</v>
      </c>
      <c r="C54">
        <v>36.103999999999999</v>
      </c>
      <c r="D54">
        <v>2.7696999999999999E-2</v>
      </c>
      <c r="E54">
        <v>66.84</v>
      </c>
      <c r="F54">
        <v>69.680999999999997</v>
      </c>
      <c r="G54">
        <v>279.06</v>
      </c>
      <c r="H54">
        <v>124.92</v>
      </c>
      <c r="I54">
        <v>137.68</v>
      </c>
      <c r="J54">
        <v>128.22</v>
      </c>
      <c r="K54">
        <v>1.2830999999999999</v>
      </c>
      <c r="L54">
        <v>1.435E-5</v>
      </c>
      <c r="M54">
        <v>1.4959E-2</v>
      </c>
      <c r="N54" t="s">
        <v>238</v>
      </c>
    </row>
    <row r="55" spans="1:14">
      <c r="A55">
        <v>376.95</v>
      </c>
      <c r="B55">
        <v>6.5</v>
      </c>
      <c r="C55">
        <v>39.491999999999997</v>
      </c>
      <c r="D55">
        <v>2.5322000000000001E-2</v>
      </c>
      <c r="E55">
        <v>66.778000000000006</v>
      </c>
      <c r="F55">
        <v>69.590999999999994</v>
      </c>
      <c r="G55">
        <v>278.22000000000003</v>
      </c>
      <c r="H55">
        <v>125.12</v>
      </c>
      <c r="I55">
        <v>138.44</v>
      </c>
      <c r="J55">
        <v>127.1</v>
      </c>
      <c r="K55">
        <v>1.3072999999999999</v>
      </c>
      <c r="L55">
        <v>1.4396000000000001E-5</v>
      </c>
      <c r="M55">
        <v>1.4999E-2</v>
      </c>
      <c r="N55" t="s">
        <v>238</v>
      </c>
    </row>
    <row r="56" spans="1:14">
      <c r="A56">
        <v>376.95</v>
      </c>
      <c r="B56">
        <v>7</v>
      </c>
      <c r="C56">
        <v>42.954000000000001</v>
      </c>
      <c r="D56">
        <v>2.3279999999999999E-2</v>
      </c>
      <c r="E56">
        <v>66.713999999999999</v>
      </c>
      <c r="F56">
        <v>69.5</v>
      </c>
      <c r="G56">
        <v>277.43</v>
      </c>
      <c r="H56">
        <v>125.33</v>
      </c>
      <c r="I56">
        <v>139.26</v>
      </c>
      <c r="J56">
        <v>125.96</v>
      </c>
      <c r="K56">
        <v>1.3326</v>
      </c>
      <c r="L56">
        <v>1.4446E-5</v>
      </c>
      <c r="M56">
        <v>1.5042E-2</v>
      </c>
      <c r="N56" t="s">
        <v>238</v>
      </c>
    </row>
    <row r="57" spans="1:14">
      <c r="A57">
        <v>376.95</v>
      </c>
      <c r="B57">
        <v>7.5</v>
      </c>
      <c r="C57">
        <v>46.496000000000002</v>
      </c>
      <c r="D57">
        <v>2.1506999999999998E-2</v>
      </c>
      <c r="E57">
        <v>66.649000000000001</v>
      </c>
      <c r="F57">
        <v>69.406000000000006</v>
      </c>
      <c r="G57">
        <v>276.67</v>
      </c>
      <c r="H57">
        <v>125.56</v>
      </c>
      <c r="I57">
        <v>140.13999999999999</v>
      </c>
      <c r="J57">
        <v>124.8</v>
      </c>
      <c r="K57">
        <v>1.3591</v>
      </c>
      <c r="L57">
        <v>1.45E-5</v>
      </c>
      <c r="M57">
        <v>1.5089E-2</v>
      </c>
      <c r="N57" t="s">
        <v>238</v>
      </c>
    </row>
    <row r="58" spans="1:14">
      <c r="A58">
        <v>376.95</v>
      </c>
      <c r="B58">
        <v>8</v>
      </c>
      <c r="C58">
        <v>50.122999999999998</v>
      </c>
      <c r="D58">
        <v>1.9951E-2</v>
      </c>
      <c r="E58">
        <v>66.581000000000003</v>
      </c>
      <c r="F58">
        <v>69.308999999999997</v>
      </c>
      <c r="G58">
        <v>275.94</v>
      </c>
      <c r="H58">
        <v>125.81</v>
      </c>
      <c r="I58">
        <v>141.11000000000001</v>
      </c>
      <c r="J58">
        <v>123.6</v>
      </c>
      <c r="K58">
        <v>1.3868</v>
      </c>
      <c r="L58">
        <v>1.4559000000000001E-5</v>
      </c>
      <c r="M58">
        <v>1.5139E-2</v>
      </c>
      <c r="N58" t="s">
        <v>238</v>
      </c>
    </row>
    <row r="59" spans="1:14">
      <c r="A59">
        <v>376.95</v>
      </c>
      <c r="B59">
        <v>8.5</v>
      </c>
      <c r="C59">
        <v>53.841000000000001</v>
      </c>
      <c r="D59">
        <v>1.8572999999999999E-2</v>
      </c>
      <c r="E59">
        <v>66.512</v>
      </c>
      <c r="F59">
        <v>69.209999999999994</v>
      </c>
      <c r="G59">
        <v>275.24</v>
      </c>
      <c r="H59">
        <v>126.07</v>
      </c>
      <c r="I59">
        <v>142.15</v>
      </c>
      <c r="J59">
        <v>122.36</v>
      </c>
      <c r="K59">
        <v>1.4157999999999999</v>
      </c>
      <c r="L59">
        <v>1.4623E-5</v>
      </c>
      <c r="M59">
        <v>1.5193E-2</v>
      </c>
      <c r="N59" t="s">
        <v>238</v>
      </c>
    </row>
    <row r="60" spans="1:14">
      <c r="A60">
        <v>376.95</v>
      </c>
      <c r="B60">
        <v>9</v>
      </c>
      <c r="C60">
        <v>57.655999999999999</v>
      </c>
      <c r="D60">
        <v>1.7343999999999998E-2</v>
      </c>
      <c r="E60">
        <v>66.44</v>
      </c>
      <c r="F60">
        <v>69.108000000000004</v>
      </c>
      <c r="G60">
        <v>274.57</v>
      </c>
      <c r="H60">
        <v>126.35</v>
      </c>
      <c r="I60">
        <v>143.28</v>
      </c>
      <c r="J60">
        <v>121.1</v>
      </c>
      <c r="K60">
        <v>1.4463999999999999</v>
      </c>
      <c r="L60">
        <v>1.4693E-5</v>
      </c>
      <c r="M60">
        <v>1.5251000000000001E-2</v>
      </c>
      <c r="N60" t="s">
        <v>238</v>
      </c>
    </row>
    <row r="61" spans="1:14">
      <c r="A61">
        <v>376.95</v>
      </c>
      <c r="B61">
        <v>9.5</v>
      </c>
      <c r="C61">
        <v>61.576000000000001</v>
      </c>
      <c r="D61">
        <v>1.6240000000000001E-2</v>
      </c>
      <c r="E61">
        <v>66.366</v>
      </c>
      <c r="F61">
        <v>69.003</v>
      </c>
      <c r="G61">
        <v>273.91000000000003</v>
      </c>
      <c r="H61">
        <v>126.66</v>
      </c>
      <c r="I61">
        <v>144.52000000000001</v>
      </c>
      <c r="J61">
        <v>119.79</v>
      </c>
      <c r="K61">
        <v>1.4785999999999999</v>
      </c>
      <c r="L61">
        <v>1.4769E-5</v>
      </c>
      <c r="M61">
        <v>1.5313999999999999E-2</v>
      </c>
      <c r="N61" t="s">
        <v>238</v>
      </c>
    </row>
    <row r="62" spans="1:14">
      <c r="A62">
        <v>376.95</v>
      </c>
      <c r="B62">
        <v>10</v>
      </c>
      <c r="C62">
        <v>65.61</v>
      </c>
      <c r="D62">
        <v>1.5242E-2</v>
      </c>
      <c r="E62">
        <v>66.289000000000001</v>
      </c>
      <c r="F62">
        <v>68.894000000000005</v>
      </c>
      <c r="G62">
        <v>273.26</v>
      </c>
      <c r="H62">
        <v>126.98</v>
      </c>
      <c r="I62">
        <v>145.88</v>
      </c>
      <c r="J62">
        <v>118.45</v>
      </c>
      <c r="K62">
        <v>1.5125999999999999</v>
      </c>
      <c r="L62">
        <v>1.485E-5</v>
      </c>
      <c r="M62">
        <v>1.5383000000000001E-2</v>
      </c>
      <c r="N62" t="s">
        <v>238</v>
      </c>
    </row>
    <row r="63" spans="1:14">
      <c r="A63">
        <v>418.83</v>
      </c>
      <c r="B63">
        <v>1</v>
      </c>
      <c r="C63">
        <v>4.9592000000000001</v>
      </c>
      <c r="D63">
        <v>0.20164000000000001</v>
      </c>
      <c r="E63">
        <v>72.703000000000003</v>
      </c>
      <c r="F63">
        <v>76.149000000000001</v>
      </c>
      <c r="G63">
        <v>309.70999999999998</v>
      </c>
      <c r="H63">
        <v>129.68</v>
      </c>
      <c r="I63">
        <v>138.38999999999999</v>
      </c>
      <c r="J63">
        <v>145.93</v>
      </c>
      <c r="K63">
        <v>0.85573999999999995</v>
      </c>
      <c r="L63">
        <v>1.5392000000000001E-5</v>
      </c>
      <c r="M63">
        <v>1.6750000000000001E-2</v>
      </c>
      <c r="N63" t="s">
        <v>238</v>
      </c>
    </row>
    <row r="64" spans="1:14">
      <c r="A64">
        <v>418.83</v>
      </c>
      <c r="B64">
        <v>1.5</v>
      </c>
      <c r="C64">
        <v>7.4782000000000002</v>
      </c>
      <c r="D64">
        <v>0.13372000000000001</v>
      </c>
      <c r="E64">
        <v>72.662000000000006</v>
      </c>
      <c r="F64">
        <v>76.09</v>
      </c>
      <c r="G64">
        <v>306.24</v>
      </c>
      <c r="H64">
        <v>129.72999999999999</v>
      </c>
      <c r="I64">
        <v>138.65</v>
      </c>
      <c r="J64">
        <v>145.26</v>
      </c>
      <c r="K64">
        <v>0.86287999999999998</v>
      </c>
      <c r="L64">
        <v>1.5409000000000001E-5</v>
      </c>
      <c r="M64">
        <v>1.6775999999999999E-2</v>
      </c>
      <c r="N64" t="s">
        <v>238</v>
      </c>
    </row>
    <row r="65" spans="1:14">
      <c r="A65">
        <v>418.83</v>
      </c>
      <c r="B65">
        <v>2</v>
      </c>
      <c r="C65">
        <v>10.023999999999999</v>
      </c>
      <c r="D65">
        <v>9.9755999999999997E-2</v>
      </c>
      <c r="E65">
        <v>72.62</v>
      </c>
      <c r="F65">
        <v>76.03</v>
      </c>
      <c r="G65">
        <v>303.74</v>
      </c>
      <c r="H65">
        <v>129.79</v>
      </c>
      <c r="I65">
        <v>138.93</v>
      </c>
      <c r="J65">
        <v>144.59</v>
      </c>
      <c r="K65">
        <v>0.87017</v>
      </c>
      <c r="L65">
        <v>1.5427999999999999E-5</v>
      </c>
      <c r="M65">
        <v>1.6802000000000001E-2</v>
      </c>
      <c r="N65" t="s">
        <v>238</v>
      </c>
    </row>
    <row r="66" spans="1:14">
      <c r="A66">
        <v>418.83</v>
      </c>
      <c r="B66">
        <v>2.5</v>
      </c>
      <c r="C66">
        <v>12.599</v>
      </c>
      <c r="D66">
        <v>7.9374E-2</v>
      </c>
      <c r="E66">
        <v>72.576999999999998</v>
      </c>
      <c r="F66">
        <v>75.968999999999994</v>
      </c>
      <c r="G66">
        <v>301.79000000000002</v>
      </c>
      <c r="H66">
        <v>129.84</v>
      </c>
      <c r="I66">
        <v>139.21</v>
      </c>
      <c r="J66">
        <v>143.91</v>
      </c>
      <c r="K66">
        <v>0.87761</v>
      </c>
      <c r="L66">
        <v>1.5449000000000001E-5</v>
      </c>
      <c r="M66">
        <v>1.6830000000000001E-2</v>
      </c>
      <c r="N66" t="s">
        <v>238</v>
      </c>
    </row>
    <row r="67" spans="1:14">
      <c r="A67">
        <v>418.83</v>
      </c>
      <c r="B67">
        <v>3</v>
      </c>
      <c r="C67">
        <v>15.202</v>
      </c>
      <c r="D67">
        <v>6.5781999999999993E-2</v>
      </c>
      <c r="E67">
        <v>72.534999999999997</v>
      </c>
      <c r="F67">
        <v>75.908000000000001</v>
      </c>
      <c r="G67">
        <v>300.17</v>
      </c>
      <c r="H67">
        <v>129.9</v>
      </c>
      <c r="I67">
        <v>139.5</v>
      </c>
      <c r="J67">
        <v>143.22</v>
      </c>
      <c r="K67">
        <v>0.88519999999999999</v>
      </c>
      <c r="L67">
        <v>1.5472999999999999E-5</v>
      </c>
      <c r="M67">
        <v>1.6858999999999999E-2</v>
      </c>
      <c r="N67" t="s">
        <v>238</v>
      </c>
    </row>
    <row r="68" spans="1:14">
      <c r="A68">
        <v>418.83</v>
      </c>
      <c r="B68">
        <v>3.5</v>
      </c>
      <c r="C68">
        <v>17.834</v>
      </c>
      <c r="D68">
        <v>5.6071000000000003E-2</v>
      </c>
      <c r="E68">
        <v>72.491</v>
      </c>
      <c r="F68">
        <v>75.846000000000004</v>
      </c>
      <c r="G68">
        <v>298.77999999999997</v>
      </c>
      <c r="H68">
        <v>129.97</v>
      </c>
      <c r="I68">
        <v>139.81</v>
      </c>
      <c r="J68">
        <v>142.52000000000001</v>
      </c>
      <c r="K68">
        <v>0.89295000000000002</v>
      </c>
      <c r="L68">
        <v>1.5498E-5</v>
      </c>
      <c r="M68">
        <v>1.6888E-2</v>
      </c>
      <c r="N68" t="s">
        <v>238</v>
      </c>
    </row>
    <row r="69" spans="1:14">
      <c r="A69">
        <v>418.83</v>
      </c>
      <c r="B69">
        <v>4</v>
      </c>
      <c r="C69">
        <v>20.498000000000001</v>
      </c>
      <c r="D69">
        <v>4.8785000000000002E-2</v>
      </c>
      <c r="E69">
        <v>72.447000000000003</v>
      </c>
      <c r="F69">
        <v>75.783000000000001</v>
      </c>
      <c r="G69">
        <v>297.57</v>
      </c>
      <c r="H69">
        <v>130.03</v>
      </c>
      <c r="I69">
        <v>140.13</v>
      </c>
      <c r="J69">
        <v>141.82</v>
      </c>
      <c r="K69">
        <v>0.90085999999999999</v>
      </c>
      <c r="L69">
        <v>1.5526E-5</v>
      </c>
      <c r="M69">
        <v>1.6919E-2</v>
      </c>
      <c r="N69" t="s">
        <v>238</v>
      </c>
    </row>
    <row r="70" spans="1:14">
      <c r="A70">
        <v>418.83</v>
      </c>
      <c r="B70">
        <v>4.5</v>
      </c>
      <c r="C70">
        <v>23.193000000000001</v>
      </c>
      <c r="D70">
        <v>4.3117000000000003E-2</v>
      </c>
      <c r="E70">
        <v>72.403000000000006</v>
      </c>
      <c r="F70">
        <v>75.718999999999994</v>
      </c>
      <c r="G70">
        <v>296.48</v>
      </c>
      <c r="H70">
        <v>130.1</v>
      </c>
      <c r="I70">
        <v>140.46</v>
      </c>
      <c r="J70">
        <v>141.11000000000001</v>
      </c>
      <c r="K70">
        <v>0.90893000000000002</v>
      </c>
      <c r="L70">
        <v>1.5556000000000001E-5</v>
      </c>
      <c r="M70">
        <v>1.6951000000000001E-2</v>
      </c>
      <c r="N70" t="s">
        <v>238</v>
      </c>
    </row>
    <row r="71" spans="1:14">
      <c r="A71">
        <v>418.83</v>
      </c>
      <c r="B71">
        <v>5</v>
      </c>
      <c r="C71">
        <v>25.92</v>
      </c>
      <c r="D71">
        <v>3.8580000000000003E-2</v>
      </c>
      <c r="E71">
        <v>72.358000000000004</v>
      </c>
      <c r="F71">
        <v>75.655000000000001</v>
      </c>
      <c r="G71">
        <v>295.49</v>
      </c>
      <c r="H71">
        <v>130.18</v>
      </c>
      <c r="I71">
        <v>140.81</v>
      </c>
      <c r="J71">
        <v>140.38999999999999</v>
      </c>
      <c r="K71">
        <v>0.91718</v>
      </c>
      <c r="L71">
        <v>1.5588000000000001E-5</v>
      </c>
      <c r="M71">
        <v>1.6983000000000002E-2</v>
      </c>
      <c r="N71" t="s">
        <v>238</v>
      </c>
    </row>
    <row r="72" spans="1:14">
      <c r="A72">
        <v>418.83</v>
      </c>
      <c r="B72">
        <v>5.5</v>
      </c>
      <c r="C72">
        <v>28.681999999999999</v>
      </c>
      <c r="D72">
        <v>3.4866000000000001E-2</v>
      </c>
      <c r="E72">
        <v>72.313000000000002</v>
      </c>
      <c r="F72">
        <v>75.59</v>
      </c>
      <c r="G72">
        <v>294.58999999999997</v>
      </c>
      <c r="H72">
        <v>130.26</v>
      </c>
      <c r="I72">
        <v>141.16999999999999</v>
      </c>
      <c r="J72">
        <v>139.66</v>
      </c>
      <c r="K72">
        <v>0.92561000000000004</v>
      </c>
      <c r="L72">
        <v>1.5622999999999999E-5</v>
      </c>
      <c r="M72">
        <v>1.7017000000000001E-2</v>
      </c>
      <c r="N72" t="s">
        <v>238</v>
      </c>
    </row>
    <row r="73" spans="1:14">
      <c r="A73">
        <v>418.83</v>
      </c>
      <c r="B73">
        <v>6</v>
      </c>
      <c r="C73">
        <v>31.478000000000002</v>
      </c>
      <c r="D73">
        <v>3.1768999999999999E-2</v>
      </c>
      <c r="E73">
        <v>72.266000000000005</v>
      </c>
      <c r="F73">
        <v>75.524000000000001</v>
      </c>
      <c r="G73">
        <v>293.75</v>
      </c>
      <c r="H73">
        <v>130.34</v>
      </c>
      <c r="I73">
        <v>141.55000000000001</v>
      </c>
      <c r="J73">
        <v>138.91999999999999</v>
      </c>
      <c r="K73">
        <v>0.93422000000000005</v>
      </c>
      <c r="L73">
        <v>1.5659999999999999E-5</v>
      </c>
      <c r="M73">
        <v>1.7052000000000001E-2</v>
      </c>
      <c r="N73" t="s">
        <v>238</v>
      </c>
    </row>
    <row r="74" spans="1:14">
      <c r="A74">
        <v>418.83</v>
      </c>
      <c r="B74">
        <v>6.5</v>
      </c>
      <c r="C74">
        <v>34.308999999999997</v>
      </c>
      <c r="D74">
        <v>2.9146999999999999E-2</v>
      </c>
      <c r="E74">
        <v>72.22</v>
      </c>
      <c r="F74">
        <v>75.457999999999998</v>
      </c>
      <c r="G74">
        <v>292.97000000000003</v>
      </c>
      <c r="H74">
        <v>130.43</v>
      </c>
      <c r="I74">
        <v>141.94999999999999</v>
      </c>
      <c r="J74">
        <v>138.18</v>
      </c>
      <c r="K74">
        <v>0.94303000000000003</v>
      </c>
      <c r="L74">
        <v>1.5699999999999999E-5</v>
      </c>
      <c r="M74">
        <v>1.7087999999999999E-2</v>
      </c>
      <c r="N74" t="s">
        <v>238</v>
      </c>
    </row>
    <row r="75" spans="1:14">
      <c r="A75">
        <v>418.83</v>
      </c>
      <c r="B75">
        <v>7</v>
      </c>
      <c r="C75">
        <v>37.177999999999997</v>
      </c>
      <c r="D75">
        <v>2.6897999999999998E-2</v>
      </c>
      <c r="E75">
        <v>72.171999999999997</v>
      </c>
      <c r="F75">
        <v>75.391000000000005</v>
      </c>
      <c r="G75">
        <v>292.24</v>
      </c>
      <c r="H75">
        <v>130.52000000000001</v>
      </c>
      <c r="I75">
        <v>142.36000000000001</v>
      </c>
      <c r="J75">
        <v>137.41999999999999</v>
      </c>
      <c r="K75">
        <v>0.95203000000000004</v>
      </c>
      <c r="L75">
        <v>1.5743000000000002E-5</v>
      </c>
      <c r="M75">
        <v>1.7125999999999999E-2</v>
      </c>
      <c r="N75" t="s">
        <v>238</v>
      </c>
    </row>
    <row r="76" spans="1:14">
      <c r="A76">
        <v>418.83</v>
      </c>
      <c r="B76">
        <v>7.5</v>
      </c>
      <c r="C76">
        <v>40.085000000000001</v>
      </c>
      <c r="D76">
        <v>2.4947E-2</v>
      </c>
      <c r="E76">
        <v>72.123999999999995</v>
      </c>
      <c r="F76">
        <v>75.322000000000003</v>
      </c>
      <c r="G76">
        <v>291.55</v>
      </c>
      <c r="H76">
        <v>130.61000000000001</v>
      </c>
      <c r="I76">
        <v>142.79</v>
      </c>
      <c r="J76">
        <v>136.66</v>
      </c>
      <c r="K76">
        <v>0.96123999999999998</v>
      </c>
      <c r="L76">
        <v>1.5787E-5</v>
      </c>
      <c r="M76">
        <v>1.7165E-2</v>
      </c>
      <c r="N76" t="s">
        <v>238</v>
      </c>
    </row>
    <row r="77" spans="1:14">
      <c r="A77">
        <v>418.83</v>
      </c>
      <c r="B77">
        <v>8</v>
      </c>
      <c r="C77">
        <v>43.031999999999996</v>
      </c>
      <c r="D77">
        <v>2.3238000000000002E-2</v>
      </c>
      <c r="E77">
        <v>72.075999999999993</v>
      </c>
      <c r="F77">
        <v>75.253</v>
      </c>
      <c r="G77">
        <v>290.89999999999998</v>
      </c>
      <c r="H77">
        <v>130.71</v>
      </c>
      <c r="I77">
        <v>143.24</v>
      </c>
      <c r="J77">
        <v>135.88999999999999</v>
      </c>
      <c r="K77">
        <v>0.97065999999999997</v>
      </c>
      <c r="L77">
        <v>1.5835E-5</v>
      </c>
      <c r="M77">
        <v>1.7205000000000002E-2</v>
      </c>
      <c r="N77" t="s">
        <v>238</v>
      </c>
    </row>
    <row r="78" spans="1:14">
      <c r="A78">
        <v>418.83</v>
      </c>
      <c r="B78">
        <v>8.5</v>
      </c>
      <c r="C78">
        <v>46.02</v>
      </c>
      <c r="D78">
        <v>2.1728999999999998E-2</v>
      </c>
      <c r="E78">
        <v>72.025999999999996</v>
      </c>
      <c r="F78">
        <v>75.183000000000007</v>
      </c>
      <c r="G78">
        <v>290.27</v>
      </c>
      <c r="H78">
        <v>130.81</v>
      </c>
      <c r="I78">
        <v>143.71</v>
      </c>
      <c r="J78">
        <v>135.11000000000001</v>
      </c>
      <c r="K78">
        <v>0.98031000000000001</v>
      </c>
      <c r="L78">
        <v>1.5886E-5</v>
      </c>
      <c r="M78">
        <v>1.7246000000000001E-2</v>
      </c>
      <c r="N78" t="s">
        <v>238</v>
      </c>
    </row>
    <row r="79" spans="1:14">
      <c r="A79">
        <v>418.83</v>
      </c>
      <c r="B79">
        <v>9</v>
      </c>
      <c r="C79">
        <v>49.051000000000002</v>
      </c>
      <c r="D79">
        <v>2.0386999999999999E-2</v>
      </c>
      <c r="E79">
        <v>71.975999999999999</v>
      </c>
      <c r="F79">
        <v>75.111999999999995</v>
      </c>
      <c r="G79">
        <v>289.67</v>
      </c>
      <c r="H79">
        <v>130.91999999999999</v>
      </c>
      <c r="I79">
        <v>144.21</v>
      </c>
      <c r="J79">
        <v>134.32</v>
      </c>
      <c r="K79">
        <v>0.99017999999999995</v>
      </c>
      <c r="L79">
        <v>1.5939000000000001E-5</v>
      </c>
      <c r="M79">
        <v>1.729E-2</v>
      </c>
      <c r="N79" t="s">
        <v>238</v>
      </c>
    </row>
    <row r="80" spans="1:14">
      <c r="A80">
        <v>418.83</v>
      </c>
      <c r="B80">
        <v>9.5</v>
      </c>
      <c r="C80">
        <v>52.125999999999998</v>
      </c>
      <c r="D80">
        <v>1.9184E-2</v>
      </c>
      <c r="E80">
        <v>71.924999999999997</v>
      </c>
      <c r="F80">
        <v>75.040000000000006</v>
      </c>
      <c r="G80">
        <v>289.10000000000002</v>
      </c>
      <c r="H80">
        <v>131.04</v>
      </c>
      <c r="I80">
        <v>144.72</v>
      </c>
      <c r="J80">
        <v>133.52000000000001</v>
      </c>
      <c r="K80">
        <v>1.0003</v>
      </c>
      <c r="L80">
        <v>1.5994999999999998E-5</v>
      </c>
      <c r="M80">
        <v>1.7335E-2</v>
      </c>
      <c r="N80" t="s">
        <v>238</v>
      </c>
    </row>
    <row r="81" spans="1:14">
      <c r="A81">
        <v>418.83</v>
      </c>
      <c r="B81">
        <v>10</v>
      </c>
      <c r="C81">
        <v>55.247</v>
      </c>
      <c r="D81">
        <v>1.8100000000000002E-2</v>
      </c>
      <c r="E81">
        <v>71.873999999999995</v>
      </c>
      <c r="F81">
        <v>74.968000000000004</v>
      </c>
      <c r="G81">
        <v>288.54000000000002</v>
      </c>
      <c r="H81">
        <v>131.16</v>
      </c>
      <c r="I81">
        <v>145.27000000000001</v>
      </c>
      <c r="J81">
        <v>132.71</v>
      </c>
      <c r="K81">
        <v>1.0106999999999999</v>
      </c>
      <c r="L81">
        <v>1.6053999999999999E-5</v>
      </c>
      <c r="M81">
        <v>1.7381000000000001E-2</v>
      </c>
      <c r="N81" t="s">
        <v>238</v>
      </c>
    </row>
    <row r="82" spans="1:14">
      <c r="A82">
        <v>460.71</v>
      </c>
      <c r="B82">
        <v>1</v>
      </c>
      <c r="C82">
        <v>4.4954999999999998</v>
      </c>
      <c r="D82">
        <v>0.22245000000000001</v>
      </c>
      <c r="E82">
        <v>78.257000000000005</v>
      </c>
      <c r="F82">
        <v>82.058999999999997</v>
      </c>
      <c r="G82">
        <v>323.14999999999998</v>
      </c>
      <c r="H82">
        <v>135.08000000000001</v>
      </c>
      <c r="I82">
        <v>143.71</v>
      </c>
      <c r="J82">
        <v>153.26</v>
      </c>
      <c r="K82">
        <v>0.69510000000000005</v>
      </c>
      <c r="L82">
        <v>1.6616000000000002E-5</v>
      </c>
      <c r="M82">
        <v>1.8776999999999999E-2</v>
      </c>
      <c r="N82" t="s">
        <v>238</v>
      </c>
    </row>
    <row r="83" spans="1:14">
      <c r="A83">
        <v>460.71</v>
      </c>
      <c r="B83">
        <v>1.5</v>
      </c>
      <c r="C83">
        <v>6.7687999999999997</v>
      </c>
      <c r="D83">
        <v>0.14774000000000001</v>
      </c>
      <c r="E83">
        <v>78.221000000000004</v>
      </c>
      <c r="F83">
        <v>82.009</v>
      </c>
      <c r="G83">
        <v>319.7</v>
      </c>
      <c r="H83">
        <v>135.11000000000001</v>
      </c>
      <c r="I83">
        <v>143.9</v>
      </c>
      <c r="J83">
        <v>152.76</v>
      </c>
      <c r="K83">
        <v>0.69838</v>
      </c>
      <c r="L83">
        <v>1.6637999999999999E-5</v>
      </c>
      <c r="M83">
        <v>1.8808999999999999E-2</v>
      </c>
      <c r="N83" t="s">
        <v>238</v>
      </c>
    </row>
    <row r="84" spans="1:14">
      <c r="A84">
        <v>460.71</v>
      </c>
      <c r="B84">
        <v>2</v>
      </c>
      <c r="C84">
        <v>9.0595999999999997</v>
      </c>
      <c r="D84">
        <v>0.11038000000000001</v>
      </c>
      <c r="E84">
        <v>78.185000000000002</v>
      </c>
      <c r="F84">
        <v>81.959000000000003</v>
      </c>
      <c r="G84">
        <v>317.23</v>
      </c>
      <c r="H84">
        <v>135.15</v>
      </c>
      <c r="I84">
        <v>144.1</v>
      </c>
      <c r="J84">
        <v>152.26</v>
      </c>
      <c r="K84">
        <v>0.70169999999999999</v>
      </c>
      <c r="L84">
        <v>1.6660999999999999E-5</v>
      </c>
      <c r="M84">
        <v>1.8841E-2</v>
      </c>
      <c r="N84" t="s">
        <v>238</v>
      </c>
    </row>
    <row r="85" spans="1:14">
      <c r="A85">
        <v>460.71</v>
      </c>
      <c r="B85">
        <v>2.5</v>
      </c>
      <c r="C85">
        <v>11.368</v>
      </c>
      <c r="D85">
        <v>8.7965000000000002E-2</v>
      </c>
      <c r="E85">
        <v>78.149000000000001</v>
      </c>
      <c r="F85">
        <v>81.908000000000001</v>
      </c>
      <c r="G85">
        <v>315.3</v>
      </c>
      <c r="H85">
        <v>135.18</v>
      </c>
      <c r="I85">
        <v>144.31</v>
      </c>
      <c r="J85">
        <v>151.76</v>
      </c>
      <c r="K85">
        <v>0.70504999999999995</v>
      </c>
      <c r="L85">
        <v>1.6685E-5</v>
      </c>
      <c r="M85">
        <v>1.8873999999999998E-2</v>
      </c>
      <c r="N85" t="s">
        <v>238</v>
      </c>
    </row>
    <row r="86" spans="1:14">
      <c r="A86">
        <v>460.71</v>
      </c>
      <c r="B86">
        <v>3</v>
      </c>
      <c r="C86">
        <v>13.695</v>
      </c>
      <c r="D86">
        <v>7.3019000000000001E-2</v>
      </c>
      <c r="E86">
        <v>78.113</v>
      </c>
      <c r="F86">
        <v>81.856999999999999</v>
      </c>
      <c r="G86">
        <v>313.7</v>
      </c>
      <c r="H86">
        <v>135.22</v>
      </c>
      <c r="I86">
        <v>144.52000000000001</v>
      </c>
      <c r="J86">
        <v>151.25</v>
      </c>
      <c r="K86">
        <v>0.70843999999999996</v>
      </c>
      <c r="L86">
        <v>1.6711E-5</v>
      </c>
      <c r="M86">
        <v>1.8908000000000001E-2</v>
      </c>
      <c r="N86" t="s">
        <v>238</v>
      </c>
    </row>
    <row r="87" spans="1:14">
      <c r="A87">
        <v>460.71</v>
      </c>
      <c r="B87">
        <v>3.5</v>
      </c>
      <c r="C87">
        <v>16.04</v>
      </c>
      <c r="D87">
        <v>6.2343000000000003E-2</v>
      </c>
      <c r="E87">
        <v>78.075999999999993</v>
      </c>
      <c r="F87">
        <v>81.805999999999997</v>
      </c>
      <c r="G87">
        <v>312.33999999999997</v>
      </c>
      <c r="H87">
        <v>135.26</v>
      </c>
      <c r="I87">
        <v>144.72999999999999</v>
      </c>
      <c r="J87">
        <v>150.74</v>
      </c>
      <c r="K87">
        <v>0.71186000000000005</v>
      </c>
      <c r="L87">
        <v>1.6739E-5</v>
      </c>
      <c r="M87">
        <v>1.8941E-2</v>
      </c>
      <c r="N87" t="s">
        <v>238</v>
      </c>
    </row>
    <row r="88" spans="1:14">
      <c r="A88">
        <v>460.71</v>
      </c>
      <c r="B88">
        <v>4</v>
      </c>
      <c r="C88">
        <v>18.405000000000001</v>
      </c>
      <c r="D88">
        <v>5.4335000000000001E-2</v>
      </c>
      <c r="E88">
        <v>78.039000000000001</v>
      </c>
      <c r="F88">
        <v>81.754000000000005</v>
      </c>
      <c r="G88">
        <v>311.14999999999998</v>
      </c>
      <c r="H88">
        <v>135.29</v>
      </c>
      <c r="I88">
        <v>144.94999999999999</v>
      </c>
      <c r="J88">
        <v>150.22</v>
      </c>
      <c r="K88">
        <v>0.71533000000000002</v>
      </c>
      <c r="L88">
        <v>1.6769000000000002E-5</v>
      </c>
      <c r="M88">
        <v>1.8974999999999999E-2</v>
      </c>
      <c r="N88" t="s">
        <v>238</v>
      </c>
    </row>
    <row r="89" spans="1:14">
      <c r="A89">
        <v>460.71</v>
      </c>
      <c r="B89">
        <v>4.5</v>
      </c>
      <c r="C89">
        <v>20.788</v>
      </c>
      <c r="D89">
        <v>4.8105000000000002E-2</v>
      </c>
      <c r="E89">
        <v>78.001999999999995</v>
      </c>
      <c r="F89">
        <v>81.701999999999998</v>
      </c>
      <c r="G89">
        <v>310.08999999999997</v>
      </c>
      <c r="H89">
        <v>135.33000000000001</v>
      </c>
      <c r="I89">
        <v>145.18</v>
      </c>
      <c r="J89">
        <v>149.71</v>
      </c>
      <c r="K89">
        <v>0.71882999999999997</v>
      </c>
      <c r="L89">
        <v>1.6799999999999998E-5</v>
      </c>
      <c r="M89">
        <v>1.9009999999999999E-2</v>
      </c>
      <c r="N89" t="s">
        <v>238</v>
      </c>
    </row>
    <row r="90" spans="1:14">
      <c r="A90">
        <v>460.71</v>
      </c>
      <c r="B90">
        <v>5</v>
      </c>
      <c r="C90">
        <v>23.190999999999999</v>
      </c>
      <c r="D90">
        <v>4.3119999999999999E-2</v>
      </c>
      <c r="E90">
        <v>77.965000000000003</v>
      </c>
      <c r="F90">
        <v>81.650000000000006</v>
      </c>
      <c r="G90">
        <v>309.13</v>
      </c>
      <c r="H90">
        <v>135.37</v>
      </c>
      <c r="I90">
        <v>145.41</v>
      </c>
      <c r="J90">
        <v>149.19</v>
      </c>
      <c r="K90">
        <v>0.72236999999999996</v>
      </c>
      <c r="L90">
        <v>1.6832000000000001E-5</v>
      </c>
      <c r="M90">
        <v>1.9044999999999999E-2</v>
      </c>
      <c r="N90" t="s">
        <v>238</v>
      </c>
    </row>
    <row r="91" spans="1:14">
      <c r="A91">
        <v>460.71</v>
      </c>
      <c r="B91">
        <v>5.5</v>
      </c>
      <c r="C91">
        <v>25.614000000000001</v>
      </c>
      <c r="D91">
        <v>3.9040999999999999E-2</v>
      </c>
      <c r="E91">
        <v>77.927000000000007</v>
      </c>
      <c r="F91">
        <v>81.596999999999994</v>
      </c>
      <c r="G91">
        <v>308.26</v>
      </c>
      <c r="H91">
        <v>135.41999999999999</v>
      </c>
      <c r="I91">
        <v>145.65</v>
      </c>
      <c r="J91">
        <v>148.66</v>
      </c>
      <c r="K91">
        <v>0.72594000000000003</v>
      </c>
      <c r="L91">
        <v>1.6867E-5</v>
      </c>
      <c r="M91">
        <v>1.9081000000000001E-2</v>
      </c>
      <c r="N91" t="s">
        <v>238</v>
      </c>
    </row>
    <row r="92" spans="1:14">
      <c r="A92">
        <v>460.71</v>
      </c>
      <c r="B92">
        <v>6</v>
      </c>
      <c r="C92">
        <v>28.058</v>
      </c>
      <c r="D92">
        <v>3.5640999999999999E-2</v>
      </c>
      <c r="E92">
        <v>77.888999999999996</v>
      </c>
      <c r="F92">
        <v>81.543999999999997</v>
      </c>
      <c r="G92">
        <v>307.45</v>
      </c>
      <c r="H92">
        <v>135.46</v>
      </c>
      <c r="I92">
        <v>145.88999999999999</v>
      </c>
      <c r="J92">
        <v>148.13</v>
      </c>
      <c r="K92">
        <v>0.72955999999999999</v>
      </c>
      <c r="L92">
        <v>1.6903000000000001E-5</v>
      </c>
      <c r="M92">
        <v>1.9116999999999999E-2</v>
      </c>
      <c r="N92" t="s">
        <v>238</v>
      </c>
    </row>
    <row r="93" spans="1:14">
      <c r="A93">
        <v>460.71</v>
      </c>
      <c r="B93">
        <v>6.5</v>
      </c>
      <c r="C93">
        <v>30.521999999999998</v>
      </c>
      <c r="D93">
        <v>3.2763E-2</v>
      </c>
      <c r="E93">
        <v>77.850999999999999</v>
      </c>
      <c r="F93">
        <v>81.489999999999995</v>
      </c>
      <c r="G93">
        <v>306.7</v>
      </c>
      <c r="H93">
        <v>135.5</v>
      </c>
      <c r="I93">
        <v>146.13999999999999</v>
      </c>
      <c r="J93">
        <v>147.6</v>
      </c>
      <c r="K93">
        <v>0.73321999999999998</v>
      </c>
      <c r="L93">
        <v>1.694E-5</v>
      </c>
      <c r="M93">
        <v>1.9154000000000001E-2</v>
      </c>
      <c r="N93" t="s">
        <v>238</v>
      </c>
    </row>
    <row r="94" spans="1:14">
      <c r="A94">
        <v>460.71</v>
      </c>
      <c r="B94">
        <v>7</v>
      </c>
      <c r="C94">
        <v>33.008000000000003</v>
      </c>
      <c r="D94">
        <v>3.0294999999999999E-2</v>
      </c>
      <c r="E94">
        <v>77.811999999999998</v>
      </c>
      <c r="F94">
        <v>81.436999999999998</v>
      </c>
      <c r="G94">
        <v>306</v>
      </c>
      <c r="H94">
        <v>135.55000000000001</v>
      </c>
      <c r="I94">
        <v>146.4</v>
      </c>
      <c r="J94">
        <v>147.07</v>
      </c>
      <c r="K94">
        <v>0.73690999999999995</v>
      </c>
      <c r="L94">
        <v>1.698E-5</v>
      </c>
      <c r="M94">
        <v>1.9191E-2</v>
      </c>
      <c r="N94" t="s">
        <v>238</v>
      </c>
    </row>
    <row r="95" spans="1:14">
      <c r="A95">
        <v>460.71</v>
      </c>
      <c r="B95">
        <v>7.5</v>
      </c>
      <c r="C95">
        <v>35.515999999999998</v>
      </c>
      <c r="D95">
        <v>2.8156E-2</v>
      </c>
      <c r="E95">
        <v>77.772999999999996</v>
      </c>
      <c r="F95">
        <v>81.382999999999996</v>
      </c>
      <c r="G95">
        <v>305.33999999999997</v>
      </c>
      <c r="H95">
        <v>135.6</v>
      </c>
      <c r="I95">
        <v>146.66</v>
      </c>
      <c r="J95">
        <v>146.53</v>
      </c>
      <c r="K95">
        <v>0.74065000000000003</v>
      </c>
      <c r="L95">
        <v>1.7020999999999998E-5</v>
      </c>
      <c r="M95">
        <v>1.9229E-2</v>
      </c>
      <c r="N95" t="s">
        <v>238</v>
      </c>
    </row>
    <row r="96" spans="1:14">
      <c r="A96">
        <v>460.71</v>
      </c>
      <c r="B96">
        <v>8</v>
      </c>
      <c r="C96">
        <v>38.045999999999999</v>
      </c>
      <c r="D96">
        <v>2.6283999999999998E-2</v>
      </c>
      <c r="E96">
        <v>77.733999999999995</v>
      </c>
      <c r="F96">
        <v>81.328000000000003</v>
      </c>
      <c r="G96">
        <v>304.72000000000003</v>
      </c>
      <c r="H96">
        <v>135.63999999999999</v>
      </c>
      <c r="I96">
        <v>146.93</v>
      </c>
      <c r="J96">
        <v>145.99</v>
      </c>
      <c r="K96">
        <v>0.74441999999999997</v>
      </c>
      <c r="L96">
        <v>1.7064000000000001E-5</v>
      </c>
      <c r="M96">
        <v>1.9266999999999999E-2</v>
      </c>
      <c r="N96" t="s">
        <v>238</v>
      </c>
    </row>
    <row r="97" spans="1:14">
      <c r="A97">
        <v>460.71</v>
      </c>
      <c r="B97">
        <v>8.5</v>
      </c>
      <c r="C97">
        <v>40.597999999999999</v>
      </c>
      <c r="D97">
        <v>2.4632000000000001E-2</v>
      </c>
      <c r="E97">
        <v>77.694999999999993</v>
      </c>
      <c r="F97">
        <v>81.272999999999996</v>
      </c>
      <c r="G97">
        <v>304.13</v>
      </c>
      <c r="H97">
        <v>135.69</v>
      </c>
      <c r="I97">
        <v>147.21</v>
      </c>
      <c r="J97">
        <v>145.44999999999999</v>
      </c>
      <c r="K97">
        <v>0.74824000000000002</v>
      </c>
      <c r="L97">
        <v>1.7108999999999998E-5</v>
      </c>
      <c r="M97">
        <v>1.9306E-2</v>
      </c>
      <c r="N97" t="s">
        <v>238</v>
      </c>
    </row>
    <row r="98" spans="1:14">
      <c r="A98">
        <v>460.71</v>
      </c>
      <c r="B98">
        <v>9</v>
      </c>
      <c r="C98">
        <v>43.173999999999999</v>
      </c>
      <c r="D98">
        <v>2.3161999999999999E-2</v>
      </c>
      <c r="E98">
        <v>77.655000000000001</v>
      </c>
      <c r="F98">
        <v>81.218000000000004</v>
      </c>
      <c r="G98">
        <v>303.56</v>
      </c>
      <c r="H98">
        <v>135.74</v>
      </c>
      <c r="I98">
        <v>147.49</v>
      </c>
      <c r="J98">
        <v>144.9</v>
      </c>
      <c r="K98">
        <v>0.75209999999999999</v>
      </c>
      <c r="L98">
        <v>1.7155000000000001E-5</v>
      </c>
      <c r="M98">
        <v>1.9345999999999999E-2</v>
      </c>
      <c r="N98" t="s">
        <v>238</v>
      </c>
    </row>
    <row r="99" spans="1:14">
      <c r="A99">
        <v>460.71</v>
      </c>
      <c r="B99">
        <v>9.5</v>
      </c>
      <c r="C99">
        <v>45.773000000000003</v>
      </c>
      <c r="D99">
        <v>2.1846999999999998E-2</v>
      </c>
      <c r="E99">
        <v>77.614999999999995</v>
      </c>
      <c r="F99">
        <v>81.162000000000006</v>
      </c>
      <c r="G99">
        <v>303.02</v>
      </c>
      <c r="H99">
        <v>135.80000000000001</v>
      </c>
      <c r="I99">
        <v>147.79</v>
      </c>
      <c r="J99">
        <v>144.35</v>
      </c>
      <c r="K99">
        <v>0.75600000000000001</v>
      </c>
      <c r="L99">
        <v>1.7204E-5</v>
      </c>
      <c r="M99">
        <v>1.9386E-2</v>
      </c>
      <c r="N99" t="s">
        <v>238</v>
      </c>
    </row>
    <row r="100" spans="1:14">
      <c r="A100">
        <v>460.71</v>
      </c>
      <c r="B100">
        <v>10</v>
      </c>
      <c r="C100">
        <v>48.396999999999998</v>
      </c>
      <c r="D100">
        <v>2.0662E-2</v>
      </c>
      <c r="E100">
        <v>77.575000000000003</v>
      </c>
      <c r="F100">
        <v>81.105999999999995</v>
      </c>
      <c r="G100">
        <v>302.51</v>
      </c>
      <c r="H100">
        <v>135.85</v>
      </c>
      <c r="I100">
        <v>148.09</v>
      </c>
      <c r="J100">
        <v>143.80000000000001</v>
      </c>
      <c r="K100">
        <v>0.75995000000000001</v>
      </c>
      <c r="L100">
        <v>1.7254000000000001E-5</v>
      </c>
      <c r="M100">
        <v>1.9427E-2</v>
      </c>
      <c r="N100" t="s">
        <v>238</v>
      </c>
    </row>
    <row r="101" spans="1:14">
      <c r="A101">
        <v>502.6</v>
      </c>
      <c r="B101">
        <v>1</v>
      </c>
      <c r="C101">
        <v>4.1124999999999998</v>
      </c>
      <c r="D101">
        <v>0.24315999999999999</v>
      </c>
      <c r="E101">
        <v>84.022000000000006</v>
      </c>
      <c r="F101">
        <v>88.179000000000002</v>
      </c>
      <c r="G101">
        <v>335.86</v>
      </c>
      <c r="H101">
        <v>139.83000000000001</v>
      </c>
      <c r="I101">
        <v>148.4</v>
      </c>
      <c r="J101">
        <v>160.19999999999999</v>
      </c>
      <c r="K101">
        <v>0.57728999999999997</v>
      </c>
      <c r="L101">
        <v>1.7787000000000001E-5</v>
      </c>
      <c r="M101">
        <v>2.0756E-2</v>
      </c>
      <c r="N101" t="s">
        <v>238</v>
      </c>
    </row>
    <row r="102" spans="1:14">
      <c r="A102">
        <v>502.6</v>
      </c>
      <c r="B102">
        <v>1.5</v>
      </c>
      <c r="C102">
        <v>6.1856999999999998</v>
      </c>
      <c r="D102">
        <v>0.16166</v>
      </c>
      <c r="E102">
        <v>83.991</v>
      </c>
      <c r="F102">
        <v>88.135999999999996</v>
      </c>
      <c r="G102">
        <v>332.43</v>
      </c>
      <c r="H102">
        <v>139.85</v>
      </c>
      <c r="I102">
        <v>148.55000000000001</v>
      </c>
      <c r="J102">
        <v>159.83000000000001</v>
      </c>
      <c r="K102">
        <v>0.57886000000000004</v>
      </c>
      <c r="L102">
        <v>1.7810999999999999E-5</v>
      </c>
      <c r="M102">
        <v>2.0794E-2</v>
      </c>
      <c r="N102" t="s">
        <v>238</v>
      </c>
    </row>
    <row r="103" spans="1:14">
      <c r="A103">
        <v>502.6</v>
      </c>
      <c r="B103">
        <v>2</v>
      </c>
      <c r="C103">
        <v>8.2704000000000004</v>
      </c>
      <c r="D103">
        <v>0.12091</v>
      </c>
      <c r="E103">
        <v>83.959000000000003</v>
      </c>
      <c r="F103">
        <v>88.093000000000004</v>
      </c>
      <c r="G103">
        <v>329.97</v>
      </c>
      <c r="H103">
        <v>139.88</v>
      </c>
      <c r="I103">
        <v>148.69999999999999</v>
      </c>
      <c r="J103">
        <v>159.46</v>
      </c>
      <c r="K103">
        <v>0.58043</v>
      </c>
      <c r="L103">
        <v>1.7836999999999999E-5</v>
      </c>
      <c r="M103">
        <v>2.0830999999999999E-2</v>
      </c>
      <c r="N103" t="s">
        <v>238</v>
      </c>
    </row>
    <row r="104" spans="1:14">
      <c r="A104">
        <v>502.6</v>
      </c>
      <c r="B104">
        <v>2.5</v>
      </c>
      <c r="C104">
        <v>10.367000000000001</v>
      </c>
      <c r="D104">
        <v>9.6462000000000006E-2</v>
      </c>
      <c r="E104">
        <v>83.927999999999997</v>
      </c>
      <c r="F104">
        <v>88.049000000000007</v>
      </c>
      <c r="G104">
        <v>328.05</v>
      </c>
      <c r="H104">
        <v>139.9</v>
      </c>
      <c r="I104">
        <v>148.86000000000001</v>
      </c>
      <c r="J104">
        <v>159.08000000000001</v>
      </c>
      <c r="K104">
        <v>0.58201000000000003</v>
      </c>
      <c r="L104">
        <v>1.7863000000000002E-5</v>
      </c>
      <c r="M104">
        <v>2.0868999999999999E-2</v>
      </c>
      <c r="N104" t="s">
        <v>238</v>
      </c>
    </row>
    <row r="105" spans="1:14">
      <c r="A105">
        <v>502.6</v>
      </c>
      <c r="B105">
        <v>3</v>
      </c>
      <c r="C105">
        <v>12.475</v>
      </c>
      <c r="D105">
        <v>8.0159999999999995E-2</v>
      </c>
      <c r="E105">
        <v>83.896000000000001</v>
      </c>
      <c r="F105">
        <v>88.006</v>
      </c>
      <c r="G105">
        <v>326.47000000000003</v>
      </c>
      <c r="H105">
        <v>139.91999999999999</v>
      </c>
      <c r="I105">
        <v>149.02000000000001</v>
      </c>
      <c r="J105">
        <v>158.71</v>
      </c>
      <c r="K105">
        <v>0.58359000000000005</v>
      </c>
      <c r="L105">
        <v>1.7890999999999999E-5</v>
      </c>
      <c r="M105">
        <v>2.0906000000000001E-2</v>
      </c>
      <c r="N105" t="s">
        <v>238</v>
      </c>
    </row>
    <row r="106" spans="1:14">
      <c r="A106">
        <v>502.6</v>
      </c>
      <c r="B106">
        <v>3.5</v>
      </c>
      <c r="C106">
        <v>14.595000000000001</v>
      </c>
      <c r="D106">
        <v>6.8515999999999994E-2</v>
      </c>
      <c r="E106">
        <v>83.864000000000004</v>
      </c>
      <c r="F106">
        <v>87.962000000000003</v>
      </c>
      <c r="G106">
        <v>325.13</v>
      </c>
      <c r="H106">
        <v>139.94999999999999</v>
      </c>
      <c r="I106">
        <v>149.18</v>
      </c>
      <c r="J106">
        <v>158.33000000000001</v>
      </c>
      <c r="K106">
        <v>0.58518000000000003</v>
      </c>
      <c r="L106">
        <v>1.7920000000000001E-5</v>
      </c>
      <c r="M106">
        <v>2.0944000000000001E-2</v>
      </c>
      <c r="N106" t="s">
        <v>238</v>
      </c>
    </row>
    <row r="107" spans="1:14">
      <c r="A107">
        <v>502.6</v>
      </c>
      <c r="B107">
        <v>4</v>
      </c>
      <c r="C107">
        <v>16.727</v>
      </c>
      <c r="D107">
        <v>5.9782000000000002E-2</v>
      </c>
      <c r="E107">
        <v>83.831000000000003</v>
      </c>
      <c r="F107">
        <v>87.918999999999997</v>
      </c>
      <c r="G107">
        <v>323.95</v>
      </c>
      <c r="H107">
        <v>139.97</v>
      </c>
      <c r="I107">
        <v>149.34</v>
      </c>
      <c r="J107">
        <v>157.94999999999999</v>
      </c>
      <c r="K107">
        <v>0.58677999999999997</v>
      </c>
      <c r="L107">
        <v>1.7949999999999999E-5</v>
      </c>
      <c r="M107">
        <v>2.0982000000000001E-2</v>
      </c>
      <c r="N107" t="s">
        <v>238</v>
      </c>
    </row>
    <row r="108" spans="1:14">
      <c r="A108">
        <v>502.6</v>
      </c>
      <c r="B108">
        <v>4.5</v>
      </c>
      <c r="C108">
        <v>18.872</v>
      </c>
      <c r="D108">
        <v>5.2988E-2</v>
      </c>
      <c r="E108">
        <v>83.799000000000007</v>
      </c>
      <c r="F108">
        <v>87.875</v>
      </c>
      <c r="G108">
        <v>322.91000000000003</v>
      </c>
      <c r="H108">
        <v>140</v>
      </c>
      <c r="I108">
        <v>149.51</v>
      </c>
      <c r="J108">
        <v>157.57</v>
      </c>
      <c r="K108">
        <v>0.58838000000000001</v>
      </c>
      <c r="L108">
        <v>1.7982000000000002E-5</v>
      </c>
      <c r="M108">
        <v>2.1018999999999999E-2</v>
      </c>
      <c r="N108" t="s">
        <v>238</v>
      </c>
    </row>
    <row r="109" spans="1:14">
      <c r="A109">
        <v>502.6</v>
      </c>
      <c r="B109">
        <v>5</v>
      </c>
      <c r="C109">
        <v>21.029</v>
      </c>
      <c r="D109">
        <v>4.7552999999999998E-2</v>
      </c>
      <c r="E109">
        <v>83.766999999999996</v>
      </c>
      <c r="F109">
        <v>87.831000000000003</v>
      </c>
      <c r="G109">
        <v>321.97000000000003</v>
      </c>
      <c r="H109">
        <v>140.02000000000001</v>
      </c>
      <c r="I109">
        <v>149.68</v>
      </c>
      <c r="J109">
        <v>157.18</v>
      </c>
      <c r="K109">
        <v>0.58997999999999995</v>
      </c>
      <c r="L109">
        <v>1.8014999999999999E-5</v>
      </c>
      <c r="M109">
        <v>2.1056999999999999E-2</v>
      </c>
      <c r="N109" t="s">
        <v>238</v>
      </c>
    </row>
    <row r="110" spans="1:14">
      <c r="A110">
        <v>502.6</v>
      </c>
      <c r="B110">
        <v>5.5</v>
      </c>
      <c r="C110">
        <v>23.199000000000002</v>
      </c>
      <c r="D110">
        <v>4.3105999999999998E-2</v>
      </c>
      <c r="E110">
        <v>83.733999999999995</v>
      </c>
      <c r="F110">
        <v>87.786000000000001</v>
      </c>
      <c r="G110">
        <v>321.11</v>
      </c>
      <c r="H110">
        <v>140.04</v>
      </c>
      <c r="I110">
        <v>149.85</v>
      </c>
      <c r="J110">
        <v>156.80000000000001</v>
      </c>
      <c r="K110">
        <v>0.59158999999999995</v>
      </c>
      <c r="L110">
        <v>1.8048999999999999E-5</v>
      </c>
      <c r="M110">
        <v>2.1096E-2</v>
      </c>
      <c r="N110" t="s">
        <v>238</v>
      </c>
    </row>
    <row r="111" spans="1:14">
      <c r="A111">
        <v>502.6</v>
      </c>
      <c r="B111">
        <v>6</v>
      </c>
      <c r="C111">
        <v>25.381</v>
      </c>
      <c r="D111">
        <v>3.9399000000000003E-2</v>
      </c>
      <c r="E111">
        <v>83.701999999999998</v>
      </c>
      <c r="F111">
        <v>87.742000000000004</v>
      </c>
      <c r="G111">
        <v>320.32</v>
      </c>
      <c r="H111">
        <v>140.07</v>
      </c>
      <c r="I111">
        <v>150.03</v>
      </c>
      <c r="J111">
        <v>156.41999999999999</v>
      </c>
      <c r="K111">
        <v>0.59321000000000002</v>
      </c>
      <c r="L111">
        <v>1.8084000000000002E-5</v>
      </c>
      <c r="M111">
        <v>2.1134E-2</v>
      </c>
      <c r="N111" t="s">
        <v>238</v>
      </c>
    </row>
    <row r="112" spans="1:14">
      <c r="A112">
        <v>502.6</v>
      </c>
      <c r="B112">
        <v>6.5</v>
      </c>
      <c r="C112">
        <v>27.577000000000002</v>
      </c>
      <c r="D112">
        <v>3.6262000000000003E-2</v>
      </c>
      <c r="E112">
        <v>83.668999999999997</v>
      </c>
      <c r="F112">
        <v>87.697000000000003</v>
      </c>
      <c r="G112">
        <v>319.58999999999997</v>
      </c>
      <c r="H112">
        <v>140.1</v>
      </c>
      <c r="I112">
        <v>150.21</v>
      </c>
      <c r="J112">
        <v>156.03</v>
      </c>
      <c r="K112">
        <v>0.59482999999999997</v>
      </c>
      <c r="L112">
        <v>1.8119999999999999E-5</v>
      </c>
      <c r="M112">
        <v>2.1172E-2</v>
      </c>
      <c r="N112" t="s">
        <v>238</v>
      </c>
    </row>
    <row r="113" spans="1:14">
      <c r="A113">
        <v>502.6</v>
      </c>
      <c r="B113">
        <v>7</v>
      </c>
      <c r="C113">
        <v>29.785</v>
      </c>
      <c r="D113">
        <v>3.3572999999999999E-2</v>
      </c>
      <c r="E113">
        <v>83.635999999999996</v>
      </c>
      <c r="F113">
        <v>87.653000000000006</v>
      </c>
      <c r="G113">
        <v>318.91000000000003</v>
      </c>
      <c r="H113">
        <v>140.12</v>
      </c>
      <c r="I113">
        <v>150.38999999999999</v>
      </c>
      <c r="J113">
        <v>155.63999999999999</v>
      </c>
      <c r="K113">
        <v>0.59645000000000004</v>
      </c>
      <c r="L113">
        <v>1.8158000000000001E-5</v>
      </c>
      <c r="M113">
        <v>2.1211000000000001E-2</v>
      </c>
      <c r="N113" t="s">
        <v>238</v>
      </c>
    </row>
    <row r="114" spans="1:14">
      <c r="A114">
        <v>502.6</v>
      </c>
      <c r="B114">
        <v>7.5</v>
      </c>
      <c r="C114">
        <v>32.006999999999998</v>
      </c>
      <c r="D114">
        <v>3.1243E-2</v>
      </c>
      <c r="E114">
        <v>83.602999999999994</v>
      </c>
      <c r="F114">
        <v>87.608000000000004</v>
      </c>
      <c r="G114">
        <v>318.27</v>
      </c>
      <c r="H114">
        <v>140.15</v>
      </c>
      <c r="I114">
        <v>150.57</v>
      </c>
      <c r="J114">
        <v>155.25</v>
      </c>
      <c r="K114">
        <v>0.59807999999999995</v>
      </c>
      <c r="L114">
        <v>1.8196999999999999E-5</v>
      </c>
      <c r="M114">
        <v>2.1250000000000002E-2</v>
      </c>
      <c r="N114" t="s">
        <v>238</v>
      </c>
    </row>
    <row r="115" spans="1:14">
      <c r="A115">
        <v>502.6</v>
      </c>
      <c r="B115">
        <v>8</v>
      </c>
      <c r="C115">
        <v>34.243000000000002</v>
      </c>
      <c r="D115">
        <v>2.9203E-2</v>
      </c>
      <c r="E115">
        <v>83.569000000000003</v>
      </c>
      <c r="F115">
        <v>87.563000000000002</v>
      </c>
      <c r="G115">
        <v>317.67</v>
      </c>
      <c r="H115">
        <v>140.18</v>
      </c>
      <c r="I115">
        <v>150.76</v>
      </c>
      <c r="J115">
        <v>154.86000000000001</v>
      </c>
      <c r="K115">
        <v>0.59972000000000003</v>
      </c>
      <c r="L115">
        <v>1.8238000000000001E-5</v>
      </c>
      <c r="M115">
        <v>2.1288000000000001E-2</v>
      </c>
      <c r="N115" t="s">
        <v>238</v>
      </c>
    </row>
    <row r="116" spans="1:14">
      <c r="A116">
        <v>502.6</v>
      </c>
      <c r="B116">
        <v>8.5</v>
      </c>
      <c r="C116">
        <v>36.491999999999997</v>
      </c>
      <c r="D116">
        <v>2.7403E-2</v>
      </c>
      <c r="E116">
        <v>83.536000000000001</v>
      </c>
      <c r="F116">
        <v>87.516999999999996</v>
      </c>
      <c r="G116">
        <v>317.10000000000002</v>
      </c>
      <c r="H116">
        <v>140.19999999999999</v>
      </c>
      <c r="I116">
        <v>150.94999999999999</v>
      </c>
      <c r="J116">
        <v>154.47</v>
      </c>
      <c r="K116">
        <v>0.60136000000000001</v>
      </c>
      <c r="L116">
        <v>1.8280000000000001E-5</v>
      </c>
      <c r="M116">
        <v>2.1328E-2</v>
      </c>
      <c r="N116" t="s">
        <v>238</v>
      </c>
    </row>
    <row r="117" spans="1:14">
      <c r="A117">
        <v>502.6</v>
      </c>
      <c r="B117">
        <v>9</v>
      </c>
      <c r="C117">
        <v>38.755000000000003</v>
      </c>
      <c r="D117">
        <v>2.5803E-2</v>
      </c>
      <c r="E117">
        <v>83.503</v>
      </c>
      <c r="F117">
        <v>87.471999999999994</v>
      </c>
      <c r="G117">
        <v>316.55</v>
      </c>
      <c r="H117">
        <v>140.22999999999999</v>
      </c>
      <c r="I117">
        <v>151.13999999999999</v>
      </c>
      <c r="J117">
        <v>154.07</v>
      </c>
      <c r="K117">
        <v>0.60299999999999998</v>
      </c>
      <c r="L117">
        <v>1.8323000000000001E-5</v>
      </c>
      <c r="M117">
        <v>2.1367000000000001E-2</v>
      </c>
      <c r="N117" t="s">
        <v>238</v>
      </c>
    </row>
    <row r="118" spans="1:14">
      <c r="A118">
        <v>502.6</v>
      </c>
      <c r="B118">
        <v>9.5</v>
      </c>
      <c r="C118">
        <v>41.031999999999996</v>
      </c>
      <c r="D118">
        <v>2.4371E-2</v>
      </c>
      <c r="E118">
        <v>83.468999999999994</v>
      </c>
      <c r="F118">
        <v>87.426000000000002</v>
      </c>
      <c r="G118">
        <v>316.04000000000002</v>
      </c>
      <c r="H118">
        <v>140.26</v>
      </c>
      <c r="I118">
        <v>151.33000000000001</v>
      </c>
      <c r="J118">
        <v>153.68</v>
      </c>
      <c r="K118">
        <v>0.60465000000000002</v>
      </c>
      <c r="L118">
        <v>1.8366999999999999E-5</v>
      </c>
      <c r="M118">
        <v>2.1406000000000001E-2</v>
      </c>
      <c r="N118" t="s">
        <v>238</v>
      </c>
    </row>
    <row r="119" spans="1:14">
      <c r="A119">
        <v>502.6</v>
      </c>
      <c r="B119">
        <v>10</v>
      </c>
      <c r="C119">
        <v>43.323</v>
      </c>
      <c r="D119">
        <v>2.3081999999999998E-2</v>
      </c>
      <c r="E119">
        <v>83.435000000000002</v>
      </c>
      <c r="F119">
        <v>87.38</v>
      </c>
      <c r="G119">
        <v>315.54000000000002</v>
      </c>
      <c r="H119">
        <v>140.29</v>
      </c>
      <c r="I119">
        <v>151.53</v>
      </c>
      <c r="J119">
        <v>153.28</v>
      </c>
      <c r="K119">
        <v>0.60629999999999995</v>
      </c>
      <c r="L119">
        <v>1.8413000000000001E-5</v>
      </c>
      <c r="M119">
        <v>2.1446E-2</v>
      </c>
      <c r="N119" t="s">
        <v>238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2888D-AA9A-4DDF-B4B4-A1000A5D488E}">
  <dimension ref="A1:N119"/>
  <sheetViews>
    <sheetView workbookViewId="0"/>
  </sheetViews>
  <sheetFormatPr defaultRowHeight="15"/>
  <sheetData>
    <row r="1" spans="1:14">
      <c r="A1" t="s">
        <v>223</v>
      </c>
      <c r="B1" t="s">
        <v>224</v>
      </c>
      <c r="C1" t="s">
        <v>225</v>
      </c>
      <c r="D1" t="s">
        <v>226</v>
      </c>
      <c r="E1" t="s">
        <v>227</v>
      </c>
      <c r="F1" t="s">
        <v>228</v>
      </c>
      <c r="G1" t="s">
        <v>229</v>
      </c>
      <c r="H1" t="s">
        <v>230</v>
      </c>
      <c r="I1" t="s">
        <v>231</v>
      </c>
      <c r="J1" t="s">
        <v>232</v>
      </c>
      <c r="K1" t="s">
        <v>233</v>
      </c>
      <c r="L1" t="s">
        <v>234</v>
      </c>
      <c r="M1" t="s">
        <v>235</v>
      </c>
      <c r="N1" t="s">
        <v>236</v>
      </c>
    </row>
    <row r="2" spans="1:14">
      <c r="A2">
        <v>243.6</v>
      </c>
      <c r="B2">
        <v>1</v>
      </c>
      <c r="C2">
        <v>1689.8</v>
      </c>
      <c r="D2">
        <v>5.9177999999999998E-4</v>
      </c>
      <c r="E2">
        <v>32.572000000000003</v>
      </c>
      <c r="F2">
        <v>32.584000000000003</v>
      </c>
      <c r="G2">
        <v>168.39</v>
      </c>
      <c r="H2">
        <v>117.27</v>
      </c>
      <c r="I2">
        <v>163.98</v>
      </c>
      <c r="J2">
        <v>885.91</v>
      </c>
      <c r="K2">
        <v>-4.5377000000000001E-2</v>
      </c>
      <c r="L2">
        <v>1.5635E-3</v>
      </c>
      <c r="M2">
        <v>8.4145999999999999E-2</v>
      </c>
      <c r="N2" t="s">
        <v>237</v>
      </c>
    </row>
    <row r="3" spans="1:14">
      <c r="A3">
        <v>243.6</v>
      </c>
      <c r="B3">
        <v>1.5</v>
      </c>
      <c r="C3">
        <v>1689.9</v>
      </c>
      <c r="D3">
        <v>5.9175000000000005E-4</v>
      </c>
      <c r="E3">
        <v>32.570999999999998</v>
      </c>
      <c r="F3">
        <v>32.587000000000003</v>
      </c>
      <c r="G3">
        <v>168.38</v>
      </c>
      <c r="H3">
        <v>117.27</v>
      </c>
      <c r="I3">
        <v>163.97</v>
      </c>
      <c r="J3">
        <v>886.12</v>
      </c>
      <c r="K3">
        <v>-4.5384000000000001E-2</v>
      </c>
      <c r="L3">
        <v>1.5646E-3</v>
      </c>
      <c r="M3">
        <v>8.4159999999999999E-2</v>
      </c>
      <c r="N3" t="s">
        <v>237</v>
      </c>
    </row>
    <row r="4" spans="1:14">
      <c r="A4">
        <v>243.6</v>
      </c>
      <c r="B4">
        <v>2</v>
      </c>
      <c r="C4">
        <v>1690</v>
      </c>
      <c r="D4">
        <v>5.9170999999999996E-4</v>
      </c>
      <c r="E4">
        <v>32.569000000000003</v>
      </c>
      <c r="F4">
        <v>32.591000000000001</v>
      </c>
      <c r="G4">
        <v>168.37</v>
      </c>
      <c r="H4">
        <v>117.27</v>
      </c>
      <c r="I4">
        <v>163.97</v>
      </c>
      <c r="J4">
        <v>886.33</v>
      </c>
      <c r="K4">
        <v>-4.5391000000000001E-2</v>
      </c>
      <c r="L4">
        <v>1.5656999999999999E-3</v>
      </c>
      <c r="M4">
        <v>8.4172999999999998E-2</v>
      </c>
      <c r="N4" t="s">
        <v>237</v>
      </c>
    </row>
    <row r="5" spans="1:14">
      <c r="A5">
        <v>243.6</v>
      </c>
      <c r="B5">
        <v>2.5</v>
      </c>
      <c r="C5">
        <v>1690.1</v>
      </c>
      <c r="D5">
        <v>5.9168000000000003E-4</v>
      </c>
      <c r="E5">
        <v>32.567</v>
      </c>
      <c r="F5">
        <v>32.594999999999999</v>
      </c>
      <c r="G5">
        <v>168.37</v>
      </c>
      <c r="H5">
        <v>117.27</v>
      </c>
      <c r="I5">
        <v>163.96</v>
      </c>
      <c r="J5">
        <v>886.54</v>
      </c>
      <c r="K5">
        <v>-4.5397E-2</v>
      </c>
      <c r="L5">
        <v>1.5667000000000001E-3</v>
      </c>
      <c r="M5">
        <v>8.4186999999999998E-2</v>
      </c>
      <c r="N5" t="s">
        <v>237</v>
      </c>
    </row>
    <row r="6" spans="1:14">
      <c r="A6">
        <v>243.6</v>
      </c>
      <c r="B6">
        <v>3</v>
      </c>
      <c r="C6">
        <v>1690.2</v>
      </c>
      <c r="D6">
        <v>5.9164999999999999E-4</v>
      </c>
      <c r="E6">
        <v>32.564999999999998</v>
      </c>
      <c r="F6">
        <v>32.597999999999999</v>
      </c>
      <c r="G6">
        <v>168.36</v>
      </c>
      <c r="H6">
        <v>117.28</v>
      </c>
      <c r="I6">
        <v>163.96</v>
      </c>
      <c r="J6">
        <v>886.75</v>
      </c>
      <c r="K6">
        <v>-4.5404E-2</v>
      </c>
      <c r="L6">
        <v>1.5678000000000001E-3</v>
      </c>
      <c r="M6">
        <v>8.4199999999999997E-2</v>
      </c>
      <c r="N6" t="s">
        <v>237</v>
      </c>
    </row>
    <row r="7" spans="1:14">
      <c r="A7">
        <v>243.6</v>
      </c>
      <c r="B7">
        <v>3.5</v>
      </c>
      <c r="C7">
        <v>1690.3</v>
      </c>
      <c r="D7">
        <v>5.9161999999999995E-4</v>
      </c>
      <c r="E7">
        <v>32.563000000000002</v>
      </c>
      <c r="F7">
        <v>32.601999999999997</v>
      </c>
      <c r="G7">
        <v>168.35</v>
      </c>
      <c r="H7">
        <v>117.28</v>
      </c>
      <c r="I7">
        <v>163.95</v>
      </c>
      <c r="J7">
        <v>886.96</v>
      </c>
      <c r="K7">
        <v>-4.5411E-2</v>
      </c>
      <c r="L7">
        <v>1.5688E-3</v>
      </c>
      <c r="M7">
        <v>8.4213999999999997E-2</v>
      </c>
      <c r="N7" t="s">
        <v>237</v>
      </c>
    </row>
    <row r="8" spans="1:14">
      <c r="A8">
        <v>243.6</v>
      </c>
      <c r="B8">
        <v>4</v>
      </c>
      <c r="C8">
        <v>1690.4</v>
      </c>
      <c r="D8">
        <v>5.9159000000000002E-4</v>
      </c>
      <c r="E8">
        <v>32.561</v>
      </c>
      <c r="F8">
        <v>32.606000000000002</v>
      </c>
      <c r="G8">
        <v>168.34</v>
      </c>
      <c r="H8">
        <v>117.28</v>
      </c>
      <c r="I8">
        <v>163.95</v>
      </c>
      <c r="J8">
        <v>887.17</v>
      </c>
      <c r="K8">
        <v>-4.5416999999999999E-2</v>
      </c>
      <c r="L8">
        <v>1.5698999999999999E-3</v>
      </c>
      <c r="M8">
        <v>8.4226999999999996E-2</v>
      </c>
      <c r="N8" t="s">
        <v>237</v>
      </c>
    </row>
    <row r="9" spans="1:14">
      <c r="A9">
        <v>243.6</v>
      </c>
      <c r="B9">
        <v>4.5</v>
      </c>
      <c r="C9">
        <v>1690.4</v>
      </c>
      <c r="D9">
        <v>5.9155999999999998E-4</v>
      </c>
      <c r="E9">
        <v>32.56</v>
      </c>
      <c r="F9">
        <v>32.61</v>
      </c>
      <c r="G9">
        <v>168.34</v>
      </c>
      <c r="H9">
        <v>117.28</v>
      </c>
      <c r="I9">
        <v>163.94</v>
      </c>
      <c r="J9">
        <v>887.38</v>
      </c>
      <c r="K9">
        <v>-4.5423999999999999E-2</v>
      </c>
      <c r="L9">
        <v>1.5709999999999999E-3</v>
      </c>
      <c r="M9">
        <v>8.4240999999999996E-2</v>
      </c>
      <c r="N9" t="s">
        <v>237</v>
      </c>
    </row>
    <row r="10" spans="1:14">
      <c r="A10">
        <v>243.6</v>
      </c>
      <c r="B10">
        <v>5</v>
      </c>
      <c r="C10">
        <v>1690.5</v>
      </c>
      <c r="D10">
        <v>5.9153000000000005E-4</v>
      </c>
      <c r="E10">
        <v>32.558</v>
      </c>
      <c r="F10">
        <v>32.613</v>
      </c>
      <c r="G10">
        <v>168.33</v>
      </c>
      <c r="H10">
        <v>117.28</v>
      </c>
      <c r="I10">
        <v>163.94</v>
      </c>
      <c r="J10">
        <v>887.59</v>
      </c>
      <c r="K10">
        <v>-4.5430999999999999E-2</v>
      </c>
      <c r="L10">
        <v>1.572E-3</v>
      </c>
      <c r="M10">
        <v>8.4253999999999996E-2</v>
      </c>
      <c r="N10" t="s">
        <v>237</v>
      </c>
    </row>
    <row r="11" spans="1:14">
      <c r="A11">
        <v>243.6</v>
      </c>
      <c r="B11">
        <v>5.5</v>
      </c>
      <c r="C11">
        <v>1690.6</v>
      </c>
      <c r="D11">
        <v>5.9150000000000001E-4</v>
      </c>
      <c r="E11">
        <v>32.555999999999997</v>
      </c>
      <c r="F11">
        <v>32.616999999999997</v>
      </c>
      <c r="G11">
        <v>168.32</v>
      </c>
      <c r="H11">
        <v>117.29</v>
      </c>
      <c r="I11">
        <v>163.93</v>
      </c>
      <c r="J11">
        <v>887.8</v>
      </c>
      <c r="K11">
        <v>-4.5436999999999998E-2</v>
      </c>
      <c r="L11">
        <v>1.5731E-3</v>
      </c>
      <c r="M11">
        <v>8.4267999999999996E-2</v>
      </c>
      <c r="N11" t="s">
        <v>237</v>
      </c>
    </row>
    <row r="12" spans="1:14">
      <c r="A12">
        <v>243.6</v>
      </c>
      <c r="B12">
        <v>6</v>
      </c>
      <c r="C12">
        <v>1690.7</v>
      </c>
      <c r="D12">
        <v>5.9146999999999997E-4</v>
      </c>
      <c r="E12">
        <v>32.554000000000002</v>
      </c>
      <c r="F12">
        <v>32.621000000000002</v>
      </c>
      <c r="G12">
        <v>168.32</v>
      </c>
      <c r="H12">
        <v>117.29</v>
      </c>
      <c r="I12">
        <v>163.93</v>
      </c>
      <c r="J12">
        <v>888.01</v>
      </c>
      <c r="K12">
        <v>-4.5443999999999998E-2</v>
      </c>
      <c r="L12">
        <v>1.5742E-3</v>
      </c>
      <c r="M12">
        <v>8.4280999999999995E-2</v>
      </c>
      <c r="N12" t="s">
        <v>237</v>
      </c>
    </row>
    <row r="13" spans="1:14">
      <c r="A13">
        <v>243.6</v>
      </c>
      <c r="B13">
        <v>6.5</v>
      </c>
      <c r="C13">
        <v>1690.8</v>
      </c>
      <c r="D13">
        <v>5.9142999999999999E-4</v>
      </c>
      <c r="E13">
        <v>32.552</v>
      </c>
      <c r="F13">
        <v>32.624000000000002</v>
      </c>
      <c r="G13">
        <v>168.31</v>
      </c>
      <c r="H13">
        <v>117.29</v>
      </c>
      <c r="I13">
        <v>163.92</v>
      </c>
      <c r="J13">
        <v>888.22</v>
      </c>
      <c r="K13">
        <v>-4.5450999999999998E-2</v>
      </c>
      <c r="L13">
        <v>1.5751999999999999E-3</v>
      </c>
      <c r="M13">
        <v>8.4293999999999994E-2</v>
      </c>
      <c r="N13" t="s">
        <v>237</v>
      </c>
    </row>
    <row r="14" spans="1:14">
      <c r="A14">
        <v>243.6</v>
      </c>
      <c r="B14">
        <v>7</v>
      </c>
      <c r="C14">
        <v>1690.9</v>
      </c>
      <c r="D14">
        <v>5.9139999999999996E-4</v>
      </c>
      <c r="E14">
        <v>32.551000000000002</v>
      </c>
      <c r="F14">
        <v>32.628</v>
      </c>
      <c r="G14">
        <v>168.3</v>
      </c>
      <c r="H14">
        <v>117.29</v>
      </c>
      <c r="I14">
        <v>163.92</v>
      </c>
      <c r="J14">
        <v>888.43</v>
      </c>
      <c r="K14">
        <v>-4.5456999999999997E-2</v>
      </c>
      <c r="L14">
        <v>1.5763000000000001E-3</v>
      </c>
      <c r="M14">
        <v>8.4307999999999994E-2</v>
      </c>
      <c r="N14" t="s">
        <v>237</v>
      </c>
    </row>
    <row r="15" spans="1:14">
      <c r="A15">
        <v>243.6</v>
      </c>
      <c r="B15">
        <v>7.5</v>
      </c>
      <c r="C15">
        <v>1691</v>
      </c>
      <c r="D15">
        <v>5.9137000000000002E-4</v>
      </c>
      <c r="E15">
        <v>32.548999999999999</v>
      </c>
      <c r="F15">
        <v>32.631999999999998</v>
      </c>
      <c r="G15">
        <v>168.29</v>
      </c>
      <c r="H15">
        <v>117.29</v>
      </c>
      <c r="I15">
        <v>163.91</v>
      </c>
      <c r="J15">
        <v>888.63</v>
      </c>
      <c r="K15">
        <v>-4.5463999999999997E-2</v>
      </c>
      <c r="L15">
        <v>1.5774000000000001E-3</v>
      </c>
      <c r="M15">
        <v>8.4320999999999993E-2</v>
      </c>
      <c r="N15" t="s">
        <v>237</v>
      </c>
    </row>
    <row r="16" spans="1:14">
      <c r="A16">
        <v>243.6</v>
      </c>
      <c r="B16">
        <v>8</v>
      </c>
      <c r="C16">
        <v>1691.1</v>
      </c>
      <c r="D16">
        <v>5.9133999999999999E-4</v>
      </c>
      <c r="E16">
        <v>32.546999999999997</v>
      </c>
      <c r="F16">
        <v>32.636000000000003</v>
      </c>
      <c r="G16">
        <v>168.29</v>
      </c>
      <c r="H16">
        <v>117.3</v>
      </c>
      <c r="I16">
        <v>163.9</v>
      </c>
      <c r="J16">
        <v>888.84</v>
      </c>
      <c r="K16">
        <v>-4.5469999999999997E-2</v>
      </c>
      <c r="L16">
        <v>1.5784E-3</v>
      </c>
      <c r="M16">
        <v>8.4334999999999993E-2</v>
      </c>
      <c r="N16" t="s">
        <v>237</v>
      </c>
    </row>
    <row r="17" spans="1:14">
      <c r="A17">
        <v>243.6</v>
      </c>
      <c r="B17">
        <v>8.5</v>
      </c>
      <c r="C17">
        <v>1691.2</v>
      </c>
      <c r="D17">
        <v>5.9130999999999995E-4</v>
      </c>
      <c r="E17">
        <v>32.545000000000002</v>
      </c>
      <c r="F17">
        <v>32.639000000000003</v>
      </c>
      <c r="G17">
        <v>168.28</v>
      </c>
      <c r="H17">
        <v>117.3</v>
      </c>
      <c r="I17">
        <v>163.9</v>
      </c>
      <c r="J17">
        <v>889.05</v>
      </c>
      <c r="K17">
        <v>-4.5476999999999997E-2</v>
      </c>
      <c r="L17">
        <v>1.5795E-3</v>
      </c>
      <c r="M17">
        <v>8.4348000000000006E-2</v>
      </c>
      <c r="N17" t="s">
        <v>237</v>
      </c>
    </row>
    <row r="18" spans="1:14">
      <c r="A18">
        <v>243.6</v>
      </c>
      <c r="B18">
        <v>9</v>
      </c>
      <c r="C18">
        <v>1691.2</v>
      </c>
      <c r="D18">
        <v>5.9128000000000002E-4</v>
      </c>
      <c r="E18">
        <v>32.542999999999999</v>
      </c>
      <c r="F18">
        <v>32.643000000000001</v>
      </c>
      <c r="G18">
        <v>168.27</v>
      </c>
      <c r="H18">
        <v>117.3</v>
      </c>
      <c r="I18">
        <v>163.89</v>
      </c>
      <c r="J18">
        <v>889.26</v>
      </c>
      <c r="K18">
        <v>-4.5483999999999997E-2</v>
      </c>
      <c r="L18">
        <v>1.5805999999999999E-3</v>
      </c>
      <c r="M18">
        <v>8.4362000000000006E-2</v>
      </c>
      <c r="N18" t="s">
        <v>237</v>
      </c>
    </row>
    <row r="19" spans="1:14">
      <c r="A19">
        <v>243.6</v>
      </c>
      <c r="B19">
        <v>9.5</v>
      </c>
      <c r="C19">
        <v>1691.3</v>
      </c>
      <c r="D19">
        <v>5.9124999999999998E-4</v>
      </c>
      <c r="E19">
        <v>32.542000000000002</v>
      </c>
      <c r="F19">
        <v>32.646999999999998</v>
      </c>
      <c r="G19">
        <v>168.26</v>
      </c>
      <c r="H19">
        <v>117.3</v>
      </c>
      <c r="I19">
        <v>163.89</v>
      </c>
      <c r="J19">
        <v>889.47</v>
      </c>
      <c r="K19">
        <v>-4.5490000000000003E-2</v>
      </c>
      <c r="L19">
        <v>1.5816999999999999E-3</v>
      </c>
      <c r="M19">
        <v>8.4375000000000006E-2</v>
      </c>
      <c r="N19" t="s">
        <v>237</v>
      </c>
    </row>
    <row r="20" spans="1:14">
      <c r="A20">
        <v>243.6</v>
      </c>
      <c r="B20">
        <v>10</v>
      </c>
      <c r="C20">
        <v>1691.4</v>
      </c>
      <c r="D20">
        <v>5.9122000000000005E-4</v>
      </c>
      <c r="E20">
        <v>32.54</v>
      </c>
      <c r="F20">
        <v>32.651000000000003</v>
      </c>
      <c r="G20">
        <v>168.26</v>
      </c>
      <c r="H20">
        <v>117.3</v>
      </c>
      <c r="I20">
        <v>163.88</v>
      </c>
      <c r="J20">
        <v>889.67</v>
      </c>
      <c r="K20">
        <v>-4.5497000000000003E-2</v>
      </c>
      <c r="L20">
        <v>1.5827E-3</v>
      </c>
      <c r="M20">
        <v>8.4389000000000006E-2</v>
      </c>
      <c r="N20" t="s">
        <v>237</v>
      </c>
    </row>
    <row r="21" spans="1:14">
      <c r="A21">
        <v>292.33</v>
      </c>
      <c r="B21">
        <v>1</v>
      </c>
      <c r="C21">
        <v>1577.1</v>
      </c>
      <c r="D21">
        <v>6.3409000000000002E-4</v>
      </c>
      <c r="E21">
        <v>40.716999999999999</v>
      </c>
      <c r="F21">
        <v>40.728000000000002</v>
      </c>
      <c r="G21">
        <v>198.85</v>
      </c>
      <c r="H21">
        <v>124.49</v>
      </c>
      <c r="I21">
        <v>170.95</v>
      </c>
      <c r="J21">
        <v>718.66</v>
      </c>
      <c r="K21">
        <v>-3.8995000000000002E-2</v>
      </c>
      <c r="L21">
        <v>7.0370999999999997E-4</v>
      </c>
      <c r="M21">
        <v>7.3544999999999999E-2</v>
      </c>
      <c r="N21" t="s">
        <v>237</v>
      </c>
    </row>
    <row r="22" spans="1:14">
      <c r="A22">
        <v>292.33</v>
      </c>
      <c r="B22">
        <v>1.5</v>
      </c>
      <c r="C22">
        <v>1577.2</v>
      </c>
      <c r="D22">
        <v>6.3403999999999999E-4</v>
      </c>
      <c r="E22">
        <v>40.713999999999999</v>
      </c>
      <c r="F22">
        <v>40.731999999999999</v>
      </c>
      <c r="G22">
        <v>198.84</v>
      </c>
      <c r="H22">
        <v>124.5</v>
      </c>
      <c r="I22">
        <v>170.93</v>
      </c>
      <c r="J22">
        <v>718.94</v>
      </c>
      <c r="K22">
        <v>-3.9011999999999998E-2</v>
      </c>
      <c r="L22">
        <v>7.0412999999999997E-4</v>
      </c>
      <c r="M22">
        <v>7.3563000000000003E-2</v>
      </c>
      <c r="N22" t="s">
        <v>237</v>
      </c>
    </row>
    <row r="23" spans="1:14">
      <c r="A23">
        <v>292.33</v>
      </c>
      <c r="B23">
        <v>2</v>
      </c>
      <c r="C23">
        <v>1577.3</v>
      </c>
      <c r="D23">
        <v>6.3398999999999997E-4</v>
      </c>
      <c r="E23">
        <v>40.710999999999999</v>
      </c>
      <c r="F23">
        <v>40.734999999999999</v>
      </c>
      <c r="G23">
        <v>198.83</v>
      </c>
      <c r="H23">
        <v>124.5</v>
      </c>
      <c r="I23">
        <v>170.92</v>
      </c>
      <c r="J23">
        <v>719.21</v>
      </c>
      <c r="K23">
        <v>-3.9029000000000001E-2</v>
      </c>
      <c r="L23">
        <v>7.0456000000000002E-4</v>
      </c>
      <c r="M23">
        <v>7.3580999999999994E-2</v>
      </c>
      <c r="N23" t="s">
        <v>237</v>
      </c>
    </row>
    <row r="24" spans="1:14">
      <c r="A24">
        <v>292.33</v>
      </c>
      <c r="B24">
        <v>2.5</v>
      </c>
      <c r="C24">
        <v>1577.5</v>
      </c>
      <c r="D24">
        <v>6.3393E-4</v>
      </c>
      <c r="E24">
        <v>40.709000000000003</v>
      </c>
      <c r="F24">
        <v>40.738</v>
      </c>
      <c r="G24">
        <v>198.82</v>
      </c>
      <c r="H24">
        <v>124.5</v>
      </c>
      <c r="I24">
        <v>170.91</v>
      </c>
      <c r="J24">
        <v>719.48</v>
      </c>
      <c r="K24">
        <v>-3.9045999999999997E-2</v>
      </c>
      <c r="L24">
        <v>7.0498999999999996E-4</v>
      </c>
      <c r="M24">
        <v>7.3598999999999998E-2</v>
      </c>
      <c r="N24" t="s">
        <v>237</v>
      </c>
    </row>
    <row r="25" spans="1:14">
      <c r="A25">
        <v>292.33</v>
      </c>
      <c r="B25">
        <v>3</v>
      </c>
      <c r="C25">
        <v>1577.6</v>
      </c>
      <c r="D25">
        <v>6.3387999999999997E-4</v>
      </c>
      <c r="E25">
        <v>40.706000000000003</v>
      </c>
      <c r="F25">
        <v>40.741999999999997</v>
      </c>
      <c r="G25">
        <v>198.81</v>
      </c>
      <c r="H25">
        <v>124.51</v>
      </c>
      <c r="I25">
        <v>170.9</v>
      </c>
      <c r="J25">
        <v>719.76</v>
      </c>
      <c r="K25">
        <v>-3.9063000000000001E-2</v>
      </c>
      <c r="L25">
        <v>7.0540999999999996E-4</v>
      </c>
      <c r="M25">
        <v>7.3616000000000001E-2</v>
      </c>
      <c r="N25" t="s">
        <v>237</v>
      </c>
    </row>
    <row r="26" spans="1:14">
      <c r="A26">
        <v>292.33</v>
      </c>
      <c r="B26">
        <v>3.5</v>
      </c>
      <c r="C26">
        <v>1577.7</v>
      </c>
      <c r="D26">
        <v>6.3383000000000005E-4</v>
      </c>
      <c r="E26">
        <v>40.704000000000001</v>
      </c>
      <c r="F26">
        <v>40.744999999999997</v>
      </c>
      <c r="G26">
        <v>198.81</v>
      </c>
      <c r="H26">
        <v>124.51</v>
      </c>
      <c r="I26">
        <v>170.89</v>
      </c>
      <c r="J26">
        <v>720.03</v>
      </c>
      <c r="K26">
        <v>-3.9080999999999998E-2</v>
      </c>
      <c r="L26">
        <v>7.0584E-4</v>
      </c>
      <c r="M26">
        <v>7.3634000000000005E-2</v>
      </c>
      <c r="N26" t="s">
        <v>237</v>
      </c>
    </row>
    <row r="27" spans="1:14">
      <c r="A27">
        <v>292.33</v>
      </c>
      <c r="B27">
        <v>4</v>
      </c>
      <c r="C27">
        <v>1577.9</v>
      </c>
      <c r="D27">
        <v>6.3376999999999997E-4</v>
      </c>
      <c r="E27">
        <v>40.701000000000001</v>
      </c>
      <c r="F27">
        <v>40.747999999999998</v>
      </c>
      <c r="G27">
        <v>198.8</v>
      </c>
      <c r="H27">
        <v>124.51</v>
      </c>
      <c r="I27">
        <v>170.88</v>
      </c>
      <c r="J27">
        <v>720.3</v>
      </c>
      <c r="K27">
        <v>-3.9098000000000001E-2</v>
      </c>
      <c r="L27">
        <v>7.0627000000000005E-4</v>
      </c>
      <c r="M27">
        <v>7.3651999999999995E-2</v>
      </c>
      <c r="N27" t="s">
        <v>237</v>
      </c>
    </row>
    <row r="28" spans="1:14">
      <c r="A28">
        <v>292.33</v>
      </c>
      <c r="B28">
        <v>4.5</v>
      </c>
      <c r="C28">
        <v>1578</v>
      </c>
      <c r="D28">
        <v>6.3372000000000005E-4</v>
      </c>
      <c r="E28">
        <v>40.698</v>
      </c>
      <c r="F28">
        <v>40.752000000000002</v>
      </c>
      <c r="G28">
        <v>198.79</v>
      </c>
      <c r="H28">
        <v>124.52</v>
      </c>
      <c r="I28">
        <v>170.87</v>
      </c>
      <c r="J28">
        <v>720.58</v>
      </c>
      <c r="K28">
        <v>-3.9114999999999997E-2</v>
      </c>
      <c r="L28">
        <v>7.0669000000000005E-4</v>
      </c>
      <c r="M28">
        <v>7.3668999999999998E-2</v>
      </c>
      <c r="N28" t="s">
        <v>237</v>
      </c>
    </row>
    <row r="29" spans="1:14">
      <c r="A29">
        <v>292.33</v>
      </c>
      <c r="B29">
        <v>5</v>
      </c>
      <c r="C29">
        <v>1578.1</v>
      </c>
      <c r="D29">
        <v>6.3367000000000002E-4</v>
      </c>
      <c r="E29">
        <v>40.695999999999998</v>
      </c>
      <c r="F29">
        <v>40.755000000000003</v>
      </c>
      <c r="G29">
        <v>198.78</v>
      </c>
      <c r="H29">
        <v>124.52</v>
      </c>
      <c r="I29">
        <v>170.86</v>
      </c>
      <c r="J29">
        <v>720.85</v>
      </c>
      <c r="K29">
        <v>-3.9132E-2</v>
      </c>
      <c r="L29">
        <v>7.0711999999999999E-4</v>
      </c>
      <c r="M29">
        <v>7.3687000000000002E-2</v>
      </c>
      <c r="N29" t="s">
        <v>237</v>
      </c>
    </row>
    <row r="30" spans="1:14">
      <c r="A30">
        <v>292.33</v>
      </c>
      <c r="B30">
        <v>5.5</v>
      </c>
      <c r="C30">
        <v>1578.2</v>
      </c>
      <c r="D30">
        <v>6.3361000000000005E-4</v>
      </c>
      <c r="E30">
        <v>40.692999999999998</v>
      </c>
      <c r="F30">
        <v>40.758000000000003</v>
      </c>
      <c r="G30">
        <v>198.77</v>
      </c>
      <c r="H30">
        <v>124.52</v>
      </c>
      <c r="I30">
        <v>170.84</v>
      </c>
      <c r="J30">
        <v>721.12</v>
      </c>
      <c r="K30">
        <v>-3.9149000000000003E-2</v>
      </c>
      <c r="L30">
        <v>7.0755000000000004E-4</v>
      </c>
      <c r="M30">
        <v>7.3705000000000007E-2</v>
      </c>
      <c r="N30" t="s">
        <v>237</v>
      </c>
    </row>
    <row r="31" spans="1:14">
      <c r="A31">
        <v>292.33</v>
      </c>
      <c r="B31">
        <v>6</v>
      </c>
      <c r="C31">
        <v>1578.4</v>
      </c>
      <c r="D31">
        <v>6.3356000000000003E-4</v>
      </c>
      <c r="E31">
        <v>40.691000000000003</v>
      </c>
      <c r="F31">
        <v>40.762</v>
      </c>
      <c r="G31">
        <v>198.76</v>
      </c>
      <c r="H31">
        <v>124.53</v>
      </c>
      <c r="I31">
        <v>170.83</v>
      </c>
      <c r="J31">
        <v>721.39</v>
      </c>
      <c r="K31">
        <v>-3.9164999999999998E-2</v>
      </c>
      <c r="L31">
        <v>7.0797000000000004E-4</v>
      </c>
      <c r="M31">
        <v>7.3721999999999996E-2</v>
      </c>
      <c r="N31" t="s">
        <v>237</v>
      </c>
    </row>
    <row r="32" spans="1:14">
      <c r="A32">
        <v>292.33</v>
      </c>
      <c r="B32">
        <v>6.5</v>
      </c>
      <c r="C32">
        <v>1578.5</v>
      </c>
      <c r="D32">
        <v>6.3351E-4</v>
      </c>
      <c r="E32">
        <v>40.688000000000002</v>
      </c>
      <c r="F32">
        <v>40.765000000000001</v>
      </c>
      <c r="G32">
        <v>198.75</v>
      </c>
      <c r="H32">
        <v>124.53</v>
      </c>
      <c r="I32">
        <v>170.82</v>
      </c>
      <c r="J32">
        <v>721.67</v>
      </c>
      <c r="K32">
        <v>-3.9182000000000002E-2</v>
      </c>
      <c r="L32">
        <v>7.0839999999999998E-4</v>
      </c>
      <c r="M32">
        <v>7.374E-2</v>
      </c>
      <c r="N32" t="s">
        <v>237</v>
      </c>
    </row>
    <row r="33" spans="1:14">
      <c r="A33">
        <v>292.33</v>
      </c>
      <c r="B33">
        <v>7</v>
      </c>
      <c r="C33">
        <v>1578.6</v>
      </c>
      <c r="D33">
        <v>6.3345999999999997E-4</v>
      </c>
      <c r="E33">
        <v>40.685000000000002</v>
      </c>
      <c r="F33">
        <v>40.768999999999998</v>
      </c>
      <c r="G33">
        <v>198.74</v>
      </c>
      <c r="H33">
        <v>124.53</v>
      </c>
      <c r="I33">
        <v>170.81</v>
      </c>
      <c r="J33">
        <v>721.94</v>
      </c>
      <c r="K33">
        <v>-3.9198999999999998E-2</v>
      </c>
      <c r="L33">
        <v>7.0883000000000003E-4</v>
      </c>
      <c r="M33">
        <v>7.3758000000000004E-2</v>
      </c>
      <c r="N33" t="s">
        <v>237</v>
      </c>
    </row>
    <row r="34" spans="1:14">
      <c r="A34">
        <v>292.33</v>
      </c>
      <c r="B34">
        <v>7.5</v>
      </c>
      <c r="C34">
        <v>1578.8</v>
      </c>
      <c r="D34">
        <v>6.334E-4</v>
      </c>
      <c r="E34">
        <v>40.683</v>
      </c>
      <c r="F34">
        <v>40.771999999999998</v>
      </c>
      <c r="G34">
        <v>198.73</v>
      </c>
      <c r="H34">
        <v>124.54</v>
      </c>
      <c r="I34">
        <v>170.8</v>
      </c>
      <c r="J34">
        <v>722.21</v>
      </c>
      <c r="K34">
        <v>-3.9216000000000001E-2</v>
      </c>
      <c r="L34">
        <v>7.0925000000000003E-4</v>
      </c>
      <c r="M34">
        <v>7.3774999999999993E-2</v>
      </c>
      <c r="N34" t="s">
        <v>237</v>
      </c>
    </row>
    <row r="35" spans="1:14">
      <c r="A35">
        <v>292.33</v>
      </c>
      <c r="B35">
        <v>8</v>
      </c>
      <c r="C35">
        <v>1578.9</v>
      </c>
      <c r="D35">
        <v>6.3334999999999997E-4</v>
      </c>
      <c r="E35">
        <v>40.68</v>
      </c>
      <c r="F35">
        <v>40.774999999999999</v>
      </c>
      <c r="G35">
        <v>198.73</v>
      </c>
      <c r="H35">
        <v>124.54</v>
      </c>
      <c r="I35">
        <v>170.79</v>
      </c>
      <c r="J35">
        <v>722.48</v>
      </c>
      <c r="K35">
        <v>-3.9232999999999997E-2</v>
      </c>
      <c r="L35">
        <v>7.0967999999999997E-4</v>
      </c>
      <c r="M35">
        <v>7.3792999999999997E-2</v>
      </c>
      <c r="N35" t="s">
        <v>237</v>
      </c>
    </row>
    <row r="36" spans="1:14">
      <c r="A36">
        <v>292.33</v>
      </c>
      <c r="B36">
        <v>8.5</v>
      </c>
      <c r="C36">
        <v>1579</v>
      </c>
      <c r="D36">
        <v>6.3330000000000005E-4</v>
      </c>
      <c r="E36">
        <v>40.677999999999997</v>
      </c>
      <c r="F36">
        <v>40.779000000000003</v>
      </c>
      <c r="G36">
        <v>198.72</v>
      </c>
      <c r="H36">
        <v>124.54</v>
      </c>
      <c r="I36">
        <v>170.78</v>
      </c>
      <c r="J36">
        <v>722.75</v>
      </c>
      <c r="K36">
        <v>-3.9248999999999999E-2</v>
      </c>
      <c r="L36">
        <v>7.1011000000000002E-4</v>
      </c>
      <c r="M36">
        <v>7.3811000000000002E-2</v>
      </c>
      <c r="N36" t="s">
        <v>237</v>
      </c>
    </row>
    <row r="37" spans="1:14">
      <c r="A37">
        <v>292.33</v>
      </c>
      <c r="B37">
        <v>9</v>
      </c>
      <c r="C37">
        <v>1579.2</v>
      </c>
      <c r="D37">
        <v>6.3323999999999997E-4</v>
      </c>
      <c r="E37">
        <v>40.674999999999997</v>
      </c>
      <c r="F37">
        <v>40.781999999999996</v>
      </c>
      <c r="G37">
        <v>198.71</v>
      </c>
      <c r="H37">
        <v>124.55</v>
      </c>
      <c r="I37">
        <v>170.77</v>
      </c>
      <c r="J37">
        <v>723.02</v>
      </c>
      <c r="K37">
        <v>-3.9266000000000002E-2</v>
      </c>
      <c r="L37">
        <v>7.1053999999999996E-4</v>
      </c>
      <c r="M37">
        <v>7.3828000000000005E-2</v>
      </c>
      <c r="N37" t="s">
        <v>237</v>
      </c>
    </row>
    <row r="38" spans="1:14">
      <c r="A38">
        <v>292.33</v>
      </c>
      <c r="B38">
        <v>9.5</v>
      </c>
      <c r="C38">
        <v>1579.3</v>
      </c>
      <c r="D38">
        <v>6.3318999999999995E-4</v>
      </c>
      <c r="E38">
        <v>40.673000000000002</v>
      </c>
      <c r="F38">
        <v>40.784999999999997</v>
      </c>
      <c r="G38">
        <v>198.7</v>
      </c>
      <c r="H38">
        <v>124.55</v>
      </c>
      <c r="I38">
        <v>170.76</v>
      </c>
      <c r="J38">
        <v>723.29</v>
      </c>
      <c r="K38">
        <v>-3.9282999999999998E-2</v>
      </c>
      <c r="L38">
        <v>7.1097E-4</v>
      </c>
      <c r="M38">
        <v>7.3845999999999995E-2</v>
      </c>
      <c r="N38" t="s">
        <v>237</v>
      </c>
    </row>
    <row r="39" spans="1:14">
      <c r="A39">
        <v>292.33</v>
      </c>
      <c r="B39">
        <v>10</v>
      </c>
      <c r="C39">
        <v>1579.4</v>
      </c>
      <c r="D39">
        <v>6.3314000000000003E-4</v>
      </c>
      <c r="E39">
        <v>40.67</v>
      </c>
      <c r="F39">
        <v>40.789000000000001</v>
      </c>
      <c r="G39">
        <v>198.69</v>
      </c>
      <c r="H39">
        <v>124.56</v>
      </c>
      <c r="I39">
        <v>170.75</v>
      </c>
      <c r="J39">
        <v>723.56</v>
      </c>
      <c r="K39">
        <v>-3.9299000000000001E-2</v>
      </c>
      <c r="L39">
        <v>7.1139E-4</v>
      </c>
      <c r="M39">
        <v>7.3862999999999998E-2</v>
      </c>
      <c r="N39" t="s">
        <v>237</v>
      </c>
    </row>
    <row r="40" spans="1:14">
      <c r="A40">
        <v>341.05</v>
      </c>
      <c r="B40">
        <v>1</v>
      </c>
      <c r="C40">
        <v>6.8301999999999996</v>
      </c>
      <c r="D40">
        <v>0.14641000000000001</v>
      </c>
      <c r="E40">
        <v>72.617000000000004</v>
      </c>
      <c r="F40">
        <v>75.361000000000004</v>
      </c>
      <c r="G40">
        <v>307.39999999999998</v>
      </c>
      <c r="H40">
        <v>122.35</v>
      </c>
      <c r="I40">
        <v>132.04</v>
      </c>
      <c r="J40">
        <v>123.55</v>
      </c>
      <c r="K40">
        <v>2.4255</v>
      </c>
      <c r="L40">
        <v>1.1711E-5</v>
      </c>
      <c r="M40">
        <v>1.0566000000000001E-2</v>
      </c>
      <c r="N40" t="s">
        <v>238</v>
      </c>
    </row>
    <row r="41" spans="1:14">
      <c r="A41">
        <v>341.05</v>
      </c>
      <c r="B41">
        <v>1.5</v>
      </c>
      <c r="C41">
        <v>10.433</v>
      </c>
      <c r="D41">
        <v>9.5847000000000002E-2</v>
      </c>
      <c r="E41">
        <v>72.501000000000005</v>
      </c>
      <c r="F41">
        <v>75.194999999999993</v>
      </c>
      <c r="G41">
        <v>303.68</v>
      </c>
      <c r="H41">
        <v>123.11</v>
      </c>
      <c r="I41">
        <v>133.71</v>
      </c>
      <c r="J41">
        <v>121.57</v>
      </c>
      <c r="K41">
        <v>2.5640999999999998</v>
      </c>
      <c r="L41">
        <v>1.1659E-5</v>
      </c>
      <c r="M41">
        <v>1.0583E-2</v>
      </c>
      <c r="N41" t="s">
        <v>238</v>
      </c>
    </row>
    <row r="42" spans="1:14">
      <c r="A42">
        <v>341.05</v>
      </c>
      <c r="B42">
        <v>1.8965000000000001</v>
      </c>
      <c r="C42">
        <v>13.396000000000001</v>
      </c>
      <c r="D42">
        <v>7.4650999999999995E-2</v>
      </c>
      <c r="E42">
        <v>72.402000000000001</v>
      </c>
      <c r="F42">
        <v>75.055000000000007</v>
      </c>
      <c r="G42">
        <v>301.43</v>
      </c>
      <c r="H42">
        <v>123.85</v>
      </c>
      <c r="I42">
        <v>135.34</v>
      </c>
      <c r="J42">
        <v>119.91</v>
      </c>
      <c r="K42">
        <v>2.6907000000000001</v>
      </c>
      <c r="L42">
        <v>1.1618E-5</v>
      </c>
      <c r="M42">
        <v>1.0603E-2</v>
      </c>
      <c r="N42" t="s">
        <v>238</v>
      </c>
    </row>
    <row r="43" spans="1:14">
      <c r="A43">
        <v>341.05</v>
      </c>
      <c r="B43">
        <v>1.8965000000000001</v>
      </c>
      <c r="C43">
        <v>1456.6</v>
      </c>
      <c r="D43">
        <v>6.8652000000000003E-4</v>
      </c>
      <c r="E43">
        <v>49.259</v>
      </c>
      <c r="F43">
        <v>49.283999999999999</v>
      </c>
      <c r="G43">
        <v>225.86</v>
      </c>
      <c r="H43">
        <v>132.31</v>
      </c>
      <c r="I43">
        <v>180.43</v>
      </c>
      <c r="J43">
        <v>561.88</v>
      </c>
      <c r="K43">
        <v>-2.7438000000000001E-2</v>
      </c>
      <c r="L43">
        <v>4.0558E-4</v>
      </c>
      <c r="M43">
        <v>6.3311000000000006E-2</v>
      </c>
      <c r="N43" t="s">
        <v>237</v>
      </c>
    </row>
    <row r="44" spans="1:14">
      <c r="A44">
        <v>341.05</v>
      </c>
      <c r="B44">
        <v>2</v>
      </c>
      <c r="C44">
        <v>1456.7</v>
      </c>
      <c r="D44">
        <v>6.8650000000000004E-4</v>
      </c>
      <c r="E44">
        <v>49.259</v>
      </c>
      <c r="F44">
        <v>49.283999999999999</v>
      </c>
      <c r="G44">
        <v>225.86</v>
      </c>
      <c r="H44">
        <v>132.31</v>
      </c>
      <c r="I44">
        <v>180.43</v>
      </c>
      <c r="J44">
        <v>561.96</v>
      </c>
      <c r="K44">
        <v>-2.7448E-2</v>
      </c>
      <c r="L44">
        <v>4.0564000000000003E-4</v>
      </c>
      <c r="M44">
        <v>6.3315999999999997E-2</v>
      </c>
      <c r="N44" t="s">
        <v>237</v>
      </c>
    </row>
    <row r="45" spans="1:14">
      <c r="A45">
        <v>341.05</v>
      </c>
      <c r="B45">
        <v>2.5</v>
      </c>
      <c r="C45">
        <v>1456.9</v>
      </c>
      <c r="D45">
        <v>6.8639999999999999E-4</v>
      </c>
      <c r="E45">
        <v>49.255000000000003</v>
      </c>
      <c r="F45">
        <v>49.286999999999999</v>
      </c>
      <c r="G45">
        <v>225.85</v>
      </c>
      <c r="H45">
        <v>132.31</v>
      </c>
      <c r="I45">
        <v>180.4</v>
      </c>
      <c r="J45">
        <v>562.36</v>
      </c>
      <c r="K45">
        <v>-2.7494999999999999E-2</v>
      </c>
      <c r="L45">
        <v>4.0593999999999998E-4</v>
      </c>
      <c r="M45">
        <v>6.3339000000000006E-2</v>
      </c>
      <c r="N45" t="s">
        <v>237</v>
      </c>
    </row>
    <row r="46" spans="1:14">
      <c r="A46">
        <v>341.05</v>
      </c>
      <c r="B46">
        <v>3</v>
      </c>
      <c r="C46">
        <v>1457.1</v>
      </c>
      <c r="D46">
        <v>6.8628999999999999E-4</v>
      </c>
      <c r="E46">
        <v>49.250999999999998</v>
      </c>
      <c r="F46">
        <v>49.289000000000001</v>
      </c>
      <c r="G46">
        <v>225.84</v>
      </c>
      <c r="H46">
        <v>132.31</v>
      </c>
      <c r="I46">
        <v>180.38</v>
      </c>
      <c r="J46">
        <v>562.76</v>
      </c>
      <c r="K46">
        <v>-2.7542000000000001E-2</v>
      </c>
      <c r="L46">
        <v>4.0624999999999998E-4</v>
      </c>
      <c r="M46">
        <v>6.3363000000000003E-2</v>
      </c>
      <c r="N46" t="s">
        <v>237</v>
      </c>
    </row>
    <row r="47" spans="1:14">
      <c r="A47">
        <v>341.05</v>
      </c>
      <c r="B47">
        <v>3.5</v>
      </c>
      <c r="C47">
        <v>1457.3</v>
      </c>
      <c r="D47">
        <v>6.8619000000000004E-4</v>
      </c>
      <c r="E47">
        <v>49.247</v>
      </c>
      <c r="F47">
        <v>49.292000000000002</v>
      </c>
      <c r="G47">
        <v>225.83</v>
      </c>
      <c r="H47">
        <v>132.31</v>
      </c>
      <c r="I47">
        <v>180.35</v>
      </c>
      <c r="J47">
        <v>563.16</v>
      </c>
      <c r="K47">
        <v>-2.7588000000000001E-2</v>
      </c>
      <c r="L47">
        <v>4.0654999999999999E-4</v>
      </c>
      <c r="M47">
        <v>6.3385999999999998E-2</v>
      </c>
      <c r="N47" t="s">
        <v>237</v>
      </c>
    </row>
    <row r="48" spans="1:14">
      <c r="A48">
        <v>341.05</v>
      </c>
      <c r="B48">
        <v>4</v>
      </c>
      <c r="C48">
        <v>1457.5</v>
      </c>
      <c r="D48">
        <v>6.8608999999999999E-4</v>
      </c>
      <c r="E48">
        <v>49.243000000000002</v>
      </c>
      <c r="F48">
        <v>49.293999999999997</v>
      </c>
      <c r="G48">
        <v>225.82</v>
      </c>
      <c r="H48">
        <v>132.31</v>
      </c>
      <c r="I48">
        <v>180.32</v>
      </c>
      <c r="J48">
        <v>563.54999999999995</v>
      </c>
      <c r="K48">
        <v>-2.7635E-2</v>
      </c>
      <c r="L48">
        <v>4.0685E-4</v>
      </c>
      <c r="M48">
        <v>6.3409999999999994E-2</v>
      </c>
      <c r="N48" t="s">
        <v>237</v>
      </c>
    </row>
    <row r="49" spans="1:14">
      <c r="A49">
        <v>341.05</v>
      </c>
      <c r="B49">
        <v>4.5</v>
      </c>
      <c r="C49">
        <v>1457.7</v>
      </c>
      <c r="D49">
        <v>6.8599000000000004E-4</v>
      </c>
      <c r="E49">
        <v>49.238999999999997</v>
      </c>
      <c r="F49">
        <v>49.296999999999997</v>
      </c>
      <c r="G49">
        <v>225.8</v>
      </c>
      <c r="H49">
        <v>132.31</v>
      </c>
      <c r="I49">
        <v>180.3</v>
      </c>
      <c r="J49">
        <v>563.95000000000005</v>
      </c>
      <c r="K49">
        <v>-2.7681000000000001E-2</v>
      </c>
      <c r="L49">
        <v>4.0715E-4</v>
      </c>
      <c r="M49">
        <v>6.3433000000000003E-2</v>
      </c>
      <c r="N49" t="s">
        <v>237</v>
      </c>
    </row>
    <row r="50" spans="1:14">
      <c r="A50">
        <v>341.05</v>
      </c>
      <c r="B50">
        <v>5</v>
      </c>
      <c r="C50">
        <v>1458</v>
      </c>
      <c r="D50">
        <v>6.8588999999999998E-4</v>
      </c>
      <c r="E50">
        <v>49.234999999999999</v>
      </c>
      <c r="F50">
        <v>49.298999999999999</v>
      </c>
      <c r="G50">
        <v>225.79</v>
      </c>
      <c r="H50">
        <v>132.31</v>
      </c>
      <c r="I50">
        <v>180.27</v>
      </c>
      <c r="J50">
        <v>564.34</v>
      </c>
      <c r="K50">
        <v>-2.7727000000000002E-2</v>
      </c>
      <c r="L50">
        <v>4.0746000000000001E-4</v>
      </c>
      <c r="M50">
        <v>6.3455999999999999E-2</v>
      </c>
      <c r="N50" t="s">
        <v>237</v>
      </c>
    </row>
    <row r="51" spans="1:14">
      <c r="A51">
        <v>341.05</v>
      </c>
      <c r="B51">
        <v>5.5</v>
      </c>
      <c r="C51">
        <v>1458.2</v>
      </c>
      <c r="D51">
        <v>6.8579000000000003E-4</v>
      </c>
      <c r="E51">
        <v>49.231000000000002</v>
      </c>
      <c r="F51">
        <v>49.302</v>
      </c>
      <c r="G51">
        <v>225.78</v>
      </c>
      <c r="H51">
        <v>132.32</v>
      </c>
      <c r="I51">
        <v>180.25</v>
      </c>
      <c r="J51">
        <v>564.74</v>
      </c>
      <c r="K51">
        <v>-2.7772999999999999E-2</v>
      </c>
      <c r="L51">
        <v>4.0776000000000001E-4</v>
      </c>
      <c r="M51">
        <v>6.3479999999999995E-2</v>
      </c>
      <c r="N51" t="s">
        <v>237</v>
      </c>
    </row>
    <row r="52" spans="1:14">
      <c r="A52">
        <v>341.05</v>
      </c>
      <c r="B52">
        <v>6</v>
      </c>
      <c r="C52">
        <v>1458.4</v>
      </c>
      <c r="D52">
        <v>6.8568999999999998E-4</v>
      </c>
      <c r="E52">
        <v>49.226999999999997</v>
      </c>
      <c r="F52">
        <v>49.304000000000002</v>
      </c>
      <c r="G52">
        <v>225.77</v>
      </c>
      <c r="H52">
        <v>132.32</v>
      </c>
      <c r="I52">
        <v>180.22</v>
      </c>
      <c r="J52">
        <v>565.13</v>
      </c>
      <c r="K52">
        <v>-2.7819E-2</v>
      </c>
      <c r="L52">
        <v>4.0806000000000002E-4</v>
      </c>
      <c r="M52">
        <v>6.3503000000000004E-2</v>
      </c>
      <c r="N52" t="s">
        <v>237</v>
      </c>
    </row>
    <row r="53" spans="1:14">
      <c r="A53">
        <v>341.05</v>
      </c>
      <c r="B53">
        <v>6.5</v>
      </c>
      <c r="C53">
        <v>1458.6</v>
      </c>
      <c r="D53">
        <v>6.8559000000000003E-4</v>
      </c>
      <c r="E53">
        <v>49.222999999999999</v>
      </c>
      <c r="F53">
        <v>49.307000000000002</v>
      </c>
      <c r="G53">
        <v>225.76</v>
      </c>
      <c r="H53">
        <v>132.32</v>
      </c>
      <c r="I53">
        <v>180.19</v>
      </c>
      <c r="J53">
        <v>565.53</v>
      </c>
      <c r="K53">
        <v>-2.7865000000000001E-2</v>
      </c>
      <c r="L53">
        <v>4.0835999999999997E-4</v>
      </c>
      <c r="M53">
        <v>6.3525999999999999E-2</v>
      </c>
      <c r="N53" t="s">
        <v>237</v>
      </c>
    </row>
    <row r="54" spans="1:14">
      <c r="A54">
        <v>341.05</v>
      </c>
      <c r="B54">
        <v>7</v>
      </c>
      <c r="C54">
        <v>1458.8</v>
      </c>
      <c r="D54">
        <v>6.8548999999999997E-4</v>
      </c>
      <c r="E54">
        <v>49.219000000000001</v>
      </c>
      <c r="F54">
        <v>49.308999999999997</v>
      </c>
      <c r="G54">
        <v>225.75</v>
      </c>
      <c r="H54">
        <v>132.32</v>
      </c>
      <c r="I54">
        <v>180.17</v>
      </c>
      <c r="J54">
        <v>565.91999999999996</v>
      </c>
      <c r="K54">
        <v>-2.7910000000000001E-2</v>
      </c>
      <c r="L54">
        <v>4.0866999999999998E-4</v>
      </c>
      <c r="M54">
        <v>6.3548999999999994E-2</v>
      </c>
      <c r="N54" t="s">
        <v>237</v>
      </c>
    </row>
    <row r="55" spans="1:14">
      <c r="A55">
        <v>341.05</v>
      </c>
      <c r="B55">
        <v>7.5</v>
      </c>
      <c r="C55">
        <v>1459</v>
      </c>
      <c r="D55">
        <v>6.8539000000000002E-4</v>
      </c>
      <c r="E55">
        <v>49.215000000000003</v>
      </c>
      <c r="F55">
        <v>49.311999999999998</v>
      </c>
      <c r="G55">
        <v>225.74</v>
      </c>
      <c r="H55">
        <v>132.32</v>
      </c>
      <c r="I55">
        <v>180.14</v>
      </c>
      <c r="J55">
        <v>566.30999999999995</v>
      </c>
      <c r="K55">
        <v>-2.7956000000000002E-2</v>
      </c>
      <c r="L55">
        <v>4.0896999999999998E-4</v>
      </c>
      <c r="M55">
        <v>6.3573000000000005E-2</v>
      </c>
      <c r="N55" t="s">
        <v>237</v>
      </c>
    </row>
    <row r="56" spans="1:14">
      <c r="A56">
        <v>341.05</v>
      </c>
      <c r="B56">
        <v>8</v>
      </c>
      <c r="C56">
        <v>1459.2</v>
      </c>
      <c r="D56">
        <v>6.8528999999999997E-4</v>
      </c>
      <c r="E56">
        <v>49.212000000000003</v>
      </c>
      <c r="F56">
        <v>49.314</v>
      </c>
      <c r="G56">
        <v>225.72</v>
      </c>
      <c r="H56">
        <v>132.32</v>
      </c>
      <c r="I56">
        <v>180.12</v>
      </c>
      <c r="J56">
        <v>566.70000000000005</v>
      </c>
      <c r="K56">
        <v>-2.8001000000000002E-2</v>
      </c>
      <c r="L56">
        <v>4.0926999999999999E-4</v>
      </c>
      <c r="M56">
        <v>6.3596E-2</v>
      </c>
      <c r="N56" t="s">
        <v>237</v>
      </c>
    </row>
    <row r="57" spans="1:14">
      <c r="A57">
        <v>341.05</v>
      </c>
      <c r="B57">
        <v>8.5</v>
      </c>
      <c r="C57">
        <v>1459.4</v>
      </c>
      <c r="D57">
        <v>6.8519000000000002E-4</v>
      </c>
      <c r="E57">
        <v>49.207999999999998</v>
      </c>
      <c r="F57">
        <v>49.317</v>
      </c>
      <c r="G57">
        <v>225.71</v>
      </c>
      <c r="H57">
        <v>132.32</v>
      </c>
      <c r="I57">
        <v>180.09</v>
      </c>
      <c r="J57">
        <v>567.09</v>
      </c>
      <c r="K57">
        <v>-2.8046000000000001E-2</v>
      </c>
      <c r="L57">
        <v>4.0957E-4</v>
      </c>
      <c r="M57">
        <v>6.3618999999999995E-2</v>
      </c>
      <c r="N57" t="s">
        <v>237</v>
      </c>
    </row>
    <row r="58" spans="1:14">
      <c r="A58">
        <v>341.05</v>
      </c>
      <c r="B58">
        <v>9</v>
      </c>
      <c r="C58">
        <v>1459.7</v>
      </c>
      <c r="D58">
        <v>6.8508999999999996E-4</v>
      </c>
      <c r="E58">
        <v>49.204000000000001</v>
      </c>
      <c r="F58">
        <v>49.319000000000003</v>
      </c>
      <c r="G58">
        <v>225.7</v>
      </c>
      <c r="H58">
        <v>132.32</v>
      </c>
      <c r="I58">
        <v>180.07</v>
      </c>
      <c r="J58">
        <v>567.48</v>
      </c>
      <c r="K58">
        <v>-2.8091000000000001E-2</v>
      </c>
      <c r="L58">
        <v>4.0987E-4</v>
      </c>
      <c r="M58">
        <v>6.3642000000000004E-2</v>
      </c>
      <c r="N58" t="s">
        <v>237</v>
      </c>
    </row>
    <row r="59" spans="1:14">
      <c r="A59">
        <v>341.05</v>
      </c>
      <c r="B59">
        <v>9.5</v>
      </c>
      <c r="C59">
        <v>1459.9</v>
      </c>
      <c r="D59">
        <v>6.8499000000000001E-4</v>
      </c>
      <c r="E59">
        <v>49.2</v>
      </c>
      <c r="F59">
        <v>49.322000000000003</v>
      </c>
      <c r="G59">
        <v>225.69</v>
      </c>
      <c r="H59">
        <v>132.33000000000001</v>
      </c>
      <c r="I59">
        <v>180.04</v>
      </c>
      <c r="J59">
        <v>567.87</v>
      </c>
      <c r="K59">
        <v>-2.8136000000000001E-2</v>
      </c>
      <c r="L59">
        <v>4.1018000000000001E-4</v>
      </c>
      <c r="M59">
        <v>6.3664999999999999E-2</v>
      </c>
      <c r="N59" t="s">
        <v>237</v>
      </c>
    </row>
    <row r="60" spans="1:14">
      <c r="A60">
        <v>341.05</v>
      </c>
      <c r="B60">
        <v>10</v>
      </c>
      <c r="C60">
        <v>1460.1</v>
      </c>
      <c r="D60">
        <v>6.8488999999999996E-4</v>
      </c>
      <c r="E60">
        <v>49.195999999999998</v>
      </c>
      <c r="F60">
        <v>49.323999999999998</v>
      </c>
      <c r="G60">
        <v>225.68</v>
      </c>
      <c r="H60">
        <v>132.33000000000001</v>
      </c>
      <c r="I60">
        <v>180.02</v>
      </c>
      <c r="J60">
        <v>568.26</v>
      </c>
      <c r="K60">
        <v>-2.818E-2</v>
      </c>
      <c r="L60">
        <v>4.1048000000000001E-4</v>
      </c>
      <c r="M60">
        <v>6.3687999999999995E-2</v>
      </c>
      <c r="N60" t="s">
        <v>237</v>
      </c>
    </row>
    <row r="61" spans="1:14">
      <c r="A61">
        <v>389.77</v>
      </c>
      <c r="B61">
        <v>1</v>
      </c>
      <c r="C61">
        <v>5.9046000000000003</v>
      </c>
      <c r="D61">
        <v>0.16936000000000001</v>
      </c>
      <c r="E61">
        <v>78.783000000000001</v>
      </c>
      <c r="F61">
        <v>81.956000000000003</v>
      </c>
      <c r="G61">
        <v>325.47000000000003</v>
      </c>
      <c r="H61">
        <v>129.58000000000001</v>
      </c>
      <c r="I61">
        <v>138.69999999999999</v>
      </c>
      <c r="J61">
        <v>133.19999999999999</v>
      </c>
      <c r="K61">
        <v>1.5973999999999999</v>
      </c>
      <c r="L61">
        <v>1.3405E-5</v>
      </c>
      <c r="M61">
        <v>1.3228999999999999E-2</v>
      </c>
      <c r="N61" t="s">
        <v>238</v>
      </c>
    </row>
    <row r="62" spans="1:14">
      <c r="A62">
        <v>389.77</v>
      </c>
      <c r="B62">
        <v>1.5</v>
      </c>
      <c r="C62">
        <v>8.9550000000000001</v>
      </c>
      <c r="D62">
        <v>0.11167000000000001</v>
      </c>
      <c r="E62">
        <v>78.704999999999998</v>
      </c>
      <c r="F62">
        <v>81.843999999999994</v>
      </c>
      <c r="G62">
        <v>321.89</v>
      </c>
      <c r="H62">
        <v>129.85</v>
      </c>
      <c r="I62">
        <v>139.43</v>
      </c>
      <c r="J62">
        <v>131.91</v>
      </c>
      <c r="K62">
        <v>1.6343000000000001</v>
      </c>
      <c r="L62">
        <v>1.3386E-5</v>
      </c>
      <c r="M62">
        <v>1.3240999999999999E-2</v>
      </c>
      <c r="N62" t="s">
        <v>238</v>
      </c>
    </row>
    <row r="63" spans="1:14">
      <c r="A63">
        <v>389.77</v>
      </c>
      <c r="B63">
        <v>2</v>
      </c>
      <c r="C63">
        <v>12.077</v>
      </c>
      <c r="D63">
        <v>8.2802000000000001E-2</v>
      </c>
      <c r="E63">
        <v>78.625</v>
      </c>
      <c r="F63">
        <v>81.727999999999994</v>
      </c>
      <c r="G63">
        <v>319.29000000000002</v>
      </c>
      <c r="H63">
        <v>130.15</v>
      </c>
      <c r="I63">
        <v>140.22999999999999</v>
      </c>
      <c r="J63">
        <v>130.58000000000001</v>
      </c>
      <c r="K63">
        <v>1.6738</v>
      </c>
      <c r="L63">
        <v>1.3369E-5</v>
      </c>
      <c r="M63">
        <v>1.3257E-2</v>
      </c>
      <c r="N63" t="s">
        <v>238</v>
      </c>
    </row>
    <row r="64" spans="1:14">
      <c r="A64">
        <v>389.77</v>
      </c>
      <c r="B64">
        <v>2.5</v>
      </c>
      <c r="C64">
        <v>15.276</v>
      </c>
      <c r="D64">
        <v>6.5463999999999994E-2</v>
      </c>
      <c r="E64">
        <v>78.542000000000002</v>
      </c>
      <c r="F64">
        <v>81.608999999999995</v>
      </c>
      <c r="G64">
        <v>317.22000000000003</v>
      </c>
      <c r="H64">
        <v>130.47999999999999</v>
      </c>
      <c r="I64">
        <v>141.12</v>
      </c>
      <c r="J64">
        <v>129.21</v>
      </c>
      <c r="K64">
        <v>1.7161999999999999</v>
      </c>
      <c r="L64">
        <v>1.3354E-5</v>
      </c>
      <c r="M64">
        <v>1.3276E-2</v>
      </c>
      <c r="N64" t="s">
        <v>238</v>
      </c>
    </row>
    <row r="65" spans="1:14">
      <c r="A65">
        <v>389.77</v>
      </c>
      <c r="B65">
        <v>3</v>
      </c>
      <c r="C65">
        <v>18.556999999999999</v>
      </c>
      <c r="D65">
        <v>5.3886999999999997E-2</v>
      </c>
      <c r="E65">
        <v>78.456999999999994</v>
      </c>
      <c r="F65">
        <v>81.486000000000004</v>
      </c>
      <c r="G65">
        <v>315.48</v>
      </c>
      <c r="H65">
        <v>130.84</v>
      </c>
      <c r="I65">
        <v>142.1</v>
      </c>
      <c r="J65">
        <v>127.79</v>
      </c>
      <c r="K65">
        <v>1.7617</v>
      </c>
      <c r="L65">
        <v>1.3339999999999999E-5</v>
      </c>
      <c r="M65">
        <v>1.3299999999999999E-2</v>
      </c>
      <c r="N65" t="s">
        <v>238</v>
      </c>
    </row>
    <row r="66" spans="1:14">
      <c r="A66">
        <v>389.77</v>
      </c>
      <c r="B66">
        <v>3.5</v>
      </c>
      <c r="C66">
        <v>21.928000000000001</v>
      </c>
      <c r="D66">
        <v>4.5602999999999998E-2</v>
      </c>
      <c r="E66">
        <v>78.367999999999995</v>
      </c>
      <c r="F66">
        <v>81.358999999999995</v>
      </c>
      <c r="G66">
        <v>313.95999999999998</v>
      </c>
      <c r="H66">
        <v>131.24</v>
      </c>
      <c r="I66">
        <v>143.19</v>
      </c>
      <c r="J66">
        <v>126.32</v>
      </c>
      <c r="K66">
        <v>1.8108</v>
      </c>
      <c r="L66">
        <v>1.3328E-5</v>
      </c>
      <c r="M66">
        <v>1.3329000000000001E-2</v>
      </c>
      <c r="N66" t="s">
        <v>238</v>
      </c>
    </row>
    <row r="67" spans="1:14">
      <c r="A67">
        <v>389.77</v>
      </c>
      <c r="B67">
        <v>4</v>
      </c>
      <c r="C67">
        <v>25.396999999999998</v>
      </c>
      <c r="D67">
        <v>3.9373999999999999E-2</v>
      </c>
      <c r="E67">
        <v>78.275000000000006</v>
      </c>
      <c r="F67">
        <v>81.225999999999999</v>
      </c>
      <c r="G67">
        <v>312.60000000000002</v>
      </c>
      <c r="H67">
        <v>131.69</v>
      </c>
      <c r="I67">
        <v>144.41</v>
      </c>
      <c r="J67">
        <v>124.8</v>
      </c>
      <c r="K67">
        <v>1.8638999999999999</v>
      </c>
      <c r="L67">
        <v>1.3318E-5</v>
      </c>
      <c r="M67">
        <v>1.3363999999999999E-2</v>
      </c>
      <c r="N67" t="s">
        <v>238</v>
      </c>
    </row>
    <row r="68" spans="1:14">
      <c r="A68">
        <v>389.77</v>
      </c>
      <c r="B68">
        <v>4.5</v>
      </c>
      <c r="C68">
        <v>28.972999999999999</v>
      </c>
      <c r="D68">
        <v>3.4514999999999997E-2</v>
      </c>
      <c r="E68">
        <v>78.179000000000002</v>
      </c>
      <c r="F68">
        <v>81.088999999999999</v>
      </c>
      <c r="G68">
        <v>311.37</v>
      </c>
      <c r="H68">
        <v>132.19999999999999</v>
      </c>
      <c r="I68">
        <v>145.79</v>
      </c>
      <c r="J68">
        <v>123.21</v>
      </c>
      <c r="K68">
        <v>1.9215</v>
      </c>
      <c r="L68">
        <v>1.331E-5</v>
      </c>
      <c r="M68">
        <v>1.3405E-2</v>
      </c>
      <c r="N68" t="s">
        <v>238</v>
      </c>
    </row>
    <row r="69" spans="1:14">
      <c r="A69">
        <v>389.77</v>
      </c>
      <c r="B69">
        <v>5</v>
      </c>
      <c r="C69">
        <v>32.665999999999997</v>
      </c>
      <c r="D69">
        <v>3.0613000000000001E-2</v>
      </c>
      <c r="E69">
        <v>78.078000000000003</v>
      </c>
      <c r="F69">
        <v>80.945999999999998</v>
      </c>
      <c r="G69">
        <v>310.22000000000003</v>
      </c>
      <c r="H69">
        <v>132.76</v>
      </c>
      <c r="I69">
        <v>147.34</v>
      </c>
      <c r="J69">
        <v>121.55</v>
      </c>
      <c r="K69">
        <v>1.9841</v>
      </c>
      <c r="L69">
        <v>1.3305000000000001E-5</v>
      </c>
      <c r="M69">
        <v>1.3454000000000001E-2</v>
      </c>
      <c r="N69" t="s">
        <v>238</v>
      </c>
    </row>
    <row r="70" spans="1:14">
      <c r="A70">
        <v>389.77</v>
      </c>
      <c r="B70">
        <v>5.5</v>
      </c>
      <c r="C70">
        <v>36.488999999999997</v>
      </c>
      <c r="D70">
        <v>2.7404999999999999E-2</v>
      </c>
      <c r="E70">
        <v>77.971999999999994</v>
      </c>
      <c r="F70">
        <v>80.796999999999997</v>
      </c>
      <c r="G70">
        <v>309.14</v>
      </c>
      <c r="H70">
        <v>133.38999999999999</v>
      </c>
      <c r="I70">
        <v>149.12</v>
      </c>
      <c r="J70">
        <v>119.82</v>
      </c>
      <c r="K70">
        <v>2.0526</v>
      </c>
      <c r="L70">
        <v>1.3302000000000001E-5</v>
      </c>
      <c r="M70">
        <v>1.3512E-2</v>
      </c>
      <c r="N70" t="s">
        <v>238</v>
      </c>
    </row>
    <row r="71" spans="1:14">
      <c r="A71">
        <v>389.77</v>
      </c>
      <c r="B71">
        <v>6</v>
      </c>
      <c r="C71">
        <v>40.457999999999998</v>
      </c>
      <c r="D71">
        <v>2.4716999999999999E-2</v>
      </c>
      <c r="E71">
        <v>77.861000000000004</v>
      </c>
      <c r="F71">
        <v>80.64</v>
      </c>
      <c r="G71">
        <v>308.11</v>
      </c>
      <c r="H71">
        <v>134.1</v>
      </c>
      <c r="I71">
        <v>151.15</v>
      </c>
      <c r="J71">
        <v>118</v>
      </c>
      <c r="K71">
        <v>2.1278999999999999</v>
      </c>
      <c r="L71">
        <v>1.3303E-5</v>
      </c>
      <c r="M71">
        <v>1.3580999999999999E-2</v>
      </c>
      <c r="N71" t="s">
        <v>238</v>
      </c>
    </row>
    <row r="72" spans="1:14">
      <c r="A72">
        <v>389.77</v>
      </c>
      <c r="B72">
        <v>6.3367000000000004</v>
      </c>
      <c r="C72">
        <v>43.220999999999997</v>
      </c>
      <c r="D72">
        <v>2.3137000000000001E-2</v>
      </c>
      <c r="E72">
        <v>77.781999999999996</v>
      </c>
      <c r="F72">
        <v>80.53</v>
      </c>
      <c r="G72">
        <v>307.44</v>
      </c>
      <c r="H72">
        <v>134.63</v>
      </c>
      <c r="I72">
        <v>152.69999999999999</v>
      </c>
      <c r="J72">
        <v>116.73</v>
      </c>
      <c r="K72">
        <v>2.1829000000000001</v>
      </c>
      <c r="L72">
        <v>1.3305000000000001E-5</v>
      </c>
      <c r="M72">
        <v>1.3635E-2</v>
      </c>
      <c r="N72" t="s">
        <v>238</v>
      </c>
    </row>
    <row r="73" spans="1:14">
      <c r="A73">
        <v>389.77</v>
      </c>
      <c r="B73">
        <v>6.3367000000000004</v>
      </c>
      <c r="C73">
        <v>1318.7</v>
      </c>
      <c r="D73">
        <v>7.5834999999999997E-4</v>
      </c>
      <c r="E73">
        <v>58.295000000000002</v>
      </c>
      <c r="F73">
        <v>58.384999999999998</v>
      </c>
      <c r="G73">
        <v>250.63</v>
      </c>
      <c r="H73">
        <v>139.58000000000001</v>
      </c>
      <c r="I73">
        <v>193.66</v>
      </c>
      <c r="J73">
        <v>412.51</v>
      </c>
      <c r="K73">
        <v>-3.1013999999999998E-3</v>
      </c>
      <c r="L73">
        <v>2.5396000000000001E-4</v>
      </c>
      <c r="M73">
        <v>5.3857000000000002E-2</v>
      </c>
      <c r="N73" t="s">
        <v>237</v>
      </c>
    </row>
    <row r="74" spans="1:14">
      <c r="A74">
        <v>389.77</v>
      </c>
      <c r="B74">
        <v>6.5</v>
      </c>
      <c r="C74">
        <v>1318.8</v>
      </c>
      <c r="D74">
        <v>7.5827000000000002E-4</v>
      </c>
      <c r="E74">
        <v>58.292999999999999</v>
      </c>
      <c r="F74">
        <v>58.384999999999998</v>
      </c>
      <c r="G74">
        <v>250.62</v>
      </c>
      <c r="H74">
        <v>139.58000000000001</v>
      </c>
      <c r="I74">
        <v>193.63</v>
      </c>
      <c r="J74">
        <v>412.72</v>
      </c>
      <c r="K74">
        <v>-3.1562999999999999E-3</v>
      </c>
      <c r="L74">
        <v>2.5406000000000002E-4</v>
      </c>
      <c r="M74">
        <v>5.3867999999999999E-2</v>
      </c>
      <c r="N74" t="s">
        <v>237</v>
      </c>
    </row>
    <row r="75" spans="1:14">
      <c r="A75">
        <v>389.77</v>
      </c>
      <c r="B75">
        <v>7</v>
      </c>
      <c r="C75">
        <v>1319.2</v>
      </c>
      <c r="D75">
        <v>7.5803999999999997E-4</v>
      </c>
      <c r="E75">
        <v>58.286000000000001</v>
      </c>
      <c r="F75">
        <v>58.386000000000003</v>
      </c>
      <c r="G75">
        <v>250.6</v>
      </c>
      <c r="H75">
        <v>139.57</v>
      </c>
      <c r="I75">
        <v>193.56</v>
      </c>
      <c r="J75">
        <v>413.36</v>
      </c>
      <c r="K75">
        <v>-3.3235999999999999E-3</v>
      </c>
      <c r="L75">
        <v>2.5434999999999998E-4</v>
      </c>
      <c r="M75">
        <v>5.3900999999999998E-2</v>
      </c>
      <c r="N75" t="s">
        <v>237</v>
      </c>
    </row>
    <row r="76" spans="1:14">
      <c r="A76">
        <v>389.77</v>
      </c>
      <c r="B76">
        <v>7.5</v>
      </c>
      <c r="C76">
        <v>1319.6</v>
      </c>
      <c r="D76">
        <v>7.5781000000000004E-4</v>
      </c>
      <c r="E76">
        <v>58.279000000000003</v>
      </c>
      <c r="F76">
        <v>58.386000000000003</v>
      </c>
      <c r="G76">
        <v>250.59</v>
      </c>
      <c r="H76">
        <v>139.56</v>
      </c>
      <c r="I76">
        <v>193.48</v>
      </c>
      <c r="J76">
        <v>414</v>
      </c>
      <c r="K76">
        <v>-3.4895999999999998E-3</v>
      </c>
      <c r="L76">
        <v>2.5463999999999999E-4</v>
      </c>
      <c r="M76">
        <v>5.3933000000000002E-2</v>
      </c>
      <c r="N76" t="s">
        <v>237</v>
      </c>
    </row>
    <row r="77" spans="1:14">
      <c r="A77">
        <v>389.77</v>
      </c>
      <c r="B77">
        <v>8</v>
      </c>
      <c r="C77">
        <v>1320</v>
      </c>
      <c r="D77">
        <v>7.5757000000000005E-4</v>
      </c>
      <c r="E77">
        <v>58.273000000000003</v>
      </c>
      <c r="F77">
        <v>58.386000000000003</v>
      </c>
      <c r="G77">
        <v>250.57</v>
      </c>
      <c r="H77">
        <v>139.56</v>
      </c>
      <c r="I77">
        <v>193.4</v>
      </c>
      <c r="J77">
        <v>414.64</v>
      </c>
      <c r="K77">
        <v>-3.6543000000000001E-3</v>
      </c>
      <c r="L77">
        <v>2.5494E-4</v>
      </c>
      <c r="M77">
        <v>5.3966E-2</v>
      </c>
      <c r="N77" t="s">
        <v>237</v>
      </c>
    </row>
    <row r="78" spans="1:14">
      <c r="A78">
        <v>389.77</v>
      </c>
      <c r="B78">
        <v>8.5</v>
      </c>
      <c r="C78">
        <v>1320.4</v>
      </c>
      <c r="D78">
        <v>7.5734000000000001E-4</v>
      </c>
      <c r="E78">
        <v>58.265999999999998</v>
      </c>
      <c r="F78">
        <v>58.387</v>
      </c>
      <c r="G78">
        <v>250.55</v>
      </c>
      <c r="H78">
        <v>139.55000000000001</v>
      </c>
      <c r="I78">
        <v>193.33</v>
      </c>
      <c r="J78">
        <v>415.27</v>
      </c>
      <c r="K78">
        <v>-3.8178000000000001E-3</v>
      </c>
      <c r="L78">
        <v>2.5523000000000001E-4</v>
      </c>
      <c r="M78">
        <v>5.3997999999999997E-2</v>
      </c>
      <c r="N78" t="s">
        <v>237</v>
      </c>
    </row>
    <row r="79" spans="1:14">
      <c r="A79">
        <v>389.77</v>
      </c>
      <c r="B79">
        <v>9</v>
      </c>
      <c r="C79">
        <v>1320.8</v>
      </c>
      <c r="D79">
        <v>7.5710999999999997E-4</v>
      </c>
      <c r="E79">
        <v>58.259</v>
      </c>
      <c r="F79">
        <v>58.387</v>
      </c>
      <c r="G79">
        <v>250.53</v>
      </c>
      <c r="H79">
        <v>139.54</v>
      </c>
      <c r="I79">
        <v>193.25</v>
      </c>
      <c r="J79">
        <v>415.9</v>
      </c>
      <c r="K79">
        <v>-3.98E-3</v>
      </c>
      <c r="L79">
        <v>2.5552000000000002E-4</v>
      </c>
      <c r="M79">
        <v>5.4031000000000003E-2</v>
      </c>
      <c r="N79" t="s">
        <v>237</v>
      </c>
    </row>
    <row r="80" spans="1:14">
      <c r="A80">
        <v>389.77</v>
      </c>
      <c r="B80">
        <v>9.5</v>
      </c>
      <c r="C80">
        <v>1321.2</v>
      </c>
      <c r="D80">
        <v>7.5688000000000003E-4</v>
      </c>
      <c r="E80">
        <v>58.253</v>
      </c>
      <c r="F80">
        <v>58.387</v>
      </c>
      <c r="G80">
        <v>250.52</v>
      </c>
      <c r="H80">
        <v>139.54</v>
      </c>
      <c r="I80">
        <v>193.18</v>
      </c>
      <c r="J80">
        <v>416.53</v>
      </c>
      <c r="K80">
        <v>-4.1409999999999997E-3</v>
      </c>
      <c r="L80">
        <v>2.5580999999999998E-4</v>
      </c>
      <c r="M80">
        <v>5.4063E-2</v>
      </c>
      <c r="N80" t="s">
        <v>237</v>
      </c>
    </row>
    <row r="81" spans="1:14">
      <c r="A81">
        <v>389.77</v>
      </c>
      <c r="B81">
        <v>10</v>
      </c>
      <c r="C81">
        <v>1321.6</v>
      </c>
      <c r="D81">
        <v>7.5666000000000004E-4</v>
      </c>
      <c r="E81">
        <v>58.246000000000002</v>
      </c>
      <c r="F81">
        <v>58.387999999999998</v>
      </c>
      <c r="G81">
        <v>250.5</v>
      </c>
      <c r="H81">
        <v>139.53</v>
      </c>
      <c r="I81">
        <v>193.1</v>
      </c>
      <c r="J81">
        <v>417.16</v>
      </c>
      <c r="K81">
        <v>-4.3008999999999999E-3</v>
      </c>
      <c r="L81">
        <v>2.5610999999999999E-4</v>
      </c>
      <c r="M81">
        <v>5.4094999999999997E-2</v>
      </c>
      <c r="N81" t="s">
        <v>237</v>
      </c>
    </row>
    <row r="82" spans="1:14">
      <c r="A82">
        <v>438.49</v>
      </c>
      <c r="B82">
        <v>1</v>
      </c>
      <c r="C82">
        <v>5.2130999999999998</v>
      </c>
      <c r="D82">
        <v>0.19181999999999999</v>
      </c>
      <c r="E82">
        <v>85.272000000000006</v>
      </c>
      <c r="F82">
        <v>88.866</v>
      </c>
      <c r="G82">
        <v>342.16</v>
      </c>
      <c r="H82">
        <v>135.97</v>
      </c>
      <c r="I82">
        <v>144.83000000000001</v>
      </c>
      <c r="J82">
        <v>141.91</v>
      </c>
      <c r="K82">
        <v>1.1648000000000001</v>
      </c>
      <c r="L82">
        <v>1.5053E-5</v>
      </c>
      <c r="M82">
        <v>1.6001000000000001E-2</v>
      </c>
      <c r="N82" t="s">
        <v>238</v>
      </c>
    </row>
    <row r="83" spans="1:14">
      <c r="A83">
        <v>438.49</v>
      </c>
      <c r="B83">
        <v>1.5</v>
      </c>
      <c r="C83">
        <v>7.8771000000000004</v>
      </c>
      <c r="D83">
        <v>0.12695000000000001</v>
      </c>
      <c r="E83">
        <v>85.212999999999994</v>
      </c>
      <c r="F83">
        <v>88.781000000000006</v>
      </c>
      <c r="G83">
        <v>338.66</v>
      </c>
      <c r="H83">
        <v>136.12</v>
      </c>
      <c r="I83">
        <v>145.26</v>
      </c>
      <c r="J83">
        <v>141</v>
      </c>
      <c r="K83">
        <v>1.1791</v>
      </c>
      <c r="L83">
        <v>1.5053E-5</v>
      </c>
      <c r="M83">
        <v>1.6012999999999999E-2</v>
      </c>
      <c r="N83" t="s">
        <v>238</v>
      </c>
    </row>
    <row r="84" spans="1:14">
      <c r="A84">
        <v>438.49</v>
      </c>
      <c r="B84">
        <v>2</v>
      </c>
      <c r="C84">
        <v>10.582000000000001</v>
      </c>
      <c r="D84">
        <v>9.4504000000000005E-2</v>
      </c>
      <c r="E84">
        <v>85.153000000000006</v>
      </c>
      <c r="F84">
        <v>88.694999999999993</v>
      </c>
      <c r="G84">
        <v>336.13</v>
      </c>
      <c r="H84">
        <v>136.26</v>
      </c>
      <c r="I84">
        <v>145.72</v>
      </c>
      <c r="J84">
        <v>140.07</v>
      </c>
      <c r="K84">
        <v>1.1939</v>
      </c>
      <c r="L84">
        <v>1.5055000000000001E-5</v>
      </c>
      <c r="M84">
        <v>1.6025999999999999E-2</v>
      </c>
      <c r="N84" t="s">
        <v>238</v>
      </c>
    </row>
    <row r="85" spans="1:14">
      <c r="A85">
        <v>438.49</v>
      </c>
      <c r="B85">
        <v>2.5</v>
      </c>
      <c r="C85">
        <v>13.327999999999999</v>
      </c>
      <c r="D85">
        <v>7.5028999999999998E-2</v>
      </c>
      <c r="E85">
        <v>85.091999999999999</v>
      </c>
      <c r="F85">
        <v>88.606999999999999</v>
      </c>
      <c r="G85">
        <v>334.13</v>
      </c>
      <c r="H85">
        <v>136.41999999999999</v>
      </c>
      <c r="I85">
        <v>146.19999999999999</v>
      </c>
      <c r="J85">
        <v>139.13</v>
      </c>
      <c r="K85">
        <v>1.2092000000000001</v>
      </c>
      <c r="L85">
        <v>1.5058999999999999E-5</v>
      </c>
      <c r="M85">
        <v>1.6041E-2</v>
      </c>
      <c r="N85" t="s">
        <v>238</v>
      </c>
    </row>
    <row r="86" spans="1:14">
      <c r="A86">
        <v>438.49</v>
      </c>
      <c r="B86">
        <v>3</v>
      </c>
      <c r="C86">
        <v>16.119</v>
      </c>
      <c r="D86">
        <v>6.2039999999999998E-2</v>
      </c>
      <c r="E86">
        <v>85.031000000000006</v>
      </c>
      <c r="F86">
        <v>88.518000000000001</v>
      </c>
      <c r="G86">
        <v>332.47</v>
      </c>
      <c r="H86">
        <v>136.58000000000001</v>
      </c>
      <c r="I86">
        <v>146.69999999999999</v>
      </c>
      <c r="J86">
        <v>138.16999999999999</v>
      </c>
      <c r="K86">
        <v>1.2251000000000001</v>
      </c>
      <c r="L86">
        <v>1.5064E-5</v>
      </c>
      <c r="M86">
        <v>1.6057999999999999E-2</v>
      </c>
      <c r="N86" t="s">
        <v>238</v>
      </c>
    </row>
    <row r="87" spans="1:14">
      <c r="A87">
        <v>438.49</v>
      </c>
      <c r="B87">
        <v>3.5</v>
      </c>
      <c r="C87">
        <v>18.954999999999998</v>
      </c>
      <c r="D87">
        <v>5.2755999999999997E-2</v>
      </c>
      <c r="E87">
        <v>84.968000000000004</v>
      </c>
      <c r="F87">
        <v>88.427000000000007</v>
      </c>
      <c r="G87">
        <v>331.05</v>
      </c>
      <c r="H87">
        <v>136.75</v>
      </c>
      <c r="I87">
        <v>147.22999999999999</v>
      </c>
      <c r="J87">
        <v>137.19</v>
      </c>
      <c r="K87">
        <v>1.2416</v>
      </c>
      <c r="L87">
        <v>1.507E-5</v>
      </c>
      <c r="M87">
        <v>1.6077999999999999E-2</v>
      </c>
      <c r="N87" t="s">
        <v>238</v>
      </c>
    </row>
    <row r="88" spans="1:14">
      <c r="A88">
        <v>438.49</v>
      </c>
      <c r="B88">
        <v>4</v>
      </c>
      <c r="C88">
        <v>21.84</v>
      </c>
      <c r="D88">
        <v>4.5788000000000002E-2</v>
      </c>
      <c r="E88">
        <v>84.903000000000006</v>
      </c>
      <c r="F88">
        <v>88.334999999999994</v>
      </c>
      <c r="G88">
        <v>329.79</v>
      </c>
      <c r="H88">
        <v>136.91999999999999</v>
      </c>
      <c r="I88">
        <v>147.80000000000001</v>
      </c>
      <c r="J88">
        <v>136.19999999999999</v>
      </c>
      <c r="K88">
        <v>1.2586999999999999</v>
      </c>
      <c r="L88">
        <v>1.5078E-5</v>
      </c>
      <c r="M88">
        <v>1.6098999999999999E-2</v>
      </c>
      <c r="N88" t="s">
        <v>238</v>
      </c>
    </row>
    <row r="89" spans="1:14">
      <c r="A89">
        <v>438.49</v>
      </c>
      <c r="B89">
        <v>4.5</v>
      </c>
      <c r="C89">
        <v>24.774999999999999</v>
      </c>
      <c r="D89">
        <v>4.0363999999999997E-2</v>
      </c>
      <c r="E89">
        <v>84.837999999999994</v>
      </c>
      <c r="F89">
        <v>88.241</v>
      </c>
      <c r="G89">
        <v>328.65</v>
      </c>
      <c r="H89">
        <v>137.11000000000001</v>
      </c>
      <c r="I89">
        <v>148.38999999999999</v>
      </c>
      <c r="J89">
        <v>135.19</v>
      </c>
      <c r="K89">
        <v>1.2766</v>
      </c>
      <c r="L89">
        <v>1.5087E-5</v>
      </c>
      <c r="M89">
        <v>1.6122999999999998E-2</v>
      </c>
      <c r="N89" t="s">
        <v>238</v>
      </c>
    </row>
    <row r="90" spans="1:14">
      <c r="A90">
        <v>438.49</v>
      </c>
      <c r="B90">
        <v>5</v>
      </c>
      <c r="C90">
        <v>27.763000000000002</v>
      </c>
      <c r="D90">
        <v>3.6019000000000002E-2</v>
      </c>
      <c r="E90">
        <v>84.771000000000001</v>
      </c>
      <c r="F90">
        <v>88.146000000000001</v>
      </c>
      <c r="G90">
        <v>327.62</v>
      </c>
      <c r="H90">
        <v>137.30000000000001</v>
      </c>
      <c r="I90">
        <v>149.02000000000001</v>
      </c>
      <c r="J90">
        <v>134.15</v>
      </c>
      <c r="K90">
        <v>1.2950999999999999</v>
      </c>
      <c r="L90">
        <v>1.5098E-5</v>
      </c>
      <c r="M90">
        <v>1.6150000000000001E-2</v>
      </c>
      <c r="N90" t="s">
        <v>238</v>
      </c>
    </row>
    <row r="91" spans="1:14">
      <c r="A91">
        <v>438.49</v>
      </c>
      <c r="B91">
        <v>5.5</v>
      </c>
      <c r="C91">
        <v>30.806000000000001</v>
      </c>
      <c r="D91">
        <v>3.2460999999999997E-2</v>
      </c>
      <c r="E91">
        <v>84.703000000000003</v>
      </c>
      <c r="F91">
        <v>88.048000000000002</v>
      </c>
      <c r="G91">
        <v>326.67</v>
      </c>
      <c r="H91">
        <v>137.5</v>
      </c>
      <c r="I91">
        <v>149.68</v>
      </c>
      <c r="J91">
        <v>133.1</v>
      </c>
      <c r="K91">
        <v>1.3144</v>
      </c>
      <c r="L91">
        <v>1.5111E-5</v>
      </c>
      <c r="M91">
        <v>1.6178999999999999E-2</v>
      </c>
      <c r="N91" t="s">
        <v>238</v>
      </c>
    </row>
    <row r="92" spans="1:14">
      <c r="A92">
        <v>438.49</v>
      </c>
      <c r="B92">
        <v>6</v>
      </c>
      <c r="C92">
        <v>33.908999999999999</v>
      </c>
      <c r="D92">
        <v>2.9491E-2</v>
      </c>
      <c r="E92">
        <v>84.632999999999996</v>
      </c>
      <c r="F92">
        <v>87.948999999999998</v>
      </c>
      <c r="G92">
        <v>325.77999999999997</v>
      </c>
      <c r="H92">
        <v>137.71</v>
      </c>
      <c r="I92">
        <v>150.38999999999999</v>
      </c>
      <c r="J92">
        <v>132.03</v>
      </c>
      <c r="K92">
        <v>1.3346</v>
      </c>
      <c r="L92">
        <v>1.5126000000000001E-5</v>
      </c>
      <c r="M92">
        <v>1.6212000000000001E-2</v>
      </c>
      <c r="N92" t="s">
        <v>238</v>
      </c>
    </row>
    <row r="93" spans="1:14">
      <c r="A93">
        <v>438.49</v>
      </c>
      <c r="B93">
        <v>6.5</v>
      </c>
      <c r="C93">
        <v>37.072000000000003</v>
      </c>
      <c r="D93">
        <v>2.6974000000000001E-2</v>
      </c>
      <c r="E93">
        <v>84.561999999999998</v>
      </c>
      <c r="F93">
        <v>87.847999999999999</v>
      </c>
      <c r="G93">
        <v>324.95</v>
      </c>
      <c r="H93">
        <v>137.94</v>
      </c>
      <c r="I93">
        <v>151.13999999999999</v>
      </c>
      <c r="J93">
        <v>130.93</v>
      </c>
      <c r="K93">
        <v>1.3556999999999999</v>
      </c>
      <c r="L93">
        <v>1.5143000000000001E-5</v>
      </c>
      <c r="M93">
        <v>1.6247999999999999E-2</v>
      </c>
      <c r="N93" t="s">
        <v>238</v>
      </c>
    </row>
    <row r="94" spans="1:14">
      <c r="A94">
        <v>438.49</v>
      </c>
      <c r="B94">
        <v>7</v>
      </c>
      <c r="C94">
        <v>40.302</v>
      </c>
      <c r="D94">
        <v>2.4813000000000002E-2</v>
      </c>
      <c r="E94">
        <v>84.489000000000004</v>
      </c>
      <c r="F94">
        <v>87.744</v>
      </c>
      <c r="G94">
        <v>324.16000000000003</v>
      </c>
      <c r="H94">
        <v>138.16999999999999</v>
      </c>
      <c r="I94">
        <v>151.94</v>
      </c>
      <c r="J94">
        <v>129.81</v>
      </c>
      <c r="K94">
        <v>1.3776999999999999</v>
      </c>
      <c r="L94">
        <v>1.5162E-5</v>
      </c>
      <c r="M94">
        <v>1.6288E-2</v>
      </c>
      <c r="N94" t="s">
        <v>238</v>
      </c>
    </row>
    <row r="95" spans="1:14">
      <c r="A95">
        <v>438.49</v>
      </c>
      <c r="B95">
        <v>7.5</v>
      </c>
      <c r="C95">
        <v>43.6</v>
      </c>
      <c r="D95">
        <v>2.2936000000000002E-2</v>
      </c>
      <c r="E95">
        <v>84.415000000000006</v>
      </c>
      <c r="F95">
        <v>87.638000000000005</v>
      </c>
      <c r="G95">
        <v>323.41000000000003</v>
      </c>
      <c r="H95">
        <v>138.41999999999999</v>
      </c>
      <c r="I95">
        <v>152.80000000000001</v>
      </c>
      <c r="J95">
        <v>128.66</v>
      </c>
      <c r="K95">
        <v>1.4008</v>
      </c>
      <c r="L95">
        <v>1.5183E-5</v>
      </c>
      <c r="M95">
        <v>1.6331999999999999E-2</v>
      </c>
      <c r="N95" t="s">
        <v>238</v>
      </c>
    </row>
    <row r="96" spans="1:14">
      <c r="A96">
        <v>438.49</v>
      </c>
      <c r="B96">
        <v>8</v>
      </c>
      <c r="C96">
        <v>46.972000000000001</v>
      </c>
      <c r="D96">
        <v>2.1288999999999999E-2</v>
      </c>
      <c r="E96">
        <v>84.338999999999999</v>
      </c>
      <c r="F96">
        <v>87.53</v>
      </c>
      <c r="G96">
        <v>322.69</v>
      </c>
      <c r="H96">
        <v>138.68</v>
      </c>
      <c r="I96">
        <v>153.72</v>
      </c>
      <c r="J96">
        <v>127.48</v>
      </c>
      <c r="K96">
        <v>1.425</v>
      </c>
      <c r="L96">
        <v>1.5207E-5</v>
      </c>
      <c r="M96">
        <v>1.6379999999999999E-2</v>
      </c>
      <c r="N96" t="s">
        <v>238</v>
      </c>
    </row>
    <row r="97" spans="1:14">
      <c r="A97">
        <v>438.49</v>
      </c>
      <c r="B97">
        <v>8.5</v>
      </c>
      <c r="C97">
        <v>50.421999999999997</v>
      </c>
      <c r="D97">
        <v>1.9833E-2</v>
      </c>
      <c r="E97">
        <v>84.26</v>
      </c>
      <c r="F97">
        <v>87.418999999999997</v>
      </c>
      <c r="G97">
        <v>322</v>
      </c>
      <c r="H97">
        <v>138.96</v>
      </c>
      <c r="I97">
        <v>154.71</v>
      </c>
      <c r="J97">
        <v>126.28</v>
      </c>
      <c r="K97">
        <v>1.4504999999999999</v>
      </c>
      <c r="L97">
        <v>1.5233E-5</v>
      </c>
      <c r="M97">
        <v>1.6433E-2</v>
      </c>
      <c r="N97" t="s">
        <v>238</v>
      </c>
    </row>
    <row r="98" spans="1:14">
      <c r="A98">
        <v>438.49</v>
      </c>
      <c r="B98">
        <v>9</v>
      </c>
      <c r="C98">
        <v>53.954999999999998</v>
      </c>
      <c r="D98">
        <v>1.8533999999999998E-2</v>
      </c>
      <c r="E98">
        <v>84.18</v>
      </c>
      <c r="F98">
        <v>87.305000000000007</v>
      </c>
      <c r="G98">
        <v>321.33</v>
      </c>
      <c r="H98">
        <v>139.25</v>
      </c>
      <c r="I98">
        <v>155.77000000000001</v>
      </c>
      <c r="J98">
        <v>125.05</v>
      </c>
      <c r="K98">
        <v>1.4773000000000001</v>
      </c>
      <c r="L98">
        <v>1.5262000000000001E-5</v>
      </c>
      <c r="M98">
        <v>1.6490999999999999E-2</v>
      </c>
      <c r="N98" t="s">
        <v>238</v>
      </c>
    </row>
    <row r="99" spans="1:14">
      <c r="A99">
        <v>438.49</v>
      </c>
      <c r="B99">
        <v>9.5</v>
      </c>
      <c r="C99">
        <v>57.576999999999998</v>
      </c>
      <c r="D99">
        <v>1.7368000000000001E-2</v>
      </c>
      <c r="E99">
        <v>84.096999999999994</v>
      </c>
      <c r="F99">
        <v>87.188999999999993</v>
      </c>
      <c r="G99">
        <v>320.68</v>
      </c>
      <c r="H99">
        <v>139.57</v>
      </c>
      <c r="I99">
        <v>156.91</v>
      </c>
      <c r="J99">
        <v>123.78</v>
      </c>
      <c r="K99">
        <v>1.5055000000000001</v>
      </c>
      <c r="L99">
        <v>1.5294E-5</v>
      </c>
      <c r="M99">
        <v>1.6555E-2</v>
      </c>
      <c r="N99" t="s">
        <v>238</v>
      </c>
    </row>
    <row r="100" spans="1:14">
      <c r="A100">
        <v>438.49</v>
      </c>
      <c r="B100">
        <v>10</v>
      </c>
      <c r="C100">
        <v>61.295000000000002</v>
      </c>
      <c r="D100">
        <v>1.6313999999999999E-2</v>
      </c>
      <c r="E100">
        <v>84.012</v>
      </c>
      <c r="F100">
        <v>87.069000000000003</v>
      </c>
      <c r="G100">
        <v>320.05</v>
      </c>
      <c r="H100">
        <v>139.9</v>
      </c>
      <c r="I100">
        <v>158.15</v>
      </c>
      <c r="J100">
        <v>122.48</v>
      </c>
      <c r="K100">
        <v>1.5354000000000001</v>
      </c>
      <c r="L100">
        <v>1.5328999999999998E-5</v>
      </c>
      <c r="M100">
        <v>1.6625000000000001E-2</v>
      </c>
      <c r="N100" t="s">
        <v>238</v>
      </c>
    </row>
    <row r="101" spans="1:14">
      <c r="A101">
        <v>487.21</v>
      </c>
      <c r="B101">
        <v>1</v>
      </c>
      <c r="C101">
        <v>4.6722000000000001</v>
      </c>
      <c r="D101">
        <v>0.21403</v>
      </c>
      <c r="E101">
        <v>92.045000000000002</v>
      </c>
      <c r="F101">
        <v>96.055999999999997</v>
      </c>
      <c r="G101">
        <v>357.71</v>
      </c>
      <c r="H101">
        <v>141.47</v>
      </c>
      <c r="I101">
        <v>150.16999999999999</v>
      </c>
      <c r="J101">
        <v>149.97</v>
      </c>
      <c r="K101">
        <v>0.89654999999999996</v>
      </c>
      <c r="L101">
        <v>1.6668999999999999E-5</v>
      </c>
      <c r="M101">
        <v>1.8880999999999998E-2</v>
      </c>
      <c r="N101" t="s">
        <v>238</v>
      </c>
    </row>
    <row r="102" spans="1:14">
      <c r="A102">
        <v>487.21</v>
      </c>
      <c r="B102">
        <v>1.5</v>
      </c>
      <c r="C102">
        <v>7.0441000000000003</v>
      </c>
      <c r="D102">
        <v>0.14196</v>
      </c>
      <c r="E102">
        <v>91.998000000000005</v>
      </c>
      <c r="F102">
        <v>95.988</v>
      </c>
      <c r="G102">
        <v>354.24</v>
      </c>
      <c r="H102">
        <v>141.55000000000001</v>
      </c>
      <c r="I102">
        <v>150.46</v>
      </c>
      <c r="J102">
        <v>149.30000000000001</v>
      </c>
      <c r="K102">
        <v>0.90307000000000004</v>
      </c>
      <c r="L102">
        <v>1.6682000000000001E-5</v>
      </c>
      <c r="M102">
        <v>1.8893E-2</v>
      </c>
      <c r="N102" t="s">
        <v>238</v>
      </c>
    </row>
    <row r="103" spans="1:14">
      <c r="A103">
        <v>487.21</v>
      </c>
      <c r="B103">
        <v>2</v>
      </c>
      <c r="C103">
        <v>9.4407999999999994</v>
      </c>
      <c r="D103">
        <v>0.10592</v>
      </c>
      <c r="E103">
        <v>91.95</v>
      </c>
      <c r="F103">
        <v>95.92</v>
      </c>
      <c r="G103">
        <v>351.75</v>
      </c>
      <c r="H103">
        <v>141.63999999999999</v>
      </c>
      <c r="I103">
        <v>150.77000000000001</v>
      </c>
      <c r="J103">
        <v>148.63</v>
      </c>
      <c r="K103">
        <v>0.90971000000000002</v>
      </c>
      <c r="L103">
        <v>1.6694999999999999E-5</v>
      </c>
      <c r="M103">
        <v>1.8905999999999999E-2</v>
      </c>
      <c r="N103" t="s">
        <v>238</v>
      </c>
    </row>
    <row r="104" spans="1:14">
      <c r="A104">
        <v>487.21</v>
      </c>
      <c r="B104">
        <v>2.5</v>
      </c>
      <c r="C104">
        <v>11.863</v>
      </c>
      <c r="D104">
        <v>8.4295999999999996E-2</v>
      </c>
      <c r="E104">
        <v>91.902000000000001</v>
      </c>
      <c r="F104">
        <v>95.850999999999999</v>
      </c>
      <c r="G104">
        <v>349.79</v>
      </c>
      <c r="H104">
        <v>141.74</v>
      </c>
      <c r="I104">
        <v>151.08000000000001</v>
      </c>
      <c r="J104">
        <v>147.94</v>
      </c>
      <c r="K104">
        <v>0.91649000000000003</v>
      </c>
      <c r="L104">
        <v>1.6710000000000001E-5</v>
      </c>
      <c r="M104">
        <v>1.8921E-2</v>
      </c>
      <c r="N104" t="s">
        <v>238</v>
      </c>
    </row>
    <row r="105" spans="1:14">
      <c r="A105">
        <v>487.21</v>
      </c>
      <c r="B105">
        <v>3</v>
      </c>
      <c r="C105">
        <v>14.311</v>
      </c>
      <c r="D105">
        <v>6.9875999999999994E-2</v>
      </c>
      <c r="E105">
        <v>91.852999999999994</v>
      </c>
      <c r="F105">
        <v>95.781000000000006</v>
      </c>
      <c r="G105">
        <v>348.18</v>
      </c>
      <c r="H105">
        <v>141.83000000000001</v>
      </c>
      <c r="I105">
        <v>151.4</v>
      </c>
      <c r="J105">
        <v>147.25</v>
      </c>
      <c r="K105">
        <v>0.9234</v>
      </c>
      <c r="L105">
        <v>1.6725999999999999E-5</v>
      </c>
      <c r="M105">
        <v>1.8936000000000001E-2</v>
      </c>
      <c r="N105" t="s">
        <v>238</v>
      </c>
    </row>
    <row r="106" spans="1:14">
      <c r="A106">
        <v>487.21</v>
      </c>
      <c r="B106">
        <v>3.5</v>
      </c>
      <c r="C106">
        <v>16.786000000000001</v>
      </c>
      <c r="D106">
        <v>5.9573000000000001E-2</v>
      </c>
      <c r="E106">
        <v>91.804000000000002</v>
      </c>
      <c r="F106">
        <v>95.710999999999999</v>
      </c>
      <c r="G106">
        <v>346.79</v>
      </c>
      <c r="H106">
        <v>141.93</v>
      </c>
      <c r="I106">
        <v>151.72999999999999</v>
      </c>
      <c r="J106">
        <v>146.56</v>
      </c>
      <c r="K106">
        <v>0.93047000000000002</v>
      </c>
      <c r="L106">
        <v>1.6742999999999999E-5</v>
      </c>
      <c r="M106">
        <v>1.8952E-2</v>
      </c>
      <c r="N106" t="s">
        <v>238</v>
      </c>
    </row>
    <row r="107" spans="1:14">
      <c r="A107">
        <v>487.21</v>
      </c>
      <c r="B107">
        <v>4</v>
      </c>
      <c r="C107">
        <v>19.289000000000001</v>
      </c>
      <c r="D107">
        <v>5.1844000000000001E-2</v>
      </c>
      <c r="E107">
        <v>91.754999999999995</v>
      </c>
      <c r="F107">
        <v>95.64</v>
      </c>
      <c r="G107">
        <v>345.58</v>
      </c>
      <c r="H107">
        <v>142.03</v>
      </c>
      <c r="I107">
        <v>152.07</v>
      </c>
      <c r="J107">
        <v>145.85</v>
      </c>
      <c r="K107">
        <v>0.93767999999999996</v>
      </c>
      <c r="L107">
        <v>1.6761000000000001E-5</v>
      </c>
      <c r="M107">
        <v>1.8970000000000001E-2</v>
      </c>
      <c r="N107" t="s">
        <v>238</v>
      </c>
    </row>
    <row r="108" spans="1:14">
      <c r="A108">
        <v>487.21</v>
      </c>
      <c r="B108">
        <v>4.5</v>
      </c>
      <c r="C108">
        <v>21.82</v>
      </c>
      <c r="D108">
        <v>4.5830000000000003E-2</v>
      </c>
      <c r="E108">
        <v>91.703999999999994</v>
      </c>
      <c r="F108">
        <v>95.569000000000003</v>
      </c>
      <c r="G108">
        <v>344.5</v>
      </c>
      <c r="H108">
        <v>142.13</v>
      </c>
      <c r="I108">
        <v>152.43</v>
      </c>
      <c r="J108">
        <v>145.13999999999999</v>
      </c>
      <c r="K108">
        <v>0.94503999999999999</v>
      </c>
      <c r="L108">
        <v>1.6781000000000001E-5</v>
      </c>
      <c r="M108">
        <v>1.8988999999999999E-2</v>
      </c>
      <c r="N108" t="s">
        <v>238</v>
      </c>
    </row>
    <row r="109" spans="1:14">
      <c r="A109">
        <v>487.21</v>
      </c>
      <c r="B109">
        <v>5</v>
      </c>
      <c r="C109">
        <v>24.38</v>
      </c>
      <c r="D109">
        <v>4.1016999999999998E-2</v>
      </c>
      <c r="E109">
        <v>91.653000000000006</v>
      </c>
      <c r="F109">
        <v>95.495999999999995</v>
      </c>
      <c r="G109">
        <v>343.51</v>
      </c>
      <c r="H109">
        <v>142.22999999999999</v>
      </c>
      <c r="I109">
        <v>152.79</v>
      </c>
      <c r="J109">
        <v>144.43</v>
      </c>
      <c r="K109">
        <v>0.95255999999999996</v>
      </c>
      <c r="L109">
        <v>1.6801000000000001E-5</v>
      </c>
      <c r="M109">
        <v>1.9009000000000002E-2</v>
      </c>
      <c r="N109" t="s">
        <v>238</v>
      </c>
    </row>
    <row r="110" spans="1:14">
      <c r="A110">
        <v>487.21</v>
      </c>
      <c r="B110">
        <v>5.5</v>
      </c>
      <c r="C110">
        <v>26.97</v>
      </c>
      <c r="D110">
        <v>3.7078E-2</v>
      </c>
      <c r="E110">
        <v>91.602000000000004</v>
      </c>
      <c r="F110">
        <v>95.423000000000002</v>
      </c>
      <c r="G110">
        <v>342.61</v>
      </c>
      <c r="H110">
        <v>142.33000000000001</v>
      </c>
      <c r="I110">
        <v>153.16999999999999</v>
      </c>
      <c r="J110">
        <v>143.69999999999999</v>
      </c>
      <c r="K110">
        <v>0.96025000000000005</v>
      </c>
      <c r="L110">
        <v>1.6823000000000001E-5</v>
      </c>
      <c r="M110">
        <v>1.9029999999999998E-2</v>
      </c>
      <c r="N110" t="s">
        <v>238</v>
      </c>
    </row>
    <row r="111" spans="1:14">
      <c r="A111">
        <v>487.21</v>
      </c>
      <c r="B111">
        <v>6</v>
      </c>
      <c r="C111">
        <v>29.591000000000001</v>
      </c>
      <c r="D111">
        <v>3.3793999999999998E-2</v>
      </c>
      <c r="E111">
        <v>91.55</v>
      </c>
      <c r="F111">
        <v>95.349000000000004</v>
      </c>
      <c r="G111">
        <v>341.78</v>
      </c>
      <c r="H111">
        <v>142.44</v>
      </c>
      <c r="I111">
        <v>153.56</v>
      </c>
      <c r="J111">
        <v>142.97</v>
      </c>
      <c r="K111">
        <v>0.96811000000000003</v>
      </c>
      <c r="L111">
        <v>1.6846000000000001E-5</v>
      </c>
      <c r="M111">
        <v>1.9053E-2</v>
      </c>
      <c r="N111" t="s">
        <v>238</v>
      </c>
    </row>
    <row r="112" spans="1:14">
      <c r="A112">
        <v>487.21</v>
      </c>
      <c r="B112">
        <v>6.5</v>
      </c>
      <c r="C112">
        <v>32.244999999999997</v>
      </c>
      <c r="D112">
        <v>3.1012999999999999E-2</v>
      </c>
      <c r="E112">
        <v>91.497</v>
      </c>
      <c r="F112">
        <v>95.274000000000001</v>
      </c>
      <c r="G112">
        <v>341.01</v>
      </c>
      <c r="H112">
        <v>142.55000000000001</v>
      </c>
      <c r="I112">
        <v>153.96</v>
      </c>
      <c r="J112">
        <v>142.22999999999999</v>
      </c>
      <c r="K112">
        <v>0.97614999999999996</v>
      </c>
      <c r="L112">
        <v>1.6871000000000002E-5</v>
      </c>
      <c r="M112">
        <v>1.9077E-2</v>
      </c>
      <c r="N112" t="s">
        <v>238</v>
      </c>
    </row>
    <row r="113" spans="1:14">
      <c r="A113">
        <v>487.21</v>
      </c>
      <c r="B113">
        <v>7</v>
      </c>
      <c r="C113">
        <v>34.930999999999997</v>
      </c>
      <c r="D113">
        <v>2.8628000000000001E-2</v>
      </c>
      <c r="E113">
        <v>91.444000000000003</v>
      </c>
      <c r="F113">
        <v>95.198999999999998</v>
      </c>
      <c r="G113">
        <v>340.28</v>
      </c>
      <c r="H113">
        <v>142.66999999999999</v>
      </c>
      <c r="I113">
        <v>154.38</v>
      </c>
      <c r="J113">
        <v>141.49</v>
      </c>
      <c r="K113">
        <v>0.98436999999999997</v>
      </c>
      <c r="L113">
        <v>1.6897000000000001E-5</v>
      </c>
      <c r="M113">
        <v>1.9102999999999998E-2</v>
      </c>
      <c r="N113" t="s">
        <v>238</v>
      </c>
    </row>
    <row r="114" spans="1:14">
      <c r="A114">
        <v>487.21</v>
      </c>
      <c r="B114">
        <v>7.5</v>
      </c>
      <c r="C114">
        <v>37.651000000000003</v>
      </c>
      <c r="D114">
        <v>2.656E-2</v>
      </c>
      <c r="E114">
        <v>91.39</v>
      </c>
      <c r="F114">
        <v>95.122</v>
      </c>
      <c r="G114">
        <v>339.59</v>
      </c>
      <c r="H114">
        <v>142.78</v>
      </c>
      <c r="I114">
        <v>154.81</v>
      </c>
      <c r="J114">
        <v>140.72999999999999</v>
      </c>
      <c r="K114">
        <v>0.99278999999999995</v>
      </c>
      <c r="L114">
        <v>1.6925000000000001E-5</v>
      </c>
      <c r="M114">
        <v>1.9130000000000001E-2</v>
      </c>
      <c r="N114" t="s">
        <v>238</v>
      </c>
    </row>
    <row r="115" spans="1:14">
      <c r="A115">
        <v>487.21</v>
      </c>
      <c r="B115">
        <v>8</v>
      </c>
      <c r="C115">
        <v>40.405999999999999</v>
      </c>
      <c r="D115">
        <v>2.4749E-2</v>
      </c>
      <c r="E115">
        <v>91.334999999999994</v>
      </c>
      <c r="F115">
        <v>95.045000000000002</v>
      </c>
      <c r="G115">
        <v>338.94</v>
      </c>
      <c r="H115">
        <v>142.9</v>
      </c>
      <c r="I115">
        <v>155.26</v>
      </c>
      <c r="J115">
        <v>139.97</v>
      </c>
      <c r="K115">
        <v>1.0014000000000001</v>
      </c>
      <c r="L115">
        <v>1.6954000000000001E-5</v>
      </c>
      <c r="M115">
        <v>1.9158999999999999E-2</v>
      </c>
      <c r="N115" t="s">
        <v>238</v>
      </c>
    </row>
    <row r="116" spans="1:14">
      <c r="A116">
        <v>487.21</v>
      </c>
      <c r="B116">
        <v>8.5</v>
      </c>
      <c r="C116">
        <v>43.197000000000003</v>
      </c>
      <c r="D116">
        <v>2.315E-2</v>
      </c>
      <c r="E116">
        <v>91.28</v>
      </c>
      <c r="F116">
        <v>94.966999999999999</v>
      </c>
      <c r="G116">
        <v>338.32</v>
      </c>
      <c r="H116">
        <v>143.02000000000001</v>
      </c>
      <c r="I116">
        <v>155.72999999999999</v>
      </c>
      <c r="J116">
        <v>139.19</v>
      </c>
      <c r="K116">
        <v>1.0102</v>
      </c>
      <c r="L116">
        <v>1.6983999999999999E-5</v>
      </c>
      <c r="M116">
        <v>1.9189999999999999E-2</v>
      </c>
      <c r="N116" t="s">
        <v>238</v>
      </c>
    </row>
    <row r="117" spans="1:14">
      <c r="A117">
        <v>487.21</v>
      </c>
      <c r="B117">
        <v>9</v>
      </c>
      <c r="C117">
        <v>46.026000000000003</v>
      </c>
      <c r="D117">
        <v>2.1727E-2</v>
      </c>
      <c r="E117">
        <v>91.224000000000004</v>
      </c>
      <c r="F117">
        <v>94.888000000000005</v>
      </c>
      <c r="G117">
        <v>337.72</v>
      </c>
      <c r="H117">
        <v>143.13999999999999</v>
      </c>
      <c r="I117">
        <v>156.21</v>
      </c>
      <c r="J117">
        <v>138.41</v>
      </c>
      <c r="K117">
        <v>1.0193000000000001</v>
      </c>
      <c r="L117">
        <v>1.7016000000000001E-5</v>
      </c>
      <c r="M117">
        <v>1.9222E-2</v>
      </c>
      <c r="N117" t="s">
        <v>238</v>
      </c>
    </row>
    <row r="118" spans="1:14">
      <c r="A118">
        <v>487.21</v>
      </c>
      <c r="B118">
        <v>9.5</v>
      </c>
      <c r="C118">
        <v>48.893999999999998</v>
      </c>
      <c r="D118">
        <v>2.0452999999999999E-2</v>
      </c>
      <c r="E118">
        <v>91.167000000000002</v>
      </c>
      <c r="F118">
        <v>94.808000000000007</v>
      </c>
      <c r="G118">
        <v>337.15</v>
      </c>
      <c r="H118">
        <v>143.27000000000001</v>
      </c>
      <c r="I118">
        <v>156.71</v>
      </c>
      <c r="J118">
        <v>137.62</v>
      </c>
      <c r="K118">
        <v>1.0285</v>
      </c>
      <c r="L118">
        <v>1.7050000000000001E-5</v>
      </c>
      <c r="M118">
        <v>1.9257E-2</v>
      </c>
      <c r="N118" t="s">
        <v>238</v>
      </c>
    </row>
    <row r="119" spans="1:14">
      <c r="A119">
        <v>487.21</v>
      </c>
      <c r="B119">
        <v>10</v>
      </c>
      <c r="C119">
        <v>51.802</v>
      </c>
      <c r="D119">
        <v>1.9304000000000002E-2</v>
      </c>
      <c r="E119">
        <v>91.108999999999995</v>
      </c>
      <c r="F119">
        <v>94.727000000000004</v>
      </c>
      <c r="G119">
        <v>336.61</v>
      </c>
      <c r="H119">
        <v>143.4</v>
      </c>
      <c r="I119">
        <v>157.22999999999999</v>
      </c>
      <c r="J119">
        <v>136.82</v>
      </c>
      <c r="K119">
        <v>1.038</v>
      </c>
      <c r="L119">
        <v>1.7085999999999999E-5</v>
      </c>
      <c r="M119">
        <v>1.9293999999999999E-2</v>
      </c>
      <c r="N119" t="s">
        <v>238</v>
      </c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AAC73-4386-4FD8-BBFA-F4D4F62C3604}">
  <dimension ref="A1:N174"/>
  <sheetViews>
    <sheetView workbookViewId="0"/>
  </sheetViews>
  <sheetFormatPr defaultRowHeight="15"/>
  <sheetData>
    <row r="1" spans="1:14">
      <c r="A1" t="s">
        <v>223</v>
      </c>
      <c r="B1" t="s">
        <v>224</v>
      </c>
      <c r="C1" t="s">
        <v>225</v>
      </c>
      <c r="D1" t="s">
        <v>226</v>
      </c>
      <c r="E1" t="s">
        <v>227</v>
      </c>
      <c r="F1" t="s">
        <v>228</v>
      </c>
      <c r="G1" t="s">
        <v>229</v>
      </c>
      <c r="H1" t="s">
        <v>230</v>
      </c>
      <c r="I1" t="s">
        <v>231</v>
      </c>
      <c r="J1" t="s">
        <v>232</v>
      </c>
      <c r="K1" t="s">
        <v>233</v>
      </c>
      <c r="L1" t="s">
        <v>234</v>
      </c>
      <c r="M1" t="s">
        <v>235</v>
      </c>
      <c r="N1" t="s">
        <v>236</v>
      </c>
    </row>
    <row r="2" spans="1:14">
      <c r="A2">
        <v>158.63999999999999</v>
      </c>
      <c r="B2">
        <v>1</v>
      </c>
      <c r="C2">
        <v>953.7</v>
      </c>
      <c r="D2">
        <v>1.0485E-3</v>
      </c>
      <c r="E2">
        <v>-1.6995</v>
      </c>
      <c r="F2">
        <v>-1.6959</v>
      </c>
      <c r="G2">
        <v>-5.6148999999999996</v>
      </c>
      <c r="H2">
        <v>46.152000000000001</v>
      </c>
      <c r="I2">
        <v>70.614999999999995</v>
      </c>
      <c r="J2">
        <v>1283.4000000000001</v>
      </c>
      <c r="K2">
        <v>-3.4088E-2</v>
      </c>
      <c r="L2">
        <v>7.1604999999999998E-4</v>
      </c>
      <c r="M2">
        <v>0.30032999999999999</v>
      </c>
      <c r="N2" t="s">
        <v>237</v>
      </c>
    </row>
    <row r="3" spans="1:14">
      <c r="A3">
        <v>158.63999999999999</v>
      </c>
      <c r="B3">
        <v>1.5</v>
      </c>
      <c r="C3">
        <v>953.75</v>
      </c>
      <c r="D3">
        <v>1.0485E-3</v>
      </c>
      <c r="E3">
        <v>-1.7</v>
      </c>
      <c r="F3">
        <v>-1.6947000000000001</v>
      </c>
      <c r="G3">
        <v>-5.6185</v>
      </c>
      <c r="H3">
        <v>46.151000000000003</v>
      </c>
      <c r="I3">
        <v>70.611999999999995</v>
      </c>
      <c r="J3">
        <v>1283.7</v>
      </c>
      <c r="K3">
        <v>-3.4091999999999997E-2</v>
      </c>
      <c r="L3">
        <v>7.1632E-4</v>
      </c>
      <c r="M3">
        <v>0.30036000000000002</v>
      </c>
      <c r="N3" t="s">
        <v>237</v>
      </c>
    </row>
    <row r="4" spans="1:14">
      <c r="A4">
        <v>158.63999999999999</v>
      </c>
      <c r="B4">
        <v>2</v>
      </c>
      <c r="C4">
        <v>953.8</v>
      </c>
      <c r="D4">
        <v>1.0483999999999999E-3</v>
      </c>
      <c r="E4">
        <v>-1.7005999999999999</v>
      </c>
      <c r="F4">
        <v>-1.6935</v>
      </c>
      <c r="G4">
        <v>-5.6222000000000003</v>
      </c>
      <c r="H4">
        <v>46.151000000000003</v>
      </c>
      <c r="I4">
        <v>70.608999999999995</v>
      </c>
      <c r="J4">
        <v>1284</v>
      </c>
      <c r="K4">
        <v>-3.4097000000000002E-2</v>
      </c>
      <c r="L4">
        <v>7.1657999999999997E-4</v>
      </c>
      <c r="M4">
        <v>0.3004</v>
      </c>
      <c r="N4" t="s">
        <v>237</v>
      </c>
    </row>
    <row r="5" spans="1:14">
      <c r="A5">
        <v>158.63999999999999</v>
      </c>
      <c r="B5">
        <v>2.5</v>
      </c>
      <c r="C5">
        <v>953.84</v>
      </c>
      <c r="D5">
        <v>1.0483999999999999E-3</v>
      </c>
      <c r="E5">
        <v>-1.7012</v>
      </c>
      <c r="F5">
        <v>-1.6922999999999999</v>
      </c>
      <c r="G5">
        <v>-5.6257999999999999</v>
      </c>
      <c r="H5">
        <v>46.15</v>
      </c>
      <c r="I5">
        <v>70.605000000000004</v>
      </c>
      <c r="J5">
        <v>1284.3</v>
      </c>
      <c r="K5">
        <v>-3.4102E-2</v>
      </c>
      <c r="L5">
        <v>7.1685E-4</v>
      </c>
      <c r="M5">
        <v>0.30042999999999997</v>
      </c>
      <c r="N5" t="s">
        <v>237</v>
      </c>
    </row>
    <row r="6" spans="1:14">
      <c r="A6">
        <v>158.63999999999999</v>
      </c>
      <c r="B6">
        <v>3</v>
      </c>
      <c r="C6">
        <v>953.89</v>
      </c>
      <c r="D6">
        <v>1.0483000000000001E-3</v>
      </c>
      <c r="E6">
        <v>-1.7018</v>
      </c>
      <c r="F6">
        <v>-1.6911</v>
      </c>
      <c r="G6">
        <v>-5.6295000000000002</v>
      </c>
      <c r="H6">
        <v>46.15</v>
      </c>
      <c r="I6">
        <v>70.602000000000004</v>
      </c>
      <c r="J6">
        <v>1284.5</v>
      </c>
      <c r="K6">
        <v>-3.4105999999999997E-2</v>
      </c>
      <c r="L6">
        <v>7.1712000000000002E-4</v>
      </c>
      <c r="M6">
        <v>0.30046</v>
      </c>
      <c r="N6" t="s">
        <v>237</v>
      </c>
    </row>
    <row r="7" spans="1:14">
      <c r="A7">
        <v>158.63999999999999</v>
      </c>
      <c r="B7">
        <v>3.5</v>
      </c>
      <c r="C7">
        <v>953.94</v>
      </c>
      <c r="D7">
        <v>1.0483000000000001E-3</v>
      </c>
      <c r="E7">
        <v>-1.7023999999999999</v>
      </c>
      <c r="F7">
        <v>-1.6899</v>
      </c>
      <c r="G7">
        <v>-5.6330999999999998</v>
      </c>
      <c r="H7">
        <v>46.149000000000001</v>
      </c>
      <c r="I7">
        <v>70.599000000000004</v>
      </c>
      <c r="J7">
        <v>1284.8</v>
      </c>
      <c r="K7">
        <v>-3.4111000000000002E-2</v>
      </c>
      <c r="L7">
        <v>7.1737999999999999E-4</v>
      </c>
      <c r="M7">
        <v>0.30048999999999998</v>
      </c>
      <c r="N7" t="s">
        <v>237</v>
      </c>
    </row>
    <row r="8" spans="1:14">
      <c r="A8">
        <v>158.63999999999999</v>
      </c>
      <c r="B8">
        <v>4</v>
      </c>
      <c r="C8">
        <v>953.98</v>
      </c>
      <c r="D8">
        <v>1.0482E-3</v>
      </c>
      <c r="E8">
        <v>-1.7029000000000001</v>
      </c>
      <c r="F8">
        <v>-1.6887000000000001</v>
      </c>
      <c r="G8">
        <v>-5.6368</v>
      </c>
      <c r="H8">
        <v>46.149000000000001</v>
      </c>
      <c r="I8">
        <v>70.596000000000004</v>
      </c>
      <c r="J8">
        <v>1285.0999999999999</v>
      </c>
      <c r="K8">
        <v>-3.4114999999999999E-2</v>
      </c>
      <c r="L8">
        <v>7.1765000000000002E-4</v>
      </c>
      <c r="M8">
        <v>0.30052000000000001</v>
      </c>
      <c r="N8" t="s">
        <v>237</v>
      </c>
    </row>
    <row r="9" spans="1:14">
      <c r="A9">
        <v>158.63999999999999</v>
      </c>
      <c r="B9">
        <v>4.5</v>
      </c>
      <c r="C9">
        <v>954.03</v>
      </c>
      <c r="D9">
        <v>1.0482E-3</v>
      </c>
      <c r="E9">
        <v>-1.7035</v>
      </c>
      <c r="F9">
        <v>-1.6875</v>
      </c>
      <c r="G9">
        <v>-5.6405000000000003</v>
      </c>
      <c r="H9">
        <v>46.148000000000003</v>
      </c>
      <c r="I9">
        <v>70.593000000000004</v>
      </c>
      <c r="J9">
        <v>1285.3</v>
      </c>
      <c r="K9">
        <v>-3.4119999999999998E-2</v>
      </c>
      <c r="L9">
        <v>7.1792000000000004E-4</v>
      </c>
      <c r="M9">
        <v>0.30055999999999999</v>
      </c>
      <c r="N9" t="s">
        <v>237</v>
      </c>
    </row>
    <row r="10" spans="1:14">
      <c r="A10">
        <v>158.63999999999999</v>
      </c>
      <c r="B10">
        <v>5</v>
      </c>
      <c r="C10">
        <v>954.07</v>
      </c>
      <c r="D10">
        <v>1.0480999999999999E-3</v>
      </c>
      <c r="E10">
        <v>-1.7040999999999999</v>
      </c>
      <c r="F10">
        <v>-1.6862999999999999</v>
      </c>
      <c r="G10">
        <v>-5.6440999999999999</v>
      </c>
      <c r="H10">
        <v>46.148000000000003</v>
      </c>
      <c r="I10">
        <v>70.588999999999999</v>
      </c>
      <c r="J10">
        <v>1285.5999999999999</v>
      </c>
      <c r="K10">
        <v>-3.4124000000000002E-2</v>
      </c>
      <c r="L10">
        <v>7.1818999999999995E-4</v>
      </c>
      <c r="M10">
        <v>0.30059000000000002</v>
      </c>
      <c r="N10" t="s">
        <v>237</v>
      </c>
    </row>
    <row r="11" spans="1:14">
      <c r="A11">
        <v>158.63999999999999</v>
      </c>
      <c r="B11">
        <v>5.5</v>
      </c>
      <c r="C11">
        <v>954.12</v>
      </c>
      <c r="D11">
        <v>1.0480999999999999E-3</v>
      </c>
      <c r="E11">
        <v>-1.7047000000000001</v>
      </c>
      <c r="F11">
        <v>-1.6851</v>
      </c>
      <c r="G11">
        <v>-5.6478000000000002</v>
      </c>
      <c r="H11">
        <v>46.146999999999998</v>
      </c>
      <c r="I11">
        <v>70.585999999999999</v>
      </c>
      <c r="J11">
        <v>1285.9000000000001</v>
      </c>
      <c r="K11">
        <v>-3.4129E-2</v>
      </c>
      <c r="L11">
        <v>7.1845000000000003E-4</v>
      </c>
      <c r="M11">
        <v>0.30062</v>
      </c>
      <c r="N11" t="s">
        <v>237</v>
      </c>
    </row>
    <row r="12" spans="1:14">
      <c r="A12">
        <v>158.63999999999999</v>
      </c>
      <c r="B12">
        <v>6</v>
      </c>
      <c r="C12">
        <v>954.17</v>
      </c>
      <c r="D12">
        <v>1.0480000000000001E-3</v>
      </c>
      <c r="E12">
        <v>-1.7052</v>
      </c>
      <c r="F12">
        <v>-1.6838</v>
      </c>
      <c r="G12">
        <v>-5.6513999999999998</v>
      </c>
      <c r="H12">
        <v>46.146999999999998</v>
      </c>
      <c r="I12">
        <v>70.582999999999998</v>
      </c>
      <c r="J12">
        <v>1286.2</v>
      </c>
      <c r="K12">
        <v>-3.4132999999999997E-2</v>
      </c>
      <c r="L12">
        <v>7.1871999999999995E-4</v>
      </c>
      <c r="M12">
        <v>0.30064999999999997</v>
      </c>
      <c r="N12" t="s">
        <v>237</v>
      </c>
    </row>
    <row r="13" spans="1:14">
      <c r="A13">
        <v>158.63999999999999</v>
      </c>
      <c r="B13">
        <v>6.5</v>
      </c>
      <c r="C13">
        <v>954.21</v>
      </c>
      <c r="D13">
        <v>1.0480000000000001E-3</v>
      </c>
      <c r="E13">
        <v>-1.7058</v>
      </c>
      <c r="F13">
        <v>-1.6826000000000001</v>
      </c>
      <c r="G13">
        <v>-5.6551</v>
      </c>
      <c r="H13">
        <v>46.146000000000001</v>
      </c>
      <c r="I13">
        <v>70.58</v>
      </c>
      <c r="J13">
        <v>1286.4000000000001</v>
      </c>
      <c r="K13">
        <v>-3.4138000000000002E-2</v>
      </c>
      <c r="L13">
        <v>7.1898999999999997E-4</v>
      </c>
      <c r="M13">
        <v>0.30068</v>
      </c>
      <c r="N13" t="s">
        <v>237</v>
      </c>
    </row>
    <row r="14" spans="1:14">
      <c r="A14">
        <v>158.63999999999999</v>
      </c>
      <c r="B14">
        <v>7</v>
      </c>
      <c r="C14">
        <v>954.26</v>
      </c>
      <c r="D14">
        <v>1.0479E-3</v>
      </c>
      <c r="E14">
        <v>-1.7063999999999999</v>
      </c>
      <c r="F14">
        <v>-1.6814</v>
      </c>
      <c r="G14">
        <v>-5.6586999999999996</v>
      </c>
      <c r="H14">
        <v>46.146000000000001</v>
      </c>
      <c r="I14">
        <v>70.576999999999998</v>
      </c>
      <c r="J14">
        <v>1286.7</v>
      </c>
      <c r="K14">
        <v>-3.4141999999999999E-2</v>
      </c>
      <c r="L14">
        <v>7.1925999999999999E-4</v>
      </c>
      <c r="M14">
        <v>0.30070999999999998</v>
      </c>
      <c r="N14" t="s">
        <v>237</v>
      </c>
    </row>
    <row r="15" spans="1:14">
      <c r="A15">
        <v>158.63999999999999</v>
      </c>
      <c r="B15">
        <v>7.5</v>
      </c>
      <c r="C15">
        <v>954.31</v>
      </c>
      <c r="D15">
        <v>1.0479E-3</v>
      </c>
      <c r="E15">
        <v>-1.7070000000000001</v>
      </c>
      <c r="F15">
        <v>-1.6801999999999999</v>
      </c>
      <c r="G15">
        <v>-5.6623000000000001</v>
      </c>
      <c r="H15">
        <v>46.145000000000003</v>
      </c>
      <c r="I15">
        <v>70.573999999999998</v>
      </c>
      <c r="J15">
        <v>1287</v>
      </c>
      <c r="K15">
        <v>-3.4146999999999997E-2</v>
      </c>
      <c r="L15">
        <v>7.1953000000000002E-4</v>
      </c>
      <c r="M15">
        <v>0.30075000000000002</v>
      </c>
      <c r="N15" t="s">
        <v>237</v>
      </c>
    </row>
    <row r="16" spans="1:14">
      <c r="A16">
        <v>158.63999999999999</v>
      </c>
      <c r="B16">
        <v>8</v>
      </c>
      <c r="C16">
        <v>954.35</v>
      </c>
      <c r="D16">
        <v>1.0478E-3</v>
      </c>
      <c r="E16">
        <v>-1.7076</v>
      </c>
      <c r="F16">
        <v>-1.679</v>
      </c>
      <c r="G16">
        <v>-5.6660000000000004</v>
      </c>
      <c r="H16">
        <v>46.145000000000003</v>
      </c>
      <c r="I16">
        <v>70.569999999999993</v>
      </c>
      <c r="J16">
        <v>1287.2</v>
      </c>
      <c r="K16">
        <v>-3.4151000000000001E-2</v>
      </c>
      <c r="L16">
        <v>7.1978999999999999E-4</v>
      </c>
      <c r="M16">
        <v>0.30077999999999999</v>
      </c>
      <c r="N16" t="s">
        <v>237</v>
      </c>
    </row>
    <row r="17" spans="1:14">
      <c r="A17">
        <v>158.63999999999999</v>
      </c>
      <c r="B17">
        <v>8.5</v>
      </c>
      <c r="C17">
        <v>954.4</v>
      </c>
      <c r="D17">
        <v>1.0478E-3</v>
      </c>
      <c r="E17">
        <v>-1.7081</v>
      </c>
      <c r="F17">
        <v>-1.6778</v>
      </c>
      <c r="G17">
        <v>-5.6696</v>
      </c>
      <c r="H17">
        <v>46.143999999999998</v>
      </c>
      <c r="I17">
        <v>70.566999999999993</v>
      </c>
      <c r="J17">
        <v>1287.5</v>
      </c>
      <c r="K17">
        <v>-3.4155999999999999E-2</v>
      </c>
      <c r="L17">
        <v>7.2006000000000001E-4</v>
      </c>
      <c r="M17">
        <v>0.30081000000000002</v>
      </c>
      <c r="N17" t="s">
        <v>237</v>
      </c>
    </row>
    <row r="18" spans="1:14">
      <c r="A18">
        <v>158.63999999999999</v>
      </c>
      <c r="B18">
        <v>9</v>
      </c>
      <c r="C18">
        <v>954.44</v>
      </c>
      <c r="D18">
        <v>1.0476999999999999E-3</v>
      </c>
      <c r="E18">
        <v>-1.7087000000000001</v>
      </c>
      <c r="F18">
        <v>-1.6766000000000001</v>
      </c>
      <c r="G18">
        <v>-5.6733000000000002</v>
      </c>
      <c r="H18">
        <v>46.143999999999998</v>
      </c>
      <c r="I18">
        <v>70.563999999999993</v>
      </c>
      <c r="J18">
        <v>1287.8</v>
      </c>
      <c r="K18">
        <v>-3.4160000000000003E-2</v>
      </c>
      <c r="L18">
        <v>7.2033000000000004E-4</v>
      </c>
      <c r="M18">
        <v>0.30084</v>
      </c>
      <c r="N18" t="s">
        <v>237</v>
      </c>
    </row>
    <row r="19" spans="1:14">
      <c r="A19">
        <v>158.63999999999999</v>
      </c>
      <c r="B19">
        <v>9.5</v>
      </c>
      <c r="C19">
        <v>954.49</v>
      </c>
      <c r="D19">
        <v>1.0476999999999999E-3</v>
      </c>
      <c r="E19">
        <v>-1.7093</v>
      </c>
      <c r="F19">
        <v>-1.6754</v>
      </c>
      <c r="G19">
        <v>-5.6768999999999998</v>
      </c>
      <c r="H19">
        <v>46.143000000000001</v>
      </c>
      <c r="I19">
        <v>70.561000000000007</v>
      </c>
      <c r="J19">
        <v>1288</v>
      </c>
      <c r="K19">
        <v>-3.4165000000000001E-2</v>
      </c>
      <c r="L19">
        <v>7.2059999999999995E-4</v>
      </c>
      <c r="M19">
        <v>0.30087000000000003</v>
      </c>
      <c r="N19" t="s">
        <v>237</v>
      </c>
    </row>
    <row r="20" spans="1:14">
      <c r="A20">
        <v>158.63999999999999</v>
      </c>
      <c r="B20">
        <v>10</v>
      </c>
      <c r="C20">
        <v>954.54</v>
      </c>
      <c r="D20">
        <v>1.0476000000000001E-3</v>
      </c>
      <c r="E20">
        <v>-1.7099</v>
      </c>
      <c r="F20">
        <v>-1.6741999999999999</v>
      </c>
      <c r="G20">
        <v>-5.6806000000000001</v>
      </c>
      <c r="H20">
        <v>46.143000000000001</v>
      </c>
      <c r="I20">
        <v>70.558000000000007</v>
      </c>
      <c r="J20">
        <v>1288.3</v>
      </c>
      <c r="K20">
        <v>-3.4168999999999998E-2</v>
      </c>
      <c r="L20">
        <v>7.2086999999999997E-4</v>
      </c>
      <c r="M20">
        <v>0.3009</v>
      </c>
      <c r="N20" t="s">
        <v>237</v>
      </c>
    </row>
    <row r="21" spans="1:14">
      <c r="A21">
        <v>190.37</v>
      </c>
      <c r="B21">
        <v>1</v>
      </c>
      <c r="C21">
        <v>889.75</v>
      </c>
      <c r="D21">
        <v>1.1238999999999999E-3</v>
      </c>
      <c r="E21">
        <v>0.53041000000000005</v>
      </c>
      <c r="F21">
        <v>0.53424000000000005</v>
      </c>
      <c r="G21">
        <v>7.2012</v>
      </c>
      <c r="H21">
        <v>43.073999999999998</v>
      </c>
      <c r="I21">
        <v>70.31</v>
      </c>
      <c r="J21">
        <v>1113.5999999999999</v>
      </c>
      <c r="K21">
        <v>-3.0041999999999999E-2</v>
      </c>
      <c r="L21">
        <v>3.7198E-4</v>
      </c>
      <c r="M21">
        <v>0.25433</v>
      </c>
      <c r="N21" t="s">
        <v>237</v>
      </c>
    </row>
    <row r="22" spans="1:14">
      <c r="A22">
        <v>190.37</v>
      </c>
      <c r="B22">
        <v>1.5</v>
      </c>
      <c r="C22">
        <v>889.81</v>
      </c>
      <c r="D22">
        <v>1.1238000000000001E-3</v>
      </c>
      <c r="E22">
        <v>0.52956000000000003</v>
      </c>
      <c r="F22">
        <v>0.53529000000000004</v>
      </c>
      <c r="G22">
        <v>7.1966999999999999</v>
      </c>
      <c r="H22">
        <v>43.073</v>
      </c>
      <c r="I22">
        <v>70.302999999999997</v>
      </c>
      <c r="J22">
        <v>1114</v>
      </c>
      <c r="K22">
        <v>-3.0053E-2</v>
      </c>
      <c r="L22">
        <v>3.7211999999999998E-4</v>
      </c>
      <c r="M22">
        <v>0.25436999999999999</v>
      </c>
      <c r="N22" t="s">
        <v>237</v>
      </c>
    </row>
    <row r="23" spans="1:14">
      <c r="A23">
        <v>190.37</v>
      </c>
      <c r="B23">
        <v>2</v>
      </c>
      <c r="C23">
        <v>889.88</v>
      </c>
      <c r="D23">
        <v>1.1237E-3</v>
      </c>
      <c r="E23">
        <v>0.52869999999999995</v>
      </c>
      <c r="F23">
        <v>0.53634999999999999</v>
      </c>
      <c r="G23">
        <v>7.1921999999999997</v>
      </c>
      <c r="H23">
        <v>43.073</v>
      </c>
      <c r="I23">
        <v>70.296000000000006</v>
      </c>
      <c r="J23">
        <v>1114.3</v>
      </c>
      <c r="K23">
        <v>-3.0065000000000001E-2</v>
      </c>
      <c r="L23">
        <v>3.7226000000000002E-4</v>
      </c>
      <c r="M23">
        <v>0.25441000000000003</v>
      </c>
      <c r="N23" t="s">
        <v>237</v>
      </c>
    </row>
    <row r="24" spans="1:14">
      <c r="A24">
        <v>190.37</v>
      </c>
      <c r="B24">
        <v>2.5</v>
      </c>
      <c r="C24">
        <v>889.95</v>
      </c>
      <c r="D24">
        <v>1.1237E-3</v>
      </c>
      <c r="E24">
        <v>0.52785000000000004</v>
      </c>
      <c r="F24">
        <v>0.53741000000000005</v>
      </c>
      <c r="G24">
        <v>7.1878000000000002</v>
      </c>
      <c r="H24">
        <v>43.073</v>
      </c>
      <c r="I24">
        <v>70.290000000000006</v>
      </c>
      <c r="J24">
        <v>1114.5999999999999</v>
      </c>
      <c r="K24">
        <v>-3.0077E-2</v>
      </c>
      <c r="L24">
        <v>3.724E-4</v>
      </c>
      <c r="M24">
        <v>0.25444</v>
      </c>
      <c r="N24" t="s">
        <v>237</v>
      </c>
    </row>
    <row r="25" spans="1:14">
      <c r="A25">
        <v>190.37</v>
      </c>
      <c r="B25">
        <v>3</v>
      </c>
      <c r="C25">
        <v>890.01</v>
      </c>
      <c r="D25">
        <v>1.1236E-3</v>
      </c>
      <c r="E25">
        <v>0.52698999999999996</v>
      </c>
      <c r="F25">
        <v>0.53846000000000005</v>
      </c>
      <c r="G25">
        <v>7.1833</v>
      </c>
      <c r="H25">
        <v>43.073</v>
      </c>
      <c r="I25">
        <v>70.283000000000001</v>
      </c>
      <c r="J25">
        <v>1115</v>
      </c>
      <c r="K25">
        <v>-3.0088E-2</v>
      </c>
      <c r="L25">
        <v>3.7252999999999999E-4</v>
      </c>
      <c r="M25">
        <v>0.25447999999999998</v>
      </c>
      <c r="N25" t="s">
        <v>237</v>
      </c>
    </row>
    <row r="26" spans="1:14">
      <c r="A26">
        <v>190.37</v>
      </c>
      <c r="B26">
        <v>3.5</v>
      </c>
      <c r="C26">
        <v>890.08</v>
      </c>
      <c r="D26">
        <v>1.1234999999999999E-3</v>
      </c>
      <c r="E26">
        <v>0.52614000000000005</v>
      </c>
      <c r="F26">
        <v>0.53952</v>
      </c>
      <c r="G26">
        <v>7.1787999999999998</v>
      </c>
      <c r="H26">
        <v>43.072000000000003</v>
      </c>
      <c r="I26">
        <v>70.277000000000001</v>
      </c>
      <c r="J26">
        <v>1115.3</v>
      </c>
      <c r="K26">
        <v>-3.0099999999999998E-2</v>
      </c>
      <c r="L26">
        <v>3.7267000000000002E-4</v>
      </c>
      <c r="M26">
        <v>0.25452000000000002</v>
      </c>
      <c r="N26" t="s">
        <v>237</v>
      </c>
    </row>
    <row r="27" spans="1:14">
      <c r="A27">
        <v>190.37</v>
      </c>
      <c r="B27">
        <v>4</v>
      </c>
      <c r="C27">
        <v>890.14</v>
      </c>
      <c r="D27">
        <v>1.1234000000000001E-3</v>
      </c>
      <c r="E27">
        <v>0.52529000000000003</v>
      </c>
      <c r="F27">
        <v>0.54057999999999995</v>
      </c>
      <c r="G27">
        <v>7.1742999999999997</v>
      </c>
      <c r="H27">
        <v>43.072000000000003</v>
      </c>
      <c r="I27">
        <v>70.27</v>
      </c>
      <c r="J27">
        <v>1115.5999999999999</v>
      </c>
      <c r="K27">
        <v>-3.0110999999999999E-2</v>
      </c>
      <c r="L27">
        <v>3.7281E-4</v>
      </c>
      <c r="M27">
        <v>0.25456000000000001</v>
      </c>
      <c r="N27" t="s">
        <v>237</v>
      </c>
    </row>
    <row r="28" spans="1:14">
      <c r="A28">
        <v>190.37</v>
      </c>
      <c r="B28">
        <v>4.5</v>
      </c>
      <c r="C28">
        <v>890.21</v>
      </c>
      <c r="D28">
        <v>1.1233E-3</v>
      </c>
      <c r="E28">
        <v>0.52442999999999995</v>
      </c>
      <c r="F28">
        <v>0.54164000000000001</v>
      </c>
      <c r="G28">
        <v>7.1698000000000004</v>
      </c>
      <c r="H28">
        <v>43.072000000000003</v>
      </c>
      <c r="I28">
        <v>70.263999999999996</v>
      </c>
      <c r="J28">
        <v>1116</v>
      </c>
      <c r="K28">
        <v>-3.0123E-2</v>
      </c>
      <c r="L28">
        <v>3.7294999999999999E-4</v>
      </c>
      <c r="M28">
        <v>0.25459999999999999</v>
      </c>
      <c r="N28" t="s">
        <v>237</v>
      </c>
    </row>
    <row r="29" spans="1:14">
      <c r="A29">
        <v>190.37</v>
      </c>
      <c r="B29">
        <v>5</v>
      </c>
      <c r="C29">
        <v>890.27</v>
      </c>
      <c r="D29">
        <v>1.1233E-3</v>
      </c>
      <c r="E29">
        <v>0.52358000000000005</v>
      </c>
      <c r="F29">
        <v>0.54269999999999996</v>
      </c>
      <c r="G29">
        <v>7.1653000000000002</v>
      </c>
      <c r="H29">
        <v>43.072000000000003</v>
      </c>
      <c r="I29">
        <v>70.257000000000005</v>
      </c>
      <c r="J29">
        <v>1116.3</v>
      </c>
      <c r="K29">
        <v>-3.0134999999999999E-2</v>
      </c>
      <c r="L29">
        <v>3.7309000000000002E-4</v>
      </c>
      <c r="M29">
        <v>0.25463999999999998</v>
      </c>
      <c r="N29" t="s">
        <v>237</v>
      </c>
    </row>
    <row r="30" spans="1:14">
      <c r="A30">
        <v>190.37</v>
      </c>
      <c r="B30">
        <v>5.5</v>
      </c>
      <c r="C30">
        <v>890.34</v>
      </c>
      <c r="D30">
        <v>1.1232E-3</v>
      </c>
      <c r="E30">
        <v>0.52273000000000003</v>
      </c>
      <c r="F30">
        <v>0.54374999999999996</v>
      </c>
      <c r="G30">
        <v>7.1608000000000001</v>
      </c>
      <c r="H30">
        <v>43.070999999999998</v>
      </c>
      <c r="I30">
        <v>70.251000000000005</v>
      </c>
      <c r="J30">
        <v>1116.5999999999999</v>
      </c>
      <c r="K30">
        <v>-3.0145999999999999E-2</v>
      </c>
      <c r="L30">
        <v>3.7322000000000001E-4</v>
      </c>
      <c r="M30">
        <v>0.25468000000000002</v>
      </c>
      <c r="N30" t="s">
        <v>237</v>
      </c>
    </row>
    <row r="31" spans="1:14">
      <c r="A31">
        <v>190.37</v>
      </c>
      <c r="B31">
        <v>6</v>
      </c>
      <c r="C31">
        <v>890.4</v>
      </c>
      <c r="D31">
        <v>1.1230999999999999E-3</v>
      </c>
      <c r="E31">
        <v>0.52188000000000001</v>
      </c>
      <c r="F31">
        <v>0.54481000000000002</v>
      </c>
      <c r="G31">
        <v>7.1563999999999997</v>
      </c>
      <c r="H31">
        <v>43.070999999999998</v>
      </c>
      <c r="I31">
        <v>70.244</v>
      </c>
      <c r="J31">
        <v>1116.9000000000001</v>
      </c>
      <c r="K31">
        <v>-3.0158000000000001E-2</v>
      </c>
      <c r="L31">
        <v>3.7335999999999999E-4</v>
      </c>
      <c r="M31">
        <v>0.25472</v>
      </c>
      <c r="N31" t="s">
        <v>237</v>
      </c>
    </row>
    <row r="32" spans="1:14">
      <c r="A32">
        <v>190.37</v>
      </c>
      <c r="B32">
        <v>6.5</v>
      </c>
      <c r="C32">
        <v>890.47</v>
      </c>
      <c r="D32">
        <v>1.1230000000000001E-3</v>
      </c>
      <c r="E32">
        <v>0.52102999999999999</v>
      </c>
      <c r="F32">
        <v>0.54586999999999997</v>
      </c>
      <c r="G32">
        <v>7.1519000000000004</v>
      </c>
      <c r="H32">
        <v>43.070999999999998</v>
      </c>
      <c r="I32">
        <v>70.238</v>
      </c>
      <c r="J32">
        <v>1117.3</v>
      </c>
      <c r="K32">
        <v>-3.0169000000000001E-2</v>
      </c>
      <c r="L32">
        <v>3.7350000000000003E-4</v>
      </c>
      <c r="M32">
        <v>0.25475999999999999</v>
      </c>
      <c r="N32" t="s">
        <v>237</v>
      </c>
    </row>
    <row r="33" spans="1:14">
      <c r="A33">
        <v>190.37</v>
      </c>
      <c r="B33">
        <v>7</v>
      </c>
      <c r="C33">
        <v>890.53</v>
      </c>
      <c r="D33">
        <v>1.1229E-3</v>
      </c>
      <c r="E33">
        <v>0.52017999999999998</v>
      </c>
      <c r="F33">
        <v>0.54693000000000003</v>
      </c>
      <c r="G33">
        <v>7.1474000000000002</v>
      </c>
      <c r="H33">
        <v>43.070999999999998</v>
      </c>
      <c r="I33">
        <v>70.231999999999999</v>
      </c>
      <c r="J33">
        <v>1117.5999999999999</v>
      </c>
      <c r="K33">
        <v>-3.0180999999999999E-2</v>
      </c>
      <c r="L33">
        <v>3.7364000000000001E-4</v>
      </c>
      <c r="M33">
        <v>0.25480000000000003</v>
      </c>
      <c r="N33" t="s">
        <v>237</v>
      </c>
    </row>
    <row r="34" spans="1:14">
      <c r="A34">
        <v>190.37</v>
      </c>
      <c r="B34">
        <v>7.5</v>
      </c>
      <c r="C34">
        <v>890.6</v>
      </c>
      <c r="D34">
        <v>1.1228E-3</v>
      </c>
      <c r="E34">
        <v>0.51932999999999996</v>
      </c>
      <c r="F34">
        <v>0.54798999999999998</v>
      </c>
      <c r="G34">
        <v>7.1429999999999998</v>
      </c>
      <c r="H34">
        <v>43.07</v>
      </c>
      <c r="I34">
        <v>70.224999999999994</v>
      </c>
      <c r="J34">
        <v>1117.9000000000001</v>
      </c>
      <c r="K34">
        <v>-3.0192E-2</v>
      </c>
      <c r="L34">
        <v>3.7376999999999999E-4</v>
      </c>
      <c r="M34">
        <v>0.25484000000000001</v>
      </c>
      <c r="N34" t="s">
        <v>237</v>
      </c>
    </row>
    <row r="35" spans="1:14">
      <c r="A35">
        <v>190.37</v>
      </c>
      <c r="B35">
        <v>8</v>
      </c>
      <c r="C35">
        <v>890.67</v>
      </c>
      <c r="D35">
        <v>1.1228E-3</v>
      </c>
      <c r="E35">
        <v>0.51848000000000005</v>
      </c>
      <c r="F35">
        <v>0.54905000000000004</v>
      </c>
      <c r="G35">
        <v>7.1384999999999996</v>
      </c>
      <c r="H35">
        <v>43.07</v>
      </c>
      <c r="I35">
        <v>70.218999999999994</v>
      </c>
      <c r="J35">
        <v>1118.3</v>
      </c>
      <c r="K35">
        <v>-3.0204000000000002E-2</v>
      </c>
      <c r="L35">
        <v>3.7390999999999998E-4</v>
      </c>
      <c r="M35">
        <v>0.25488</v>
      </c>
      <c r="N35" t="s">
        <v>237</v>
      </c>
    </row>
    <row r="36" spans="1:14">
      <c r="A36">
        <v>190.37</v>
      </c>
      <c r="B36">
        <v>8.5</v>
      </c>
      <c r="C36">
        <v>890.73</v>
      </c>
      <c r="D36">
        <v>1.1226999999999999E-3</v>
      </c>
      <c r="E36">
        <v>0.51763999999999999</v>
      </c>
      <c r="F36">
        <v>0.55010999999999999</v>
      </c>
      <c r="G36">
        <v>7.1340000000000003</v>
      </c>
      <c r="H36">
        <v>43.07</v>
      </c>
      <c r="I36">
        <v>70.212000000000003</v>
      </c>
      <c r="J36">
        <v>1118.5999999999999</v>
      </c>
      <c r="K36">
        <v>-3.0214999999999999E-2</v>
      </c>
      <c r="L36">
        <v>3.7405000000000001E-4</v>
      </c>
      <c r="M36">
        <v>0.25491999999999998</v>
      </c>
      <c r="N36" t="s">
        <v>237</v>
      </c>
    </row>
    <row r="37" spans="1:14">
      <c r="A37">
        <v>190.37</v>
      </c>
      <c r="B37">
        <v>9</v>
      </c>
      <c r="C37">
        <v>890.8</v>
      </c>
      <c r="D37">
        <v>1.1226000000000001E-3</v>
      </c>
      <c r="E37">
        <v>0.51678999999999997</v>
      </c>
      <c r="F37">
        <v>0.55117000000000005</v>
      </c>
      <c r="G37">
        <v>7.1295999999999999</v>
      </c>
      <c r="H37">
        <v>43.07</v>
      </c>
      <c r="I37">
        <v>70.206000000000003</v>
      </c>
      <c r="J37">
        <v>1118.9000000000001</v>
      </c>
      <c r="K37">
        <v>-3.0227E-2</v>
      </c>
      <c r="L37">
        <v>3.7418999999999999E-4</v>
      </c>
      <c r="M37">
        <v>0.25495000000000001</v>
      </c>
      <c r="N37" t="s">
        <v>237</v>
      </c>
    </row>
    <row r="38" spans="1:14">
      <c r="A38">
        <v>190.37</v>
      </c>
      <c r="B38">
        <v>9.5</v>
      </c>
      <c r="C38">
        <v>890.86</v>
      </c>
      <c r="D38">
        <v>1.1225E-3</v>
      </c>
      <c r="E38">
        <v>0.51593999999999995</v>
      </c>
      <c r="F38">
        <v>0.55223999999999995</v>
      </c>
      <c r="G38">
        <v>7.1250999999999998</v>
      </c>
      <c r="H38">
        <v>43.07</v>
      </c>
      <c r="I38">
        <v>70.2</v>
      </c>
      <c r="J38">
        <v>1119.2</v>
      </c>
      <c r="K38">
        <v>-3.0238000000000001E-2</v>
      </c>
      <c r="L38">
        <v>3.7432999999999998E-4</v>
      </c>
      <c r="M38">
        <v>0.25498999999999999</v>
      </c>
      <c r="N38" t="s">
        <v>237</v>
      </c>
    </row>
    <row r="39" spans="1:14">
      <c r="A39">
        <v>190.37</v>
      </c>
      <c r="B39">
        <v>10</v>
      </c>
      <c r="C39">
        <v>890.93</v>
      </c>
      <c r="D39">
        <v>1.1224E-3</v>
      </c>
      <c r="E39">
        <v>0.5151</v>
      </c>
      <c r="F39">
        <v>0.55330000000000001</v>
      </c>
      <c r="G39">
        <v>7.1205999999999996</v>
      </c>
      <c r="H39">
        <v>43.069000000000003</v>
      </c>
      <c r="I39">
        <v>70.192999999999998</v>
      </c>
      <c r="J39">
        <v>1119.5999999999999</v>
      </c>
      <c r="K39">
        <v>-3.0249000000000002E-2</v>
      </c>
      <c r="L39">
        <v>3.7446000000000002E-4</v>
      </c>
      <c r="M39">
        <v>0.25502999999999998</v>
      </c>
      <c r="N39" t="s">
        <v>237</v>
      </c>
    </row>
    <row r="40" spans="1:14">
      <c r="A40">
        <v>222.1</v>
      </c>
      <c r="B40">
        <v>1</v>
      </c>
      <c r="C40">
        <v>1.8882000000000001</v>
      </c>
      <c r="D40">
        <v>0.52959000000000001</v>
      </c>
      <c r="E40">
        <v>16.695</v>
      </c>
      <c r="F40">
        <v>18.497</v>
      </c>
      <c r="G40">
        <v>99.180999999999997</v>
      </c>
      <c r="H40">
        <v>27.434999999999999</v>
      </c>
      <c r="I40">
        <v>36.929000000000002</v>
      </c>
      <c r="J40">
        <v>263.69</v>
      </c>
      <c r="K40">
        <v>4.6445999999999996</v>
      </c>
      <c r="L40">
        <v>8.1101000000000005E-6</v>
      </c>
      <c r="M40">
        <v>1.1819E-2</v>
      </c>
      <c r="N40" t="s">
        <v>238</v>
      </c>
    </row>
    <row r="41" spans="1:14">
      <c r="A41">
        <v>222.1</v>
      </c>
      <c r="B41">
        <v>1.5</v>
      </c>
      <c r="C41">
        <v>2.8691</v>
      </c>
      <c r="D41">
        <v>0.34854000000000002</v>
      </c>
      <c r="E41">
        <v>16.63</v>
      </c>
      <c r="F41">
        <v>18.408999999999999</v>
      </c>
      <c r="G41">
        <v>95.516000000000005</v>
      </c>
      <c r="H41">
        <v>28.266999999999999</v>
      </c>
      <c r="I41">
        <v>38.470999999999997</v>
      </c>
      <c r="J41">
        <v>261.64</v>
      </c>
      <c r="K41">
        <v>4.6440000000000001</v>
      </c>
      <c r="L41">
        <v>8.0917000000000008E-6</v>
      </c>
      <c r="M41">
        <v>1.1851E-2</v>
      </c>
      <c r="N41" t="s">
        <v>238</v>
      </c>
    </row>
    <row r="42" spans="1:14">
      <c r="A42">
        <v>222.1</v>
      </c>
      <c r="B42">
        <v>2</v>
      </c>
      <c r="C42">
        <v>3.8772000000000002</v>
      </c>
      <c r="D42">
        <v>0.25791999999999998</v>
      </c>
      <c r="E42">
        <v>16.562999999999999</v>
      </c>
      <c r="F42">
        <v>18.318000000000001</v>
      </c>
      <c r="G42">
        <v>92.814999999999998</v>
      </c>
      <c r="H42">
        <v>29.210999999999999</v>
      </c>
      <c r="I42">
        <v>40.225000000000001</v>
      </c>
      <c r="J42">
        <v>259.49</v>
      </c>
      <c r="K42">
        <v>4.6346999999999996</v>
      </c>
      <c r="L42">
        <v>8.0731999999999992E-6</v>
      </c>
      <c r="M42">
        <v>1.1887E-2</v>
      </c>
      <c r="N42" t="s">
        <v>238</v>
      </c>
    </row>
    <row r="43" spans="1:14">
      <c r="A43">
        <v>222.1</v>
      </c>
      <c r="B43">
        <v>2.5</v>
      </c>
      <c r="C43">
        <v>4.915</v>
      </c>
      <c r="D43">
        <v>0.20346</v>
      </c>
      <c r="E43">
        <v>16.492000000000001</v>
      </c>
      <c r="F43">
        <v>18.222999999999999</v>
      </c>
      <c r="G43">
        <v>90.634</v>
      </c>
      <c r="H43">
        <v>30.277000000000001</v>
      </c>
      <c r="I43">
        <v>42.219000000000001</v>
      </c>
      <c r="J43">
        <v>257.23</v>
      </c>
      <c r="K43">
        <v>4.6170999999999998</v>
      </c>
      <c r="L43">
        <v>8.0546000000000008E-6</v>
      </c>
      <c r="M43">
        <v>1.1927E-2</v>
      </c>
      <c r="N43" t="s">
        <v>238</v>
      </c>
    </row>
    <row r="44" spans="1:14">
      <c r="A44">
        <v>222.1</v>
      </c>
      <c r="B44">
        <v>3</v>
      </c>
      <c r="C44">
        <v>5.9855999999999998</v>
      </c>
      <c r="D44">
        <v>0.16707</v>
      </c>
      <c r="E44">
        <v>16.417000000000002</v>
      </c>
      <c r="F44">
        <v>18.123000000000001</v>
      </c>
      <c r="G44">
        <v>88.774000000000001</v>
      </c>
      <c r="H44">
        <v>31.475999999999999</v>
      </c>
      <c r="I44">
        <v>44.487000000000002</v>
      </c>
      <c r="J44">
        <v>254.85</v>
      </c>
      <c r="K44">
        <v>4.5917000000000003</v>
      </c>
      <c r="L44">
        <v>8.0360000000000006E-6</v>
      </c>
      <c r="M44">
        <v>1.1972E-2</v>
      </c>
      <c r="N44" t="s">
        <v>238</v>
      </c>
    </row>
    <row r="45" spans="1:14">
      <c r="A45">
        <v>222.1</v>
      </c>
      <c r="B45">
        <v>3.5</v>
      </c>
      <c r="C45">
        <v>7.0922999999999998</v>
      </c>
      <c r="D45">
        <v>0.14099999999999999</v>
      </c>
      <c r="E45">
        <v>16.338999999999999</v>
      </c>
      <c r="F45">
        <v>18.018000000000001</v>
      </c>
      <c r="G45">
        <v>87.128</v>
      </c>
      <c r="H45">
        <v>32.823</v>
      </c>
      <c r="I45">
        <v>47.073999999999998</v>
      </c>
      <c r="J45">
        <v>252.35</v>
      </c>
      <c r="K45">
        <v>4.5593000000000004</v>
      </c>
      <c r="L45">
        <v>8.0173000000000003E-6</v>
      </c>
      <c r="M45">
        <v>1.2023000000000001E-2</v>
      </c>
      <c r="N45" t="s">
        <v>238</v>
      </c>
    </row>
    <row r="46" spans="1:14">
      <c r="A46">
        <v>222.1</v>
      </c>
      <c r="B46">
        <v>3.7172000000000001</v>
      </c>
      <c r="C46">
        <v>7.5853000000000002</v>
      </c>
      <c r="D46">
        <v>0.13183</v>
      </c>
      <c r="E46">
        <v>16.303999999999998</v>
      </c>
      <c r="F46">
        <v>17.971</v>
      </c>
      <c r="G46">
        <v>86.462000000000003</v>
      </c>
      <c r="H46">
        <v>33.457000000000001</v>
      </c>
      <c r="I46">
        <v>48.311</v>
      </c>
      <c r="J46">
        <v>251.22</v>
      </c>
      <c r="K46">
        <v>4.5430999999999999</v>
      </c>
      <c r="L46">
        <v>8.0090999999999993E-6</v>
      </c>
      <c r="M46">
        <v>1.2048E-2</v>
      </c>
      <c r="N46" t="s">
        <v>238</v>
      </c>
    </row>
    <row r="47" spans="1:14">
      <c r="A47">
        <v>222.1</v>
      </c>
      <c r="B47">
        <v>3.7172000000000001</v>
      </c>
      <c r="C47">
        <v>819.83</v>
      </c>
      <c r="D47">
        <v>1.2198000000000001E-3</v>
      </c>
      <c r="E47">
        <v>2.7822</v>
      </c>
      <c r="F47">
        <v>2.7976999999999999</v>
      </c>
      <c r="G47">
        <v>18.140999999999998</v>
      </c>
      <c r="H47">
        <v>41.289000000000001</v>
      </c>
      <c r="I47">
        <v>72.605000000000004</v>
      </c>
      <c r="J47">
        <v>930.75</v>
      </c>
      <c r="K47">
        <v>-2.035E-2</v>
      </c>
      <c r="L47">
        <v>2.2970999999999999E-4</v>
      </c>
      <c r="M47">
        <v>0.21235000000000001</v>
      </c>
      <c r="N47" t="s">
        <v>237</v>
      </c>
    </row>
    <row r="48" spans="1:14">
      <c r="A48">
        <v>222.1</v>
      </c>
      <c r="B48">
        <v>4</v>
      </c>
      <c r="C48">
        <v>819.88</v>
      </c>
      <c r="D48">
        <v>1.2197E-3</v>
      </c>
      <c r="E48">
        <v>2.7814999999999999</v>
      </c>
      <c r="F48">
        <v>2.7980999999999998</v>
      </c>
      <c r="G48">
        <v>18.138000000000002</v>
      </c>
      <c r="H48">
        <v>41.289000000000001</v>
      </c>
      <c r="I48">
        <v>72.596000000000004</v>
      </c>
      <c r="J48">
        <v>931</v>
      </c>
      <c r="K48">
        <v>-2.0368000000000001E-2</v>
      </c>
      <c r="L48">
        <v>2.2976999999999999E-4</v>
      </c>
      <c r="M48">
        <v>0.21238000000000001</v>
      </c>
      <c r="N48" t="s">
        <v>237</v>
      </c>
    </row>
    <row r="49" spans="1:14">
      <c r="A49">
        <v>222.1</v>
      </c>
      <c r="B49">
        <v>4.5</v>
      </c>
      <c r="C49">
        <v>819.99</v>
      </c>
      <c r="D49">
        <v>1.2195000000000001E-3</v>
      </c>
      <c r="E49">
        <v>2.7801</v>
      </c>
      <c r="F49">
        <v>2.7988</v>
      </c>
      <c r="G49">
        <v>18.132000000000001</v>
      </c>
      <c r="H49">
        <v>41.287999999999997</v>
      </c>
      <c r="I49">
        <v>72.581000000000003</v>
      </c>
      <c r="J49">
        <v>931.43</v>
      </c>
      <c r="K49">
        <v>-2.0399E-2</v>
      </c>
      <c r="L49">
        <v>2.2987999999999999E-4</v>
      </c>
      <c r="M49">
        <v>0.21243000000000001</v>
      </c>
      <c r="N49" t="s">
        <v>237</v>
      </c>
    </row>
    <row r="50" spans="1:14">
      <c r="A50">
        <v>222.1</v>
      </c>
      <c r="B50">
        <v>5</v>
      </c>
      <c r="C50">
        <v>820.09</v>
      </c>
      <c r="D50">
        <v>1.2194E-3</v>
      </c>
      <c r="E50">
        <v>2.7787999999999999</v>
      </c>
      <c r="F50">
        <v>2.7995999999999999</v>
      </c>
      <c r="G50">
        <v>18.126000000000001</v>
      </c>
      <c r="H50">
        <v>41.287999999999997</v>
      </c>
      <c r="I50">
        <v>72.566000000000003</v>
      </c>
      <c r="J50">
        <v>931.87</v>
      </c>
      <c r="K50">
        <v>-2.043E-2</v>
      </c>
      <c r="L50">
        <v>2.2999000000000001E-4</v>
      </c>
      <c r="M50">
        <v>0.21249000000000001</v>
      </c>
      <c r="N50" t="s">
        <v>237</v>
      </c>
    </row>
    <row r="51" spans="1:14">
      <c r="A51">
        <v>222.1</v>
      </c>
      <c r="B51">
        <v>5.5</v>
      </c>
      <c r="C51">
        <v>820.19</v>
      </c>
      <c r="D51">
        <v>1.2191999999999999E-3</v>
      </c>
      <c r="E51">
        <v>2.7774999999999999</v>
      </c>
      <c r="F51">
        <v>2.8003</v>
      </c>
      <c r="G51">
        <v>18.12</v>
      </c>
      <c r="H51">
        <v>41.287999999999997</v>
      </c>
      <c r="I51">
        <v>72.551000000000002</v>
      </c>
      <c r="J51">
        <v>932.3</v>
      </c>
      <c r="K51">
        <v>-2.0461E-2</v>
      </c>
      <c r="L51">
        <v>2.3008999999999999E-4</v>
      </c>
      <c r="M51">
        <v>0.21254000000000001</v>
      </c>
      <c r="N51" t="s">
        <v>237</v>
      </c>
    </row>
    <row r="52" spans="1:14">
      <c r="A52">
        <v>222.1</v>
      </c>
      <c r="B52">
        <v>6</v>
      </c>
      <c r="C52">
        <v>820.29</v>
      </c>
      <c r="D52">
        <v>1.2191000000000001E-3</v>
      </c>
      <c r="E52">
        <v>2.7761999999999998</v>
      </c>
      <c r="F52">
        <v>2.8010000000000002</v>
      </c>
      <c r="G52">
        <v>18.114000000000001</v>
      </c>
      <c r="H52">
        <v>41.286999999999999</v>
      </c>
      <c r="I52">
        <v>72.537000000000006</v>
      </c>
      <c r="J52">
        <v>932.73</v>
      </c>
      <c r="K52">
        <v>-2.0492E-2</v>
      </c>
      <c r="L52">
        <v>2.3020000000000001E-4</v>
      </c>
      <c r="M52">
        <v>0.21259</v>
      </c>
      <c r="N52" t="s">
        <v>237</v>
      </c>
    </row>
    <row r="53" spans="1:14">
      <c r="A53">
        <v>222.1</v>
      </c>
      <c r="B53">
        <v>6.5</v>
      </c>
      <c r="C53">
        <v>820.39</v>
      </c>
      <c r="D53">
        <v>1.2189E-3</v>
      </c>
      <c r="E53">
        <v>2.7747999999999999</v>
      </c>
      <c r="F53">
        <v>2.8018000000000001</v>
      </c>
      <c r="G53">
        <v>18.108000000000001</v>
      </c>
      <c r="H53">
        <v>41.286999999999999</v>
      </c>
      <c r="I53">
        <v>72.522000000000006</v>
      </c>
      <c r="J53">
        <v>933.16</v>
      </c>
      <c r="K53">
        <v>-2.0523E-2</v>
      </c>
      <c r="L53">
        <v>2.3029999999999999E-4</v>
      </c>
      <c r="M53">
        <v>0.21264</v>
      </c>
      <c r="N53" t="s">
        <v>237</v>
      </c>
    </row>
    <row r="54" spans="1:14">
      <c r="A54">
        <v>222.1</v>
      </c>
      <c r="B54">
        <v>7</v>
      </c>
      <c r="C54">
        <v>820.49</v>
      </c>
      <c r="D54">
        <v>1.2187999999999999E-3</v>
      </c>
      <c r="E54">
        <v>2.7734999999999999</v>
      </c>
      <c r="F54">
        <v>2.8025000000000002</v>
      </c>
      <c r="G54">
        <v>18.102</v>
      </c>
      <c r="H54">
        <v>41.286000000000001</v>
      </c>
      <c r="I54">
        <v>72.507000000000005</v>
      </c>
      <c r="J54">
        <v>933.59</v>
      </c>
      <c r="K54">
        <v>-2.0552999999999998E-2</v>
      </c>
      <c r="L54">
        <v>2.3041000000000001E-4</v>
      </c>
      <c r="M54">
        <v>0.21268999999999999</v>
      </c>
      <c r="N54" t="s">
        <v>237</v>
      </c>
    </row>
    <row r="55" spans="1:14">
      <c r="A55">
        <v>222.1</v>
      </c>
      <c r="B55">
        <v>7.5</v>
      </c>
      <c r="C55">
        <v>820.59</v>
      </c>
      <c r="D55">
        <v>1.2186E-3</v>
      </c>
      <c r="E55">
        <v>2.7722000000000002</v>
      </c>
      <c r="F55">
        <v>2.8033000000000001</v>
      </c>
      <c r="G55">
        <v>18.096</v>
      </c>
      <c r="H55">
        <v>41.286000000000001</v>
      </c>
      <c r="I55">
        <v>72.492000000000004</v>
      </c>
      <c r="J55">
        <v>934.02</v>
      </c>
      <c r="K55">
        <v>-2.0584000000000002E-2</v>
      </c>
      <c r="L55">
        <v>2.3052000000000001E-4</v>
      </c>
      <c r="M55">
        <v>0.21274000000000001</v>
      </c>
      <c r="N55" t="s">
        <v>237</v>
      </c>
    </row>
    <row r="56" spans="1:14">
      <c r="A56">
        <v>222.1</v>
      </c>
      <c r="B56">
        <v>8</v>
      </c>
      <c r="C56">
        <v>820.69</v>
      </c>
      <c r="D56">
        <v>1.2185E-3</v>
      </c>
      <c r="E56">
        <v>2.7709000000000001</v>
      </c>
      <c r="F56">
        <v>2.8039999999999998</v>
      </c>
      <c r="G56">
        <v>18.09</v>
      </c>
      <c r="H56">
        <v>41.284999999999997</v>
      </c>
      <c r="I56">
        <v>72.477000000000004</v>
      </c>
      <c r="J56">
        <v>934.46</v>
      </c>
      <c r="K56">
        <v>-2.0614E-2</v>
      </c>
      <c r="L56">
        <v>2.3062000000000001E-4</v>
      </c>
      <c r="M56">
        <v>0.21279999999999999</v>
      </c>
      <c r="N56" t="s">
        <v>237</v>
      </c>
    </row>
    <row r="57" spans="1:14">
      <c r="A57">
        <v>222.1</v>
      </c>
      <c r="B57">
        <v>8.5</v>
      </c>
      <c r="C57">
        <v>820.79</v>
      </c>
      <c r="D57">
        <v>1.2183000000000001E-3</v>
      </c>
      <c r="E57">
        <v>2.7694999999999999</v>
      </c>
      <c r="F57">
        <v>2.8048000000000002</v>
      </c>
      <c r="G57">
        <v>18.084</v>
      </c>
      <c r="H57">
        <v>41.284999999999997</v>
      </c>
      <c r="I57">
        <v>72.462000000000003</v>
      </c>
      <c r="J57">
        <v>934.89</v>
      </c>
      <c r="K57">
        <v>-2.0645E-2</v>
      </c>
      <c r="L57">
        <v>2.3073000000000001E-4</v>
      </c>
      <c r="M57">
        <v>0.21285000000000001</v>
      </c>
      <c r="N57" t="s">
        <v>237</v>
      </c>
    </row>
    <row r="58" spans="1:14">
      <c r="A58">
        <v>222.1</v>
      </c>
      <c r="B58">
        <v>9</v>
      </c>
      <c r="C58">
        <v>820.89</v>
      </c>
      <c r="D58">
        <v>1.2182E-3</v>
      </c>
      <c r="E58">
        <v>2.7682000000000002</v>
      </c>
      <c r="F58">
        <v>2.8054999999999999</v>
      </c>
      <c r="G58">
        <v>18.077999999999999</v>
      </c>
      <c r="H58">
        <v>41.284999999999997</v>
      </c>
      <c r="I58">
        <v>72.447999999999993</v>
      </c>
      <c r="J58">
        <v>935.31</v>
      </c>
      <c r="K58">
        <v>-2.0674999999999999E-2</v>
      </c>
      <c r="L58">
        <v>2.3083000000000001E-4</v>
      </c>
      <c r="M58">
        <v>0.21290000000000001</v>
      </c>
      <c r="N58" t="s">
        <v>237</v>
      </c>
    </row>
    <row r="59" spans="1:14">
      <c r="A59">
        <v>222.1</v>
      </c>
      <c r="B59">
        <v>9.5</v>
      </c>
      <c r="C59">
        <v>820.99</v>
      </c>
      <c r="D59">
        <v>1.2179999999999999E-3</v>
      </c>
      <c r="E59">
        <v>2.7669000000000001</v>
      </c>
      <c r="F59">
        <v>2.8062999999999998</v>
      </c>
      <c r="G59">
        <v>18.071999999999999</v>
      </c>
      <c r="H59">
        <v>41.283999999999999</v>
      </c>
      <c r="I59">
        <v>72.433000000000007</v>
      </c>
      <c r="J59">
        <v>935.74</v>
      </c>
      <c r="K59">
        <v>-2.0705000000000001E-2</v>
      </c>
      <c r="L59">
        <v>2.3094000000000001E-4</v>
      </c>
      <c r="M59">
        <v>0.21295</v>
      </c>
      <c r="N59" t="s">
        <v>237</v>
      </c>
    </row>
    <row r="60" spans="1:14">
      <c r="A60">
        <v>222.1</v>
      </c>
      <c r="B60">
        <v>10</v>
      </c>
      <c r="C60">
        <v>821.09</v>
      </c>
      <c r="D60">
        <v>1.2179000000000001E-3</v>
      </c>
      <c r="E60">
        <v>2.7656000000000001</v>
      </c>
      <c r="F60">
        <v>2.8069999999999999</v>
      </c>
      <c r="G60">
        <v>18.065999999999999</v>
      </c>
      <c r="H60">
        <v>41.283999999999999</v>
      </c>
      <c r="I60">
        <v>72.418000000000006</v>
      </c>
      <c r="J60">
        <v>936.17</v>
      </c>
      <c r="K60">
        <v>-2.0736000000000001E-2</v>
      </c>
      <c r="L60">
        <v>2.3104000000000001E-4</v>
      </c>
      <c r="M60">
        <v>0.21299999999999999</v>
      </c>
      <c r="N60" t="s">
        <v>237</v>
      </c>
    </row>
    <row r="61" spans="1:14">
      <c r="A61">
        <v>253.82</v>
      </c>
      <c r="B61">
        <v>1</v>
      </c>
      <c r="C61">
        <v>1.6365000000000001</v>
      </c>
      <c r="D61">
        <v>0.61104999999999998</v>
      </c>
      <c r="E61">
        <v>17.579999999999998</v>
      </c>
      <c r="F61">
        <v>19.658999999999999</v>
      </c>
      <c r="G61">
        <v>104.07</v>
      </c>
      <c r="H61">
        <v>27.675999999999998</v>
      </c>
      <c r="I61">
        <v>36.625999999999998</v>
      </c>
      <c r="J61">
        <v>282.26</v>
      </c>
      <c r="K61">
        <v>3.0078</v>
      </c>
      <c r="L61">
        <v>9.3184000000000004E-6</v>
      </c>
      <c r="M61">
        <v>1.3883E-2</v>
      </c>
      <c r="N61" t="s">
        <v>238</v>
      </c>
    </row>
    <row r="62" spans="1:14">
      <c r="A62">
        <v>253.82</v>
      </c>
      <c r="B62">
        <v>1.5</v>
      </c>
      <c r="C62">
        <v>2.4735</v>
      </c>
      <c r="D62">
        <v>0.40428999999999998</v>
      </c>
      <c r="E62">
        <v>17.54</v>
      </c>
      <c r="F62">
        <v>19.603999999999999</v>
      </c>
      <c r="G62">
        <v>100.54</v>
      </c>
      <c r="H62">
        <v>27.998999999999999</v>
      </c>
      <c r="I62">
        <v>37.292999999999999</v>
      </c>
      <c r="J62">
        <v>281</v>
      </c>
      <c r="K62">
        <v>2.9990999999999999</v>
      </c>
      <c r="L62">
        <v>9.3108000000000007E-6</v>
      </c>
      <c r="M62">
        <v>1.3908999999999999E-2</v>
      </c>
      <c r="N62" t="s">
        <v>238</v>
      </c>
    </row>
    <row r="63" spans="1:14">
      <c r="A63">
        <v>253.82</v>
      </c>
      <c r="B63">
        <v>2</v>
      </c>
      <c r="C63">
        <v>3.3235000000000001</v>
      </c>
      <c r="D63">
        <v>0.30088999999999999</v>
      </c>
      <c r="E63">
        <v>17.498999999999999</v>
      </c>
      <c r="F63">
        <v>19.547000000000001</v>
      </c>
      <c r="G63">
        <v>97.991</v>
      </c>
      <c r="H63">
        <v>28.335000000000001</v>
      </c>
      <c r="I63">
        <v>37.993000000000002</v>
      </c>
      <c r="J63">
        <v>279.73</v>
      </c>
      <c r="K63">
        <v>2.9901</v>
      </c>
      <c r="L63">
        <v>9.3032999999999995E-6</v>
      </c>
      <c r="M63">
        <v>1.3936E-2</v>
      </c>
      <c r="N63" t="s">
        <v>238</v>
      </c>
    </row>
    <row r="64" spans="1:14">
      <c r="A64">
        <v>253.82</v>
      </c>
      <c r="B64">
        <v>2.5</v>
      </c>
      <c r="C64">
        <v>4.1871999999999998</v>
      </c>
      <c r="D64">
        <v>0.23882</v>
      </c>
      <c r="E64">
        <v>17.457999999999998</v>
      </c>
      <c r="F64">
        <v>19.489999999999998</v>
      </c>
      <c r="G64">
        <v>95.971999999999994</v>
      </c>
      <c r="H64">
        <v>28.684999999999999</v>
      </c>
      <c r="I64">
        <v>38.726999999999997</v>
      </c>
      <c r="J64">
        <v>278.43</v>
      </c>
      <c r="K64">
        <v>2.9807000000000001</v>
      </c>
      <c r="L64">
        <v>9.2960000000000004E-6</v>
      </c>
      <c r="M64">
        <v>1.3965E-2</v>
      </c>
      <c r="N64" t="s">
        <v>238</v>
      </c>
    </row>
    <row r="65" spans="1:14">
      <c r="A65">
        <v>253.82</v>
      </c>
      <c r="B65">
        <v>3</v>
      </c>
      <c r="C65">
        <v>5.0651999999999999</v>
      </c>
      <c r="D65">
        <v>0.19742999999999999</v>
      </c>
      <c r="E65">
        <v>17.416</v>
      </c>
      <c r="F65">
        <v>19.431999999999999</v>
      </c>
      <c r="G65">
        <v>94.289000000000001</v>
      </c>
      <c r="H65">
        <v>29.048999999999999</v>
      </c>
      <c r="I65">
        <v>39.497999999999998</v>
      </c>
      <c r="J65">
        <v>277.11</v>
      </c>
      <c r="K65">
        <v>2.9708999999999999</v>
      </c>
      <c r="L65">
        <v>9.2889000000000001E-6</v>
      </c>
      <c r="M65">
        <v>1.3995E-2</v>
      </c>
      <c r="N65" t="s">
        <v>238</v>
      </c>
    </row>
    <row r="66" spans="1:14">
      <c r="A66">
        <v>253.82</v>
      </c>
      <c r="B66">
        <v>3.5</v>
      </c>
      <c r="C66">
        <v>5.9581</v>
      </c>
      <c r="D66">
        <v>0.16783999999999999</v>
      </c>
      <c r="E66">
        <v>17.373000000000001</v>
      </c>
      <c r="F66">
        <v>19.373000000000001</v>
      </c>
      <c r="G66">
        <v>92.835999999999999</v>
      </c>
      <c r="H66">
        <v>29.428000000000001</v>
      </c>
      <c r="I66">
        <v>40.308</v>
      </c>
      <c r="J66">
        <v>275.76</v>
      </c>
      <c r="K66">
        <v>2.9607999999999999</v>
      </c>
      <c r="L66">
        <v>9.2819E-6</v>
      </c>
      <c r="M66">
        <v>1.4027E-2</v>
      </c>
      <c r="N66" t="s">
        <v>238</v>
      </c>
    </row>
    <row r="67" spans="1:14">
      <c r="A67">
        <v>253.82</v>
      </c>
      <c r="B67">
        <v>4</v>
      </c>
      <c r="C67">
        <v>6.8666</v>
      </c>
      <c r="D67">
        <v>0.14563000000000001</v>
      </c>
      <c r="E67">
        <v>17.329999999999998</v>
      </c>
      <c r="F67">
        <v>19.312000000000001</v>
      </c>
      <c r="G67">
        <v>91.552000000000007</v>
      </c>
      <c r="H67">
        <v>29.823</v>
      </c>
      <c r="I67">
        <v>41.161000000000001</v>
      </c>
      <c r="J67">
        <v>274.39999999999998</v>
      </c>
      <c r="K67">
        <v>2.9504000000000001</v>
      </c>
      <c r="L67">
        <v>9.2752000000000006E-6</v>
      </c>
      <c r="M67">
        <v>1.406E-2</v>
      </c>
      <c r="N67" t="s">
        <v>238</v>
      </c>
    </row>
    <row r="68" spans="1:14">
      <c r="A68">
        <v>253.82</v>
      </c>
      <c r="B68">
        <v>4.5</v>
      </c>
      <c r="C68">
        <v>7.7914000000000003</v>
      </c>
      <c r="D68">
        <v>0.12834999999999999</v>
      </c>
      <c r="E68">
        <v>17.286000000000001</v>
      </c>
      <c r="F68">
        <v>19.251000000000001</v>
      </c>
      <c r="G68">
        <v>90.394000000000005</v>
      </c>
      <c r="H68">
        <v>30.234000000000002</v>
      </c>
      <c r="I68">
        <v>42.058999999999997</v>
      </c>
      <c r="J68">
        <v>273</v>
      </c>
      <c r="K68">
        <v>2.9396</v>
      </c>
      <c r="L68">
        <v>9.2685999999999997E-6</v>
      </c>
      <c r="M68">
        <v>1.4095999999999999E-2</v>
      </c>
      <c r="N68" t="s">
        <v>238</v>
      </c>
    </row>
    <row r="69" spans="1:14">
      <c r="A69">
        <v>253.82</v>
      </c>
      <c r="B69">
        <v>5</v>
      </c>
      <c r="C69">
        <v>8.7333999999999996</v>
      </c>
      <c r="D69">
        <v>0.1145</v>
      </c>
      <c r="E69">
        <v>17.239999999999998</v>
      </c>
      <c r="F69">
        <v>19.189</v>
      </c>
      <c r="G69">
        <v>89.335999999999999</v>
      </c>
      <c r="H69">
        <v>30.663</v>
      </c>
      <c r="I69">
        <v>43.006999999999998</v>
      </c>
      <c r="J69">
        <v>271.58</v>
      </c>
      <c r="K69">
        <v>2.9285000000000001</v>
      </c>
      <c r="L69">
        <v>9.2622999999999994E-6</v>
      </c>
      <c r="M69">
        <v>1.4134000000000001E-2</v>
      </c>
      <c r="N69" t="s">
        <v>238</v>
      </c>
    </row>
    <row r="70" spans="1:14">
      <c r="A70">
        <v>253.82</v>
      </c>
      <c r="B70">
        <v>5.5</v>
      </c>
      <c r="C70">
        <v>9.6934000000000005</v>
      </c>
      <c r="D70">
        <v>0.10316</v>
      </c>
      <c r="E70">
        <v>17.193999999999999</v>
      </c>
      <c r="F70">
        <v>19.125</v>
      </c>
      <c r="G70">
        <v>88.356999999999999</v>
      </c>
      <c r="H70">
        <v>31.109000000000002</v>
      </c>
      <c r="I70">
        <v>44.008000000000003</v>
      </c>
      <c r="J70">
        <v>270.13</v>
      </c>
      <c r="K70">
        <v>2.9171</v>
      </c>
      <c r="L70">
        <v>9.2561999999999996E-6</v>
      </c>
      <c r="M70">
        <v>1.4174000000000001E-2</v>
      </c>
      <c r="N70" t="s">
        <v>238</v>
      </c>
    </row>
    <row r="71" spans="1:14">
      <c r="A71">
        <v>253.82</v>
      </c>
      <c r="B71">
        <v>6</v>
      </c>
      <c r="C71">
        <v>10.672000000000001</v>
      </c>
      <c r="D71">
        <v>9.3699000000000005E-2</v>
      </c>
      <c r="E71">
        <v>17.146999999999998</v>
      </c>
      <c r="F71">
        <v>19.059999999999999</v>
      </c>
      <c r="G71">
        <v>87.442999999999998</v>
      </c>
      <c r="H71">
        <v>31.574999999999999</v>
      </c>
      <c r="I71">
        <v>45.066000000000003</v>
      </c>
      <c r="J71">
        <v>268.64</v>
      </c>
      <c r="K71">
        <v>2.9055</v>
      </c>
      <c r="L71">
        <v>9.2503000000000002E-6</v>
      </c>
      <c r="M71">
        <v>1.4217E-2</v>
      </c>
      <c r="N71" t="s">
        <v>238</v>
      </c>
    </row>
    <row r="72" spans="1:14">
      <c r="A72">
        <v>253.82</v>
      </c>
      <c r="B72">
        <v>6.5</v>
      </c>
      <c r="C72">
        <v>11.670999999999999</v>
      </c>
      <c r="D72">
        <v>8.5679000000000005E-2</v>
      </c>
      <c r="E72">
        <v>17.099</v>
      </c>
      <c r="F72">
        <v>18.994</v>
      </c>
      <c r="G72">
        <v>86.581999999999994</v>
      </c>
      <c r="H72">
        <v>32.061999999999998</v>
      </c>
      <c r="I72">
        <v>46.186999999999998</v>
      </c>
      <c r="J72">
        <v>267.13</v>
      </c>
      <c r="K72">
        <v>2.8935</v>
      </c>
      <c r="L72">
        <v>9.2446999999999998E-6</v>
      </c>
      <c r="M72">
        <v>1.4263E-2</v>
      </c>
      <c r="N72" t="s">
        <v>238</v>
      </c>
    </row>
    <row r="73" spans="1:14">
      <c r="A73">
        <v>253.82</v>
      </c>
      <c r="B73">
        <v>7</v>
      </c>
      <c r="C73">
        <v>12.692</v>
      </c>
      <c r="D73">
        <v>7.8792000000000001E-2</v>
      </c>
      <c r="E73">
        <v>17.05</v>
      </c>
      <c r="F73">
        <v>18.927</v>
      </c>
      <c r="G73">
        <v>85.765000000000001</v>
      </c>
      <c r="H73">
        <v>32.57</v>
      </c>
      <c r="I73">
        <v>47.375999999999998</v>
      </c>
      <c r="J73">
        <v>265.58</v>
      </c>
      <c r="K73">
        <v>2.8813</v>
      </c>
      <c r="L73">
        <v>9.2392999999999998E-6</v>
      </c>
      <c r="M73">
        <v>1.4312E-2</v>
      </c>
      <c r="N73" t="s">
        <v>238</v>
      </c>
    </row>
    <row r="74" spans="1:14">
      <c r="A74">
        <v>253.82</v>
      </c>
      <c r="B74">
        <v>7.5</v>
      </c>
      <c r="C74">
        <v>13.734</v>
      </c>
      <c r="D74">
        <v>7.2811000000000001E-2</v>
      </c>
      <c r="E74">
        <v>16.998999999999999</v>
      </c>
      <c r="F74">
        <v>18.858000000000001</v>
      </c>
      <c r="G74">
        <v>84.984999999999999</v>
      </c>
      <c r="H74">
        <v>33.100999999999999</v>
      </c>
      <c r="I74">
        <v>48.64</v>
      </c>
      <c r="J74">
        <v>264</v>
      </c>
      <c r="K74">
        <v>2.8689</v>
      </c>
      <c r="L74">
        <v>9.2343000000000007E-6</v>
      </c>
      <c r="M74">
        <v>1.4364999999999999E-2</v>
      </c>
      <c r="N74" t="s">
        <v>238</v>
      </c>
    </row>
    <row r="75" spans="1:14">
      <c r="A75">
        <v>253.82</v>
      </c>
      <c r="B75">
        <v>8</v>
      </c>
      <c r="C75">
        <v>14.8</v>
      </c>
      <c r="D75">
        <v>6.7565E-2</v>
      </c>
      <c r="E75">
        <v>16.948</v>
      </c>
      <c r="F75">
        <v>18.786999999999999</v>
      </c>
      <c r="G75">
        <v>84.236999999999995</v>
      </c>
      <c r="H75">
        <v>33.656999999999996</v>
      </c>
      <c r="I75">
        <v>49.984999999999999</v>
      </c>
      <c r="J75">
        <v>262.37</v>
      </c>
      <c r="K75">
        <v>2.8561999999999999</v>
      </c>
      <c r="L75">
        <v>9.2296000000000005E-6</v>
      </c>
      <c r="M75">
        <v>1.4422000000000001E-2</v>
      </c>
      <c r="N75" t="s">
        <v>238</v>
      </c>
    </row>
    <row r="76" spans="1:14">
      <c r="A76">
        <v>253.82</v>
      </c>
      <c r="B76">
        <v>8.5</v>
      </c>
      <c r="C76">
        <v>15.891999999999999</v>
      </c>
      <c r="D76">
        <v>6.2924999999999995E-2</v>
      </c>
      <c r="E76">
        <v>16.895</v>
      </c>
      <c r="F76">
        <v>18.715</v>
      </c>
      <c r="G76">
        <v>83.515000000000001</v>
      </c>
      <c r="H76">
        <v>34.238999999999997</v>
      </c>
      <c r="I76">
        <v>51.421999999999997</v>
      </c>
      <c r="J76">
        <v>260.70999999999998</v>
      </c>
      <c r="K76">
        <v>2.8433000000000002</v>
      </c>
      <c r="L76">
        <v>9.2251999999999994E-6</v>
      </c>
      <c r="M76">
        <v>1.4484E-2</v>
      </c>
      <c r="N76" t="s">
        <v>238</v>
      </c>
    </row>
    <row r="77" spans="1:14">
      <c r="A77">
        <v>253.82</v>
      </c>
      <c r="B77">
        <v>9</v>
      </c>
      <c r="C77">
        <v>17.010999999999999</v>
      </c>
      <c r="D77">
        <v>5.8786999999999999E-2</v>
      </c>
      <c r="E77">
        <v>16.84</v>
      </c>
      <c r="F77">
        <v>18.640999999999998</v>
      </c>
      <c r="G77">
        <v>82.816000000000003</v>
      </c>
      <c r="H77">
        <v>34.848999999999997</v>
      </c>
      <c r="I77">
        <v>52.957999999999998</v>
      </c>
      <c r="J77">
        <v>259</v>
      </c>
      <c r="K77">
        <v>2.8302</v>
      </c>
      <c r="L77">
        <v>9.2211000000000005E-6</v>
      </c>
      <c r="M77">
        <v>1.4551E-2</v>
      </c>
      <c r="N77" t="s">
        <v>238</v>
      </c>
    </row>
    <row r="78" spans="1:14">
      <c r="A78">
        <v>253.82</v>
      </c>
      <c r="B78">
        <v>9.5</v>
      </c>
      <c r="C78">
        <v>18.158000000000001</v>
      </c>
      <c r="D78">
        <v>5.5072000000000003E-2</v>
      </c>
      <c r="E78">
        <v>16.783999999999999</v>
      </c>
      <c r="F78">
        <v>18.565000000000001</v>
      </c>
      <c r="G78">
        <v>82.135999999999996</v>
      </c>
      <c r="H78">
        <v>35.488999999999997</v>
      </c>
      <c r="I78">
        <v>54.604999999999997</v>
      </c>
      <c r="J78">
        <v>257.25</v>
      </c>
      <c r="K78">
        <v>2.8170000000000002</v>
      </c>
      <c r="L78">
        <v>9.2174999999999994E-6</v>
      </c>
      <c r="M78">
        <v>1.4624E-2</v>
      </c>
      <c r="N78" t="s">
        <v>238</v>
      </c>
    </row>
    <row r="79" spans="1:14">
      <c r="A79">
        <v>253.82</v>
      </c>
      <c r="B79">
        <v>10</v>
      </c>
      <c r="C79">
        <v>19.335999999999999</v>
      </c>
      <c r="D79">
        <v>5.1715999999999998E-2</v>
      </c>
      <c r="E79">
        <v>16.727</v>
      </c>
      <c r="F79">
        <v>18.486999999999998</v>
      </c>
      <c r="G79">
        <v>81.471000000000004</v>
      </c>
      <c r="H79">
        <v>36.161000000000001</v>
      </c>
      <c r="I79">
        <v>56.377000000000002</v>
      </c>
      <c r="J79">
        <v>255.44</v>
      </c>
      <c r="K79">
        <v>2.8035999999999999</v>
      </c>
      <c r="L79">
        <v>9.2142999999999992E-6</v>
      </c>
      <c r="M79">
        <v>1.4703000000000001E-2</v>
      </c>
      <c r="N79" t="s">
        <v>238</v>
      </c>
    </row>
    <row r="80" spans="1:14">
      <c r="A80">
        <v>285.55</v>
      </c>
      <c r="B80">
        <v>1</v>
      </c>
      <c r="C80">
        <v>1.4475</v>
      </c>
      <c r="D80">
        <v>0.69086999999999998</v>
      </c>
      <c r="E80">
        <v>18.481999999999999</v>
      </c>
      <c r="F80">
        <v>20.832999999999998</v>
      </c>
      <c r="G80">
        <v>108.43</v>
      </c>
      <c r="H80">
        <v>28.803000000000001</v>
      </c>
      <c r="I80">
        <v>37.514000000000003</v>
      </c>
      <c r="J80">
        <v>298.5</v>
      </c>
      <c r="K80">
        <v>2.1051000000000002</v>
      </c>
      <c r="L80">
        <v>1.0497E-5</v>
      </c>
      <c r="M80">
        <v>1.6178999999999999E-2</v>
      </c>
      <c r="N80" t="s">
        <v>238</v>
      </c>
    </row>
    <row r="81" spans="1:14">
      <c r="A81">
        <v>285.55</v>
      </c>
      <c r="B81">
        <v>1.5</v>
      </c>
      <c r="C81">
        <v>2.1819000000000002</v>
      </c>
      <c r="D81">
        <v>0.45831</v>
      </c>
      <c r="E81">
        <v>18.454000000000001</v>
      </c>
      <c r="F81">
        <v>20.794</v>
      </c>
      <c r="G81">
        <v>104.96</v>
      </c>
      <c r="H81">
        <v>28.97</v>
      </c>
      <c r="I81">
        <v>37.887999999999998</v>
      </c>
      <c r="J81">
        <v>297.64</v>
      </c>
      <c r="K81">
        <v>2.1002999999999998</v>
      </c>
      <c r="L81">
        <v>1.0495E-5</v>
      </c>
      <c r="M81">
        <v>1.6202000000000001E-2</v>
      </c>
      <c r="N81" t="s">
        <v>238</v>
      </c>
    </row>
    <row r="82" spans="1:14">
      <c r="A82">
        <v>285.55</v>
      </c>
      <c r="B82">
        <v>2</v>
      </c>
      <c r="C82">
        <v>2.9238</v>
      </c>
      <c r="D82">
        <v>0.34201999999999999</v>
      </c>
      <c r="E82">
        <v>18.425999999999998</v>
      </c>
      <c r="F82">
        <v>20.754000000000001</v>
      </c>
      <c r="G82">
        <v>102.47</v>
      </c>
      <c r="H82">
        <v>29.14</v>
      </c>
      <c r="I82">
        <v>38.271000000000001</v>
      </c>
      <c r="J82">
        <v>296.76</v>
      </c>
      <c r="K82">
        <v>2.0954999999999999</v>
      </c>
      <c r="L82">
        <v>1.0494E-5</v>
      </c>
      <c r="M82">
        <v>1.6223999999999999E-2</v>
      </c>
      <c r="N82" t="s">
        <v>238</v>
      </c>
    </row>
    <row r="83" spans="1:14">
      <c r="A83">
        <v>285.55</v>
      </c>
      <c r="B83">
        <v>2.5</v>
      </c>
      <c r="C83">
        <v>3.6732999999999998</v>
      </c>
      <c r="D83">
        <v>0.27223999999999998</v>
      </c>
      <c r="E83">
        <v>18.396999999999998</v>
      </c>
      <c r="F83">
        <v>20.713000000000001</v>
      </c>
      <c r="G83">
        <v>100.51</v>
      </c>
      <c r="H83">
        <v>29.312000000000001</v>
      </c>
      <c r="I83">
        <v>38.662999999999997</v>
      </c>
      <c r="J83">
        <v>295.89</v>
      </c>
      <c r="K83">
        <v>2.0907</v>
      </c>
      <c r="L83">
        <v>1.0492999999999999E-5</v>
      </c>
      <c r="M83">
        <v>1.6247999999999999E-2</v>
      </c>
      <c r="N83" t="s">
        <v>238</v>
      </c>
    </row>
    <row r="84" spans="1:14">
      <c r="A84">
        <v>285.55</v>
      </c>
      <c r="B84">
        <v>3</v>
      </c>
      <c r="C84">
        <v>4.4305000000000003</v>
      </c>
      <c r="D84">
        <v>0.22570999999999999</v>
      </c>
      <c r="E84">
        <v>18.367999999999999</v>
      </c>
      <c r="F84">
        <v>20.672999999999998</v>
      </c>
      <c r="G84">
        <v>98.896000000000001</v>
      </c>
      <c r="H84">
        <v>29.486000000000001</v>
      </c>
      <c r="I84">
        <v>39.064</v>
      </c>
      <c r="J84">
        <v>295</v>
      </c>
      <c r="K84">
        <v>2.0859000000000001</v>
      </c>
      <c r="L84">
        <v>1.0492000000000001E-5</v>
      </c>
      <c r="M84">
        <v>1.6271999999999998E-2</v>
      </c>
      <c r="N84" t="s">
        <v>238</v>
      </c>
    </row>
    <row r="85" spans="1:14">
      <c r="A85">
        <v>285.55</v>
      </c>
      <c r="B85">
        <v>3.5</v>
      </c>
      <c r="C85">
        <v>5.1957000000000004</v>
      </c>
      <c r="D85">
        <v>0.19247</v>
      </c>
      <c r="E85">
        <v>18.338999999999999</v>
      </c>
      <c r="F85">
        <v>20.632000000000001</v>
      </c>
      <c r="G85">
        <v>97.512</v>
      </c>
      <c r="H85">
        <v>29.663</v>
      </c>
      <c r="I85">
        <v>39.475000000000001</v>
      </c>
      <c r="J85">
        <v>294.11</v>
      </c>
      <c r="K85">
        <v>2.081</v>
      </c>
      <c r="L85">
        <v>1.0491E-5</v>
      </c>
      <c r="M85">
        <v>1.6296999999999999E-2</v>
      </c>
      <c r="N85" t="s">
        <v>238</v>
      </c>
    </row>
    <row r="86" spans="1:14">
      <c r="A86">
        <v>285.55</v>
      </c>
      <c r="B86">
        <v>4</v>
      </c>
      <c r="C86">
        <v>5.9690000000000003</v>
      </c>
      <c r="D86">
        <v>0.16753000000000001</v>
      </c>
      <c r="E86">
        <v>18.309999999999999</v>
      </c>
      <c r="F86">
        <v>20.591000000000001</v>
      </c>
      <c r="G86">
        <v>96.298000000000002</v>
      </c>
      <c r="H86">
        <v>29.843</v>
      </c>
      <c r="I86">
        <v>39.896000000000001</v>
      </c>
      <c r="J86">
        <v>293.20999999999998</v>
      </c>
      <c r="K86">
        <v>2.0762</v>
      </c>
      <c r="L86">
        <v>1.0491E-5</v>
      </c>
      <c r="M86">
        <v>1.6323000000000001E-2</v>
      </c>
      <c r="N86" t="s">
        <v>238</v>
      </c>
    </row>
    <row r="87" spans="1:14">
      <c r="A87">
        <v>285.55</v>
      </c>
      <c r="B87">
        <v>4.5</v>
      </c>
      <c r="C87">
        <v>6.7507999999999999</v>
      </c>
      <c r="D87">
        <v>0.14813000000000001</v>
      </c>
      <c r="E87">
        <v>18.28</v>
      </c>
      <c r="F87">
        <v>20.548999999999999</v>
      </c>
      <c r="G87">
        <v>95.213999999999999</v>
      </c>
      <c r="H87">
        <v>30.026</v>
      </c>
      <c r="I87">
        <v>40.328000000000003</v>
      </c>
      <c r="J87">
        <v>292.3</v>
      </c>
      <c r="K87">
        <v>2.0712999999999999</v>
      </c>
      <c r="L87">
        <v>1.0491E-5</v>
      </c>
      <c r="M87">
        <v>1.635E-2</v>
      </c>
      <c r="N87" t="s">
        <v>238</v>
      </c>
    </row>
    <row r="88" spans="1:14">
      <c r="A88">
        <v>285.55</v>
      </c>
      <c r="B88">
        <v>5</v>
      </c>
      <c r="C88">
        <v>7.5411000000000001</v>
      </c>
      <c r="D88">
        <v>0.13261000000000001</v>
      </c>
      <c r="E88">
        <v>18.251000000000001</v>
      </c>
      <c r="F88">
        <v>20.507000000000001</v>
      </c>
      <c r="G88">
        <v>94.231999999999999</v>
      </c>
      <c r="H88">
        <v>30.210999999999999</v>
      </c>
      <c r="I88">
        <v>40.771000000000001</v>
      </c>
      <c r="J88">
        <v>291.39</v>
      </c>
      <c r="K88">
        <v>2.0663999999999998</v>
      </c>
      <c r="L88">
        <v>1.049E-5</v>
      </c>
      <c r="M88">
        <v>1.6378E-2</v>
      </c>
      <c r="N88" t="s">
        <v>238</v>
      </c>
    </row>
    <row r="89" spans="1:14">
      <c r="A89">
        <v>285.55</v>
      </c>
      <c r="B89">
        <v>5.5</v>
      </c>
      <c r="C89">
        <v>8.3401999999999994</v>
      </c>
      <c r="D89">
        <v>0.11990000000000001</v>
      </c>
      <c r="E89">
        <v>18.22</v>
      </c>
      <c r="F89">
        <v>20.465</v>
      </c>
      <c r="G89">
        <v>93.332999999999998</v>
      </c>
      <c r="H89">
        <v>30.399000000000001</v>
      </c>
      <c r="I89">
        <v>41.225000000000001</v>
      </c>
      <c r="J89">
        <v>290.47000000000003</v>
      </c>
      <c r="K89">
        <v>2.0615000000000001</v>
      </c>
      <c r="L89">
        <v>1.0491E-5</v>
      </c>
      <c r="M89">
        <v>1.6406E-2</v>
      </c>
      <c r="N89" t="s">
        <v>238</v>
      </c>
    </row>
    <row r="90" spans="1:14">
      <c r="A90">
        <v>285.55</v>
      </c>
      <c r="B90">
        <v>6</v>
      </c>
      <c r="C90">
        <v>9.1484000000000005</v>
      </c>
      <c r="D90">
        <v>0.10931</v>
      </c>
      <c r="E90">
        <v>18.190000000000001</v>
      </c>
      <c r="F90">
        <v>20.422000000000001</v>
      </c>
      <c r="G90">
        <v>92.501999999999995</v>
      </c>
      <c r="H90">
        <v>30.591000000000001</v>
      </c>
      <c r="I90">
        <v>41.691000000000003</v>
      </c>
      <c r="J90">
        <v>289.54000000000002</v>
      </c>
      <c r="K90">
        <v>2.0567000000000002</v>
      </c>
      <c r="L90">
        <v>1.0491E-5</v>
      </c>
      <c r="M90">
        <v>1.6435999999999999E-2</v>
      </c>
      <c r="N90" t="s">
        <v>238</v>
      </c>
    </row>
    <row r="91" spans="1:14">
      <c r="A91">
        <v>285.55</v>
      </c>
      <c r="B91">
        <v>6.5</v>
      </c>
      <c r="C91">
        <v>9.9659999999999993</v>
      </c>
      <c r="D91">
        <v>0.10034</v>
      </c>
      <c r="E91">
        <v>18.158999999999999</v>
      </c>
      <c r="F91">
        <v>20.379000000000001</v>
      </c>
      <c r="G91">
        <v>91.727000000000004</v>
      </c>
      <c r="H91">
        <v>30.785</v>
      </c>
      <c r="I91">
        <v>42.17</v>
      </c>
      <c r="J91">
        <v>288.61</v>
      </c>
      <c r="K91">
        <v>2.0518000000000001</v>
      </c>
      <c r="L91">
        <v>1.0491E-5</v>
      </c>
      <c r="M91">
        <v>1.6466999999999999E-2</v>
      </c>
      <c r="N91" t="s">
        <v>238</v>
      </c>
    </row>
    <row r="92" spans="1:14">
      <c r="A92">
        <v>285.55</v>
      </c>
      <c r="B92">
        <v>7</v>
      </c>
      <c r="C92">
        <v>10.792999999999999</v>
      </c>
      <c r="D92">
        <v>9.2651999999999998E-2</v>
      </c>
      <c r="E92">
        <v>18.128</v>
      </c>
      <c r="F92">
        <v>20.335999999999999</v>
      </c>
      <c r="G92">
        <v>91</v>
      </c>
      <c r="H92">
        <v>30.983000000000001</v>
      </c>
      <c r="I92">
        <v>42.661999999999999</v>
      </c>
      <c r="J92">
        <v>287.67</v>
      </c>
      <c r="K92">
        <v>2.0468000000000002</v>
      </c>
      <c r="L92">
        <v>1.0492000000000001E-5</v>
      </c>
      <c r="M92">
        <v>1.6499E-2</v>
      </c>
      <c r="N92" t="s">
        <v>238</v>
      </c>
    </row>
    <row r="93" spans="1:14">
      <c r="A93">
        <v>285.55</v>
      </c>
      <c r="B93">
        <v>7.5</v>
      </c>
      <c r="C93">
        <v>11.63</v>
      </c>
      <c r="D93">
        <v>8.5984000000000005E-2</v>
      </c>
      <c r="E93">
        <v>18.097000000000001</v>
      </c>
      <c r="F93">
        <v>20.292000000000002</v>
      </c>
      <c r="G93">
        <v>90.314999999999998</v>
      </c>
      <c r="H93">
        <v>31.183</v>
      </c>
      <c r="I93">
        <v>43.167000000000002</v>
      </c>
      <c r="J93">
        <v>286.70999999999998</v>
      </c>
      <c r="K93">
        <v>2.0419</v>
      </c>
      <c r="L93">
        <v>1.0492999999999999E-5</v>
      </c>
      <c r="M93">
        <v>1.6532000000000002E-2</v>
      </c>
      <c r="N93" t="s">
        <v>238</v>
      </c>
    </row>
    <row r="94" spans="1:14">
      <c r="A94">
        <v>285.55</v>
      </c>
      <c r="B94">
        <v>8</v>
      </c>
      <c r="C94">
        <v>12.477</v>
      </c>
      <c r="D94">
        <v>8.0146999999999996E-2</v>
      </c>
      <c r="E94">
        <v>18.065000000000001</v>
      </c>
      <c r="F94">
        <v>20.247</v>
      </c>
      <c r="G94">
        <v>89.665000000000006</v>
      </c>
      <c r="H94">
        <v>31.387</v>
      </c>
      <c r="I94">
        <v>43.686</v>
      </c>
      <c r="J94">
        <v>285.75</v>
      </c>
      <c r="K94">
        <v>2.0369999999999999</v>
      </c>
      <c r="L94">
        <v>1.0495E-5</v>
      </c>
      <c r="M94">
        <v>1.6566999999999998E-2</v>
      </c>
      <c r="N94" t="s">
        <v>238</v>
      </c>
    </row>
    <row r="95" spans="1:14">
      <c r="A95">
        <v>285.55</v>
      </c>
      <c r="B95">
        <v>8.5</v>
      </c>
      <c r="C95">
        <v>13.335000000000001</v>
      </c>
      <c r="D95">
        <v>7.4993000000000004E-2</v>
      </c>
      <c r="E95">
        <v>18.033000000000001</v>
      </c>
      <c r="F95">
        <v>20.202999999999999</v>
      </c>
      <c r="G95">
        <v>89.046000000000006</v>
      </c>
      <c r="H95">
        <v>31.594999999999999</v>
      </c>
      <c r="I95">
        <v>44.220999999999997</v>
      </c>
      <c r="J95">
        <v>284.79000000000002</v>
      </c>
      <c r="K95">
        <v>2.032</v>
      </c>
      <c r="L95">
        <v>1.0496000000000001E-5</v>
      </c>
      <c r="M95">
        <v>1.6601999999999999E-2</v>
      </c>
      <c r="N95" t="s">
        <v>238</v>
      </c>
    </row>
    <row r="96" spans="1:14">
      <c r="A96">
        <v>285.55</v>
      </c>
      <c r="B96">
        <v>9</v>
      </c>
      <c r="C96">
        <v>14.202999999999999</v>
      </c>
      <c r="D96">
        <v>7.0407999999999998E-2</v>
      </c>
      <c r="E96">
        <v>18.001000000000001</v>
      </c>
      <c r="F96">
        <v>20.158000000000001</v>
      </c>
      <c r="G96">
        <v>88.454999999999998</v>
      </c>
      <c r="H96">
        <v>31.806000000000001</v>
      </c>
      <c r="I96">
        <v>44.771000000000001</v>
      </c>
      <c r="J96">
        <v>283.81</v>
      </c>
      <c r="K96">
        <v>2.0270999999999999</v>
      </c>
      <c r="L96">
        <v>1.0498E-5</v>
      </c>
      <c r="M96">
        <v>1.6639000000000001E-2</v>
      </c>
      <c r="N96" t="s">
        <v>238</v>
      </c>
    </row>
    <row r="97" spans="1:14">
      <c r="A97">
        <v>285.55</v>
      </c>
      <c r="B97">
        <v>9.5</v>
      </c>
      <c r="C97">
        <v>15.082000000000001</v>
      </c>
      <c r="D97">
        <v>6.6303000000000001E-2</v>
      </c>
      <c r="E97">
        <v>17.968</v>
      </c>
      <c r="F97">
        <v>20.111999999999998</v>
      </c>
      <c r="G97">
        <v>87.888999999999996</v>
      </c>
      <c r="H97">
        <v>32.021000000000001</v>
      </c>
      <c r="I97">
        <v>45.337000000000003</v>
      </c>
      <c r="J97">
        <v>282.82</v>
      </c>
      <c r="K97">
        <v>2.0221</v>
      </c>
      <c r="L97">
        <v>1.0499999999999999E-5</v>
      </c>
      <c r="M97">
        <v>1.6677999999999998E-2</v>
      </c>
      <c r="N97" t="s">
        <v>238</v>
      </c>
    </row>
    <row r="98" spans="1:14">
      <c r="A98">
        <v>285.55</v>
      </c>
      <c r="B98">
        <v>10</v>
      </c>
      <c r="C98">
        <v>15.973000000000001</v>
      </c>
      <c r="D98">
        <v>6.2604999999999994E-2</v>
      </c>
      <c r="E98">
        <v>17.934999999999999</v>
      </c>
      <c r="F98">
        <v>20.065999999999999</v>
      </c>
      <c r="G98">
        <v>87.343000000000004</v>
      </c>
      <c r="H98">
        <v>32.24</v>
      </c>
      <c r="I98">
        <v>45.92</v>
      </c>
      <c r="J98">
        <v>281.82</v>
      </c>
      <c r="K98">
        <v>2.0171000000000001</v>
      </c>
      <c r="L98">
        <v>1.0502E-5</v>
      </c>
      <c r="M98">
        <v>1.6718E-2</v>
      </c>
      <c r="N98" t="s">
        <v>238</v>
      </c>
    </row>
    <row r="99" spans="1:14">
      <c r="A99">
        <v>317.27999999999997</v>
      </c>
      <c r="B99">
        <v>1</v>
      </c>
      <c r="C99">
        <v>1.2988999999999999</v>
      </c>
      <c r="D99">
        <v>0.76988999999999996</v>
      </c>
      <c r="E99">
        <v>19.425999999999998</v>
      </c>
      <c r="F99">
        <v>22.045999999999999</v>
      </c>
      <c r="G99">
        <v>112.46</v>
      </c>
      <c r="H99">
        <v>30.434000000000001</v>
      </c>
      <c r="I99">
        <v>39.017000000000003</v>
      </c>
      <c r="J99">
        <v>313.10000000000002</v>
      </c>
      <c r="K99">
        <v>1.5442</v>
      </c>
      <c r="L99">
        <v>1.1640999999999999E-5</v>
      </c>
      <c r="M99">
        <v>1.8717999999999999E-2</v>
      </c>
      <c r="N99" t="s">
        <v>238</v>
      </c>
    </row>
    <row r="100" spans="1:14">
      <c r="A100">
        <v>317.27999999999997</v>
      </c>
      <c r="B100">
        <v>1.5</v>
      </c>
      <c r="C100">
        <v>1.9550000000000001</v>
      </c>
      <c r="D100">
        <v>0.51151000000000002</v>
      </c>
      <c r="E100">
        <v>19.405000000000001</v>
      </c>
      <c r="F100">
        <v>22.015999999999998</v>
      </c>
      <c r="G100">
        <v>109.02</v>
      </c>
      <c r="H100">
        <v>30.532</v>
      </c>
      <c r="I100">
        <v>39.253999999999998</v>
      </c>
      <c r="J100">
        <v>312.47000000000003</v>
      </c>
      <c r="K100">
        <v>1.5417000000000001</v>
      </c>
      <c r="L100">
        <v>1.1644000000000001E-5</v>
      </c>
      <c r="M100">
        <v>1.8738000000000001E-2</v>
      </c>
      <c r="N100" t="s">
        <v>238</v>
      </c>
    </row>
    <row r="101" spans="1:14">
      <c r="A101">
        <v>317.27999999999997</v>
      </c>
      <c r="B101">
        <v>2</v>
      </c>
      <c r="C101">
        <v>2.6156999999999999</v>
      </c>
      <c r="D101">
        <v>0.38230999999999998</v>
      </c>
      <c r="E101">
        <v>19.382999999999999</v>
      </c>
      <c r="F101">
        <v>21.986000000000001</v>
      </c>
      <c r="G101">
        <v>106.56</v>
      </c>
      <c r="H101">
        <v>30.63</v>
      </c>
      <c r="I101">
        <v>39.493000000000002</v>
      </c>
      <c r="J101">
        <v>311.83</v>
      </c>
      <c r="K101">
        <v>1.5391999999999999</v>
      </c>
      <c r="L101">
        <v>1.1647E-5</v>
      </c>
      <c r="M101">
        <v>1.8758E-2</v>
      </c>
      <c r="N101" t="s">
        <v>238</v>
      </c>
    </row>
    <row r="102" spans="1:14">
      <c r="A102">
        <v>317.27999999999997</v>
      </c>
      <c r="B102">
        <v>2.5</v>
      </c>
      <c r="C102">
        <v>3.2810000000000001</v>
      </c>
      <c r="D102">
        <v>0.30479000000000001</v>
      </c>
      <c r="E102">
        <v>19.361999999999998</v>
      </c>
      <c r="F102">
        <v>21.954999999999998</v>
      </c>
      <c r="G102">
        <v>104.64</v>
      </c>
      <c r="H102">
        <v>30.728999999999999</v>
      </c>
      <c r="I102">
        <v>39.735999999999997</v>
      </c>
      <c r="J102">
        <v>311.2</v>
      </c>
      <c r="K102">
        <v>1.5367</v>
      </c>
      <c r="L102">
        <v>1.1649E-5</v>
      </c>
      <c r="M102">
        <v>1.8778E-2</v>
      </c>
      <c r="N102" t="s">
        <v>238</v>
      </c>
    </row>
    <row r="103" spans="1:14">
      <c r="A103">
        <v>317.27999999999997</v>
      </c>
      <c r="B103">
        <v>3</v>
      </c>
      <c r="C103">
        <v>3.9510000000000001</v>
      </c>
      <c r="D103">
        <v>0.25309999999999999</v>
      </c>
      <c r="E103">
        <v>19.34</v>
      </c>
      <c r="F103">
        <v>21.923999999999999</v>
      </c>
      <c r="G103">
        <v>103.05</v>
      </c>
      <c r="H103">
        <v>30.829000000000001</v>
      </c>
      <c r="I103">
        <v>39.981999999999999</v>
      </c>
      <c r="J103">
        <v>310.56</v>
      </c>
      <c r="K103">
        <v>1.5342</v>
      </c>
      <c r="L103">
        <v>1.1652E-5</v>
      </c>
      <c r="M103">
        <v>1.8799E-2</v>
      </c>
      <c r="N103" t="s">
        <v>238</v>
      </c>
    </row>
    <row r="104" spans="1:14">
      <c r="A104">
        <v>317.27999999999997</v>
      </c>
      <c r="B104">
        <v>3.5</v>
      </c>
      <c r="C104">
        <v>4.6257000000000001</v>
      </c>
      <c r="D104">
        <v>0.21618000000000001</v>
      </c>
      <c r="E104">
        <v>19.318999999999999</v>
      </c>
      <c r="F104">
        <v>21.893999999999998</v>
      </c>
      <c r="G104">
        <v>101.7</v>
      </c>
      <c r="H104">
        <v>30.928999999999998</v>
      </c>
      <c r="I104">
        <v>40.231999999999999</v>
      </c>
      <c r="J104">
        <v>309.92</v>
      </c>
      <c r="K104">
        <v>1.5317000000000001</v>
      </c>
      <c r="L104">
        <v>1.1654999999999999E-5</v>
      </c>
      <c r="M104">
        <v>1.882E-2</v>
      </c>
      <c r="N104" t="s">
        <v>238</v>
      </c>
    </row>
    <row r="105" spans="1:14">
      <c r="A105">
        <v>317.27999999999997</v>
      </c>
      <c r="B105">
        <v>4</v>
      </c>
      <c r="C105">
        <v>5.3052999999999999</v>
      </c>
      <c r="D105">
        <v>0.18848999999999999</v>
      </c>
      <c r="E105">
        <v>19.297000000000001</v>
      </c>
      <c r="F105">
        <v>21.863</v>
      </c>
      <c r="G105">
        <v>100.52</v>
      </c>
      <c r="H105">
        <v>31.03</v>
      </c>
      <c r="I105">
        <v>40.484999999999999</v>
      </c>
      <c r="J105">
        <v>309.27</v>
      </c>
      <c r="K105">
        <v>1.5291999999999999</v>
      </c>
      <c r="L105">
        <v>1.1659E-5</v>
      </c>
      <c r="M105">
        <v>1.8842000000000001E-2</v>
      </c>
      <c r="N105" t="s">
        <v>238</v>
      </c>
    </row>
    <row r="106" spans="1:14">
      <c r="A106">
        <v>317.27999999999997</v>
      </c>
      <c r="B106">
        <v>4.5</v>
      </c>
      <c r="C106">
        <v>5.9897999999999998</v>
      </c>
      <c r="D106">
        <v>0.16694999999999999</v>
      </c>
      <c r="E106">
        <v>19.274999999999999</v>
      </c>
      <c r="F106">
        <v>21.832000000000001</v>
      </c>
      <c r="G106">
        <v>99.472999999999999</v>
      </c>
      <c r="H106">
        <v>31.132000000000001</v>
      </c>
      <c r="I106">
        <v>40.741999999999997</v>
      </c>
      <c r="J106">
        <v>308.63</v>
      </c>
      <c r="K106">
        <v>1.5266999999999999</v>
      </c>
      <c r="L106">
        <v>1.1661999999999999E-5</v>
      </c>
      <c r="M106">
        <v>1.8865E-2</v>
      </c>
      <c r="N106" t="s">
        <v>238</v>
      </c>
    </row>
    <row r="107" spans="1:14">
      <c r="A107">
        <v>317.27999999999997</v>
      </c>
      <c r="B107">
        <v>5</v>
      </c>
      <c r="C107">
        <v>6.6792999999999996</v>
      </c>
      <c r="D107">
        <v>0.14971999999999999</v>
      </c>
      <c r="E107">
        <v>19.253</v>
      </c>
      <c r="F107">
        <v>21.800999999999998</v>
      </c>
      <c r="G107">
        <v>98.528000000000006</v>
      </c>
      <c r="H107">
        <v>31.234000000000002</v>
      </c>
      <c r="I107">
        <v>41.002000000000002</v>
      </c>
      <c r="J107">
        <v>307.98</v>
      </c>
      <c r="K107">
        <v>1.5242</v>
      </c>
      <c r="L107">
        <v>1.1666E-5</v>
      </c>
      <c r="M107">
        <v>1.8887000000000001E-2</v>
      </c>
      <c r="N107" t="s">
        <v>238</v>
      </c>
    </row>
    <row r="108" spans="1:14">
      <c r="A108">
        <v>317.27999999999997</v>
      </c>
      <c r="B108">
        <v>5.5</v>
      </c>
      <c r="C108">
        <v>7.3738000000000001</v>
      </c>
      <c r="D108">
        <v>0.13561999999999999</v>
      </c>
      <c r="E108">
        <v>19.231000000000002</v>
      </c>
      <c r="F108">
        <v>21.768999999999998</v>
      </c>
      <c r="G108">
        <v>97.665000000000006</v>
      </c>
      <c r="H108">
        <v>31.337</v>
      </c>
      <c r="I108">
        <v>41.267000000000003</v>
      </c>
      <c r="J108">
        <v>307.33</v>
      </c>
      <c r="K108">
        <v>1.5217000000000001</v>
      </c>
      <c r="L108">
        <v>1.1669E-5</v>
      </c>
      <c r="M108">
        <v>1.8911000000000001E-2</v>
      </c>
      <c r="N108" t="s">
        <v>238</v>
      </c>
    </row>
    <row r="109" spans="1:14">
      <c r="A109">
        <v>317.27999999999997</v>
      </c>
      <c r="B109">
        <v>6</v>
      </c>
      <c r="C109">
        <v>8.0734999999999992</v>
      </c>
      <c r="D109">
        <v>0.12386</v>
      </c>
      <c r="E109">
        <v>19.209</v>
      </c>
      <c r="F109">
        <v>21.738</v>
      </c>
      <c r="G109">
        <v>96.870999999999995</v>
      </c>
      <c r="H109">
        <v>31.440999999999999</v>
      </c>
      <c r="I109">
        <v>41.534999999999997</v>
      </c>
      <c r="J109">
        <v>306.68</v>
      </c>
      <c r="K109">
        <v>1.5192000000000001</v>
      </c>
      <c r="L109">
        <v>1.1673E-5</v>
      </c>
      <c r="M109">
        <v>1.8935E-2</v>
      </c>
      <c r="N109" t="s">
        <v>238</v>
      </c>
    </row>
    <row r="110" spans="1:14">
      <c r="A110">
        <v>317.27999999999997</v>
      </c>
      <c r="B110">
        <v>6.5</v>
      </c>
      <c r="C110">
        <v>8.7783999999999995</v>
      </c>
      <c r="D110">
        <v>0.11391999999999999</v>
      </c>
      <c r="E110">
        <v>19.186</v>
      </c>
      <c r="F110">
        <v>21.706</v>
      </c>
      <c r="G110">
        <v>96.134</v>
      </c>
      <c r="H110">
        <v>31.545999999999999</v>
      </c>
      <c r="I110">
        <v>41.807000000000002</v>
      </c>
      <c r="J110">
        <v>306.02</v>
      </c>
      <c r="K110">
        <v>1.5166999999999999</v>
      </c>
      <c r="L110">
        <v>1.1677E-5</v>
      </c>
      <c r="M110">
        <v>1.8959E-2</v>
      </c>
      <c r="N110" t="s">
        <v>238</v>
      </c>
    </row>
    <row r="111" spans="1:14">
      <c r="A111">
        <v>317.27999999999997</v>
      </c>
      <c r="B111">
        <v>7</v>
      </c>
      <c r="C111">
        <v>9.4886999999999997</v>
      </c>
      <c r="D111">
        <v>0.10539</v>
      </c>
      <c r="E111">
        <v>19.164000000000001</v>
      </c>
      <c r="F111">
        <v>21.673999999999999</v>
      </c>
      <c r="G111">
        <v>95.447000000000003</v>
      </c>
      <c r="H111">
        <v>31.651</v>
      </c>
      <c r="I111">
        <v>42.084000000000003</v>
      </c>
      <c r="J111">
        <v>305.37</v>
      </c>
      <c r="K111">
        <v>1.5141</v>
      </c>
      <c r="L111">
        <v>1.1681999999999999E-5</v>
      </c>
      <c r="M111">
        <v>1.8984999999999998E-2</v>
      </c>
      <c r="N111" t="s">
        <v>238</v>
      </c>
    </row>
    <row r="112" spans="1:14">
      <c r="A112">
        <v>317.27999999999997</v>
      </c>
      <c r="B112">
        <v>7.5</v>
      </c>
      <c r="C112">
        <v>10.204000000000001</v>
      </c>
      <c r="D112">
        <v>9.7997000000000001E-2</v>
      </c>
      <c r="E112">
        <v>19.140999999999998</v>
      </c>
      <c r="F112">
        <v>21.643000000000001</v>
      </c>
      <c r="G112">
        <v>94.801000000000002</v>
      </c>
      <c r="H112">
        <v>31.757000000000001</v>
      </c>
      <c r="I112">
        <v>42.363999999999997</v>
      </c>
      <c r="J112">
        <v>304.70999999999998</v>
      </c>
      <c r="K112">
        <v>1.5116000000000001</v>
      </c>
      <c r="L112">
        <v>1.1686E-5</v>
      </c>
      <c r="M112">
        <v>1.9009999999999999E-2</v>
      </c>
      <c r="N112" t="s">
        <v>238</v>
      </c>
    </row>
    <row r="113" spans="1:14">
      <c r="A113">
        <v>317.27999999999997</v>
      </c>
      <c r="B113">
        <v>8</v>
      </c>
      <c r="C113">
        <v>10.926</v>
      </c>
      <c r="D113">
        <v>9.1528999999999999E-2</v>
      </c>
      <c r="E113">
        <v>19.117999999999999</v>
      </c>
      <c r="F113">
        <v>21.61</v>
      </c>
      <c r="G113">
        <v>94.191999999999993</v>
      </c>
      <c r="H113">
        <v>31.863</v>
      </c>
      <c r="I113">
        <v>42.649000000000001</v>
      </c>
      <c r="J113">
        <v>304.05</v>
      </c>
      <c r="K113">
        <v>1.5091000000000001</v>
      </c>
      <c r="L113">
        <v>1.1691E-5</v>
      </c>
      <c r="M113">
        <v>1.9036999999999998E-2</v>
      </c>
      <c r="N113" t="s">
        <v>238</v>
      </c>
    </row>
    <row r="114" spans="1:14">
      <c r="A114">
        <v>317.27999999999997</v>
      </c>
      <c r="B114">
        <v>8.5</v>
      </c>
      <c r="C114">
        <v>11.651999999999999</v>
      </c>
      <c r="D114">
        <v>8.5819999999999994E-2</v>
      </c>
      <c r="E114">
        <v>19.096</v>
      </c>
      <c r="F114">
        <v>21.577999999999999</v>
      </c>
      <c r="G114">
        <v>93.614999999999995</v>
      </c>
      <c r="H114">
        <v>31.971</v>
      </c>
      <c r="I114">
        <v>42.939</v>
      </c>
      <c r="J114">
        <v>303.38</v>
      </c>
      <c r="K114">
        <v>1.5065999999999999</v>
      </c>
      <c r="L114">
        <v>1.1695999999999999E-5</v>
      </c>
      <c r="M114">
        <v>1.9064000000000001E-2</v>
      </c>
      <c r="N114" t="s">
        <v>238</v>
      </c>
    </row>
    <row r="115" spans="1:14">
      <c r="A115">
        <v>317.27999999999997</v>
      </c>
      <c r="B115">
        <v>9</v>
      </c>
      <c r="C115">
        <v>12.385</v>
      </c>
      <c r="D115">
        <v>8.0744999999999997E-2</v>
      </c>
      <c r="E115">
        <v>19.073</v>
      </c>
      <c r="F115">
        <v>21.545999999999999</v>
      </c>
      <c r="G115">
        <v>93.066000000000003</v>
      </c>
      <c r="H115">
        <v>32.079000000000001</v>
      </c>
      <c r="I115">
        <v>43.232999999999997</v>
      </c>
      <c r="J115">
        <v>302.72000000000003</v>
      </c>
      <c r="K115">
        <v>1.504</v>
      </c>
      <c r="L115">
        <v>1.1701E-5</v>
      </c>
      <c r="M115">
        <v>1.9092000000000001E-2</v>
      </c>
      <c r="N115" t="s">
        <v>238</v>
      </c>
    </row>
    <row r="116" spans="1:14">
      <c r="A116">
        <v>317.27999999999997</v>
      </c>
      <c r="B116">
        <v>9.5</v>
      </c>
      <c r="C116">
        <v>13.122999999999999</v>
      </c>
      <c r="D116">
        <v>7.6202000000000006E-2</v>
      </c>
      <c r="E116">
        <v>19.048999999999999</v>
      </c>
      <c r="F116">
        <v>21.513000000000002</v>
      </c>
      <c r="G116">
        <v>92.543000000000006</v>
      </c>
      <c r="H116">
        <v>32.188000000000002</v>
      </c>
      <c r="I116">
        <v>43.531999999999996</v>
      </c>
      <c r="J116">
        <v>302.05</v>
      </c>
      <c r="K116">
        <v>1.5015000000000001</v>
      </c>
      <c r="L116">
        <v>1.1705999999999999E-5</v>
      </c>
      <c r="M116">
        <v>1.9120000000000002E-2</v>
      </c>
      <c r="N116" t="s">
        <v>238</v>
      </c>
    </row>
    <row r="117" spans="1:14">
      <c r="A117">
        <v>317.27999999999997</v>
      </c>
      <c r="B117">
        <v>10</v>
      </c>
      <c r="C117">
        <v>13.867000000000001</v>
      </c>
      <c r="D117">
        <v>7.2112999999999997E-2</v>
      </c>
      <c r="E117">
        <v>19.026</v>
      </c>
      <c r="F117">
        <v>21.48</v>
      </c>
      <c r="G117">
        <v>92.042000000000002</v>
      </c>
      <c r="H117">
        <v>32.298000000000002</v>
      </c>
      <c r="I117">
        <v>43.835000000000001</v>
      </c>
      <c r="J117">
        <v>301.38</v>
      </c>
      <c r="K117">
        <v>1.4990000000000001</v>
      </c>
      <c r="L117">
        <v>1.1712000000000001E-5</v>
      </c>
      <c r="M117">
        <v>1.9148999999999999E-2</v>
      </c>
      <c r="N117" t="s">
        <v>238</v>
      </c>
    </row>
    <row r="118" spans="1:14">
      <c r="A118">
        <v>349.01</v>
      </c>
      <c r="B118">
        <v>1</v>
      </c>
      <c r="C118">
        <v>1.1786000000000001</v>
      </c>
      <c r="D118">
        <v>0.84845999999999999</v>
      </c>
      <c r="E118">
        <v>20.425000000000001</v>
      </c>
      <c r="F118">
        <v>23.312999999999999</v>
      </c>
      <c r="G118">
        <v>116.26</v>
      </c>
      <c r="H118">
        <v>32.389000000000003</v>
      </c>
      <c r="I118">
        <v>40.898000000000003</v>
      </c>
      <c r="J118">
        <v>326.51</v>
      </c>
      <c r="K118">
        <v>1.1721999999999999</v>
      </c>
      <c r="L118">
        <v>1.2751E-5</v>
      </c>
      <c r="M118">
        <v>2.1488E-2</v>
      </c>
      <c r="N118" t="s">
        <v>238</v>
      </c>
    </row>
    <row r="119" spans="1:14">
      <c r="A119">
        <v>349.01</v>
      </c>
      <c r="B119">
        <v>1.5</v>
      </c>
      <c r="C119">
        <v>1.7723</v>
      </c>
      <c r="D119">
        <v>0.56425000000000003</v>
      </c>
      <c r="E119">
        <v>20.408999999999999</v>
      </c>
      <c r="F119">
        <v>23.289000000000001</v>
      </c>
      <c r="G119">
        <v>112.84</v>
      </c>
      <c r="H119">
        <v>32.451000000000001</v>
      </c>
      <c r="I119">
        <v>41.058</v>
      </c>
      <c r="J119">
        <v>326.02999999999997</v>
      </c>
      <c r="K119">
        <v>1.1707000000000001</v>
      </c>
      <c r="L119">
        <v>1.2756E-5</v>
      </c>
      <c r="M119">
        <v>2.1505E-2</v>
      </c>
      <c r="N119" t="s">
        <v>238</v>
      </c>
    </row>
    <row r="120" spans="1:14">
      <c r="A120">
        <v>349.01</v>
      </c>
      <c r="B120">
        <v>2</v>
      </c>
      <c r="C120">
        <v>2.3689</v>
      </c>
      <c r="D120">
        <v>0.42213000000000001</v>
      </c>
      <c r="E120">
        <v>20.391999999999999</v>
      </c>
      <c r="F120">
        <v>23.265000000000001</v>
      </c>
      <c r="G120">
        <v>110.4</v>
      </c>
      <c r="H120">
        <v>32.512999999999998</v>
      </c>
      <c r="I120">
        <v>41.220999999999997</v>
      </c>
      <c r="J120">
        <v>325.55</v>
      </c>
      <c r="K120">
        <v>1.1693</v>
      </c>
      <c r="L120">
        <v>1.2761E-5</v>
      </c>
      <c r="M120">
        <v>2.1523E-2</v>
      </c>
      <c r="N120" t="s">
        <v>238</v>
      </c>
    </row>
    <row r="121" spans="1:14">
      <c r="A121">
        <v>349.01</v>
      </c>
      <c r="B121">
        <v>2.5</v>
      </c>
      <c r="C121">
        <v>2.9685000000000001</v>
      </c>
      <c r="D121">
        <v>0.33687</v>
      </c>
      <c r="E121">
        <v>20.375</v>
      </c>
      <c r="F121">
        <v>23.241</v>
      </c>
      <c r="G121">
        <v>108.5</v>
      </c>
      <c r="H121">
        <v>32.575000000000003</v>
      </c>
      <c r="I121">
        <v>41.384</v>
      </c>
      <c r="J121">
        <v>325.07</v>
      </c>
      <c r="K121">
        <v>1.1677999999999999</v>
      </c>
      <c r="L121">
        <v>1.2765999999999999E-5</v>
      </c>
      <c r="M121">
        <v>2.1541000000000001E-2</v>
      </c>
      <c r="N121" t="s">
        <v>238</v>
      </c>
    </row>
    <row r="122" spans="1:14">
      <c r="A122">
        <v>349.01</v>
      </c>
      <c r="B122">
        <v>3</v>
      </c>
      <c r="C122">
        <v>3.5712000000000002</v>
      </c>
      <c r="D122">
        <v>0.28001999999999999</v>
      </c>
      <c r="E122">
        <v>20.358000000000001</v>
      </c>
      <c r="F122">
        <v>23.216999999999999</v>
      </c>
      <c r="G122">
        <v>106.93</v>
      </c>
      <c r="H122">
        <v>32.637999999999998</v>
      </c>
      <c r="I122">
        <v>41.55</v>
      </c>
      <c r="J122">
        <v>324.58999999999997</v>
      </c>
      <c r="K122">
        <v>1.1664000000000001</v>
      </c>
      <c r="L122">
        <v>1.2772000000000001E-5</v>
      </c>
      <c r="M122">
        <v>2.1559999999999999E-2</v>
      </c>
      <c r="N122" t="s">
        <v>238</v>
      </c>
    </row>
    <row r="123" spans="1:14">
      <c r="A123">
        <v>349.01</v>
      </c>
      <c r="B123">
        <v>3.5</v>
      </c>
      <c r="C123">
        <v>4.1768999999999998</v>
      </c>
      <c r="D123">
        <v>0.23941000000000001</v>
      </c>
      <c r="E123">
        <v>20.341000000000001</v>
      </c>
      <c r="F123">
        <v>23.192</v>
      </c>
      <c r="G123">
        <v>105.6</v>
      </c>
      <c r="H123">
        <v>32.700000000000003</v>
      </c>
      <c r="I123">
        <v>41.716000000000001</v>
      </c>
      <c r="J123">
        <v>324.11</v>
      </c>
      <c r="K123">
        <v>1.1649</v>
      </c>
      <c r="L123">
        <v>1.2777E-5</v>
      </c>
      <c r="M123">
        <v>2.1579000000000001E-2</v>
      </c>
      <c r="N123" t="s">
        <v>238</v>
      </c>
    </row>
    <row r="124" spans="1:14">
      <c r="A124">
        <v>349.01</v>
      </c>
      <c r="B124">
        <v>4</v>
      </c>
      <c r="C124">
        <v>4.7855999999999996</v>
      </c>
      <c r="D124">
        <v>0.20896000000000001</v>
      </c>
      <c r="E124">
        <v>20.323</v>
      </c>
      <c r="F124">
        <v>23.167999999999999</v>
      </c>
      <c r="G124">
        <v>104.44</v>
      </c>
      <c r="H124">
        <v>32.762999999999998</v>
      </c>
      <c r="I124">
        <v>41.884</v>
      </c>
      <c r="J124">
        <v>323.62</v>
      </c>
      <c r="K124">
        <v>1.1634</v>
      </c>
      <c r="L124">
        <v>1.2782999999999999E-5</v>
      </c>
      <c r="M124">
        <v>2.1597999999999999E-2</v>
      </c>
      <c r="N124" t="s">
        <v>238</v>
      </c>
    </row>
    <row r="125" spans="1:14">
      <c r="A125">
        <v>349.01</v>
      </c>
      <c r="B125">
        <v>4.5</v>
      </c>
      <c r="C125">
        <v>5.3975</v>
      </c>
      <c r="D125">
        <v>0.18526999999999999</v>
      </c>
      <c r="E125">
        <v>20.306000000000001</v>
      </c>
      <c r="F125">
        <v>23.143999999999998</v>
      </c>
      <c r="G125">
        <v>103.41</v>
      </c>
      <c r="H125">
        <v>32.826000000000001</v>
      </c>
      <c r="I125">
        <v>42.054000000000002</v>
      </c>
      <c r="J125">
        <v>323.14</v>
      </c>
      <c r="K125">
        <v>1.1619999999999999</v>
      </c>
      <c r="L125">
        <v>1.2789000000000001E-5</v>
      </c>
      <c r="M125">
        <v>2.1617000000000001E-2</v>
      </c>
      <c r="N125" t="s">
        <v>238</v>
      </c>
    </row>
    <row r="126" spans="1:14">
      <c r="A126">
        <v>349.01</v>
      </c>
      <c r="B126">
        <v>5</v>
      </c>
      <c r="C126">
        <v>6.0125000000000002</v>
      </c>
      <c r="D126">
        <v>0.16632</v>
      </c>
      <c r="E126">
        <v>20.289000000000001</v>
      </c>
      <c r="F126">
        <v>23.119</v>
      </c>
      <c r="G126">
        <v>102.49</v>
      </c>
      <c r="H126">
        <v>32.89</v>
      </c>
      <c r="I126">
        <v>42.225999999999999</v>
      </c>
      <c r="J126">
        <v>322.66000000000003</v>
      </c>
      <c r="K126">
        <v>1.1605000000000001</v>
      </c>
      <c r="L126">
        <v>1.2795E-5</v>
      </c>
      <c r="M126">
        <v>2.1637E-2</v>
      </c>
      <c r="N126" t="s">
        <v>238</v>
      </c>
    </row>
    <row r="127" spans="1:14">
      <c r="A127">
        <v>349.01</v>
      </c>
      <c r="B127">
        <v>5.5</v>
      </c>
      <c r="C127">
        <v>6.6307</v>
      </c>
      <c r="D127">
        <v>0.15081</v>
      </c>
      <c r="E127">
        <v>20.271999999999998</v>
      </c>
      <c r="F127">
        <v>23.094999999999999</v>
      </c>
      <c r="G127">
        <v>101.65</v>
      </c>
      <c r="H127">
        <v>32.953000000000003</v>
      </c>
      <c r="I127">
        <v>42.399000000000001</v>
      </c>
      <c r="J127">
        <v>322.17</v>
      </c>
      <c r="K127">
        <v>1.159</v>
      </c>
      <c r="L127">
        <v>1.2801E-5</v>
      </c>
      <c r="M127">
        <v>2.1656999999999999E-2</v>
      </c>
      <c r="N127" t="s">
        <v>238</v>
      </c>
    </row>
    <row r="128" spans="1:14">
      <c r="A128">
        <v>349.01</v>
      </c>
      <c r="B128">
        <v>6</v>
      </c>
      <c r="C128">
        <v>7.2521000000000004</v>
      </c>
      <c r="D128">
        <v>0.13789000000000001</v>
      </c>
      <c r="E128">
        <v>20.254000000000001</v>
      </c>
      <c r="F128">
        <v>23.07</v>
      </c>
      <c r="G128">
        <v>100.87</v>
      </c>
      <c r="H128">
        <v>33.017000000000003</v>
      </c>
      <c r="I128">
        <v>42.573</v>
      </c>
      <c r="J128">
        <v>321.69</v>
      </c>
      <c r="K128">
        <v>1.1576</v>
      </c>
      <c r="L128">
        <v>1.2807E-5</v>
      </c>
      <c r="M128">
        <v>2.1677999999999999E-2</v>
      </c>
      <c r="N128" t="s">
        <v>238</v>
      </c>
    </row>
    <row r="129" spans="1:14">
      <c r="A129">
        <v>349.01</v>
      </c>
      <c r="B129">
        <v>6.5</v>
      </c>
      <c r="C129">
        <v>7.8766999999999996</v>
      </c>
      <c r="D129">
        <v>0.12695999999999999</v>
      </c>
      <c r="E129">
        <v>20.236999999999998</v>
      </c>
      <c r="F129">
        <v>23.045000000000002</v>
      </c>
      <c r="G129">
        <v>100.16</v>
      </c>
      <c r="H129">
        <v>33.081000000000003</v>
      </c>
      <c r="I129">
        <v>42.749000000000002</v>
      </c>
      <c r="J129">
        <v>321.20999999999998</v>
      </c>
      <c r="K129">
        <v>1.1560999999999999</v>
      </c>
      <c r="L129">
        <v>1.2814E-5</v>
      </c>
      <c r="M129">
        <v>2.1699E-2</v>
      </c>
      <c r="N129" t="s">
        <v>238</v>
      </c>
    </row>
    <row r="130" spans="1:14">
      <c r="A130">
        <v>349.01</v>
      </c>
      <c r="B130">
        <v>7</v>
      </c>
      <c r="C130">
        <v>8.5045999999999999</v>
      </c>
      <c r="D130">
        <v>0.11758</v>
      </c>
      <c r="E130">
        <v>20.219000000000001</v>
      </c>
      <c r="F130">
        <v>23.021000000000001</v>
      </c>
      <c r="G130">
        <v>99.49</v>
      </c>
      <c r="H130">
        <v>33.145000000000003</v>
      </c>
      <c r="I130">
        <v>42.927</v>
      </c>
      <c r="J130">
        <v>320.72000000000003</v>
      </c>
      <c r="K130">
        <v>1.1546000000000001</v>
      </c>
      <c r="L130">
        <v>1.2819999999999999E-5</v>
      </c>
      <c r="M130">
        <v>2.172E-2</v>
      </c>
      <c r="N130" t="s">
        <v>238</v>
      </c>
    </row>
    <row r="131" spans="1:14">
      <c r="A131">
        <v>349.01</v>
      </c>
      <c r="B131">
        <v>7.5</v>
      </c>
      <c r="C131">
        <v>9.1357999999999997</v>
      </c>
      <c r="D131">
        <v>0.10946</v>
      </c>
      <c r="E131">
        <v>20.202000000000002</v>
      </c>
      <c r="F131">
        <v>22.995999999999999</v>
      </c>
      <c r="G131">
        <v>98.866</v>
      </c>
      <c r="H131">
        <v>33.21</v>
      </c>
      <c r="I131">
        <v>43.106999999999999</v>
      </c>
      <c r="J131">
        <v>320.24</v>
      </c>
      <c r="K131">
        <v>1.1531</v>
      </c>
      <c r="L131">
        <v>1.2826999999999999E-5</v>
      </c>
      <c r="M131">
        <v>2.1742000000000001E-2</v>
      </c>
      <c r="N131" t="s">
        <v>238</v>
      </c>
    </row>
    <row r="132" spans="1:14">
      <c r="A132">
        <v>349.01</v>
      </c>
      <c r="B132">
        <v>8</v>
      </c>
      <c r="C132">
        <v>9.7704000000000004</v>
      </c>
      <c r="D132">
        <v>0.10235</v>
      </c>
      <c r="E132">
        <v>20.184000000000001</v>
      </c>
      <c r="F132">
        <v>22.971</v>
      </c>
      <c r="G132">
        <v>98.278000000000006</v>
      </c>
      <c r="H132">
        <v>33.274000000000001</v>
      </c>
      <c r="I132">
        <v>43.287999999999997</v>
      </c>
      <c r="J132">
        <v>319.75</v>
      </c>
      <c r="K132">
        <v>1.1516</v>
      </c>
      <c r="L132">
        <v>1.2833999999999999E-5</v>
      </c>
      <c r="M132">
        <v>2.1763999999999999E-2</v>
      </c>
      <c r="N132" t="s">
        <v>238</v>
      </c>
    </row>
    <row r="133" spans="1:14">
      <c r="A133">
        <v>349.01</v>
      </c>
      <c r="B133">
        <v>8.5</v>
      </c>
      <c r="C133">
        <v>10.407999999999999</v>
      </c>
      <c r="D133">
        <v>9.6076999999999996E-2</v>
      </c>
      <c r="E133">
        <v>20.167000000000002</v>
      </c>
      <c r="F133">
        <v>22.946000000000002</v>
      </c>
      <c r="G133">
        <v>97.722999999999999</v>
      </c>
      <c r="H133">
        <v>33.338999999999999</v>
      </c>
      <c r="I133">
        <v>43.470999999999997</v>
      </c>
      <c r="J133">
        <v>319.27</v>
      </c>
      <c r="K133">
        <v>1.1500999999999999</v>
      </c>
      <c r="L133">
        <v>1.2841E-5</v>
      </c>
      <c r="M133">
        <v>2.1786E-2</v>
      </c>
      <c r="N133" t="s">
        <v>238</v>
      </c>
    </row>
    <row r="134" spans="1:14">
      <c r="A134">
        <v>349.01</v>
      </c>
      <c r="B134">
        <v>9</v>
      </c>
      <c r="C134">
        <v>11.05</v>
      </c>
      <c r="D134">
        <v>9.0500999999999998E-2</v>
      </c>
      <c r="E134">
        <v>20.149000000000001</v>
      </c>
      <c r="F134">
        <v>22.920999999999999</v>
      </c>
      <c r="G134">
        <v>97.197000000000003</v>
      </c>
      <c r="H134">
        <v>33.404000000000003</v>
      </c>
      <c r="I134">
        <v>43.655999999999999</v>
      </c>
      <c r="J134">
        <v>318.77999999999997</v>
      </c>
      <c r="K134">
        <v>1.1486000000000001</v>
      </c>
      <c r="L134">
        <v>1.2848E-5</v>
      </c>
      <c r="M134">
        <v>2.1808999999999999E-2</v>
      </c>
      <c r="N134" t="s">
        <v>238</v>
      </c>
    </row>
    <row r="135" spans="1:14">
      <c r="A135">
        <v>349.01</v>
      </c>
      <c r="B135">
        <v>9.5</v>
      </c>
      <c r="C135">
        <v>11.694000000000001</v>
      </c>
      <c r="D135">
        <v>8.5511000000000004E-2</v>
      </c>
      <c r="E135">
        <v>20.131</v>
      </c>
      <c r="F135">
        <v>22.896000000000001</v>
      </c>
      <c r="G135">
        <v>96.695999999999998</v>
      </c>
      <c r="H135">
        <v>33.469000000000001</v>
      </c>
      <c r="I135">
        <v>43.843000000000004</v>
      </c>
      <c r="J135">
        <v>318.29000000000002</v>
      </c>
      <c r="K135">
        <v>1.1471</v>
      </c>
      <c r="L135">
        <v>1.2855E-5</v>
      </c>
      <c r="M135">
        <v>2.1832000000000001E-2</v>
      </c>
      <c r="N135" t="s">
        <v>238</v>
      </c>
    </row>
    <row r="136" spans="1:14">
      <c r="A136">
        <v>349.01</v>
      </c>
      <c r="B136">
        <v>10</v>
      </c>
      <c r="C136">
        <v>12.343</v>
      </c>
      <c r="D136">
        <v>8.1019999999999995E-2</v>
      </c>
      <c r="E136">
        <v>20.113</v>
      </c>
      <c r="F136">
        <v>22.870999999999999</v>
      </c>
      <c r="G136">
        <v>96.218000000000004</v>
      </c>
      <c r="H136">
        <v>33.534999999999997</v>
      </c>
      <c r="I136">
        <v>44.030999999999999</v>
      </c>
      <c r="J136">
        <v>317.8</v>
      </c>
      <c r="K136">
        <v>1.1456</v>
      </c>
      <c r="L136">
        <v>1.2863E-5</v>
      </c>
      <c r="M136">
        <v>2.1856E-2</v>
      </c>
      <c r="N136" t="s">
        <v>238</v>
      </c>
    </row>
    <row r="137" spans="1:14">
      <c r="A137">
        <v>380.74</v>
      </c>
      <c r="B137">
        <v>1</v>
      </c>
      <c r="C137">
        <v>1.079</v>
      </c>
      <c r="D137">
        <v>0.92676000000000003</v>
      </c>
      <c r="E137">
        <v>21.49</v>
      </c>
      <c r="F137">
        <v>24.643999999999998</v>
      </c>
      <c r="G137">
        <v>119.91</v>
      </c>
      <c r="H137">
        <v>34.540999999999997</v>
      </c>
      <c r="I137">
        <v>43.002000000000002</v>
      </c>
      <c r="J137">
        <v>339.05</v>
      </c>
      <c r="K137">
        <v>0.91415999999999997</v>
      </c>
      <c r="L137">
        <v>1.3824E-5</v>
      </c>
      <c r="M137">
        <v>2.4459999999999999E-2</v>
      </c>
      <c r="N137" t="s">
        <v>238</v>
      </c>
    </row>
    <row r="138" spans="1:14">
      <c r="A138">
        <v>380.74</v>
      </c>
      <c r="B138">
        <v>1.5</v>
      </c>
      <c r="C138">
        <v>1.6214999999999999</v>
      </c>
      <c r="D138">
        <v>0.61670999999999998</v>
      </c>
      <c r="E138">
        <v>21.475999999999999</v>
      </c>
      <c r="F138">
        <v>24.623999999999999</v>
      </c>
      <c r="G138">
        <v>116.5</v>
      </c>
      <c r="H138">
        <v>34.582999999999998</v>
      </c>
      <c r="I138">
        <v>43.118000000000002</v>
      </c>
      <c r="J138">
        <v>338.68</v>
      </c>
      <c r="K138">
        <v>0.91320000000000001</v>
      </c>
      <c r="L138">
        <v>1.3831E-5</v>
      </c>
      <c r="M138">
        <v>2.4476000000000001E-2</v>
      </c>
      <c r="N138" t="s">
        <v>238</v>
      </c>
    </row>
    <row r="139" spans="1:14">
      <c r="A139">
        <v>380.74</v>
      </c>
      <c r="B139">
        <v>2</v>
      </c>
      <c r="C139">
        <v>2.1659999999999999</v>
      </c>
      <c r="D139">
        <v>0.46167999999999998</v>
      </c>
      <c r="E139">
        <v>21.462</v>
      </c>
      <c r="F139">
        <v>24.603999999999999</v>
      </c>
      <c r="G139">
        <v>114.07</v>
      </c>
      <c r="H139">
        <v>34.624000000000002</v>
      </c>
      <c r="I139">
        <v>43.234000000000002</v>
      </c>
      <c r="J139">
        <v>338.31</v>
      </c>
      <c r="K139">
        <v>0.91224000000000005</v>
      </c>
      <c r="L139">
        <v>1.3838E-5</v>
      </c>
      <c r="M139">
        <v>2.4492E-2</v>
      </c>
      <c r="N139" t="s">
        <v>238</v>
      </c>
    </row>
    <row r="140" spans="1:14">
      <c r="A140">
        <v>380.74</v>
      </c>
      <c r="B140">
        <v>2.5</v>
      </c>
      <c r="C140">
        <v>2.7124999999999999</v>
      </c>
      <c r="D140">
        <v>0.36865999999999999</v>
      </c>
      <c r="E140">
        <v>21.448</v>
      </c>
      <c r="F140">
        <v>24.584</v>
      </c>
      <c r="G140">
        <v>112.18</v>
      </c>
      <c r="H140">
        <v>34.665999999999997</v>
      </c>
      <c r="I140">
        <v>43.350999999999999</v>
      </c>
      <c r="J140">
        <v>337.93</v>
      </c>
      <c r="K140">
        <v>0.91127000000000002</v>
      </c>
      <c r="L140">
        <v>1.3845E-5</v>
      </c>
      <c r="M140">
        <v>2.4509E-2</v>
      </c>
      <c r="N140" t="s">
        <v>238</v>
      </c>
    </row>
    <row r="141" spans="1:14">
      <c r="A141">
        <v>380.74</v>
      </c>
      <c r="B141">
        <v>3</v>
      </c>
      <c r="C141">
        <v>3.2610999999999999</v>
      </c>
      <c r="D141">
        <v>0.30664999999999998</v>
      </c>
      <c r="E141">
        <v>21.434000000000001</v>
      </c>
      <c r="F141">
        <v>24.565000000000001</v>
      </c>
      <c r="G141">
        <v>110.63</v>
      </c>
      <c r="H141">
        <v>34.707999999999998</v>
      </c>
      <c r="I141">
        <v>43.469000000000001</v>
      </c>
      <c r="J141">
        <v>337.56</v>
      </c>
      <c r="K141">
        <v>0.91030999999999995</v>
      </c>
      <c r="L141">
        <v>1.3852999999999999E-5</v>
      </c>
      <c r="M141">
        <v>2.4525000000000002E-2</v>
      </c>
      <c r="N141" t="s">
        <v>238</v>
      </c>
    </row>
    <row r="142" spans="1:14">
      <c r="A142">
        <v>380.74</v>
      </c>
      <c r="B142">
        <v>3.5</v>
      </c>
      <c r="C142">
        <v>3.8115999999999999</v>
      </c>
      <c r="D142">
        <v>0.26235000000000003</v>
      </c>
      <c r="E142">
        <v>21.42</v>
      </c>
      <c r="F142">
        <v>24.545000000000002</v>
      </c>
      <c r="G142">
        <v>109.31</v>
      </c>
      <c r="H142">
        <v>34.75</v>
      </c>
      <c r="I142">
        <v>43.588000000000001</v>
      </c>
      <c r="J142">
        <v>337.19</v>
      </c>
      <c r="K142">
        <v>0.90934000000000004</v>
      </c>
      <c r="L142">
        <v>1.3859999999999999E-5</v>
      </c>
      <c r="M142">
        <v>2.4542000000000001E-2</v>
      </c>
      <c r="N142" t="s">
        <v>238</v>
      </c>
    </row>
    <row r="143" spans="1:14">
      <c r="A143">
        <v>380.74</v>
      </c>
      <c r="B143">
        <v>4</v>
      </c>
      <c r="C143">
        <v>4.3643000000000001</v>
      </c>
      <c r="D143">
        <v>0.22913</v>
      </c>
      <c r="E143">
        <v>21.405999999999999</v>
      </c>
      <c r="F143">
        <v>24.524999999999999</v>
      </c>
      <c r="G143">
        <v>108.16</v>
      </c>
      <c r="H143">
        <v>34.792000000000002</v>
      </c>
      <c r="I143">
        <v>43.707000000000001</v>
      </c>
      <c r="J143">
        <v>336.82</v>
      </c>
      <c r="K143">
        <v>0.90837000000000001</v>
      </c>
      <c r="L143">
        <v>1.3867E-5</v>
      </c>
      <c r="M143">
        <v>2.4559000000000001E-2</v>
      </c>
      <c r="N143" t="s">
        <v>238</v>
      </c>
    </row>
    <row r="144" spans="1:14">
      <c r="A144">
        <v>380.74</v>
      </c>
      <c r="B144">
        <v>4.5</v>
      </c>
      <c r="C144">
        <v>4.9189999999999996</v>
      </c>
      <c r="D144">
        <v>0.20329</v>
      </c>
      <c r="E144">
        <v>21.391999999999999</v>
      </c>
      <c r="F144">
        <v>24.504999999999999</v>
      </c>
      <c r="G144">
        <v>107.15</v>
      </c>
      <c r="H144">
        <v>34.834000000000003</v>
      </c>
      <c r="I144">
        <v>43.826999999999998</v>
      </c>
      <c r="J144">
        <v>336.45</v>
      </c>
      <c r="K144">
        <v>0.90739000000000003</v>
      </c>
      <c r="L144">
        <v>1.3875E-5</v>
      </c>
      <c r="M144">
        <v>2.4577000000000002E-2</v>
      </c>
      <c r="N144" t="s">
        <v>238</v>
      </c>
    </row>
    <row r="145" spans="1:14">
      <c r="A145">
        <v>380.74</v>
      </c>
      <c r="B145">
        <v>5</v>
      </c>
      <c r="C145">
        <v>5.4757999999999996</v>
      </c>
      <c r="D145">
        <v>0.18262</v>
      </c>
      <c r="E145">
        <v>21.378</v>
      </c>
      <c r="F145">
        <v>24.484999999999999</v>
      </c>
      <c r="G145">
        <v>106.23</v>
      </c>
      <c r="H145">
        <v>34.875999999999998</v>
      </c>
      <c r="I145">
        <v>43.948</v>
      </c>
      <c r="J145">
        <v>336.08</v>
      </c>
      <c r="K145">
        <v>0.90642</v>
      </c>
      <c r="L145">
        <v>1.3883000000000001E-5</v>
      </c>
      <c r="M145">
        <v>2.4594000000000001E-2</v>
      </c>
      <c r="N145" t="s">
        <v>238</v>
      </c>
    </row>
    <row r="146" spans="1:14">
      <c r="A146">
        <v>380.74</v>
      </c>
      <c r="B146">
        <v>5.5</v>
      </c>
      <c r="C146">
        <v>6.0347</v>
      </c>
      <c r="D146">
        <v>0.16571</v>
      </c>
      <c r="E146">
        <v>21.364000000000001</v>
      </c>
      <c r="F146">
        <v>24.465</v>
      </c>
      <c r="G146">
        <v>105.4</v>
      </c>
      <c r="H146">
        <v>34.917999999999999</v>
      </c>
      <c r="I146">
        <v>44.069000000000003</v>
      </c>
      <c r="J146">
        <v>335.71</v>
      </c>
      <c r="K146">
        <v>0.90544000000000002</v>
      </c>
      <c r="L146">
        <v>1.3891E-5</v>
      </c>
      <c r="M146">
        <v>2.4611999999999998E-2</v>
      </c>
      <c r="N146" t="s">
        <v>238</v>
      </c>
    </row>
    <row r="147" spans="1:14">
      <c r="A147">
        <v>380.74</v>
      </c>
      <c r="B147">
        <v>6</v>
      </c>
      <c r="C147">
        <v>6.5956999999999999</v>
      </c>
      <c r="D147">
        <v>0.15160999999999999</v>
      </c>
      <c r="E147">
        <v>21.349</v>
      </c>
      <c r="F147">
        <v>24.445</v>
      </c>
      <c r="G147">
        <v>104.64</v>
      </c>
      <c r="H147">
        <v>34.96</v>
      </c>
      <c r="I147">
        <v>44.192</v>
      </c>
      <c r="J147">
        <v>335.34</v>
      </c>
      <c r="K147">
        <v>0.90444999999999998</v>
      </c>
      <c r="L147">
        <v>1.3898E-5</v>
      </c>
      <c r="M147">
        <v>2.4629999999999999E-2</v>
      </c>
      <c r="N147" t="s">
        <v>238</v>
      </c>
    </row>
    <row r="148" spans="1:14">
      <c r="A148">
        <v>380.74</v>
      </c>
      <c r="B148">
        <v>6.5</v>
      </c>
      <c r="C148">
        <v>7.1588000000000003</v>
      </c>
      <c r="D148">
        <v>0.13969000000000001</v>
      </c>
      <c r="E148">
        <v>21.335000000000001</v>
      </c>
      <c r="F148">
        <v>24.425000000000001</v>
      </c>
      <c r="G148">
        <v>103.94</v>
      </c>
      <c r="H148">
        <v>35.003</v>
      </c>
      <c r="I148">
        <v>44.314999999999998</v>
      </c>
      <c r="J148">
        <v>334.97</v>
      </c>
      <c r="K148">
        <v>0.90347</v>
      </c>
      <c r="L148">
        <v>1.3906999999999999E-5</v>
      </c>
      <c r="M148">
        <v>2.4649000000000001E-2</v>
      </c>
      <c r="N148" t="s">
        <v>238</v>
      </c>
    </row>
    <row r="149" spans="1:14">
      <c r="A149">
        <v>380.74</v>
      </c>
      <c r="B149">
        <v>7</v>
      </c>
      <c r="C149">
        <v>7.7240000000000002</v>
      </c>
      <c r="D149">
        <v>0.12947</v>
      </c>
      <c r="E149">
        <v>21.321000000000002</v>
      </c>
      <c r="F149">
        <v>24.405000000000001</v>
      </c>
      <c r="G149">
        <v>103.29</v>
      </c>
      <c r="H149">
        <v>35.045000000000002</v>
      </c>
      <c r="I149">
        <v>44.439</v>
      </c>
      <c r="J149">
        <v>334.6</v>
      </c>
      <c r="K149">
        <v>0.90247999999999995</v>
      </c>
      <c r="L149">
        <v>1.3915E-5</v>
      </c>
      <c r="M149">
        <v>2.4667000000000001E-2</v>
      </c>
      <c r="N149" t="s">
        <v>238</v>
      </c>
    </row>
    <row r="150" spans="1:14">
      <c r="A150">
        <v>380.74</v>
      </c>
      <c r="B150">
        <v>7.5</v>
      </c>
      <c r="C150">
        <v>8.2913999999999994</v>
      </c>
      <c r="D150">
        <v>0.12060999999999999</v>
      </c>
      <c r="E150">
        <v>21.306999999999999</v>
      </c>
      <c r="F150">
        <v>24.385000000000002</v>
      </c>
      <c r="G150">
        <v>102.68</v>
      </c>
      <c r="H150">
        <v>35.087000000000003</v>
      </c>
      <c r="I150">
        <v>44.564</v>
      </c>
      <c r="J150">
        <v>334.23</v>
      </c>
      <c r="K150">
        <v>0.90149000000000001</v>
      </c>
      <c r="L150">
        <v>1.3923E-5</v>
      </c>
      <c r="M150">
        <v>2.4686E-2</v>
      </c>
      <c r="N150" t="s">
        <v>238</v>
      </c>
    </row>
    <row r="151" spans="1:14">
      <c r="A151">
        <v>380.74</v>
      </c>
      <c r="B151">
        <v>8</v>
      </c>
      <c r="C151">
        <v>8.8610000000000007</v>
      </c>
      <c r="D151">
        <v>0.11285000000000001</v>
      </c>
      <c r="E151">
        <v>21.292999999999999</v>
      </c>
      <c r="F151">
        <v>24.364999999999998</v>
      </c>
      <c r="G151">
        <v>102.1</v>
      </c>
      <c r="H151">
        <v>35.130000000000003</v>
      </c>
      <c r="I151">
        <v>44.689</v>
      </c>
      <c r="J151">
        <v>333.86</v>
      </c>
      <c r="K151">
        <v>0.90049999999999997</v>
      </c>
      <c r="L151">
        <v>1.3930999999999999E-5</v>
      </c>
      <c r="M151">
        <v>2.4705999999999999E-2</v>
      </c>
      <c r="N151" t="s">
        <v>238</v>
      </c>
    </row>
    <row r="152" spans="1:14">
      <c r="A152">
        <v>380.74</v>
      </c>
      <c r="B152">
        <v>8.5</v>
      </c>
      <c r="C152">
        <v>9.4327000000000005</v>
      </c>
      <c r="D152">
        <v>0.10600999999999999</v>
      </c>
      <c r="E152">
        <v>21.277999999999999</v>
      </c>
      <c r="F152">
        <v>24.344999999999999</v>
      </c>
      <c r="G152">
        <v>101.56</v>
      </c>
      <c r="H152">
        <v>35.171999999999997</v>
      </c>
      <c r="I152">
        <v>44.814999999999998</v>
      </c>
      <c r="J152">
        <v>333.49</v>
      </c>
      <c r="K152">
        <v>0.89949999999999997</v>
      </c>
      <c r="L152">
        <v>1.394E-5</v>
      </c>
      <c r="M152">
        <v>2.4725E-2</v>
      </c>
      <c r="N152" t="s">
        <v>238</v>
      </c>
    </row>
    <row r="153" spans="1:14">
      <c r="A153">
        <v>380.74</v>
      </c>
      <c r="B153">
        <v>9</v>
      </c>
      <c r="C153">
        <v>10.007</v>
      </c>
      <c r="D153">
        <v>9.9932999999999994E-2</v>
      </c>
      <c r="E153">
        <v>21.263999999999999</v>
      </c>
      <c r="F153">
        <v>24.324999999999999</v>
      </c>
      <c r="G153">
        <v>101.05</v>
      </c>
      <c r="H153">
        <v>35.215000000000003</v>
      </c>
      <c r="I153">
        <v>44.942</v>
      </c>
      <c r="J153">
        <v>333.12</v>
      </c>
      <c r="K153">
        <v>0.89849999999999997</v>
      </c>
      <c r="L153">
        <v>1.3947999999999999E-5</v>
      </c>
      <c r="M153">
        <v>2.4745E-2</v>
      </c>
      <c r="N153" t="s">
        <v>238</v>
      </c>
    </row>
    <row r="154" spans="1:14">
      <c r="A154">
        <v>380.74</v>
      </c>
      <c r="B154">
        <v>9.5</v>
      </c>
      <c r="C154">
        <v>10.583</v>
      </c>
      <c r="D154">
        <v>9.4492999999999994E-2</v>
      </c>
      <c r="E154">
        <v>21.25</v>
      </c>
      <c r="F154">
        <v>24.305</v>
      </c>
      <c r="G154">
        <v>100.56</v>
      </c>
      <c r="H154">
        <v>35.258000000000003</v>
      </c>
      <c r="I154">
        <v>45.07</v>
      </c>
      <c r="J154">
        <v>332.75</v>
      </c>
      <c r="K154">
        <v>0.89749999999999996</v>
      </c>
      <c r="L154">
        <v>1.3957E-5</v>
      </c>
      <c r="M154">
        <v>2.4764999999999999E-2</v>
      </c>
      <c r="N154" t="s">
        <v>238</v>
      </c>
    </row>
    <row r="155" spans="1:14">
      <c r="A155">
        <v>380.74</v>
      </c>
      <c r="B155">
        <v>10</v>
      </c>
      <c r="C155">
        <v>11.161</v>
      </c>
      <c r="D155">
        <v>8.9595999999999995E-2</v>
      </c>
      <c r="E155">
        <v>21.234999999999999</v>
      </c>
      <c r="F155">
        <v>24.283999999999999</v>
      </c>
      <c r="G155">
        <v>100.09</v>
      </c>
      <c r="H155">
        <v>35.299999999999997</v>
      </c>
      <c r="I155">
        <v>45.198999999999998</v>
      </c>
      <c r="J155">
        <v>332.38</v>
      </c>
      <c r="K155">
        <v>0.89649999999999996</v>
      </c>
      <c r="L155">
        <v>1.3966E-5</v>
      </c>
      <c r="M155">
        <v>2.4785000000000001E-2</v>
      </c>
      <c r="N155" t="s">
        <v>238</v>
      </c>
    </row>
    <row r="156" spans="1:14">
      <c r="A156">
        <v>412.46</v>
      </c>
      <c r="B156">
        <v>1</v>
      </c>
      <c r="C156">
        <v>0.99514999999999998</v>
      </c>
      <c r="D156">
        <v>1.0048999999999999</v>
      </c>
      <c r="E156">
        <v>22.623000000000001</v>
      </c>
      <c r="F156">
        <v>26.042999999999999</v>
      </c>
      <c r="G156">
        <v>123.44</v>
      </c>
      <c r="H156">
        <v>36.795000000000002</v>
      </c>
      <c r="I156">
        <v>45.222999999999999</v>
      </c>
      <c r="J156">
        <v>350.94</v>
      </c>
      <c r="K156">
        <v>0.72887000000000002</v>
      </c>
      <c r="L156">
        <v>1.4863E-5</v>
      </c>
      <c r="M156">
        <v>2.7602000000000002E-2</v>
      </c>
      <c r="N156" t="s">
        <v>238</v>
      </c>
    </row>
    <row r="157" spans="1:14">
      <c r="A157">
        <v>412.46</v>
      </c>
      <c r="B157">
        <v>1.5</v>
      </c>
      <c r="C157">
        <v>1.4947999999999999</v>
      </c>
      <c r="D157">
        <v>0.66898000000000002</v>
      </c>
      <c r="E157">
        <v>22.611000000000001</v>
      </c>
      <c r="F157">
        <v>26.027000000000001</v>
      </c>
      <c r="G157">
        <v>120.04</v>
      </c>
      <c r="H157">
        <v>36.823999999999998</v>
      </c>
      <c r="I157">
        <v>45.31</v>
      </c>
      <c r="J157">
        <v>350.65</v>
      </c>
      <c r="K157">
        <v>0.72816999999999998</v>
      </c>
      <c r="L157">
        <v>1.4871E-5</v>
      </c>
      <c r="M157">
        <v>2.7616000000000002E-2</v>
      </c>
      <c r="N157" t="s">
        <v>238</v>
      </c>
    </row>
    <row r="158" spans="1:14">
      <c r="A158">
        <v>412.46</v>
      </c>
      <c r="B158">
        <v>2</v>
      </c>
      <c r="C158">
        <v>1.9959</v>
      </c>
      <c r="D158">
        <v>0.50104000000000004</v>
      </c>
      <c r="E158">
        <v>22.6</v>
      </c>
      <c r="F158">
        <v>26.01</v>
      </c>
      <c r="G158">
        <v>117.62</v>
      </c>
      <c r="H158">
        <v>36.853999999999999</v>
      </c>
      <c r="I158">
        <v>45.398000000000003</v>
      </c>
      <c r="J158">
        <v>350.36</v>
      </c>
      <c r="K158">
        <v>0.72746</v>
      </c>
      <c r="L158">
        <v>1.488E-5</v>
      </c>
      <c r="M158">
        <v>2.7630999999999999E-2</v>
      </c>
      <c r="N158" t="s">
        <v>238</v>
      </c>
    </row>
    <row r="159" spans="1:14">
      <c r="A159">
        <v>412.46</v>
      </c>
      <c r="B159">
        <v>2.5</v>
      </c>
      <c r="C159">
        <v>2.4983</v>
      </c>
      <c r="D159">
        <v>0.40027000000000001</v>
      </c>
      <c r="E159">
        <v>22.588000000000001</v>
      </c>
      <c r="F159">
        <v>25.992999999999999</v>
      </c>
      <c r="G159">
        <v>115.73</v>
      </c>
      <c r="H159">
        <v>36.883000000000003</v>
      </c>
      <c r="I159">
        <v>45.484999999999999</v>
      </c>
      <c r="J159">
        <v>350.07</v>
      </c>
      <c r="K159">
        <v>0.72675999999999996</v>
      </c>
      <c r="L159">
        <v>1.4888E-5</v>
      </c>
      <c r="M159">
        <v>2.7646E-2</v>
      </c>
      <c r="N159" t="s">
        <v>238</v>
      </c>
    </row>
    <row r="160" spans="1:14">
      <c r="A160">
        <v>412.46</v>
      </c>
      <c r="B160">
        <v>3</v>
      </c>
      <c r="C160">
        <v>3.0022000000000002</v>
      </c>
      <c r="D160">
        <v>0.33309</v>
      </c>
      <c r="E160">
        <v>22.576000000000001</v>
      </c>
      <c r="F160">
        <v>25.977</v>
      </c>
      <c r="G160">
        <v>114.19</v>
      </c>
      <c r="H160">
        <v>36.912999999999997</v>
      </c>
      <c r="I160">
        <v>45.573</v>
      </c>
      <c r="J160">
        <v>349.78</v>
      </c>
      <c r="K160">
        <v>0.72604999999999997</v>
      </c>
      <c r="L160">
        <v>1.4897E-5</v>
      </c>
      <c r="M160">
        <v>2.7661000000000002E-2</v>
      </c>
      <c r="N160" t="s">
        <v>238</v>
      </c>
    </row>
    <row r="161" spans="1:14">
      <c r="A161">
        <v>412.46</v>
      </c>
      <c r="B161">
        <v>3.5</v>
      </c>
      <c r="C161">
        <v>3.5074999999999998</v>
      </c>
      <c r="D161">
        <v>0.28510999999999997</v>
      </c>
      <c r="E161">
        <v>22.564</v>
      </c>
      <c r="F161">
        <v>25.96</v>
      </c>
      <c r="G161">
        <v>112.88</v>
      </c>
      <c r="H161">
        <v>36.942</v>
      </c>
      <c r="I161">
        <v>45.661999999999999</v>
      </c>
      <c r="J161">
        <v>349.48</v>
      </c>
      <c r="K161">
        <v>0.72533999999999998</v>
      </c>
      <c r="L161">
        <v>1.4905999999999999E-5</v>
      </c>
      <c r="M161">
        <v>2.7677E-2</v>
      </c>
      <c r="N161" t="s">
        <v>238</v>
      </c>
    </row>
    <row r="162" spans="1:14">
      <c r="A162">
        <v>412.46</v>
      </c>
      <c r="B162">
        <v>4</v>
      </c>
      <c r="C162">
        <v>4.0141999999999998</v>
      </c>
      <c r="D162">
        <v>0.24912000000000001</v>
      </c>
      <c r="E162">
        <v>22.553000000000001</v>
      </c>
      <c r="F162">
        <v>25.943999999999999</v>
      </c>
      <c r="G162">
        <v>111.74</v>
      </c>
      <c r="H162">
        <v>36.972000000000001</v>
      </c>
      <c r="I162">
        <v>45.75</v>
      </c>
      <c r="J162">
        <v>349.19</v>
      </c>
      <c r="K162">
        <v>0.72463</v>
      </c>
      <c r="L162">
        <v>1.4914E-5</v>
      </c>
      <c r="M162">
        <v>2.7692000000000001E-2</v>
      </c>
      <c r="N162" t="s">
        <v>238</v>
      </c>
    </row>
    <row r="163" spans="1:14">
      <c r="A163">
        <v>412.46</v>
      </c>
      <c r="B163">
        <v>4.5</v>
      </c>
      <c r="C163">
        <v>4.5223000000000004</v>
      </c>
      <c r="D163">
        <v>0.22112999999999999</v>
      </c>
      <c r="E163">
        <v>22.541</v>
      </c>
      <c r="F163">
        <v>25.927</v>
      </c>
      <c r="G163">
        <v>110.73</v>
      </c>
      <c r="H163">
        <v>37.000999999999998</v>
      </c>
      <c r="I163">
        <v>45.84</v>
      </c>
      <c r="J163">
        <v>348.9</v>
      </c>
      <c r="K163">
        <v>0.72392000000000001</v>
      </c>
      <c r="L163">
        <v>1.4922999999999999E-5</v>
      </c>
      <c r="M163">
        <v>2.7708E-2</v>
      </c>
      <c r="N163" t="s">
        <v>238</v>
      </c>
    </row>
    <row r="164" spans="1:14">
      <c r="A164">
        <v>412.46</v>
      </c>
      <c r="B164">
        <v>5</v>
      </c>
      <c r="C164">
        <v>5.0319000000000003</v>
      </c>
      <c r="D164">
        <v>0.19872999999999999</v>
      </c>
      <c r="E164">
        <v>22.529</v>
      </c>
      <c r="F164">
        <v>25.911000000000001</v>
      </c>
      <c r="G164">
        <v>109.83</v>
      </c>
      <c r="H164">
        <v>37.030999999999999</v>
      </c>
      <c r="I164">
        <v>45.929000000000002</v>
      </c>
      <c r="J164">
        <v>348.61</v>
      </c>
      <c r="K164">
        <v>0.72319999999999995</v>
      </c>
      <c r="L164">
        <v>1.4932E-5</v>
      </c>
      <c r="M164">
        <v>2.7723999999999999E-2</v>
      </c>
      <c r="N164" t="s">
        <v>238</v>
      </c>
    </row>
    <row r="165" spans="1:14">
      <c r="A165">
        <v>412.46</v>
      </c>
      <c r="B165">
        <v>5.5</v>
      </c>
      <c r="C165">
        <v>5.5429000000000004</v>
      </c>
      <c r="D165">
        <v>0.18040999999999999</v>
      </c>
      <c r="E165">
        <v>22.516999999999999</v>
      </c>
      <c r="F165">
        <v>25.893999999999998</v>
      </c>
      <c r="G165">
        <v>109.01</v>
      </c>
      <c r="H165">
        <v>37.06</v>
      </c>
      <c r="I165">
        <v>46.018999999999998</v>
      </c>
      <c r="J165">
        <v>348.32</v>
      </c>
      <c r="K165">
        <v>0.72248000000000001</v>
      </c>
      <c r="L165">
        <v>1.4941E-5</v>
      </c>
      <c r="M165">
        <v>2.7740000000000001E-2</v>
      </c>
      <c r="N165" t="s">
        <v>238</v>
      </c>
    </row>
    <row r="166" spans="1:14">
      <c r="A166">
        <v>412.46</v>
      </c>
      <c r="B166">
        <v>6</v>
      </c>
      <c r="C166">
        <v>6.0552999999999999</v>
      </c>
      <c r="D166">
        <v>0.16514000000000001</v>
      </c>
      <c r="E166">
        <v>22.504999999999999</v>
      </c>
      <c r="F166">
        <v>25.876999999999999</v>
      </c>
      <c r="G166">
        <v>108.25</v>
      </c>
      <c r="H166">
        <v>37.090000000000003</v>
      </c>
      <c r="I166">
        <v>46.109000000000002</v>
      </c>
      <c r="J166">
        <v>348.04</v>
      </c>
      <c r="K166">
        <v>0.72177000000000002</v>
      </c>
      <c r="L166">
        <v>1.4949999999999999E-5</v>
      </c>
      <c r="M166">
        <v>2.7755999999999999E-2</v>
      </c>
      <c r="N166" t="s">
        <v>238</v>
      </c>
    </row>
    <row r="167" spans="1:14">
      <c r="A167">
        <v>412.46</v>
      </c>
      <c r="B167">
        <v>6.5</v>
      </c>
      <c r="C167">
        <v>6.5692000000000004</v>
      </c>
      <c r="D167">
        <v>0.15223</v>
      </c>
      <c r="E167">
        <v>22.492999999999999</v>
      </c>
      <c r="F167">
        <v>25.861000000000001</v>
      </c>
      <c r="G167">
        <v>107.56</v>
      </c>
      <c r="H167">
        <v>37.119</v>
      </c>
      <c r="I167">
        <v>46.2</v>
      </c>
      <c r="J167">
        <v>347.75</v>
      </c>
      <c r="K167">
        <v>0.72104999999999997</v>
      </c>
      <c r="L167">
        <v>1.4960000000000001E-5</v>
      </c>
      <c r="M167">
        <v>2.7772999999999999E-2</v>
      </c>
      <c r="N167" t="s">
        <v>238</v>
      </c>
    </row>
    <row r="168" spans="1:14">
      <c r="A168">
        <v>412.46</v>
      </c>
      <c r="B168">
        <v>7</v>
      </c>
      <c r="C168">
        <v>7.0845000000000002</v>
      </c>
      <c r="D168">
        <v>0.14115</v>
      </c>
      <c r="E168">
        <v>22.481000000000002</v>
      </c>
      <c r="F168">
        <v>25.844000000000001</v>
      </c>
      <c r="G168">
        <v>106.92</v>
      </c>
      <c r="H168">
        <v>37.149000000000001</v>
      </c>
      <c r="I168">
        <v>46.290999999999997</v>
      </c>
      <c r="J168">
        <v>347.46</v>
      </c>
      <c r="K168">
        <v>0.72031999999999996</v>
      </c>
      <c r="L168">
        <v>1.4969E-5</v>
      </c>
      <c r="M168">
        <v>2.7789000000000001E-2</v>
      </c>
      <c r="N168" t="s">
        <v>238</v>
      </c>
    </row>
    <row r="169" spans="1:14">
      <c r="A169">
        <v>412.46</v>
      </c>
      <c r="B169">
        <v>7.5</v>
      </c>
      <c r="C169">
        <v>7.6013999999999999</v>
      </c>
      <c r="D169">
        <v>0.13156000000000001</v>
      </c>
      <c r="E169">
        <v>22.47</v>
      </c>
      <c r="F169">
        <v>25.827000000000002</v>
      </c>
      <c r="G169">
        <v>106.31</v>
      </c>
      <c r="H169">
        <v>37.177999999999997</v>
      </c>
      <c r="I169">
        <v>46.383000000000003</v>
      </c>
      <c r="J169">
        <v>347.17</v>
      </c>
      <c r="K169">
        <v>0.71960000000000002</v>
      </c>
      <c r="L169">
        <v>1.4978E-5</v>
      </c>
      <c r="M169">
        <v>2.7806000000000001E-2</v>
      </c>
      <c r="N169" t="s">
        <v>238</v>
      </c>
    </row>
    <row r="170" spans="1:14">
      <c r="A170">
        <v>412.46</v>
      </c>
      <c r="B170">
        <v>8</v>
      </c>
      <c r="C170">
        <v>8.1196000000000002</v>
      </c>
      <c r="D170">
        <v>0.12316000000000001</v>
      </c>
      <c r="E170">
        <v>22.457999999999998</v>
      </c>
      <c r="F170">
        <v>25.811</v>
      </c>
      <c r="G170">
        <v>105.75</v>
      </c>
      <c r="H170">
        <v>37.207999999999998</v>
      </c>
      <c r="I170">
        <v>46.475000000000001</v>
      </c>
      <c r="J170">
        <v>346.88</v>
      </c>
      <c r="K170">
        <v>0.71887000000000001</v>
      </c>
      <c r="L170">
        <v>1.4987999999999999E-5</v>
      </c>
      <c r="M170">
        <v>2.7823000000000001E-2</v>
      </c>
      <c r="N170" t="s">
        <v>238</v>
      </c>
    </row>
    <row r="171" spans="1:14">
      <c r="A171">
        <v>412.46</v>
      </c>
      <c r="B171">
        <v>8.5</v>
      </c>
      <c r="C171">
        <v>8.6394000000000002</v>
      </c>
      <c r="D171">
        <v>0.11575000000000001</v>
      </c>
      <c r="E171">
        <v>22.446000000000002</v>
      </c>
      <c r="F171">
        <v>25.794</v>
      </c>
      <c r="G171">
        <v>105.21</v>
      </c>
      <c r="H171">
        <v>37.238</v>
      </c>
      <c r="I171">
        <v>46.567</v>
      </c>
      <c r="J171">
        <v>346.6</v>
      </c>
      <c r="K171">
        <v>0.71814999999999996</v>
      </c>
      <c r="L171">
        <v>1.4997000000000001E-5</v>
      </c>
      <c r="M171">
        <v>2.7841000000000001E-2</v>
      </c>
      <c r="N171" t="s">
        <v>238</v>
      </c>
    </row>
    <row r="172" spans="1:14">
      <c r="A172">
        <v>412.46</v>
      </c>
      <c r="B172">
        <v>9</v>
      </c>
      <c r="C172">
        <v>9.1606000000000005</v>
      </c>
      <c r="D172">
        <v>0.10915999999999999</v>
      </c>
      <c r="E172">
        <v>22.434000000000001</v>
      </c>
      <c r="F172">
        <v>25.777000000000001</v>
      </c>
      <c r="G172">
        <v>104.71</v>
      </c>
      <c r="H172">
        <v>37.267000000000003</v>
      </c>
      <c r="I172">
        <v>46.66</v>
      </c>
      <c r="J172">
        <v>346.31</v>
      </c>
      <c r="K172">
        <v>0.71741999999999995</v>
      </c>
      <c r="L172">
        <v>1.5007E-5</v>
      </c>
      <c r="M172">
        <v>2.7858000000000001E-2</v>
      </c>
      <c r="N172" t="s">
        <v>238</v>
      </c>
    </row>
    <row r="173" spans="1:14">
      <c r="A173">
        <v>412.46</v>
      </c>
      <c r="B173">
        <v>9.5</v>
      </c>
      <c r="C173">
        <v>9.6832999999999991</v>
      </c>
      <c r="D173">
        <v>0.10327</v>
      </c>
      <c r="E173">
        <v>22.422000000000001</v>
      </c>
      <c r="F173">
        <v>25.760999999999999</v>
      </c>
      <c r="G173">
        <v>104.23</v>
      </c>
      <c r="H173">
        <v>37.296999999999997</v>
      </c>
      <c r="I173">
        <v>46.753</v>
      </c>
      <c r="J173">
        <v>346.03</v>
      </c>
      <c r="K173">
        <v>0.71669000000000005</v>
      </c>
      <c r="L173">
        <v>1.5017E-5</v>
      </c>
      <c r="M173">
        <v>2.7876000000000001E-2</v>
      </c>
      <c r="N173" t="s">
        <v>238</v>
      </c>
    </row>
    <row r="174" spans="1:14">
      <c r="A174">
        <v>412.46</v>
      </c>
      <c r="B174">
        <v>10</v>
      </c>
      <c r="C174">
        <v>10.208</v>
      </c>
      <c r="D174">
        <v>9.7966999999999999E-2</v>
      </c>
      <c r="E174">
        <v>22.41</v>
      </c>
      <c r="F174">
        <v>25.744</v>
      </c>
      <c r="G174">
        <v>103.78</v>
      </c>
      <c r="H174">
        <v>37.326999999999998</v>
      </c>
      <c r="I174">
        <v>46.845999999999997</v>
      </c>
      <c r="J174">
        <v>345.74</v>
      </c>
      <c r="K174">
        <v>0.71594999999999998</v>
      </c>
      <c r="L174">
        <v>1.5027E-5</v>
      </c>
      <c r="M174">
        <v>2.7893999999999999E-2</v>
      </c>
      <c r="N174" t="s">
        <v>238</v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A921B-B126-41D1-95D7-3DCCE3B2187A}">
  <dimension ref="A1:N155"/>
  <sheetViews>
    <sheetView workbookViewId="0"/>
  </sheetViews>
  <sheetFormatPr defaultRowHeight="15"/>
  <sheetData>
    <row r="1" spans="1:14">
      <c r="A1" t="s">
        <v>223</v>
      </c>
      <c r="B1" t="s">
        <v>224</v>
      </c>
      <c r="C1" t="s">
        <v>225</v>
      </c>
      <c r="D1" t="s">
        <v>226</v>
      </c>
      <c r="E1" t="s">
        <v>227</v>
      </c>
      <c r="F1" t="s">
        <v>228</v>
      </c>
      <c r="G1" t="s">
        <v>229</v>
      </c>
      <c r="H1" t="s">
        <v>230</v>
      </c>
      <c r="I1" t="s">
        <v>231</v>
      </c>
      <c r="J1" t="s">
        <v>232</v>
      </c>
      <c r="K1" t="s">
        <v>233</v>
      </c>
      <c r="L1" t="s">
        <v>234</v>
      </c>
      <c r="M1" t="s">
        <v>235</v>
      </c>
      <c r="N1" t="s">
        <v>236</v>
      </c>
    </row>
    <row r="2" spans="1:14">
      <c r="A2">
        <v>175.63</v>
      </c>
      <c r="B2">
        <v>1</v>
      </c>
      <c r="C2">
        <v>1332.9</v>
      </c>
      <c r="D2">
        <v>7.5022000000000001E-4</v>
      </c>
      <c r="E2">
        <v>2.2195999999999998</v>
      </c>
      <c r="F2">
        <v>2.2235</v>
      </c>
      <c r="G2">
        <v>15.25</v>
      </c>
      <c r="H2">
        <v>51.356000000000002</v>
      </c>
      <c r="I2">
        <v>81.114999999999995</v>
      </c>
      <c r="J2">
        <v>1208.7</v>
      </c>
      <c r="K2">
        <v>-3.2259000000000003E-2</v>
      </c>
      <c r="L2">
        <v>5.3220000000000003E-4</v>
      </c>
      <c r="M2">
        <v>0.22273999999999999</v>
      </c>
      <c r="N2" t="s">
        <v>237</v>
      </c>
    </row>
    <row r="3" spans="1:14">
      <c r="A3">
        <v>175.63</v>
      </c>
      <c r="B3">
        <v>1.5</v>
      </c>
      <c r="C3">
        <v>1333</v>
      </c>
      <c r="D3">
        <v>7.5018999999999997E-4</v>
      </c>
      <c r="E3">
        <v>2.2189000000000001</v>
      </c>
      <c r="F3">
        <v>2.2248000000000001</v>
      </c>
      <c r="G3">
        <v>15.246</v>
      </c>
      <c r="H3">
        <v>51.356000000000002</v>
      </c>
      <c r="I3">
        <v>81.111999999999995</v>
      </c>
      <c r="J3">
        <v>1208.9000000000001</v>
      </c>
      <c r="K3">
        <v>-3.2263E-2</v>
      </c>
      <c r="L3">
        <v>5.3233000000000002E-4</v>
      </c>
      <c r="M3">
        <v>0.22275</v>
      </c>
      <c r="N3" t="s">
        <v>237</v>
      </c>
    </row>
    <row r="4" spans="1:14">
      <c r="A4">
        <v>175.63</v>
      </c>
      <c r="B4">
        <v>2</v>
      </c>
      <c r="C4">
        <v>1333</v>
      </c>
      <c r="D4">
        <v>7.5016000000000004E-4</v>
      </c>
      <c r="E4">
        <v>2.2183000000000002</v>
      </c>
      <c r="F4">
        <v>2.2261000000000002</v>
      </c>
      <c r="G4">
        <v>15.242000000000001</v>
      </c>
      <c r="H4">
        <v>51.356999999999999</v>
      </c>
      <c r="I4">
        <v>81.108000000000004</v>
      </c>
      <c r="J4">
        <v>1209.0999999999999</v>
      </c>
      <c r="K4">
        <v>-3.2266999999999997E-2</v>
      </c>
      <c r="L4">
        <v>5.3246000000000001E-4</v>
      </c>
      <c r="M4">
        <v>0.22277</v>
      </c>
      <c r="N4" t="s">
        <v>237</v>
      </c>
    </row>
    <row r="5" spans="1:14">
      <c r="A5">
        <v>175.63</v>
      </c>
      <c r="B5">
        <v>2.5</v>
      </c>
      <c r="C5">
        <v>1333.1</v>
      </c>
      <c r="D5">
        <v>7.5013E-4</v>
      </c>
      <c r="E5">
        <v>2.2176</v>
      </c>
      <c r="F5">
        <v>2.2273999999999998</v>
      </c>
      <c r="G5">
        <v>15.239000000000001</v>
      </c>
      <c r="H5">
        <v>51.357999999999997</v>
      </c>
      <c r="I5">
        <v>81.105000000000004</v>
      </c>
      <c r="J5">
        <v>1209.3</v>
      </c>
      <c r="K5">
        <v>-3.2271000000000001E-2</v>
      </c>
      <c r="L5">
        <v>5.3258999999999999E-4</v>
      </c>
      <c r="M5">
        <v>0.22278999999999999</v>
      </c>
      <c r="N5" t="s">
        <v>237</v>
      </c>
    </row>
    <row r="6" spans="1:14">
      <c r="A6">
        <v>175.63</v>
      </c>
      <c r="B6">
        <v>3</v>
      </c>
      <c r="C6">
        <v>1333.2</v>
      </c>
      <c r="D6">
        <v>7.5009999999999996E-4</v>
      </c>
      <c r="E6">
        <v>2.2170000000000001</v>
      </c>
      <c r="F6">
        <v>2.2286999999999999</v>
      </c>
      <c r="G6">
        <v>15.234999999999999</v>
      </c>
      <c r="H6">
        <v>51.359000000000002</v>
      </c>
      <c r="I6">
        <v>81.102000000000004</v>
      </c>
      <c r="J6">
        <v>1209.5</v>
      </c>
      <c r="K6">
        <v>-3.2274999999999998E-2</v>
      </c>
      <c r="L6">
        <v>5.3273000000000003E-4</v>
      </c>
      <c r="M6">
        <v>0.22281000000000001</v>
      </c>
      <c r="N6" t="s">
        <v>237</v>
      </c>
    </row>
    <row r="7" spans="1:14">
      <c r="A7">
        <v>175.63</v>
      </c>
      <c r="B7">
        <v>3.5</v>
      </c>
      <c r="C7">
        <v>1333.2</v>
      </c>
      <c r="D7">
        <v>7.5007000000000003E-4</v>
      </c>
      <c r="E7">
        <v>2.2162999999999999</v>
      </c>
      <c r="F7">
        <v>2.23</v>
      </c>
      <c r="G7">
        <v>15.231</v>
      </c>
      <c r="H7">
        <v>51.359000000000002</v>
      </c>
      <c r="I7">
        <v>81.097999999999999</v>
      </c>
      <c r="J7">
        <v>1209.7</v>
      </c>
      <c r="K7">
        <v>-3.2279000000000002E-2</v>
      </c>
      <c r="L7">
        <v>5.3286000000000002E-4</v>
      </c>
      <c r="M7">
        <v>0.22283</v>
      </c>
      <c r="N7" t="s">
        <v>237</v>
      </c>
    </row>
    <row r="8" spans="1:14">
      <c r="A8">
        <v>175.63</v>
      </c>
      <c r="B8">
        <v>4</v>
      </c>
      <c r="C8">
        <v>1333.3</v>
      </c>
      <c r="D8">
        <v>7.5003999999999999E-4</v>
      </c>
      <c r="E8">
        <v>2.2157</v>
      </c>
      <c r="F8">
        <v>2.2313000000000001</v>
      </c>
      <c r="G8">
        <v>15.228</v>
      </c>
      <c r="H8">
        <v>51.36</v>
      </c>
      <c r="I8">
        <v>81.094999999999999</v>
      </c>
      <c r="J8">
        <v>1209.9000000000001</v>
      </c>
      <c r="K8">
        <v>-3.2284E-2</v>
      </c>
      <c r="L8">
        <v>5.3299E-4</v>
      </c>
      <c r="M8">
        <v>0.22284999999999999</v>
      </c>
      <c r="N8" t="s">
        <v>237</v>
      </c>
    </row>
    <row r="9" spans="1:14">
      <c r="A9">
        <v>175.63</v>
      </c>
      <c r="B9">
        <v>4.5</v>
      </c>
      <c r="C9">
        <v>1333.3</v>
      </c>
      <c r="D9">
        <v>7.5000999999999996E-4</v>
      </c>
      <c r="E9">
        <v>2.2151000000000001</v>
      </c>
      <c r="F9">
        <v>2.2326000000000001</v>
      </c>
      <c r="G9">
        <v>15.224</v>
      </c>
      <c r="H9">
        <v>51.360999999999997</v>
      </c>
      <c r="I9">
        <v>81.091999999999999</v>
      </c>
      <c r="J9">
        <v>1210.0999999999999</v>
      </c>
      <c r="K9">
        <v>-3.2287999999999997E-2</v>
      </c>
      <c r="L9">
        <v>5.3311999999999999E-4</v>
      </c>
      <c r="M9">
        <v>0.22287000000000001</v>
      </c>
      <c r="N9" t="s">
        <v>237</v>
      </c>
    </row>
    <row r="10" spans="1:14">
      <c r="A10">
        <v>175.63</v>
      </c>
      <c r="B10">
        <v>5</v>
      </c>
      <c r="C10">
        <v>1333.4</v>
      </c>
      <c r="D10">
        <v>7.4998000000000003E-4</v>
      </c>
      <c r="E10">
        <v>2.2143999999999999</v>
      </c>
      <c r="F10">
        <v>2.2339000000000002</v>
      </c>
      <c r="G10">
        <v>15.22</v>
      </c>
      <c r="H10">
        <v>51.362000000000002</v>
      </c>
      <c r="I10">
        <v>81.087999999999994</v>
      </c>
      <c r="J10">
        <v>1210.3</v>
      </c>
      <c r="K10">
        <v>-3.2292000000000001E-2</v>
      </c>
      <c r="L10">
        <v>5.3324999999999998E-4</v>
      </c>
      <c r="M10">
        <v>0.22289</v>
      </c>
      <c r="N10" t="s">
        <v>237</v>
      </c>
    </row>
    <row r="11" spans="1:14">
      <c r="A11">
        <v>175.63</v>
      </c>
      <c r="B11">
        <v>5.5</v>
      </c>
      <c r="C11">
        <v>1333.4</v>
      </c>
      <c r="D11">
        <v>7.4994999999999999E-4</v>
      </c>
      <c r="E11">
        <v>2.2138</v>
      </c>
      <c r="F11">
        <v>2.2351999999999999</v>
      </c>
      <c r="G11">
        <v>15.217000000000001</v>
      </c>
      <c r="H11">
        <v>51.362000000000002</v>
      </c>
      <c r="I11">
        <v>81.084999999999994</v>
      </c>
      <c r="J11">
        <v>1210.5</v>
      </c>
      <c r="K11">
        <v>-3.2295999999999998E-2</v>
      </c>
      <c r="L11">
        <v>5.3339000000000001E-4</v>
      </c>
      <c r="M11">
        <v>0.22291</v>
      </c>
      <c r="N11" t="s">
        <v>237</v>
      </c>
    </row>
    <row r="12" spans="1:14">
      <c r="A12">
        <v>175.63</v>
      </c>
      <c r="B12">
        <v>6</v>
      </c>
      <c r="C12">
        <v>1333.5</v>
      </c>
      <c r="D12">
        <v>7.4991999999999995E-4</v>
      </c>
      <c r="E12">
        <v>2.2130999999999998</v>
      </c>
      <c r="F12">
        <v>2.2364999999999999</v>
      </c>
      <c r="G12">
        <v>15.212999999999999</v>
      </c>
      <c r="H12">
        <v>51.363</v>
      </c>
      <c r="I12">
        <v>81.081999999999994</v>
      </c>
      <c r="J12">
        <v>1210.7</v>
      </c>
      <c r="K12">
        <v>-3.2300000000000002E-2</v>
      </c>
      <c r="L12">
        <v>5.3352E-4</v>
      </c>
      <c r="M12">
        <v>0.22292999999999999</v>
      </c>
      <c r="N12" t="s">
        <v>237</v>
      </c>
    </row>
    <row r="13" spans="1:14">
      <c r="A13">
        <v>175.63</v>
      </c>
      <c r="B13">
        <v>6.5</v>
      </c>
      <c r="C13">
        <v>1333.5</v>
      </c>
      <c r="D13">
        <v>7.4989000000000002E-4</v>
      </c>
      <c r="E13">
        <v>2.2124999999999999</v>
      </c>
      <c r="F13">
        <v>2.2378999999999998</v>
      </c>
      <c r="G13">
        <v>15.21</v>
      </c>
      <c r="H13">
        <v>51.363999999999997</v>
      </c>
      <c r="I13">
        <v>81.078999999999994</v>
      </c>
      <c r="J13">
        <v>1210.9000000000001</v>
      </c>
      <c r="K13">
        <v>-3.2303999999999999E-2</v>
      </c>
      <c r="L13">
        <v>5.3364999999999999E-4</v>
      </c>
      <c r="M13">
        <v>0.22295000000000001</v>
      </c>
      <c r="N13" t="s">
        <v>237</v>
      </c>
    </row>
    <row r="14" spans="1:14">
      <c r="A14">
        <v>175.63</v>
      </c>
      <c r="B14">
        <v>7</v>
      </c>
      <c r="C14">
        <v>1333.6</v>
      </c>
      <c r="D14">
        <v>7.4985999999999998E-4</v>
      </c>
      <c r="E14">
        <v>2.2119</v>
      </c>
      <c r="F14">
        <v>2.2391999999999999</v>
      </c>
      <c r="G14">
        <v>15.206</v>
      </c>
      <c r="H14">
        <v>51.365000000000002</v>
      </c>
      <c r="I14">
        <v>81.075000000000003</v>
      </c>
      <c r="J14">
        <v>1211.0999999999999</v>
      </c>
      <c r="K14">
        <v>-3.2308000000000003E-2</v>
      </c>
      <c r="L14">
        <v>5.3377999999999997E-4</v>
      </c>
      <c r="M14">
        <v>0.22297</v>
      </c>
      <c r="N14" t="s">
        <v>237</v>
      </c>
    </row>
    <row r="15" spans="1:14">
      <c r="A15">
        <v>175.63</v>
      </c>
      <c r="B15">
        <v>7.5</v>
      </c>
      <c r="C15">
        <v>1333.6</v>
      </c>
      <c r="D15">
        <v>7.4983000000000005E-4</v>
      </c>
      <c r="E15">
        <v>2.2111999999999998</v>
      </c>
      <c r="F15">
        <v>2.2404999999999999</v>
      </c>
      <c r="G15">
        <v>15.202</v>
      </c>
      <c r="H15">
        <v>51.365000000000002</v>
      </c>
      <c r="I15">
        <v>81.072000000000003</v>
      </c>
      <c r="J15">
        <v>1211.2</v>
      </c>
      <c r="K15">
        <v>-3.2312E-2</v>
      </c>
      <c r="L15">
        <v>5.3390999999999996E-4</v>
      </c>
      <c r="M15">
        <v>0.22298000000000001</v>
      </c>
      <c r="N15" t="s">
        <v>237</v>
      </c>
    </row>
    <row r="16" spans="1:14">
      <c r="A16">
        <v>175.63</v>
      </c>
      <c r="B16">
        <v>8</v>
      </c>
      <c r="C16">
        <v>1333.7</v>
      </c>
      <c r="D16">
        <v>7.4980000000000001E-4</v>
      </c>
      <c r="E16">
        <v>2.2105999999999999</v>
      </c>
      <c r="F16">
        <v>2.2418</v>
      </c>
      <c r="G16">
        <v>15.199</v>
      </c>
      <c r="H16">
        <v>51.366</v>
      </c>
      <c r="I16">
        <v>81.069000000000003</v>
      </c>
      <c r="J16">
        <v>1211.4000000000001</v>
      </c>
      <c r="K16">
        <v>-3.2315999999999998E-2</v>
      </c>
      <c r="L16">
        <v>5.3405E-4</v>
      </c>
      <c r="M16">
        <v>0.223</v>
      </c>
      <c r="N16" t="s">
        <v>237</v>
      </c>
    </row>
    <row r="17" spans="1:14">
      <c r="A17">
        <v>175.63</v>
      </c>
      <c r="B17">
        <v>8.5</v>
      </c>
      <c r="C17">
        <v>1333.7</v>
      </c>
      <c r="D17">
        <v>7.4976999999999997E-4</v>
      </c>
      <c r="E17">
        <v>2.2099000000000002</v>
      </c>
      <c r="F17">
        <v>2.2431000000000001</v>
      </c>
      <c r="G17">
        <v>15.195</v>
      </c>
      <c r="H17">
        <v>51.366999999999997</v>
      </c>
      <c r="I17">
        <v>81.066000000000003</v>
      </c>
      <c r="J17">
        <v>1211.5999999999999</v>
      </c>
      <c r="K17">
        <v>-3.2320000000000002E-2</v>
      </c>
      <c r="L17">
        <v>5.3417999999999998E-4</v>
      </c>
      <c r="M17">
        <v>0.22302</v>
      </c>
      <c r="N17" t="s">
        <v>237</v>
      </c>
    </row>
    <row r="18" spans="1:14">
      <c r="A18">
        <v>175.63</v>
      </c>
      <c r="B18">
        <v>9</v>
      </c>
      <c r="C18">
        <v>1333.8</v>
      </c>
      <c r="D18">
        <v>7.4974000000000004E-4</v>
      </c>
      <c r="E18">
        <v>2.2092999999999998</v>
      </c>
      <c r="F18">
        <v>2.2444000000000002</v>
      </c>
      <c r="G18">
        <v>15.191000000000001</v>
      </c>
      <c r="H18">
        <v>51.368000000000002</v>
      </c>
      <c r="I18">
        <v>81.061999999999998</v>
      </c>
      <c r="J18">
        <v>1211.8</v>
      </c>
      <c r="K18">
        <v>-3.2323999999999999E-2</v>
      </c>
      <c r="L18">
        <v>5.3430999999999997E-4</v>
      </c>
      <c r="M18">
        <v>0.22303999999999999</v>
      </c>
      <c r="N18" t="s">
        <v>237</v>
      </c>
    </row>
    <row r="19" spans="1:14">
      <c r="A19">
        <v>175.63</v>
      </c>
      <c r="B19">
        <v>9.5</v>
      </c>
      <c r="C19">
        <v>1333.9</v>
      </c>
      <c r="D19">
        <v>7.4971E-4</v>
      </c>
      <c r="E19">
        <v>2.2086999999999999</v>
      </c>
      <c r="F19">
        <v>2.2456999999999998</v>
      </c>
      <c r="G19">
        <v>15.188000000000001</v>
      </c>
      <c r="H19">
        <v>51.368000000000002</v>
      </c>
      <c r="I19">
        <v>81.058999999999997</v>
      </c>
      <c r="J19">
        <v>1212</v>
      </c>
      <c r="K19">
        <v>-3.2328000000000003E-2</v>
      </c>
      <c r="L19">
        <v>5.3443999999999996E-4</v>
      </c>
      <c r="M19">
        <v>0.22306000000000001</v>
      </c>
      <c r="N19" t="s">
        <v>237</v>
      </c>
    </row>
    <row r="20" spans="1:14">
      <c r="A20">
        <v>175.63</v>
      </c>
      <c r="B20">
        <v>10</v>
      </c>
      <c r="C20">
        <v>1333.9</v>
      </c>
      <c r="D20">
        <v>7.4967999999999996E-4</v>
      </c>
      <c r="E20">
        <v>2.2080000000000002</v>
      </c>
      <c r="F20">
        <v>2.2469999999999999</v>
      </c>
      <c r="G20">
        <v>15.183999999999999</v>
      </c>
      <c r="H20">
        <v>51.369</v>
      </c>
      <c r="I20">
        <v>81.055999999999997</v>
      </c>
      <c r="J20">
        <v>1212.2</v>
      </c>
      <c r="K20">
        <v>-3.2332E-2</v>
      </c>
      <c r="L20">
        <v>5.3457000000000005E-4</v>
      </c>
      <c r="M20">
        <v>0.22308</v>
      </c>
      <c r="N20" t="s">
        <v>237</v>
      </c>
    </row>
    <row r="21" spans="1:14">
      <c r="A21">
        <v>210.75</v>
      </c>
      <c r="B21">
        <v>1</v>
      </c>
      <c r="C21">
        <v>1242.2</v>
      </c>
      <c r="D21">
        <v>8.0500000000000005E-4</v>
      </c>
      <c r="E21">
        <v>5.0743</v>
      </c>
      <c r="F21">
        <v>5.0785</v>
      </c>
      <c r="G21">
        <v>30.067</v>
      </c>
      <c r="H21">
        <v>49.304000000000002</v>
      </c>
      <c r="I21">
        <v>81.837999999999994</v>
      </c>
      <c r="J21">
        <v>1026.7</v>
      </c>
      <c r="K21">
        <v>-2.7861E-2</v>
      </c>
      <c r="L21">
        <v>3.1712E-4</v>
      </c>
      <c r="M21">
        <v>0.19617000000000001</v>
      </c>
      <c r="N21" t="s">
        <v>237</v>
      </c>
    </row>
    <row r="22" spans="1:14">
      <c r="A22">
        <v>210.75</v>
      </c>
      <c r="B22">
        <v>1.5</v>
      </c>
      <c r="C22">
        <v>1242.3</v>
      </c>
      <c r="D22">
        <v>8.0495000000000002E-4</v>
      </c>
      <c r="E22">
        <v>5.0732999999999997</v>
      </c>
      <c r="F22">
        <v>5.0796000000000001</v>
      </c>
      <c r="G22">
        <v>30.062000000000001</v>
      </c>
      <c r="H22">
        <v>49.304000000000002</v>
      </c>
      <c r="I22">
        <v>81.831000000000003</v>
      </c>
      <c r="J22">
        <v>1026.9000000000001</v>
      </c>
      <c r="K22">
        <v>-2.7871E-2</v>
      </c>
      <c r="L22">
        <v>3.1721000000000001E-4</v>
      </c>
      <c r="M22">
        <v>0.19620000000000001</v>
      </c>
      <c r="N22" t="s">
        <v>237</v>
      </c>
    </row>
    <row r="23" spans="1:14">
      <c r="A23">
        <v>210.75</v>
      </c>
      <c r="B23">
        <v>2</v>
      </c>
      <c r="C23">
        <v>1242.4000000000001</v>
      </c>
      <c r="D23">
        <v>8.0489999999999999E-4</v>
      </c>
      <c r="E23">
        <v>5.0724</v>
      </c>
      <c r="F23">
        <v>5.0807000000000002</v>
      </c>
      <c r="G23">
        <v>30.058</v>
      </c>
      <c r="H23">
        <v>49.305</v>
      </c>
      <c r="I23">
        <v>81.825000000000003</v>
      </c>
      <c r="J23">
        <v>1027.2</v>
      </c>
      <c r="K23">
        <v>-2.7879999999999999E-2</v>
      </c>
      <c r="L23">
        <v>3.1730000000000001E-4</v>
      </c>
      <c r="M23">
        <v>0.19622999999999999</v>
      </c>
      <c r="N23" t="s">
        <v>237</v>
      </c>
    </row>
    <row r="24" spans="1:14">
      <c r="A24">
        <v>210.75</v>
      </c>
      <c r="B24">
        <v>2.5</v>
      </c>
      <c r="C24">
        <v>1242.5</v>
      </c>
      <c r="D24">
        <v>8.0484999999999997E-4</v>
      </c>
      <c r="E24">
        <v>5.0713999999999997</v>
      </c>
      <c r="F24">
        <v>5.0819000000000001</v>
      </c>
      <c r="G24">
        <v>30.053000000000001</v>
      </c>
      <c r="H24">
        <v>49.305999999999997</v>
      </c>
      <c r="I24">
        <v>81.817999999999998</v>
      </c>
      <c r="J24">
        <v>1027.4000000000001</v>
      </c>
      <c r="K24">
        <v>-2.7890000000000002E-2</v>
      </c>
      <c r="L24">
        <v>3.1740000000000002E-4</v>
      </c>
      <c r="M24">
        <v>0.19625999999999999</v>
      </c>
      <c r="N24" t="s">
        <v>237</v>
      </c>
    </row>
    <row r="25" spans="1:14">
      <c r="A25">
        <v>210.75</v>
      </c>
      <c r="B25">
        <v>3</v>
      </c>
      <c r="C25">
        <v>1242.5</v>
      </c>
      <c r="D25">
        <v>8.0480000000000005E-4</v>
      </c>
      <c r="E25">
        <v>5.0705</v>
      </c>
      <c r="F25">
        <v>5.0830000000000002</v>
      </c>
      <c r="G25">
        <v>30.048999999999999</v>
      </c>
      <c r="H25">
        <v>49.307000000000002</v>
      </c>
      <c r="I25">
        <v>81.811000000000007</v>
      </c>
      <c r="J25">
        <v>1027.7</v>
      </c>
      <c r="K25">
        <v>-2.7900000000000001E-2</v>
      </c>
      <c r="L25">
        <v>3.1749000000000002E-4</v>
      </c>
      <c r="M25">
        <v>0.19628999999999999</v>
      </c>
      <c r="N25" t="s">
        <v>237</v>
      </c>
    </row>
    <row r="26" spans="1:14">
      <c r="A26">
        <v>210.75</v>
      </c>
      <c r="B26">
        <v>3.5</v>
      </c>
      <c r="C26">
        <v>1242.5999999999999</v>
      </c>
      <c r="D26">
        <v>8.0475000000000002E-4</v>
      </c>
      <c r="E26">
        <v>5.0694999999999997</v>
      </c>
      <c r="F26">
        <v>5.0842000000000001</v>
      </c>
      <c r="G26">
        <v>30.044</v>
      </c>
      <c r="H26">
        <v>49.307000000000002</v>
      </c>
      <c r="I26">
        <v>81.805000000000007</v>
      </c>
      <c r="J26">
        <v>1027.9000000000001</v>
      </c>
      <c r="K26">
        <v>-2.7910000000000001E-2</v>
      </c>
      <c r="L26">
        <v>3.1757999999999998E-4</v>
      </c>
      <c r="M26">
        <v>0.19631999999999999</v>
      </c>
      <c r="N26" t="s">
        <v>237</v>
      </c>
    </row>
    <row r="27" spans="1:14">
      <c r="A27">
        <v>210.75</v>
      </c>
      <c r="B27">
        <v>4</v>
      </c>
      <c r="C27">
        <v>1242.7</v>
      </c>
      <c r="D27">
        <v>8.0469999999999999E-4</v>
      </c>
      <c r="E27">
        <v>5.0686</v>
      </c>
      <c r="F27">
        <v>5.0853000000000002</v>
      </c>
      <c r="G27">
        <v>30.04</v>
      </c>
      <c r="H27">
        <v>49.308</v>
      </c>
      <c r="I27">
        <v>81.798000000000002</v>
      </c>
      <c r="J27">
        <v>1028.2</v>
      </c>
      <c r="K27">
        <v>-2.792E-2</v>
      </c>
      <c r="L27">
        <v>3.1766999999999999E-4</v>
      </c>
      <c r="M27">
        <v>0.19635</v>
      </c>
      <c r="N27" t="s">
        <v>237</v>
      </c>
    </row>
    <row r="28" spans="1:14">
      <c r="A28">
        <v>210.75</v>
      </c>
      <c r="B28">
        <v>4.5</v>
      </c>
      <c r="C28">
        <v>1242.8</v>
      </c>
      <c r="D28">
        <v>8.0464000000000002E-4</v>
      </c>
      <c r="E28">
        <v>5.0675999999999997</v>
      </c>
      <c r="F28">
        <v>5.0865</v>
      </c>
      <c r="G28">
        <v>30.035</v>
      </c>
      <c r="H28">
        <v>49.308999999999997</v>
      </c>
      <c r="I28">
        <v>81.790999999999997</v>
      </c>
      <c r="J28">
        <v>1028.4000000000001</v>
      </c>
      <c r="K28">
        <v>-2.793E-2</v>
      </c>
      <c r="L28">
        <v>3.1775999999999999E-4</v>
      </c>
      <c r="M28">
        <v>0.19638</v>
      </c>
      <c r="N28" t="s">
        <v>237</v>
      </c>
    </row>
    <row r="29" spans="1:14">
      <c r="A29">
        <v>210.75</v>
      </c>
      <c r="B29">
        <v>5</v>
      </c>
      <c r="C29">
        <v>1242.9000000000001</v>
      </c>
      <c r="D29">
        <v>8.0458999999999999E-4</v>
      </c>
      <c r="E29">
        <v>5.0667</v>
      </c>
      <c r="F29">
        <v>5.0876000000000001</v>
      </c>
      <c r="G29">
        <v>30.030999999999999</v>
      </c>
      <c r="H29">
        <v>49.31</v>
      </c>
      <c r="I29">
        <v>81.784999999999997</v>
      </c>
      <c r="J29">
        <v>1028.7</v>
      </c>
      <c r="K29">
        <v>-2.7938999999999999E-2</v>
      </c>
      <c r="L29">
        <v>3.1785E-4</v>
      </c>
      <c r="M29">
        <v>0.19639999999999999</v>
      </c>
      <c r="N29" t="s">
        <v>237</v>
      </c>
    </row>
    <row r="30" spans="1:14">
      <c r="A30">
        <v>210.75</v>
      </c>
      <c r="B30">
        <v>5.5</v>
      </c>
      <c r="C30">
        <v>1242.9000000000001</v>
      </c>
      <c r="D30">
        <v>8.0453999999999996E-4</v>
      </c>
      <c r="E30">
        <v>5.0656999999999996</v>
      </c>
      <c r="F30">
        <v>5.0887000000000002</v>
      </c>
      <c r="G30">
        <v>30.026</v>
      </c>
      <c r="H30">
        <v>49.31</v>
      </c>
      <c r="I30">
        <v>81.778000000000006</v>
      </c>
      <c r="J30">
        <v>1028.9000000000001</v>
      </c>
      <c r="K30">
        <v>-2.7949000000000002E-2</v>
      </c>
      <c r="L30">
        <v>3.1794000000000001E-4</v>
      </c>
      <c r="M30">
        <v>0.19642999999999999</v>
      </c>
      <c r="N30" t="s">
        <v>237</v>
      </c>
    </row>
    <row r="31" spans="1:14">
      <c r="A31">
        <v>210.75</v>
      </c>
      <c r="B31">
        <v>6</v>
      </c>
      <c r="C31">
        <v>1243</v>
      </c>
      <c r="D31">
        <v>8.0449000000000004E-4</v>
      </c>
      <c r="E31">
        <v>5.0648</v>
      </c>
      <c r="F31">
        <v>5.0899000000000001</v>
      </c>
      <c r="G31">
        <v>30.021999999999998</v>
      </c>
      <c r="H31">
        <v>49.311</v>
      </c>
      <c r="I31">
        <v>81.771000000000001</v>
      </c>
      <c r="J31">
        <v>1029.2</v>
      </c>
      <c r="K31">
        <v>-2.7959000000000001E-2</v>
      </c>
      <c r="L31">
        <v>3.1803000000000002E-4</v>
      </c>
      <c r="M31">
        <v>0.19646</v>
      </c>
      <c r="N31" t="s">
        <v>237</v>
      </c>
    </row>
    <row r="32" spans="1:14">
      <c r="A32">
        <v>210.75</v>
      </c>
      <c r="B32">
        <v>6.5</v>
      </c>
      <c r="C32">
        <v>1243.0999999999999</v>
      </c>
      <c r="D32">
        <v>8.0444000000000002E-4</v>
      </c>
      <c r="E32">
        <v>5.0637999999999996</v>
      </c>
      <c r="F32">
        <v>5.0910000000000002</v>
      </c>
      <c r="G32">
        <v>30.016999999999999</v>
      </c>
      <c r="H32">
        <v>49.311999999999998</v>
      </c>
      <c r="I32">
        <v>81.765000000000001</v>
      </c>
      <c r="J32">
        <v>1029.4000000000001</v>
      </c>
      <c r="K32">
        <v>-2.7969000000000001E-2</v>
      </c>
      <c r="L32">
        <v>3.1812000000000002E-4</v>
      </c>
      <c r="M32">
        <v>0.19649</v>
      </c>
      <c r="N32" t="s">
        <v>237</v>
      </c>
    </row>
    <row r="33" spans="1:14">
      <c r="A33">
        <v>210.75</v>
      </c>
      <c r="B33">
        <v>7</v>
      </c>
      <c r="C33">
        <v>1243.2</v>
      </c>
      <c r="D33">
        <v>8.0438999999999999E-4</v>
      </c>
      <c r="E33">
        <v>5.0629</v>
      </c>
      <c r="F33">
        <v>5.0922000000000001</v>
      </c>
      <c r="G33">
        <v>30.013000000000002</v>
      </c>
      <c r="H33">
        <v>49.311999999999998</v>
      </c>
      <c r="I33">
        <v>81.757999999999996</v>
      </c>
      <c r="J33">
        <v>1029.5999999999999</v>
      </c>
      <c r="K33">
        <v>-2.7977999999999999E-2</v>
      </c>
      <c r="L33">
        <v>3.1820999999999998E-4</v>
      </c>
      <c r="M33">
        <v>0.19652</v>
      </c>
      <c r="N33" t="s">
        <v>237</v>
      </c>
    </row>
    <row r="34" spans="1:14">
      <c r="A34">
        <v>210.75</v>
      </c>
      <c r="B34">
        <v>7.5</v>
      </c>
      <c r="C34">
        <v>1243.3</v>
      </c>
      <c r="D34">
        <v>8.0433999999999996E-4</v>
      </c>
      <c r="E34">
        <v>5.0618999999999996</v>
      </c>
      <c r="F34">
        <v>5.0933000000000002</v>
      </c>
      <c r="G34">
        <v>30.007999999999999</v>
      </c>
      <c r="H34">
        <v>49.313000000000002</v>
      </c>
      <c r="I34">
        <v>81.751999999999995</v>
      </c>
      <c r="J34">
        <v>1029.9000000000001</v>
      </c>
      <c r="K34">
        <v>-2.7987999999999999E-2</v>
      </c>
      <c r="L34">
        <v>3.1829999999999998E-4</v>
      </c>
      <c r="M34">
        <v>0.19655</v>
      </c>
      <c r="N34" t="s">
        <v>237</v>
      </c>
    </row>
    <row r="35" spans="1:14">
      <c r="A35">
        <v>210.75</v>
      </c>
      <c r="B35">
        <v>8</v>
      </c>
      <c r="C35">
        <v>1243.3</v>
      </c>
      <c r="D35">
        <v>8.0429000000000004E-4</v>
      </c>
      <c r="E35">
        <v>5.0609999999999999</v>
      </c>
      <c r="F35">
        <v>5.0945</v>
      </c>
      <c r="G35">
        <v>30.004000000000001</v>
      </c>
      <c r="H35">
        <v>49.314</v>
      </c>
      <c r="I35">
        <v>81.745000000000005</v>
      </c>
      <c r="J35">
        <v>1030.0999999999999</v>
      </c>
      <c r="K35">
        <v>-2.7997999999999999E-2</v>
      </c>
      <c r="L35">
        <v>3.1838999999999999E-4</v>
      </c>
      <c r="M35">
        <v>0.19658</v>
      </c>
      <c r="N35" t="s">
        <v>237</v>
      </c>
    </row>
    <row r="36" spans="1:14">
      <c r="A36">
        <v>210.75</v>
      </c>
      <c r="B36">
        <v>8.5</v>
      </c>
      <c r="C36">
        <v>1243.4000000000001</v>
      </c>
      <c r="D36">
        <v>8.0424000000000001E-4</v>
      </c>
      <c r="E36">
        <v>5.0599999999999996</v>
      </c>
      <c r="F36">
        <v>5.0956000000000001</v>
      </c>
      <c r="G36">
        <v>29.998999999999999</v>
      </c>
      <c r="H36">
        <v>49.314999999999998</v>
      </c>
      <c r="I36">
        <v>81.739000000000004</v>
      </c>
      <c r="J36">
        <v>1030.4000000000001</v>
      </c>
      <c r="K36">
        <v>-2.8008000000000002E-2</v>
      </c>
      <c r="L36">
        <v>3.1848999999999999E-4</v>
      </c>
      <c r="M36">
        <v>0.19661000000000001</v>
      </c>
      <c r="N36" t="s">
        <v>237</v>
      </c>
    </row>
    <row r="37" spans="1:14">
      <c r="A37">
        <v>210.75</v>
      </c>
      <c r="B37">
        <v>9</v>
      </c>
      <c r="C37">
        <v>1243.5</v>
      </c>
      <c r="D37">
        <v>8.0418999999999998E-4</v>
      </c>
      <c r="E37">
        <v>5.0590999999999999</v>
      </c>
      <c r="F37">
        <v>5.0967000000000002</v>
      </c>
      <c r="G37">
        <v>29.995000000000001</v>
      </c>
      <c r="H37">
        <v>49.314999999999998</v>
      </c>
      <c r="I37">
        <v>81.731999999999999</v>
      </c>
      <c r="J37">
        <v>1030.5999999999999</v>
      </c>
      <c r="K37">
        <v>-2.8017E-2</v>
      </c>
      <c r="L37">
        <v>3.1858E-4</v>
      </c>
      <c r="M37">
        <v>0.19664000000000001</v>
      </c>
      <c r="N37" t="s">
        <v>237</v>
      </c>
    </row>
    <row r="38" spans="1:14">
      <c r="A38">
        <v>210.75</v>
      </c>
      <c r="B38">
        <v>9.5</v>
      </c>
      <c r="C38">
        <v>1243.5999999999999</v>
      </c>
      <c r="D38">
        <v>8.0413999999999995E-4</v>
      </c>
      <c r="E38">
        <v>5.0580999999999996</v>
      </c>
      <c r="F38">
        <v>5.0979000000000001</v>
      </c>
      <c r="G38">
        <v>29.99</v>
      </c>
      <c r="H38">
        <v>49.316000000000003</v>
      </c>
      <c r="I38">
        <v>81.724999999999994</v>
      </c>
      <c r="J38">
        <v>1030.9000000000001</v>
      </c>
      <c r="K38">
        <v>-2.8027E-2</v>
      </c>
      <c r="L38">
        <v>3.1867000000000001E-4</v>
      </c>
      <c r="M38">
        <v>0.19667000000000001</v>
      </c>
      <c r="N38" t="s">
        <v>237</v>
      </c>
    </row>
    <row r="39" spans="1:14">
      <c r="A39">
        <v>210.75</v>
      </c>
      <c r="B39">
        <v>10</v>
      </c>
      <c r="C39">
        <v>1243.5999999999999</v>
      </c>
      <c r="D39">
        <v>8.0409000000000003E-4</v>
      </c>
      <c r="E39">
        <v>5.0571999999999999</v>
      </c>
      <c r="F39">
        <v>5.0990000000000002</v>
      </c>
      <c r="G39">
        <v>29.986000000000001</v>
      </c>
      <c r="H39">
        <v>49.317</v>
      </c>
      <c r="I39">
        <v>81.718999999999994</v>
      </c>
      <c r="J39">
        <v>1031.0999999999999</v>
      </c>
      <c r="K39">
        <v>-2.8036999999999999E-2</v>
      </c>
      <c r="L39">
        <v>3.1876000000000002E-4</v>
      </c>
      <c r="M39">
        <v>0.19669</v>
      </c>
      <c r="N39" t="s">
        <v>237</v>
      </c>
    </row>
    <row r="40" spans="1:14">
      <c r="A40">
        <v>245.88</v>
      </c>
      <c r="B40">
        <v>1</v>
      </c>
      <c r="C40">
        <v>2.6126999999999998</v>
      </c>
      <c r="D40">
        <v>0.38274000000000002</v>
      </c>
      <c r="E40">
        <v>24.902000000000001</v>
      </c>
      <c r="F40">
        <v>26.893000000000001</v>
      </c>
      <c r="G40">
        <v>128.52000000000001</v>
      </c>
      <c r="H40">
        <v>32.909999999999997</v>
      </c>
      <c r="I40">
        <v>42.65</v>
      </c>
      <c r="J40">
        <v>219.73</v>
      </c>
      <c r="K40">
        <v>5.2119</v>
      </c>
      <c r="L40">
        <v>1.0336000000000001E-5</v>
      </c>
      <c r="M40">
        <v>9.5747999999999996E-3</v>
      </c>
      <c r="N40" t="s">
        <v>238</v>
      </c>
    </row>
    <row r="41" spans="1:14">
      <c r="A41">
        <v>245.88</v>
      </c>
      <c r="B41">
        <v>1.5</v>
      </c>
      <c r="C41">
        <v>3.9742000000000002</v>
      </c>
      <c r="D41">
        <v>0.25162000000000001</v>
      </c>
      <c r="E41">
        <v>24.817</v>
      </c>
      <c r="F41">
        <v>26.78</v>
      </c>
      <c r="G41">
        <v>124.79</v>
      </c>
      <c r="H41">
        <v>34.027999999999999</v>
      </c>
      <c r="I41">
        <v>44.62</v>
      </c>
      <c r="J41">
        <v>217.85</v>
      </c>
      <c r="K41">
        <v>5.1662999999999997</v>
      </c>
      <c r="L41">
        <v>1.0325E-5</v>
      </c>
      <c r="M41">
        <v>9.6082000000000008E-3</v>
      </c>
      <c r="N41" t="s">
        <v>238</v>
      </c>
    </row>
    <row r="42" spans="1:14">
      <c r="A42">
        <v>245.88</v>
      </c>
      <c r="B42">
        <v>2</v>
      </c>
      <c r="C42">
        <v>5.3769999999999998</v>
      </c>
      <c r="D42">
        <v>0.18598000000000001</v>
      </c>
      <c r="E42">
        <v>24.727</v>
      </c>
      <c r="F42">
        <v>26.661999999999999</v>
      </c>
      <c r="G42">
        <v>122.03</v>
      </c>
      <c r="H42">
        <v>35.305999999999997</v>
      </c>
      <c r="I42">
        <v>46.884</v>
      </c>
      <c r="J42">
        <v>215.88</v>
      </c>
      <c r="K42">
        <v>5.1319999999999997</v>
      </c>
      <c r="L42">
        <v>1.0314E-5</v>
      </c>
      <c r="M42">
        <v>9.6474999999999998E-3</v>
      </c>
      <c r="N42" t="s">
        <v>238</v>
      </c>
    </row>
    <row r="43" spans="1:14">
      <c r="A43">
        <v>245.88</v>
      </c>
      <c r="B43">
        <v>2.5</v>
      </c>
      <c r="C43">
        <v>6.8250999999999999</v>
      </c>
      <c r="D43">
        <v>0.14652000000000001</v>
      </c>
      <c r="E43">
        <v>24.634</v>
      </c>
      <c r="F43">
        <v>26.539000000000001</v>
      </c>
      <c r="G43">
        <v>119.79</v>
      </c>
      <c r="H43">
        <v>36.81</v>
      </c>
      <c r="I43">
        <v>49.554000000000002</v>
      </c>
      <c r="J43">
        <v>213.8</v>
      </c>
      <c r="K43">
        <v>5.1047000000000002</v>
      </c>
      <c r="L43">
        <v>1.0304E-5</v>
      </c>
      <c r="M43">
        <v>9.6939000000000001E-3</v>
      </c>
      <c r="N43" t="s">
        <v>238</v>
      </c>
    </row>
    <row r="44" spans="1:14">
      <c r="A44">
        <v>245.88</v>
      </c>
      <c r="B44">
        <v>3</v>
      </c>
      <c r="C44">
        <v>8.3240999999999996</v>
      </c>
      <c r="D44">
        <v>0.12013</v>
      </c>
      <c r="E44">
        <v>24.533999999999999</v>
      </c>
      <c r="F44">
        <v>26.408999999999999</v>
      </c>
      <c r="G44">
        <v>117.86</v>
      </c>
      <c r="H44">
        <v>38.618000000000002</v>
      </c>
      <c r="I44">
        <v>52.771000000000001</v>
      </c>
      <c r="J44">
        <v>211.57</v>
      </c>
      <c r="K44">
        <v>5.0804</v>
      </c>
      <c r="L44">
        <v>1.0295000000000001E-5</v>
      </c>
      <c r="M44">
        <v>9.7484000000000008E-3</v>
      </c>
      <c r="N44" t="s">
        <v>238</v>
      </c>
    </row>
    <row r="45" spans="1:14">
      <c r="A45">
        <v>245.88</v>
      </c>
      <c r="B45">
        <v>3.0560999999999998</v>
      </c>
      <c r="C45">
        <v>8.4957999999999991</v>
      </c>
      <c r="D45">
        <v>0.1177</v>
      </c>
      <c r="E45">
        <v>24.523</v>
      </c>
      <c r="F45">
        <v>26.393999999999998</v>
      </c>
      <c r="G45">
        <v>117.65</v>
      </c>
      <c r="H45">
        <v>38.844000000000001</v>
      </c>
      <c r="I45">
        <v>53.173999999999999</v>
      </c>
      <c r="J45">
        <v>211.31</v>
      </c>
      <c r="K45">
        <v>5.0776000000000003</v>
      </c>
      <c r="L45">
        <v>1.0294E-5</v>
      </c>
      <c r="M45">
        <v>9.7550999999999992E-3</v>
      </c>
      <c r="N45" t="s">
        <v>238</v>
      </c>
    </row>
    <row r="46" spans="1:14">
      <c r="A46">
        <v>245.88</v>
      </c>
      <c r="B46">
        <v>3.0560999999999998</v>
      </c>
      <c r="C46">
        <v>1142.8</v>
      </c>
      <c r="D46">
        <v>8.7505999999999999E-4</v>
      </c>
      <c r="E46">
        <v>7.9935999999999998</v>
      </c>
      <c r="F46">
        <v>8.0075000000000003</v>
      </c>
      <c r="G46">
        <v>42.875</v>
      </c>
      <c r="H46">
        <v>48.566000000000003</v>
      </c>
      <c r="I46">
        <v>85.244</v>
      </c>
      <c r="J46">
        <v>843.43</v>
      </c>
      <c r="K46">
        <v>-1.8478000000000001E-2</v>
      </c>
      <c r="L46">
        <v>2.0507000000000001E-4</v>
      </c>
      <c r="M46">
        <v>0.1673</v>
      </c>
      <c r="N46" t="s">
        <v>237</v>
      </c>
    </row>
    <row r="47" spans="1:14">
      <c r="A47">
        <v>245.88</v>
      </c>
      <c r="B47">
        <v>3.5</v>
      </c>
      <c r="C47">
        <v>1142.9000000000001</v>
      </c>
      <c r="D47">
        <v>8.7496999999999998E-4</v>
      </c>
      <c r="E47">
        <v>7.9923000000000002</v>
      </c>
      <c r="F47">
        <v>8.0082000000000004</v>
      </c>
      <c r="G47">
        <v>42.87</v>
      </c>
      <c r="H47">
        <v>48.566000000000003</v>
      </c>
      <c r="I47">
        <v>85.23</v>
      </c>
      <c r="J47">
        <v>843.73</v>
      </c>
      <c r="K47">
        <v>-1.8499999999999999E-2</v>
      </c>
      <c r="L47">
        <v>2.0514E-4</v>
      </c>
      <c r="M47">
        <v>0.16733999999999999</v>
      </c>
      <c r="N47" t="s">
        <v>237</v>
      </c>
    </row>
    <row r="48" spans="1:14">
      <c r="A48">
        <v>245.88</v>
      </c>
      <c r="B48">
        <v>4</v>
      </c>
      <c r="C48">
        <v>1143</v>
      </c>
      <c r="D48">
        <v>8.7487999999999997E-4</v>
      </c>
      <c r="E48">
        <v>7.9908000000000001</v>
      </c>
      <c r="F48">
        <v>8.0090000000000003</v>
      </c>
      <c r="G48">
        <v>42.863999999999997</v>
      </c>
      <c r="H48">
        <v>48.566000000000003</v>
      </c>
      <c r="I48">
        <v>85.215999999999994</v>
      </c>
      <c r="J48">
        <v>844.06</v>
      </c>
      <c r="K48">
        <v>-1.8526000000000001E-2</v>
      </c>
      <c r="L48">
        <v>2.0521E-4</v>
      </c>
      <c r="M48">
        <v>0.16738</v>
      </c>
      <c r="N48" t="s">
        <v>237</v>
      </c>
    </row>
    <row r="49" spans="1:14">
      <c r="A49">
        <v>245.88</v>
      </c>
      <c r="B49">
        <v>4.5</v>
      </c>
      <c r="C49">
        <v>1143.0999999999999</v>
      </c>
      <c r="D49">
        <v>8.7478000000000002E-4</v>
      </c>
      <c r="E49">
        <v>7.9893000000000001</v>
      </c>
      <c r="F49">
        <v>8.0098000000000003</v>
      </c>
      <c r="G49">
        <v>42.857999999999997</v>
      </c>
      <c r="H49">
        <v>48.567</v>
      </c>
      <c r="I49">
        <v>85.200999999999993</v>
      </c>
      <c r="J49">
        <v>844.4</v>
      </c>
      <c r="K49">
        <v>-1.8551000000000002E-2</v>
      </c>
      <c r="L49">
        <v>2.0529000000000001E-4</v>
      </c>
      <c r="M49">
        <v>0.16742000000000001</v>
      </c>
      <c r="N49" t="s">
        <v>237</v>
      </c>
    </row>
    <row r="50" spans="1:14">
      <c r="A50">
        <v>245.88</v>
      </c>
      <c r="B50">
        <v>5</v>
      </c>
      <c r="C50">
        <v>1143.3</v>
      </c>
      <c r="D50">
        <v>8.7469000000000002E-4</v>
      </c>
      <c r="E50">
        <v>7.9878</v>
      </c>
      <c r="F50">
        <v>8.0106000000000002</v>
      </c>
      <c r="G50">
        <v>42.851999999999997</v>
      </c>
      <c r="H50">
        <v>48.567</v>
      </c>
      <c r="I50">
        <v>85.186000000000007</v>
      </c>
      <c r="J50">
        <v>844.73</v>
      </c>
      <c r="K50">
        <v>-1.8577E-2</v>
      </c>
      <c r="L50">
        <v>2.0536999999999999E-4</v>
      </c>
      <c r="M50">
        <v>0.16746</v>
      </c>
      <c r="N50" t="s">
        <v>237</v>
      </c>
    </row>
    <row r="51" spans="1:14">
      <c r="A51">
        <v>245.88</v>
      </c>
      <c r="B51">
        <v>5.5</v>
      </c>
      <c r="C51">
        <v>1143.4000000000001</v>
      </c>
      <c r="D51">
        <v>8.7460000000000001E-4</v>
      </c>
      <c r="E51">
        <v>7.9863</v>
      </c>
      <c r="F51">
        <v>8.0114000000000001</v>
      </c>
      <c r="G51">
        <v>42.845999999999997</v>
      </c>
      <c r="H51">
        <v>48.567999999999998</v>
      </c>
      <c r="I51">
        <v>85.171000000000006</v>
      </c>
      <c r="J51">
        <v>845.07</v>
      </c>
      <c r="K51">
        <v>-1.8602E-2</v>
      </c>
      <c r="L51">
        <v>2.0545000000000001E-4</v>
      </c>
      <c r="M51">
        <v>0.16750000000000001</v>
      </c>
      <c r="N51" t="s">
        <v>237</v>
      </c>
    </row>
    <row r="52" spans="1:14">
      <c r="A52">
        <v>245.88</v>
      </c>
      <c r="B52">
        <v>6</v>
      </c>
      <c r="C52">
        <v>1143.5</v>
      </c>
      <c r="D52">
        <v>8.7449999999999995E-4</v>
      </c>
      <c r="E52">
        <v>7.9848999999999997</v>
      </c>
      <c r="F52">
        <v>8.0122</v>
      </c>
      <c r="G52">
        <v>42.84</v>
      </c>
      <c r="H52">
        <v>48.567999999999998</v>
      </c>
      <c r="I52">
        <v>85.156999999999996</v>
      </c>
      <c r="J52">
        <v>845.4</v>
      </c>
      <c r="K52">
        <v>-1.8627999999999999E-2</v>
      </c>
      <c r="L52">
        <v>2.0552999999999999E-4</v>
      </c>
      <c r="M52">
        <v>0.16753999999999999</v>
      </c>
      <c r="N52" t="s">
        <v>237</v>
      </c>
    </row>
    <row r="53" spans="1:14">
      <c r="A53">
        <v>245.88</v>
      </c>
      <c r="B53">
        <v>6.5</v>
      </c>
      <c r="C53">
        <v>1143.5999999999999</v>
      </c>
      <c r="D53">
        <v>8.7441000000000005E-4</v>
      </c>
      <c r="E53">
        <v>7.9833999999999996</v>
      </c>
      <c r="F53">
        <v>8.0129000000000001</v>
      </c>
      <c r="G53">
        <v>42.834000000000003</v>
      </c>
      <c r="H53">
        <v>48.567999999999998</v>
      </c>
      <c r="I53">
        <v>85.141999999999996</v>
      </c>
      <c r="J53">
        <v>845.74</v>
      </c>
      <c r="K53">
        <v>-1.8652999999999999E-2</v>
      </c>
      <c r="L53">
        <v>2.0561000000000001E-4</v>
      </c>
      <c r="M53">
        <v>0.16758000000000001</v>
      </c>
      <c r="N53" t="s">
        <v>237</v>
      </c>
    </row>
    <row r="54" spans="1:14">
      <c r="A54">
        <v>245.88</v>
      </c>
      <c r="B54">
        <v>7</v>
      </c>
      <c r="C54">
        <v>1143.8</v>
      </c>
      <c r="D54">
        <v>8.7432000000000005E-4</v>
      </c>
      <c r="E54">
        <v>7.9819000000000004</v>
      </c>
      <c r="F54">
        <v>8.0137</v>
      </c>
      <c r="G54">
        <v>42.828000000000003</v>
      </c>
      <c r="H54">
        <v>48.569000000000003</v>
      </c>
      <c r="I54">
        <v>85.126999999999995</v>
      </c>
      <c r="J54">
        <v>846.07</v>
      </c>
      <c r="K54">
        <v>-1.8678E-2</v>
      </c>
      <c r="L54">
        <v>2.0568999999999999E-4</v>
      </c>
      <c r="M54">
        <v>0.16761999999999999</v>
      </c>
      <c r="N54" t="s">
        <v>237</v>
      </c>
    </row>
    <row r="55" spans="1:14">
      <c r="A55">
        <v>245.88</v>
      </c>
      <c r="B55">
        <v>7.5</v>
      </c>
      <c r="C55">
        <v>1143.9000000000001</v>
      </c>
      <c r="D55">
        <v>8.7421999999999999E-4</v>
      </c>
      <c r="E55">
        <v>7.9804000000000004</v>
      </c>
      <c r="F55">
        <v>8.0145</v>
      </c>
      <c r="G55">
        <v>42.822000000000003</v>
      </c>
      <c r="H55">
        <v>48.569000000000003</v>
      </c>
      <c r="I55">
        <v>85.113</v>
      </c>
      <c r="J55">
        <v>846.4</v>
      </c>
      <c r="K55">
        <v>-1.8703000000000001E-2</v>
      </c>
      <c r="L55">
        <v>2.0576000000000001E-4</v>
      </c>
      <c r="M55">
        <v>0.16766</v>
      </c>
      <c r="N55" t="s">
        <v>237</v>
      </c>
    </row>
    <row r="56" spans="1:14">
      <c r="A56">
        <v>245.88</v>
      </c>
      <c r="B56">
        <v>8</v>
      </c>
      <c r="C56">
        <v>1144</v>
      </c>
      <c r="D56">
        <v>8.7412999999999998E-4</v>
      </c>
      <c r="E56">
        <v>7.9790000000000001</v>
      </c>
      <c r="F56">
        <v>8.0152999999999999</v>
      </c>
      <c r="G56">
        <v>42.816000000000003</v>
      </c>
      <c r="H56">
        <v>48.57</v>
      </c>
      <c r="I56">
        <v>85.097999999999999</v>
      </c>
      <c r="J56">
        <v>846.73</v>
      </c>
      <c r="K56">
        <v>-1.8728000000000002E-2</v>
      </c>
      <c r="L56">
        <v>2.0583999999999999E-4</v>
      </c>
      <c r="M56">
        <v>0.16769999999999999</v>
      </c>
      <c r="N56" t="s">
        <v>237</v>
      </c>
    </row>
    <row r="57" spans="1:14">
      <c r="A57">
        <v>245.88</v>
      </c>
      <c r="B57">
        <v>8.5</v>
      </c>
      <c r="C57">
        <v>1144.0999999999999</v>
      </c>
      <c r="D57">
        <v>8.7403000000000003E-4</v>
      </c>
      <c r="E57">
        <v>7.9775</v>
      </c>
      <c r="F57">
        <v>8.0160999999999998</v>
      </c>
      <c r="G57">
        <v>42.81</v>
      </c>
      <c r="H57">
        <v>48.57</v>
      </c>
      <c r="I57">
        <v>85.084000000000003</v>
      </c>
      <c r="J57">
        <v>847.07</v>
      </c>
      <c r="K57">
        <v>-1.8752999999999999E-2</v>
      </c>
      <c r="L57">
        <v>2.0592000000000001E-4</v>
      </c>
      <c r="M57">
        <v>0.16774</v>
      </c>
      <c r="N57" t="s">
        <v>237</v>
      </c>
    </row>
    <row r="58" spans="1:14">
      <c r="A58">
        <v>245.88</v>
      </c>
      <c r="B58">
        <v>9</v>
      </c>
      <c r="C58">
        <v>1144.2</v>
      </c>
      <c r="D58">
        <v>8.7394000000000002E-4</v>
      </c>
      <c r="E58">
        <v>7.976</v>
      </c>
      <c r="F58">
        <v>8.0168999999999997</v>
      </c>
      <c r="G58">
        <v>42.804000000000002</v>
      </c>
      <c r="H58">
        <v>48.570999999999998</v>
      </c>
      <c r="I58">
        <v>85.069000000000003</v>
      </c>
      <c r="J58">
        <v>847.4</v>
      </c>
      <c r="K58">
        <v>-1.8778E-2</v>
      </c>
      <c r="L58">
        <v>2.0599999999999999E-4</v>
      </c>
      <c r="M58">
        <v>0.16778000000000001</v>
      </c>
      <c r="N58" t="s">
        <v>237</v>
      </c>
    </row>
    <row r="59" spans="1:14">
      <c r="A59">
        <v>245.88</v>
      </c>
      <c r="B59">
        <v>9.5</v>
      </c>
      <c r="C59">
        <v>1144.4000000000001</v>
      </c>
      <c r="D59">
        <v>8.7385000000000002E-4</v>
      </c>
      <c r="E59">
        <v>7.9744999999999999</v>
      </c>
      <c r="F59">
        <v>8.0176999999999996</v>
      </c>
      <c r="G59">
        <v>42.798000000000002</v>
      </c>
      <c r="H59">
        <v>48.570999999999998</v>
      </c>
      <c r="I59">
        <v>85.055000000000007</v>
      </c>
      <c r="J59">
        <v>847.73</v>
      </c>
      <c r="K59">
        <v>-1.8803E-2</v>
      </c>
      <c r="L59">
        <v>2.0608000000000001E-4</v>
      </c>
      <c r="M59">
        <v>0.16782</v>
      </c>
      <c r="N59" t="s">
        <v>237</v>
      </c>
    </row>
    <row r="60" spans="1:14">
      <c r="A60">
        <v>245.88</v>
      </c>
      <c r="B60">
        <v>10</v>
      </c>
      <c r="C60">
        <v>1144.5</v>
      </c>
      <c r="D60">
        <v>8.7376000000000001E-4</v>
      </c>
      <c r="E60">
        <v>7.9730999999999996</v>
      </c>
      <c r="F60">
        <v>8.0184999999999995</v>
      </c>
      <c r="G60">
        <v>42.792000000000002</v>
      </c>
      <c r="H60">
        <v>48.572000000000003</v>
      </c>
      <c r="I60">
        <v>85.04</v>
      </c>
      <c r="J60">
        <v>848.06</v>
      </c>
      <c r="K60">
        <v>-1.8828000000000001E-2</v>
      </c>
      <c r="L60">
        <v>2.0615999999999999E-4</v>
      </c>
      <c r="M60">
        <v>0.16786000000000001</v>
      </c>
      <c r="N60" t="s">
        <v>237</v>
      </c>
    </row>
    <row r="61" spans="1:14">
      <c r="A61">
        <v>281</v>
      </c>
      <c r="B61">
        <v>1</v>
      </c>
      <c r="C61">
        <v>2.2612999999999999</v>
      </c>
      <c r="D61">
        <v>0.44223000000000001</v>
      </c>
      <c r="E61">
        <v>26.094000000000001</v>
      </c>
      <c r="F61">
        <v>28.395</v>
      </c>
      <c r="G61">
        <v>134.22</v>
      </c>
      <c r="H61">
        <v>34.173000000000002</v>
      </c>
      <c r="I61">
        <v>43.216999999999999</v>
      </c>
      <c r="J61">
        <v>234.65</v>
      </c>
      <c r="K61">
        <v>3.1532</v>
      </c>
      <c r="L61">
        <v>1.1871999999999999E-5</v>
      </c>
      <c r="M61">
        <v>1.1427E-2</v>
      </c>
      <c r="N61" t="s">
        <v>238</v>
      </c>
    </row>
    <row r="62" spans="1:14">
      <c r="A62">
        <v>281</v>
      </c>
      <c r="B62">
        <v>1.5</v>
      </c>
      <c r="C62">
        <v>3.4188999999999998</v>
      </c>
      <c r="D62">
        <v>0.29249000000000003</v>
      </c>
      <c r="E62">
        <v>26.044</v>
      </c>
      <c r="F62">
        <v>28.326000000000001</v>
      </c>
      <c r="G62">
        <v>130.66999999999999</v>
      </c>
      <c r="H62">
        <v>34.600999999999999</v>
      </c>
      <c r="I62">
        <v>44.037999999999997</v>
      </c>
      <c r="J62">
        <v>233.52</v>
      </c>
      <c r="K62">
        <v>3.1374</v>
      </c>
      <c r="L62">
        <v>1.1868999999999999E-5</v>
      </c>
      <c r="M62">
        <v>1.1447000000000001E-2</v>
      </c>
      <c r="N62" t="s">
        <v>238</v>
      </c>
    </row>
    <row r="63" spans="1:14">
      <c r="A63">
        <v>281</v>
      </c>
      <c r="B63">
        <v>2</v>
      </c>
      <c r="C63">
        <v>4.5956000000000001</v>
      </c>
      <c r="D63">
        <v>0.21759999999999999</v>
      </c>
      <c r="E63">
        <v>25.992000000000001</v>
      </c>
      <c r="F63">
        <v>28.257000000000001</v>
      </c>
      <c r="G63">
        <v>128.1</v>
      </c>
      <c r="H63">
        <v>35.036999999999999</v>
      </c>
      <c r="I63">
        <v>44.890999999999998</v>
      </c>
      <c r="J63">
        <v>232.37</v>
      </c>
      <c r="K63">
        <v>3.1221999999999999</v>
      </c>
      <c r="L63">
        <v>1.1866E-5</v>
      </c>
      <c r="M63">
        <v>1.1469E-2</v>
      </c>
      <c r="N63" t="s">
        <v>238</v>
      </c>
    </row>
    <row r="64" spans="1:14">
      <c r="A64">
        <v>281</v>
      </c>
      <c r="B64">
        <v>2.5</v>
      </c>
      <c r="C64">
        <v>5.7920999999999996</v>
      </c>
      <c r="D64">
        <v>0.17265</v>
      </c>
      <c r="E64">
        <v>25.940999999999999</v>
      </c>
      <c r="F64">
        <v>28.186</v>
      </c>
      <c r="G64">
        <v>126.05</v>
      </c>
      <c r="H64">
        <v>35.484000000000002</v>
      </c>
      <c r="I64">
        <v>45.777999999999999</v>
      </c>
      <c r="J64">
        <v>231.2</v>
      </c>
      <c r="K64">
        <v>3.1078000000000001</v>
      </c>
      <c r="L64">
        <v>1.1863E-5</v>
      </c>
      <c r="M64">
        <v>1.1495E-2</v>
      </c>
      <c r="N64" t="s">
        <v>238</v>
      </c>
    </row>
    <row r="65" spans="1:14">
      <c r="A65">
        <v>281</v>
      </c>
      <c r="B65">
        <v>3</v>
      </c>
      <c r="C65">
        <v>7.0094000000000003</v>
      </c>
      <c r="D65">
        <v>0.14266999999999999</v>
      </c>
      <c r="E65">
        <v>25.888000000000002</v>
      </c>
      <c r="F65">
        <v>28.114000000000001</v>
      </c>
      <c r="G65">
        <v>124.35</v>
      </c>
      <c r="H65">
        <v>35.944000000000003</v>
      </c>
      <c r="I65">
        <v>46.703000000000003</v>
      </c>
      <c r="J65">
        <v>230.01</v>
      </c>
      <c r="K65">
        <v>3.0939999999999999</v>
      </c>
      <c r="L65">
        <v>1.1861E-5</v>
      </c>
      <c r="M65">
        <v>1.1524E-2</v>
      </c>
      <c r="N65" t="s">
        <v>238</v>
      </c>
    </row>
    <row r="66" spans="1:14">
      <c r="A66">
        <v>281</v>
      </c>
      <c r="B66">
        <v>3.5</v>
      </c>
      <c r="C66">
        <v>8.2484999999999999</v>
      </c>
      <c r="D66">
        <v>0.12123</v>
      </c>
      <c r="E66">
        <v>25.834</v>
      </c>
      <c r="F66">
        <v>28.041</v>
      </c>
      <c r="G66">
        <v>122.87</v>
      </c>
      <c r="H66">
        <v>36.417999999999999</v>
      </c>
      <c r="I66">
        <v>47.670999999999999</v>
      </c>
      <c r="J66">
        <v>228.8</v>
      </c>
      <c r="K66">
        <v>3.0809000000000002</v>
      </c>
      <c r="L66">
        <v>1.1858999999999999E-5</v>
      </c>
      <c r="M66">
        <v>1.1557E-2</v>
      </c>
      <c r="N66" t="s">
        <v>238</v>
      </c>
    </row>
    <row r="67" spans="1:14">
      <c r="A67">
        <v>281</v>
      </c>
      <c r="B67">
        <v>4</v>
      </c>
      <c r="C67">
        <v>9.5103000000000009</v>
      </c>
      <c r="D67">
        <v>0.10514999999999999</v>
      </c>
      <c r="E67">
        <v>25.779</v>
      </c>
      <c r="F67">
        <v>27.966999999999999</v>
      </c>
      <c r="G67">
        <v>121.56</v>
      </c>
      <c r="H67">
        <v>36.908000000000001</v>
      </c>
      <c r="I67">
        <v>48.686999999999998</v>
      </c>
      <c r="J67">
        <v>227.57</v>
      </c>
      <c r="K67">
        <v>3.0682999999999998</v>
      </c>
      <c r="L67">
        <v>1.1858000000000001E-5</v>
      </c>
      <c r="M67">
        <v>1.1592999999999999E-2</v>
      </c>
      <c r="N67" t="s">
        <v>238</v>
      </c>
    </row>
    <row r="68" spans="1:14">
      <c r="A68">
        <v>281</v>
      </c>
      <c r="B68">
        <v>4.5</v>
      </c>
      <c r="C68">
        <v>10.795999999999999</v>
      </c>
      <c r="D68">
        <v>9.2626E-2</v>
      </c>
      <c r="E68">
        <v>25.724</v>
      </c>
      <c r="F68">
        <v>27.891999999999999</v>
      </c>
      <c r="G68">
        <v>120.38</v>
      </c>
      <c r="H68">
        <v>37.414999999999999</v>
      </c>
      <c r="I68">
        <v>49.756</v>
      </c>
      <c r="J68">
        <v>226.31</v>
      </c>
      <c r="K68">
        <v>3.0562</v>
      </c>
      <c r="L68">
        <v>1.1857E-5</v>
      </c>
      <c r="M68">
        <v>1.1632999999999999E-2</v>
      </c>
      <c r="N68" t="s">
        <v>238</v>
      </c>
    </row>
    <row r="69" spans="1:14">
      <c r="A69">
        <v>281</v>
      </c>
      <c r="B69">
        <v>5</v>
      </c>
      <c r="C69">
        <v>12.106999999999999</v>
      </c>
      <c r="D69">
        <v>8.2596000000000003E-2</v>
      </c>
      <c r="E69">
        <v>25.667000000000002</v>
      </c>
      <c r="F69">
        <v>27.815000000000001</v>
      </c>
      <c r="G69">
        <v>119.3</v>
      </c>
      <c r="H69">
        <v>37.942999999999998</v>
      </c>
      <c r="I69">
        <v>50.884</v>
      </c>
      <c r="J69">
        <v>225.04</v>
      </c>
      <c r="K69">
        <v>3.0446</v>
      </c>
      <c r="L69">
        <v>1.1857E-5</v>
      </c>
      <c r="M69">
        <v>1.1677E-2</v>
      </c>
      <c r="N69" t="s">
        <v>238</v>
      </c>
    </row>
    <row r="70" spans="1:14">
      <c r="A70">
        <v>281</v>
      </c>
      <c r="B70">
        <v>5.5</v>
      </c>
      <c r="C70">
        <v>13.445</v>
      </c>
      <c r="D70">
        <v>7.4378E-2</v>
      </c>
      <c r="E70">
        <v>25.609000000000002</v>
      </c>
      <c r="F70">
        <v>27.736999999999998</v>
      </c>
      <c r="G70">
        <v>118.3</v>
      </c>
      <c r="H70">
        <v>38.494</v>
      </c>
      <c r="I70">
        <v>52.079000000000001</v>
      </c>
      <c r="J70">
        <v>223.73</v>
      </c>
      <c r="K70">
        <v>3.0333999999999999</v>
      </c>
      <c r="L70">
        <v>1.1857E-5</v>
      </c>
      <c r="M70">
        <v>1.1726E-2</v>
      </c>
      <c r="N70" t="s">
        <v>238</v>
      </c>
    </row>
    <row r="71" spans="1:14">
      <c r="A71">
        <v>281</v>
      </c>
      <c r="B71">
        <v>6</v>
      </c>
      <c r="C71">
        <v>14.81</v>
      </c>
      <c r="D71">
        <v>6.7519999999999997E-2</v>
      </c>
      <c r="E71">
        <v>25.55</v>
      </c>
      <c r="F71">
        <v>27.657</v>
      </c>
      <c r="G71">
        <v>117.36</v>
      </c>
      <c r="H71">
        <v>39.072000000000003</v>
      </c>
      <c r="I71">
        <v>53.347999999999999</v>
      </c>
      <c r="J71">
        <v>222.4</v>
      </c>
      <c r="K71">
        <v>3.0226000000000002</v>
      </c>
      <c r="L71">
        <v>1.1857E-5</v>
      </c>
      <c r="M71">
        <v>1.1780000000000001E-2</v>
      </c>
      <c r="N71" t="s">
        <v>238</v>
      </c>
    </row>
    <row r="72" spans="1:14">
      <c r="A72">
        <v>281</v>
      </c>
      <c r="B72">
        <v>6.5</v>
      </c>
      <c r="C72">
        <v>16.206</v>
      </c>
      <c r="D72">
        <v>6.1705999999999997E-2</v>
      </c>
      <c r="E72">
        <v>25.489000000000001</v>
      </c>
      <c r="F72">
        <v>27.576000000000001</v>
      </c>
      <c r="G72">
        <v>116.47</v>
      </c>
      <c r="H72">
        <v>39.677999999999997</v>
      </c>
      <c r="I72">
        <v>54.701000000000001</v>
      </c>
      <c r="J72">
        <v>221.03</v>
      </c>
      <c r="K72">
        <v>3.0121000000000002</v>
      </c>
      <c r="L72">
        <v>1.1858999999999999E-5</v>
      </c>
      <c r="M72">
        <v>1.1839000000000001E-2</v>
      </c>
      <c r="N72" t="s">
        <v>238</v>
      </c>
    </row>
    <row r="73" spans="1:14">
      <c r="A73">
        <v>281</v>
      </c>
      <c r="B73">
        <v>7</v>
      </c>
      <c r="C73">
        <v>17.632999999999999</v>
      </c>
      <c r="D73">
        <v>5.6711999999999999E-2</v>
      </c>
      <c r="E73">
        <v>25.427</v>
      </c>
      <c r="F73">
        <v>27.492000000000001</v>
      </c>
      <c r="G73">
        <v>115.62</v>
      </c>
      <c r="H73">
        <v>40.317</v>
      </c>
      <c r="I73">
        <v>56.149000000000001</v>
      </c>
      <c r="J73">
        <v>219.63</v>
      </c>
      <c r="K73">
        <v>3.0017999999999998</v>
      </c>
      <c r="L73">
        <v>1.186E-5</v>
      </c>
      <c r="M73">
        <v>1.1904E-2</v>
      </c>
      <c r="N73" t="s">
        <v>238</v>
      </c>
    </row>
    <row r="74" spans="1:14">
      <c r="A74">
        <v>281</v>
      </c>
      <c r="B74">
        <v>7.5</v>
      </c>
      <c r="C74">
        <v>19.094000000000001</v>
      </c>
      <c r="D74">
        <v>5.2373000000000003E-2</v>
      </c>
      <c r="E74">
        <v>25.364000000000001</v>
      </c>
      <c r="F74">
        <v>27.407</v>
      </c>
      <c r="G74">
        <v>114.82</v>
      </c>
      <c r="H74">
        <v>40.994</v>
      </c>
      <c r="I74">
        <v>57.704999999999998</v>
      </c>
      <c r="J74">
        <v>218.2</v>
      </c>
      <c r="K74">
        <v>2.9918</v>
      </c>
      <c r="L74">
        <v>1.1863E-5</v>
      </c>
      <c r="M74">
        <v>1.1975E-2</v>
      </c>
      <c r="N74" t="s">
        <v>238</v>
      </c>
    </row>
    <row r="75" spans="1:14">
      <c r="A75">
        <v>281</v>
      </c>
      <c r="B75">
        <v>8</v>
      </c>
      <c r="C75">
        <v>20.591000000000001</v>
      </c>
      <c r="D75">
        <v>4.8565999999999998E-2</v>
      </c>
      <c r="E75">
        <v>25.298999999999999</v>
      </c>
      <c r="F75">
        <v>27.32</v>
      </c>
      <c r="G75">
        <v>114.04</v>
      </c>
      <c r="H75">
        <v>41.712000000000003</v>
      </c>
      <c r="I75">
        <v>59.383000000000003</v>
      </c>
      <c r="J75">
        <v>216.72</v>
      </c>
      <c r="K75">
        <v>2.9820000000000002</v>
      </c>
      <c r="L75">
        <v>1.1866E-5</v>
      </c>
      <c r="M75">
        <v>1.2052999999999999E-2</v>
      </c>
      <c r="N75" t="s">
        <v>238</v>
      </c>
    </row>
    <row r="76" spans="1:14">
      <c r="A76">
        <v>281</v>
      </c>
      <c r="B76">
        <v>8.5</v>
      </c>
      <c r="C76">
        <v>22.126000000000001</v>
      </c>
      <c r="D76">
        <v>4.5196E-2</v>
      </c>
      <c r="E76">
        <v>25.231000000000002</v>
      </c>
      <c r="F76">
        <v>27.23</v>
      </c>
      <c r="G76">
        <v>113.29</v>
      </c>
      <c r="H76">
        <v>42.478000000000002</v>
      </c>
      <c r="I76">
        <v>61.2</v>
      </c>
      <c r="J76">
        <v>215.2</v>
      </c>
      <c r="K76">
        <v>2.9723000000000002</v>
      </c>
      <c r="L76">
        <v>1.187E-5</v>
      </c>
      <c r="M76">
        <v>1.2137999999999999E-2</v>
      </c>
      <c r="N76" t="s">
        <v>238</v>
      </c>
    </row>
    <row r="77" spans="1:14">
      <c r="A77">
        <v>281</v>
      </c>
      <c r="B77">
        <v>9</v>
      </c>
      <c r="C77">
        <v>23.702000000000002</v>
      </c>
      <c r="D77">
        <v>4.2189999999999998E-2</v>
      </c>
      <c r="E77">
        <v>25.161999999999999</v>
      </c>
      <c r="F77">
        <v>27.138000000000002</v>
      </c>
      <c r="G77">
        <v>112.55</v>
      </c>
      <c r="H77">
        <v>43.298000000000002</v>
      </c>
      <c r="I77">
        <v>63.177999999999997</v>
      </c>
      <c r="J77">
        <v>213.64</v>
      </c>
      <c r="K77">
        <v>2.9626000000000001</v>
      </c>
      <c r="L77">
        <v>1.1874E-5</v>
      </c>
      <c r="M77">
        <v>1.2232E-2</v>
      </c>
      <c r="N77" t="s">
        <v>238</v>
      </c>
    </row>
    <row r="78" spans="1:14">
      <c r="A78">
        <v>281</v>
      </c>
      <c r="B78">
        <v>9.5</v>
      </c>
      <c r="C78">
        <v>25.324000000000002</v>
      </c>
      <c r="D78">
        <v>3.9489000000000003E-2</v>
      </c>
      <c r="E78">
        <v>25.091000000000001</v>
      </c>
      <c r="F78">
        <v>27.042999999999999</v>
      </c>
      <c r="G78">
        <v>111.84</v>
      </c>
      <c r="H78">
        <v>44.179000000000002</v>
      </c>
      <c r="I78">
        <v>65.340999999999994</v>
      </c>
      <c r="J78">
        <v>212.03</v>
      </c>
      <c r="K78">
        <v>2.9529999999999998</v>
      </c>
      <c r="L78">
        <v>1.188E-5</v>
      </c>
      <c r="M78">
        <v>1.2335E-2</v>
      </c>
      <c r="N78" t="s">
        <v>238</v>
      </c>
    </row>
    <row r="79" spans="1:14">
      <c r="A79">
        <v>281</v>
      </c>
      <c r="B79">
        <v>10</v>
      </c>
      <c r="C79">
        <v>26.994</v>
      </c>
      <c r="D79">
        <v>3.7046000000000003E-2</v>
      </c>
      <c r="E79">
        <v>25.016999999999999</v>
      </c>
      <c r="F79">
        <v>26.945</v>
      </c>
      <c r="G79">
        <v>111.13</v>
      </c>
      <c r="H79">
        <v>45.128999999999998</v>
      </c>
      <c r="I79">
        <v>67.721000000000004</v>
      </c>
      <c r="J79">
        <v>210.35</v>
      </c>
      <c r="K79">
        <v>2.9434</v>
      </c>
      <c r="L79">
        <v>1.1885999999999999E-5</v>
      </c>
      <c r="M79">
        <v>1.2449E-2</v>
      </c>
      <c r="N79" t="s">
        <v>238</v>
      </c>
    </row>
    <row r="80" spans="1:14">
      <c r="A80">
        <v>316.13</v>
      </c>
      <c r="B80">
        <v>1</v>
      </c>
      <c r="C80">
        <v>1.9990000000000001</v>
      </c>
      <c r="D80">
        <v>0.50024999999999997</v>
      </c>
      <c r="E80">
        <v>27.343</v>
      </c>
      <c r="F80">
        <v>29.945</v>
      </c>
      <c r="G80">
        <v>139.41999999999999</v>
      </c>
      <c r="H80">
        <v>36.447000000000003</v>
      </c>
      <c r="I80">
        <v>45.201000000000001</v>
      </c>
      <c r="J80">
        <v>247.84</v>
      </c>
      <c r="K80">
        <v>2.0931000000000002</v>
      </c>
      <c r="L80">
        <v>1.3383E-5</v>
      </c>
      <c r="M80">
        <v>1.3793E-2</v>
      </c>
      <c r="N80" t="s">
        <v>238</v>
      </c>
    </row>
    <row r="81" spans="1:14">
      <c r="A81">
        <v>316.13</v>
      </c>
      <c r="B81">
        <v>1.5</v>
      </c>
      <c r="C81">
        <v>3.0135999999999998</v>
      </c>
      <c r="D81">
        <v>0.33182</v>
      </c>
      <c r="E81">
        <v>27.308</v>
      </c>
      <c r="F81">
        <v>29.898</v>
      </c>
      <c r="G81">
        <v>135.94</v>
      </c>
      <c r="H81">
        <v>36.654000000000003</v>
      </c>
      <c r="I81">
        <v>45.637999999999998</v>
      </c>
      <c r="J81">
        <v>247.07</v>
      </c>
      <c r="K81">
        <v>2.0889000000000002</v>
      </c>
      <c r="L81">
        <v>1.3383999999999999E-5</v>
      </c>
      <c r="M81">
        <v>1.3804E-2</v>
      </c>
      <c r="N81" t="s">
        <v>238</v>
      </c>
    </row>
    <row r="82" spans="1:14">
      <c r="A82">
        <v>316.13</v>
      </c>
      <c r="B82">
        <v>2</v>
      </c>
      <c r="C82">
        <v>4.0387000000000004</v>
      </c>
      <c r="D82">
        <v>0.24759999999999999</v>
      </c>
      <c r="E82">
        <v>27.274000000000001</v>
      </c>
      <c r="F82">
        <v>29.85</v>
      </c>
      <c r="G82">
        <v>133.44</v>
      </c>
      <c r="H82">
        <v>36.862000000000002</v>
      </c>
      <c r="I82">
        <v>46.082999999999998</v>
      </c>
      <c r="J82">
        <v>246.3</v>
      </c>
      <c r="K82">
        <v>2.0846</v>
      </c>
      <c r="L82">
        <v>1.3385E-5</v>
      </c>
      <c r="M82">
        <v>1.3816999999999999E-2</v>
      </c>
      <c r="N82" t="s">
        <v>238</v>
      </c>
    </row>
    <row r="83" spans="1:14">
      <c r="A83">
        <v>316.13</v>
      </c>
      <c r="B83">
        <v>2.5</v>
      </c>
      <c r="C83">
        <v>5.0744999999999996</v>
      </c>
      <c r="D83">
        <v>0.19706000000000001</v>
      </c>
      <c r="E83">
        <v>27.239000000000001</v>
      </c>
      <c r="F83">
        <v>29.802</v>
      </c>
      <c r="G83">
        <v>131.47</v>
      </c>
      <c r="H83">
        <v>37.073</v>
      </c>
      <c r="I83">
        <v>46.539000000000001</v>
      </c>
      <c r="J83">
        <v>245.52</v>
      </c>
      <c r="K83">
        <v>2.0804999999999998</v>
      </c>
      <c r="L83">
        <v>1.3386E-5</v>
      </c>
      <c r="M83">
        <v>1.3831E-2</v>
      </c>
      <c r="N83" t="s">
        <v>238</v>
      </c>
    </row>
    <row r="84" spans="1:14">
      <c r="A84">
        <v>316.13</v>
      </c>
      <c r="B84">
        <v>3</v>
      </c>
      <c r="C84">
        <v>6.1212999999999997</v>
      </c>
      <c r="D84">
        <v>0.16336000000000001</v>
      </c>
      <c r="E84">
        <v>27.202999999999999</v>
      </c>
      <c r="F84">
        <v>29.753</v>
      </c>
      <c r="G84">
        <v>129.84</v>
      </c>
      <c r="H84">
        <v>37.286000000000001</v>
      </c>
      <c r="I84">
        <v>47.003999999999998</v>
      </c>
      <c r="J84">
        <v>244.74</v>
      </c>
      <c r="K84">
        <v>2.0764</v>
      </c>
      <c r="L84">
        <v>1.3388E-5</v>
      </c>
      <c r="M84">
        <v>1.3847E-2</v>
      </c>
      <c r="N84" t="s">
        <v>238</v>
      </c>
    </row>
    <row r="85" spans="1:14">
      <c r="A85">
        <v>316.13</v>
      </c>
      <c r="B85">
        <v>3.5</v>
      </c>
      <c r="C85">
        <v>7.1792999999999996</v>
      </c>
      <c r="D85">
        <v>0.13929</v>
      </c>
      <c r="E85">
        <v>27.167999999999999</v>
      </c>
      <c r="F85">
        <v>29.704000000000001</v>
      </c>
      <c r="G85">
        <v>128.44999999999999</v>
      </c>
      <c r="H85">
        <v>37.502000000000002</v>
      </c>
      <c r="I85">
        <v>47.48</v>
      </c>
      <c r="J85">
        <v>243.95</v>
      </c>
      <c r="K85">
        <v>2.0722999999999998</v>
      </c>
      <c r="L85">
        <v>1.3390000000000001E-5</v>
      </c>
      <c r="M85">
        <v>1.3865000000000001E-2</v>
      </c>
      <c r="N85" t="s">
        <v>238</v>
      </c>
    </row>
    <row r="86" spans="1:14">
      <c r="A86">
        <v>316.13</v>
      </c>
      <c r="B86">
        <v>4</v>
      </c>
      <c r="C86">
        <v>8.2489000000000008</v>
      </c>
      <c r="D86">
        <v>0.12123</v>
      </c>
      <c r="E86">
        <v>27.132000000000001</v>
      </c>
      <c r="F86">
        <v>29.655000000000001</v>
      </c>
      <c r="G86">
        <v>127.22</v>
      </c>
      <c r="H86">
        <v>37.719000000000001</v>
      </c>
      <c r="I86">
        <v>47.966000000000001</v>
      </c>
      <c r="J86">
        <v>243.15</v>
      </c>
      <c r="K86">
        <v>2.0682999999999998</v>
      </c>
      <c r="L86">
        <v>1.3392E-5</v>
      </c>
      <c r="M86">
        <v>1.3885E-2</v>
      </c>
      <c r="N86" t="s">
        <v>238</v>
      </c>
    </row>
    <row r="87" spans="1:14">
      <c r="A87">
        <v>316.13</v>
      </c>
      <c r="B87">
        <v>4.5</v>
      </c>
      <c r="C87">
        <v>9.3303999999999991</v>
      </c>
      <c r="D87">
        <v>0.10718</v>
      </c>
      <c r="E87">
        <v>27.096</v>
      </c>
      <c r="F87">
        <v>29.605</v>
      </c>
      <c r="G87">
        <v>126.13</v>
      </c>
      <c r="H87">
        <v>37.939</v>
      </c>
      <c r="I87">
        <v>48.463999999999999</v>
      </c>
      <c r="J87">
        <v>242.35</v>
      </c>
      <c r="K87">
        <v>2.0644</v>
      </c>
      <c r="L87">
        <v>1.3395E-5</v>
      </c>
      <c r="M87">
        <v>1.3908E-2</v>
      </c>
      <c r="N87" t="s">
        <v>238</v>
      </c>
    </row>
    <row r="88" spans="1:14">
      <c r="A88">
        <v>316.13</v>
      </c>
      <c r="B88">
        <v>5</v>
      </c>
      <c r="C88">
        <v>10.423999999999999</v>
      </c>
      <c r="D88">
        <v>9.5932000000000003E-2</v>
      </c>
      <c r="E88">
        <v>27.059000000000001</v>
      </c>
      <c r="F88">
        <v>29.555</v>
      </c>
      <c r="G88">
        <v>125.13</v>
      </c>
      <c r="H88">
        <v>38.161999999999999</v>
      </c>
      <c r="I88">
        <v>48.973999999999997</v>
      </c>
      <c r="J88">
        <v>241.54</v>
      </c>
      <c r="K88">
        <v>2.0605000000000002</v>
      </c>
      <c r="L88">
        <v>1.3397999999999999E-5</v>
      </c>
      <c r="M88">
        <v>1.3932E-2</v>
      </c>
      <c r="N88" t="s">
        <v>238</v>
      </c>
    </row>
    <row r="89" spans="1:14">
      <c r="A89">
        <v>316.13</v>
      </c>
      <c r="B89">
        <v>5.5</v>
      </c>
      <c r="C89">
        <v>11.53</v>
      </c>
      <c r="D89">
        <v>8.6729000000000001E-2</v>
      </c>
      <c r="E89">
        <v>27.021999999999998</v>
      </c>
      <c r="F89">
        <v>29.504000000000001</v>
      </c>
      <c r="G89">
        <v>124.22</v>
      </c>
      <c r="H89">
        <v>38.387</v>
      </c>
      <c r="I89">
        <v>49.496000000000002</v>
      </c>
      <c r="J89">
        <v>240.72</v>
      </c>
      <c r="K89">
        <v>2.0567000000000002</v>
      </c>
      <c r="L89">
        <v>1.3400999999999999E-5</v>
      </c>
      <c r="M89">
        <v>1.3958E-2</v>
      </c>
      <c r="N89" t="s">
        <v>238</v>
      </c>
    </row>
    <row r="90" spans="1:14">
      <c r="A90">
        <v>316.13</v>
      </c>
      <c r="B90">
        <v>6</v>
      </c>
      <c r="C90">
        <v>12.648999999999999</v>
      </c>
      <c r="D90">
        <v>7.9056000000000001E-2</v>
      </c>
      <c r="E90">
        <v>26.984999999999999</v>
      </c>
      <c r="F90">
        <v>29.452999999999999</v>
      </c>
      <c r="G90">
        <v>123.38</v>
      </c>
      <c r="H90">
        <v>38.615000000000002</v>
      </c>
      <c r="I90">
        <v>50.031999999999996</v>
      </c>
      <c r="J90">
        <v>239.9</v>
      </c>
      <c r="K90">
        <v>2.0529000000000002</v>
      </c>
      <c r="L90">
        <v>1.3405E-5</v>
      </c>
      <c r="M90">
        <v>1.3986999999999999E-2</v>
      </c>
      <c r="N90" t="s">
        <v>238</v>
      </c>
    </row>
    <row r="91" spans="1:14">
      <c r="A91">
        <v>316.13</v>
      </c>
      <c r="B91">
        <v>6.5</v>
      </c>
      <c r="C91">
        <v>13.782</v>
      </c>
      <c r="D91">
        <v>7.2559999999999999E-2</v>
      </c>
      <c r="E91">
        <v>26.948</v>
      </c>
      <c r="F91">
        <v>29.401</v>
      </c>
      <c r="G91">
        <v>122.59</v>
      </c>
      <c r="H91">
        <v>38.845999999999997</v>
      </c>
      <c r="I91">
        <v>50.58</v>
      </c>
      <c r="J91">
        <v>239.07</v>
      </c>
      <c r="K91">
        <v>2.0491999999999999</v>
      </c>
      <c r="L91">
        <v>1.3407999999999999E-5</v>
      </c>
      <c r="M91">
        <v>1.4017999999999999E-2</v>
      </c>
      <c r="N91" t="s">
        <v>238</v>
      </c>
    </row>
    <row r="92" spans="1:14">
      <c r="A92">
        <v>316.13</v>
      </c>
      <c r="B92">
        <v>7</v>
      </c>
      <c r="C92">
        <v>14.928000000000001</v>
      </c>
      <c r="D92">
        <v>6.6989999999999994E-2</v>
      </c>
      <c r="E92">
        <v>26.91</v>
      </c>
      <c r="F92">
        <v>29.349</v>
      </c>
      <c r="G92">
        <v>121.86</v>
      </c>
      <c r="H92">
        <v>39.079000000000001</v>
      </c>
      <c r="I92">
        <v>51.143999999999998</v>
      </c>
      <c r="J92">
        <v>238.23</v>
      </c>
      <c r="K92">
        <v>2.0455000000000001</v>
      </c>
      <c r="L92">
        <v>1.3412E-5</v>
      </c>
      <c r="M92">
        <v>1.4052E-2</v>
      </c>
      <c r="N92" t="s">
        <v>238</v>
      </c>
    </row>
    <row r="93" spans="1:14">
      <c r="A93">
        <v>316.13</v>
      </c>
      <c r="B93">
        <v>7.5</v>
      </c>
      <c r="C93">
        <v>16.088000000000001</v>
      </c>
      <c r="D93">
        <v>6.2158999999999999E-2</v>
      </c>
      <c r="E93">
        <v>26.870999999999999</v>
      </c>
      <c r="F93">
        <v>29.297000000000001</v>
      </c>
      <c r="G93">
        <v>121.16</v>
      </c>
      <c r="H93">
        <v>39.316000000000003</v>
      </c>
      <c r="I93">
        <v>51.722000000000001</v>
      </c>
      <c r="J93">
        <v>237.39</v>
      </c>
      <c r="K93">
        <v>2.0419</v>
      </c>
      <c r="L93">
        <v>1.3417E-5</v>
      </c>
      <c r="M93">
        <v>1.4088E-2</v>
      </c>
      <c r="N93" t="s">
        <v>238</v>
      </c>
    </row>
    <row r="94" spans="1:14">
      <c r="A94">
        <v>316.13</v>
      </c>
      <c r="B94">
        <v>8</v>
      </c>
      <c r="C94">
        <v>17.262</v>
      </c>
      <c r="D94">
        <v>5.7930000000000002E-2</v>
      </c>
      <c r="E94">
        <v>26.832999999999998</v>
      </c>
      <c r="F94">
        <v>29.244</v>
      </c>
      <c r="G94">
        <v>120.5</v>
      </c>
      <c r="H94">
        <v>39.557000000000002</v>
      </c>
      <c r="I94">
        <v>52.316000000000003</v>
      </c>
      <c r="J94">
        <v>236.54</v>
      </c>
      <c r="K94">
        <v>2.0383</v>
      </c>
      <c r="L94">
        <v>1.3422E-5</v>
      </c>
      <c r="M94">
        <v>1.4127000000000001E-2</v>
      </c>
      <c r="N94" t="s">
        <v>238</v>
      </c>
    </row>
    <row r="95" spans="1:14">
      <c r="A95">
        <v>316.13</v>
      </c>
      <c r="B95">
        <v>8.5</v>
      </c>
      <c r="C95">
        <v>18.452000000000002</v>
      </c>
      <c r="D95">
        <v>5.4196000000000001E-2</v>
      </c>
      <c r="E95">
        <v>26.792999999999999</v>
      </c>
      <c r="F95">
        <v>29.19</v>
      </c>
      <c r="G95">
        <v>119.87</v>
      </c>
      <c r="H95">
        <v>39.799999999999997</v>
      </c>
      <c r="I95">
        <v>52.927</v>
      </c>
      <c r="J95">
        <v>235.68</v>
      </c>
      <c r="K95">
        <v>2.0348000000000002</v>
      </c>
      <c r="L95">
        <v>1.3427E-5</v>
      </c>
      <c r="M95">
        <v>1.4168E-2</v>
      </c>
      <c r="N95" t="s">
        <v>238</v>
      </c>
    </row>
    <row r="96" spans="1:14">
      <c r="A96">
        <v>316.13</v>
      </c>
      <c r="B96">
        <v>9</v>
      </c>
      <c r="C96">
        <v>19.657</v>
      </c>
      <c r="D96">
        <v>5.0874000000000003E-2</v>
      </c>
      <c r="E96">
        <v>26.754000000000001</v>
      </c>
      <c r="F96">
        <v>29.135999999999999</v>
      </c>
      <c r="G96">
        <v>119.26</v>
      </c>
      <c r="H96">
        <v>40.046999999999997</v>
      </c>
      <c r="I96">
        <v>53.555999999999997</v>
      </c>
      <c r="J96">
        <v>234.81</v>
      </c>
      <c r="K96">
        <v>2.0312999999999999</v>
      </c>
      <c r="L96">
        <v>1.3431999999999999E-5</v>
      </c>
      <c r="M96">
        <v>1.4212000000000001E-2</v>
      </c>
      <c r="N96" t="s">
        <v>238</v>
      </c>
    </row>
    <row r="97" spans="1:14">
      <c r="A97">
        <v>316.13</v>
      </c>
      <c r="B97">
        <v>9.5</v>
      </c>
      <c r="C97">
        <v>20.876999999999999</v>
      </c>
      <c r="D97">
        <v>4.7898999999999997E-2</v>
      </c>
      <c r="E97">
        <v>26.713999999999999</v>
      </c>
      <c r="F97">
        <v>29.081</v>
      </c>
      <c r="G97">
        <v>118.68</v>
      </c>
      <c r="H97">
        <v>40.298000000000002</v>
      </c>
      <c r="I97">
        <v>54.203000000000003</v>
      </c>
      <c r="J97">
        <v>233.93</v>
      </c>
      <c r="K97">
        <v>2.0278999999999998</v>
      </c>
      <c r="L97">
        <v>1.3438000000000001E-5</v>
      </c>
      <c r="M97">
        <v>1.4259000000000001E-2</v>
      </c>
      <c r="N97" t="s">
        <v>238</v>
      </c>
    </row>
    <row r="98" spans="1:14">
      <c r="A98">
        <v>316.13</v>
      </c>
      <c r="B98">
        <v>10</v>
      </c>
      <c r="C98">
        <v>22.114999999999998</v>
      </c>
      <c r="D98">
        <v>4.5219000000000002E-2</v>
      </c>
      <c r="E98">
        <v>26.672999999999998</v>
      </c>
      <c r="F98">
        <v>29.026</v>
      </c>
      <c r="G98">
        <v>118.13</v>
      </c>
      <c r="H98">
        <v>40.552999999999997</v>
      </c>
      <c r="I98">
        <v>54.87</v>
      </c>
      <c r="J98">
        <v>233.05</v>
      </c>
      <c r="K98">
        <v>2.0245000000000002</v>
      </c>
      <c r="L98">
        <v>1.3444999999999999E-5</v>
      </c>
      <c r="M98">
        <v>1.4309000000000001E-2</v>
      </c>
      <c r="N98" t="s">
        <v>238</v>
      </c>
    </row>
    <row r="99" spans="1:14">
      <c r="A99">
        <v>351.25</v>
      </c>
      <c r="B99">
        <v>1</v>
      </c>
      <c r="C99">
        <v>1.7934000000000001</v>
      </c>
      <c r="D99">
        <v>0.55759000000000003</v>
      </c>
      <c r="E99">
        <v>28.675999999999998</v>
      </c>
      <c r="F99">
        <v>31.577000000000002</v>
      </c>
      <c r="G99">
        <v>144.31</v>
      </c>
      <c r="H99">
        <v>39.148000000000003</v>
      </c>
      <c r="I99">
        <v>47.756</v>
      </c>
      <c r="J99">
        <v>259.92</v>
      </c>
      <c r="K99">
        <v>1.4853000000000001</v>
      </c>
      <c r="L99">
        <v>1.486E-5</v>
      </c>
      <c r="M99">
        <v>1.6671999999999999E-2</v>
      </c>
      <c r="N99" t="s">
        <v>238</v>
      </c>
    </row>
    <row r="100" spans="1:14">
      <c r="A100">
        <v>351.25</v>
      </c>
      <c r="B100">
        <v>1.5</v>
      </c>
      <c r="C100">
        <v>2.6993999999999998</v>
      </c>
      <c r="D100">
        <v>0.37046000000000001</v>
      </c>
      <c r="E100">
        <v>28.65</v>
      </c>
      <c r="F100">
        <v>31.541</v>
      </c>
      <c r="G100">
        <v>140.87</v>
      </c>
      <c r="H100">
        <v>39.26</v>
      </c>
      <c r="I100">
        <v>48.02</v>
      </c>
      <c r="J100">
        <v>259.38</v>
      </c>
      <c r="K100">
        <v>1.4837</v>
      </c>
      <c r="L100">
        <v>1.4863E-5</v>
      </c>
      <c r="M100">
        <v>1.6676E-2</v>
      </c>
      <c r="N100" t="s">
        <v>238</v>
      </c>
    </row>
    <row r="101" spans="1:14">
      <c r="A101">
        <v>351.25</v>
      </c>
      <c r="B101">
        <v>2</v>
      </c>
      <c r="C101">
        <v>3.6114999999999999</v>
      </c>
      <c r="D101">
        <v>0.27689000000000002</v>
      </c>
      <c r="E101">
        <v>28.623999999999999</v>
      </c>
      <c r="F101">
        <v>31.504999999999999</v>
      </c>
      <c r="G101">
        <v>138.4</v>
      </c>
      <c r="H101">
        <v>39.372999999999998</v>
      </c>
      <c r="I101">
        <v>48.286999999999999</v>
      </c>
      <c r="J101">
        <v>258.83</v>
      </c>
      <c r="K101">
        <v>1.4821</v>
      </c>
      <c r="L101">
        <v>1.4867E-5</v>
      </c>
      <c r="M101">
        <v>1.6681000000000001E-2</v>
      </c>
      <c r="N101" t="s">
        <v>238</v>
      </c>
    </row>
    <row r="102" spans="1:14">
      <c r="A102">
        <v>351.25</v>
      </c>
      <c r="B102">
        <v>2.5</v>
      </c>
      <c r="C102">
        <v>4.5301</v>
      </c>
      <c r="D102">
        <v>0.22075</v>
      </c>
      <c r="E102">
        <v>28.599</v>
      </c>
      <c r="F102">
        <v>31.47</v>
      </c>
      <c r="G102">
        <v>136.47</v>
      </c>
      <c r="H102">
        <v>39.487000000000002</v>
      </c>
      <c r="I102">
        <v>48.558</v>
      </c>
      <c r="J102">
        <v>258.27</v>
      </c>
      <c r="K102">
        <v>1.4805999999999999</v>
      </c>
      <c r="L102">
        <v>1.4871E-5</v>
      </c>
      <c r="M102">
        <v>1.6688000000000001E-2</v>
      </c>
      <c r="N102" t="s">
        <v>238</v>
      </c>
    </row>
    <row r="103" spans="1:14">
      <c r="A103">
        <v>351.25</v>
      </c>
      <c r="B103">
        <v>3</v>
      </c>
      <c r="C103">
        <v>5.4550999999999998</v>
      </c>
      <c r="D103">
        <v>0.18331</v>
      </c>
      <c r="E103">
        <v>28.573</v>
      </c>
      <c r="F103">
        <v>31.434000000000001</v>
      </c>
      <c r="G103">
        <v>134.88</v>
      </c>
      <c r="H103">
        <v>39.600999999999999</v>
      </c>
      <c r="I103">
        <v>48.832999999999998</v>
      </c>
      <c r="J103">
        <v>257.72000000000003</v>
      </c>
      <c r="K103">
        <v>1.4790000000000001</v>
      </c>
      <c r="L103">
        <v>1.4875000000000001E-5</v>
      </c>
      <c r="M103">
        <v>1.6695000000000002E-2</v>
      </c>
      <c r="N103" t="s">
        <v>238</v>
      </c>
    </row>
    <row r="104" spans="1:14">
      <c r="A104">
        <v>351.25</v>
      </c>
      <c r="B104">
        <v>3.5</v>
      </c>
      <c r="C104">
        <v>6.3867000000000003</v>
      </c>
      <c r="D104">
        <v>0.15658</v>
      </c>
      <c r="E104">
        <v>28.545999999999999</v>
      </c>
      <c r="F104">
        <v>31.396999999999998</v>
      </c>
      <c r="G104">
        <v>133.52000000000001</v>
      </c>
      <c r="H104">
        <v>39.716000000000001</v>
      </c>
      <c r="I104">
        <v>49.110999999999997</v>
      </c>
      <c r="J104">
        <v>257.16000000000003</v>
      </c>
      <c r="K104">
        <v>1.4775</v>
      </c>
      <c r="L104">
        <v>1.4878999999999999E-5</v>
      </c>
      <c r="M104">
        <v>1.6704E-2</v>
      </c>
      <c r="N104" t="s">
        <v>238</v>
      </c>
    </row>
    <row r="105" spans="1:14">
      <c r="A105">
        <v>351.25</v>
      </c>
      <c r="B105">
        <v>4</v>
      </c>
      <c r="C105">
        <v>7.3249000000000004</v>
      </c>
      <c r="D105">
        <v>0.13652</v>
      </c>
      <c r="E105">
        <v>28.52</v>
      </c>
      <c r="F105">
        <v>31.361000000000001</v>
      </c>
      <c r="G105">
        <v>132.34</v>
      </c>
      <c r="H105">
        <v>39.832000000000001</v>
      </c>
      <c r="I105">
        <v>49.393999999999998</v>
      </c>
      <c r="J105">
        <v>256.61</v>
      </c>
      <c r="K105">
        <v>1.4759</v>
      </c>
      <c r="L105">
        <v>1.4883E-5</v>
      </c>
      <c r="M105">
        <v>1.6714E-2</v>
      </c>
      <c r="N105" t="s">
        <v>238</v>
      </c>
    </row>
    <row r="106" spans="1:14">
      <c r="A106">
        <v>351.25</v>
      </c>
      <c r="B106">
        <v>4.5</v>
      </c>
      <c r="C106">
        <v>8.27</v>
      </c>
      <c r="D106">
        <v>0.12092</v>
      </c>
      <c r="E106">
        <v>28.494</v>
      </c>
      <c r="F106">
        <v>31.324000000000002</v>
      </c>
      <c r="G106">
        <v>131.28</v>
      </c>
      <c r="H106">
        <v>39.948</v>
      </c>
      <c r="I106">
        <v>49.68</v>
      </c>
      <c r="J106">
        <v>256.05</v>
      </c>
      <c r="K106">
        <v>1.4743999999999999</v>
      </c>
      <c r="L106">
        <v>1.4888E-5</v>
      </c>
      <c r="M106">
        <v>1.6726000000000001E-2</v>
      </c>
      <c r="N106" t="s">
        <v>238</v>
      </c>
    </row>
    <row r="107" spans="1:14">
      <c r="A107">
        <v>351.25</v>
      </c>
      <c r="B107">
        <v>5</v>
      </c>
      <c r="C107">
        <v>9.2218999999999998</v>
      </c>
      <c r="D107">
        <v>0.10843999999999999</v>
      </c>
      <c r="E107">
        <v>28.466999999999999</v>
      </c>
      <c r="F107">
        <v>31.288</v>
      </c>
      <c r="G107">
        <v>130.33000000000001</v>
      </c>
      <c r="H107">
        <v>40.064999999999998</v>
      </c>
      <c r="I107">
        <v>49.970999999999997</v>
      </c>
      <c r="J107">
        <v>255.48</v>
      </c>
      <c r="K107">
        <v>1.4728000000000001</v>
      </c>
      <c r="L107">
        <v>1.4893E-5</v>
      </c>
      <c r="M107">
        <v>1.6737999999999999E-2</v>
      </c>
      <c r="N107" t="s">
        <v>238</v>
      </c>
    </row>
    <row r="108" spans="1:14">
      <c r="A108">
        <v>351.25</v>
      </c>
      <c r="B108">
        <v>5.5</v>
      </c>
      <c r="C108">
        <v>10.180999999999999</v>
      </c>
      <c r="D108">
        <v>9.8224000000000006E-2</v>
      </c>
      <c r="E108">
        <v>28.44</v>
      </c>
      <c r="F108">
        <v>31.251000000000001</v>
      </c>
      <c r="G108">
        <v>129.46</v>
      </c>
      <c r="H108">
        <v>40.183</v>
      </c>
      <c r="I108">
        <v>50.265000000000001</v>
      </c>
      <c r="J108">
        <v>254.92</v>
      </c>
      <c r="K108">
        <v>1.4713000000000001</v>
      </c>
      <c r="L108">
        <v>1.4898E-5</v>
      </c>
      <c r="M108">
        <v>1.6752E-2</v>
      </c>
      <c r="N108" t="s">
        <v>238</v>
      </c>
    </row>
    <row r="109" spans="1:14">
      <c r="A109">
        <v>351.25</v>
      </c>
      <c r="B109">
        <v>6</v>
      </c>
      <c r="C109">
        <v>11.147</v>
      </c>
      <c r="D109">
        <v>8.9710999999999999E-2</v>
      </c>
      <c r="E109">
        <v>28.414000000000001</v>
      </c>
      <c r="F109">
        <v>31.213999999999999</v>
      </c>
      <c r="G109">
        <v>128.66</v>
      </c>
      <c r="H109">
        <v>40.301000000000002</v>
      </c>
      <c r="I109">
        <v>50.564</v>
      </c>
      <c r="J109">
        <v>254.35</v>
      </c>
      <c r="K109">
        <v>1.4697</v>
      </c>
      <c r="L109">
        <v>1.4902999999999999E-5</v>
      </c>
      <c r="M109">
        <v>1.6767000000000001E-2</v>
      </c>
      <c r="N109" t="s">
        <v>238</v>
      </c>
    </row>
    <row r="110" spans="1:14">
      <c r="A110">
        <v>351.25</v>
      </c>
      <c r="B110">
        <v>6.5</v>
      </c>
      <c r="C110">
        <v>12.12</v>
      </c>
      <c r="D110">
        <v>8.2506999999999997E-2</v>
      </c>
      <c r="E110">
        <v>28.387</v>
      </c>
      <c r="F110">
        <v>31.177</v>
      </c>
      <c r="G110">
        <v>127.92</v>
      </c>
      <c r="H110">
        <v>40.420999999999999</v>
      </c>
      <c r="I110">
        <v>50.868000000000002</v>
      </c>
      <c r="J110">
        <v>253.79</v>
      </c>
      <c r="K110">
        <v>1.4681999999999999</v>
      </c>
      <c r="L110">
        <v>1.4908E-5</v>
      </c>
      <c r="M110">
        <v>1.6784E-2</v>
      </c>
      <c r="N110" t="s">
        <v>238</v>
      </c>
    </row>
    <row r="111" spans="1:14">
      <c r="A111">
        <v>351.25</v>
      </c>
      <c r="B111">
        <v>7</v>
      </c>
      <c r="C111">
        <v>13.101000000000001</v>
      </c>
      <c r="D111">
        <v>7.6330999999999996E-2</v>
      </c>
      <c r="E111">
        <v>28.359000000000002</v>
      </c>
      <c r="F111">
        <v>31.138999999999999</v>
      </c>
      <c r="G111">
        <v>127.23</v>
      </c>
      <c r="H111">
        <v>40.540999999999997</v>
      </c>
      <c r="I111">
        <v>51.176000000000002</v>
      </c>
      <c r="J111">
        <v>253.22</v>
      </c>
      <c r="K111">
        <v>1.4665999999999999</v>
      </c>
      <c r="L111">
        <v>1.4914E-5</v>
      </c>
      <c r="M111">
        <v>1.6802000000000001E-2</v>
      </c>
      <c r="N111" t="s">
        <v>238</v>
      </c>
    </row>
    <row r="112" spans="1:14">
      <c r="A112">
        <v>351.25</v>
      </c>
      <c r="B112">
        <v>7.5</v>
      </c>
      <c r="C112">
        <v>14.089</v>
      </c>
      <c r="D112">
        <v>7.0976999999999998E-2</v>
      </c>
      <c r="E112">
        <v>28.332000000000001</v>
      </c>
      <c r="F112">
        <v>31.100999999999999</v>
      </c>
      <c r="G112">
        <v>126.57</v>
      </c>
      <c r="H112">
        <v>40.661000000000001</v>
      </c>
      <c r="I112">
        <v>51.488999999999997</v>
      </c>
      <c r="J112">
        <v>252.64</v>
      </c>
      <c r="K112">
        <v>1.4651000000000001</v>
      </c>
      <c r="L112">
        <v>1.4919999999999999E-5</v>
      </c>
      <c r="M112">
        <v>1.6820999999999999E-2</v>
      </c>
      <c r="N112" t="s">
        <v>238</v>
      </c>
    </row>
    <row r="113" spans="1:14">
      <c r="A113">
        <v>351.25</v>
      </c>
      <c r="B113">
        <v>8</v>
      </c>
      <c r="C113">
        <v>15.085000000000001</v>
      </c>
      <c r="D113">
        <v>6.6292000000000004E-2</v>
      </c>
      <c r="E113">
        <v>28.305</v>
      </c>
      <c r="F113">
        <v>31.064</v>
      </c>
      <c r="G113">
        <v>125.96</v>
      </c>
      <c r="H113">
        <v>40.783000000000001</v>
      </c>
      <c r="I113">
        <v>51.805999999999997</v>
      </c>
      <c r="J113">
        <v>252.07</v>
      </c>
      <c r="K113">
        <v>1.4635</v>
      </c>
      <c r="L113">
        <v>1.4926000000000001E-5</v>
      </c>
      <c r="M113">
        <v>1.6841999999999999E-2</v>
      </c>
      <c r="N113" t="s">
        <v>238</v>
      </c>
    </row>
    <row r="114" spans="1:14">
      <c r="A114">
        <v>351.25</v>
      </c>
      <c r="B114">
        <v>8.5</v>
      </c>
      <c r="C114">
        <v>16.088000000000001</v>
      </c>
      <c r="D114">
        <v>6.2156999999999997E-2</v>
      </c>
      <c r="E114">
        <v>28.277000000000001</v>
      </c>
      <c r="F114">
        <v>31.026</v>
      </c>
      <c r="G114">
        <v>125.37</v>
      </c>
      <c r="H114">
        <v>40.905000000000001</v>
      </c>
      <c r="I114">
        <v>52.128</v>
      </c>
      <c r="J114">
        <v>251.49</v>
      </c>
      <c r="K114">
        <v>1.462</v>
      </c>
      <c r="L114">
        <v>1.4932E-5</v>
      </c>
      <c r="M114">
        <v>1.6864000000000001E-2</v>
      </c>
      <c r="N114" t="s">
        <v>238</v>
      </c>
    </row>
    <row r="115" spans="1:14">
      <c r="A115">
        <v>351.25</v>
      </c>
      <c r="B115">
        <v>9</v>
      </c>
      <c r="C115">
        <v>17.100000000000001</v>
      </c>
      <c r="D115">
        <v>5.8479999999999997E-2</v>
      </c>
      <c r="E115">
        <v>28.248999999999999</v>
      </c>
      <c r="F115">
        <v>30.986999999999998</v>
      </c>
      <c r="G115">
        <v>124.82</v>
      </c>
      <c r="H115">
        <v>41.027999999999999</v>
      </c>
      <c r="I115">
        <v>52.456000000000003</v>
      </c>
      <c r="J115">
        <v>250.91</v>
      </c>
      <c r="K115">
        <v>1.4604999999999999</v>
      </c>
      <c r="L115">
        <v>1.4939E-5</v>
      </c>
      <c r="M115">
        <v>1.6886999999999999E-2</v>
      </c>
      <c r="N115" t="s">
        <v>238</v>
      </c>
    </row>
    <row r="116" spans="1:14">
      <c r="A116">
        <v>351.25</v>
      </c>
      <c r="B116">
        <v>9.5</v>
      </c>
      <c r="C116">
        <v>18.119</v>
      </c>
      <c r="D116">
        <v>5.5190000000000003E-2</v>
      </c>
      <c r="E116">
        <v>28.221</v>
      </c>
      <c r="F116">
        <v>30.949000000000002</v>
      </c>
      <c r="G116">
        <v>124.29</v>
      </c>
      <c r="H116">
        <v>41.151000000000003</v>
      </c>
      <c r="I116">
        <v>52.789000000000001</v>
      </c>
      <c r="J116">
        <v>250.33</v>
      </c>
      <c r="K116">
        <v>1.4589000000000001</v>
      </c>
      <c r="L116">
        <v>1.4946000000000001E-5</v>
      </c>
      <c r="M116">
        <v>1.6913000000000001E-2</v>
      </c>
      <c r="N116" t="s">
        <v>238</v>
      </c>
    </row>
    <row r="117" spans="1:14">
      <c r="A117">
        <v>351.25</v>
      </c>
      <c r="B117">
        <v>10</v>
      </c>
      <c r="C117">
        <v>19.146999999999998</v>
      </c>
      <c r="D117">
        <v>5.2227999999999997E-2</v>
      </c>
      <c r="E117">
        <v>28.193000000000001</v>
      </c>
      <c r="F117">
        <v>30.91</v>
      </c>
      <c r="G117">
        <v>123.78</v>
      </c>
      <c r="H117">
        <v>41.276000000000003</v>
      </c>
      <c r="I117">
        <v>53.125999999999998</v>
      </c>
      <c r="J117">
        <v>249.74</v>
      </c>
      <c r="K117">
        <v>1.4574</v>
      </c>
      <c r="L117">
        <v>1.4953000000000001E-5</v>
      </c>
      <c r="M117">
        <v>1.6938999999999999E-2</v>
      </c>
      <c r="N117" t="s">
        <v>238</v>
      </c>
    </row>
    <row r="118" spans="1:14">
      <c r="A118">
        <v>386.38</v>
      </c>
      <c r="B118">
        <v>1</v>
      </c>
      <c r="C118">
        <v>1.6272</v>
      </c>
      <c r="D118">
        <v>0.61456</v>
      </c>
      <c r="E118">
        <v>30.106000000000002</v>
      </c>
      <c r="F118">
        <v>33.302999999999997</v>
      </c>
      <c r="G118">
        <v>148.99</v>
      </c>
      <c r="H118">
        <v>42.021000000000001</v>
      </c>
      <c r="I118">
        <v>50.546999999999997</v>
      </c>
      <c r="J118">
        <v>271.24</v>
      </c>
      <c r="K118">
        <v>1.1063000000000001</v>
      </c>
      <c r="L118">
        <v>1.6297999999999999E-5</v>
      </c>
      <c r="M118">
        <v>2.0060999999999999E-2</v>
      </c>
      <c r="N118" t="s">
        <v>238</v>
      </c>
    </row>
    <row r="119" spans="1:14">
      <c r="A119">
        <v>386.38</v>
      </c>
      <c r="B119">
        <v>1.5</v>
      </c>
      <c r="C119">
        <v>2.4466000000000001</v>
      </c>
      <c r="D119">
        <v>0.40872000000000003</v>
      </c>
      <c r="E119">
        <v>30.085000000000001</v>
      </c>
      <c r="F119">
        <v>33.274999999999999</v>
      </c>
      <c r="G119">
        <v>145.57</v>
      </c>
      <c r="H119">
        <v>42.088999999999999</v>
      </c>
      <c r="I119">
        <v>50.722000000000001</v>
      </c>
      <c r="J119">
        <v>270.83999999999997</v>
      </c>
      <c r="K119">
        <v>1.1053999999999999</v>
      </c>
      <c r="L119">
        <v>1.6303E-5</v>
      </c>
      <c r="M119">
        <v>2.0060000000000001E-2</v>
      </c>
      <c r="N119" t="s">
        <v>238</v>
      </c>
    </row>
    <row r="120" spans="1:14">
      <c r="A120">
        <v>386.38</v>
      </c>
      <c r="B120">
        <v>2</v>
      </c>
      <c r="C120">
        <v>3.2700999999999998</v>
      </c>
      <c r="D120">
        <v>0.30580000000000002</v>
      </c>
      <c r="E120">
        <v>30.065000000000001</v>
      </c>
      <c r="F120">
        <v>33.247</v>
      </c>
      <c r="G120">
        <v>143.12</v>
      </c>
      <c r="H120">
        <v>42.155999999999999</v>
      </c>
      <c r="I120">
        <v>50.899000000000001</v>
      </c>
      <c r="J120">
        <v>270.43</v>
      </c>
      <c r="K120">
        <v>1.1045</v>
      </c>
      <c r="L120">
        <v>1.6308E-5</v>
      </c>
      <c r="M120">
        <v>2.0060000000000001E-2</v>
      </c>
      <c r="N120" t="s">
        <v>238</v>
      </c>
    </row>
    <row r="121" spans="1:14">
      <c r="A121">
        <v>386.38</v>
      </c>
      <c r="B121">
        <v>2.5</v>
      </c>
      <c r="C121">
        <v>4.0975999999999999</v>
      </c>
      <c r="D121">
        <v>0.24404999999999999</v>
      </c>
      <c r="E121">
        <v>30.045000000000002</v>
      </c>
      <c r="F121">
        <v>33.219000000000001</v>
      </c>
      <c r="G121">
        <v>141.22</v>
      </c>
      <c r="H121">
        <v>42.223999999999997</v>
      </c>
      <c r="I121">
        <v>51.076999999999998</v>
      </c>
      <c r="J121">
        <v>270.02999999999997</v>
      </c>
      <c r="K121">
        <v>1.1035999999999999</v>
      </c>
      <c r="L121">
        <v>1.6313000000000001E-5</v>
      </c>
      <c r="M121">
        <v>2.0060000000000001E-2</v>
      </c>
      <c r="N121" t="s">
        <v>238</v>
      </c>
    </row>
    <row r="122" spans="1:14">
      <c r="A122">
        <v>386.38</v>
      </c>
      <c r="B122">
        <v>3</v>
      </c>
      <c r="C122">
        <v>4.9291</v>
      </c>
      <c r="D122">
        <v>0.20288</v>
      </c>
      <c r="E122">
        <v>30.024000000000001</v>
      </c>
      <c r="F122">
        <v>33.19</v>
      </c>
      <c r="G122">
        <v>139.65</v>
      </c>
      <c r="H122">
        <v>42.292000000000002</v>
      </c>
      <c r="I122">
        <v>51.256999999999998</v>
      </c>
      <c r="J122">
        <v>269.62</v>
      </c>
      <c r="K122">
        <v>1.1027</v>
      </c>
      <c r="L122">
        <v>1.6317999999999999E-5</v>
      </c>
      <c r="M122">
        <v>2.0062E-2</v>
      </c>
      <c r="N122" t="s">
        <v>238</v>
      </c>
    </row>
    <row r="123" spans="1:14">
      <c r="A123">
        <v>386.38</v>
      </c>
      <c r="B123">
        <v>3.5</v>
      </c>
      <c r="C123">
        <v>5.7647000000000004</v>
      </c>
      <c r="D123">
        <v>0.17347000000000001</v>
      </c>
      <c r="E123">
        <v>30.004000000000001</v>
      </c>
      <c r="F123">
        <v>33.161999999999999</v>
      </c>
      <c r="G123">
        <v>138.31</v>
      </c>
      <c r="H123">
        <v>42.36</v>
      </c>
      <c r="I123">
        <v>51.438000000000002</v>
      </c>
      <c r="J123">
        <v>269.22000000000003</v>
      </c>
      <c r="K123">
        <v>1.1017999999999999</v>
      </c>
      <c r="L123">
        <v>1.6324000000000002E-5</v>
      </c>
      <c r="M123">
        <v>2.0063999999999999E-2</v>
      </c>
      <c r="N123" t="s">
        <v>238</v>
      </c>
    </row>
    <row r="124" spans="1:14">
      <c r="A124">
        <v>386.38</v>
      </c>
      <c r="B124">
        <v>4</v>
      </c>
      <c r="C124">
        <v>6.6044999999999998</v>
      </c>
      <c r="D124">
        <v>0.15140999999999999</v>
      </c>
      <c r="E124">
        <v>29.983000000000001</v>
      </c>
      <c r="F124">
        <v>33.134</v>
      </c>
      <c r="G124">
        <v>137.15</v>
      </c>
      <c r="H124">
        <v>42.429000000000002</v>
      </c>
      <c r="I124">
        <v>51.621000000000002</v>
      </c>
      <c r="J124">
        <v>268.81</v>
      </c>
      <c r="K124">
        <v>1.1009</v>
      </c>
      <c r="L124">
        <v>1.6330000000000001E-5</v>
      </c>
      <c r="M124">
        <v>2.0067000000000002E-2</v>
      </c>
      <c r="N124" t="s">
        <v>238</v>
      </c>
    </row>
    <row r="125" spans="1:14">
      <c r="A125">
        <v>386.38</v>
      </c>
      <c r="B125">
        <v>4.5</v>
      </c>
      <c r="C125">
        <v>7.4484000000000004</v>
      </c>
      <c r="D125">
        <v>0.13425999999999999</v>
      </c>
      <c r="E125">
        <v>29.962</v>
      </c>
      <c r="F125">
        <v>33.104999999999997</v>
      </c>
      <c r="G125">
        <v>136.11000000000001</v>
      </c>
      <c r="H125">
        <v>42.497999999999998</v>
      </c>
      <c r="I125">
        <v>51.805999999999997</v>
      </c>
      <c r="J125">
        <v>268.41000000000003</v>
      </c>
      <c r="K125">
        <v>1.1000000000000001</v>
      </c>
      <c r="L125">
        <v>1.6334999999999999E-5</v>
      </c>
      <c r="M125">
        <v>2.0070000000000001E-2</v>
      </c>
      <c r="N125" t="s">
        <v>238</v>
      </c>
    </row>
    <row r="126" spans="1:14">
      <c r="A126">
        <v>386.38</v>
      </c>
      <c r="B126">
        <v>5</v>
      </c>
      <c r="C126">
        <v>8.2965999999999998</v>
      </c>
      <c r="D126">
        <v>0.12053</v>
      </c>
      <c r="E126">
        <v>29.940999999999999</v>
      </c>
      <c r="F126">
        <v>33.076999999999998</v>
      </c>
      <c r="G126">
        <v>135.18</v>
      </c>
      <c r="H126">
        <v>42.567</v>
      </c>
      <c r="I126">
        <v>51.993000000000002</v>
      </c>
      <c r="J126">
        <v>268</v>
      </c>
      <c r="K126">
        <v>1.0991</v>
      </c>
      <c r="L126">
        <v>1.6341000000000002E-5</v>
      </c>
      <c r="M126">
        <v>2.0074999999999999E-2</v>
      </c>
      <c r="N126" t="s">
        <v>238</v>
      </c>
    </row>
    <row r="127" spans="1:14">
      <c r="A127">
        <v>386.38</v>
      </c>
      <c r="B127">
        <v>5.5</v>
      </c>
      <c r="C127">
        <v>9.1491000000000007</v>
      </c>
      <c r="D127">
        <v>0.10929999999999999</v>
      </c>
      <c r="E127">
        <v>29.920999999999999</v>
      </c>
      <c r="F127">
        <v>33.048000000000002</v>
      </c>
      <c r="G127">
        <v>134.34</v>
      </c>
      <c r="H127">
        <v>42.636000000000003</v>
      </c>
      <c r="I127">
        <v>52.180999999999997</v>
      </c>
      <c r="J127">
        <v>267.58999999999997</v>
      </c>
      <c r="K127">
        <v>1.0982000000000001</v>
      </c>
      <c r="L127">
        <v>1.6347000000000001E-5</v>
      </c>
      <c r="M127">
        <v>2.0080000000000001E-2</v>
      </c>
      <c r="N127" t="s">
        <v>238</v>
      </c>
    </row>
    <row r="128" spans="1:14">
      <c r="A128">
        <v>386.38</v>
      </c>
      <c r="B128">
        <v>6</v>
      </c>
      <c r="C128">
        <v>10.006</v>
      </c>
      <c r="D128">
        <v>9.9942000000000003E-2</v>
      </c>
      <c r="E128">
        <v>29.9</v>
      </c>
      <c r="F128">
        <v>33.018999999999998</v>
      </c>
      <c r="G128">
        <v>133.56</v>
      </c>
      <c r="H128">
        <v>42.704999999999998</v>
      </c>
      <c r="I128">
        <v>52.371000000000002</v>
      </c>
      <c r="J128">
        <v>267.18</v>
      </c>
      <c r="K128">
        <v>1.0972999999999999</v>
      </c>
      <c r="L128">
        <v>1.6354E-5</v>
      </c>
      <c r="M128">
        <v>2.0086E-2</v>
      </c>
      <c r="N128" t="s">
        <v>238</v>
      </c>
    </row>
    <row r="129" spans="1:14">
      <c r="A129">
        <v>386.38</v>
      </c>
      <c r="B129">
        <v>6.5</v>
      </c>
      <c r="C129">
        <v>10.867000000000001</v>
      </c>
      <c r="D129">
        <v>9.2022000000000007E-2</v>
      </c>
      <c r="E129">
        <v>29.879000000000001</v>
      </c>
      <c r="F129">
        <v>32.991</v>
      </c>
      <c r="G129">
        <v>132.84</v>
      </c>
      <c r="H129">
        <v>42.774999999999999</v>
      </c>
      <c r="I129">
        <v>52.563000000000002</v>
      </c>
      <c r="J129">
        <v>266.77</v>
      </c>
      <c r="K129">
        <v>1.0963000000000001</v>
      </c>
      <c r="L129">
        <v>1.6359999999999999E-5</v>
      </c>
      <c r="M129">
        <v>2.0093E-2</v>
      </c>
      <c r="N129" t="s">
        <v>238</v>
      </c>
    </row>
    <row r="130" spans="1:14">
      <c r="A130">
        <v>386.38</v>
      </c>
      <c r="B130">
        <v>7</v>
      </c>
      <c r="C130">
        <v>11.731999999999999</v>
      </c>
      <c r="D130">
        <v>8.5233000000000003E-2</v>
      </c>
      <c r="E130">
        <v>29.858000000000001</v>
      </c>
      <c r="F130">
        <v>32.962000000000003</v>
      </c>
      <c r="G130">
        <v>132.16999999999999</v>
      </c>
      <c r="H130">
        <v>42.844999999999999</v>
      </c>
      <c r="I130">
        <v>52.756999999999998</v>
      </c>
      <c r="J130">
        <v>266.36</v>
      </c>
      <c r="K130">
        <v>1.0953999999999999</v>
      </c>
      <c r="L130">
        <v>1.6367000000000001E-5</v>
      </c>
      <c r="M130">
        <v>2.0101000000000001E-2</v>
      </c>
      <c r="N130" t="s">
        <v>238</v>
      </c>
    </row>
    <row r="131" spans="1:14">
      <c r="A131">
        <v>386.38</v>
      </c>
      <c r="B131">
        <v>7.5</v>
      </c>
      <c r="C131">
        <v>12.602</v>
      </c>
      <c r="D131">
        <v>7.9349000000000003E-2</v>
      </c>
      <c r="E131">
        <v>29.837</v>
      </c>
      <c r="F131">
        <v>32.933</v>
      </c>
      <c r="G131">
        <v>131.54</v>
      </c>
      <c r="H131">
        <v>42.914999999999999</v>
      </c>
      <c r="I131">
        <v>52.951999999999998</v>
      </c>
      <c r="J131">
        <v>265.95</v>
      </c>
      <c r="K131">
        <v>1.0945</v>
      </c>
      <c r="L131">
        <v>1.6373000000000001E-5</v>
      </c>
      <c r="M131">
        <v>2.0109999999999999E-2</v>
      </c>
      <c r="N131" t="s">
        <v>238</v>
      </c>
    </row>
    <row r="132" spans="1:14">
      <c r="A132">
        <v>386.38</v>
      </c>
      <c r="B132">
        <v>8</v>
      </c>
      <c r="C132">
        <v>13.477</v>
      </c>
      <c r="D132">
        <v>7.4200000000000002E-2</v>
      </c>
      <c r="E132">
        <v>29.815999999999999</v>
      </c>
      <c r="F132">
        <v>32.904000000000003</v>
      </c>
      <c r="G132">
        <v>130.94999999999999</v>
      </c>
      <c r="H132">
        <v>42.984999999999999</v>
      </c>
      <c r="I132">
        <v>53.15</v>
      </c>
      <c r="J132">
        <v>265.54000000000002</v>
      </c>
      <c r="K132">
        <v>1.0935999999999999</v>
      </c>
      <c r="L132">
        <v>1.6379999999999999E-5</v>
      </c>
      <c r="M132">
        <v>2.0119000000000001E-2</v>
      </c>
      <c r="N132" t="s">
        <v>238</v>
      </c>
    </row>
    <row r="133" spans="1:14">
      <c r="A133">
        <v>386.38</v>
      </c>
      <c r="B133">
        <v>8.5</v>
      </c>
      <c r="C133">
        <v>14.356</v>
      </c>
      <c r="D133">
        <v>6.9656999999999997E-2</v>
      </c>
      <c r="E133">
        <v>29.794</v>
      </c>
      <c r="F133">
        <v>32.875</v>
      </c>
      <c r="G133">
        <v>130.38999999999999</v>
      </c>
      <c r="H133">
        <v>43.055999999999997</v>
      </c>
      <c r="I133">
        <v>53.348999999999997</v>
      </c>
      <c r="J133">
        <v>265.13</v>
      </c>
      <c r="K133">
        <v>1.0927</v>
      </c>
      <c r="L133">
        <v>1.6387000000000001E-5</v>
      </c>
      <c r="M133">
        <v>2.0129999999999999E-2</v>
      </c>
      <c r="N133" t="s">
        <v>238</v>
      </c>
    </row>
    <row r="134" spans="1:14">
      <c r="A134">
        <v>386.38</v>
      </c>
      <c r="B134">
        <v>9</v>
      </c>
      <c r="C134">
        <v>15.24</v>
      </c>
      <c r="D134">
        <v>6.5617999999999996E-2</v>
      </c>
      <c r="E134">
        <v>29.773</v>
      </c>
      <c r="F134">
        <v>32.845999999999997</v>
      </c>
      <c r="G134">
        <v>129.86000000000001</v>
      </c>
      <c r="H134">
        <v>43.127000000000002</v>
      </c>
      <c r="I134">
        <v>53.551000000000002</v>
      </c>
      <c r="J134">
        <v>264.72000000000003</v>
      </c>
      <c r="K134">
        <v>1.0916999999999999</v>
      </c>
      <c r="L134">
        <v>1.6393999999999999E-5</v>
      </c>
      <c r="M134">
        <v>2.0140999999999999E-2</v>
      </c>
      <c r="N134" t="s">
        <v>238</v>
      </c>
    </row>
    <row r="135" spans="1:14">
      <c r="A135">
        <v>386.38</v>
      </c>
      <c r="B135">
        <v>9.5</v>
      </c>
      <c r="C135">
        <v>16.128</v>
      </c>
      <c r="D135">
        <v>6.2003999999999997E-2</v>
      </c>
      <c r="E135">
        <v>29.751999999999999</v>
      </c>
      <c r="F135">
        <v>32.816000000000003</v>
      </c>
      <c r="G135">
        <v>129.35</v>
      </c>
      <c r="H135">
        <v>43.198</v>
      </c>
      <c r="I135">
        <v>53.753999999999998</v>
      </c>
      <c r="J135">
        <v>264.31</v>
      </c>
      <c r="K135">
        <v>1.0908</v>
      </c>
      <c r="L135">
        <v>1.6402E-5</v>
      </c>
      <c r="M135">
        <v>2.0153000000000001E-2</v>
      </c>
      <c r="N135" t="s">
        <v>238</v>
      </c>
    </row>
    <row r="136" spans="1:14">
      <c r="A136">
        <v>386.38</v>
      </c>
      <c r="B136">
        <v>10</v>
      </c>
      <c r="C136">
        <v>17.021000000000001</v>
      </c>
      <c r="D136">
        <v>5.8750999999999998E-2</v>
      </c>
      <c r="E136">
        <v>29.73</v>
      </c>
      <c r="F136">
        <v>32.786999999999999</v>
      </c>
      <c r="G136">
        <v>128.87</v>
      </c>
      <c r="H136">
        <v>43.268999999999998</v>
      </c>
      <c r="I136">
        <v>53.959000000000003</v>
      </c>
      <c r="J136">
        <v>263.89</v>
      </c>
      <c r="K136">
        <v>1.0899000000000001</v>
      </c>
      <c r="L136">
        <v>1.6409000000000002E-5</v>
      </c>
      <c r="M136">
        <v>2.0166E-2</v>
      </c>
      <c r="N136" t="s">
        <v>238</v>
      </c>
    </row>
    <row r="137" spans="1:14">
      <c r="A137">
        <v>421.51</v>
      </c>
      <c r="B137">
        <v>1</v>
      </c>
      <c r="C137">
        <v>1.4896</v>
      </c>
      <c r="D137">
        <v>0.67132000000000003</v>
      </c>
      <c r="E137">
        <v>31.635999999999999</v>
      </c>
      <c r="F137">
        <v>35.128</v>
      </c>
      <c r="G137">
        <v>153.51</v>
      </c>
      <c r="H137">
        <v>44.924999999999997</v>
      </c>
      <c r="I137">
        <v>53.398000000000003</v>
      </c>
      <c r="J137">
        <v>281.99</v>
      </c>
      <c r="K137">
        <v>0.85363</v>
      </c>
      <c r="L137">
        <v>1.7694E-5</v>
      </c>
      <c r="M137">
        <v>2.3961E-2</v>
      </c>
      <c r="N137" t="s">
        <v>238</v>
      </c>
    </row>
    <row r="138" spans="1:14">
      <c r="A138">
        <v>421.51</v>
      </c>
      <c r="B138">
        <v>1.5</v>
      </c>
      <c r="C138">
        <v>2.2383000000000002</v>
      </c>
      <c r="D138">
        <v>0.44677</v>
      </c>
      <c r="E138">
        <v>31.619</v>
      </c>
      <c r="F138">
        <v>35.106000000000002</v>
      </c>
      <c r="G138">
        <v>150.1</v>
      </c>
      <c r="H138">
        <v>44.969000000000001</v>
      </c>
      <c r="I138">
        <v>53.523000000000003</v>
      </c>
      <c r="J138">
        <v>281.69</v>
      </c>
      <c r="K138">
        <v>0.85296000000000005</v>
      </c>
      <c r="L138">
        <v>1.77E-5</v>
      </c>
      <c r="M138">
        <v>2.3955000000000001E-2</v>
      </c>
      <c r="N138" t="s">
        <v>238</v>
      </c>
    </row>
    <row r="139" spans="1:14">
      <c r="A139">
        <v>421.51</v>
      </c>
      <c r="B139">
        <v>2</v>
      </c>
      <c r="C139">
        <v>2.9895999999999998</v>
      </c>
      <c r="D139">
        <v>0.33449000000000001</v>
      </c>
      <c r="E139">
        <v>31.602</v>
      </c>
      <c r="F139">
        <v>35.082999999999998</v>
      </c>
      <c r="G139">
        <v>147.66999999999999</v>
      </c>
      <c r="H139">
        <v>45.012999999999998</v>
      </c>
      <c r="I139">
        <v>53.649000000000001</v>
      </c>
      <c r="J139">
        <v>281.39</v>
      </c>
      <c r="K139">
        <v>0.85228999999999999</v>
      </c>
      <c r="L139">
        <v>1.7706E-5</v>
      </c>
      <c r="M139">
        <v>2.3951E-2</v>
      </c>
      <c r="N139" t="s">
        <v>238</v>
      </c>
    </row>
    <row r="140" spans="1:14">
      <c r="A140">
        <v>421.51</v>
      </c>
      <c r="B140">
        <v>2.5</v>
      </c>
      <c r="C140">
        <v>3.7435999999999998</v>
      </c>
      <c r="D140">
        <v>0.26712000000000002</v>
      </c>
      <c r="E140">
        <v>31.585999999999999</v>
      </c>
      <c r="F140">
        <v>35.06</v>
      </c>
      <c r="G140">
        <v>145.77000000000001</v>
      </c>
      <c r="H140">
        <v>45.057000000000002</v>
      </c>
      <c r="I140">
        <v>53.774999999999999</v>
      </c>
      <c r="J140">
        <v>281.08999999999997</v>
      </c>
      <c r="K140">
        <v>0.85160999999999998</v>
      </c>
      <c r="L140">
        <v>1.7711999999999999E-5</v>
      </c>
      <c r="M140">
        <v>2.3947E-2</v>
      </c>
      <c r="N140" t="s">
        <v>238</v>
      </c>
    </row>
    <row r="141" spans="1:14">
      <c r="A141">
        <v>421.51</v>
      </c>
      <c r="B141">
        <v>3</v>
      </c>
      <c r="C141">
        <v>4.5002000000000004</v>
      </c>
      <c r="D141">
        <v>0.22220999999999999</v>
      </c>
      <c r="E141">
        <v>31.568999999999999</v>
      </c>
      <c r="F141">
        <v>35.036999999999999</v>
      </c>
      <c r="G141">
        <v>144.22</v>
      </c>
      <c r="H141">
        <v>45.100999999999999</v>
      </c>
      <c r="I141">
        <v>53.902000000000001</v>
      </c>
      <c r="J141">
        <v>280.79000000000002</v>
      </c>
      <c r="K141">
        <v>0.85094000000000003</v>
      </c>
      <c r="L141">
        <v>1.7717999999999999E-5</v>
      </c>
      <c r="M141">
        <v>2.3942999999999999E-2</v>
      </c>
      <c r="N141" t="s">
        <v>238</v>
      </c>
    </row>
    <row r="142" spans="1:14">
      <c r="A142">
        <v>421.51</v>
      </c>
      <c r="B142">
        <v>3.5</v>
      </c>
      <c r="C142">
        <v>5.2595000000000001</v>
      </c>
      <c r="D142">
        <v>0.19012999999999999</v>
      </c>
      <c r="E142">
        <v>31.552</v>
      </c>
      <c r="F142">
        <v>35.014000000000003</v>
      </c>
      <c r="G142">
        <v>142.9</v>
      </c>
      <c r="H142">
        <v>45.145000000000003</v>
      </c>
      <c r="I142">
        <v>54.03</v>
      </c>
      <c r="J142">
        <v>280.48</v>
      </c>
      <c r="K142">
        <v>0.85026000000000002</v>
      </c>
      <c r="L142">
        <v>1.7723999999999998E-5</v>
      </c>
      <c r="M142">
        <v>2.3939999999999999E-2</v>
      </c>
      <c r="N142" t="s">
        <v>238</v>
      </c>
    </row>
    <row r="143" spans="1:14">
      <c r="A143">
        <v>421.51</v>
      </c>
      <c r="B143">
        <v>4</v>
      </c>
      <c r="C143">
        <v>6.0214999999999996</v>
      </c>
      <c r="D143">
        <v>0.16607</v>
      </c>
      <c r="E143">
        <v>31.535</v>
      </c>
      <c r="F143">
        <v>34.991</v>
      </c>
      <c r="G143">
        <v>141.75</v>
      </c>
      <c r="H143">
        <v>45.19</v>
      </c>
      <c r="I143">
        <v>54.158000000000001</v>
      </c>
      <c r="J143">
        <v>280.18</v>
      </c>
      <c r="K143">
        <v>0.84958</v>
      </c>
      <c r="L143">
        <v>1.7731E-5</v>
      </c>
      <c r="M143">
        <v>2.3937E-2</v>
      </c>
      <c r="N143" t="s">
        <v>238</v>
      </c>
    </row>
    <row r="144" spans="1:14">
      <c r="A144">
        <v>421.51</v>
      </c>
      <c r="B144">
        <v>4.5</v>
      </c>
      <c r="C144">
        <v>6.7861000000000002</v>
      </c>
      <c r="D144">
        <v>0.14735999999999999</v>
      </c>
      <c r="E144">
        <v>31.518000000000001</v>
      </c>
      <c r="F144">
        <v>34.968000000000004</v>
      </c>
      <c r="G144">
        <v>140.72999999999999</v>
      </c>
      <c r="H144">
        <v>45.234000000000002</v>
      </c>
      <c r="I144">
        <v>54.287999999999997</v>
      </c>
      <c r="J144">
        <v>279.88</v>
      </c>
      <c r="K144">
        <v>0.84889999999999999</v>
      </c>
      <c r="L144">
        <v>1.7737E-5</v>
      </c>
      <c r="M144">
        <v>2.3935000000000001E-2</v>
      </c>
      <c r="N144" t="s">
        <v>238</v>
      </c>
    </row>
    <row r="145" spans="1:14">
      <c r="A145">
        <v>421.51</v>
      </c>
      <c r="B145">
        <v>5</v>
      </c>
      <c r="C145">
        <v>7.5534999999999997</v>
      </c>
      <c r="D145">
        <v>0.13239000000000001</v>
      </c>
      <c r="E145">
        <v>31.501000000000001</v>
      </c>
      <c r="F145">
        <v>34.945</v>
      </c>
      <c r="G145">
        <v>139.81</v>
      </c>
      <c r="H145">
        <v>45.279000000000003</v>
      </c>
      <c r="I145">
        <v>54.417999999999999</v>
      </c>
      <c r="J145">
        <v>279.58</v>
      </c>
      <c r="K145">
        <v>0.84821999999999997</v>
      </c>
      <c r="L145">
        <v>1.7744000000000002E-5</v>
      </c>
      <c r="M145">
        <v>2.3934E-2</v>
      </c>
      <c r="N145" t="s">
        <v>238</v>
      </c>
    </row>
    <row r="146" spans="1:14">
      <c r="A146">
        <v>421.51</v>
      </c>
      <c r="B146">
        <v>5.5</v>
      </c>
      <c r="C146">
        <v>8.3237000000000005</v>
      </c>
      <c r="D146">
        <v>0.12014</v>
      </c>
      <c r="E146">
        <v>31.484000000000002</v>
      </c>
      <c r="F146">
        <v>34.921999999999997</v>
      </c>
      <c r="G146">
        <v>138.97999999999999</v>
      </c>
      <c r="H146">
        <v>45.323</v>
      </c>
      <c r="I146">
        <v>54.548999999999999</v>
      </c>
      <c r="J146">
        <v>279.27999999999997</v>
      </c>
      <c r="K146">
        <v>0.84753999999999996</v>
      </c>
      <c r="L146">
        <v>1.7750000000000001E-5</v>
      </c>
      <c r="M146">
        <v>2.3932999999999999E-2</v>
      </c>
      <c r="N146" t="s">
        <v>238</v>
      </c>
    </row>
    <row r="147" spans="1:14">
      <c r="A147">
        <v>421.51</v>
      </c>
      <c r="B147">
        <v>6</v>
      </c>
      <c r="C147">
        <v>9.0966000000000005</v>
      </c>
      <c r="D147">
        <v>0.10993</v>
      </c>
      <c r="E147">
        <v>31.466999999999999</v>
      </c>
      <c r="F147">
        <v>34.899000000000001</v>
      </c>
      <c r="G147">
        <v>138.21</v>
      </c>
      <c r="H147">
        <v>45.368000000000002</v>
      </c>
      <c r="I147">
        <v>54.680999999999997</v>
      </c>
      <c r="J147">
        <v>278.98</v>
      </c>
      <c r="K147">
        <v>0.84684999999999999</v>
      </c>
      <c r="L147">
        <v>1.7757E-5</v>
      </c>
      <c r="M147">
        <v>2.3931999999999998E-2</v>
      </c>
      <c r="N147" t="s">
        <v>238</v>
      </c>
    </row>
    <row r="148" spans="1:14">
      <c r="A148">
        <v>421.51</v>
      </c>
      <c r="B148">
        <v>6.5</v>
      </c>
      <c r="C148">
        <v>9.8722999999999992</v>
      </c>
      <c r="D148">
        <v>0.10129000000000001</v>
      </c>
      <c r="E148">
        <v>31.45</v>
      </c>
      <c r="F148">
        <v>34.875999999999998</v>
      </c>
      <c r="G148">
        <v>137.51</v>
      </c>
      <c r="H148">
        <v>45.412999999999997</v>
      </c>
      <c r="I148">
        <v>54.813000000000002</v>
      </c>
      <c r="J148">
        <v>278.68</v>
      </c>
      <c r="K148">
        <v>0.84616000000000002</v>
      </c>
      <c r="L148">
        <v>1.7764000000000001E-5</v>
      </c>
      <c r="M148">
        <v>2.3931999999999998E-2</v>
      </c>
      <c r="N148" t="s">
        <v>238</v>
      </c>
    </row>
    <row r="149" spans="1:14">
      <c r="A149">
        <v>421.51</v>
      </c>
      <c r="B149">
        <v>7</v>
      </c>
      <c r="C149">
        <v>10.651</v>
      </c>
      <c r="D149">
        <v>9.3889E-2</v>
      </c>
      <c r="E149">
        <v>31.433</v>
      </c>
      <c r="F149">
        <v>34.851999999999997</v>
      </c>
      <c r="G149">
        <v>136.85</v>
      </c>
      <c r="H149">
        <v>45.457000000000001</v>
      </c>
      <c r="I149">
        <v>54.947000000000003</v>
      </c>
      <c r="J149">
        <v>278.37</v>
      </c>
      <c r="K149">
        <v>0.84547000000000005</v>
      </c>
      <c r="L149">
        <v>1.7771E-5</v>
      </c>
      <c r="M149">
        <v>2.3932999999999999E-2</v>
      </c>
      <c r="N149" t="s">
        <v>238</v>
      </c>
    </row>
    <row r="150" spans="1:14">
      <c r="A150">
        <v>421.51</v>
      </c>
      <c r="B150">
        <v>7.5</v>
      </c>
      <c r="C150">
        <v>11.432</v>
      </c>
      <c r="D150">
        <v>8.7471999999999994E-2</v>
      </c>
      <c r="E150">
        <v>31.416</v>
      </c>
      <c r="F150">
        <v>34.829000000000001</v>
      </c>
      <c r="G150">
        <v>136.24</v>
      </c>
      <c r="H150">
        <v>45.502000000000002</v>
      </c>
      <c r="I150">
        <v>55.081000000000003</v>
      </c>
      <c r="J150">
        <v>278.07</v>
      </c>
      <c r="K150">
        <v>0.84477999999999998</v>
      </c>
      <c r="L150">
        <v>1.7778000000000002E-5</v>
      </c>
      <c r="M150">
        <v>2.3934E-2</v>
      </c>
      <c r="N150" t="s">
        <v>238</v>
      </c>
    </row>
    <row r="151" spans="1:14">
      <c r="A151">
        <v>421.51</v>
      </c>
      <c r="B151">
        <v>8</v>
      </c>
      <c r="C151">
        <v>12.215999999999999</v>
      </c>
      <c r="D151">
        <v>8.1856999999999999E-2</v>
      </c>
      <c r="E151">
        <v>31.399000000000001</v>
      </c>
      <c r="F151">
        <v>34.805999999999997</v>
      </c>
      <c r="G151">
        <v>135.66</v>
      </c>
      <c r="H151">
        <v>45.546999999999997</v>
      </c>
      <c r="I151">
        <v>55.216000000000001</v>
      </c>
      <c r="J151">
        <v>277.77</v>
      </c>
      <c r="K151">
        <v>0.84408000000000005</v>
      </c>
      <c r="L151">
        <v>1.7785999999999999E-5</v>
      </c>
      <c r="M151">
        <v>2.3935999999999999E-2</v>
      </c>
      <c r="N151" t="s">
        <v>238</v>
      </c>
    </row>
    <row r="152" spans="1:14">
      <c r="A152">
        <v>421.51</v>
      </c>
      <c r="B152">
        <v>8.5</v>
      </c>
      <c r="C152">
        <v>13.003</v>
      </c>
      <c r="D152">
        <v>7.6902999999999999E-2</v>
      </c>
      <c r="E152">
        <v>31.382000000000001</v>
      </c>
      <c r="F152">
        <v>34.781999999999996</v>
      </c>
      <c r="G152">
        <v>135.11000000000001</v>
      </c>
      <c r="H152">
        <v>45.591999999999999</v>
      </c>
      <c r="I152">
        <v>55.351999999999997</v>
      </c>
      <c r="J152">
        <v>277.47000000000003</v>
      </c>
      <c r="K152">
        <v>0.84338999999999997</v>
      </c>
      <c r="L152">
        <v>1.7793000000000001E-5</v>
      </c>
      <c r="M152">
        <v>2.3938000000000001E-2</v>
      </c>
      <c r="N152" t="s">
        <v>238</v>
      </c>
    </row>
    <row r="153" spans="1:14">
      <c r="A153">
        <v>421.51</v>
      </c>
      <c r="B153">
        <v>9</v>
      </c>
      <c r="C153">
        <v>13.792999999999999</v>
      </c>
      <c r="D153">
        <v>7.2498999999999994E-2</v>
      </c>
      <c r="E153">
        <v>31.364999999999998</v>
      </c>
      <c r="F153">
        <v>34.759</v>
      </c>
      <c r="G153">
        <v>134.6</v>
      </c>
      <c r="H153">
        <v>45.637999999999998</v>
      </c>
      <c r="I153">
        <v>55.488999999999997</v>
      </c>
      <c r="J153">
        <v>277.17</v>
      </c>
      <c r="K153">
        <v>0.84269000000000005</v>
      </c>
      <c r="L153">
        <v>1.7801000000000001E-5</v>
      </c>
      <c r="M153">
        <v>2.3941E-2</v>
      </c>
      <c r="N153" t="s">
        <v>238</v>
      </c>
    </row>
    <row r="154" spans="1:14">
      <c r="A154">
        <v>421.51</v>
      </c>
      <c r="B154">
        <v>9.5</v>
      </c>
      <c r="C154">
        <v>14.586</v>
      </c>
      <c r="D154">
        <v>6.8557999999999994E-2</v>
      </c>
      <c r="E154">
        <v>31.347000000000001</v>
      </c>
      <c r="F154">
        <v>34.735999999999997</v>
      </c>
      <c r="G154">
        <v>134.11000000000001</v>
      </c>
      <c r="H154">
        <v>45.683</v>
      </c>
      <c r="I154">
        <v>55.627000000000002</v>
      </c>
      <c r="J154">
        <v>276.86</v>
      </c>
      <c r="K154">
        <v>0.84197999999999995</v>
      </c>
      <c r="L154">
        <v>1.7808E-5</v>
      </c>
      <c r="M154">
        <v>2.3944E-2</v>
      </c>
      <c r="N154" t="s">
        <v>238</v>
      </c>
    </row>
    <row r="155" spans="1:14">
      <c r="A155">
        <v>421.51</v>
      </c>
      <c r="B155">
        <v>10</v>
      </c>
      <c r="C155">
        <v>15.382</v>
      </c>
      <c r="D155">
        <v>6.5012E-2</v>
      </c>
      <c r="E155">
        <v>31.33</v>
      </c>
      <c r="F155">
        <v>34.712000000000003</v>
      </c>
      <c r="G155">
        <v>133.63999999999999</v>
      </c>
      <c r="H155">
        <v>45.728000000000002</v>
      </c>
      <c r="I155">
        <v>55.765999999999998</v>
      </c>
      <c r="J155">
        <v>276.56</v>
      </c>
      <c r="K155">
        <v>0.84128000000000003</v>
      </c>
      <c r="L155">
        <v>1.7816E-5</v>
      </c>
      <c r="M155">
        <v>2.3948000000000001E-2</v>
      </c>
      <c r="N155" t="s">
        <v>238</v>
      </c>
    </row>
  </sheetData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5FE53-6424-4169-936F-3D1703BDCE97}">
  <dimension ref="A1:N214"/>
  <sheetViews>
    <sheetView workbookViewId="0"/>
  </sheetViews>
  <sheetFormatPr defaultRowHeight="15"/>
  <sheetData>
    <row r="1" spans="1:14">
      <c r="A1" t="s">
        <v>223</v>
      </c>
      <c r="B1" t="s">
        <v>224</v>
      </c>
      <c r="C1" t="s">
        <v>225</v>
      </c>
      <c r="D1" t="s">
        <v>226</v>
      </c>
      <c r="E1" t="s">
        <v>227</v>
      </c>
      <c r="F1" t="s">
        <v>228</v>
      </c>
      <c r="G1" t="s">
        <v>229</v>
      </c>
      <c r="H1" t="s">
        <v>230</v>
      </c>
      <c r="I1" t="s">
        <v>231</v>
      </c>
      <c r="J1" t="s">
        <v>232</v>
      </c>
      <c r="K1" t="s">
        <v>233</v>
      </c>
      <c r="L1" t="s">
        <v>234</v>
      </c>
      <c r="M1" t="s">
        <v>235</v>
      </c>
      <c r="N1" t="s">
        <v>236</v>
      </c>
    </row>
    <row r="2" spans="1:14">
      <c r="A2">
        <v>149.65</v>
      </c>
      <c r="B2">
        <v>1</v>
      </c>
      <c r="C2">
        <v>1595.7</v>
      </c>
      <c r="D2">
        <v>6.267E-4</v>
      </c>
      <c r="E2">
        <v>2.3967000000000001</v>
      </c>
      <c r="F2">
        <v>2.4009999999999998</v>
      </c>
      <c r="G2">
        <v>14.992000000000001</v>
      </c>
      <c r="H2">
        <v>50.622</v>
      </c>
      <c r="I2">
        <v>83.817999999999998</v>
      </c>
      <c r="J2">
        <v>1054.2</v>
      </c>
      <c r="K2">
        <v>-3.5327999999999998E-2</v>
      </c>
      <c r="L2">
        <v>7.0910999999999999E-4</v>
      </c>
      <c r="M2">
        <v>0.18601999999999999</v>
      </c>
      <c r="N2" t="s">
        <v>237</v>
      </c>
    </row>
    <row r="3" spans="1:14">
      <c r="A3">
        <v>149.65</v>
      </c>
      <c r="B3">
        <v>1.5</v>
      </c>
      <c r="C3">
        <v>1595.7</v>
      </c>
      <c r="D3">
        <v>6.2666999999999996E-4</v>
      </c>
      <c r="E3">
        <v>2.3959000000000001</v>
      </c>
      <c r="F3">
        <v>2.4024999999999999</v>
      </c>
      <c r="G3">
        <v>14.987</v>
      </c>
      <c r="H3">
        <v>50.622999999999998</v>
      </c>
      <c r="I3">
        <v>83.813999999999993</v>
      </c>
      <c r="J3">
        <v>1054.4000000000001</v>
      </c>
      <c r="K3">
        <v>-3.5333999999999997E-2</v>
      </c>
      <c r="L3">
        <v>7.094E-4</v>
      </c>
      <c r="M3">
        <v>0.18604999999999999</v>
      </c>
      <c r="N3" t="s">
        <v>237</v>
      </c>
    </row>
    <row r="4" spans="1:14">
      <c r="A4">
        <v>149.65</v>
      </c>
      <c r="B4">
        <v>2</v>
      </c>
      <c r="C4">
        <v>1595.8</v>
      </c>
      <c r="D4">
        <v>6.2664000000000003E-4</v>
      </c>
      <c r="E4">
        <v>2.3952</v>
      </c>
      <c r="F4">
        <v>2.4039999999999999</v>
      </c>
      <c r="G4">
        <v>14.981999999999999</v>
      </c>
      <c r="H4">
        <v>50.625</v>
      </c>
      <c r="I4">
        <v>83.808999999999997</v>
      </c>
      <c r="J4">
        <v>1054.5999999999999</v>
      </c>
      <c r="K4">
        <v>-3.5339000000000002E-2</v>
      </c>
      <c r="L4">
        <v>7.0969000000000002E-4</v>
      </c>
      <c r="M4">
        <v>0.18607000000000001</v>
      </c>
      <c r="N4" t="s">
        <v>237</v>
      </c>
    </row>
    <row r="5" spans="1:14">
      <c r="A5">
        <v>149.65</v>
      </c>
      <c r="B5">
        <v>2.5</v>
      </c>
      <c r="C5">
        <v>1595.9</v>
      </c>
      <c r="D5">
        <v>6.2660999999999999E-4</v>
      </c>
      <c r="E5">
        <v>2.3944999999999999</v>
      </c>
      <c r="F5">
        <v>2.4055</v>
      </c>
      <c r="G5">
        <v>14.977</v>
      </c>
      <c r="H5">
        <v>50.627000000000002</v>
      </c>
      <c r="I5">
        <v>83.805000000000007</v>
      </c>
      <c r="J5">
        <v>1054.8</v>
      </c>
      <c r="K5">
        <v>-3.5345000000000001E-2</v>
      </c>
      <c r="L5">
        <v>7.0998999999999997E-4</v>
      </c>
      <c r="M5">
        <v>0.18609999999999999</v>
      </c>
      <c r="N5" t="s">
        <v>237</v>
      </c>
    </row>
    <row r="6" spans="1:14">
      <c r="A6">
        <v>149.65</v>
      </c>
      <c r="B6">
        <v>3</v>
      </c>
      <c r="C6">
        <v>1596</v>
      </c>
      <c r="D6">
        <v>6.2657999999999995E-4</v>
      </c>
      <c r="E6">
        <v>2.3938000000000001</v>
      </c>
      <c r="F6">
        <v>2.407</v>
      </c>
      <c r="G6">
        <v>14.973000000000001</v>
      </c>
      <c r="H6">
        <v>50.628</v>
      </c>
      <c r="I6">
        <v>83.801000000000002</v>
      </c>
      <c r="J6">
        <v>1055</v>
      </c>
      <c r="K6">
        <v>-3.5349999999999999E-2</v>
      </c>
      <c r="L6">
        <v>7.1027999999999998E-4</v>
      </c>
      <c r="M6">
        <v>0.18612000000000001</v>
      </c>
      <c r="N6" t="s">
        <v>237</v>
      </c>
    </row>
    <row r="7" spans="1:14">
      <c r="A7">
        <v>149.65</v>
      </c>
      <c r="B7">
        <v>3.5</v>
      </c>
      <c r="C7">
        <v>1596</v>
      </c>
      <c r="D7">
        <v>6.2655000000000002E-4</v>
      </c>
      <c r="E7">
        <v>2.3931</v>
      </c>
      <c r="F7">
        <v>2.4083999999999999</v>
      </c>
      <c r="G7">
        <v>14.968</v>
      </c>
      <c r="H7">
        <v>50.63</v>
      </c>
      <c r="I7">
        <v>83.796999999999997</v>
      </c>
      <c r="J7">
        <v>1055.2</v>
      </c>
      <c r="K7">
        <v>-3.5354999999999998E-2</v>
      </c>
      <c r="L7">
        <v>7.1058000000000004E-4</v>
      </c>
      <c r="M7">
        <v>0.18615000000000001</v>
      </c>
      <c r="N7" t="s">
        <v>237</v>
      </c>
    </row>
    <row r="8" spans="1:14">
      <c r="A8">
        <v>149.65</v>
      </c>
      <c r="B8">
        <v>4</v>
      </c>
      <c r="C8">
        <v>1596.1</v>
      </c>
      <c r="D8">
        <v>6.2651999999999998E-4</v>
      </c>
      <c r="E8">
        <v>2.3923999999999999</v>
      </c>
      <c r="F8">
        <v>2.4098999999999999</v>
      </c>
      <c r="G8">
        <v>14.962999999999999</v>
      </c>
      <c r="H8">
        <v>50.631999999999998</v>
      </c>
      <c r="I8">
        <v>83.793000000000006</v>
      </c>
      <c r="J8">
        <v>1055.3</v>
      </c>
      <c r="K8">
        <v>-3.5360999999999997E-2</v>
      </c>
      <c r="L8">
        <v>7.1086999999999995E-4</v>
      </c>
      <c r="M8">
        <v>0.18617</v>
      </c>
      <c r="N8" t="s">
        <v>237</v>
      </c>
    </row>
    <row r="9" spans="1:14">
      <c r="A9">
        <v>149.65</v>
      </c>
      <c r="B9">
        <v>4.5</v>
      </c>
      <c r="C9">
        <v>1596.2</v>
      </c>
      <c r="D9">
        <v>6.2648999999999995E-4</v>
      </c>
      <c r="E9">
        <v>2.3917000000000002</v>
      </c>
      <c r="F9">
        <v>2.4114</v>
      </c>
      <c r="G9">
        <v>14.958</v>
      </c>
      <c r="H9">
        <v>50.633000000000003</v>
      </c>
      <c r="I9">
        <v>83.787999999999997</v>
      </c>
      <c r="J9">
        <v>1055.5</v>
      </c>
      <c r="K9">
        <v>-3.5366000000000002E-2</v>
      </c>
      <c r="L9">
        <v>7.1115999999999996E-4</v>
      </c>
      <c r="M9">
        <v>0.1862</v>
      </c>
      <c r="N9" t="s">
        <v>237</v>
      </c>
    </row>
    <row r="10" spans="1:14">
      <c r="A10">
        <v>149.65</v>
      </c>
      <c r="B10">
        <v>5</v>
      </c>
      <c r="C10">
        <v>1596.3</v>
      </c>
      <c r="D10">
        <v>6.2646000000000002E-4</v>
      </c>
      <c r="E10">
        <v>2.391</v>
      </c>
      <c r="F10">
        <v>2.4129</v>
      </c>
      <c r="G10">
        <v>14.954000000000001</v>
      </c>
      <c r="H10">
        <v>50.634999999999998</v>
      </c>
      <c r="I10">
        <v>83.784000000000006</v>
      </c>
      <c r="J10">
        <v>1055.7</v>
      </c>
      <c r="K10">
        <v>-3.5371E-2</v>
      </c>
      <c r="L10">
        <v>7.1146000000000002E-4</v>
      </c>
      <c r="M10">
        <v>0.18622</v>
      </c>
      <c r="N10" t="s">
        <v>237</v>
      </c>
    </row>
    <row r="11" spans="1:14">
      <c r="A11">
        <v>149.65</v>
      </c>
      <c r="B11">
        <v>5.5</v>
      </c>
      <c r="C11">
        <v>1596.3</v>
      </c>
      <c r="D11">
        <v>6.2642999999999998E-4</v>
      </c>
      <c r="E11">
        <v>2.3902999999999999</v>
      </c>
      <c r="F11">
        <v>2.4144000000000001</v>
      </c>
      <c r="G11">
        <v>14.949</v>
      </c>
      <c r="H11">
        <v>50.636000000000003</v>
      </c>
      <c r="I11">
        <v>83.78</v>
      </c>
      <c r="J11">
        <v>1055.9000000000001</v>
      </c>
      <c r="K11">
        <v>-3.5376999999999999E-2</v>
      </c>
      <c r="L11">
        <v>7.1175000000000003E-4</v>
      </c>
      <c r="M11">
        <v>0.18625</v>
      </c>
      <c r="N11" t="s">
        <v>237</v>
      </c>
    </row>
    <row r="12" spans="1:14">
      <c r="A12">
        <v>149.65</v>
      </c>
      <c r="B12">
        <v>6</v>
      </c>
      <c r="C12">
        <v>1596.4</v>
      </c>
      <c r="D12">
        <v>6.2640999999999999E-4</v>
      </c>
      <c r="E12">
        <v>2.3895</v>
      </c>
      <c r="F12">
        <v>2.4159000000000002</v>
      </c>
      <c r="G12">
        <v>14.944000000000001</v>
      </c>
      <c r="H12">
        <v>50.637999999999998</v>
      </c>
      <c r="I12">
        <v>83.775999999999996</v>
      </c>
      <c r="J12">
        <v>1056.0999999999999</v>
      </c>
      <c r="K12">
        <v>-3.5381999999999997E-2</v>
      </c>
      <c r="L12">
        <v>7.1204999999999999E-4</v>
      </c>
      <c r="M12">
        <v>0.18626999999999999</v>
      </c>
      <c r="N12" t="s">
        <v>237</v>
      </c>
    </row>
    <row r="13" spans="1:14">
      <c r="A13">
        <v>149.65</v>
      </c>
      <c r="B13">
        <v>6.5</v>
      </c>
      <c r="C13">
        <v>1596.5</v>
      </c>
      <c r="D13">
        <v>6.2637999999999995E-4</v>
      </c>
      <c r="E13">
        <v>2.3887999999999998</v>
      </c>
      <c r="F13">
        <v>2.4173</v>
      </c>
      <c r="G13">
        <v>14.939</v>
      </c>
      <c r="H13">
        <v>50.64</v>
      </c>
      <c r="I13">
        <v>83.772000000000006</v>
      </c>
      <c r="J13">
        <v>1056.3</v>
      </c>
      <c r="K13">
        <v>-3.5388000000000003E-2</v>
      </c>
      <c r="L13">
        <v>7.1234E-4</v>
      </c>
      <c r="M13">
        <v>0.18629999999999999</v>
      </c>
      <c r="N13" t="s">
        <v>237</v>
      </c>
    </row>
    <row r="14" spans="1:14">
      <c r="A14">
        <v>149.65</v>
      </c>
      <c r="B14">
        <v>7</v>
      </c>
      <c r="C14">
        <v>1596.6</v>
      </c>
      <c r="D14">
        <v>6.2635000000000002E-4</v>
      </c>
      <c r="E14">
        <v>2.3881000000000001</v>
      </c>
      <c r="F14">
        <v>2.4188000000000001</v>
      </c>
      <c r="G14">
        <v>14.935</v>
      </c>
      <c r="H14">
        <v>50.640999999999998</v>
      </c>
      <c r="I14">
        <v>83.766999999999996</v>
      </c>
      <c r="J14">
        <v>1056.5</v>
      </c>
      <c r="K14">
        <v>-3.5393000000000001E-2</v>
      </c>
      <c r="L14">
        <v>7.1263999999999995E-4</v>
      </c>
      <c r="M14">
        <v>0.18632000000000001</v>
      </c>
      <c r="N14" t="s">
        <v>237</v>
      </c>
    </row>
    <row r="15" spans="1:14">
      <c r="A15">
        <v>149.65</v>
      </c>
      <c r="B15">
        <v>7.5</v>
      </c>
      <c r="C15">
        <v>1596.6</v>
      </c>
      <c r="D15">
        <v>6.2631999999999998E-4</v>
      </c>
      <c r="E15">
        <v>2.3874</v>
      </c>
      <c r="F15">
        <v>2.4203000000000001</v>
      </c>
      <c r="G15">
        <v>14.93</v>
      </c>
      <c r="H15">
        <v>50.643000000000001</v>
      </c>
      <c r="I15">
        <v>83.763000000000005</v>
      </c>
      <c r="J15">
        <v>1056.7</v>
      </c>
      <c r="K15">
        <v>-3.5397999999999999E-2</v>
      </c>
      <c r="L15">
        <v>7.1292999999999997E-4</v>
      </c>
      <c r="M15">
        <v>0.18634999999999999</v>
      </c>
      <c r="N15" t="s">
        <v>237</v>
      </c>
    </row>
    <row r="16" spans="1:14">
      <c r="A16">
        <v>149.65</v>
      </c>
      <c r="B16">
        <v>8</v>
      </c>
      <c r="C16">
        <v>1596.7</v>
      </c>
      <c r="D16">
        <v>6.2629000000000005E-4</v>
      </c>
      <c r="E16">
        <v>2.3866999999999998</v>
      </c>
      <c r="F16">
        <v>2.4218000000000002</v>
      </c>
      <c r="G16">
        <v>14.925000000000001</v>
      </c>
      <c r="H16">
        <v>50.645000000000003</v>
      </c>
      <c r="I16">
        <v>83.759</v>
      </c>
      <c r="J16">
        <v>1056.9000000000001</v>
      </c>
      <c r="K16">
        <v>-3.5402999999999997E-2</v>
      </c>
      <c r="L16">
        <v>7.1323000000000003E-4</v>
      </c>
      <c r="M16">
        <v>0.18637000000000001</v>
      </c>
      <c r="N16" t="s">
        <v>237</v>
      </c>
    </row>
    <row r="17" spans="1:14">
      <c r="A17">
        <v>149.65</v>
      </c>
      <c r="B17">
        <v>8.5</v>
      </c>
      <c r="C17">
        <v>1596.8</v>
      </c>
      <c r="D17">
        <v>6.2626000000000001E-4</v>
      </c>
      <c r="E17">
        <v>2.3860000000000001</v>
      </c>
      <c r="F17">
        <v>2.4232999999999998</v>
      </c>
      <c r="G17">
        <v>14.92</v>
      </c>
      <c r="H17">
        <v>50.646000000000001</v>
      </c>
      <c r="I17">
        <v>83.754999999999995</v>
      </c>
      <c r="J17">
        <v>1057</v>
      </c>
      <c r="K17">
        <v>-3.5409000000000003E-2</v>
      </c>
      <c r="L17">
        <v>7.1352000000000004E-4</v>
      </c>
      <c r="M17">
        <v>0.18640000000000001</v>
      </c>
      <c r="N17" t="s">
        <v>237</v>
      </c>
    </row>
    <row r="18" spans="1:14">
      <c r="A18">
        <v>149.65</v>
      </c>
      <c r="B18">
        <v>9</v>
      </c>
      <c r="C18">
        <v>1596.9</v>
      </c>
      <c r="D18">
        <v>6.2622999999999997E-4</v>
      </c>
      <c r="E18">
        <v>2.3853</v>
      </c>
      <c r="F18">
        <v>2.4247999999999998</v>
      </c>
      <c r="G18">
        <v>14.916</v>
      </c>
      <c r="H18">
        <v>50.648000000000003</v>
      </c>
      <c r="I18">
        <v>83.751000000000005</v>
      </c>
      <c r="J18">
        <v>1057.2</v>
      </c>
      <c r="K18">
        <v>-3.5414000000000001E-2</v>
      </c>
      <c r="L18">
        <v>7.1381999999999999E-4</v>
      </c>
      <c r="M18">
        <v>0.18642</v>
      </c>
      <c r="N18" t="s">
        <v>237</v>
      </c>
    </row>
    <row r="19" spans="1:14">
      <c r="A19">
        <v>149.65</v>
      </c>
      <c r="B19">
        <v>9.5</v>
      </c>
      <c r="C19">
        <v>1596.9</v>
      </c>
      <c r="D19">
        <v>6.2620000000000004E-4</v>
      </c>
      <c r="E19">
        <v>2.3845999999999998</v>
      </c>
      <c r="F19">
        <v>2.4262000000000001</v>
      </c>
      <c r="G19">
        <v>14.911</v>
      </c>
      <c r="H19">
        <v>50.65</v>
      </c>
      <c r="I19">
        <v>83.747</v>
      </c>
      <c r="J19">
        <v>1057.4000000000001</v>
      </c>
      <c r="K19">
        <v>-3.5418999999999999E-2</v>
      </c>
      <c r="L19">
        <v>7.1411000000000001E-4</v>
      </c>
      <c r="M19">
        <v>0.18645</v>
      </c>
      <c r="N19" t="s">
        <v>237</v>
      </c>
    </row>
    <row r="20" spans="1:14">
      <c r="A20">
        <v>149.65</v>
      </c>
      <c r="B20">
        <v>10</v>
      </c>
      <c r="C20">
        <v>1597</v>
      </c>
      <c r="D20">
        <v>6.2617E-4</v>
      </c>
      <c r="E20">
        <v>2.3839000000000001</v>
      </c>
      <c r="F20">
        <v>2.4277000000000002</v>
      </c>
      <c r="G20">
        <v>14.906000000000001</v>
      </c>
      <c r="H20">
        <v>50.651000000000003</v>
      </c>
      <c r="I20">
        <v>83.742000000000004</v>
      </c>
      <c r="J20">
        <v>1057.5999999999999</v>
      </c>
      <c r="K20">
        <v>-3.5424999999999998E-2</v>
      </c>
      <c r="L20">
        <v>7.1440000000000002E-4</v>
      </c>
      <c r="M20">
        <v>0.18647</v>
      </c>
      <c r="N20" t="s">
        <v>237</v>
      </c>
    </row>
    <row r="21" spans="1:14">
      <c r="A21">
        <v>179.58</v>
      </c>
      <c r="B21">
        <v>1</v>
      </c>
      <c r="C21">
        <v>1489</v>
      </c>
      <c r="D21">
        <v>6.7159999999999995E-4</v>
      </c>
      <c r="E21">
        <v>4.9245999999999999</v>
      </c>
      <c r="F21">
        <v>4.9292999999999996</v>
      </c>
      <c r="G21">
        <v>30.388000000000002</v>
      </c>
      <c r="H21">
        <v>50.026000000000003</v>
      </c>
      <c r="I21">
        <v>85.430999999999997</v>
      </c>
      <c r="J21">
        <v>885.81</v>
      </c>
      <c r="K21">
        <v>-3.0571000000000001E-2</v>
      </c>
      <c r="L21">
        <v>3.7202999999999997E-4</v>
      </c>
      <c r="M21">
        <v>0.14601</v>
      </c>
      <c r="N21" t="s">
        <v>237</v>
      </c>
    </row>
    <row r="22" spans="1:14">
      <c r="A22">
        <v>179.58</v>
      </c>
      <c r="B22">
        <v>1.5</v>
      </c>
      <c r="C22">
        <v>1489.1</v>
      </c>
      <c r="D22">
        <v>6.7155000000000003E-4</v>
      </c>
      <c r="E22">
        <v>4.9234999999999998</v>
      </c>
      <c r="F22">
        <v>4.9306000000000001</v>
      </c>
      <c r="G22">
        <v>30.382999999999999</v>
      </c>
      <c r="H22">
        <v>50.027000000000001</v>
      </c>
      <c r="I22">
        <v>85.423000000000002</v>
      </c>
      <c r="J22">
        <v>886.07</v>
      </c>
      <c r="K22">
        <v>-3.0582999999999999E-2</v>
      </c>
      <c r="L22">
        <v>3.7219999999999999E-4</v>
      </c>
      <c r="M22">
        <v>0.14604</v>
      </c>
      <c r="N22" t="s">
        <v>237</v>
      </c>
    </row>
    <row r="23" spans="1:14">
      <c r="A23">
        <v>179.58</v>
      </c>
      <c r="B23">
        <v>2</v>
      </c>
      <c r="C23">
        <v>1489.2</v>
      </c>
      <c r="D23">
        <v>6.715E-4</v>
      </c>
      <c r="E23">
        <v>4.9225000000000003</v>
      </c>
      <c r="F23">
        <v>4.9318999999999997</v>
      </c>
      <c r="G23">
        <v>30.376999999999999</v>
      </c>
      <c r="H23">
        <v>50.027000000000001</v>
      </c>
      <c r="I23">
        <v>85.415000000000006</v>
      </c>
      <c r="J23">
        <v>886.34</v>
      </c>
      <c r="K23">
        <v>-3.0596000000000002E-2</v>
      </c>
      <c r="L23">
        <v>3.7236000000000002E-4</v>
      </c>
      <c r="M23">
        <v>0.14606</v>
      </c>
      <c r="N23" t="s">
        <v>237</v>
      </c>
    </row>
    <row r="24" spans="1:14">
      <c r="A24">
        <v>179.58</v>
      </c>
      <c r="B24">
        <v>2.5</v>
      </c>
      <c r="C24">
        <v>1489.3</v>
      </c>
      <c r="D24">
        <v>6.7144999999999998E-4</v>
      </c>
      <c r="E24">
        <v>4.9214000000000002</v>
      </c>
      <c r="F24">
        <v>4.9332000000000003</v>
      </c>
      <c r="G24">
        <v>30.370999999999999</v>
      </c>
      <c r="H24">
        <v>50.027999999999999</v>
      </c>
      <c r="I24">
        <v>85.406999999999996</v>
      </c>
      <c r="J24">
        <v>886.6</v>
      </c>
      <c r="K24">
        <v>-3.0608E-2</v>
      </c>
      <c r="L24">
        <v>3.7252999999999999E-4</v>
      </c>
      <c r="M24">
        <v>0.14609</v>
      </c>
      <c r="N24" t="s">
        <v>237</v>
      </c>
    </row>
    <row r="25" spans="1:14">
      <c r="A25">
        <v>179.58</v>
      </c>
      <c r="B25">
        <v>3</v>
      </c>
      <c r="C25">
        <v>1489.4</v>
      </c>
      <c r="D25">
        <v>6.7141E-4</v>
      </c>
      <c r="E25">
        <v>4.9203999999999999</v>
      </c>
      <c r="F25">
        <v>4.9344999999999999</v>
      </c>
      <c r="G25">
        <v>30.364999999999998</v>
      </c>
      <c r="H25">
        <v>50.027999999999999</v>
      </c>
      <c r="I25">
        <v>85.399000000000001</v>
      </c>
      <c r="J25">
        <v>886.87</v>
      </c>
      <c r="K25">
        <v>-3.0620000000000001E-2</v>
      </c>
      <c r="L25">
        <v>3.7270000000000001E-4</v>
      </c>
      <c r="M25">
        <v>0.14610999999999999</v>
      </c>
      <c r="N25" t="s">
        <v>237</v>
      </c>
    </row>
    <row r="26" spans="1:14">
      <c r="A26">
        <v>179.58</v>
      </c>
      <c r="B26">
        <v>3.5</v>
      </c>
      <c r="C26">
        <v>1489.5</v>
      </c>
      <c r="D26">
        <v>6.7135999999999997E-4</v>
      </c>
      <c r="E26">
        <v>4.9192999999999998</v>
      </c>
      <c r="F26">
        <v>4.9358000000000004</v>
      </c>
      <c r="G26">
        <v>30.359000000000002</v>
      </c>
      <c r="H26">
        <v>50.027999999999999</v>
      </c>
      <c r="I26">
        <v>85.391000000000005</v>
      </c>
      <c r="J26">
        <v>887.13</v>
      </c>
      <c r="K26">
        <v>-3.0632E-2</v>
      </c>
      <c r="L26">
        <v>3.7287000000000003E-4</v>
      </c>
      <c r="M26">
        <v>0.14613999999999999</v>
      </c>
      <c r="N26" t="s">
        <v>237</v>
      </c>
    </row>
    <row r="27" spans="1:14">
      <c r="A27">
        <v>179.58</v>
      </c>
      <c r="B27">
        <v>4</v>
      </c>
      <c r="C27">
        <v>1489.6</v>
      </c>
      <c r="D27">
        <v>6.7131000000000005E-4</v>
      </c>
      <c r="E27">
        <v>4.9183000000000003</v>
      </c>
      <c r="F27">
        <v>4.9371</v>
      </c>
      <c r="G27">
        <v>30.353999999999999</v>
      </c>
      <c r="H27">
        <v>50.029000000000003</v>
      </c>
      <c r="I27">
        <v>85.382999999999996</v>
      </c>
      <c r="J27">
        <v>887.39</v>
      </c>
      <c r="K27">
        <v>-3.0644000000000001E-2</v>
      </c>
      <c r="L27">
        <v>3.7303999999999999E-4</v>
      </c>
      <c r="M27">
        <v>0.14616000000000001</v>
      </c>
      <c r="N27" t="s">
        <v>237</v>
      </c>
    </row>
    <row r="28" spans="1:14">
      <c r="A28">
        <v>179.58</v>
      </c>
      <c r="B28">
        <v>4.5</v>
      </c>
      <c r="C28">
        <v>1489.7</v>
      </c>
      <c r="D28">
        <v>6.7126000000000002E-4</v>
      </c>
      <c r="E28">
        <v>4.9173</v>
      </c>
      <c r="F28">
        <v>4.9383999999999997</v>
      </c>
      <c r="G28">
        <v>30.347999999999999</v>
      </c>
      <c r="H28">
        <v>50.029000000000003</v>
      </c>
      <c r="I28">
        <v>85.375</v>
      </c>
      <c r="J28">
        <v>887.66</v>
      </c>
      <c r="K28">
        <v>-3.0655999999999999E-2</v>
      </c>
      <c r="L28">
        <v>3.7320000000000002E-4</v>
      </c>
      <c r="M28">
        <v>0.14618999999999999</v>
      </c>
      <c r="N28" t="s">
        <v>237</v>
      </c>
    </row>
    <row r="29" spans="1:14">
      <c r="A29">
        <v>179.58</v>
      </c>
      <c r="B29">
        <v>5</v>
      </c>
      <c r="C29">
        <v>1489.8</v>
      </c>
      <c r="D29">
        <v>6.7120999999999999E-4</v>
      </c>
      <c r="E29">
        <v>4.9161999999999999</v>
      </c>
      <c r="F29">
        <v>4.9397000000000002</v>
      </c>
      <c r="G29">
        <v>30.341999999999999</v>
      </c>
      <c r="H29">
        <v>50.03</v>
      </c>
      <c r="I29">
        <v>85.367000000000004</v>
      </c>
      <c r="J29">
        <v>887.92</v>
      </c>
      <c r="K29">
        <v>-3.0668000000000001E-2</v>
      </c>
      <c r="L29">
        <v>3.7336999999999998E-4</v>
      </c>
      <c r="M29">
        <v>0.14621000000000001</v>
      </c>
      <c r="N29" t="s">
        <v>237</v>
      </c>
    </row>
    <row r="30" spans="1:14">
      <c r="A30">
        <v>179.58</v>
      </c>
      <c r="B30">
        <v>5.5</v>
      </c>
      <c r="C30">
        <v>1490</v>
      </c>
      <c r="D30">
        <v>6.7115999999999996E-4</v>
      </c>
      <c r="E30">
        <v>4.9151999999999996</v>
      </c>
      <c r="F30">
        <v>4.9409999999999998</v>
      </c>
      <c r="G30">
        <v>30.335999999999999</v>
      </c>
      <c r="H30">
        <v>50.03</v>
      </c>
      <c r="I30">
        <v>85.358999999999995</v>
      </c>
      <c r="J30">
        <v>888.18</v>
      </c>
      <c r="K30">
        <v>-3.0679999999999999E-2</v>
      </c>
      <c r="L30">
        <v>3.7354E-4</v>
      </c>
      <c r="M30">
        <v>0.14624000000000001</v>
      </c>
      <c r="N30" t="s">
        <v>237</v>
      </c>
    </row>
    <row r="31" spans="1:14">
      <c r="A31">
        <v>179.58</v>
      </c>
      <c r="B31">
        <v>6</v>
      </c>
      <c r="C31">
        <v>1490.1</v>
      </c>
      <c r="D31">
        <v>6.7111000000000004E-4</v>
      </c>
      <c r="E31">
        <v>4.9141000000000004</v>
      </c>
      <c r="F31">
        <v>4.9423000000000004</v>
      </c>
      <c r="G31">
        <v>30.33</v>
      </c>
      <c r="H31">
        <v>50.030999999999999</v>
      </c>
      <c r="I31">
        <v>85.350999999999999</v>
      </c>
      <c r="J31">
        <v>888.44</v>
      </c>
      <c r="K31">
        <v>-3.0692000000000001E-2</v>
      </c>
      <c r="L31">
        <v>3.7371000000000003E-4</v>
      </c>
      <c r="M31">
        <v>0.14627000000000001</v>
      </c>
      <c r="N31" t="s">
        <v>237</v>
      </c>
    </row>
    <row r="32" spans="1:14">
      <c r="A32">
        <v>179.58</v>
      </c>
      <c r="B32">
        <v>6.5</v>
      </c>
      <c r="C32">
        <v>1490.2</v>
      </c>
      <c r="D32">
        <v>6.7106000000000002E-4</v>
      </c>
      <c r="E32">
        <v>4.9131</v>
      </c>
      <c r="F32">
        <v>4.9436999999999998</v>
      </c>
      <c r="G32">
        <v>30.324999999999999</v>
      </c>
      <c r="H32">
        <v>50.030999999999999</v>
      </c>
      <c r="I32">
        <v>85.343000000000004</v>
      </c>
      <c r="J32">
        <v>888.71</v>
      </c>
      <c r="K32">
        <v>-3.0703999999999999E-2</v>
      </c>
      <c r="L32">
        <v>3.7387999999999999E-4</v>
      </c>
      <c r="M32">
        <v>0.14629</v>
      </c>
      <c r="N32" t="s">
        <v>237</v>
      </c>
    </row>
    <row r="33" spans="1:14">
      <c r="A33">
        <v>179.58</v>
      </c>
      <c r="B33">
        <v>7</v>
      </c>
      <c r="C33">
        <v>1490.3</v>
      </c>
      <c r="D33">
        <v>6.7102000000000004E-4</v>
      </c>
      <c r="E33">
        <v>4.9120999999999997</v>
      </c>
      <c r="F33">
        <v>4.9450000000000003</v>
      </c>
      <c r="G33">
        <v>30.318999999999999</v>
      </c>
      <c r="H33">
        <v>50.031999999999996</v>
      </c>
      <c r="I33">
        <v>85.334999999999994</v>
      </c>
      <c r="J33">
        <v>888.97</v>
      </c>
      <c r="K33">
        <v>-3.0716E-2</v>
      </c>
      <c r="L33">
        <v>3.7405000000000001E-4</v>
      </c>
      <c r="M33">
        <v>0.14632000000000001</v>
      </c>
      <c r="N33" t="s">
        <v>237</v>
      </c>
    </row>
    <row r="34" spans="1:14">
      <c r="A34">
        <v>179.58</v>
      </c>
      <c r="B34">
        <v>7.5</v>
      </c>
      <c r="C34">
        <v>1490.4</v>
      </c>
      <c r="D34">
        <v>6.7097000000000001E-4</v>
      </c>
      <c r="E34">
        <v>4.9109999999999996</v>
      </c>
      <c r="F34">
        <v>4.9462999999999999</v>
      </c>
      <c r="G34">
        <v>30.312999999999999</v>
      </c>
      <c r="H34">
        <v>50.031999999999996</v>
      </c>
      <c r="I34">
        <v>85.326999999999998</v>
      </c>
      <c r="J34">
        <v>889.23</v>
      </c>
      <c r="K34">
        <v>-3.0727999999999998E-2</v>
      </c>
      <c r="L34">
        <v>3.7420999999999998E-4</v>
      </c>
      <c r="M34">
        <v>0.14634</v>
      </c>
      <c r="N34" t="s">
        <v>237</v>
      </c>
    </row>
    <row r="35" spans="1:14">
      <c r="A35">
        <v>179.58</v>
      </c>
      <c r="B35">
        <v>8</v>
      </c>
      <c r="C35">
        <v>1490.5</v>
      </c>
      <c r="D35">
        <v>6.7091999999999998E-4</v>
      </c>
      <c r="E35">
        <v>4.91</v>
      </c>
      <c r="F35">
        <v>4.9476000000000004</v>
      </c>
      <c r="G35">
        <v>30.306999999999999</v>
      </c>
      <c r="H35">
        <v>50.031999999999996</v>
      </c>
      <c r="I35">
        <v>85.32</v>
      </c>
      <c r="J35">
        <v>889.49</v>
      </c>
      <c r="K35">
        <v>-3.0738999999999999E-2</v>
      </c>
      <c r="L35">
        <v>3.7438E-4</v>
      </c>
      <c r="M35">
        <v>0.14637</v>
      </c>
      <c r="N35" t="s">
        <v>237</v>
      </c>
    </row>
    <row r="36" spans="1:14">
      <c r="A36">
        <v>179.58</v>
      </c>
      <c r="B36">
        <v>8.5</v>
      </c>
      <c r="C36">
        <v>1490.6</v>
      </c>
      <c r="D36">
        <v>6.7086999999999995E-4</v>
      </c>
      <c r="E36">
        <v>4.9089999999999998</v>
      </c>
      <c r="F36">
        <v>4.9489000000000001</v>
      </c>
      <c r="G36">
        <v>30.302</v>
      </c>
      <c r="H36">
        <v>50.033000000000001</v>
      </c>
      <c r="I36">
        <v>85.311999999999998</v>
      </c>
      <c r="J36">
        <v>889.75</v>
      </c>
      <c r="K36">
        <v>-3.0751000000000001E-2</v>
      </c>
      <c r="L36">
        <v>3.7455000000000002E-4</v>
      </c>
      <c r="M36">
        <v>0.14638999999999999</v>
      </c>
      <c r="N36" t="s">
        <v>237</v>
      </c>
    </row>
    <row r="37" spans="1:14">
      <c r="A37">
        <v>179.58</v>
      </c>
      <c r="B37">
        <v>9</v>
      </c>
      <c r="C37">
        <v>1490.7</v>
      </c>
      <c r="D37">
        <v>6.7082000000000003E-4</v>
      </c>
      <c r="E37">
        <v>4.9078999999999997</v>
      </c>
      <c r="F37">
        <v>4.9501999999999997</v>
      </c>
      <c r="G37">
        <v>30.295999999999999</v>
      </c>
      <c r="H37">
        <v>50.033000000000001</v>
      </c>
      <c r="I37">
        <v>85.304000000000002</v>
      </c>
      <c r="J37">
        <v>890.01</v>
      </c>
      <c r="K37">
        <v>-3.0762999999999999E-2</v>
      </c>
      <c r="L37">
        <v>3.7471999999999999E-4</v>
      </c>
      <c r="M37">
        <v>0.14641999999999999</v>
      </c>
      <c r="N37" t="s">
        <v>237</v>
      </c>
    </row>
    <row r="38" spans="1:14">
      <c r="A38">
        <v>179.58</v>
      </c>
      <c r="B38">
        <v>9.5</v>
      </c>
      <c r="C38">
        <v>1490.8</v>
      </c>
      <c r="D38">
        <v>6.7077E-4</v>
      </c>
      <c r="E38">
        <v>4.9069000000000003</v>
      </c>
      <c r="F38">
        <v>4.9515000000000002</v>
      </c>
      <c r="G38">
        <v>30.29</v>
      </c>
      <c r="H38">
        <v>50.033999999999999</v>
      </c>
      <c r="I38">
        <v>85.296000000000006</v>
      </c>
      <c r="J38">
        <v>890.27</v>
      </c>
      <c r="K38">
        <v>-3.0775E-2</v>
      </c>
      <c r="L38">
        <v>3.7489000000000001E-4</v>
      </c>
      <c r="M38">
        <v>0.14643999999999999</v>
      </c>
      <c r="N38" t="s">
        <v>237</v>
      </c>
    </row>
    <row r="39" spans="1:14">
      <c r="A39">
        <v>179.58</v>
      </c>
      <c r="B39">
        <v>10</v>
      </c>
      <c r="C39">
        <v>1490.9</v>
      </c>
      <c r="D39">
        <v>6.7071999999999998E-4</v>
      </c>
      <c r="E39">
        <v>4.9058999999999999</v>
      </c>
      <c r="F39">
        <v>4.9527999999999999</v>
      </c>
      <c r="G39">
        <v>30.283999999999999</v>
      </c>
      <c r="H39">
        <v>50.033999999999999</v>
      </c>
      <c r="I39">
        <v>85.287999999999997</v>
      </c>
      <c r="J39">
        <v>890.54</v>
      </c>
      <c r="K39">
        <v>-3.0786999999999998E-2</v>
      </c>
      <c r="L39">
        <v>3.7504999999999998E-4</v>
      </c>
      <c r="M39">
        <v>0.14646999999999999</v>
      </c>
      <c r="N39" t="s">
        <v>237</v>
      </c>
    </row>
    <row r="40" spans="1:14">
      <c r="A40">
        <v>209.5</v>
      </c>
      <c r="B40">
        <v>1</v>
      </c>
      <c r="C40">
        <v>4.1345000000000001</v>
      </c>
      <c r="D40">
        <v>0.24187</v>
      </c>
      <c r="E40">
        <v>21.853000000000002</v>
      </c>
      <c r="F40">
        <v>23.547000000000001</v>
      </c>
      <c r="G40">
        <v>127.86</v>
      </c>
      <c r="H40">
        <v>36.116</v>
      </c>
      <c r="I40">
        <v>45.956000000000003</v>
      </c>
      <c r="J40">
        <v>172.88</v>
      </c>
      <c r="K40">
        <v>4.4085000000000001</v>
      </c>
      <c r="L40">
        <v>1.0453E-5</v>
      </c>
      <c r="M40">
        <v>8.8900999999999997E-3</v>
      </c>
      <c r="N40" t="s">
        <v>238</v>
      </c>
    </row>
    <row r="41" spans="1:14">
      <c r="A41">
        <v>209.5</v>
      </c>
      <c r="B41">
        <v>1.5</v>
      </c>
      <c r="C41">
        <v>6.2972000000000001</v>
      </c>
      <c r="D41">
        <v>0.1588</v>
      </c>
      <c r="E41">
        <v>21.774999999999999</v>
      </c>
      <c r="F41">
        <v>23.443000000000001</v>
      </c>
      <c r="G41">
        <v>124.11</v>
      </c>
      <c r="H41">
        <v>37.478000000000002</v>
      </c>
      <c r="I41">
        <v>48.279000000000003</v>
      </c>
      <c r="J41">
        <v>171.18</v>
      </c>
      <c r="K41">
        <v>4.4211</v>
      </c>
      <c r="L41">
        <v>1.0456E-5</v>
      </c>
      <c r="M41">
        <v>8.9800999999999995E-3</v>
      </c>
      <c r="N41" t="s">
        <v>238</v>
      </c>
    </row>
    <row r="42" spans="1:14">
      <c r="A42">
        <v>209.5</v>
      </c>
      <c r="B42">
        <v>2</v>
      </c>
      <c r="C42">
        <v>8.5332000000000008</v>
      </c>
      <c r="D42">
        <v>0.11719</v>
      </c>
      <c r="E42">
        <v>21.692</v>
      </c>
      <c r="F42">
        <v>23.332999999999998</v>
      </c>
      <c r="G42">
        <v>121.31</v>
      </c>
      <c r="H42">
        <v>39</v>
      </c>
      <c r="I42">
        <v>50.933999999999997</v>
      </c>
      <c r="J42">
        <v>169.4</v>
      </c>
      <c r="K42">
        <v>4.4276</v>
      </c>
      <c r="L42">
        <v>1.0461E-5</v>
      </c>
      <c r="M42">
        <v>9.0714999999999997E-3</v>
      </c>
      <c r="N42" t="s">
        <v>238</v>
      </c>
    </row>
    <row r="43" spans="1:14">
      <c r="A43">
        <v>209.5</v>
      </c>
      <c r="B43">
        <v>2.5</v>
      </c>
      <c r="C43">
        <v>10.852</v>
      </c>
      <c r="D43">
        <v>9.2152999999999999E-2</v>
      </c>
      <c r="E43">
        <v>21.603999999999999</v>
      </c>
      <c r="F43">
        <v>23.216999999999999</v>
      </c>
      <c r="G43">
        <v>119.03</v>
      </c>
      <c r="H43">
        <v>40.701000000000001</v>
      </c>
      <c r="I43">
        <v>53.982999999999997</v>
      </c>
      <c r="J43">
        <v>167.52</v>
      </c>
      <c r="K43">
        <v>4.4286000000000003</v>
      </c>
      <c r="L43">
        <v>1.0467E-5</v>
      </c>
      <c r="M43">
        <v>9.1649000000000001E-3</v>
      </c>
      <c r="N43" t="s">
        <v>238</v>
      </c>
    </row>
    <row r="44" spans="1:14">
      <c r="A44">
        <v>209.5</v>
      </c>
      <c r="B44">
        <v>2.6373000000000002</v>
      </c>
      <c r="C44">
        <v>11.504</v>
      </c>
      <c r="D44">
        <v>8.6926000000000003E-2</v>
      </c>
      <c r="E44">
        <v>21.579000000000001</v>
      </c>
      <c r="F44">
        <v>23.184000000000001</v>
      </c>
      <c r="G44">
        <v>118.46</v>
      </c>
      <c r="H44">
        <v>41.201999999999998</v>
      </c>
      <c r="I44">
        <v>54.899000000000001</v>
      </c>
      <c r="J44">
        <v>166.99</v>
      </c>
      <c r="K44">
        <v>4.4279999999999999</v>
      </c>
      <c r="L44">
        <v>1.047E-5</v>
      </c>
      <c r="M44">
        <v>9.1911000000000007E-3</v>
      </c>
      <c r="N44" t="s">
        <v>238</v>
      </c>
    </row>
    <row r="45" spans="1:14">
      <c r="A45">
        <v>209.5</v>
      </c>
      <c r="B45">
        <v>2.6373000000000002</v>
      </c>
      <c r="C45">
        <v>1373.2</v>
      </c>
      <c r="D45">
        <v>7.2822999999999996E-4</v>
      </c>
      <c r="E45">
        <v>7.5293999999999999</v>
      </c>
      <c r="F45">
        <v>7.5427999999999997</v>
      </c>
      <c r="G45">
        <v>43.801000000000002</v>
      </c>
      <c r="H45">
        <v>50.337000000000003</v>
      </c>
      <c r="I45">
        <v>89.528999999999996</v>
      </c>
      <c r="J45">
        <v>723.16</v>
      </c>
      <c r="K45">
        <v>-2.0983000000000002E-2</v>
      </c>
      <c r="L45">
        <v>2.3044E-4</v>
      </c>
      <c r="M45">
        <v>0.12028</v>
      </c>
      <c r="N45" t="s">
        <v>237</v>
      </c>
    </row>
    <row r="46" spans="1:14">
      <c r="A46">
        <v>209.5</v>
      </c>
      <c r="B46">
        <v>3</v>
      </c>
      <c r="C46">
        <v>1373.3</v>
      </c>
      <c r="D46">
        <v>7.2816000000000005E-4</v>
      </c>
      <c r="E46">
        <v>7.5282</v>
      </c>
      <c r="F46">
        <v>7.5434999999999999</v>
      </c>
      <c r="G46">
        <v>43.795000000000002</v>
      </c>
      <c r="H46">
        <v>50.335999999999999</v>
      </c>
      <c r="I46">
        <v>89.516000000000005</v>
      </c>
      <c r="J46">
        <v>723.43</v>
      </c>
      <c r="K46">
        <v>-2.1004999999999999E-2</v>
      </c>
      <c r="L46">
        <v>2.3054E-4</v>
      </c>
      <c r="M46">
        <v>0.1203</v>
      </c>
      <c r="N46" t="s">
        <v>237</v>
      </c>
    </row>
    <row r="47" spans="1:14">
      <c r="A47">
        <v>209.5</v>
      </c>
      <c r="B47">
        <v>3.5</v>
      </c>
      <c r="C47">
        <v>1373.5</v>
      </c>
      <c r="D47">
        <v>7.2807000000000004E-4</v>
      </c>
      <c r="E47">
        <v>7.5266000000000002</v>
      </c>
      <c r="F47">
        <v>7.5445000000000002</v>
      </c>
      <c r="G47">
        <v>43.786999999999999</v>
      </c>
      <c r="H47">
        <v>50.335000000000001</v>
      </c>
      <c r="I47">
        <v>89.498000000000005</v>
      </c>
      <c r="J47">
        <v>723.8</v>
      </c>
      <c r="K47">
        <v>-2.1037E-2</v>
      </c>
      <c r="L47">
        <v>2.3067000000000001E-4</v>
      </c>
      <c r="M47">
        <v>0.12033000000000001</v>
      </c>
      <c r="N47" t="s">
        <v>237</v>
      </c>
    </row>
    <row r="48" spans="1:14">
      <c r="A48">
        <v>209.5</v>
      </c>
      <c r="B48">
        <v>4</v>
      </c>
      <c r="C48">
        <v>1373.7</v>
      </c>
      <c r="D48">
        <v>7.2798000000000003E-4</v>
      </c>
      <c r="E48">
        <v>7.5250000000000004</v>
      </c>
      <c r="F48">
        <v>7.5453999999999999</v>
      </c>
      <c r="G48">
        <v>43.78</v>
      </c>
      <c r="H48">
        <v>50.334000000000003</v>
      </c>
      <c r="I48">
        <v>89.478999999999999</v>
      </c>
      <c r="J48">
        <v>724.17</v>
      </c>
      <c r="K48">
        <v>-2.1068E-2</v>
      </c>
      <c r="L48">
        <v>2.308E-4</v>
      </c>
      <c r="M48">
        <v>0.12035999999999999</v>
      </c>
      <c r="N48" t="s">
        <v>237</v>
      </c>
    </row>
    <row r="49" spans="1:14">
      <c r="A49">
        <v>209.5</v>
      </c>
      <c r="B49">
        <v>4.5</v>
      </c>
      <c r="C49">
        <v>1373.8</v>
      </c>
      <c r="D49">
        <v>7.2789000000000003E-4</v>
      </c>
      <c r="E49">
        <v>7.5233999999999996</v>
      </c>
      <c r="F49">
        <v>7.5462999999999996</v>
      </c>
      <c r="G49">
        <v>43.771999999999998</v>
      </c>
      <c r="H49">
        <v>50.332999999999998</v>
      </c>
      <c r="I49">
        <v>89.460999999999999</v>
      </c>
      <c r="J49">
        <v>724.54</v>
      </c>
      <c r="K49">
        <v>-2.1099E-2</v>
      </c>
      <c r="L49">
        <v>2.3093000000000001E-4</v>
      </c>
      <c r="M49">
        <v>0.12039</v>
      </c>
      <c r="N49" t="s">
        <v>237</v>
      </c>
    </row>
    <row r="50" spans="1:14">
      <c r="A50">
        <v>209.5</v>
      </c>
      <c r="B50">
        <v>5</v>
      </c>
      <c r="C50">
        <v>1374</v>
      </c>
      <c r="D50">
        <v>7.2780000000000002E-4</v>
      </c>
      <c r="E50">
        <v>7.5217999999999998</v>
      </c>
      <c r="F50">
        <v>7.5472999999999999</v>
      </c>
      <c r="G50">
        <v>43.764000000000003</v>
      </c>
      <c r="H50">
        <v>50.332000000000001</v>
      </c>
      <c r="I50">
        <v>89.442999999999998</v>
      </c>
      <c r="J50">
        <v>724.92</v>
      </c>
      <c r="K50">
        <v>-2.1129999999999999E-2</v>
      </c>
      <c r="L50">
        <v>2.3106E-4</v>
      </c>
      <c r="M50">
        <v>0.12042</v>
      </c>
      <c r="N50" t="s">
        <v>237</v>
      </c>
    </row>
    <row r="51" spans="1:14">
      <c r="A51">
        <v>209.5</v>
      </c>
      <c r="B51">
        <v>5.5</v>
      </c>
      <c r="C51">
        <v>1374.2</v>
      </c>
      <c r="D51">
        <v>7.2771000000000001E-4</v>
      </c>
      <c r="E51">
        <v>7.5202</v>
      </c>
      <c r="F51">
        <v>7.5481999999999996</v>
      </c>
      <c r="G51">
        <v>43.756999999999998</v>
      </c>
      <c r="H51">
        <v>50.33</v>
      </c>
      <c r="I51">
        <v>89.424999999999997</v>
      </c>
      <c r="J51">
        <v>725.29</v>
      </c>
      <c r="K51">
        <v>-2.1160999999999999E-2</v>
      </c>
      <c r="L51">
        <v>2.3118999999999999E-4</v>
      </c>
      <c r="M51">
        <v>0.12045</v>
      </c>
      <c r="N51" t="s">
        <v>237</v>
      </c>
    </row>
    <row r="52" spans="1:14">
      <c r="A52">
        <v>209.5</v>
      </c>
      <c r="B52">
        <v>6</v>
      </c>
      <c r="C52">
        <v>1374.3</v>
      </c>
      <c r="D52">
        <v>7.2762E-4</v>
      </c>
      <c r="E52">
        <v>7.5186000000000002</v>
      </c>
      <c r="F52">
        <v>7.5491999999999999</v>
      </c>
      <c r="G52">
        <v>43.749000000000002</v>
      </c>
      <c r="H52">
        <v>50.329000000000001</v>
      </c>
      <c r="I52">
        <v>89.406999999999996</v>
      </c>
      <c r="J52">
        <v>725.66</v>
      </c>
      <c r="K52">
        <v>-2.1191999999999999E-2</v>
      </c>
      <c r="L52">
        <v>2.3132E-4</v>
      </c>
      <c r="M52">
        <v>0.12048</v>
      </c>
      <c r="N52" t="s">
        <v>237</v>
      </c>
    </row>
    <row r="53" spans="1:14">
      <c r="A53">
        <v>209.5</v>
      </c>
      <c r="B53">
        <v>6.5</v>
      </c>
      <c r="C53">
        <v>1374.5</v>
      </c>
      <c r="D53">
        <v>7.2753E-4</v>
      </c>
      <c r="E53">
        <v>7.5170000000000003</v>
      </c>
      <c r="F53">
        <v>7.5500999999999996</v>
      </c>
      <c r="G53">
        <v>43.741</v>
      </c>
      <c r="H53">
        <v>50.328000000000003</v>
      </c>
      <c r="I53">
        <v>89.388999999999996</v>
      </c>
      <c r="J53">
        <v>726.03</v>
      </c>
      <c r="K53">
        <v>-2.1222999999999999E-2</v>
      </c>
      <c r="L53">
        <v>2.3144999999999999E-4</v>
      </c>
      <c r="M53">
        <v>0.12051000000000001</v>
      </c>
      <c r="N53" t="s">
        <v>237</v>
      </c>
    </row>
    <row r="54" spans="1:14">
      <c r="A54">
        <v>209.5</v>
      </c>
      <c r="B54">
        <v>7</v>
      </c>
      <c r="C54">
        <v>1374.7</v>
      </c>
      <c r="D54">
        <v>7.2743999999999999E-4</v>
      </c>
      <c r="E54">
        <v>7.5153999999999996</v>
      </c>
      <c r="F54">
        <v>7.5510999999999999</v>
      </c>
      <c r="G54">
        <v>43.734000000000002</v>
      </c>
      <c r="H54">
        <v>50.326999999999998</v>
      </c>
      <c r="I54">
        <v>89.370999999999995</v>
      </c>
      <c r="J54">
        <v>726.4</v>
      </c>
      <c r="K54">
        <v>-2.1253999999999999E-2</v>
      </c>
      <c r="L54">
        <v>2.3158E-4</v>
      </c>
      <c r="M54">
        <v>0.12053999999999999</v>
      </c>
      <c r="N54" t="s">
        <v>237</v>
      </c>
    </row>
    <row r="55" spans="1:14">
      <c r="A55">
        <v>209.5</v>
      </c>
      <c r="B55">
        <v>7.5</v>
      </c>
      <c r="C55">
        <v>1374.8</v>
      </c>
      <c r="D55">
        <v>7.2736000000000003E-4</v>
      </c>
      <c r="E55">
        <v>7.5137999999999998</v>
      </c>
      <c r="F55">
        <v>7.5519999999999996</v>
      </c>
      <c r="G55">
        <v>43.725999999999999</v>
      </c>
      <c r="H55">
        <v>50.326000000000001</v>
      </c>
      <c r="I55">
        <v>89.352999999999994</v>
      </c>
      <c r="J55">
        <v>726.77</v>
      </c>
      <c r="K55">
        <v>-2.1284999999999998E-2</v>
      </c>
      <c r="L55">
        <v>2.3170999999999999E-4</v>
      </c>
      <c r="M55">
        <v>0.12057</v>
      </c>
      <c r="N55" t="s">
        <v>237</v>
      </c>
    </row>
    <row r="56" spans="1:14">
      <c r="A56">
        <v>209.5</v>
      </c>
      <c r="B56">
        <v>8</v>
      </c>
      <c r="C56">
        <v>1375</v>
      </c>
      <c r="D56">
        <v>7.2727000000000002E-4</v>
      </c>
      <c r="E56">
        <v>7.5122</v>
      </c>
      <c r="F56">
        <v>7.5529999999999999</v>
      </c>
      <c r="G56">
        <v>43.719000000000001</v>
      </c>
      <c r="H56">
        <v>50.325000000000003</v>
      </c>
      <c r="I56">
        <v>89.334999999999994</v>
      </c>
      <c r="J56">
        <v>727.13</v>
      </c>
      <c r="K56">
        <v>-2.1315000000000001E-2</v>
      </c>
      <c r="L56">
        <v>2.3184E-4</v>
      </c>
      <c r="M56">
        <v>0.1206</v>
      </c>
      <c r="N56" t="s">
        <v>237</v>
      </c>
    </row>
    <row r="57" spans="1:14">
      <c r="A57">
        <v>209.5</v>
      </c>
      <c r="B57">
        <v>8.5</v>
      </c>
      <c r="C57">
        <v>1375.2</v>
      </c>
      <c r="D57">
        <v>7.2718000000000001E-4</v>
      </c>
      <c r="E57">
        <v>7.5106999999999999</v>
      </c>
      <c r="F57">
        <v>7.5538999999999996</v>
      </c>
      <c r="G57">
        <v>43.710999999999999</v>
      </c>
      <c r="H57">
        <v>50.323999999999998</v>
      </c>
      <c r="I57">
        <v>89.316999999999993</v>
      </c>
      <c r="J57">
        <v>727.5</v>
      </c>
      <c r="K57">
        <v>-2.1346E-2</v>
      </c>
      <c r="L57">
        <v>2.3196999999999999E-4</v>
      </c>
      <c r="M57">
        <v>0.12063</v>
      </c>
      <c r="N57" t="s">
        <v>237</v>
      </c>
    </row>
    <row r="58" spans="1:14">
      <c r="A58">
        <v>209.5</v>
      </c>
      <c r="B58">
        <v>9</v>
      </c>
      <c r="C58">
        <v>1375.3</v>
      </c>
      <c r="D58">
        <v>7.2709000000000001E-4</v>
      </c>
      <c r="E58">
        <v>7.5091000000000001</v>
      </c>
      <c r="F58">
        <v>7.5548999999999999</v>
      </c>
      <c r="G58">
        <v>43.703000000000003</v>
      </c>
      <c r="H58">
        <v>50.323</v>
      </c>
      <c r="I58">
        <v>89.299000000000007</v>
      </c>
      <c r="J58">
        <v>727.87</v>
      </c>
      <c r="K58">
        <v>-2.1375999999999999E-2</v>
      </c>
      <c r="L58">
        <v>2.321E-4</v>
      </c>
      <c r="M58">
        <v>0.12066</v>
      </c>
      <c r="N58" t="s">
        <v>237</v>
      </c>
    </row>
    <row r="59" spans="1:14">
      <c r="A59">
        <v>209.5</v>
      </c>
      <c r="B59">
        <v>9.5</v>
      </c>
      <c r="C59">
        <v>1375.5</v>
      </c>
      <c r="D59">
        <v>7.27E-4</v>
      </c>
      <c r="E59">
        <v>7.5075000000000003</v>
      </c>
      <c r="F59">
        <v>7.5557999999999996</v>
      </c>
      <c r="G59">
        <v>43.695999999999998</v>
      </c>
      <c r="H59">
        <v>50.322000000000003</v>
      </c>
      <c r="I59">
        <v>89.281000000000006</v>
      </c>
      <c r="J59">
        <v>728.23</v>
      </c>
      <c r="K59">
        <v>-2.1406999999999999E-2</v>
      </c>
      <c r="L59">
        <v>2.3222999999999999E-4</v>
      </c>
      <c r="M59">
        <v>0.12069000000000001</v>
      </c>
      <c r="N59" t="s">
        <v>237</v>
      </c>
    </row>
    <row r="60" spans="1:14">
      <c r="A60">
        <v>209.5</v>
      </c>
      <c r="B60">
        <v>10</v>
      </c>
      <c r="C60">
        <v>1375.7</v>
      </c>
      <c r="D60">
        <v>7.2690999999999999E-4</v>
      </c>
      <c r="E60">
        <v>7.5058999999999996</v>
      </c>
      <c r="F60">
        <v>7.5568</v>
      </c>
      <c r="G60">
        <v>43.688000000000002</v>
      </c>
      <c r="H60">
        <v>50.32</v>
      </c>
      <c r="I60">
        <v>89.263999999999996</v>
      </c>
      <c r="J60">
        <v>728.6</v>
      </c>
      <c r="K60">
        <v>-2.1437000000000001E-2</v>
      </c>
      <c r="L60">
        <v>2.3235000000000001E-4</v>
      </c>
      <c r="M60">
        <v>0.12071999999999999</v>
      </c>
      <c r="N60" t="s">
        <v>237</v>
      </c>
    </row>
    <row r="61" spans="1:14">
      <c r="A61">
        <v>239.43</v>
      </c>
      <c r="B61">
        <v>1</v>
      </c>
      <c r="C61">
        <v>3.5760999999999998</v>
      </c>
      <c r="D61">
        <v>0.27962999999999999</v>
      </c>
      <c r="E61">
        <v>22.968</v>
      </c>
      <c r="F61">
        <v>24.925000000000001</v>
      </c>
      <c r="G61">
        <v>134.01</v>
      </c>
      <c r="H61">
        <v>37.588999999999999</v>
      </c>
      <c r="I61">
        <v>46.655999999999999</v>
      </c>
      <c r="J61">
        <v>184.73</v>
      </c>
      <c r="K61">
        <v>2.6006</v>
      </c>
      <c r="L61">
        <v>1.201E-5</v>
      </c>
      <c r="M61">
        <v>1.0482999999999999E-2</v>
      </c>
      <c r="N61" t="s">
        <v>238</v>
      </c>
    </row>
    <row r="62" spans="1:14">
      <c r="A62">
        <v>239.43</v>
      </c>
      <c r="B62">
        <v>1.5</v>
      </c>
      <c r="C62">
        <v>5.4108000000000001</v>
      </c>
      <c r="D62">
        <v>0.18481</v>
      </c>
      <c r="E62">
        <v>22.922999999999998</v>
      </c>
      <c r="F62">
        <v>24.864000000000001</v>
      </c>
      <c r="G62">
        <v>130.44999999999999</v>
      </c>
      <c r="H62">
        <v>38.036000000000001</v>
      </c>
      <c r="I62">
        <v>47.52</v>
      </c>
      <c r="J62">
        <v>183.7</v>
      </c>
      <c r="K62">
        <v>2.6078000000000001</v>
      </c>
      <c r="L62">
        <v>1.2011000000000001E-5</v>
      </c>
      <c r="M62">
        <v>1.0565E-2</v>
      </c>
      <c r="N62" t="s">
        <v>238</v>
      </c>
    </row>
    <row r="63" spans="1:14">
      <c r="A63">
        <v>239.43</v>
      </c>
      <c r="B63">
        <v>2</v>
      </c>
      <c r="C63">
        <v>7.2788000000000004</v>
      </c>
      <c r="D63">
        <v>0.13738</v>
      </c>
      <c r="E63">
        <v>22.878</v>
      </c>
      <c r="F63">
        <v>24.802</v>
      </c>
      <c r="G63">
        <v>127.87</v>
      </c>
      <c r="H63">
        <v>38.506999999999998</v>
      </c>
      <c r="I63">
        <v>48.439</v>
      </c>
      <c r="J63">
        <v>182.65</v>
      </c>
      <c r="K63">
        <v>2.6145999999999998</v>
      </c>
      <c r="L63">
        <v>1.2014000000000001E-5</v>
      </c>
      <c r="M63">
        <v>1.0647E-2</v>
      </c>
      <c r="N63" t="s">
        <v>238</v>
      </c>
    </row>
    <row r="64" spans="1:14">
      <c r="A64">
        <v>239.43</v>
      </c>
      <c r="B64">
        <v>2.5</v>
      </c>
      <c r="C64">
        <v>9.1819000000000006</v>
      </c>
      <c r="D64">
        <v>0.10891000000000001</v>
      </c>
      <c r="E64">
        <v>22.831</v>
      </c>
      <c r="F64">
        <v>24.736999999999998</v>
      </c>
      <c r="G64">
        <v>125.82</v>
      </c>
      <c r="H64">
        <v>39.002000000000002</v>
      </c>
      <c r="I64">
        <v>49.417000000000002</v>
      </c>
      <c r="J64">
        <v>181.59</v>
      </c>
      <c r="K64">
        <v>2.6211000000000002</v>
      </c>
      <c r="L64">
        <v>1.2018000000000001E-5</v>
      </c>
      <c r="M64">
        <v>1.0729000000000001E-2</v>
      </c>
      <c r="N64" t="s">
        <v>238</v>
      </c>
    </row>
    <row r="65" spans="1:14">
      <c r="A65">
        <v>239.43</v>
      </c>
      <c r="B65">
        <v>3</v>
      </c>
      <c r="C65">
        <v>11.122</v>
      </c>
      <c r="D65">
        <v>8.9911000000000005E-2</v>
      </c>
      <c r="E65">
        <v>22.783000000000001</v>
      </c>
      <c r="F65">
        <v>24.672000000000001</v>
      </c>
      <c r="G65">
        <v>124.1</v>
      </c>
      <c r="H65">
        <v>39.523000000000003</v>
      </c>
      <c r="I65">
        <v>50.457999999999998</v>
      </c>
      <c r="J65">
        <v>180.49</v>
      </c>
      <c r="K65">
        <v>2.6273</v>
      </c>
      <c r="L65">
        <v>1.2023E-5</v>
      </c>
      <c r="M65">
        <v>1.0812E-2</v>
      </c>
      <c r="N65" t="s">
        <v>238</v>
      </c>
    </row>
    <row r="66" spans="1:14">
      <c r="A66">
        <v>239.43</v>
      </c>
      <c r="B66">
        <v>3.5</v>
      </c>
      <c r="C66">
        <v>13.102</v>
      </c>
      <c r="D66">
        <v>7.6327000000000006E-2</v>
      </c>
      <c r="E66">
        <v>22.734000000000002</v>
      </c>
      <c r="F66">
        <v>24.605</v>
      </c>
      <c r="G66">
        <v>122.61</v>
      </c>
      <c r="H66">
        <v>40.072000000000003</v>
      </c>
      <c r="I66">
        <v>51.57</v>
      </c>
      <c r="J66">
        <v>179.38</v>
      </c>
      <c r="K66">
        <v>2.6333000000000002</v>
      </c>
      <c r="L66">
        <v>1.203E-5</v>
      </c>
      <c r="M66">
        <v>1.0895999999999999E-2</v>
      </c>
      <c r="N66" t="s">
        <v>238</v>
      </c>
    </row>
    <row r="67" spans="1:14">
      <c r="A67">
        <v>239.43</v>
      </c>
      <c r="B67">
        <v>4</v>
      </c>
      <c r="C67">
        <v>15.122999999999999</v>
      </c>
      <c r="D67">
        <v>6.6126000000000004E-2</v>
      </c>
      <c r="E67">
        <v>22.684000000000001</v>
      </c>
      <c r="F67">
        <v>24.536000000000001</v>
      </c>
      <c r="G67">
        <v>121.28</v>
      </c>
      <c r="H67">
        <v>40.649000000000001</v>
      </c>
      <c r="I67">
        <v>52.758000000000003</v>
      </c>
      <c r="J67">
        <v>178.23</v>
      </c>
      <c r="K67">
        <v>2.6389</v>
      </c>
      <c r="L67">
        <v>1.2038000000000001E-5</v>
      </c>
      <c r="M67">
        <v>1.0980999999999999E-2</v>
      </c>
      <c r="N67" t="s">
        <v>238</v>
      </c>
    </row>
    <row r="68" spans="1:14">
      <c r="A68">
        <v>239.43</v>
      </c>
      <c r="B68">
        <v>4.5</v>
      </c>
      <c r="C68">
        <v>17.187999999999999</v>
      </c>
      <c r="D68">
        <v>5.8180000000000003E-2</v>
      </c>
      <c r="E68">
        <v>22.632999999999999</v>
      </c>
      <c r="F68">
        <v>24.466000000000001</v>
      </c>
      <c r="G68">
        <v>120.08</v>
      </c>
      <c r="H68">
        <v>41.259</v>
      </c>
      <c r="I68">
        <v>54.030999999999999</v>
      </c>
      <c r="J68">
        <v>177.06</v>
      </c>
      <c r="K68">
        <v>2.6442999999999999</v>
      </c>
      <c r="L68">
        <v>1.2047E-5</v>
      </c>
      <c r="M68">
        <v>1.1067E-2</v>
      </c>
      <c r="N68" t="s">
        <v>238</v>
      </c>
    </row>
    <row r="69" spans="1:14">
      <c r="A69">
        <v>239.43</v>
      </c>
      <c r="B69">
        <v>5</v>
      </c>
      <c r="C69">
        <v>19.300999999999998</v>
      </c>
      <c r="D69">
        <v>5.1811000000000003E-2</v>
      </c>
      <c r="E69">
        <v>22.579000000000001</v>
      </c>
      <c r="F69">
        <v>24.393000000000001</v>
      </c>
      <c r="G69">
        <v>118.98</v>
      </c>
      <c r="H69">
        <v>41.901000000000003</v>
      </c>
      <c r="I69">
        <v>55.396000000000001</v>
      </c>
      <c r="J69">
        <v>175.86</v>
      </c>
      <c r="K69">
        <v>2.6494</v>
      </c>
      <c r="L69">
        <v>1.2057E-5</v>
      </c>
      <c r="M69">
        <v>1.1155E-2</v>
      </c>
      <c r="N69" t="s">
        <v>238</v>
      </c>
    </row>
    <row r="70" spans="1:14">
      <c r="A70">
        <v>239.43</v>
      </c>
      <c r="B70">
        <v>5.5</v>
      </c>
      <c r="C70">
        <v>21.463999999999999</v>
      </c>
      <c r="D70">
        <v>4.6588999999999998E-2</v>
      </c>
      <c r="E70">
        <v>22.524999999999999</v>
      </c>
      <c r="F70">
        <v>24.318999999999999</v>
      </c>
      <c r="G70">
        <v>117.95</v>
      </c>
      <c r="H70">
        <v>42.579000000000001</v>
      </c>
      <c r="I70">
        <v>56.863999999999997</v>
      </c>
      <c r="J70">
        <v>174.63</v>
      </c>
      <c r="K70">
        <v>2.6543000000000001</v>
      </c>
      <c r="L70">
        <v>1.2068E-5</v>
      </c>
      <c r="M70">
        <v>1.1245E-2</v>
      </c>
      <c r="N70" t="s">
        <v>238</v>
      </c>
    </row>
    <row r="71" spans="1:14">
      <c r="A71">
        <v>239.43</v>
      </c>
      <c r="B71">
        <v>6</v>
      </c>
      <c r="C71">
        <v>23.681999999999999</v>
      </c>
      <c r="D71">
        <v>4.2227000000000001E-2</v>
      </c>
      <c r="E71">
        <v>22.468</v>
      </c>
      <c r="F71">
        <v>24.242000000000001</v>
      </c>
      <c r="G71">
        <v>116.98</v>
      </c>
      <c r="H71">
        <v>43.295000000000002</v>
      </c>
      <c r="I71">
        <v>58.447000000000003</v>
      </c>
      <c r="J71">
        <v>173.36</v>
      </c>
      <c r="K71">
        <v>2.6591</v>
      </c>
      <c r="L71">
        <v>1.2081E-5</v>
      </c>
      <c r="M71">
        <v>1.1336000000000001E-2</v>
      </c>
      <c r="N71" t="s">
        <v>238</v>
      </c>
    </row>
    <row r="72" spans="1:14">
      <c r="A72">
        <v>239.43</v>
      </c>
      <c r="B72">
        <v>6.5</v>
      </c>
      <c r="C72">
        <v>25.957999999999998</v>
      </c>
      <c r="D72">
        <v>3.8524000000000003E-2</v>
      </c>
      <c r="E72">
        <v>22.41</v>
      </c>
      <c r="F72">
        <v>24.163</v>
      </c>
      <c r="G72">
        <v>116.06</v>
      </c>
      <c r="H72">
        <v>44.052</v>
      </c>
      <c r="I72">
        <v>60.158999999999999</v>
      </c>
      <c r="J72">
        <v>172.05</v>
      </c>
      <c r="K72">
        <v>2.6637</v>
      </c>
      <c r="L72">
        <v>1.2095E-5</v>
      </c>
      <c r="M72">
        <v>1.1429999999999999E-2</v>
      </c>
      <c r="N72" t="s">
        <v>238</v>
      </c>
    </row>
    <row r="73" spans="1:14">
      <c r="A73">
        <v>239.43</v>
      </c>
      <c r="B73">
        <v>7</v>
      </c>
      <c r="C73">
        <v>28.297000000000001</v>
      </c>
      <c r="D73">
        <v>3.5340000000000003E-2</v>
      </c>
      <c r="E73">
        <v>22.35</v>
      </c>
      <c r="F73">
        <v>24.082000000000001</v>
      </c>
      <c r="G73">
        <v>115.18</v>
      </c>
      <c r="H73">
        <v>44.853000000000002</v>
      </c>
      <c r="I73">
        <v>62.015000000000001</v>
      </c>
      <c r="J73">
        <v>170.71</v>
      </c>
      <c r="K73">
        <v>2.6682000000000001</v>
      </c>
      <c r="L73">
        <v>1.2109999999999999E-5</v>
      </c>
      <c r="M73">
        <v>1.1526E-2</v>
      </c>
      <c r="N73" t="s">
        <v>238</v>
      </c>
    </row>
    <row r="74" spans="1:14">
      <c r="A74">
        <v>239.43</v>
      </c>
      <c r="B74">
        <v>7.5</v>
      </c>
      <c r="C74">
        <v>30.704000000000001</v>
      </c>
      <c r="D74">
        <v>3.2569000000000001E-2</v>
      </c>
      <c r="E74">
        <v>22.288</v>
      </c>
      <c r="F74">
        <v>23.998000000000001</v>
      </c>
      <c r="G74">
        <v>114.33</v>
      </c>
      <c r="H74">
        <v>45.701999999999998</v>
      </c>
      <c r="I74">
        <v>64.037000000000006</v>
      </c>
      <c r="J74">
        <v>169.32</v>
      </c>
      <c r="K74">
        <v>2.6726000000000001</v>
      </c>
      <c r="L74">
        <v>1.2126999999999999E-5</v>
      </c>
      <c r="M74">
        <v>1.1624000000000001E-2</v>
      </c>
      <c r="N74" t="s">
        <v>238</v>
      </c>
    </row>
    <row r="75" spans="1:14">
      <c r="A75">
        <v>239.43</v>
      </c>
      <c r="B75">
        <v>8</v>
      </c>
      <c r="C75">
        <v>33.186</v>
      </c>
      <c r="D75">
        <v>3.0133E-2</v>
      </c>
      <c r="E75">
        <v>22.222999999999999</v>
      </c>
      <c r="F75">
        <v>23.911000000000001</v>
      </c>
      <c r="G75">
        <v>113.51</v>
      </c>
      <c r="H75">
        <v>46.603999999999999</v>
      </c>
      <c r="I75">
        <v>66.245999999999995</v>
      </c>
      <c r="J75">
        <v>167.88</v>
      </c>
      <c r="K75">
        <v>2.677</v>
      </c>
      <c r="L75">
        <v>1.2145E-5</v>
      </c>
      <c r="M75">
        <v>1.1724999999999999E-2</v>
      </c>
      <c r="N75" t="s">
        <v>238</v>
      </c>
    </row>
    <row r="76" spans="1:14">
      <c r="A76">
        <v>239.43</v>
      </c>
      <c r="B76">
        <v>8.5</v>
      </c>
      <c r="C76">
        <v>35.75</v>
      </c>
      <c r="D76">
        <v>2.7972E-2</v>
      </c>
      <c r="E76">
        <v>22.155999999999999</v>
      </c>
      <c r="F76">
        <v>23.82</v>
      </c>
      <c r="G76">
        <v>112.71</v>
      </c>
      <c r="H76">
        <v>47.563000000000002</v>
      </c>
      <c r="I76">
        <v>68.673000000000002</v>
      </c>
      <c r="J76">
        <v>166.39</v>
      </c>
      <c r="K76">
        <v>2.6815000000000002</v>
      </c>
      <c r="L76">
        <v>1.2165E-5</v>
      </c>
      <c r="M76">
        <v>1.1828999999999999E-2</v>
      </c>
      <c r="N76" t="s">
        <v>238</v>
      </c>
    </row>
    <row r="77" spans="1:14">
      <c r="A77">
        <v>239.43</v>
      </c>
      <c r="B77">
        <v>8.8619000000000003</v>
      </c>
      <c r="C77">
        <v>37.661999999999999</v>
      </c>
      <c r="D77">
        <v>2.6551999999999999E-2</v>
      </c>
      <c r="E77">
        <v>22.105</v>
      </c>
      <c r="F77">
        <v>23.753</v>
      </c>
      <c r="G77">
        <v>112.14</v>
      </c>
      <c r="H77">
        <v>48.296999999999997</v>
      </c>
      <c r="I77">
        <v>70.585999999999999</v>
      </c>
      <c r="J77">
        <v>165.28</v>
      </c>
      <c r="K77">
        <v>2.6848999999999998</v>
      </c>
      <c r="L77">
        <v>1.2181000000000001E-5</v>
      </c>
      <c r="M77">
        <v>1.1906999999999999E-2</v>
      </c>
      <c r="N77" t="s">
        <v>238</v>
      </c>
    </row>
    <row r="78" spans="1:14">
      <c r="A78">
        <v>239.43</v>
      </c>
      <c r="B78">
        <v>8.8619000000000003</v>
      </c>
      <c r="C78">
        <v>1239.3</v>
      </c>
      <c r="D78">
        <v>8.0694000000000002E-4</v>
      </c>
      <c r="E78">
        <v>10.295</v>
      </c>
      <c r="F78">
        <v>10.345000000000001</v>
      </c>
      <c r="G78">
        <v>56.140999999999998</v>
      </c>
      <c r="H78">
        <v>51.61</v>
      </c>
      <c r="I78">
        <v>98.51</v>
      </c>
      <c r="J78">
        <v>555.30999999999995</v>
      </c>
      <c r="K78">
        <v>-2.0752999999999999E-4</v>
      </c>
      <c r="L78">
        <v>1.5248E-4</v>
      </c>
      <c r="M78">
        <v>0.10036</v>
      </c>
      <c r="N78" t="s">
        <v>237</v>
      </c>
    </row>
    <row r="79" spans="1:14">
      <c r="A79">
        <v>239.43</v>
      </c>
      <c r="B79">
        <v>9</v>
      </c>
      <c r="C79">
        <v>1239.3</v>
      </c>
      <c r="D79">
        <v>8.0688000000000005E-4</v>
      </c>
      <c r="E79">
        <v>10.294</v>
      </c>
      <c r="F79">
        <v>10.345000000000001</v>
      </c>
      <c r="G79">
        <v>56.137999999999998</v>
      </c>
      <c r="H79">
        <v>51.609000000000002</v>
      </c>
      <c r="I79">
        <v>98.495000000000005</v>
      </c>
      <c r="J79">
        <v>555.47</v>
      </c>
      <c r="K79">
        <v>-2.3591000000000001E-4</v>
      </c>
      <c r="L79">
        <v>1.5250999999999999E-4</v>
      </c>
      <c r="M79">
        <v>0.10037</v>
      </c>
      <c r="N79" t="s">
        <v>237</v>
      </c>
    </row>
    <row r="80" spans="1:14">
      <c r="A80">
        <v>239.43</v>
      </c>
      <c r="B80">
        <v>9.5</v>
      </c>
      <c r="C80">
        <v>1239.7</v>
      </c>
      <c r="D80">
        <v>8.0668000000000005E-4</v>
      </c>
      <c r="E80">
        <v>10.291</v>
      </c>
      <c r="F80">
        <v>10.345000000000001</v>
      </c>
      <c r="G80">
        <v>56.125999999999998</v>
      </c>
      <c r="H80">
        <v>51.603999999999999</v>
      </c>
      <c r="I80">
        <v>98.441000000000003</v>
      </c>
      <c r="J80">
        <v>556.04999999999995</v>
      </c>
      <c r="K80">
        <v>-3.3830999999999998E-4</v>
      </c>
      <c r="L80">
        <v>1.5265E-4</v>
      </c>
      <c r="M80">
        <v>0.10041</v>
      </c>
      <c r="N80" t="s">
        <v>237</v>
      </c>
    </row>
    <row r="81" spans="1:14">
      <c r="A81">
        <v>239.43</v>
      </c>
      <c r="B81">
        <v>10</v>
      </c>
      <c r="C81">
        <v>1240</v>
      </c>
      <c r="D81">
        <v>8.0648000000000004E-4</v>
      </c>
      <c r="E81">
        <v>10.289</v>
      </c>
      <c r="F81">
        <v>10.345000000000001</v>
      </c>
      <c r="G81">
        <v>56.115000000000002</v>
      </c>
      <c r="H81">
        <v>51.598999999999997</v>
      </c>
      <c r="I81">
        <v>98.387</v>
      </c>
      <c r="J81">
        <v>556.62</v>
      </c>
      <c r="K81">
        <v>-4.4017999999999998E-4</v>
      </c>
      <c r="L81">
        <v>1.5278000000000001E-4</v>
      </c>
      <c r="M81">
        <v>0.10045999999999999</v>
      </c>
      <c r="N81" t="s">
        <v>237</v>
      </c>
    </row>
    <row r="82" spans="1:14">
      <c r="A82">
        <v>269.36</v>
      </c>
      <c r="B82">
        <v>1</v>
      </c>
      <c r="C82">
        <v>3.1604999999999999</v>
      </c>
      <c r="D82">
        <v>0.31641000000000002</v>
      </c>
      <c r="E82">
        <v>24.138999999999999</v>
      </c>
      <c r="F82">
        <v>26.353999999999999</v>
      </c>
      <c r="G82">
        <v>139.63</v>
      </c>
      <c r="H82">
        <v>40.170999999999999</v>
      </c>
      <c r="I82">
        <v>48.944000000000003</v>
      </c>
      <c r="J82">
        <v>195.26</v>
      </c>
      <c r="K82">
        <v>1.7423</v>
      </c>
      <c r="L82">
        <v>1.3512999999999999E-5</v>
      </c>
      <c r="M82">
        <v>1.2078999999999999E-2</v>
      </c>
      <c r="N82" t="s">
        <v>238</v>
      </c>
    </row>
    <row r="83" spans="1:14">
      <c r="A83">
        <v>269.36</v>
      </c>
      <c r="B83">
        <v>1.5</v>
      </c>
      <c r="C83">
        <v>4.7671999999999999</v>
      </c>
      <c r="D83">
        <v>0.20977000000000001</v>
      </c>
      <c r="E83">
        <v>24.108000000000001</v>
      </c>
      <c r="F83">
        <v>26.311</v>
      </c>
      <c r="G83">
        <v>136.15</v>
      </c>
      <c r="H83">
        <v>40.368000000000002</v>
      </c>
      <c r="I83">
        <v>49.383000000000003</v>
      </c>
      <c r="J83">
        <v>194.56</v>
      </c>
      <c r="K83">
        <v>1.7451000000000001</v>
      </c>
      <c r="L83">
        <v>1.3512999999999999E-5</v>
      </c>
      <c r="M83">
        <v>1.2154999999999999E-2</v>
      </c>
      <c r="N83" t="s">
        <v>238</v>
      </c>
    </row>
    <row r="84" spans="1:14">
      <c r="A84">
        <v>269.36</v>
      </c>
      <c r="B84">
        <v>2</v>
      </c>
      <c r="C84">
        <v>6.3922999999999996</v>
      </c>
      <c r="D84">
        <v>0.15644</v>
      </c>
      <c r="E84">
        <v>24.077999999999999</v>
      </c>
      <c r="F84">
        <v>26.268000000000001</v>
      </c>
      <c r="G84">
        <v>133.63999999999999</v>
      </c>
      <c r="H84">
        <v>40.57</v>
      </c>
      <c r="I84">
        <v>49.835999999999999</v>
      </c>
      <c r="J84">
        <v>193.85</v>
      </c>
      <c r="K84">
        <v>1.748</v>
      </c>
      <c r="L84">
        <v>1.3514E-5</v>
      </c>
      <c r="M84">
        <v>1.2231000000000001E-2</v>
      </c>
      <c r="N84" t="s">
        <v>238</v>
      </c>
    </row>
    <row r="85" spans="1:14">
      <c r="A85">
        <v>269.36</v>
      </c>
      <c r="B85">
        <v>2.5</v>
      </c>
      <c r="C85">
        <v>8.0364000000000004</v>
      </c>
      <c r="D85">
        <v>0.12443</v>
      </c>
      <c r="E85">
        <v>24.045999999999999</v>
      </c>
      <c r="F85">
        <v>26.224</v>
      </c>
      <c r="G85">
        <v>131.66999999999999</v>
      </c>
      <c r="H85">
        <v>40.777000000000001</v>
      </c>
      <c r="I85">
        <v>50.305</v>
      </c>
      <c r="J85">
        <v>193.13</v>
      </c>
      <c r="K85">
        <v>1.7507999999999999</v>
      </c>
      <c r="L85">
        <v>1.3516000000000001E-5</v>
      </c>
      <c r="M85">
        <v>1.2305999999999999E-2</v>
      </c>
      <c r="N85" t="s">
        <v>238</v>
      </c>
    </row>
    <row r="86" spans="1:14">
      <c r="A86">
        <v>269.36</v>
      </c>
      <c r="B86">
        <v>3</v>
      </c>
      <c r="C86">
        <v>9.6999999999999993</v>
      </c>
      <c r="D86">
        <v>0.10309</v>
      </c>
      <c r="E86">
        <v>24.015000000000001</v>
      </c>
      <c r="F86">
        <v>26.18</v>
      </c>
      <c r="G86">
        <v>130.03</v>
      </c>
      <c r="H86">
        <v>40.988</v>
      </c>
      <c r="I86">
        <v>50.789000000000001</v>
      </c>
      <c r="J86">
        <v>192.41</v>
      </c>
      <c r="K86">
        <v>1.7537</v>
      </c>
      <c r="L86">
        <v>1.3519E-5</v>
      </c>
      <c r="M86">
        <v>1.2382000000000001E-2</v>
      </c>
      <c r="N86" t="s">
        <v>238</v>
      </c>
    </row>
    <row r="87" spans="1:14">
      <c r="A87">
        <v>269.36</v>
      </c>
      <c r="B87">
        <v>3.5</v>
      </c>
      <c r="C87">
        <v>11.384</v>
      </c>
      <c r="D87">
        <v>8.7845000000000006E-2</v>
      </c>
      <c r="E87">
        <v>23.983000000000001</v>
      </c>
      <c r="F87">
        <v>26.135000000000002</v>
      </c>
      <c r="G87">
        <v>128.63</v>
      </c>
      <c r="H87">
        <v>41.204999999999998</v>
      </c>
      <c r="I87">
        <v>51.289000000000001</v>
      </c>
      <c r="J87">
        <v>191.67</v>
      </c>
      <c r="K87">
        <v>1.7565</v>
      </c>
      <c r="L87">
        <v>1.3524E-5</v>
      </c>
      <c r="M87">
        <v>1.2458E-2</v>
      </c>
      <c r="N87" t="s">
        <v>238</v>
      </c>
    </row>
    <row r="88" spans="1:14">
      <c r="A88">
        <v>269.36</v>
      </c>
      <c r="B88">
        <v>4</v>
      </c>
      <c r="C88">
        <v>13.087999999999999</v>
      </c>
      <c r="D88">
        <v>7.6404E-2</v>
      </c>
      <c r="E88">
        <v>23.95</v>
      </c>
      <c r="F88">
        <v>26.09</v>
      </c>
      <c r="G88">
        <v>127.4</v>
      </c>
      <c r="H88">
        <v>41.427</v>
      </c>
      <c r="I88">
        <v>51.805999999999997</v>
      </c>
      <c r="J88">
        <v>190.93</v>
      </c>
      <c r="K88">
        <v>1.7594000000000001</v>
      </c>
      <c r="L88">
        <v>1.3529E-5</v>
      </c>
      <c r="M88">
        <v>1.2534E-2</v>
      </c>
      <c r="N88" t="s">
        <v>238</v>
      </c>
    </row>
    <row r="89" spans="1:14">
      <c r="A89">
        <v>269.36</v>
      </c>
      <c r="B89">
        <v>4.5</v>
      </c>
      <c r="C89">
        <v>14.814</v>
      </c>
      <c r="D89">
        <v>6.7502000000000006E-2</v>
      </c>
      <c r="E89">
        <v>23.917000000000002</v>
      </c>
      <c r="F89">
        <v>26.044</v>
      </c>
      <c r="G89">
        <v>126.29</v>
      </c>
      <c r="H89">
        <v>41.655000000000001</v>
      </c>
      <c r="I89">
        <v>52.341999999999999</v>
      </c>
      <c r="J89">
        <v>190.18</v>
      </c>
      <c r="K89">
        <v>1.7622</v>
      </c>
      <c r="L89">
        <v>1.3535E-5</v>
      </c>
      <c r="M89">
        <v>1.2611000000000001E-2</v>
      </c>
      <c r="N89" t="s">
        <v>238</v>
      </c>
    </row>
    <row r="90" spans="1:14">
      <c r="A90">
        <v>269.36</v>
      </c>
      <c r="B90">
        <v>5</v>
      </c>
      <c r="C90">
        <v>16.562999999999999</v>
      </c>
      <c r="D90">
        <v>6.0377E-2</v>
      </c>
      <c r="E90">
        <v>23.884</v>
      </c>
      <c r="F90">
        <v>25.998000000000001</v>
      </c>
      <c r="G90">
        <v>125.29</v>
      </c>
      <c r="H90">
        <v>41.887999999999998</v>
      </c>
      <c r="I90">
        <v>52.896000000000001</v>
      </c>
      <c r="J90">
        <v>189.43</v>
      </c>
      <c r="K90">
        <v>1.7649999999999999</v>
      </c>
      <c r="L90">
        <v>1.3542E-5</v>
      </c>
      <c r="M90">
        <v>1.2688E-2</v>
      </c>
      <c r="N90" t="s">
        <v>238</v>
      </c>
    </row>
    <row r="91" spans="1:14">
      <c r="A91">
        <v>269.36</v>
      </c>
      <c r="B91">
        <v>5.5</v>
      </c>
      <c r="C91">
        <v>18.334</v>
      </c>
      <c r="D91">
        <v>5.4544000000000002E-2</v>
      </c>
      <c r="E91">
        <v>23.85</v>
      </c>
      <c r="F91">
        <v>25.951000000000001</v>
      </c>
      <c r="G91">
        <v>124.37</v>
      </c>
      <c r="H91">
        <v>42.127000000000002</v>
      </c>
      <c r="I91">
        <v>53.470999999999997</v>
      </c>
      <c r="J91">
        <v>188.66</v>
      </c>
      <c r="K91">
        <v>1.7678</v>
      </c>
      <c r="L91">
        <v>1.3550000000000001E-5</v>
      </c>
      <c r="M91">
        <v>1.2766E-2</v>
      </c>
      <c r="N91" t="s">
        <v>238</v>
      </c>
    </row>
    <row r="92" spans="1:14">
      <c r="A92">
        <v>269.36</v>
      </c>
      <c r="B92">
        <v>6</v>
      </c>
      <c r="C92">
        <v>20.129000000000001</v>
      </c>
      <c r="D92">
        <v>4.9680000000000002E-2</v>
      </c>
      <c r="E92">
        <v>23.815999999999999</v>
      </c>
      <c r="F92">
        <v>25.902999999999999</v>
      </c>
      <c r="G92">
        <v>123.52</v>
      </c>
      <c r="H92">
        <v>42.372</v>
      </c>
      <c r="I92">
        <v>54.066000000000003</v>
      </c>
      <c r="J92">
        <v>187.89</v>
      </c>
      <c r="K92">
        <v>1.7706999999999999</v>
      </c>
      <c r="L92">
        <v>1.3559E-5</v>
      </c>
      <c r="M92">
        <v>1.2844E-2</v>
      </c>
      <c r="N92" t="s">
        <v>238</v>
      </c>
    </row>
    <row r="93" spans="1:14">
      <c r="A93">
        <v>269.36</v>
      </c>
      <c r="B93">
        <v>6.5</v>
      </c>
      <c r="C93">
        <v>21.949000000000002</v>
      </c>
      <c r="D93">
        <v>4.5560999999999997E-2</v>
      </c>
      <c r="E93">
        <v>23.782</v>
      </c>
      <c r="F93">
        <v>25.855</v>
      </c>
      <c r="G93">
        <v>122.72</v>
      </c>
      <c r="H93">
        <v>42.624000000000002</v>
      </c>
      <c r="I93">
        <v>54.683999999999997</v>
      </c>
      <c r="J93">
        <v>187.1</v>
      </c>
      <c r="K93">
        <v>1.7735000000000001</v>
      </c>
      <c r="L93">
        <v>1.3569E-5</v>
      </c>
      <c r="M93">
        <v>1.2924E-2</v>
      </c>
      <c r="N93" t="s">
        <v>238</v>
      </c>
    </row>
    <row r="94" spans="1:14">
      <c r="A94">
        <v>269.36</v>
      </c>
      <c r="B94">
        <v>7</v>
      </c>
      <c r="C94">
        <v>23.794</v>
      </c>
      <c r="D94">
        <v>4.2027000000000002E-2</v>
      </c>
      <c r="E94">
        <v>23.745999999999999</v>
      </c>
      <c r="F94">
        <v>25.806000000000001</v>
      </c>
      <c r="G94">
        <v>121.97</v>
      </c>
      <c r="H94">
        <v>42.881999999999998</v>
      </c>
      <c r="I94">
        <v>55.326000000000001</v>
      </c>
      <c r="J94">
        <v>186.31</v>
      </c>
      <c r="K94">
        <v>1.7763</v>
      </c>
      <c r="L94">
        <v>1.3579E-5</v>
      </c>
      <c r="M94">
        <v>1.3004E-2</v>
      </c>
      <c r="N94" t="s">
        <v>238</v>
      </c>
    </row>
    <row r="95" spans="1:14">
      <c r="A95">
        <v>269.36</v>
      </c>
      <c r="B95">
        <v>7.5</v>
      </c>
      <c r="C95">
        <v>25.666</v>
      </c>
      <c r="D95">
        <v>3.8961999999999997E-2</v>
      </c>
      <c r="E95">
        <v>23.710999999999999</v>
      </c>
      <c r="F95">
        <v>25.757000000000001</v>
      </c>
      <c r="G95">
        <v>121.26</v>
      </c>
      <c r="H95">
        <v>43.146999999999998</v>
      </c>
      <c r="I95">
        <v>55.993000000000002</v>
      </c>
      <c r="J95">
        <v>185.51</v>
      </c>
      <c r="K95">
        <v>1.7790999999999999</v>
      </c>
      <c r="L95">
        <v>1.3591000000000001E-5</v>
      </c>
      <c r="M95">
        <v>1.3084999999999999E-2</v>
      </c>
      <c r="N95" t="s">
        <v>238</v>
      </c>
    </row>
    <row r="96" spans="1:14">
      <c r="A96">
        <v>269.36</v>
      </c>
      <c r="B96">
        <v>8</v>
      </c>
      <c r="C96">
        <v>27.565000000000001</v>
      </c>
      <c r="D96">
        <v>3.6276999999999997E-2</v>
      </c>
      <c r="E96">
        <v>23.675000000000001</v>
      </c>
      <c r="F96">
        <v>25.706</v>
      </c>
      <c r="G96">
        <v>120.59</v>
      </c>
      <c r="H96">
        <v>43.418999999999997</v>
      </c>
      <c r="I96">
        <v>56.686999999999998</v>
      </c>
      <c r="J96">
        <v>184.69</v>
      </c>
      <c r="K96">
        <v>1.7819</v>
      </c>
      <c r="L96">
        <v>1.3603E-5</v>
      </c>
      <c r="M96">
        <v>1.3167E-2</v>
      </c>
      <c r="N96" t="s">
        <v>238</v>
      </c>
    </row>
    <row r="97" spans="1:14">
      <c r="A97">
        <v>269.36</v>
      </c>
      <c r="B97">
        <v>8.5</v>
      </c>
      <c r="C97">
        <v>29.494</v>
      </c>
      <c r="D97">
        <v>3.3905999999999999E-2</v>
      </c>
      <c r="E97">
        <v>23.638000000000002</v>
      </c>
      <c r="F97">
        <v>25.655999999999999</v>
      </c>
      <c r="G97">
        <v>119.94</v>
      </c>
      <c r="H97">
        <v>43.698999999999998</v>
      </c>
      <c r="I97">
        <v>57.408999999999999</v>
      </c>
      <c r="J97">
        <v>183.87</v>
      </c>
      <c r="K97">
        <v>1.7847</v>
      </c>
      <c r="L97">
        <v>1.3616E-5</v>
      </c>
      <c r="M97">
        <v>1.325E-2</v>
      </c>
      <c r="N97" t="s">
        <v>238</v>
      </c>
    </row>
    <row r="98" spans="1:14">
      <c r="A98">
        <v>269.36</v>
      </c>
      <c r="B98">
        <v>9</v>
      </c>
      <c r="C98">
        <v>31.452000000000002</v>
      </c>
      <c r="D98">
        <v>3.1794999999999997E-2</v>
      </c>
      <c r="E98">
        <v>23.600999999999999</v>
      </c>
      <c r="F98">
        <v>25.603999999999999</v>
      </c>
      <c r="G98">
        <v>119.33</v>
      </c>
      <c r="H98">
        <v>43.987000000000002</v>
      </c>
      <c r="I98">
        <v>58.161000000000001</v>
      </c>
      <c r="J98">
        <v>183.04</v>
      </c>
      <c r="K98">
        <v>1.7876000000000001</v>
      </c>
      <c r="L98">
        <v>1.363E-5</v>
      </c>
      <c r="M98">
        <v>1.3335E-2</v>
      </c>
      <c r="N98" t="s">
        <v>238</v>
      </c>
    </row>
    <row r="99" spans="1:14">
      <c r="A99">
        <v>269.36</v>
      </c>
      <c r="B99">
        <v>9.5</v>
      </c>
      <c r="C99">
        <v>33.441000000000003</v>
      </c>
      <c r="D99">
        <v>2.9904E-2</v>
      </c>
      <c r="E99">
        <v>23.562999999999999</v>
      </c>
      <c r="F99">
        <v>25.552</v>
      </c>
      <c r="G99">
        <v>118.73</v>
      </c>
      <c r="H99">
        <v>44.281999999999996</v>
      </c>
      <c r="I99">
        <v>58.945</v>
      </c>
      <c r="J99">
        <v>182.19</v>
      </c>
      <c r="K99">
        <v>1.7904</v>
      </c>
      <c r="L99">
        <v>1.3645000000000001E-5</v>
      </c>
      <c r="M99">
        <v>1.342E-2</v>
      </c>
      <c r="N99" t="s">
        <v>238</v>
      </c>
    </row>
    <row r="100" spans="1:14">
      <c r="A100">
        <v>269.36</v>
      </c>
      <c r="B100">
        <v>10</v>
      </c>
      <c r="C100">
        <v>35.462000000000003</v>
      </c>
      <c r="D100">
        <v>2.8198999999999998E-2</v>
      </c>
      <c r="E100">
        <v>23.524000000000001</v>
      </c>
      <c r="F100">
        <v>25.498000000000001</v>
      </c>
      <c r="G100">
        <v>118.16</v>
      </c>
      <c r="H100">
        <v>44.585999999999999</v>
      </c>
      <c r="I100">
        <v>59.762999999999998</v>
      </c>
      <c r="J100">
        <v>181.33</v>
      </c>
      <c r="K100">
        <v>1.7931999999999999</v>
      </c>
      <c r="L100">
        <v>1.366E-5</v>
      </c>
      <c r="M100">
        <v>1.3507E-2</v>
      </c>
      <c r="N100" t="s">
        <v>238</v>
      </c>
    </row>
    <row r="101" spans="1:14">
      <c r="A101">
        <v>299.29000000000002</v>
      </c>
      <c r="B101">
        <v>1</v>
      </c>
      <c r="C101">
        <v>2.8349000000000002</v>
      </c>
      <c r="D101">
        <v>0.35275000000000001</v>
      </c>
      <c r="E101">
        <v>25.39</v>
      </c>
      <c r="F101">
        <v>27.859000000000002</v>
      </c>
      <c r="G101">
        <v>144.93</v>
      </c>
      <c r="H101">
        <v>43.051000000000002</v>
      </c>
      <c r="I101">
        <v>51.677</v>
      </c>
      <c r="J101">
        <v>205</v>
      </c>
      <c r="K101">
        <v>1.2592000000000001</v>
      </c>
      <c r="L101">
        <v>1.4970000000000001E-5</v>
      </c>
      <c r="M101">
        <v>1.3705E-2</v>
      </c>
      <c r="N101" t="s">
        <v>238</v>
      </c>
    </row>
    <row r="102" spans="1:14">
      <c r="A102">
        <v>299.29000000000002</v>
      </c>
      <c r="B102">
        <v>1.5</v>
      </c>
      <c r="C102">
        <v>4.2686000000000002</v>
      </c>
      <c r="D102">
        <v>0.23427000000000001</v>
      </c>
      <c r="E102">
        <v>25.366</v>
      </c>
      <c r="F102">
        <v>27.827000000000002</v>
      </c>
      <c r="G102">
        <v>141.47999999999999</v>
      </c>
      <c r="H102">
        <v>43.155000000000001</v>
      </c>
      <c r="I102">
        <v>51.942999999999998</v>
      </c>
      <c r="J102">
        <v>204.49</v>
      </c>
      <c r="K102">
        <v>1.2604</v>
      </c>
      <c r="L102">
        <v>1.4968E-5</v>
      </c>
      <c r="M102">
        <v>1.3776999999999999E-2</v>
      </c>
      <c r="N102" t="s">
        <v>238</v>
      </c>
    </row>
    <row r="103" spans="1:14">
      <c r="A103">
        <v>299.29000000000002</v>
      </c>
      <c r="B103">
        <v>2</v>
      </c>
      <c r="C103">
        <v>5.7134999999999998</v>
      </c>
      <c r="D103">
        <v>0.17502000000000001</v>
      </c>
      <c r="E103">
        <v>25.343</v>
      </c>
      <c r="F103">
        <v>27.794</v>
      </c>
      <c r="G103">
        <v>139.01</v>
      </c>
      <c r="H103">
        <v>43.261000000000003</v>
      </c>
      <c r="I103">
        <v>52.215000000000003</v>
      </c>
      <c r="J103">
        <v>203.97</v>
      </c>
      <c r="K103">
        <v>1.2617</v>
      </c>
      <c r="L103">
        <v>1.4968E-5</v>
      </c>
      <c r="M103">
        <v>1.3849E-2</v>
      </c>
      <c r="N103" t="s">
        <v>238</v>
      </c>
    </row>
    <row r="104" spans="1:14">
      <c r="A104">
        <v>299.29000000000002</v>
      </c>
      <c r="B104">
        <v>2.5</v>
      </c>
      <c r="C104">
        <v>7.1696999999999997</v>
      </c>
      <c r="D104">
        <v>0.13947999999999999</v>
      </c>
      <c r="E104">
        <v>25.32</v>
      </c>
      <c r="F104">
        <v>27.760999999999999</v>
      </c>
      <c r="G104">
        <v>137.07</v>
      </c>
      <c r="H104">
        <v>43.366999999999997</v>
      </c>
      <c r="I104">
        <v>52.491</v>
      </c>
      <c r="J104">
        <v>203.46</v>
      </c>
      <c r="K104">
        <v>1.2628999999999999</v>
      </c>
      <c r="L104">
        <v>1.4969E-5</v>
      </c>
      <c r="M104">
        <v>1.392E-2</v>
      </c>
      <c r="N104" t="s">
        <v>238</v>
      </c>
    </row>
    <row r="105" spans="1:14">
      <c r="A105">
        <v>299.29000000000002</v>
      </c>
      <c r="B105">
        <v>3</v>
      </c>
      <c r="C105">
        <v>8.6374999999999993</v>
      </c>
      <c r="D105">
        <v>0.11577</v>
      </c>
      <c r="E105">
        <v>25.295999999999999</v>
      </c>
      <c r="F105">
        <v>27.728000000000002</v>
      </c>
      <c r="G105">
        <v>135.47999999999999</v>
      </c>
      <c r="H105">
        <v>43.475000000000001</v>
      </c>
      <c r="I105">
        <v>52.773000000000003</v>
      </c>
      <c r="J105">
        <v>202.94</v>
      </c>
      <c r="K105">
        <v>1.2642</v>
      </c>
      <c r="L105">
        <v>1.4970999999999999E-5</v>
      </c>
      <c r="M105">
        <v>1.3991E-2</v>
      </c>
      <c r="N105" t="s">
        <v>238</v>
      </c>
    </row>
    <row r="106" spans="1:14">
      <c r="A106">
        <v>299.29000000000002</v>
      </c>
      <c r="B106">
        <v>3.5</v>
      </c>
      <c r="C106">
        <v>10.117000000000001</v>
      </c>
      <c r="D106">
        <v>9.8841999999999999E-2</v>
      </c>
      <c r="E106">
        <v>25.271999999999998</v>
      </c>
      <c r="F106">
        <v>27.693999999999999</v>
      </c>
      <c r="G106">
        <v>134.12</v>
      </c>
      <c r="H106">
        <v>43.584000000000003</v>
      </c>
      <c r="I106">
        <v>53.06</v>
      </c>
      <c r="J106">
        <v>202.42</v>
      </c>
      <c r="K106">
        <v>1.2654000000000001</v>
      </c>
      <c r="L106">
        <v>1.4973999999999999E-5</v>
      </c>
      <c r="M106">
        <v>1.4062E-2</v>
      </c>
      <c r="N106" t="s">
        <v>238</v>
      </c>
    </row>
    <row r="107" spans="1:14">
      <c r="A107">
        <v>299.29000000000002</v>
      </c>
      <c r="B107">
        <v>4</v>
      </c>
      <c r="C107">
        <v>11.609</v>
      </c>
      <c r="D107">
        <v>8.6141999999999996E-2</v>
      </c>
      <c r="E107">
        <v>25.248000000000001</v>
      </c>
      <c r="F107">
        <v>27.661000000000001</v>
      </c>
      <c r="G107">
        <v>132.93</v>
      </c>
      <c r="H107">
        <v>43.695</v>
      </c>
      <c r="I107">
        <v>53.353000000000002</v>
      </c>
      <c r="J107">
        <v>201.9</v>
      </c>
      <c r="K107">
        <v>1.2666999999999999</v>
      </c>
      <c r="L107">
        <v>1.4978E-5</v>
      </c>
      <c r="M107">
        <v>1.4133E-2</v>
      </c>
      <c r="N107" t="s">
        <v>238</v>
      </c>
    </row>
    <row r="108" spans="1:14">
      <c r="A108">
        <v>299.29000000000002</v>
      </c>
      <c r="B108">
        <v>4.5</v>
      </c>
      <c r="C108">
        <v>13.113</v>
      </c>
      <c r="D108">
        <v>7.6261999999999996E-2</v>
      </c>
      <c r="E108">
        <v>25.224</v>
      </c>
      <c r="F108">
        <v>27.626999999999999</v>
      </c>
      <c r="G108">
        <v>131.86000000000001</v>
      </c>
      <c r="H108">
        <v>43.807000000000002</v>
      </c>
      <c r="I108">
        <v>53.651000000000003</v>
      </c>
      <c r="J108">
        <v>201.37</v>
      </c>
      <c r="K108">
        <v>1.2679</v>
      </c>
      <c r="L108">
        <v>1.4982E-5</v>
      </c>
      <c r="M108">
        <v>1.4205000000000001E-2</v>
      </c>
      <c r="N108" t="s">
        <v>238</v>
      </c>
    </row>
    <row r="109" spans="1:14">
      <c r="A109">
        <v>299.29000000000002</v>
      </c>
      <c r="B109">
        <v>5</v>
      </c>
      <c r="C109">
        <v>14.629</v>
      </c>
      <c r="D109">
        <v>6.8357000000000001E-2</v>
      </c>
      <c r="E109">
        <v>25.2</v>
      </c>
      <c r="F109">
        <v>27.591999999999999</v>
      </c>
      <c r="G109">
        <v>130.91</v>
      </c>
      <c r="H109">
        <v>43.92</v>
      </c>
      <c r="I109">
        <v>53.956000000000003</v>
      </c>
      <c r="J109">
        <v>200.84</v>
      </c>
      <c r="K109">
        <v>1.2692000000000001</v>
      </c>
      <c r="L109">
        <v>1.4987999999999999E-5</v>
      </c>
      <c r="M109">
        <v>1.4276E-2</v>
      </c>
      <c r="N109" t="s">
        <v>238</v>
      </c>
    </row>
    <row r="110" spans="1:14">
      <c r="A110">
        <v>299.29000000000002</v>
      </c>
      <c r="B110">
        <v>5.5</v>
      </c>
      <c r="C110">
        <v>16.158000000000001</v>
      </c>
      <c r="D110">
        <v>6.1886999999999998E-2</v>
      </c>
      <c r="E110">
        <v>25.175000000000001</v>
      </c>
      <c r="F110">
        <v>27.558</v>
      </c>
      <c r="G110">
        <v>130.03</v>
      </c>
      <c r="H110">
        <v>44.033999999999999</v>
      </c>
      <c r="I110">
        <v>54.267000000000003</v>
      </c>
      <c r="J110">
        <v>200.31</v>
      </c>
      <c r="K110">
        <v>1.2704</v>
      </c>
      <c r="L110">
        <v>1.4994000000000001E-5</v>
      </c>
      <c r="M110">
        <v>1.4348E-2</v>
      </c>
      <c r="N110" t="s">
        <v>238</v>
      </c>
    </row>
    <row r="111" spans="1:14">
      <c r="A111">
        <v>299.29000000000002</v>
      </c>
      <c r="B111">
        <v>6</v>
      </c>
      <c r="C111">
        <v>17.701000000000001</v>
      </c>
      <c r="D111">
        <v>5.6494999999999997E-2</v>
      </c>
      <c r="E111">
        <v>25.15</v>
      </c>
      <c r="F111">
        <v>27.524000000000001</v>
      </c>
      <c r="G111">
        <v>129.22</v>
      </c>
      <c r="H111">
        <v>44.15</v>
      </c>
      <c r="I111">
        <v>54.584000000000003</v>
      </c>
      <c r="J111">
        <v>199.78</v>
      </c>
      <c r="K111">
        <v>1.2717000000000001</v>
      </c>
      <c r="L111">
        <v>1.5E-5</v>
      </c>
      <c r="M111">
        <v>1.4420000000000001E-2</v>
      </c>
      <c r="N111" t="s">
        <v>238</v>
      </c>
    </row>
    <row r="112" spans="1:14">
      <c r="A112">
        <v>299.29000000000002</v>
      </c>
      <c r="B112">
        <v>6.5</v>
      </c>
      <c r="C112">
        <v>19.256</v>
      </c>
      <c r="D112">
        <v>5.1930999999999998E-2</v>
      </c>
      <c r="E112">
        <v>25.125</v>
      </c>
      <c r="F112">
        <v>27.489000000000001</v>
      </c>
      <c r="G112">
        <v>128.47</v>
      </c>
      <c r="H112">
        <v>44.267000000000003</v>
      </c>
      <c r="I112">
        <v>54.908000000000001</v>
      </c>
      <c r="J112">
        <v>199.24</v>
      </c>
      <c r="K112">
        <v>1.2728999999999999</v>
      </c>
      <c r="L112">
        <v>1.5007E-5</v>
      </c>
      <c r="M112">
        <v>1.4492E-2</v>
      </c>
      <c r="N112" t="s">
        <v>238</v>
      </c>
    </row>
    <row r="113" spans="1:14">
      <c r="A113">
        <v>299.29000000000002</v>
      </c>
      <c r="B113">
        <v>7</v>
      </c>
      <c r="C113">
        <v>20.824999999999999</v>
      </c>
      <c r="D113">
        <v>4.8017999999999998E-2</v>
      </c>
      <c r="E113">
        <v>25.1</v>
      </c>
      <c r="F113">
        <v>27.454000000000001</v>
      </c>
      <c r="G113">
        <v>127.77</v>
      </c>
      <c r="H113">
        <v>44.384999999999998</v>
      </c>
      <c r="I113">
        <v>55.238999999999997</v>
      </c>
      <c r="J113">
        <v>198.7</v>
      </c>
      <c r="K113">
        <v>1.2741</v>
      </c>
      <c r="L113">
        <v>1.5014999999999999E-5</v>
      </c>
      <c r="M113">
        <v>1.4565E-2</v>
      </c>
      <c r="N113" t="s">
        <v>238</v>
      </c>
    </row>
    <row r="114" spans="1:14">
      <c r="A114">
        <v>299.29000000000002</v>
      </c>
      <c r="B114">
        <v>7.5</v>
      </c>
      <c r="C114">
        <v>22.408999999999999</v>
      </c>
      <c r="D114">
        <v>4.4625999999999999E-2</v>
      </c>
      <c r="E114">
        <v>25.074999999999999</v>
      </c>
      <c r="F114">
        <v>27.417999999999999</v>
      </c>
      <c r="G114">
        <v>127.11</v>
      </c>
      <c r="H114">
        <v>44.505000000000003</v>
      </c>
      <c r="I114">
        <v>55.576999999999998</v>
      </c>
      <c r="J114">
        <v>198.16</v>
      </c>
      <c r="K114">
        <v>1.2753000000000001</v>
      </c>
      <c r="L114">
        <v>1.5024E-5</v>
      </c>
      <c r="M114">
        <v>1.4638E-2</v>
      </c>
      <c r="N114" t="s">
        <v>238</v>
      </c>
    </row>
    <row r="115" spans="1:14">
      <c r="A115">
        <v>299.29000000000002</v>
      </c>
      <c r="B115">
        <v>8</v>
      </c>
      <c r="C115">
        <v>24.006</v>
      </c>
      <c r="D115">
        <v>4.1657E-2</v>
      </c>
      <c r="E115">
        <v>25.05</v>
      </c>
      <c r="F115">
        <v>27.382999999999999</v>
      </c>
      <c r="G115">
        <v>126.49</v>
      </c>
      <c r="H115">
        <v>44.625999999999998</v>
      </c>
      <c r="I115">
        <v>55.921999999999997</v>
      </c>
      <c r="J115">
        <v>197.61</v>
      </c>
      <c r="K115">
        <v>1.2766</v>
      </c>
      <c r="L115">
        <v>1.5033E-5</v>
      </c>
      <c r="M115">
        <v>1.4711999999999999E-2</v>
      </c>
      <c r="N115" t="s">
        <v>238</v>
      </c>
    </row>
    <row r="116" spans="1:14">
      <c r="A116">
        <v>299.29000000000002</v>
      </c>
      <c r="B116">
        <v>8.5</v>
      </c>
      <c r="C116">
        <v>25.617999999999999</v>
      </c>
      <c r="D116">
        <v>3.9036000000000001E-2</v>
      </c>
      <c r="E116">
        <v>25.024000000000001</v>
      </c>
      <c r="F116">
        <v>27.347000000000001</v>
      </c>
      <c r="G116">
        <v>125.9</v>
      </c>
      <c r="H116">
        <v>44.749000000000002</v>
      </c>
      <c r="I116">
        <v>56.274000000000001</v>
      </c>
      <c r="J116">
        <v>197.06</v>
      </c>
      <c r="K116">
        <v>1.2778</v>
      </c>
      <c r="L116">
        <v>1.5043E-5</v>
      </c>
      <c r="M116">
        <v>1.4786000000000001E-2</v>
      </c>
      <c r="N116" t="s">
        <v>238</v>
      </c>
    </row>
    <row r="117" spans="1:14">
      <c r="A117">
        <v>299.29000000000002</v>
      </c>
      <c r="B117">
        <v>9</v>
      </c>
      <c r="C117">
        <v>27.244</v>
      </c>
      <c r="D117">
        <v>3.6705000000000002E-2</v>
      </c>
      <c r="E117">
        <v>24.998000000000001</v>
      </c>
      <c r="F117">
        <v>27.311</v>
      </c>
      <c r="G117">
        <v>125.34</v>
      </c>
      <c r="H117">
        <v>44.874000000000002</v>
      </c>
      <c r="I117">
        <v>56.634999999999998</v>
      </c>
      <c r="J117">
        <v>196.51</v>
      </c>
      <c r="K117">
        <v>1.2789999999999999</v>
      </c>
      <c r="L117">
        <v>1.5053E-5</v>
      </c>
      <c r="M117">
        <v>1.486E-2</v>
      </c>
      <c r="N117" t="s">
        <v>238</v>
      </c>
    </row>
    <row r="118" spans="1:14">
      <c r="A118">
        <v>299.29000000000002</v>
      </c>
      <c r="B118">
        <v>9.5</v>
      </c>
      <c r="C118">
        <v>28.885999999999999</v>
      </c>
      <c r="D118">
        <v>3.4618999999999997E-2</v>
      </c>
      <c r="E118">
        <v>24.972000000000001</v>
      </c>
      <c r="F118">
        <v>27.274999999999999</v>
      </c>
      <c r="G118">
        <v>124.8</v>
      </c>
      <c r="H118">
        <v>45</v>
      </c>
      <c r="I118">
        <v>57.003999999999998</v>
      </c>
      <c r="J118">
        <v>195.96</v>
      </c>
      <c r="K118">
        <v>1.2802</v>
      </c>
      <c r="L118">
        <v>1.5064E-5</v>
      </c>
      <c r="M118">
        <v>1.4936E-2</v>
      </c>
      <c r="N118" t="s">
        <v>238</v>
      </c>
    </row>
    <row r="119" spans="1:14">
      <c r="A119">
        <v>299.29000000000002</v>
      </c>
      <c r="B119">
        <v>10</v>
      </c>
      <c r="C119">
        <v>30.542999999999999</v>
      </c>
      <c r="D119">
        <v>3.2739999999999998E-2</v>
      </c>
      <c r="E119">
        <v>24.946000000000002</v>
      </c>
      <c r="F119">
        <v>27.238</v>
      </c>
      <c r="G119">
        <v>124.28</v>
      </c>
      <c r="H119">
        <v>45.127000000000002</v>
      </c>
      <c r="I119">
        <v>57.381</v>
      </c>
      <c r="J119">
        <v>195.4</v>
      </c>
      <c r="K119">
        <v>1.2814000000000001</v>
      </c>
      <c r="L119">
        <v>1.5075999999999999E-5</v>
      </c>
      <c r="M119">
        <v>1.5011E-2</v>
      </c>
      <c r="N119" t="s">
        <v>238</v>
      </c>
    </row>
    <row r="120" spans="1:14">
      <c r="A120">
        <v>329.22</v>
      </c>
      <c r="B120">
        <v>1</v>
      </c>
      <c r="C120">
        <v>2.5716000000000001</v>
      </c>
      <c r="D120">
        <v>0.38885999999999998</v>
      </c>
      <c r="E120">
        <v>26.725999999999999</v>
      </c>
      <c r="F120">
        <v>29.449000000000002</v>
      </c>
      <c r="G120">
        <v>149.99</v>
      </c>
      <c r="H120">
        <v>45.994999999999997</v>
      </c>
      <c r="I120">
        <v>54.537999999999997</v>
      </c>
      <c r="J120">
        <v>214.15</v>
      </c>
      <c r="K120">
        <v>0.95518000000000003</v>
      </c>
      <c r="L120">
        <v>1.6368999999999999E-5</v>
      </c>
      <c r="M120">
        <v>1.5275E-2</v>
      </c>
      <c r="N120" t="s">
        <v>238</v>
      </c>
    </row>
    <row r="121" spans="1:14">
      <c r="A121">
        <v>329.22</v>
      </c>
      <c r="B121">
        <v>1.5</v>
      </c>
      <c r="C121">
        <v>3.8679999999999999</v>
      </c>
      <c r="D121">
        <v>0.25852999999999998</v>
      </c>
      <c r="E121">
        <v>26.707999999999998</v>
      </c>
      <c r="F121">
        <v>29.422999999999998</v>
      </c>
      <c r="G121">
        <v>146.56</v>
      </c>
      <c r="H121">
        <v>46.058</v>
      </c>
      <c r="I121">
        <v>54.716999999999999</v>
      </c>
      <c r="J121">
        <v>213.77</v>
      </c>
      <c r="K121">
        <v>0.95572999999999997</v>
      </c>
      <c r="L121">
        <v>1.6367000000000001E-5</v>
      </c>
      <c r="M121">
        <v>1.5344E-2</v>
      </c>
      <c r="N121" t="s">
        <v>238</v>
      </c>
    </row>
    <row r="122" spans="1:14">
      <c r="A122">
        <v>329.22</v>
      </c>
      <c r="B122">
        <v>2</v>
      </c>
      <c r="C122">
        <v>5.1715</v>
      </c>
      <c r="D122">
        <v>0.19336999999999999</v>
      </c>
      <c r="E122">
        <v>26.689</v>
      </c>
      <c r="F122">
        <v>29.396000000000001</v>
      </c>
      <c r="G122">
        <v>144.11000000000001</v>
      </c>
      <c r="H122">
        <v>46.121000000000002</v>
      </c>
      <c r="I122">
        <v>54.899000000000001</v>
      </c>
      <c r="J122">
        <v>213.39</v>
      </c>
      <c r="K122">
        <v>0.95626999999999995</v>
      </c>
      <c r="L122">
        <v>1.6365999999999999E-5</v>
      </c>
      <c r="M122">
        <v>1.5410999999999999E-2</v>
      </c>
      <c r="N122" t="s">
        <v>238</v>
      </c>
    </row>
    <row r="123" spans="1:14">
      <c r="A123">
        <v>329.22</v>
      </c>
      <c r="B123">
        <v>2.5</v>
      </c>
      <c r="C123">
        <v>6.4821999999999997</v>
      </c>
      <c r="D123">
        <v>0.15426999999999999</v>
      </c>
      <c r="E123">
        <v>26.67</v>
      </c>
      <c r="F123">
        <v>29.37</v>
      </c>
      <c r="G123">
        <v>142.19999999999999</v>
      </c>
      <c r="H123">
        <v>46.183999999999997</v>
      </c>
      <c r="I123">
        <v>55.082999999999998</v>
      </c>
      <c r="J123">
        <v>213.01</v>
      </c>
      <c r="K123">
        <v>0.95679999999999998</v>
      </c>
      <c r="L123">
        <v>1.6365999999999999E-5</v>
      </c>
      <c r="M123">
        <v>1.5478E-2</v>
      </c>
      <c r="N123" t="s">
        <v>238</v>
      </c>
    </row>
    <row r="124" spans="1:14">
      <c r="A124">
        <v>329.22</v>
      </c>
      <c r="B124">
        <v>3</v>
      </c>
      <c r="C124">
        <v>7.8002000000000002</v>
      </c>
      <c r="D124">
        <v>0.12820000000000001</v>
      </c>
      <c r="E124">
        <v>26.651</v>
      </c>
      <c r="F124">
        <v>29.344000000000001</v>
      </c>
      <c r="G124">
        <v>140.62</v>
      </c>
      <c r="H124">
        <v>46.247999999999998</v>
      </c>
      <c r="I124">
        <v>55.268999999999998</v>
      </c>
      <c r="J124">
        <v>212.62</v>
      </c>
      <c r="K124">
        <v>0.95733000000000001</v>
      </c>
      <c r="L124">
        <v>1.6367000000000001E-5</v>
      </c>
      <c r="M124">
        <v>1.5544000000000001E-2</v>
      </c>
      <c r="N124" t="s">
        <v>238</v>
      </c>
    </row>
    <row r="125" spans="1:14">
      <c r="A125">
        <v>329.22</v>
      </c>
      <c r="B125">
        <v>3.5</v>
      </c>
      <c r="C125">
        <v>9.1256000000000004</v>
      </c>
      <c r="D125">
        <v>0.10958</v>
      </c>
      <c r="E125">
        <v>26.632000000000001</v>
      </c>
      <c r="F125">
        <v>29.317</v>
      </c>
      <c r="G125">
        <v>139.28</v>
      </c>
      <c r="H125">
        <v>46.311999999999998</v>
      </c>
      <c r="I125">
        <v>55.457999999999998</v>
      </c>
      <c r="J125">
        <v>212.24</v>
      </c>
      <c r="K125">
        <v>0.95784999999999998</v>
      </c>
      <c r="L125">
        <v>1.6368999999999999E-5</v>
      </c>
      <c r="M125">
        <v>1.5610000000000001E-2</v>
      </c>
      <c r="N125" t="s">
        <v>238</v>
      </c>
    </row>
    <row r="126" spans="1:14">
      <c r="A126">
        <v>329.22</v>
      </c>
      <c r="B126">
        <v>4</v>
      </c>
      <c r="C126">
        <v>10.459</v>
      </c>
      <c r="D126">
        <v>9.5615000000000006E-2</v>
      </c>
      <c r="E126">
        <v>26.613</v>
      </c>
      <c r="F126">
        <v>29.291</v>
      </c>
      <c r="G126">
        <v>138.11000000000001</v>
      </c>
      <c r="H126">
        <v>46.375999999999998</v>
      </c>
      <c r="I126">
        <v>55.649000000000001</v>
      </c>
      <c r="J126">
        <v>211.86</v>
      </c>
      <c r="K126">
        <v>0.95835999999999999</v>
      </c>
      <c r="L126">
        <v>1.6371E-5</v>
      </c>
      <c r="M126">
        <v>1.5675999999999999E-2</v>
      </c>
      <c r="N126" t="s">
        <v>238</v>
      </c>
    </row>
    <row r="127" spans="1:14">
      <c r="A127">
        <v>329.22</v>
      </c>
      <c r="B127">
        <v>4.5</v>
      </c>
      <c r="C127">
        <v>11.798999999999999</v>
      </c>
      <c r="D127">
        <v>8.4751999999999994E-2</v>
      </c>
      <c r="E127">
        <v>26.594000000000001</v>
      </c>
      <c r="F127">
        <v>29.263999999999999</v>
      </c>
      <c r="G127">
        <v>137.08000000000001</v>
      </c>
      <c r="H127">
        <v>46.441000000000003</v>
      </c>
      <c r="I127">
        <v>55.841999999999999</v>
      </c>
      <c r="J127">
        <v>211.47</v>
      </c>
      <c r="K127">
        <v>0.95887</v>
      </c>
      <c r="L127">
        <v>1.6373999999999999E-5</v>
      </c>
      <c r="M127">
        <v>1.5741999999999999E-2</v>
      </c>
      <c r="N127" t="s">
        <v>238</v>
      </c>
    </row>
    <row r="128" spans="1:14">
      <c r="A128">
        <v>329.22</v>
      </c>
      <c r="B128">
        <v>5</v>
      </c>
      <c r="C128">
        <v>13.147</v>
      </c>
      <c r="D128">
        <v>7.6061000000000004E-2</v>
      </c>
      <c r="E128">
        <v>26.574000000000002</v>
      </c>
      <c r="F128">
        <v>29.236999999999998</v>
      </c>
      <c r="G128">
        <v>136.13999999999999</v>
      </c>
      <c r="H128">
        <v>46.506</v>
      </c>
      <c r="I128">
        <v>56.037999999999997</v>
      </c>
      <c r="J128">
        <v>211.09</v>
      </c>
      <c r="K128">
        <v>0.95936999999999995</v>
      </c>
      <c r="L128">
        <v>1.6376999999999999E-5</v>
      </c>
      <c r="M128">
        <v>1.5807999999999999E-2</v>
      </c>
      <c r="N128" t="s">
        <v>238</v>
      </c>
    </row>
    <row r="129" spans="1:14">
      <c r="A129">
        <v>329.22</v>
      </c>
      <c r="B129">
        <v>5.5</v>
      </c>
      <c r="C129">
        <v>14.503</v>
      </c>
      <c r="D129">
        <v>6.8948999999999996E-2</v>
      </c>
      <c r="E129">
        <v>26.555</v>
      </c>
      <c r="F129">
        <v>29.21</v>
      </c>
      <c r="G129">
        <v>135.29</v>
      </c>
      <c r="H129">
        <v>46.570999999999998</v>
      </c>
      <c r="I129">
        <v>56.235999999999997</v>
      </c>
      <c r="J129">
        <v>210.7</v>
      </c>
      <c r="K129">
        <v>0.95987</v>
      </c>
      <c r="L129">
        <v>1.6382E-5</v>
      </c>
      <c r="M129">
        <v>1.5873999999999999E-2</v>
      </c>
      <c r="N129" t="s">
        <v>238</v>
      </c>
    </row>
    <row r="130" spans="1:14">
      <c r="A130">
        <v>329.22</v>
      </c>
      <c r="B130">
        <v>6</v>
      </c>
      <c r="C130">
        <v>15.867000000000001</v>
      </c>
      <c r="D130">
        <v>6.3021999999999995E-2</v>
      </c>
      <c r="E130">
        <v>26.536000000000001</v>
      </c>
      <c r="F130">
        <v>29.183</v>
      </c>
      <c r="G130">
        <v>134.51</v>
      </c>
      <c r="H130">
        <v>46.637</v>
      </c>
      <c r="I130">
        <v>56.436999999999998</v>
      </c>
      <c r="J130">
        <v>210.31</v>
      </c>
      <c r="K130">
        <v>0.96035000000000004</v>
      </c>
      <c r="L130">
        <v>1.6385999999999999E-5</v>
      </c>
      <c r="M130">
        <v>1.5941E-2</v>
      </c>
      <c r="N130" t="s">
        <v>238</v>
      </c>
    </row>
    <row r="131" spans="1:14">
      <c r="A131">
        <v>329.22</v>
      </c>
      <c r="B131">
        <v>6.5</v>
      </c>
      <c r="C131">
        <v>17.239000000000001</v>
      </c>
      <c r="D131">
        <v>5.8007000000000003E-2</v>
      </c>
      <c r="E131">
        <v>26.515999999999998</v>
      </c>
      <c r="F131">
        <v>29.155999999999999</v>
      </c>
      <c r="G131">
        <v>133.78</v>
      </c>
      <c r="H131">
        <v>46.703000000000003</v>
      </c>
      <c r="I131">
        <v>56.640999999999998</v>
      </c>
      <c r="J131">
        <v>209.93</v>
      </c>
      <c r="K131">
        <v>0.96082999999999996</v>
      </c>
      <c r="L131">
        <v>1.6392000000000002E-5</v>
      </c>
      <c r="M131">
        <v>1.6007E-2</v>
      </c>
      <c r="N131" t="s">
        <v>238</v>
      </c>
    </row>
    <row r="132" spans="1:14">
      <c r="A132">
        <v>329.22</v>
      </c>
      <c r="B132">
        <v>7</v>
      </c>
      <c r="C132">
        <v>18.619</v>
      </c>
      <c r="D132">
        <v>5.3707999999999999E-2</v>
      </c>
      <c r="E132">
        <v>26.497</v>
      </c>
      <c r="F132">
        <v>29.129000000000001</v>
      </c>
      <c r="G132">
        <v>133.11000000000001</v>
      </c>
      <c r="H132">
        <v>46.77</v>
      </c>
      <c r="I132">
        <v>56.847000000000001</v>
      </c>
      <c r="J132">
        <v>209.54</v>
      </c>
      <c r="K132">
        <v>0.96130000000000004</v>
      </c>
      <c r="L132">
        <v>1.6398000000000001E-5</v>
      </c>
      <c r="M132">
        <v>1.6073E-2</v>
      </c>
      <c r="N132" t="s">
        <v>238</v>
      </c>
    </row>
    <row r="133" spans="1:14">
      <c r="A133">
        <v>329.22</v>
      </c>
      <c r="B133">
        <v>7.5</v>
      </c>
      <c r="C133">
        <v>20.007999999999999</v>
      </c>
      <c r="D133">
        <v>4.9980999999999998E-2</v>
      </c>
      <c r="E133">
        <v>26.477</v>
      </c>
      <c r="F133">
        <v>29.100999999999999</v>
      </c>
      <c r="G133">
        <v>132.47</v>
      </c>
      <c r="H133">
        <v>46.837000000000003</v>
      </c>
      <c r="I133">
        <v>57.055999999999997</v>
      </c>
      <c r="J133">
        <v>209.15</v>
      </c>
      <c r="K133">
        <v>0.96177000000000001</v>
      </c>
      <c r="L133">
        <v>1.6404000000000001E-5</v>
      </c>
      <c r="M133">
        <v>1.6140000000000002E-2</v>
      </c>
      <c r="N133" t="s">
        <v>238</v>
      </c>
    </row>
    <row r="134" spans="1:14">
      <c r="A134">
        <v>329.22</v>
      </c>
      <c r="B134">
        <v>8</v>
      </c>
      <c r="C134">
        <v>21.404</v>
      </c>
      <c r="D134">
        <v>4.6719999999999998E-2</v>
      </c>
      <c r="E134">
        <v>26.457000000000001</v>
      </c>
      <c r="F134">
        <v>29.074000000000002</v>
      </c>
      <c r="G134">
        <v>131.88</v>
      </c>
      <c r="H134">
        <v>46.904000000000003</v>
      </c>
      <c r="I134">
        <v>57.268000000000001</v>
      </c>
      <c r="J134">
        <v>208.76</v>
      </c>
      <c r="K134">
        <v>0.96223000000000003</v>
      </c>
      <c r="L134">
        <v>1.6410999999999999E-5</v>
      </c>
      <c r="M134">
        <v>1.6206000000000002E-2</v>
      </c>
      <c r="N134" t="s">
        <v>238</v>
      </c>
    </row>
    <row r="135" spans="1:14">
      <c r="A135">
        <v>329.22</v>
      </c>
      <c r="B135">
        <v>8.5</v>
      </c>
      <c r="C135">
        <v>22.809000000000001</v>
      </c>
      <c r="D135">
        <v>4.3841999999999999E-2</v>
      </c>
      <c r="E135">
        <v>26.437000000000001</v>
      </c>
      <c r="F135">
        <v>29.045999999999999</v>
      </c>
      <c r="G135">
        <v>131.31</v>
      </c>
      <c r="H135">
        <v>46.972000000000001</v>
      </c>
      <c r="I135">
        <v>57.481999999999999</v>
      </c>
      <c r="J135">
        <v>208.37</v>
      </c>
      <c r="K135">
        <v>0.96267000000000003</v>
      </c>
      <c r="L135">
        <v>1.6418000000000001E-5</v>
      </c>
      <c r="M135">
        <v>1.6272999999999999E-2</v>
      </c>
      <c r="N135" t="s">
        <v>238</v>
      </c>
    </row>
    <row r="136" spans="1:14">
      <c r="A136">
        <v>329.22</v>
      </c>
      <c r="B136">
        <v>9</v>
      </c>
      <c r="C136">
        <v>24.222999999999999</v>
      </c>
      <c r="D136">
        <v>4.1283E-2</v>
      </c>
      <c r="E136">
        <v>26.417000000000002</v>
      </c>
      <c r="F136">
        <v>29.018000000000001</v>
      </c>
      <c r="G136">
        <v>130.77000000000001</v>
      </c>
      <c r="H136">
        <v>47.04</v>
      </c>
      <c r="I136">
        <v>57.7</v>
      </c>
      <c r="J136">
        <v>207.98</v>
      </c>
      <c r="K136">
        <v>0.96311000000000002</v>
      </c>
      <c r="L136">
        <v>1.6426000000000002E-5</v>
      </c>
      <c r="M136">
        <v>1.634E-2</v>
      </c>
      <c r="N136" t="s">
        <v>238</v>
      </c>
    </row>
    <row r="137" spans="1:14">
      <c r="A137">
        <v>329.22</v>
      </c>
      <c r="B137">
        <v>9.5</v>
      </c>
      <c r="C137">
        <v>25.645</v>
      </c>
      <c r="D137">
        <v>3.8994000000000001E-2</v>
      </c>
      <c r="E137">
        <v>26.396999999999998</v>
      </c>
      <c r="F137">
        <v>28.991</v>
      </c>
      <c r="G137">
        <v>130.26</v>
      </c>
      <c r="H137">
        <v>47.107999999999997</v>
      </c>
      <c r="I137">
        <v>57.92</v>
      </c>
      <c r="J137">
        <v>207.58</v>
      </c>
      <c r="K137">
        <v>0.96353999999999995</v>
      </c>
      <c r="L137">
        <v>1.6435000000000001E-5</v>
      </c>
      <c r="M137">
        <v>1.6407999999999999E-2</v>
      </c>
      <c r="N137" t="s">
        <v>238</v>
      </c>
    </row>
    <row r="138" spans="1:14">
      <c r="A138">
        <v>329.22</v>
      </c>
      <c r="B138">
        <v>10</v>
      </c>
      <c r="C138">
        <v>27.076000000000001</v>
      </c>
      <c r="D138">
        <v>3.6933000000000001E-2</v>
      </c>
      <c r="E138">
        <v>26.376999999999999</v>
      </c>
      <c r="F138">
        <v>28.963000000000001</v>
      </c>
      <c r="G138">
        <v>129.77000000000001</v>
      </c>
      <c r="H138">
        <v>47.177</v>
      </c>
      <c r="I138">
        <v>58.143000000000001</v>
      </c>
      <c r="J138">
        <v>207.19</v>
      </c>
      <c r="K138">
        <v>0.96396000000000004</v>
      </c>
      <c r="L138">
        <v>1.6443000000000002E-5</v>
      </c>
      <c r="M138">
        <v>1.6476000000000001E-2</v>
      </c>
      <c r="N138" t="s">
        <v>238</v>
      </c>
    </row>
    <row r="139" spans="1:14">
      <c r="A139">
        <v>359.15</v>
      </c>
      <c r="B139">
        <v>1</v>
      </c>
      <c r="C139">
        <v>2.3538999999999999</v>
      </c>
      <c r="D139">
        <v>0.42482999999999999</v>
      </c>
      <c r="E139">
        <v>28.15</v>
      </c>
      <c r="F139">
        <v>31.123999999999999</v>
      </c>
      <c r="G139">
        <v>154.85</v>
      </c>
      <c r="H139">
        <v>48.905000000000001</v>
      </c>
      <c r="I139">
        <v>57.393999999999998</v>
      </c>
      <c r="J139">
        <v>222.84</v>
      </c>
      <c r="K139">
        <v>0.74917</v>
      </c>
      <c r="L139">
        <v>1.7730000000000001E-5</v>
      </c>
      <c r="M139">
        <v>1.6875000000000001E-2</v>
      </c>
      <c r="N139" t="s">
        <v>238</v>
      </c>
    </row>
    <row r="140" spans="1:14">
      <c r="A140">
        <v>359.15</v>
      </c>
      <c r="B140">
        <v>1.5</v>
      </c>
      <c r="C140">
        <v>3.5379</v>
      </c>
      <c r="D140">
        <v>0.28265000000000001</v>
      </c>
      <c r="E140">
        <v>28.134</v>
      </c>
      <c r="F140">
        <v>31.102</v>
      </c>
      <c r="G140">
        <v>151.44</v>
      </c>
      <c r="H140">
        <v>48.945999999999998</v>
      </c>
      <c r="I140">
        <v>57.524000000000001</v>
      </c>
      <c r="J140">
        <v>222.56</v>
      </c>
      <c r="K140">
        <v>0.74936000000000003</v>
      </c>
      <c r="L140">
        <v>1.7727000000000002E-5</v>
      </c>
      <c r="M140">
        <v>1.694E-2</v>
      </c>
      <c r="N140" t="s">
        <v>238</v>
      </c>
    </row>
    <row r="141" spans="1:14">
      <c r="A141">
        <v>359.15</v>
      </c>
      <c r="B141">
        <v>2</v>
      </c>
      <c r="C141">
        <v>4.7266000000000004</v>
      </c>
      <c r="D141">
        <v>0.21157000000000001</v>
      </c>
      <c r="E141">
        <v>28.117999999999999</v>
      </c>
      <c r="F141">
        <v>31.081</v>
      </c>
      <c r="G141">
        <v>149</v>
      </c>
      <c r="H141">
        <v>48.987000000000002</v>
      </c>
      <c r="I141">
        <v>57.655000000000001</v>
      </c>
      <c r="J141">
        <v>222.27</v>
      </c>
      <c r="K141">
        <v>0.74953000000000003</v>
      </c>
      <c r="L141">
        <v>1.7725000000000001E-5</v>
      </c>
      <c r="M141">
        <v>1.7004999999999999E-2</v>
      </c>
      <c r="N141" t="s">
        <v>238</v>
      </c>
    </row>
    <row r="142" spans="1:14">
      <c r="A142">
        <v>359.15</v>
      </c>
      <c r="B142">
        <v>2.5</v>
      </c>
      <c r="C142">
        <v>5.9200999999999997</v>
      </c>
      <c r="D142">
        <v>0.16891999999999999</v>
      </c>
      <c r="E142">
        <v>28.103000000000002</v>
      </c>
      <c r="F142">
        <v>31.059000000000001</v>
      </c>
      <c r="G142">
        <v>147.11000000000001</v>
      </c>
      <c r="H142">
        <v>49.029000000000003</v>
      </c>
      <c r="I142">
        <v>57.786999999999999</v>
      </c>
      <c r="J142">
        <v>221.99</v>
      </c>
      <c r="K142">
        <v>0.74970000000000003</v>
      </c>
      <c r="L142">
        <v>1.7723999999999998E-5</v>
      </c>
      <c r="M142">
        <v>1.7068E-2</v>
      </c>
      <c r="N142" t="s">
        <v>238</v>
      </c>
    </row>
    <row r="143" spans="1:14">
      <c r="A143">
        <v>359.15</v>
      </c>
      <c r="B143">
        <v>3</v>
      </c>
      <c r="C143">
        <v>7.1184000000000003</v>
      </c>
      <c r="D143">
        <v>0.14047999999999999</v>
      </c>
      <c r="E143">
        <v>28.087</v>
      </c>
      <c r="F143">
        <v>31.038</v>
      </c>
      <c r="G143">
        <v>145.55000000000001</v>
      </c>
      <c r="H143">
        <v>49.07</v>
      </c>
      <c r="I143">
        <v>57.920999999999999</v>
      </c>
      <c r="J143">
        <v>221.7</v>
      </c>
      <c r="K143">
        <v>0.74985999999999997</v>
      </c>
      <c r="L143">
        <v>1.7723999999999998E-5</v>
      </c>
      <c r="M143">
        <v>1.7132000000000001E-2</v>
      </c>
      <c r="N143" t="s">
        <v>238</v>
      </c>
    </row>
    <row r="144" spans="1:14">
      <c r="A144">
        <v>359.15</v>
      </c>
      <c r="B144">
        <v>3.5</v>
      </c>
      <c r="C144">
        <v>8.3216000000000001</v>
      </c>
      <c r="D144">
        <v>0.12017</v>
      </c>
      <c r="E144">
        <v>28.071000000000002</v>
      </c>
      <c r="F144">
        <v>31.015999999999998</v>
      </c>
      <c r="G144">
        <v>144.22</v>
      </c>
      <c r="H144">
        <v>49.112000000000002</v>
      </c>
      <c r="I144">
        <v>58.055</v>
      </c>
      <c r="J144">
        <v>221.42</v>
      </c>
      <c r="K144">
        <v>0.75002000000000002</v>
      </c>
      <c r="L144">
        <v>1.7725000000000001E-5</v>
      </c>
      <c r="M144">
        <v>1.7194000000000001E-2</v>
      </c>
      <c r="N144" t="s">
        <v>238</v>
      </c>
    </row>
    <row r="145" spans="1:14">
      <c r="A145">
        <v>359.15</v>
      </c>
      <c r="B145">
        <v>4</v>
      </c>
      <c r="C145">
        <v>9.5296000000000003</v>
      </c>
      <c r="D145">
        <v>0.10494000000000001</v>
      </c>
      <c r="E145">
        <v>28.055</v>
      </c>
      <c r="F145">
        <v>30.994</v>
      </c>
      <c r="G145">
        <v>143.07</v>
      </c>
      <c r="H145">
        <v>49.154000000000003</v>
      </c>
      <c r="I145">
        <v>58.191000000000003</v>
      </c>
      <c r="J145">
        <v>221.13</v>
      </c>
      <c r="K145">
        <v>0.75017</v>
      </c>
      <c r="L145">
        <v>1.7725999999999999E-5</v>
      </c>
      <c r="M145">
        <v>1.7257000000000002E-2</v>
      </c>
      <c r="N145" t="s">
        <v>238</v>
      </c>
    </row>
    <row r="146" spans="1:14">
      <c r="A146">
        <v>359.15</v>
      </c>
      <c r="B146">
        <v>4.5</v>
      </c>
      <c r="C146">
        <v>10.743</v>
      </c>
      <c r="D146">
        <v>9.3087000000000003E-2</v>
      </c>
      <c r="E146">
        <v>28.039000000000001</v>
      </c>
      <c r="F146">
        <v>30.972000000000001</v>
      </c>
      <c r="G146">
        <v>142.04</v>
      </c>
      <c r="H146">
        <v>49.195</v>
      </c>
      <c r="I146">
        <v>58.328000000000003</v>
      </c>
      <c r="J146">
        <v>220.84</v>
      </c>
      <c r="K146">
        <v>0.75031000000000003</v>
      </c>
      <c r="L146">
        <v>1.7728E-5</v>
      </c>
      <c r="M146">
        <v>1.7319000000000001E-2</v>
      </c>
      <c r="N146" t="s">
        <v>238</v>
      </c>
    </row>
    <row r="147" spans="1:14">
      <c r="A147">
        <v>359.15</v>
      </c>
      <c r="B147">
        <v>5</v>
      </c>
      <c r="C147">
        <v>11.961</v>
      </c>
      <c r="D147">
        <v>8.3608000000000002E-2</v>
      </c>
      <c r="E147">
        <v>28.023</v>
      </c>
      <c r="F147">
        <v>30.95</v>
      </c>
      <c r="G147">
        <v>141.12</v>
      </c>
      <c r="H147">
        <v>49.237000000000002</v>
      </c>
      <c r="I147">
        <v>58.466000000000001</v>
      </c>
      <c r="J147">
        <v>220.56</v>
      </c>
      <c r="K147">
        <v>0.75044999999999995</v>
      </c>
      <c r="L147">
        <v>1.7731E-5</v>
      </c>
      <c r="M147">
        <v>1.7382000000000002E-2</v>
      </c>
      <c r="N147" t="s">
        <v>238</v>
      </c>
    </row>
    <row r="148" spans="1:14">
      <c r="A148">
        <v>359.15</v>
      </c>
      <c r="B148">
        <v>5.5</v>
      </c>
      <c r="C148">
        <v>13.183999999999999</v>
      </c>
      <c r="D148">
        <v>7.5852000000000003E-2</v>
      </c>
      <c r="E148">
        <v>28.007000000000001</v>
      </c>
      <c r="F148">
        <v>30.928000000000001</v>
      </c>
      <c r="G148">
        <v>140.28</v>
      </c>
      <c r="H148">
        <v>49.28</v>
      </c>
      <c r="I148">
        <v>58.604999999999997</v>
      </c>
      <c r="J148">
        <v>220.27</v>
      </c>
      <c r="K148">
        <v>0.75058000000000002</v>
      </c>
      <c r="L148">
        <v>1.7734E-5</v>
      </c>
      <c r="M148">
        <v>1.7444000000000001E-2</v>
      </c>
      <c r="N148" t="s">
        <v>238</v>
      </c>
    </row>
    <row r="149" spans="1:14">
      <c r="A149">
        <v>359.15</v>
      </c>
      <c r="B149">
        <v>6</v>
      </c>
      <c r="C149">
        <v>14.412000000000001</v>
      </c>
      <c r="D149">
        <v>6.9388000000000005E-2</v>
      </c>
      <c r="E149">
        <v>27.991</v>
      </c>
      <c r="F149">
        <v>30.905999999999999</v>
      </c>
      <c r="G149">
        <v>139.52000000000001</v>
      </c>
      <c r="H149">
        <v>49.322000000000003</v>
      </c>
      <c r="I149">
        <v>58.744999999999997</v>
      </c>
      <c r="J149">
        <v>219.99</v>
      </c>
      <c r="K149">
        <v>0.75070000000000003</v>
      </c>
      <c r="L149">
        <v>1.7737E-5</v>
      </c>
      <c r="M149">
        <v>1.7506000000000001E-2</v>
      </c>
      <c r="N149" t="s">
        <v>238</v>
      </c>
    </row>
    <row r="150" spans="1:14">
      <c r="A150">
        <v>359.15</v>
      </c>
      <c r="B150">
        <v>6.5</v>
      </c>
      <c r="C150">
        <v>15.645</v>
      </c>
      <c r="D150">
        <v>6.3919000000000004E-2</v>
      </c>
      <c r="E150">
        <v>27.975000000000001</v>
      </c>
      <c r="F150">
        <v>30.884</v>
      </c>
      <c r="G150">
        <v>138.81</v>
      </c>
      <c r="H150">
        <v>49.363999999999997</v>
      </c>
      <c r="I150">
        <v>58.887</v>
      </c>
      <c r="J150">
        <v>219.7</v>
      </c>
      <c r="K150">
        <v>0.75082000000000004</v>
      </c>
      <c r="L150">
        <v>1.7740999999999998E-5</v>
      </c>
      <c r="M150">
        <v>1.7568E-2</v>
      </c>
      <c r="N150" t="s">
        <v>238</v>
      </c>
    </row>
    <row r="151" spans="1:14">
      <c r="A151">
        <v>359.15</v>
      </c>
      <c r="B151">
        <v>7</v>
      </c>
      <c r="C151">
        <v>16.882999999999999</v>
      </c>
      <c r="D151">
        <v>5.9230999999999999E-2</v>
      </c>
      <c r="E151">
        <v>27.959</v>
      </c>
      <c r="F151">
        <v>30.861999999999998</v>
      </c>
      <c r="G151">
        <v>138.13999999999999</v>
      </c>
      <c r="H151">
        <v>49.405999999999999</v>
      </c>
      <c r="I151">
        <v>59.03</v>
      </c>
      <c r="J151">
        <v>219.41</v>
      </c>
      <c r="K151">
        <v>0.75092000000000003</v>
      </c>
      <c r="L151">
        <v>1.7745999999999999E-5</v>
      </c>
      <c r="M151">
        <v>1.7631000000000001E-2</v>
      </c>
      <c r="N151" t="s">
        <v>238</v>
      </c>
    </row>
    <row r="152" spans="1:14">
      <c r="A152">
        <v>359.15</v>
      </c>
      <c r="B152">
        <v>7.5</v>
      </c>
      <c r="C152">
        <v>18.126999999999999</v>
      </c>
      <c r="D152">
        <v>5.5167000000000001E-2</v>
      </c>
      <c r="E152">
        <v>27.943000000000001</v>
      </c>
      <c r="F152">
        <v>30.84</v>
      </c>
      <c r="G152">
        <v>137.53</v>
      </c>
      <c r="H152">
        <v>49.448999999999998</v>
      </c>
      <c r="I152">
        <v>59.173999999999999</v>
      </c>
      <c r="J152">
        <v>219.13</v>
      </c>
      <c r="K152">
        <v>0.75102000000000002</v>
      </c>
      <c r="L152">
        <v>1.7750000000000001E-5</v>
      </c>
      <c r="M152">
        <v>1.7693E-2</v>
      </c>
      <c r="N152" t="s">
        <v>238</v>
      </c>
    </row>
    <row r="153" spans="1:14">
      <c r="A153">
        <v>359.15</v>
      </c>
      <c r="B153">
        <v>8</v>
      </c>
      <c r="C153">
        <v>19.375</v>
      </c>
      <c r="D153">
        <v>5.1611999999999998E-2</v>
      </c>
      <c r="E153">
        <v>27.927</v>
      </c>
      <c r="F153">
        <v>30.818000000000001</v>
      </c>
      <c r="G153">
        <v>136.94</v>
      </c>
      <c r="H153">
        <v>49.491</v>
      </c>
      <c r="I153">
        <v>59.32</v>
      </c>
      <c r="J153">
        <v>218.84</v>
      </c>
      <c r="K153">
        <v>0.75112000000000001</v>
      </c>
      <c r="L153">
        <v>1.7756000000000001E-5</v>
      </c>
      <c r="M153">
        <v>1.7755E-2</v>
      </c>
      <c r="N153" t="s">
        <v>238</v>
      </c>
    </row>
    <row r="154" spans="1:14">
      <c r="A154">
        <v>359.15</v>
      </c>
      <c r="B154">
        <v>8.5</v>
      </c>
      <c r="C154">
        <v>20.629000000000001</v>
      </c>
      <c r="D154">
        <v>4.8474000000000003E-2</v>
      </c>
      <c r="E154">
        <v>27.91</v>
      </c>
      <c r="F154">
        <v>30.795000000000002</v>
      </c>
      <c r="G154">
        <v>136.38999999999999</v>
      </c>
      <c r="H154">
        <v>49.533999999999999</v>
      </c>
      <c r="I154">
        <v>59.466999999999999</v>
      </c>
      <c r="J154">
        <v>218.55</v>
      </c>
      <c r="K154">
        <v>0.75119999999999998</v>
      </c>
      <c r="L154">
        <v>1.7762E-5</v>
      </c>
      <c r="M154">
        <v>1.7817E-2</v>
      </c>
      <c r="N154" t="s">
        <v>238</v>
      </c>
    </row>
    <row r="155" spans="1:14">
      <c r="A155">
        <v>359.15</v>
      </c>
      <c r="B155">
        <v>9</v>
      </c>
      <c r="C155">
        <v>21.888999999999999</v>
      </c>
      <c r="D155">
        <v>4.5685000000000003E-2</v>
      </c>
      <c r="E155">
        <v>27.893999999999998</v>
      </c>
      <c r="F155">
        <v>30.773</v>
      </c>
      <c r="G155">
        <v>135.87</v>
      </c>
      <c r="H155">
        <v>49.576999999999998</v>
      </c>
      <c r="I155">
        <v>59.615000000000002</v>
      </c>
      <c r="J155">
        <v>218.27</v>
      </c>
      <c r="K155">
        <v>0.75127999999999995</v>
      </c>
      <c r="L155">
        <v>1.7768E-5</v>
      </c>
      <c r="M155">
        <v>1.788E-2</v>
      </c>
      <c r="N155" t="s">
        <v>238</v>
      </c>
    </row>
    <row r="156" spans="1:14">
      <c r="A156">
        <v>359.15</v>
      </c>
      <c r="B156">
        <v>9.5</v>
      </c>
      <c r="C156">
        <v>23.154</v>
      </c>
      <c r="D156">
        <v>4.3189999999999999E-2</v>
      </c>
      <c r="E156">
        <v>27.878</v>
      </c>
      <c r="F156">
        <v>30.75</v>
      </c>
      <c r="G156">
        <v>135.38</v>
      </c>
      <c r="H156">
        <v>49.62</v>
      </c>
      <c r="I156">
        <v>59.764000000000003</v>
      </c>
      <c r="J156">
        <v>217.98</v>
      </c>
      <c r="K156">
        <v>0.75134999999999996</v>
      </c>
      <c r="L156">
        <v>1.7774E-5</v>
      </c>
      <c r="M156">
        <v>1.7943000000000001E-2</v>
      </c>
      <c r="N156" t="s">
        <v>238</v>
      </c>
    </row>
    <row r="157" spans="1:14">
      <c r="A157">
        <v>359.15</v>
      </c>
      <c r="B157">
        <v>10</v>
      </c>
      <c r="C157">
        <v>24.423999999999999</v>
      </c>
      <c r="D157">
        <v>4.0944000000000001E-2</v>
      </c>
      <c r="E157">
        <v>27.861000000000001</v>
      </c>
      <c r="F157">
        <v>30.728000000000002</v>
      </c>
      <c r="G157">
        <v>134.91</v>
      </c>
      <c r="H157">
        <v>49.662999999999997</v>
      </c>
      <c r="I157">
        <v>59.914999999999999</v>
      </c>
      <c r="J157">
        <v>217.69</v>
      </c>
      <c r="K157">
        <v>0.75141000000000002</v>
      </c>
      <c r="L157">
        <v>1.7781000000000001E-5</v>
      </c>
      <c r="M157">
        <v>1.8005E-2</v>
      </c>
      <c r="N157" t="s">
        <v>238</v>
      </c>
    </row>
    <row r="158" spans="1:14">
      <c r="A158">
        <v>389.08</v>
      </c>
      <c r="B158">
        <v>1</v>
      </c>
      <c r="C158">
        <v>2.1705999999999999</v>
      </c>
      <c r="D158">
        <v>0.4607</v>
      </c>
      <c r="E158">
        <v>29.658000000000001</v>
      </c>
      <c r="F158">
        <v>32.884</v>
      </c>
      <c r="G158">
        <v>159.56</v>
      </c>
      <c r="H158">
        <v>51.722999999999999</v>
      </c>
      <c r="I158">
        <v>60.176000000000002</v>
      </c>
      <c r="J158">
        <v>231.17</v>
      </c>
      <c r="K158">
        <v>0.60209999999999997</v>
      </c>
      <c r="L158">
        <v>1.9049E-5</v>
      </c>
      <c r="M158">
        <v>1.8475999999999999E-2</v>
      </c>
      <c r="N158" t="s">
        <v>238</v>
      </c>
    </row>
    <row r="159" spans="1:14">
      <c r="A159">
        <v>389.08</v>
      </c>
      <c r="B159">
        <v>1.5</v>
      </c>
      <c r="C159">
        <v>3.2606999999999999</v>
      </c>
      <c r="D159">
        <v>0.30668000000000001</v>
      </c>
      <c r="E159">
        <v>29.645</v>
      </c>
      <c r="F159">
        <v>32.865000000000002</v>
      </c>
      <c r="G159">
        <v>156.15</v>
      </c>
      <c r="H159">
        <v>51.752000000000002</v>
      </c>
      <c r="I159">
        <v>60.274999999999999</v>
      </c>
      <c r="J159">
        <v>230.96</v>
      </c>
      <c r="K159">
        <v>0.60209000000000001</v>
      </c>
      <c r="L159">
        <v>1.9046E-5</v>
      </c>
      <c r="M159">
        <v>1.8537999999999999E-2</v>
      </c>
      <c r="N159" t="s">
        <v>238</v>
      </c>
    </row>
    <row r="160" spans="1:14">
      <c r="A160">
        <v>389.08</v>
      </c>
      <c r="B160">
        <v>2</v>
      </c>
      <c r="C160">
        <v>4.3540000000000001</v>
      </c>
      <c r="D160">
        <v>0.22967000000000001</v>
      </c>
      <c r="E160">
        <v>29.631</v>
      </c>
      <c r="F160">
        <v>32.847000000000001</v>
      </c>
      <c r="G160">
        <v>153.72999999999999</v>
      </c>
      <c r="H160">
        <v>51.780999999999999</v>
      </c>
      <c r="I160">
        <v>60.374000000000002</v>
      </c>
      <c r="J160">
        <v>230.74</v>
      </c>
      <c r="K160">
        <v>0.60206999999999999</v>
      </c>
      <c r="L160">
        <v>1.9043E-5</v>
      </c>
      <c r="M160">
        <v>1.8599999999999998E-2</v>
      </c>
      <c r="N160" t="s">
        <v>238</v>
      </c>
    </row>
    <row r="161" spans="1:14">
      <c r="A161">
        <v>389.08</v>
      </c>
      <c r="B161">
        <v>2.5</v>
      </c>
      <c r="C161">
        <v>5.4505999999999997</v>
      </c>
      <c r="D161">
        <v>0.18346999999999999</v>
      </c>
      <c r="E161">
        <v>29.617999999999999</v>
      </c>
      <c r="F161">
        <v>32.829000000000001</v>
      </c>
      <c r="G161">
        <v>151.84</v>
      </c>
      <c r="H161">
        <v>51.811</v>
      </c>
      <c r="I161">
        <v>60.475000000000001</v>
      </c>
      <c r="J161">
        <v>230.53</v>
      </c>
      <c r="K161">
        <v>0.60204999999999997</v>
      </c>
      <c r="L161">
        <v>1.9042000000000002E-5</v>
      </c>
      <c r="M161">
        <v>1.8661000000000001E-2</v>
      </c>
      <c r="N161" t="s">
        <v>238</v>
      </c>
    </row>
    <row r="162" spans="1:14">
      <c r="A162">
        <v>389.08</v>
      </c>
      <c r="B162">
        <v>3</v>
      </c>
      <c r="C162">
        <v>6.5503999999999998</v>
      </c>
      <c r="D162">
        <v>0.15265999999999999</v>
      </c>
      <c r="E162">
        <v>29.603999999999999</v>
      </c>
      <c r="F162">
        <v>32.811</v>
      </c>
      <c r="G162">
        <v>150.29</v>
      </c>
      <c r="H162">
        <v>51.84</v>
      </c>
      <c r="I162">
        <v>60.575000000000003</v>
      </c>
      <c r="J162">
        <v>230.31</v>
      </c>
      <c r="K162">
        <v>0.60202</v>
      </c>
      <c r="L162">
        <v>1.9040999999999999E-5</v>
      </c>
      <c r="M162">
        <v>1.8721000000000002E-2</v>
      </c>
      <c r="N162" t="s">
        <v>238</v>
      </c>
    </row>
    <row r="163" spans="1:14">
      <c r="A163">
        <v>389.08</v>
      </c>
      <c r="B163">
        <v>3.5</v>
      </c>
      <c r="C163">
        <v>7.6535000000000002</v>
      </c>
      <c r="D163">
        <v>0.13066</v>
      </c>
      <c r="E163">
        <v>29.591000000000001</v>
      </c>
      <c r="F163">
        <v>32.792999999999999</v>
      </c>
      <c r="G163">
        <v>148.97</v>
      </c>
      <c r="H163">
        <v>51.869</v>
      </c>
      <c r="I163">
        <v>60.677</v>
      </c>
      <c r="J163">
        <v>230.1</v>
      </c>
      <c r="K163">
        <v>0.60199000000000003</v>
      </c>
      <c r="L163">
        <v>1.9040999999999999E-5</v>
      </c>
      <c r="M163">
        <v>1.8780999999999999E-2</v>
      </c>
      <c r="N163" t="s">
        <v>238</v>
      </c>
    </row>
    <row r="164" spans="1:14">
      <c r="A164">
        <v>389.08</v>
      </c>
      <c r="B164">
        <v>4</v>
      </c>
      <c r="C164">
        <v>8.7599</v>
      </c>
      <c r="D164">
        <v>0.11416</v>
      </c>
      <c r="E164">
        <v>29.577000000000002</v>
      </c>
      <c r="F164">
        <v>32.774000000000001</v>
      </c>
      <c r="G164">
        <v>147.83000000000001</v>
      </c>
      <c r="H164">
        <v>51.898000000000003</v>
      </c>
      <c r="I164">
        <v>60.779000000000003</v>
      </c>
      <c r="J164">
        <v>229.88</v>
      </c>
      <c r="K164">
        <v>0.60194999999999999</v>
      </c>
      <c r="L164">
        <v>1.9042000000000002E-5</v>
      </c>
      <c r="M164">
        <v>1.8841E-2</v>
      </c>
      <c r="N164" t="s">
        <v>238</v>
      </c>
    </row>
    <row r="165" spans="1:14">
      <c r="A165">
        <v>389.08</v>
      </c>
      <c r="B165">
        <v>4.5</v>
      </c>
      <c r="C165">
        <v>9.8696000000000002</v>
      </c>
      <c r="D165">
        <v>0.10131999999999999</v>
      </c>
      <c r="E165">
        <v>29.564</v>
      </c>
      <c r="F165">
        <v>32.756</v>
      </c>
      <c r="G165">
        <v>146.81</v>
      </c>
      <c r="H165">
        <v>51.927999999999997</v>
      </c>
      <c r="I165">
        <v>60.881999999999998</v>
      </c>
      <c r="J165">
        <v>229.67</v>
      </c>
      <c r="K165">
        <v>0.60189999999999999</v>
      </c>
      <c r="L165">
        <v>1.9043E-5</v>
      </c>
      <c r="M165">
        <v>1.8901000000000001E-2</v>
      </c>
      <c r="N165" t="s">
        <v>238</v>
      </c>
    </row>
    <row r="166" spans="1:14">
      <c r="A166">
        <v>389.08</v>
      </c>
      <c r="B166">
        <v>5</v>
      </c>
      <c r="C166">
        <v>10.983000000000001</v>
      </c>
      <c r="D166">
        <v>9.1052999999999995E-2</v>
      </c>
      <c r="E166">
        <v>29.55</v>
      </c>
      <c r="F166">
        <v>32.738</v>
      </c>
      <c r="G166">
        <v>145.9</v>
      </c>
      <c r="H166">
        <v>51.957000000000001</v>
      </c>
      <c r="I166">
        <v>60.984999999999999</v>
      </c>
      <c r="J166">
        <v>229.46</v>
      </c>
      <c r="K166">
        <v>0.60185</v>
      </c>
      <c r="L166">
        <v>1.9043999999999999E-5</v>
      </c>
      <c r="M166">
        <v>1.8960000000000001E-2</v>
      </c>
      <c r="N166" t="s">
        <v>238</v>
      </c>
    </row>
    <row r="167" spans="1:14">
      <c r="A167">
        <v>389.08</v>
      </c>
      <c r="B167">
        <v>5.5</v>
      </c>
      <c r="C167">
        <v>12.099</v>
      </c>
      <c r="D167">
        <v>8.2652000000000003E-2</v>
      </c>
      <c r="E167">
        <v>29.536999999999999</v>
      </c>
      <c r="F167">
        <v>32.719000000000001</v>
      </c>
      <c r="G167">
        <v>145.07</v>
      </c>
      <c r="H167">
        <v>51.985999999999997</v>
      </c>
      <c r="I167">
        <v>61.088999999999999</v>
      </c>
      <c r="J167">
        <v>229.24</v>
      </c>
      <c r="K167">
        <v>0.6018</v>
      </c>
      <c r="L167">
        <v>1.9046E-5</v>
      </c>
      <c r="M167">
        <v>1.9019000000000001E-2</v>
      </c>
      <c r="N167" t="s">
        <v>238</v>
      </c>
    </row>
    <row r="168" spans="1:14">
      <c r="A168">
        <v>389.08</v>
      </c>
      <c r="B168">
        <v>6</v>
      </c>
      <c r="C168">
        <v>13.218999999999999</v>
      </c>
      <c r="D168">
        <v>7.5650999999999996E-2</v>
      </c>
      <c r="E168">
        <v>29.523</v>
      </c>
      <c r="F168">
        <v>32.701000000000001</v>
      </c>
      <c r="G168">
        <v>144.31</v>
      </c>
      <c r="H168">
        <v>52.015999999999998</v>
      </c>
      <c r="I168">
        <v>61.194000000000003</v>
      </c>
      <c r="J168">
        <v>229.03</v>
      </c>
      <c r="K168">
        <v>0.60174000000000005</v>
      </c>
      <c r="L168">
        <v>1.9049E-5</v>
      </c>
      <c r="M168">
        <v>1.9078000000000001E-2</v>
      </c>
      <c r="N168" t="s">
        <v>238</v>
      </c>
    </row>
    <row r="169" spans="1:14">
      <c r="A169">
        <v>389.08</v>
      </c>
      <c r="B169">
        <v>6.5</v>
      </c>
      <c r="C169">
        <v>14.342000000000001</v>
      </c>
      <c r="D169">
        <v>6.9726999999999997E-2</v>
      </c>
      <c r="E169">
        <v>29.509</v>
      </c>
      <c r="F169">
        <v>32.682000000000002</v>
      </c>
      <c r="G169">
        <v>143.61000000000001</v>
      </c>
      <c r="H169">
        <v>52.045000000000002</v>
      </c>
      <c r="I169">
        <v>61.298999999999999</v>
      </c>
      <c r="J169">
        <v>228.82</v>
      </c>
      <c r="K169">
        <v>0.60167000000000004</v>
      </c>
      <c r="L169">
        <v>1.9052E-5</v>
      </c>
      <c r="M169">
        <v>1.9137000000000001E-2</v>
      </c>
      <c r="N169" t="s">
        <v>238</v>
      </c>
    </row>
    <row r="170" spans="1:14">
      <c r="A170">
        <v>389.08</v>
      </c>
      <c r="B170">
        <v>7</v>
      </c>
      <c r="C170">
        <v>15.468</v>
      </c>
      <c r="D170">
        <v>6.4648999999999998E-2</v>
      </c>
      <c r="E170">
        <v>29.495999999999999</v>
      </c>
      <c r="F170">
        <v>32.664000000000001</v>
      </c>
      <c r="G170">
        <v>142.96</v>
      </c>
      <c r="H170">
        <v>52.075000000000003</v>
      </c>
      <c r="I170">
        <v>61.405000000000001</v>
      </c>
      <c r="J170">
        <v>228.6</v>
      </c>
      <c r="K170">
        <v>0.60160000000000002</v>
      </c>
      <c r="L170">
        <v>1.9055E-5</v>
      </c>
      <c r="M170">
        <v>1.9196000000000001E-2</v>
      </c>
      <c r="N170" t="s">
        <v>238</v>
      </c>
    </row>
    <row r="171" spans="1:14">
      <c r="A171">
        <v>389.08</v>
      </c>
      <c r="B171">
        <v>7.5</v>
      </c>
      <c r="C171">
        <v>16.597999999999999</v>
      </c>
      <c r="D171">
        <v>6.0248000000000003E-2</v>
      </c>
      <c r="E171">
        <v>29.481999999999999</v>
      </c>
      <c r="F171">
        <v>32.646000000000001</v>
      </c>
      <c r="G171">
        <v>142.35</v>
      </c>
      <c r="H171">
        <v>52.103999999999999</v>
      </c>
      <c r="I171">
        <v>61.511000000000003</v>
      </c>
      <c r="J171">
        <v>228.39</v>
      </c>
      <c r="K171">
        <v>0.60152000000000005</v>
      </c>
      <c r="L171">
        <v>1.9059000000000002E-5</v>
      </c>
      <c r="M171">
        <v>1.9255000000000001E-2</v>
      </c>
      <c r="N171" t="s">
        <v>238</v>
      </c>
    </row>
    <row r="172" spans="1:14">
      <c r="A172">
        <v>389.08</v>
      </c>
      <c r="B172">
        <v>8</v>
      </c>
      <c r="C172">
        <v>17.731000000000002</v>
      </c>
      <c r="D172">
        <v>5.6397000000000003E-2</v>
      </c>
      <c r="E172">
        <v>29.468</v>
      </c>
      <c r="F172">
        <v>32.627000000000002</v>
      </c>
      <c r="G172">
        <v>141.78</v>
      </c>
      <c r="H172">
        <v>52.134</v>
      </c>
      <c r="I172">
        <v>61.619</v>
      </c>
      <c r="J172">
        <v>228.18</v>
      </c>
      <c r="K172">
        <v>0.60143000000000002</v>
      </c>
      <c r="L172">
        <v>1.9063E-5</v>
      </c>
      <c r="M172">
        <v>1.9314000000000001E-2</v>
      </c>
      <c r="N172" t="s">
        <v>238</v>
      </c>
    </row>
    <row r="173" spans="1:14">
      <c r="A173">
        <v>389.08</v>
      </c>
      <c r="B173">
        <v>8.5</v>
      </c>
      <c r="C173">
        <v>18.867999999999999</v>
      </c>
      <c r="D173">
        <v>5.2998999999999998E-2</v>
      </c>
      <c r="E173">
        <v>29.454000000000001</v>
      </c>
      <c r="F173">
        <v>32.607999999999997</v>
      </c>
      <c r="G173">
        <v>141.24</v>
      </c>
      <c r="H173">
        <v>52.162999999999997</v>
      </c>
      <c r="I173">
        <v>61.725999999999999</v>
      </c>
      <c r="J173">
        <v>227.97</v>
      </c>
      <c r="K173">
        <v>0.60133999999999999</v>
      </c>
      <c r="L173">
        <v>1.9068000000000001E-5</v>
      </c>
      <c r="M173">
        <v>1.9373000000000001E-2</v>
      </c>
      <c r="N173" t="s">
        <v>238</v>
      </c>
    </row>
    <row r="174" spans="1:14">
      <c r="A174">
        <v>389.08</v>
      </c>
      <c r="B174">
        <v>9</v>
      </c>
      <c r="C174">
        <v>20.007999999999999</v>
      </c>
      <c r="D174">
        <v>4.9979000000000003E-2</v>
      </c>
      <c r="E174">
        <v>29.440999999999999</v>
      </c>
      <c r="F174">
        <v>32.590000000000003</v>
      </c>
      <c r="G174">
        <v>140.72999999999999</v>
      </c>
      <c r="H174">
        <v>52.192999999999998</v>
      </c>
      <c r="I174">
        <v>61.835000000000001</v>
      </c>
      <c r="J174">
        <v>227.76</v>
      </c>
      <c r="K174">
        <v>0.60124999999999995</v>
      </c>
      <c r="L174">
        <v>1.9072E-5</v>
      </c>
      <c r="M174">
        <v>1.9432000000000001E-2</v>
      </c>
      <c r="N174" t="s">
        <v>238</v>
      </c>
    </row>
    <row r="175" spans="1:14">
      <c r="A175">
        <v>389.08</v>
      </c>
      <c r="B175">
        <v>9.5</v>
      </c>
      <c r="C175">
        <v>21.152000000000001</v>
      </c>
      <c r="D175">
        <v>4.7277E-2</v>
      </c>
      <c r="E175">
        <v>29.427</v>
      </c>
      <c r="F175">
        <v>32.570999999999998</v>
      </c>
      <c r="G175">
        <v>140.25</v>
      </c>
      <c r="H175">
        <v>52.222999999999999</v>
      </c>
      <c r="I175">
        <v>61.944000000000003</v>
      </c>
      <c r="J175">
        <v>227.54</v>
      </c>
      <c r="K175">
        <v>0.60114999999999996</v>
      </c>
      <c r="L175">
        <v>1.9077999999999999E-5</v>
      </c>
      <c r="M175">
        <v>1.949E-2</v>
      </c>
      <c r="N175" t="s">
        <v>238</v>
      </c>
    </row>
    <row r="176" spans="1:14">
      <c r="A176">
        <v>389.08</v>
      </c>
      <c r="B176">
        <v>10</v>
      </c>
      <c r="C176">
        <v>22.298999999999999</v>
      </c>
      <c r="D176">
        <v>4.4845000000000003E-2</v>
      </c>
      <c r="E176">
        <v>29.413</v>
      </c>
      <c r="F176">
        <v>32.552999999999997</v>
      </c>
      <c r="G176">
        <v>139.78</v>
      </c>
      <c r="H176">
        <v>52.252000000000002</v>
      </c>
      <c r="I176">
        <v>62.054000000000002</v>
      </c>
      <c r="J176">
        <v>227.33</v>
      </c>
      <c r="K176">
        <v>0.60104000000000002</v>
      </c>
      <c r="L176">
        <v>1.9083E-5</v>
      </c>
      <c r="M176">
        <v>1.9549E-2</v>
      </c>
      <c r="N176" t="s">
        <v>238</v>
      </c>
    </row>
    <row r="177" spans="1:14">
      <c r="A177">
        <v>419.01</v>
      </c>
      <c r="B177">
        <v>1</v>
      </c>
      <c r="C177">
        <v>2.0141</v>
      </c>
      <c r="D177">
        <v>0.4965</v>
      </c>
      <c r="E177">
        <v>31.248999999999999</v>
      </c>
      <c r="F177">
        <v>34.725000000000001</v>
      </c>
      <c r="G177">
        <v>164.12</v>
      </c>
      <c r="H177">
        <v>54.417999999999999</v>
      </c>
      <c r="I177">
        <v>62.844000000000001</v>
      </c>
      <c r="J177">
        <v>239.19</v>
      </c>
      <c r="K177">
        <v>0.49296000000000001</v>
      </c>
      <c r="L177">
        <v>2.0330999999999999E-5</v>
      </c>
      <c r="M177">
        <v>2.0077000000000001E-2</v>
      </c>
      <c r="N177" t="s">
        <v>238</v>
      </c>
    </row>
    <row r="178" spans="1:14">
      <c r="A178">
        <v>419.01</v>
      </c>
      <c r="B178">
        <v>1.5</v>
      </c>
      <c r="C178">
        <v>3.0244</v>
      </c>
      <c r="D178">
        <v>0.33063999999999999</v>
      </c>
      <c r="E178">
        <v>31.236999999999998</v>
      </c>
      <c r="F178">
        <v>34.709000000000003</v>
      </c>
      <c r="G178">
        <v>160.72</v>
      </c>
      <c r="H178">
        <v>54.44</v>
      </c>
      <c r="I178">
        <v>62.921999999999997</v>
      </c>
      <c r="J178">
        <v>239.03</v>
      </c>
      <c r="K178">
        <v>0.49284</v>
      </c>
      <c r="L178">
        <v>2.0327E-5</v>
      </c>
      <c r="M178">
        <v>2.0136999999999999E-2</v>
      </c>
      <c r="N178" t="s">
        <v>238</v>
      </c>
    </row>
    <row r="179" spans="1:14">
      <c r="A179">
        <v>419.01</v>
      </c>
      <c r="B179">
        <v>2</v>
      </c>
      <c r="C179">
        <v>4.0369999999999999</v>
      </c>
      <c r="D179">
        <v>0.24771000000000001</v>
      </c>
      <c r="E179">
        <v>31.225000000000001</v>
      </c>
      <c r="F179">
        <v>34.694000000000003</v>
      </c>
      <c r="G179">
        <v>158.30000000000001</v>
      </c>
      <c r="H179">
        <v>54.460999999999999</v>
      </c>
      <c r="I179">
        <v>63.000999999999998</v>
      </c>
      <c r="J179">
        <v>238.87</v>
      </c>
      <c r="K179">
        <v>0.49271999999999999</v>
      </c>
      <c r="L179">
        <v>2.0324000000000001E-5</v>
      </c>
      <c r="M179">
        <v>2.0197E-2</v>
      </c>
      <c r="N179" t="s">
        <v>238</v>
      </c>
    </row>
    <row r="180" spans="1:14">
      <c r="A180">
        <v>419.01</v>
      </c>
      <c r="B180">
        <v>2.5</v>
      </c>
      <c r="C180">
        <v>5.0518000000000001</v>
      </c>
      <c r="D180">
        <v>0.19794999999999999</v>
      </c>
      <c r="E180">
        <v>31.213000000000001</v>
      </c>
      <c r="F180">
        <v>34.677999999999997</v>
      </c>
      <c r="G180">
        <v>156.41</v>
      </c>
      <c r="H180">
        <v>54.482999999999997</v>
      </c>
      <c r="I180">
        <v>63.08</v>
      </c>
      <c r="J180">
        <v>238.71</v>
      </c>
      <c r="K180">
        <v>0.49259999999999998</v>
      </c>
      <c r="L180">
        <v>2.0322E-5</v>
      </c>
      <c r="M180">
        <v>2.0254999999999999E-2</v>
      </c>
      <c r="N180" t="s">
        <v>238</v>
      </c>
    </row>
    <row r="181" spans="1:14">
      <c r="A181">
        <v>419.01</v>
      </c>
      <c r="B181">
        <v>3</v>
      </c>
      <c r="C181">
        <v>6.0689000000000002</v>
      </c>
      <c r="D181">
        <v>0.16478000000000001</v>
      </c>
      <c r="E181">
        <v>31.202000000000002</v>
      </c>
      <c r="F181">
        <v>34.662999999999997</v>
      </c>
      <c r="G181">
        <v>154.87</v>
      </c>
      <c r="H181">
        <v>54.505000000000003</v>
      </c>
      <c r="I181">
        <v>63.158999999999999</v>
      </c>
      <c r="J181">
        <v>238.55</v>
      </c>
      <c r="K181">
        <v>0.49247000000000002</v>
      </c>
      <c r="L181">
        <v>2.0321000000000001E-5</v>
      </c>
      <c r="M181">
        <v>2.0313000000000001E-2</v>
      </c>
      <c r="N181" t="s">
        <v>238</v>
      </c>
    </row>
    <row r="182" spans="1:14">
      <c r="A182">
        <v>419.01</v>
      </c>
      <c r="B182">
        <v>3.5</v>
      </c>
      <c r="C182">
        <v>7.0880999999999998</v>
      </c>
      <c r="D182">
        <v>0.14108000000000001</v>
      </c>
      <c r="E182">
        <v>31.19</v>
      </c>
      <c r="F182">
        <v>34.646999999999998</v>
      </c>
      <c r="G182">
        <v>153.56</v>
      </c>
      <c r="H182">
        <v>54.527000000000001</v>
      </c>
      <c r="I182">
        <v>63.238999999999997</v>
      </c>
      <c r="J182">
        <v>238.39</v>
      </c>
      <c r="K182">
        <v>0.49234</v>
      </c>
      <c r="L182">
        <v>2.0319999999999999E-5</v>
      </c>
      <c r="M182">
        <v>2.0371E-2</v>
      </c>
      <c r="N182" t="s">
        <v>238</v>
      </c>
    </row>
    <row r="183" spans="1:14">
      <c r="A183">
        <v>419.01</v>
      </c>
      <c r="B183">
        <v>4</v>
      </c>
      <c r="C183">
        <v>8.1097000000000001</v>
      </c>
      <c r="D183">
        <v>0.12331</v>
      </c>
      <c r="E183">
        <v>31.178000000000001</v>
      </c>
      <c r="F183">
        <v>34.631999999999998</v>
      </c>
      <c r="G183">
        <v>152.41999999999999</v>
      </c>
      <c r="H183">
        <v>54.548999999999999</v>
      </c>
      <c r="I183">
        <v>63.319000000000003</v>
      </c>
      <c r="J183">
        <v>238.23</v>
      </c>
      <c r="K183">
        <v>0.49220999999999998</v>
      </c>
      <c r="L183">
        <v>2.0319999999999999E-5</v>
      </c>
      <c r="M183">
        <v>2.0428000000000002E-2</v>
      </c>
      <c r="N183" t="s">
        <v>238</v>
      </c>
    </row>
    <row r="184" spans="1:14">
      <c r="A184">
        <v>419.01</v>
      </c>
      <c r="B184">
        <v>4.5</v>
      </c>
      <c r="C184">
        <v>9.1334</v>
      </c>
      <c r="D184">
        <v>0.10949</v>
      </c>
      <c r="E184">
        <v>31.166</v>
      </c>
      <c r="F184">
        <v>34.616</v>
      </c>
      <c r="G184">
        <v>151.41999999999999</v>
      </c>
      <c r="H184">
        <v>54.57</v>
      </c>
      <c r="I184">
        <v>63.399000000000001</v>
      </c>
      <c r="J184">
        <v>238.07</v>
      </c>
      <c r="K184">
        <v>0.49207000000000001</v>
      </c>
      <c r="L184">
        <v>2.0321000000000001E-5</v>
      </c>
      <c r="M184">
        <v>2.0485E-2</v>
      </c>
      <c r="N184" t="s">
        <v>238</v>
      </c>
    </row>
    <row r="185" spans="1:14">
      <c r="A185">
        <v>419.01</v>
      </c>
      <c r="B185">
        <v>5</v>
      </c>
      <c r="C185">
        <v>10.159000000000001</v>
      </c>
      <c r="D185">
        <v>9.8430000000000004E-2</v>
      </c>
      <c r="E185">
        <v>31.155000000000001</v>
      </c>
      <c r="F185">
        <v>34.6</v>
      </c>
      <c r="G185">
        <v>150.51</v>
      </c>
      <c r="H185">
        <v>54.591999999999999</v>
      </c>
      <c r="I185">
        <v>63.48</v>
      </c>
      <c r="J185">
        <v>237.91</v>
      </c>
      <c r="K185">
        <v>0.49192000000000002</v>
      </c>
      <c r="L185">
        <v>2.0321000000000001E-5</v>
      </c>
      <c r="M185">
        <v>2.0542000000000001E-2</v>
      </c>
      <c r="N185" t="s">
        <v>238</v>
      </c>
    </row>
    <row r="186" spans="1:14">
      <c r="A186">
        <v>419.01</v>
      </c>
      <c r="B186">
        <v>5.5</v>
      </c>
      <c r="C186">
        <v>11.188000000000001</v>
      </c>
      <c r="D186">
        <v>8.9383000000000004E-2</v>
      </c>
      <c r="E186">
        <v>31.143000000000001</v>
      </c>
      <c r="F186">
        <v>34.585000000000001</v>
      </c>
      <c r="G186">
        <v>149.69</v>
      </c>
      <c r="H186">
        <v>54.613999999999997</v>
      </c>
      <c r="I186">
        <v>63.561</v>
      </c>
      <c r="J186">
        <v>237.75</v>
      </c>
      <c r="K186">
        <v>0.49177999999999999</v>
      </c>
      <c r="L186">
        <v>2.0322999999999998E-5</v>
      </c>
      <c r="M186">
        <v>2.0598999999999999E-2</v>
      </c>
      <c r="N186" t="s">
        <v>238</v>
      </c>
    </row>
    <row r="187" spans="1:14">
      <c r="A187">
        <v>419.01</v>
      </c>
      <c r="B187">
        <v>6</v>
      </c>
      <c r="C187">
        <v>12.218</v>
      </c>
      <c r="D187">
        <v>8.1844E-2</v>
      </c>
      <c r="E187">
        <v>31.131</v>
      </c>
      <c r="F187">
        <v>34.569000000000003</v>
      </c>
      <c r="G187">
        <v>148.94</v>
      </c>
      <c r="H187">
        <v>54.636000000000003</v>
      </c>
      <c r="I187">
        <v>63.642000000000003</v>
      </c>
      <c r="J187">
        <v>237.59</v>
      </c>
      <c r="K187">
        <v>0.49162</v>
      </c>
      <c r="L187">
        <v>2.0324000000000001E-5</v>
      </c>
      <c r="M187">
        <v>2.0655E-2</v>
      </c>
      <c r="N187" t="s">
        <v>238</v>
      </c>
    </row>
    <row r="188" spans="1:14">
      <c r="A188">
        <v>419.01</v>
      </c>
      <c r="B188">
        <v>6.5</v>
      </c>
      <c r="C188">
        <v>13.250999999999999</v>
      </c>
      <c r="D188">
        <v>7.5465000000000004E-2</v>
      </c>
      <c r="E188">
        <v>31.119</v>
      </c>
      <c r="F188">
        <v>34.552999999999997</v>
      </c>
      <c r="G188">
        <v>148.25</v>
      </c>
      <c r="H188">
        <v>54.658000000000001</v>
      </c>
      <c r="I188">
        <v>63.723999999999997</v>
      </c>
      <c r="J188">
        <v>237.44</v>
      </c>
      <c r="K188">
        <v>0.49147000000000002</v>
      </c>
      <c r="L188">
        <v>2.0326000000000002E-5</v>
      </c>
      <c r="M188">
        <v>2.0711E-2</v>
      </c>
      <c r="N188" t="s">
        <v>238</v>
      </c>
    </row>
    <row r="189" spans="1:14">
      <c r="A189">
        <v>419.01</v>
      </c>
      <c r="B189">
        <v>7</v>
      </c>
      <c r="C189">
        <v>14.286</v>
      </c>
      <c r="D189">
        <v>6.9997000000000004E-2</v>
      </c>
      <c r="E189">
        <v>31.106999999999999</v>
      </c>
      <c r="F189">
        <v>34.537999999999997</v>
      </c>
      <c r="G189">
        <v>147.6</v>
      </c>
      <c r="H189">
        <v>54.679000000000002</v>
      </c>
      <c r="I189">
        <v>63.805999999999997</v>
      </c>
      <c r="J189">
        <v>237.28</v>
      </c>
      <c r="K189">
        <v>0.49131000000000002</v>
      </c>
      <c r="L189">
        <v>2.0329000000000001E-5</v>
      </c>
      <c r="M189">
        <v>2.0767000000000001E-2</v>
      </c>
      <c r="N189" t="s">
        <v>238</v>
      </c>
    </row>
    <row r="190" spans="1:14">
      <c r="A190">
        <v>419.01</v>
      </c>
      <c r="B190">
        <v>7.5</v>
      </c>
      <c r="C190">
        <v>15.324</v>
      </c>
      <c r="D190">
        <v>6.5257999999999997E-2</v>
      </c>
      <c r="E190">
        <v>31.094999999999999</v>
      </c>
      <c r="F190">
        <v>34.521999999999998</v>
      </c>
      <c r="G190">
        <v>147</v>
      </c>
      <c r="H190">
        <v>54.701000000000001</v>
      </c>
      <c r="I190">
        <v>63.887999999999998</v>
      </c>
      <c r="J190">
        <v>237.12</v>
      </c>
      <c r="K190">
        <v>0.49114000000000002</v>
      </c>
      <c r="L190">
        <v>2.0332000000000001E-5</v>
      </c>
      <c r="M190">
        <v>2.0823999999999999E-2</v>
      </c>
      <c r="N190" t="s">
        <v>238</v>
      </c>
    </row>
    <row r="191" spans="1:14">
      <c r="A191">
        <v>419.01</v>
      </c>
      <c r="B191">
        <v>8</v>
      </c>
      <c r="C191">
        <v>16.364000000000001</v>
      </c>
      <c r="D191">
        <v>6.1110999999999999E-2</v>
      </c>
      <c r="E191">
        <v>31.084</v>
      </c>
      <c r="F191">
        <v>34.506</v>
      </c>
      <c r="G191">
        <v>146.43</v>
      </c>
      <c r="H191">
        <v>54.722999999999999</v>
      </c>
      <c r="I191">
        <v>63.970999999999997</v>
      </c>
      <c r="J191">
        <v>236.96</v>
      </c>
      <c r="K191">
        <v>0.49097000000000002</v>
      </c>
      <c r="L191">
        <v>2.0335000000000001E-5</v>
      </c>
      <c r="M191">
        <v>2.0879999999999999E-2</v>
      </c>
      <c r="N191" t="s">
        <v>238</v>
      </c>
    </row>
    <row r="192" spans="1:14">
      <c r="A192">
        <v>419.01</v>
      </c>
      <c r="B192">
        <v>8.5</v>
      </c>
      <c r="C192">
        <v>17.405999999999999</v>
      </c>
      <c r="D192">
        <v>5.7452000000000003E-2</v>
      </c>
      <c r="E192">
        <v>31.071999999999999</v>
      </c>
      <c r="F192">
        <v>34.491</v>
      </c>
      <c r="G192">
        <v>145.9</v>
      </c>
      <c r="H192">
        <v>54.744999999999997</v>
      </c>
      <c r="I192">
        <v>64.054000000000002</v>
      </c>
      <c r="J192">
        <v>236.81</v>
      </c>
      <c r="K192">
        <v>0.49080000000000001</v>
      </c>
      <c r="L192">
        <v>2.0338000000000001E-5</v>
      </c>
      <c r="M192">
        <v>2.0936E-2</v>
      </c>
      <c r="N192" t="s">
        <v>238</v>
      </c>
    </row>
    <row r="193" spans="1:14">
      <c r="A193">
        <v>419.01</v>
      </c>
      <c r="B193">
        <v>9</v>
      </c>
      <c r="C193">
        <v>18.45</v>
      </c>
      <c r="D193">
        <v>5.4199999999999998E-2</v>
      </c>
      <c r="E193">
        <v>31.06</v>
      </c>
      <c r="F193">
        <v>34.475000000000001</v>
      </c>
      <c r="G193">
        <v>145.4</v>
      </c>
      <c r="H193">
        <v>54.767000000000003</v>
      </c>
      <c r="I193">
        <v>64.138000000000005</v>
      </c>
      <c r="J193">
        <v>236.65</v>
      </c>
      <c r="K193">
        <v>0.49063000000000001</v>
      </c>
      <c r="L193">
        <v>2.0341999999999999E-5</v>
      </c>
      <c r="M193">
        <v>2.0992E-2</v>
      </c>
      <c r="N193" t="s">
        <v>238</v>
      </c>
    </row>
    <row r="194" spans="1:14">
      <c r="A194">
        <v>419.01</v>
      </c>
      <c r="B194">
        <v>9.5</v>
      </c>
      <c r="C194">
        <v>19.497</v>
      </c>
      <c r="D194">
        <v>5.1290000000000002E-2</v>
      </c>
      <c r="E194">
        <v>31.047999999999998</v>
      </c>
      <c r="F194">
        <v>34.459000000000003</v>
      </c>
      <c r="G194">
        <v>144.91999999999999</v>
      </c>
      <c r="H194">
        <v>54.789000000000001</v>
      </c>
      <c r="I194">
        <v>64.221999999999994</v>
      </c>
      <c r="J194">
        <v>236.5</v>
      </c>
      <c r="K194">
        <v>0.49043999999999999</v>
      </c>
      <c r="L194">
        <v>2.0346000000000001E-5</v>
      </c>
      <c r="M194">
        <v>2.1048000000000001E-2</v>
      </c>
      <c r="N194" t="s">
        <v>238</v>
      </c>
    </row>
    <row r="195" spans="1:14">
      <c r="A195">
        <v>419.01</v>
      </c>
      <c r="B195">
        <v>10</v>
      </c>
      <c r="C195">
        <v>20.545999999999999</v>
      </c>
      <c r="D195">
        <v>4.8672E-2</v>
      </c>
      <c r="E195">
        <v>31.036000000000001</v>
      </c>
      <c r="F195">
        <v>34.442999999999998</v>
      </c>
      <c r="G195">
        <v>144.46</v>
      </c>
      <c r="H195">
        <v>54.811</v>
      </c>
      <c r="I195">
        <v>64.305999999999997</v>
      </c>
      <c r="J195">
        <v>236.34</v>
      </c>
      <c r="K195">
        <v>0.49025999999999997</v>
      </c>
      <c r="L195">
        <v>2.0350999999999999E-5</v>
      </c>
      <c r="M195">
        <v>2.1103E-2</v>
      </c>
      <c r="N195" t="s">
        <v>238</v>
      </c>
    </row>
    <row r="196" spans="1:14">
      <c r="A196">
        <v>448.94</v>
      </c>
      <c r="B196">
        <v>1</v>
      </c>
      <c r="C196">
        <v>1.8788</v>
      </c>
      <c r="D196">
        <v>0.53225999999999996</v>
      </c>
      <c r="E196">
        <v>32.917000000000002</v>
      </c>
      <c r="F196">
        <v>36.643999999999998</v>
      </c>
      <c r="G196">
        <v>168.54</v>
      </c>
      <c r="H196">
        <v>56.97</v>
      </c>
      <c r="I196">
        <v>65.376999999999995</v>
      </c>
      <c r="J196">
        <v>246.94</v>
      </c>
      <c r="K196">
        <v>0.40949000000000002</v>
      </c>
      <c r="L196">
        <v>2.1577999999999999E-5</v>
      </c>
      <c r="M196">
        <v>2.1679E-2</v>
      </c>
      <c r="N196" t="s">
        <v>238</v>
      </c>
    </row>
    <row r="197" spans="1:14">
      <c r="A197">
        <v>448.94</v>
      </c>
      <c r="B197">
        <v>1.5</v>
      </c>
      <c r="C197">
        <v>2.8205</v>
      </c>
      <c r="D197">
        <v>0.35454999999999998</v>
      </c>
      <c r="E197">
        <v>32.906999999999996</v>
      </c>
      <c r="F197">
        <v>36.631</v>
      </c>
      <c r="G197">
        <v>165.15</v>
      </c>
      <c r="H197">
        <v>56.987000000000002</v>
      </c>
      <c r="I197">
        <v>65.44</v>
      </c>
      <c r="J197">
        <v>246.82</v>
      </c>
      <c r="K197">
        <v>0.40933000000000003</v>
      </c>
      <c r="L197">
        <v>2.1574E-5</v>
      </c>
      <c r="M197">
        <v>2.1736999999999999E-2</v>
      </c>
      <c r="N197" t="s">
        <v>238</v>
      </c>
    </row>
    <row r="198" spans="1:14">
      <c r="A198">
        <v>448.94</v>
      </c>
      <c r="B198">
        <v>2</v>
      </c>
      <c r="C198">
        <v>3.7637</v>
      </c>
      <c r="D198">
        <v>0.26569999999999999</v>
      </c>
      <c r="E198">
        <v>32.896999999999998</v>
      </c>
      <c r="F198">
        <v>36.616999999999997</v>
      </c>
      <c r="G198">
        <v>162.72999999999999</v>
      </c>
      <c r="H198">
        <v>57.003999999999998</v>
      </c>
      <c r="I198">
        <v>65.504000000000005</v>
      </c>
      <c r="J198">
        <v>246.71</v>
      </c>
      <c r="K198">
        <v>0.40916000000000002</v>
      </c>
      <c r="L198">
        <v>2.1571000000000001E-5</v>
      </c>
      <c r="M198">
        <v>2.1794000000000001E-2</v>
      </c>
      <c r="N198" t="s">
        <v>238</v>
      </c>
    </row>
    <row r="199" spans="1:14">
      <c r="A199">
        <v>448.94</v>
      </c>
      <c r="B199">
        <v>2.5</v>
      </c>
      <c r="C199">
        <v>4.7084999999999999</v>
      </c>
      <c r="D199">
        <v>0.21238000000000001</v>
      </c>
      <c r="E199">
        <v>32.886000000000003</v>
      </c>
      <c r="F199">
        <v>36.603999999999999</v>
      </c>
      <c r="G199">
        <v>160.85</v>
      </c>
      <c r="H199">
        <v>57.021000000000001</v>
      </c>
      <c r="I199">
        <v>65.567999999999998</v>
      </c>
      <c r="J199">
        <v>246.59</v>
      </c>
      <c r="K199">
        <v>0.40899000000000002</v>
      </c>
      <c r="L199">
        <v>2.1568000000000001E-5</v>
      </c>
      <c r="M199">
        <v>2.1850999999999999E-2</v>
      </c>
      <c r="N199" t="s">
        <v>238</v>
      </c>
    </row>
    <row r="200" spans="1:14">
      <c r="A200">
        <v>448.94</v>
      </c>
      <c r="B200">
        <v>3</v>
      </c>
      <c r="C200">
        <v>5.6547999999999998</v>
      </c>
      <c r="D200">
        <v>0.17684</v>
      </c>
      <c r="E200">
        <v>32.875999999999998</v>
      </c>
      <c r="F200">
        <v>36.590000000000003</v>
      </c>
      <c r="G200">
        <v>159.31</v>
      </c>
      <c r="H200">
        <v>57.037999999999997</v>
      </c>
      <c r="I200">
        <v>65.632000000000005</v>
      </c>
      <c r="J200">
        <v>246.47</v>
      </c>
      <c r="K200">
        <v>0.40881000000000001</v>
      </c>
      <c r="L200">
        <v>2.1566E-5</v>
      </c>
      <c r="M200">
        <v>2.1906999999999999E-2</v>
      </c>
      <c r="N200" t="s">
        <v>238</v>
      </c>
    </row>
    <row r="201" spans="1:14">
      <c r="A201">
        <v>448.94</v>
      </c>
      <c r="B201">
        <v>3.5</v>
      </c>
      <c r="C201">
        <v>6.6026999999999996</v>
      </c>
      <c r="D201">
        <v>0.15145</v>
      </c>
      <c r="E201">
        <v>32.866</v>
      </c>
      <c r="F201">
        <v>36.576999999999998</v>
      </c>
      <c r="G201">
        <v>158.01</v>
      </c>
      <c r="H201">
        <v>57.055</v>
      </c>
      <c r="I201">
        <v>65.695999999999998</v>
      </c>
      <c r="J201">
        <v>246.35</v>
      </c>
      <c r="K201">
        <v>0.40862999999999999</v>
      </c>
      <c r="L201">
        <v>2.1565000000000001E-5</v>
      </c>
      <c r="M201">
        <v>2.1961999999999999E-2</v>
      </c>
      <c r="N201" t="s">
        <v>238</v>
      </c>
    </row>
    <row r="202" spans="1:14">
      <c r="A202">
        <v>448.94</v>
      </c>
      <c r="B202">
        <v>4</v>
      </c>
      <c r="C202">
        <v>7.5521000000000003</v>
      </c>
      <c r="D202">
        <v>0.13241</v>
      </c>
      <c r="E202">
        <v>32.854999999999997</v>
      </c>
      <c r="F202">
        <v>36.564</v>
      </c>
      <c r="G202">
        <v>156.88</v>
      </c>
      <c r="H202">
        <v>57.072000000000003</v>
      </c>
      <c r="I202">
        <v>65.760999999999996</v>
      </c>
      <c r="J202">
        <v>246.23</v>
      </c>
      <c r="K202">
        <v>0.40844999999999998</v>
      </c>
      <c r="L202">
        <v>2.1563999999999999E-5</v>
      </c>
      <c r="M202">
        <v>2.2016999999999998E-2</v>
      </c>
      <c r="N202" t="s">
        <v>238</v>
      </c>
    </row>
    <row r="203" spans="1:14">
      <c r="A203">
        <v>448.94</v>
      </c>
      <c r="B203">
        <v>4.5</v>
      </c>
      <c r="C203">
        <v>8.5030999999999999</v>
      </c>
      <c r="D203">
        <v>0.1176</v>
      </c>
      <c r="E203">
        <v>32.844999999999999</v>
      </c>
      <c r="F203">
        <v>36.549999999999997</v>
      </c>
      <c r="G203">
        <v>155.87</v>
      </c>
      <c r="H203">
        <v>57.088999999999999</v>
      </c>
      <c r="I203">
        <v>65.825000000000003</v>
      </c>
      <c r="J203">
        <v>246.12</v>
      </c>
      <c r="K203">
        <v>0.40827000000000002</v>
      </c>
      <c r="L203">
        <v>2.1563999999999999E-5</v>
      </c>
      <c r="M203">
        <v>2.2072000000000001E-2</v>
      </c>
      <c r="N203" t="s">
        <v>238</v>
      </c>
    </row>
    <row r="204" spans="1:14">
      <c r="A204">
        <v>448.94</v>
      </c>
      <c r="B204">
        <v>5</v>
      </c>
      <c r="C204">
        <v>9.4556000000000004</v>
      </c>
      <c r="D204">
        <v>0.10576000000000001</v>
      </c>
      <c r="E204">
        <v>32.834000000000003</v>
      </c>
      <c r="F204">
        <v>36.536999999999999</v>
      </c>
      <c r="G204">
        <v>154.97</v>
      </c>
      <c r="H204">
        <v>57.106000000000002</v>
      </c>
      <c r="I204">
        <v>65.89</v>
      </c>
      <c r="J204">
        <v>246</v>
      </c>
      <c r="K204">
        <v>0.40808</v>
      </c>
      <c r="L204">
        <v>2.1563999999999999E-5</v>
      </c>
      <c r="M204">
        <v>2.2127000000000001E-2</v>
      </c>
      <c r="N204" t="s">
        <v>238</v>
      </c>
    </row>
    <row r="205" spans="1:14">
      <c r="A205">
        <v>448.94</v>
      </c>
      <c r="B205">
        <v>5.5</v>
      </c>
      <c r="C205">
        <v>10.41</v>
      </c>
      <c r="D205">
        <v>9.6063999999999997E-2</v>
      </c>
      <c r="E205">
        <v>32.823999999999998</v>
      </c>
      <c r="F205">
        <v>36.523000000000003</v>
      </c>
      <c r="G205">
        <v>154.16</v>
      </c>
      <c r="H205">
        <v>57.122999999999998</v>
      </c>
      <c r="I205">
        <v>65.954999999999998</v>
      </c>
      <c r="J205">
        <v>245.88</v>
      </c>
      <c r="K205">
        <v>0.40788999999999997</v>
      </c>
      <c r="L205">
        <v>2.1565000000000001E-5</v>
      </c>
      <c r="M205">
        <v>2.2180999999999999E-2</v>
      </c>
      <c r="N205" t="s">
        <v>238</v>
      </c>
    </row>
    <row r="206" spans="1:14">
      <c r="A206">
        <v>448.94</v>
      </c>
      <c r="B206">
        <v>6</v>
      </c>
      <c r="C206">
        <v>11.365</v>
      </c>
      <c r="D206">
        <v>8.7986999999999996E-2</v>
      </c>
      <c r="E206">
        <v>32.814</v>
      </c>
      <c r="F206">
        <v>36.51</v>
      </c>
      <c r="G206">
        <v>153.41</v>
      </c>
      <c r="H206">
        <v>57.14</v>
      </c>
      <c r="I206">
        <v>66.021000000000001</v>
      </c>
      <c r="J206">
        <v>245.77</v>
      </c>
      <c r="K206">
        <v>0.40770000000000001</v>
      </c>
      <c r="L206">
        <v>2.1566E-5</v>
      </c>
      <c r="M206">
        <v>2.2235000000000001E-2</v>
      </c>
      <c r="N206" t="s">
        <v>238</v>
      </c>
    </row>
    <row r="207" spans="1:14">
      <c r="A207">
        <v>448.94</v>
      </c>
      <c r="B207">
        <v>6.5</v>
      </c>
      <c r="C207">
        <v>12.323</v>
      </c>
      <c r="D207">
        <v>8.1152000000000002E-2</v>
      </c>
      <c r="E207">
        <v>32.802999999999997</v>
      </c>
      <c r="F207">
        <v>36.496000000000002</v>
      </c>
      <c r="G207">
        <v>152.72</v>
      </c>
      <c r="H207">
        <v>57.156999999999996</v>
      </c>
      <c r="I207">
        <v>66.085999999999999</v>
      </c>
      <c r="J207">
        <v>245.65</v>
      </c>
      <c r="K207">
        <v>0.40749999999999997</v>
      </c>
      <c r="L207">
        <v>2.1566999999999999E-5</v>
      </c>
      <c r="M207">
        <v>2.2289E-2</v>
      </c>
      <c r="N207" t="s">
        <v>238</v>
      </c>
    </row>
    <row r="208" spans="1:14">
      <c r="A208">
        <v>448.94</v>
      </c>
      <c r="B208">
        <v>7</v>
      </c>
      <c r="C208">
        <v>13.281000000000001</v>
      </c>
      <c r="D208">
        <v>7.5292999999999999E-2</v>
      </c>
      <c r="E208">
        <v>32.792999999999999</v>
      </c>
      <c r="F208">
        <v>36.482999999999997</v>
      </c>
      <c r="G208">
        <v>152.08000000000001</v>
      </c>
      <c r="H208">
        <v>57.173999999999999</v>
      </c>
      <c r="I208">
        <v>66.152000000000001</v>
      </c>
      <c r="J208">
        <v>245.54</v>
      </c>
      <c r="K208">
        <v>0.4073</v>
      </c>
      <c r="L208">
        <v>2.1569E-5</v>
      </c>
      <c r="M208">
        <v>2.2342999999999998E-2</v>
      </c>
      <c r="N208" t="s">
        <v>238</v>
      </c>
    </row>
    <row r="209" spans="1:14">
      <c r="A209">
        <v>448.94</v>
      </c>
      <c r="B209">
        <v>7.5</v>
      </c>
      <c r="C209">
        <v>14.242000000000001</v>
      </c>
      <c r="D209">
        <v>7.0216000000000001E-2</v>
      </c>
      <c r="E209">
        <v>32.781999999999996</v>
      </c>
      <c r="F209">
        <v>36.469000000000001</v>
      </c>
      <c r="G209">
        <v>151.49</v>
      </c>
      <c r="H209">
        <v>57.191000000000003</v>
      </c>
      <c r="I209">
        <v>66.218000000000004</v>
      </c>
      <c r="J209">
        <v>245.42</v>
      </c>
      <c r="K209">
        <v>0.40710000000000002</v>
      </c>
      <c r="L209">
        <v>2.1571000000000001E-5</v>
      </c>
      <c r="M209">
        <v>2.2397E-2</v>
      </c>
      <c r="N209" t="s">
        <v>238</v>
      </c>
    </row>
    <row r="210" spans="1:14">
      <c r="A210">
        <v>448.94</v>
      </c>
      <c r="B210">
        <v>8</v>
      </c>
      <c r="C210">
        <v>15.204000000000001</v>
      </c>
      <c r="D210">
        <v>6.5773999999999999E-2</v>
      </c>
      <c r="E210">
        <v>32.771999999999998</v>
      </c>
      <c r="F210">
        <v>36.456000000000003</v>
      </c>
      <c r="G210">
        <v>150.93</v>
      </c>
      <c r="H210">
        <v>57.207999999999998</v>
      </c>
      <c r="I210">
        <v>66.284000000000006</v>
      </c>
      <c r="J210">
        <v>245.31</v>
      </c>
      <c r="K210">
        <v>0.40689999999999998</v>
      </c>
      <c r="L210">
        <v>2.1574E-5</v>
      </c>
      <c r="M210">
        <v>2.2450999999999999E-2</v>
      </c>
      <c r="N210" t="s">
        <v>238</v>
      </c>
    </row>
    <row r="211" spans="1:14">
      <c r="A211">
        <v>448.94</v>
      </c>
      <c r="B211">
        <v>8.5</v>
      </c>
      <c r="C211">
        <v>16.167000000000002</v>
      </c>
      <c r="D211">
        <v>6.1853999999999999E-2</v>
      </c>
      <c r="E211">
        <v>32.761000000000003</v>
      </c>
      <c r="F211">
        <v>36.442</v>
      </c>
      <c r="G211">
        <v>150.4</v>
      </c>
      <c r="H211">
        <v>57.225000000000001</v>
      </c>
      <c r="I211">
        <v>66.349999999999994</v>
      </c>
      <c r="J211">
        <v>245.2</v>
      </c>
      <c r="K211">
        <v>0.40669</v>
      </c>
      <c r="L211">
        <v>2.1576000000000001E-5</v>
      </c>
      <c r="M211">
        <v>2.2504E-2</v>
      </c>
      <c r="N211" t="s">
        <v>238</v>
      </c>
    </row>
    <row r="212" spans="1:14">
      <c r="A212">
        <v>448.94</v>
      </c>
      <c r="B212">
        <v>9</v>
      </c>
      <c r="C212">
        <v>17.132000000000001</v>
      </c>
      <c r="D212">
        <v>5.8369999999999998E-2</v>
      </c>
      <c r="E212">
        <v>32.750999999999998</v>
      </c>
      <c r="F212">
        <v>36.429000000000002</v>
      </c>
      <c r="G212">
        <v>149.9</v>
      </c>
      <c r="H212">
        <v>57.241999999999997</v>
      </c>
      <c r="I212">
        <v>66.417000000000002</v>
      </c>
      <c r="J212">
        <v>245.08</v>
      </c>
      <c r="K212">
        <v>0.40648000000000001</v>
      </c>
      <c r="L212">
        <v>2.1579000000000001E-5</v>
      </c>
      <c r="M212">
        <v>2.2558000000000002E-2</v>
      </c>
      <c r="N212" t="s">
        <v>238</v>
      </c>
    </row>
    <row r="213" spans="1:14">
      <c r="A213">
        <v>448.94</v>
      </c>
      <c r="B213">
        <v>9.5</v>
      </c>
      <c r="C213">
        <v>18.099</v>
      </c>
      <c r="D213">
        <v>5.5252000000000002E-2</v>
      </c>
      <c r="E213">
        <v>32.74</v>
      </c>
      <c r="F213">
        <v>36.414999999999999</v>
      </c>
      <c r="G213">
        <v>149.43</v>
      </c>
      <c r="H213">
        <v>57.259</v>
      </c>
      <c r="I213">
        <v>66.483999999999995</v>
      </c>
      <c r="J213">
        <v>244.97</v>
      </c>
      <c r="K213">
        <v>0.40627000000000002</v>
      </c>
      <c r="L213">
        <v>2.1583E-5</v>
      </c>
      <c r="M213">
        <v>2.2610999999999999E-2</v>
      </c>
      <c r="N213" t="s">
        <v>238</v>
      </c>
    </row>
    <row r="214" spans="1:14">
      <c r="A214">
        <v>448.94</v>
      </c>
      <c r="B214">
        <v>10</v>
      </c>
      <c r="C214">
        <v>19.067</v>
      </c>
      <c r="D214">
        <v>5.2447000000000001E-2</v>
      </c>
      <c r="E214">
        <v>32.729999999999997</v>
      </c>
      <c r="F214">
        <v>36.402000000000001</v>
      </c>
      <c r="G214">
        <v>148.97999999999999</v>
      </c>
      <c r="H214">
        <v>57.276000000000003</v>
      </c>
      <c r="I214">
        <v>66.551000000000002</v>
      </c>
      <c r="J214">
        <v>244.86</v>
      </c>
      <c r="K214">
        <v>0.40605000000000002</v>
      </c>
      <c r="L214">
        <v>2.1586E-5</v>
      </c>
      <c r="M214">
        <v>2.2665000000000001E-2</v>
      </c>
      <c r="N214" t="s">
        <v>238</v>
      </c>
    </row>
  </sheetData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BD018-5B92-45A8-8E47-330A987774F8}">
  <dimension ref="A1:N195"/>
  <sheetViews>
    <sheetView workbookViewId="0"/>
  </sheetViews>
  <sheetFormatPr defaultRowHeight="15"/>
  <sheetData>
    <row r="1" spans="1:14">
      <c r="A1" t="s">
        <v>223</v>
      </c>
      <c r="B1" t="s">
        <v>224</v>
      </c>
      <c r="C1" t="s">
        <v>225</v>
      </c>
      <c r="D1" t="s">
        <v>226</v>
      </c>
      <c r="E1" t="s">
        <v>227</v>
      </c>
      <c r="F1" t="s">
        <v>228</v>
      </c>
      <c r="G1" t="s">
        <v>229</v>
      </c>
      <c r="H1" t="s">
        <v>230</v>
      </c>
      <c r="I1" t="s">
        <v>231</v>
      </c>
      <c r="J1" t="s">
        <v>232</v>
      </c>
      <c r="K1" t="s">
        <v>233</v>
      </c>
      <c r="L1" t="s">
        <v>234</v>
      </c>
      <c r="M1" t="s">
        <v>235</v>
      </c>
      <c r="N1" t="s">
        <v>236</v>
      </c>
    </row>
    <row r="2" spans="1:14">
      <c r="A2">
        <v>184.65</v>
      </c>
      <c r="B2">
        <v>1</v>
      </c>
      <c r="C2">
        <v>1541</v>
      </c>
      <c r="D2">
        <v>6.4891000000000005E-4</v>
      </c>
      <c r="E2">
        <v>8.8963000000000001</v>
      </c>
      <c r="F2">
        <v>8.9018999999999995</v>
      </c>
      <c r="G2">
        <v>49.558</v>
      </c>
      <c r="H2">
        <v>57.488999999999997</v>
      </c>
      <c r="I2">
        <v>91.757999999999996</v>
      </c>
      <c r="J2">
        <v>1073.4000000000001</v>
      </c>
      <c r="K2">
        <v>-4.1680000000000002E-2</v>
      </c>
      <c r="L2">
        <v>7.1042999999999996E-4</v>
      </c>
      <c r="M2">
        <v>0.13702</v>
      </c>
      <c r="N2" t="s">
        <v>237</v>
      </c>
    </row>
    <row r="3" spans="1:14">
      <c r="A3">
        <v>184.65</v>
      </c>
      <c r="B3">
        <v>1.5</v>
      </c>
      <c r="C3">
        <v>1541.1</v>
      </c>
      <c r="D3">
        <v>6.4888000000000001E-4</v>
      </c>
      <c r="E3">
        <v>8.8954000000000004</v>
      </c>
      <c r="F3">
        <v>8.9038000000000004</v>
      </c>
      <c r="G3">
        <v>49.552999999999997</v>
      </c>
      <c r="H3">
        <v>57.491</v>
      </c>
      <c r="I3">
        <v>91.754000000000005</v>
      </c>
      <c r="J3">
        <v>1073.5</v>
      </c>
      <c r="K3">
        <v>-4.1685E-2</v>
      </c>
      <c r="L3">
        <v>7.1066E-4</v>
      </c>
      <c r="M3">
        <v>0.13704</v>
      </c>
      <c r="N3" t="s">
        <v>237</v>
      </c>
    </row>
    <row r="4" spans="1:14">
      <c r="A4">
        <v>184.65</v>
      </c>
      <c r="B4">
        <v>2</v>
      </c>
      <c r="C4">
        <v>1541.2</v>
      </c>
      <c r="D4">
        <v>6.4884999999999997E-4</v>
      </c>
      <c r="E4">
        <v>8.8945000000000007</v>
      </c>
      <c r="F4">
        <v>8.9056999999999995</v>
      </c>
      <c r="G4">
        <v>49.548000000000002</v>
      </c>
      <c r="H4">
        <v>57.494</v>
      </c>
      <c r="I4">
        <v>91.75</v>
      </c>
      <c r="J4">
        <v>1073.7</v>
      </c>
      <c r="K4">
        <v>-4.1690999999999999E-2</v>
      </c>
      <c r="L4">
        <v>7.1089999999999999E-4</v>
      </c>
      <c r="M4">
        <v>0.13705000000000001</v>
      </c>
      <c r="N4" t="s">
        <v>237</v>
      </c>
    </row>
    <row r="5" spans="1:14">
      <c r="A5">
        <v>184.65</v>
      </c>
      <c r="B5">
        <v>2.5</v>
      </c>
      <c r="C5">
        <v>1541.2</v>
      </c>
      <c r="D5">
        <v>6.4882000000000004E-4</v>
      </c>
      <c r="E5">
        <v>8.8935999999999993</v>
      </c>
      <c r="F5">
        <v>8.9076000000000004</v>
      </c>
      <c r="G5">
        <v>49.542999999999999</v>
      </c>
      <c r="H5">
        <v>57.496000000000002</v>
      </c>
      <c r="I5">
        <v>91.745999999999995</v>
      </c>
      <c r="J5">
        <v>1073.9000000000001</v>
      </c>
      <c r="K5">
        <v>-4.1696999999999998E-2</v>
      </c>
      <c r="L5">
        <v>7.1113000000000003E-4</v>
      </c>
      <c r="M5">
        <v>0.13707</v>
      </c>
      <c r="N5" t="s">
        <v>237</v>
      </c>
    </row>
    <row r="6" spans="1:14">
      <c r="A6">
        <v>184.65</v>
      </c>
      <c r="B6">
        <v>3</v>
      </c>
      <c r="C6">
        <v>1541.3</v>
      </c>
      <c r="D6">
        <v>6.4880000000000005E-4</v>
      </c>
      <c r="E6">
        <v>8.8926999999999996</v>
      </c>
      <c r="F6">
        <v>8.9094999999999995</v>
      </c>
      <c r="G6">
        <v>49.537999999999997</v>
      </c>
      <c r="H6">
        <v>57.499000000000002</v>
      </c>
      <c r="I6">
        <v>91.742000000000004</v>
      </c>
      <c r="J6">
        <v>1074</v>
      </c>
      <c r="K6">
        <v>-4.1702000000000003E-2</v>
      </c>
      <c r="L6">
        <v>7.1135999999999997E-4</v>
      </c>
      <c r="M6">
        <v>0.13708000000000001</v>
      </c>
      <c r="N6" t="s">
        <v>237</v>
      </c>
    </row>
    <row r="7" spans="1:14">
      <c r="A7">
        <v>184.65</v>
      </c>
      <c r="B7">
        <v>3.5</v>
      </c>
      <c r="C7">
        <v>1541.4</v>
      </c>
      <c r="D7">
        <v>6.4877000000000001E-4</v>
      </c>
      <c r="E7">
        <v>8.8917999999999999</v>
      </c>
      <c r="F7">
        <v>8.9115000000000002</v>
      </c>
      <c r="G7">
        <v>49.533000000000001</v>
      </c>
      <c r="H7">
        <v>57.500999999999998</v>
      </c>
      <c r="I7">
        <v>91.738</v>
      </c>
      <c r="J7">
        <v>1074.2</v>
      </c>
      <c r="K7">
        <v>-4.1708000000000002E-2</v>
      </c>
      <c r="L7">
        <v>7.1159000000000001E-4</v>
      </c>
      <c r="M7">
        <v>0.1371</v>
      </c>
      <c r="N7" t="s">
        <v>237</v>
      </c>
    </row>
    <row r="8" spans="1:14">
      <c r="A8">
        <v>184.65</v>
      </c>
      <c r="B8">
        <v>4</v>
      </c>
      <c r="C8">
        <v>1541.5</v>
      </c>
      <c r="D8">
        <v>6.4873999999999997E-4</v>
      </c>
      <c r="E8">
        <v>8.8909000000000002</v>
      </c>
      <c r="F8">
        <v>8.9133999999999993</v>
      </c>
      <c r="G8">
        <v>49.529000000000003</v>
      </c>
      <c r="H8">
        <v>57.503999999999998</v>
      </c>
      <c r="I8">
        <v>91.733999999999995</v>
      </c>
      <c r="J8">
        <v>1074.4000000000001</v>
      </c>
      <c r="K8">
        <v>-4.1714000000000001E-2</v>
      </c>
      <c r="L8">
        <v>7.1182000000000005E-4</v>
      </c>
      <c r="M8">
        <v>0.13711000000000001</v>
      </c>
      <c r="N8" t="s">
        <v>237</v>
      </c>
    </row>
    <row r="9" spans="1:14">
      <c r="A9">
        <v>184.65</v>
      </c>
      <c r="B9">
        <v>4.5</v>
      </c>
      <c r="C9">
        <v>1541.5</v>
      </c>
      <c r="D9">
        <v>6.4871000000000004E-4</v>
      </c>
      <c r="E9">
        <v>8.89</v>
      </c>
      <c r="F9">
        <v>8.9153000000000002</v>
      </c>
      <c r="G9">
        <v>49.524000000000001</v>
      </c>
      <c r="H9">
        <v>57.506</v>
      </c>
      <c r="I9">
        <v>91.73</v>
      </c>
      <c r="J9">
        <v>1074.5</v>
      </c>
      <c r="K9">
        <v>-4.1718999999999999E-2</v>
      </c>
      <c r="L9">
        <v>7.1206000000000004E-4</v>
      </c>
      <c r="M9">
        <v>0.13711999999999999</v>
      </c>
      <c r="N9" t="s">
        <v>237</v>
      </c>
    </row>
    <row r="10" spans="1:14">
      <c r="A10">
        <v>184.65</v>
      </c>
      <c r="B10">
        <v>5</v>
      </c>
      <c r="C10">
        <v>1541.6</v>
      </c>
      <c r="D10">
        <v>6.4868E-4</v>
      </c>
      <c r="E10">
        <v>8.8892000000000007</v>
      </c>
      <c r="F10">
        <v>8.9171999999999993</v>
      </c>
      <c r="G10">
        <v>49.518999999999998</v>
      </c>
      <c r="H10">
        <v>57.509</v>
      </c>
      <c r="I10">
        <v>91.725999999999999</v>
      </c>
      <c r="J10">
        <v>1074.7</v>
      </c>
      <c r="K10">
        <v>-4.1724999999999998E-2</v>
      </c>
      <c r="L10">
        <v>7.1228999999999997E-4</v>
      </c>
      <c r="M10">
        <v>0.13714000000000001</v>
      </c>
      <c r="N10" t="s">
        <v>237</v>
      </c>
    </row>
    <row r="11" spans="1:14">
      <c r="A11">
        <v>184.65</v>
      </c>
      <c r="B11">
        <v>5.5</v>
      </c>
      <c r="C11">
        <v>1541.7</v>
      </c>
      <c r="D11">
        <v>6.4864999999999996E-4</v>
      </c>
      <c r="E11">
        <v>8.8882999999999992</v>
      </c>
      <c r="F11">
        <v>8.9191000000000003</v>
      </c>
      <c r="G11">
        <v>49.514000000000003</v>
      </c>
      <c r="H11">
        <v>57.511000000000003</v>
      </c>
      <c r="I11">
        <v>91.721999999999994</v>
      </c>
      <c r="J11">
        <v>1074.9000000000001</v>
      </c>
      <c r="K11">
        <v>-4.1730000000000003E-2</v>
      </c>
      <c r="L11">
        <v>7.1252000000000002E-4</v>
      </c>
      <c r="M11">
        <v>0.13714999999999999</v>
      </c>
      <c r="N11" t="s">
        <v>237</v>
      </c>
    </row>
    <row r="12" spans="1:14">
      <c r="A12">
        <v>184.65</v>
      </c>
      <c r="B12">
        <v>6</v>
      </c>
      <c r="C12">
        <v>1541.7</v>
      </c>
      <c r="D12">
        <v>6.4862000000000003E-4</v>
      </c>
      <c r="E12">
        <v>8.8873999999999995</v>
      </c>
      <c r="F12">
        <v>8.9209999999999994</v>
      </c>
      <c r="G12">
        <v>49.509</v>
      </c>
      <c r="H12">
        <v>57.514000000000003</v>
      </c>
      <c r="I12">
        <v>91.718000000000004</v>
      </c>
      <c r="J12">
        <v>1075</v>
      </c>
      <c r="K12">
        <v>-4.1736000000000002E-2</v>
      </c>
      <c r="L12">
        <v>7.1274999999999995E-4</v>
      </c>
      <c r="M12">
        <v>0.13716999999999999</v>
      </c>
      <c r="N12" t="s">
        <v>237</v>
      </c>
    </row>
    <row r="13" spans="1:14">
      <c r="A13">
        <v>184.65</v>
      </c>
      <c r="B13">
        <v>6.5</v>
      </c>
      <c r="C13">
        <v>1541.8</v>
      </c>
      <c r="D13">
        <v>6.4859E-4</v>
      </c>
      <c r="E13">
        <v>8.8864999999999998</v>
      </c>
      <c r="F13">
        <v>8.9229000000000003</v>
      </c>
      <c r="G13">
        <v>49.503999999999998</v>
      </c>
      <c r="H13">
        <v>57.515999999999998</v>
      </c>
      <c r="I13">
        <v>91.713999999999999</v>
      </c>
      <c r="J13">
        <v>1075.2</v>
      </c>
      <c r="K13">
        <v>-4.1742000000000001E-2</v>
      </c>
      <c r="L13">
        <v>7.1299000000000004E-4</v>
      </c>
      <c r="M13">
        <v>0.13718</v>
      </c>
      <c r="N13" t="s">
        <v>237</v>
      </c>
    </row>
    <row r="14" spans="1:14">
      <c r="A14">
        <v>184.65</v>
      </c>
      <c r="B14">
        <v>7</v>
      </c>
      <c r="C14">
        <v>1541.9</v>
      </c>
      <c r="D14">
        <v>6.4855999999999996E-4</v>
      </c>
      <c r="E14">
        <v>8.8856000000000002</v>
      </c>
      <c r="F14">
        <v>8.9248999999999992</v>
      </c>
      <c r="G14">
        <v>49.5</v>
      </c>
      <c r="H14">
        <v>57.518999999999998</v>
      </c>
      <c r="I14">
        <v>91.71</v>
      </c>
      <c r="J14">
        <v>1075.4000000000001</v>
      </c>
      <c r="K14">
        <v>-4.1746999999999999E-2</v>
      </c>
      <c r="L14">
        <v>7.1321999999999998E-4</v>
      </c>
      <c r="M14">
        <v>0.13719999999999999</v>
      </c>
      <c r="N14" t="s">
        <v>237</v>
      </c>
    </row>
    <row r="15" spans="1:14">
      <c r="A15">
        <v>184.65</v>
      </c>
      <c r="B15">
        <v>7.5</v>
      </c>
      <c r="C15">
        <v>1541.9</v>
      </c>
      <c r="D15">
        <v>6.4853000000000003E-4</v>
      </c>
      <c r="E15">
        <v>8.8847000000000005</v>
      </c>
      <c r="F15">
        <v>8.9268000000000001</v>
      </c>
      <c r="G15">
        <v>49.494999999999997</v>
      </c>
      <c r="H15">
        <v>57.521000000000001</v>
      </c>
      <c r="I15">
        <v>91.706000000000003</v>
      </c>
      <c r="J15">
        <v>1075.5</v>
      </c>
      <c r="K15">
        <v>-4.1752999999999998E-2</v>
      </c>
      <c r="L15">
        <v>7.1345000000000002E-4</v>
      </c>
      <c r="M15">
        <v>0.13721</v>
      </c>
      <c r="N15" t="s">
        <v>237</v>
      </c>
    </row>
    <row r="16" spans="1:14">
      <c r="A16">
        <v>184.65</v>
      </c>
      <c r="B16">
        <v>8</v>
      </c>
      <c r="C16">
        <v>1542</v>
      </c>
      <c r="D16">
        <v>6.4851000000000004E-4</v>
      </c>
      <c r="E16">
        <v>8.8838000000000008</v>
      </c>
      <c r="F16">
        <v>8.9286999999999992</v>
      </c>
      <c r="G16">
        <v>49.49</v>
      </c>
      <c r="H16">
        <v>57.524000000000001</v>
      </c>
      <c r="I16">
        <v>91.701999999999998</v>
      </c>
      <c r="J16">
        <v>1075.7</v>
      </c>
      <c r="K16">
        <v>-4.1758000000000003E-2</v>
      </c>
      <c r="L16">
        <v>7.1367999999999996E-4</v>
      </c>
      <c r="M16">
        <v>0.13722999999999999</v>
      </c>
      <c r="N16" t="s">
        <v>237</v>
      </c>
    </row>
    <row r="17" spans="1:14">
      <c r="A17">
        <v>184.65</v>
      </c>
      <c r="B17">
        <v>8.5</v>
      </c>
      <c r="C17">
        <v>1542.1</v>
      </c>
      <c r="D17">
        <v>6.4848E-4</v>
      </c>
      <c r="E17">
        <v>8.8828999999999994</v>
      </c>
      <c r="F17">
        <v>8.9306000000000001</v>
      </c>
      <c r="G17">
        <v>49.484999999999999</v>
      </c>
      <c r="H17">
        <v>57.526000000000003</v>
      </c>
      <c r="I17">
        <v>91.697999999999993</v>
      </c>
      <c r="J17">
        <v>1075.9000000000001</v>
      </c>
      <c r="K17">
        <v>-4.1764000000000003E-2</v>
      </c>
      <c r="L17">
        <v>7.1392000000000005E-4</v>
      </c>
      <c r="M17">
        <v>0.13724</v>
      </c>
      <c r="N17" t="s">
        <v>237</v>
      </c>
    </row>
    <row r="18" spans="1:14">
      <c r="A18">
        <v>184.65</v>
      </c>
      <c r="B18">
        <v>9</v>
      </c>
      <c r="C18">
        <v>1542.1</v>
      </c>
      <c r="D18">
        <v>6.4844999999999996E-4</v>
      </c>
      <c r="E18">
        <v>8.8819999999999997</v>
      </c>
      <c r="F18">
        <v>8.9324999999999992</v>
      </c>
      <c r="G18">
        <v>49.48</v>
      </c>
      <c r="H18">
        <v>57.529000000000003</v>
      </c>
      <c r="I18">
        <v>91.694999999999993</v>
      </c>
      <c r="J18">
        <v>1076</v>
      </c>
      <c r="K18">
        <v>-4.1769000000000001E-2</v>
      </c>
      <c r="L18">
        <v>7.1414999999999998E-4</v>
      </c>
      <c r="M18">
        <v>0.13725999999999999</v>
      </c>
      <c r="N18" t="s">
        <v>237</v>
      </c>
    </row>
    <row r="19" spans="1:14">
      <c r="A19">
        <v>184.65</v>
      </c>
      <c r="B19">
        <v>9.5</v>
      </c>
      <c r="C19">
        <v>1542.2</v>
      </c>
      <c r="D19">
        <v>6.4842000000000003E-4</v>
      </c>
      <c r="E19">
        <v>8.8811999999999998</v>
      </c>
      <c r="F19">
        <v>8.9344000000000001</v>
      </c>
      <c r="G19">
        <v>49.475999999999999</v>
      </c>
      <c r="H19">
        <v>57.530999999999999</v>
      </c>
      <c r="I19">
        <v>91.691000000000003</v>
      </c>
      <c r="J19">
        <v>1076.2</v>
      </c>
      <c r="K19">
        <v>-4.1775E-2</v>
      </c>
      <c r="L19">
        <v>7.1438000000000003E-4</v>
      </c>
      <c r="M19">
        <v>0.13727</v>
      </c>
      <c r="N19" t="s">
        <v>237</v>
      </c>
    </row>
    <row r="20" spans="1:14">
      <c r="A20">
        <v>184.65</v>
      </c>
      <c r="B20">
        <v>10</v>
      </c>
      <c r="C20">
        <v>1542.3</v>
      </c>
      <c r="D20">
        <v>6.4838999999999999E-4</v>
      </c>
      <c r="E20">
        <v>8.8803000000000001</v>
      </c>
      <c r="F20">
        <v>8.9362999999999992</v>
      </c>
      <c r="G20">
        <v>49.470999999999997</v>
      </c>
      <c r="H20">
        <v>57.533999999999999</v>
      </c>
      <c r="I20">
        <v>91.686999999999998</v>
      </c>
      <c r="J20">
        <v>1076.4000000000001</v>
      </c>
      <c r="K20">
        <v>-4.1779999999999998E-2</v>
      </c>
      <c r="L20">
        <v>7.1460999999999996E-4</v>
      </c>
      <c r="M20">
        <v>0.13729</v>
      </c>
      <c r="N20" t="s">
        <v>237</v>
      </c>
    </row>
    <row r="21" spans="1:14">
      <c r="A21">
        <v>221.58</v>
      </c>
      <c r="B21">
        <v>1</v>
      </c>
      <c r="C21">
        <v>1440.1</v>
      </c>
      <c r="D21">
        <v>6.9437999999999998E-4</v>
      </c>
      <c r="E21">
        <v>12.302</v>
      </c>
      <c r="F21">
        <v>12.308</v>
      </c>
      <c r="G21">
        <v>66.37</v>
      </c>
      <c r="H21">
        <v>56.585000000000001</v>
      </c>
      <c r="I21">
        <v>93.185000000000002</v>
      </c>
      <c r="J21">
        <v>900.9</v>
      </c>
      <c r="K21">
        <v>-3.6324000000000002E-2</v>
      </c>
      <c r="L21">
        <v>3.9714999999999998E-4</v>
      </c>
      <c r="M21">
        <v>0.11851</v>
      </c>
      <c r="N21" t="s">
        <v>237</v>
      </c>
    </row>
    <row r="22" spans="1:14">
      <c r="A22">
        <v>221.58</v>
      </c>
      <c r="B22">
        <v>1.5</v>
      </c>
      <c r="C22">
        <v>1440.2</v>
      </c>
      <c r="D22">
        <v>6.9432999999999995E-4</v>
      </c>
      <c r="E22">
        <v>12.301</v>
      </c>
      <c r="F22">
        <v>12.31</v>
      </c>
      <c r="G22">
        <v>66.364000000000004</v>
      </c>
      <c r="H22">
        <v>56.587000000000003</v>
      </c>
      <c r="I22">
        <v>93.177000000000007</v>
      </c>
      <c r="J22">
        <v>901.13</v>
      </c>
      <c r="K22">
        <v>-3.6338000000000002E-2</v>
      </c>
      <c r="L22">
        <v>3.9730000000000001E-4</v>
      </c>
      <c r="M22">
        <v>0.11853</v>
      </c>
      <c r="N22" t="s">
        <v>237</v>
      </c>
    </row>
    <row r="23" spans="1:14">
      <c r="A23">
        <v>221.58</v>
      </c>
      <c r="B23">
        <v>2</v>
      </c>
      <c r="C23">
        <v>1440.3</v>
      </c>
      <c r="D23">
        <v>6.9428000000000003E-4</v>
      </c>
      <c r="E23">
        <v>12.298999999999999</v>
      </c>
      <c r="F23">
        <v>12.311</v>
      </c>
      <c r="G23">
        <v>66.358000000000004</v>
      </c>
      <c r="H23">
        <v>56.588999999999999</v>
      </c>
      <c r="I23">
        <v>93.168000000000006</v>
      </c>
      <c r="J23">
        <v>901.37</v>
      </c>
      <c r="K23">
        <v>-3.6352000000000002E-2</v>
      </c>
      <c r="L23">
        <v>3.9744999999999998E-4</v>
      </c>
      <c r="M23">
        <v>0.11855</v>
      </c>
      <c r="N23" t="s">
        <v>237</v>
      </c>
    </row>
    <row r="24" spans="1:14">
      <c r="A24">
        <v>221.58</v>
      </c>
      <c r="B24">
        <v>2.5</v>
      </c>
      <c r="C24">
        <v>1440.4</v>
      </c>
      <c r="D24">
        <v>6.9423E-4</v>
      </c>
      <c r="E24">
        <v>12.298</v>
      </c>
      <c r="F24">
        <v>12.313000000000001</v>
      </c>
      <c r="G24">
        <v>66.352999999999994</v>
      </c>
      <c r="H24">
        <v>56.591000000000001</v>
      </c>
      <c r="I24">
        <v>93.16</v>
      </c>
      <c r="J24">
        <v>901.61</v>
      </c>
      <c r="K24">
        <v>-3.6366000000000002E-2</v>
      </c>
      <c r="L24">
        <v>3.9760000000000002E-4</v>
      </c>
      <c r="M24">
        <v>0.11856999999999999</v>
      </c>
      <c r="N24" t="s">
        <v>237</v>
      </c>
    </row>
    <row r="25" spans="1:14">
      <c r="A25">
        <v>221.58</v>
      </c>
      <c r="B25">
        <v>3</v>
      </c>
      <c r="C25">
        <v>1440.5</v>
      </c>
      <c r="D25">
        <v>6.9417999999999997E-4</v>
      </c>
      <c r="E25">
        <v>12.297000000000001</v>
      </c>
      <c r="F25">
        <v>12.315</v>
      </c>
      <c r="G25">
        <v>66.346999999999994</v>
      </c>
      <c r="H25">
        <v>56.594000000000001</v>
      </c>
      <c r="I25">
        <v>93.150999999999996</v>
      </c>
      <c r="J25">
        <v>901.85</v>
      </c>
      <c r="K25">
        <v>-3.6380000000000003E-2</v>
      </c>
      <c r="L25">
        <v>3.9774999999999999E-4</v>
      </c>
      <c r="M25">
        <v>0.11859</v>
      </c>
      <c r="N25" t="s">
        <v>237</v>
      </c>
    </row>
    <row r="26" spans="1:14">
      <c r="A26">
        <v>221.58</v>
      </c>
      <c r="B26">
        <v>3.5</v>
      </c>
      <c r="C26">
        <v>1440.6</v>
      </c>
      <c r="D26">
        <v>6.9413000000000005E-4</v>
      </c>
      <c r="E26">
        <v>12.295999999999999</v>
      </c>
      <c r="F26">
        <v>12.317</v>
      </c>
      <c r="G26">
        <v>66.340999999999994</v>
      </c>
      <c r="H26">
        <v>56.595999999999997</v>
      </c>
      <c r="I26">
        <v>93.143000000000001</v>
      </c>
      <c r="J26">
        <v>902.08</v>
      </c>
      <c r="K26">
        <v>-3.6394000000000003E-2</v>
      </c>
      <c r="L26">
        <v>3.9790000000000002E-4</v>
      </c>
      <c r="M26">
        <v>0.11860999999999999</v>
      </c>
      <c r="N26" t="s">
        <v>237</v>
      </c>
    </row>
    <row r="27" spans="1:14">
      <c r="A27">
        <v>221.58</v>
      </c>
      <c r="B27">
        <v>4</v>
      </c>
      <c r="C27">
        <v>1440.7</v>
      </c>
      <c r="D27">
        <v>6.9408000000000002E-4</v>
      </c>
      <c r="E27">
        <v>12.294</v>
      </c>
      <c r="F27">
        <v>12.318</v>
      </c>
      <c r="G27">
        <v>66.334999999999994</v>
      </c>
      <c r="H27">
        <v>56.597999999999999</v>
      </c>
      <c r="I27">
        <v>93.135000000000005</v>
      </c>
      <c r="J27">
        <v>902.32</v>
      </c>
      <c r="K27">
        <v>-3.6408000000000003E-2</v>
      </c>
      <c r="L27">
        <v>3.9805E-4</v>
      </c>
      <c r="M27">
        <v>0.11862</v>
      </c>
      <c r="N27" t="s">
        <v>237</v>
      </c>
    </row>
    <row r="28" spans="1:14">
      <c r="A28">
        <v>221.58</v>
      </c>
      <c r="B28">
        <v>4.5</v>
      </c>
      <c r="C28">
        <v>1440.8</v>
      </c>
      <c r="D28">
        <v>6.9404000000000004E-4</v>
      </c>
      <c r="E28">
        <v>12.292999999999999</v>
      </c>
      <c r="F28">
        <v>12.32</v>
      </c>
      <c r="G28">
        <v>66.328999999999994</v>
      </c>
      <c r="H28">
        <v>56.6</v>
      </c>
      <c r="I28">
        <v>93.126000000000005</v>
      </c>
      <c r="J28">
        <v>902.56</v>
      </c>
      <c r="K28">
        <v>-3.6422000000000003E-2</v>
      </c>
      <c r="L28">
        <v>3.9819999999999998E-4</v>
      </c>
      <c r="M28">
        <v>0.11864</v>
      </c>
      <c r="N28" t="s">
        <v>237</v>
      </c>
    </row>
    <row r="29" spans="1:14">
      <c r="A29">
        <v>221.58</v>
      </c>
      <c r="B29">
        <v>5</v>
      </c>
      <c r="C29">
        <v>1440.9</v>
      </c>
      <c r="D29">
        <v>6.9399000000000001E-4</v>
      </c>
      <c r="E29">
        <v>12.292</v>
      </c>
      <c r="F29">
        <v>12.321999999999999</v>
      </c>
      <c r="G29">
        <v>66.322999999999993</v>
      </c>
      <c r="H29">
        <v>56.601999999999997</v>
      </c>
      <c r="I29">
        <v>93.117999999999995</v>
      </c>
      <c r="J29">
        <v>902.79</v>
      </c>
      <c r="K29">
        <v>-3.6436000000000003E-2</v>
      </c>
      <c r="L29">
        <v>3.9835000000000001E-4</v>
      </c>
      <c r="M29">
        <v>0.11866</v>
      </c>
      <c r="N29" t="s">
        <v>237</v>
      </c>
    </row>
    <row r="30" spans="1:14">
      <c r="A30">
        <v>221.58</v>
      </c>
      <c r="B30">
        <v>5.5</v>
      </c>
      <c r="C30">
        <v>1441.1</v>
      </c>
      <c r="D30">
        <v>6.9393999999999999E-4</v>
      </c>
      <c r="E30">
        <v>12.29</v>
      </c>
      <c r="F30">
        <v>12.323</v>
      </c>
      <c r="G30">
        <v>66.316999999999993</v>
      </c>
      <c r="H30">
        <v>56.603999999999999</v>
      </c>
      <c r="I30">
        <v>93.108999999999995</v>
      </c>
      <c r="J30">
        <v>903.03</v>
      </c>
      <c r="K30">
        <v>-3.6450000000000003E-2</v>
      </c>
      <c r="L30">
        <v>3.9849999999999998E-4</v>
      </c>
      <c r="M30">
        <v>0.11867999999999999</v>
      </c>
      <c r="N30" t="s">
        <v>237</v>
      </c>
    </row>
    <row r="31" spans="1:14">
      <c r="A31">
        <v>221.58</v>
      </c>
      <c r="B31">
        <v>6</v>
      </c>
      <c r="C31">
        <v>1441.2</v>
      </c>
      <c r="D31">
        <v>6.9388999999999996E-4</v>
      </c>
      <c r="E31">
        <v>12.289</v>
      </c>
      <c r="F31">
        <v>12.324999999999999</v>
      </c>
      <c r="G31">
        <v>66.311000000000007</v>
      </c>
      <c r="H31">
        <v>56.606000000000002</v>
      </c>
      <c r="I31">
        <v>93.100999999999999</v>
      </c>
      <c r="J31">
        <v>903.27</v>
      </c>
      <c r="K31">
        <v>-3.6464000000000003E-2</v>
      </c>
      <c r="L31">
        <v>3.9865000000000001E-4</v>
      </c>
      <c r="M31">
        <v>0.1187</v>
      </c>
      <c r="N31" t="s">
        <v>237</v>
      </c>
    </row>
    <row r="32" spans="1:14">
      <c r="A32">
        <v>221.58</v>
      </c>
      <c r="B32">
        <v>6.5</v>
      </c>
      <c r="C32">
        <v>1441.3</v>
      </c>
      <c r="D32">
        <v>6.9384000000000004E-4</v>
      </c>
      <c r="E32">
        <v>12.288</v>
      </c>
      <c r="F32">
        <v>12.327</v>
      </c>
      <c r="G32">
        <v>66.305000000000007</v>
      </c>
      <c r="H32">
        <v>56.607999999999997</v>
      </c>
      <c r="I32">
        <v>93.093000000000004</v>
      </c>
      <c r="J32">
        <v>903.5</v>
      </c>
      <c r="K32">
        <v>-3.6477999999999997E-2</v>
      </c>
      <c r="L32">
        <v>3.9879999999999999E-4</v>
      </c>
      <c r="M32">
        <v>0.11872000000000001</v>
      </c>
      <c r="N32" t="s">
        <v>237</v>
      </c>
    </row>
    <row r="33" spans="1:14">
      <c r="A33">
        <v>221.58</v>
      </c>
      <c r="B33">
        <v>7</v>
      </c>
      <c r="C33">
        <v>1441.4</v>
      </c>
      <c r="D33">
        <v>6.9379000000000001E-4</v>
      </c>
      <c r="E33">
        <v>12.286</v>
      </c>
      <c r="F33">
        <v>12.327999999999999</v>
      </c>
      <c r="G33">
        <v>66.3</v>
      </c>
      <c r="H33">
        <v>56.610999999999997</v>
      </c>
      <c r="I33">
        <v>93.084000000000003</v>
      </c>
      <c r="J33">
        <v>903.74</v>
      </c>
      <c r="K33">
        <v>-3.6491999999999997E-2</v>
      </c>
      <c r="L33">
        <v>3.9895000000000002E-4</v>
      </c>
      <c r="M33">
        <v>0.11874</v>
      </c>
      <c r="N33" t="s">
        <v>237</v>
      </c>
    </row>
    <row r="34" spans="1:14">
      <c r="A34">
        <v>221.58</v>
      </c>
      <c r="B34">
        <v>7.5</v>
      </c>
      <c r="C34">
        <v>1441.5</v>
      </c>
      <c r="D34">
        <v>6.9373999999999998E-4</v>
      </c>
      <c r="E34">
        <v>12.285</v>
      </c>
      <c r="F34">
        <v>12.33</v>
      </c>
      <c r="G34">
        <v>66.293999999999997</v>
      </c>
      <c r="H34">
        <v>56.613</v>
      </c>
      <c r="I34">
        <v>93.075999999999993</v>
      </c>
      <c r="J34">
        <v>903.98</v>
      </c>
      <c r="K34">
        <v>-3.6505999999999997E-2</v>
      </c>
      <c r="L34">
        <v>3.991E-4</v>
      </c>
      <c r="M34">
        <v>0.11876</v>
      </c>
      <c r="N34" t="s">
        <v>237</v>
      </c>
    </row>
    <row r="35" spans="1:14">
      <c r="A35">
        <v>221.58</v>
      </c>
      <c r="B35">
        <v>8</v>
      </c>
      <c r="C35">
        <v>1441.6</v>
      </c>
      <c r="D35">
        <v>6.937E-4</v>
      </c>
      <c r="E35">
        <v>12.284000000000001</v>
      </c>
      <c r="F35">
        <v>12.332000000000001</v>
      </c>
      <c r="G35">
        <v>66.287999999999997</v>
      </c>
      <c r="H35">
        <v>56.615000000000002</v>
      </c>
      <c r="I35">
        <v>93.067999999999998</v>
      </c>
      <c r="J35">
        <v>904.21</v>
      </c>
      <c r="K35">
        <v>-3.6519000000000003E-2</v>
      </c>
      <c r="L35">
        <v>3.9926000000000002E-4</v>
      </c>
      <c r="M35">
        <v>0.11878</v>
      </c>
      <c r="N35" t="s">
        <v>237</v>
      </c>
    </row>
    <row r="36" spans="1:14">
      <c r="A36">
        <v>221.58</v>
      </c>
      <c r="B36">
        <v>8.5</v>
      </c>
      <c r="C36">
        <v>1441.7</v>
      </c>
      <c r="D36">
        <v>6.9364999999999997E-4</v>
      </c>
      <c r="E36">
        <v>12.282999999999999</v>
      </c>
      <c r="F36">
        <v>12.334</v>
      </c>
      <c r="G36">
        <v>66.281999999999996</v>
      </c>
      <c r="H36">
        <v>56.616999999999997</v>
      </c>
      <c r="I36">
        <v>93.058999999999997</v>
      </c>
      <c r="J36">
        <v>904.45</v>
      </c>
      <c r="K36">
        <v>-3.6533000000000003E-2</v>
      </c>
      <c r="L36">
        <v>3.9941E-4</v>
      </c>
      <c r="M36">
        <v>0.1188</v>
      </c>
      <c r="N36" t="s">
        <v>237</v>
      </c>
    </row>
    <row r="37" spans="1:14">
      <c r="A37">
        <v>221.58</v>
      </c>
      <c r="B37">
        <v>9</v>
      </c>
      <c r="C37">
        <v>1441.8</v>
      </c>
      <c r="D37">
        <v>6.9360000000000005E-4</v>
      </c>
      <c r="E37">
        <v>12.281000000000001</v>
      </c>
      <c r="F37">
        <v>12.335000000000001</v>
      </c>
      <c r="G37">
        <v>66.275999999999996</v>
      </c>
      <c r="H37">
        <v>56.619</v>
      </c>
      <c r="I37">
        <v>93.051000000000002</v>
      </c>
      <c r="J37">
        <v>904.68</v>
      </c>
      <c r="K37">
        <v>-3.6547000000000003E-2</v>
      </c>
      <c r="L37">
        <v>3.9955999999999998E-4</v>
      </c>
      <c r="M37">
        <v>0.11882</v>
      </c>
      <c r="N37" t="s">
        <v>237</v>
      </c>
    </row>
    <row r="38" spans="1:14">
      <c r="A38">
        <v>221.58</v>
      </c>
      <c r="B38">
        <v>9.5</v>
      </c>
      <c r="C38">
        <v>1441.9</v>
      </c>
      <c r="D38">
        <v>6.9355000000000003E-4</v>
      </c>
      <c r="E38">
        <v>12.28</v>
      </c>
      <c r="F38">
        <v>12.337</v>
      </c>
      <c r="G38">
        <v>66.27</v>
      </c>
      <c r="H38">
        <v>56.621000000000002</v>
      </c>
      <c r="I38">
        <v>93.043000000000006</v>
      </c>
      <c r="J38">
        <v>904.92</v>
      </c>
      <c r="K38">
        <v>-3.6560000000000002E-2</v>
      </c>
      <c r="L38">
        <v>3.9971000000000001E-4</v>
      </c>
      <c r="M38">
        <v>0.11883000000000001</v>
      </c>
      <c r="N38" t="s">
        <v>237</v>
      </c>
    </row>
    <row r="39" spans="1:14">
      <c r="A39">
        <v>221.58</v>
      </c>
      <c r="B39">
        <v>10</v>
      </c>
      <c r="C39">
        <v>1442</v>
      </c>
      <c r="D39">
        <v>6.935E-4</v>
      </c>
      <c r="E39">
        <v>12.279</v>
      </c>
      <c r="F39">
        <v>12.339</v>
      </c>
      <c r="G39">
        <v>66.263999999999996</v>
      </c>
      <c r="H39">
        <v>56.622999999999998</v>
      </c>
      <c r="I39">
        <v>93.034000000000006</v>
      </c>
      <c r="J39">
        <v>905.15</v>
      </c>
      <c r="K39">
        <v>-3.6574000000000002E-2</v>
      </c>
      <c r="L39">
        <v>3.9985999999999998E-4</v>
      </c>
      <c r="M39">
        <v>0.11885</v>
      </c>
      <c r="N39" t="s">
        <v>237</v>
      </c>
    </row>
    <row r="40" spans="1:14">
      <c r="A40">
        <v>258.51</v>
      </c>
      <c r="B40">
        <v>1</v>
      </c>
      <c r="C40">
        <v>4.1214000000000004</v>
      </c>
      <c r="D40">
        <v>0.24263999999999999</v>
      </c>
      <c r="E40">
        <v>32.823999999999998</v>
      </c>
      <c r="F40">
        <v>34.921999999999997</v>
      </c>
      <c r="G40">
        <v>163.59</v>
      </c>
      <c r="H40">
        <v>44.616</v>
      </c>
      <c r="I40">
        <v>53.988</v>
      </c>
      <c r="J40">
        <v>169.24</v>
      </c>
      <c r="K40">
        <v>3.4178000000000002</v>
      </c>
      <c r="L40">
        <v>1.0881E-5</v>
      </c>
      <c r="M40">
        <v>8.3580000000000008E-3</v>
      </c>
      <c r="N40" t="s">
        <v>238</v>
      </c>
    </row>
    <row r="41" spans="1:14">
      <c r="A41">
        <v>258.51</v>
      </c>
      <c r="B41">
        <v>1.5</v>
      </c>
      <c r="C41">
        <v>6.2617000000000003</v>
      </c>
      <c r="D41">
        <v>0.15970000000000001</v>
      </c>
      <c r="E41">
        <v>32.756999999999998</v>
      </c>
      <c r="F41">
        <v>34.828000000000003</v>
      </c>
      <c r="G41">
        <v>159.96</v>
      </c>
      <c r="H41">
        <v>45.091999999999999</v>
      </c>
      <c r="I41">
        <v>55.072000000000003</v>
      </c>
      <c r="J41">
        <v>167.8</v>
      </c>
      <c r="K41">
        <v>3.4521999999999999</v>
      </c>
      <c r="L41">
        <v>1.0849999999999999E-5</v>
      </c>
      <c r="M41">
        <v>8.3792999999999992E-3</v>
      </c>
      <c r="N41" t="s">
        <v>238</v>
      </c>
    </row>
    <row r="42" spans="1:14">
      <c r="A42">
        <v>258.51</v>
      </c>
      <c r="B42">
        <v>2</v>
      </c>
      <c r="C42">
        <v>8.4608000000000008</v>
      </c>
      <c r="D42">
        <v>0.11819</v>
      </c>
      <c r="E42">
        <v>32.686999999999998</v>
      </c>
      <c r="F42">
        <v>34.731000000000002</v>
      </c>
      <c r="G42">
        <v>157.30000000000001</v>
      </c>
      <c r="H42">
        <v>45.597999999999999</v>
      </c>
      <c r="I42">
        <v>56.256</v>
      </c>
      <c r="J42">
        <v>166.31</v>
      </c>
      <c r="K42">
        <v>3.4908000000000001</v>
      </c>
      <c r="L42">
        <v>1.0818E-5</v>
      </c>
      <c r="M42">
        <v>8.4016999999999998E-3</v>
      </c>
      <c r="N42" t="s">
        <v>238</v>
      </c>
    </row>
    <row r="43" spans="1:14">
      <c r="A43">
        <v>258.51</v>
      </c>
      <c r="B43">
        <v>2.5</v>
      </c>
      <c r="C43">
        <v>10.724</v>
      </c>
      <c r="D43">
        <v>9.3247999999999998E-2</v>
      </c>
      <c r="E43">
        <v>32.616</v>
      </c>
      <c r="F43">
        <v>34.631</v>
      </c>
      <c r="G43">
        <v>155.16</v>
      </c>
      <c r="H43">
        <v>46.148000000000003</v>
      </c>
      <c r="I43">
        <v>57.566000000000003</v>
      </c>
      <c r="J43">
        <v>164.77</v>
      </c>
      <c r="K43">
        <v>3.5345</v>
      </c>
      <c r="L43">
        <v>1.0787E-5</v>
      </c>
      <c r="M43">
        <v>8.4253000000000002E-3</v>
      </c>
      <c r="N43" t="s">
        <v>238</v>
      </c>
    </row>
    <row r="44" spans="1:14">
      <c r="A44">
        <v>258.51</v>
      </c>
      <c r="B44">
        <v>3</v>
      </c>
      <c r="C44">
        <v>13.058</v>
      </c>
      <c r="D44">
        <v>7.6582999999999998E-2</v>
      </c>
      <c r="E44">
        <v>32.540999999999997</v>
      </c>
      <c r="F44">
        <v>34.527999999999999</v>
      </c>
      <c r="G44">
        <v>153.34</v>
      </c>
      <c r="H44">
        <v>46.758000000000003</v>
      </c>
      <c r="I44">
        <v>59.04</v>
      </c>
      <c r="J44">
        <v>163.16999999999999</v>
      </c>
      <c r="K44">
        <v>3.5846</v>
      </c>
      <c r="L44">
        <v>1.0756E-5</v>
      </c>
      <c r="M44">
        <v>8.4501999999999997E-3</v>
      </c>
      <c r="N44" t="s">
        <v>238</v>
      </c>
    </row>
    <row r="45" spans="1:14">
      <c r="A45">
        <v>258.51</v>
      </c>
      <c r="B45">
        <v>3.0011000000000001</v>
      </c>
      <c r="C45">
        <v>13.063000000000001</v>
      </c>
      <c r="D45">
        <v>7.6550999999999994E-2</v>
      </c>
      <c r="E45">
        <v>32.540999999999997</v>
      </c>
      <c r="F45">
        <v>34.527000000000001</v>
      </c>
      <c r="G45">
        <v>153.34</v>
      </c>
      <c r="H45">
        <v>46.759</v>
      </c>
      <c r="I45">
        <v>59.043999999999997</v>
      </c>
      <c r="J45">
        <v>163.16999999999999</v>
      </c>
      <c r="K45">
        <v>3.5847000000000002</v>
      </c>
      <c r="L45">
        <v>1.0756E-5</v>
      </c>
      <c r="M45">
        <v>8.4503000000000009E-3</v>
      </c>
      <c r="N45" t="s">
        <v>238</v>
      </c>
    </row>
    <row r="46" spans="1:14">
      <c r="A46">
        <v>258.51</v>
      </c>
      <c r="B46">
        <v>3.0011000000000001</v>
      </c>
      <c r="C46">
        <v>1329.6</v>
      </c>
      <c r="D46">
        <v>7.5208000000000002E-4</v>
      </c>
      <c r="E46">
        <v>15.813000000000001</v>
      </c>
      <c r="F46">
        <v>15.833</v>
      </c>
      <c r="G46">
        <v>81.02</v>
      </c>
      <c r="H46">
        <v>57.308999999999997</v>
      </c>
      <c r="I46">
        <v>98.02</v>
      </c>
      <c r="J46">
        <v>728.56</v>
      </c>
      <c r="K46">
        <v>-2.4797E-2</v>
      </c>
      <c r="L46">
        <v>2.5387000000000001E-4</v>
      </c>
      <c r="M46">
        <v>0.10122</v>
      </c>
      <c r="N46" t="s">
        <v>237</v>
      </c>
    </row>
    <row r="47" spans="1:14">
      <c r="A47">
        <v>258.51</v>
      </c>
      <c r="B47">
        <v>3.5</v>
      </c>
      <c r="C47">
        <v>1329.8</v>
      </c>
      <c r="D47">
        <v>7.5199000000000002E-4</v>
      </c>
      <c r="E47">
        <v>15.811</v>
      </c>
      <c r="F47">
        <v>15.834</v>
      </c>
      <c r="G47">
        <v>81.013000000000005</v>
      </c>
      <c r="H47">
        <v>57.31</v>
      </c>
      <c r="I47">
        <v>98.001000000000005</v>
      </c>
      <c r="J47">
        <v>728.91</v>
      </c>
      <c r="K47">
        <v>-2.4833000000000001E-2</v>
      </c>
      <c r="L47">
        <v>2.5399999999999999E-4</v>
      </c>
      <c r="M47">
        <v>0.10124</v>
      </c>
      <c r="N47" t="s">
        <v>237</v>
      </c>
    </row>
    <row r="48" spans="1:14">
      <c r="A48">
        <v>258.51</v>
      </c>
      <c r="B48">
        <v>4</v>
      </c>
      <c r="C48">
        <v>1330</v>
      </c>
      <c r="D48">
        <v>7.5190000000000001E-4</v>
      </c>
      <c r="E48">
        <v>15.808999999999999</v>
      </c>
      <c r="F48">
        <v>15.835000000000001</v>
      </c>
      <c r="G48">
        <v>81.004999999999995</v>
      </c>
      <c r="H48">
        <v>57.311999999999998</v>
      </c>
      <c r="I48">
        <v>97.981999999999999</v>
      </c>
      <c r="J48">
        <v>729.26</v>
      </c>
      <c r="K48">
        <v>-2.487E-2</v>
      </c>
      <c r="L48">
        <v>2.5412999999999998E-4</v>
      </c>
      <c r="M48">
        <v>0.10127</v>
      </c>
      <c r="N48" t="s">
        <v>237</v>
      </c>
    </row>
    <row r="49" spans="1:14">
      <c r="A49">
        <v>258.51</v>
      </c>
      <c r="B49">
        <v>4.5</v>
      </c>
      <c r="C49">
        <v>1330.1</v>
      </c>
      <c r="D49">
        <v>7.5181E-4</v>
      </c>
      <c r="E49">
        <v>15.807</v>
      </c>
      <c r="F49">
        <v>15.836</v>
      </c>
      <c r="G49">
        <v>80.997</v>
      </c>
      <c r="H49">
        <v>57.313000000000002</v>
      </c>
      <c r="I49">
        <v>97.962000000000003</v>
      </c>
      <c r="J49">
        <v>729.6</v>
      </c>
      <c r="K49">
        <v>-2.4906000000000001E-2</v>
      </c>
      <c r="L49">
        <v>2.5424999999999997E-4</v>
      </c>
      <c r="M49">
        <v>0.1013</v>
      </c>
      <c r="N49" t="s">
        <v>237</v>
      </c>
    </row>
    <row r="50" spans="1:14">
      <c r="A50">
        <v>258.51</v>
      </c>
      <c r="B50">
        <v>5</v>
      </c>
      <c r="C50">
        <v>1330.3</v>
      </c>
      <c r="D50">
        <v>7.5171999999999999E-4</v>
      </c>
      <c r="E50">
        <v>15.805</v>
      </c>
      <c r="F50">
        <v>15.837</v>
      </c>
      <c r="G50">
        <v>80.989000000000004</v>
      </c>
      <c r="H50">
        <v>57.314</v>
      </c>
      <c r="I50">
        <v>97.942999999999998</v>
      </c>
      <c r="J50">
        <v>729.95</v>
      </c>
      <c r="K50">
        <v>-2.4941999999999999E-2</v>
      </c>
      <c r="L50">
        <v>2.5438000000000001E-4</v>
      </c>
      <c r="M50">
        <v>0.10131999999999999</v>
      </c>
      <c r="N50" t="s">
        <v>237</v>
      </c>
    </row>
    <row r="51" spans="1:14">
      <c r="A51">
        <v>258.51</v>
      </c>
      <c r="B51">
        <v>5.5</v>
      </c>
      <c r="C51">
        <v>1330.4</v>
      </c>
      <c r="D51">
        <v>7.5162999999999998E-4</v>
      </c>
      <c r="E51">
        <v>15.803000000000001</v>
      </c>
      <c r="F51">
        <v>15.839</v>
      </c>
      <c r="G51">
        <v>80.980999999999995</v>
      </c>
      <c r="H51">
        <v>57.314999999999998</v>
      </c>
      <c r="I51">
        <v>97.924000000000007</v>
      </c>
      <c r="J51">
        <v>730.29</v>
      </c>
      <c r="K51">
        <v>-2.4978E-2</v>
      </c>
      <c r="L51">
        <v>2.5451E-4</v>
      </c>
      <c r="M51">
        <v>0.10135</v>
      </c>
      <c r="N51" t="s">
        <v>237</v>
      </c>
    </row>
    <row r="52" spans="1:14">
      <c r="A52">
        <v>258.51</v>
      </c>
      <c r="B52">
        <v>6</v>
      </c>
      <c r="C52">
        <v>1330.6</v>
      </c>
      <c r="D52">
        <v>7.5153999999999998E-4</v>
      </c>
      <c r="E52">
        <v>15.801</v>
      </c>
      <c r="F52">
        <v>15.84</v>
      </c>
      <c r="G52">
        <v>80.972999999999999</v>
      </c>
      <c r="H52">
        <v>57.316000000000003</v>
      </c>
      <c r="I52">
        <v>97.906000000000006</v>
      </c>
      <c r="J52">
        <v>730.64</v>
      </c>
      <c r="K52">
        <v>-2.5014000000000002E-2</v>
      </c>
      <c r="L52">
        <v>2.5463999999999999E-4</v>
      </c>
      <c r="M52">
        <v>0.10138</v>
      </c>
      <c r="N52" t="s">
        <v>237</v>
      </c>
    </row>
    <row r="53" spans="1:14">
      <c r="A53">
        <v>258.51</v>
      </c>
      <c r="B53">
        <v>6.5</v>
      </c>
      <c r="C53">
        <v>1330.8</v>
      </c>
      <c r="D53">
        <v>7.5144000000000003E-4</v>
      </c>
      <c r="E53">
        <v>15.798999999999999</v>
      </c>
      <c r="F53">
        <v>15.840999999999999</v>
      </c>
      <c r="G53">
        <v>80.965000000000003</v>
      </c>
      <c r="H53">
        <v>57.317</v>
      </c>
      <c r="I53">
        <v>97.887</v>
      </c>
      <c r="J53">
        <v>730.98</v>
      </c>
      <c r="K53">
        <v>-2.5049999999999999E-2</v>
      </c>
      <c r="L53">
        <v>2.5476999999999997E-4</v>
      </c>
      <c r="M53">
        <v>0.1014</v>
      </c>
      <c r="N53" t="s">
        <v>237</v>
      </c>
    </row>
    <row r="54" spans="1:14">
      <c r="A54">
        <v>258.51</v>
      </c>
      <c r="B54">
        <v>7</v>
      </c>
      <c r="C54">
        <v>1330.9</v>
      </c>
      <c r="D54">
        <v>7.5135000000000002E-4</v>
      </c>
      <c r="E54">
        <v>15.797000000000001</v>
      </c>
      <c r="F54">
        <v>15.842000000000001</v>
      </c>
      <c r="G54">
        <v>80.957999999999998</v>
      </c>
      <c r="H54">
        <v>57.319000000000003</v>
      </c>
      <c r="I54">
        <v>97.867999999999995</v>
      </c>
      <c r="J54">
        <v>731.33</v>
      </c>
      <c r="K54">
        <v>-2.5086000000000001E-2</v>
      </c>
      <c r="L54">
        <v>2.5490000000000002E-4</v>
      </c>
      <c r="M54">
        <v>0.10143000000000001</v>
      </c>
      <c r="N54" t="s">
        <v>237</v>
      </c>
    </row>
    <row r="55" spans="1:14">
      <c r="A55">
        <v>258.51</v>
      </c>
      <c r="B55">
        <v>7.5</v>
      </c>
      <c r="C55">
        <v>1331.1</v>
      </c>
      <c r="D55">
        <v>7.5126000000000001E-4</v>
      </c>
      <c r="E55">
        <v>15.795</v>
      </c>
      <c r="F55">
        <v>15.843999999999999</v>
      </c>
      <c r="G55">
        <v>80.95</v>
      </c>
      <c r="H55">
        <v>57.32</v>
      </c>
      <c r="I55">
        <v>97.849000000000004</v>
      </c>
      <c r="J55">
        <v>731.67</v>
      </c>
      <c r="K55">
        <v>-2.5121999999999998E-2</v>
      </c>
      <c r="L55">
        <v>2.5503E-4</v>
      </c>
      <c r="M55">
        <v>0.10145999999999999</v>
      </c>
      <c r="N55" t="s">
        <v>237</v>
      </c>
    </row>
    <row r="56" spans="1:14">
      <c r="A56">
        <v>258.51</v>
      </c>
      <c r="B56">
        <v>8</v>
      </c>
      <c r="C56">
        <v>1331.2</v>
      </c>
      <c r="D56">
        <v>7.5117000000000001E-4</v>
      </c>
      <c r="E56">
        <v>15.792999999999999</v>
      </c>
      <c r="F56">
        <v>15.845000000000001</v>
      </c>
      <c r="G56">
        <v>80.941999999999993</v>
      </c>
      <c r="H56">
        <v>57.320999999999998</v>
      </c>
      <c r="I56">
        <v>97.83</v>
      </c>
      <c r="J56">
        <v>732.01</v>
      </c>
      <c r="K56">
        <v>-2.5158E-2</v>
      </c>
      <c r="L56">
        <v>2.5515999999999999E-4</v>
      </c>
      <c r="M56">
        <v>0.10148</v>
      </c>
      <c r="N56" t="s">
        <v>237</v>
      </c>
    </row>
    <row r="57" spans="1:14">
      <c r="A57">
        <v>258.51</v>
      </c>
      <c r="B57">
        <v>8.5</v>
      </c>
      <c r="C57">
        <v>1331.4</v>
      </c>
      <c r="D57">
        <v>7.5108E-4</v>
      </c>
      <c r="E57">
        <v>15.791</v>
      </c>
      <c r="F57">
        <v>15.846</v>
      </c>
      <c r="G57">
        <v>80.933999999999997</v>
      </c>
      <c r="H57">
        <v>57.322000000000003</v>
      </c>
      <c r="I57">
        <v>97.811999999999998</v>
      </c>
      <c r="J57">
        <v>732.36</v>
      </c>
      <c r="K57">
        <v>-2.5193E-2</v>
      </c>
      <c r="L57">
        <v>2.5528999999999998E-4</v>
      </c>
      <c r="M57">
        <v>0.10151</v>
      </c>
      <c r="N57" t="s">
        <v>237</v>
      </c>
    </row>
    <row r="58" spans="1:14">
      <c r="A58">
        <v>258.51</v>
      </c>
      <c r="B58">
        <v>9</v>
      </c>
      <c r="C58">
        <v>1331.6</v>
      </c>
      <c r="D58">
        <v>7.5100000000000004E-4</v>
      </c>
      <c r="E58">
        <v>15.789</v>
      </c>
      <c r="F58">
        <v>15.847</v>
      </c>
      <c r="G58">
        <v>80.926000000000002</v>
      </c>
      <c r="H58">
        <v>57.323</v>
      </c>
      <c r="I58">
        <v>97.793000000000006</v>
      </c>
      <c r="J58">
        <v>732.7</v>
      </c>
      <c r="K58">
        <v>-2.5229000000000001E-2</v>
      </c>
      <c r="L58">
        <v>2.5542000000000002E-4</v>
      </c>
      <c r="M58">
        <v>0.10153</v>
      </c>
      <c r="N58" t="s">
        <v>237</v>
      </c>
    </row>
    <row r="59" spans="1:14">
      <c r="A59">
        <v>258.51</v>
      </c>
      <c r="B59">
        <v>9.5</v>
      </c>
      <c r="C59">
        <v>1331.7</v>
      </c>
      <c r="D59">
        <v>7.5091000000000003E-4</v>
      </c>
      <c r="E59">
        <v>15.787000000000001</v>
      </c>
      <c r="F59">
        <v>15.848000000000001</v>
      </c>
      <c r="G59">
        <v>80.918999999999997</v>
      </c>
      <c r="H59">
        <v>57.323999999999998</v>
      </c>
      <c r="I59">
        <v>97.774000000000001</v>
      </c>
      <c r="J59">
        <v>733.04</v>
      </c>
      <c r="K59">
        <v>-2.5264000000000002E-2</v>
      </c>
      <c r="L59">
        <v>2.5555E-4</v>
      </c>
      <c r="M59">
        <v>0.10156</v>
      </c>
      <c r="N59" t="s">
        <v>237</v>
      </c>
    </row>
    <row r="60" spans="1:14">
      <c r="A60">
        <v>258.51</v>
      </c>
      <c r="B60">
        <v>10</v>
      </c>
      <c r="C60">
        <v>1331.9</v>
      </c>
      <c r="D60">
        <v>7.5082000000000002E-4</v>
      </c>
      <c r="E60">
        <v>15.785</v>
      </c>
      <c r="F60">
        <v>15.85</v>
      </c>
      <c r="G60">
        <v>80.911000000000001</v>
      </c>
      <c r="H60">
        <v>57.326000000000001</v>
      </c>
      <c r="I60">
        <v>97.756</v>
      </c>
      <c r="J60">
        <v>733.38</v>
      </c>
      <c r="K60">
        <v>-2.5298999999999999E-2</v>
      </c>
      <c r="L60">
        <v>2.5567999999999999E-4</v>
      </c>
      <c r="M60">
        <v>0.10159</v>
      </c>
      <c r="N60" t="s">
        <v>237</v>
      </c>
    </row>
    <row r="61" spans="1:14">
      <c r="A61">
        <v>295.44</v>
      </c>
      <c r="B61">
        <v>1</v>
      </c>
      <c r="C61">
        <v>3.5733999999999999</v>
      </c>
      <c r="D61">
        <v>0.27984999999999999</v>
      </c>
      <c r="E61">
        <v>34.548999999999999</v>
      </c>
      <c r="F61">
        <v>36.969000000000001</v>
      </c>
      <c r="G61">
        <v>170.99</v>
      </c>
      <c r="H61">
        <v>48.055</v>
      </c>
      <c r="I61">
        <v>56.993000000000002</v>
      </c>
      <c r="J61">
        <v>180.8</v>
      </c>
      <c r="K61">
        <v>2.2323</v>
      </c>
      <c r="L61">
        <v>1.2513E-5</v>
      </c>
      <c r="M61">
        <v>1.0418999999999999E-2</v>
      </c>
      <c r="N61" t="s">
        <v>238</v>
      </c>
    </row>
    <row r="62" spans="1:14">
      <c r="A62">
        <v>295.44</v>
      </c>
      <c r="B62">
        <v>1.5</v>
      </c>
      <c r="C62">
        <v>5.4017999999999997</v>
      </c>
      <c r="D62">
        <v>0.18512000000000001</v>
      </c>
      <c r="E62">
        <v>34.503999999999998</v>
      </c>
      <c r="F62">
        <v>36.905000000000001</v>
      </c>
      <c r="G62">
        <v>167.47</v>
      </c>
      <c r="H62">
        <v>48.302</v>
      </c>
      <c r="I62">
        <v>57.576999999999998</v>
      </c>
      <c r="J62">
        <v>179.83</v>
      </c>
      <c r="K62">
        <v>2.2448000000000001</v>
      </c>
      <c r="L62">
        <v>1.2500000000000001E-5</v>
      </c>
      <c r="M62">
        <v>1.0437E-2</v>
      </c>
      <c r="N62" t="s">
        <v>238</v>
      </c>
    </row>
    <row r="63" spans="1:14">
      <c r="A63">
        <v>295.44</v>
      </c>
      <c r="B63">
        <v>2</v>
      </c>
      <c r="C63">
        <v>7.2596999999999996</v>
      </c>
      <c r="D63">
        <v>0.13775000000000001</v>
      </c>
      <c r="E63">
        <v>34.457999999999998</v>
      </c>
      <c r="F63">
        <v>36.840000000000003</v>
      </c>
      <c r="G63">
        <v>164.92</v>
      </c>
      <c r="H63">
        <v>48.555999999999997</v>
      </c>
      <c r="I63">
        <v>58.186999999999998</v>
      </c>
      <c r="J63">
        <v>178.85</v>
      </c>
      <c r="K63">
        <v>2.2576999999999998</v>
      </c>
      <c r="L63">
        <v>1.2486999999999999E-5</v>
      </c>
      <c r="M63">
        <v>1.0455000000000001E-2</v>
      </c>
      <c r="N63" t="s">
        <v>238</v>
      </c>
    </row>
    <row r="64" spans="1:14">
      <c r="A64">
        <v>295.44</v>
      </c>
      <c r="B64">
        <v>2.5</v>
      </c>
      <c r="C64">
        <v>9.1485000000000003</v>
      </c>
      <c r="D64">
        <v>0.10931</v>
      </c>
      <c r="E64">
        <v>34.411000000000001</v>
      </c>
      <c r="F64">
        <v>36.774000000000001</v>
      </c>
      <c r="G64">
        <v>162.9</v>
      </c>
      <c r="H64">
        <v>48.817</v>
      </c>
      <c r="I64">
        <v>58.826000000000001</v>
      </c>
      <c r="J64">
        <v>177.86</v>
      </c>
      <c r="K64">
        <v>2.2709999999999999</v>
      </c>
      <c r="L64">
        <v>1.2475E-5</v>
      </c>
      <c r="M64">
        <v>1.0475E-2</v>
      </c>
      <c r="N64" t="s">
        <v>238</v>
      </c>
    </row>
    <row r="65" spans="1:14">
      <c r="A65">
        <v>295.44</v>
      </c>
      <c r="B65">
        <v>3</v>
      </c>
      <c r="C65">
        <v>11.07</v>
      </c>
      <c r="D65">
        <v>9.0337000000000001E-2</v>
      </c>
      <c r="E65">
        <v>34.363</v>
      </c>
      <c r="F65">
        <v>36.706000000000003</v>
      </c>
      <c r="G65">
        <v>161.22</v>
      </c>
      <c r="H65">
        <v>49.085999999999999</v>
      </c>
      <c r="I65">
        <v>59.494999999999997</v>
      </c>
      <c r="J65">
        <v>176.84</v>
      </c>
      <c r="K65">
        <v>2.2848000000000002</v>
      </c>
      <c r="L65">
        <v>1.2464E-5</v>
      </c>
      <c r="M65">
        <v>1.0495000000000001E-2</v>
      </c>
      <c r="N65" t="s">
        <v>238</v>
      </c>
    </row>
    <row r="66" spans="1:14">
      <c r="A66">
        <v>295.44</v>
      </c>
      <c r="B66">
        <v>3.5</v>
      </c>
      <c r="C66">
        <v>13.025</v>
      </c>
      <c r="D66">
        <v>7.6775999999999997E-2</v>
      </c>
      <c r="E66">
        <v>34.314</v>
      </c>
      <c r="F66">
        <v>36.637999999999998</v>
      </c>
      <c r="G66">
        <v>159.77000000000001</v>
      </c>
      <c r="H66">
        <v>49.363999999999997</v>
      </c>
      <c r="I66">
        <v>60.197000000000003</v>
      </c>
      <c r="J66">
        <v>175.81</v>
      </c>
      <c r="K66">
        <v>2.2991999999999999</v>
      </c>
      <c r="L66">
        <v>1.2452999999999999E-5</v>
      </c>
      <c r="M66">
        <v>1.0515999999999999E-2</v>
      </c>
      <c r="N66" t="s">
        <v>238</v>
      </c>
    </row>
    <row r="67" spans="1:14">
      <c r="A67">
        <v>295.44</v>
      </c>
      <c r="B67">
        <v>4</v>
      </c>
      <c r="C67">
        <v>15.016</v>
      </c>
      <c r="D67">
        <v>6.6597000000000003E-2</v>
      </c>
      <c r="E67">
        <v>34.265000000000001</v>
      </c>
      <c r="F67">
        <v>36.567999999999998</v>
      </c>
      <c r="G67">
        <v>158.49</v>
      </c>
      <c r="H67">
        <v>49.65</v>
      </c>
      <c r="I67">
        <v>60.936</v>
      </c>
      <c r="J67">
        <v>174.75</v>
      </c>
      <c r="K67">
        <v>2.3140999999999998</v>
      </c>
      <c r="L67">
        <v>1.2442E-5</v>
      </c>
      <c r="M67">
        <v>1.0536999999999999E-2</v>
      </c>
      <c r="N67" t="s">
        <v>238</v>
      </c>
    </row>
    <row r="68" spans="1:14">
      <c r="A68">
        <v>295.44</v>
      </c>
      <c r="B68">
        <v>4.5</v>
      </c>
      <c r="C68">
        <v>17.044</v>
      </c>
      <c r="D68">
        <v>5.867E-2</v>
      </c>
      <c r="E68">
        <v>34.213999999999999</v>
      </c>
      <c r="F68">
        <v>36.497</v>
      </c>
      <c r="G68">
        <v>157.33000000000001</v>
      </c>
      <c r="H68">
        <v>49.947000000000003</v>
      </c>
      <c r="I68">
        <v>61.716000000000001</v>
      </c>
      <c r="J68">
        <v>173.68</v>
      </c>
      <c r="K68">
        <v>2.3296000000000001</v>
      </c>
      <c r="L68">
        <v>1.2432000000000001E-5</v>
      </c>
      <c r="M68">
        <v>1.056E-2</v>
      </c>
      <c r="N68" t="s">
        <v>238</v>
      </c>
    </row>
    <row r="69" spans="1:14">
      <c r="A69">
        <v>295.44</v>
      </c>
      <c r="B69">
        <v>5</v>
      </c>
      <c r="C69">
        <v>19.113</v>
      </c>
      <c r="D69">
        <v>5.2320999999999999E-2</v>
      </c>
      <c r="E69">
        <v>34.161999999999999</v>
      </c>
      <c r="F69">
        <v>36.423999999999999</v>
      </c>
      <c r="G69">
        <v>156.28</v>
      </c>
      <c r="H69">
        <v>50.256</v>
      </c>
      <c r="I69">
        <v>62.540999999999997</v>
      </c>
      <c r="J69">
        <v>172.58</v>
      </c>
      <c r="K69">
        <v>2.3458000000000001</v>
      </c>
      <c r="L69">
        <v>1.2422999999999999E-5</v>
      </c>
      <c r="M69">
        <v>1.0583E-2</v>
      </c>
      <c r="N69" t="s">
        <v>238</v>
      </c>
    </row>
    <row r="70" spans="1:14">
      <c r="A70">
        <v>295.44</v>
      </c>
      <c r="B70">
        <v>5.5</v>
      </c>
      <c r="C70">
        <v>21.222999999999999</v>
      </c>
      <c r="D70">
        <v>4.7118E-2</v>
      </c>
      <c r="E70">
        <v>34.109000000000002</v>
      </c>
      <c r="F70">
        <v>36.35</v>
      </c>
      <c r="G70">
        <v>155.30000000000001</v>
      </c>
      <c r="H70">
        <v>50.576999999999998</v>
      </c>
      <c r="I70">
        <v>63.414999999999999</v>
      </c>
      <c r="J70">
        <v>171.46</v>
      </c>
      <c r="K70">
        <v>2.3626999999999998</v>
      </c>
      <c r="L70">
        <v>1.2414E-5</v>
      </c>
      <c r="M70">
        <v>1.0607999999999999E-2</v>
      </c>
      <c r="N70" t="s">
        <v>238</v>
      </c>
    </row>
    <row r="71" spans="1:14">
      <c r="A71">
        <v>295.44</v>
      </c>
      <c r="B71">
        <v>6</v>
      </c>
      <c r="C71">
        <v>23.378</v>
      </c>
      <c r="D71">
        <v>4.2774E-2</v>
      </c>
      <c r="E71">
        <v>34.055</v>
      </c>
      <c r="F71">
        <v>36.274000000000001</v>
      </c>
      <c r="G71">
        <v>154.38999999999999</v>
      </c>
      <c r="H71">
        <v>50.911999999999999</v>
      </c>
      <c r="I71">
        <v>64.346000000000004</v>
      </c>
      <c r="J71">
        <v>170.32</v>
      </c>
      <c r="K71">
        <v>2.3803999999999998</v>
      </c>
      <c r="L71">
        <v>1.2405999999999999E-5</v>
      </c>
      <c r="M71">
        <v>1.0633E-2</v>
      </c>
      <c r="N71" t="s">
        <v>238</v>
      </c>
    </row>
    <row r="72" spans="1:14">
      <c r="A72">
        <v>295.44</v>
      </c>
      <c r="B72">
        <v>6.5</v>
      </c>
      <c r="C72">
        <v>25.581</v>
      </c>
      <c r="D72">
        <v>3.9091000000000001E-2</v>
      </c>
      <c r="E72">
        <v>34</v>
      </c>
      <c r="F72">
        <v>36.197000000000003</v>
      </c>
      <c r="G72">
        <v>153.53</v>
      </c>
      <c r="H72">
        <v>51.262999999999998</v>
      </c>
      <c r="I72">
        <v>65.338999999999999</v>
      </c>
      <c r="J72">
        <v>169.15</v>
      </c>
      <c r="K72">
        <v>2.3988999999999998</v>
      </c>
      <c r="L72">
        <v>1.2398999999999999E-5</v>
      </c>
      <c r="M72">
        <v>1.0659E-2</v>
      </c>
      <c r="N72" t="s">
        <v>238</v>
      </c>
    </row>
    <row r="73" spans="1:14">
      <c r="A73">
        <v>295.44</v>
      </c>
      <c r="B73">
        <v>7</v>
      </c>
      <c r="C73">
        <v>27.834</v>
      </c>
      <c r="D73">
        <v>3.5927000000000001E-2</v>
      </c>
      <c r="E73">
        <v>33.942999999999998</v>
      </c>
      <c r="F73">
        <v>36.116999999999997</v>
      </c>
      <c r="G73">
        <v>152.71</v>
      </c>
      <c r="H73">
        <v>51.631999999999998</v>
      </c>
      <c r="I73">
        <v>66.403999999999996</v>
      </c>
      <c r="J73">
        <v>167.95</v>
      </c>
      <c r="K73">
        <v>2.4184000000000001</v>
      </c>
      <c r="L73">
        <v>1.2393E-5</v>
      </c>
      <c r="M73">
        <v>1.0687E-2</v>
      </c>
      <c r="N73" t="s">
        <v>238</v>
      </c>
    </row>
    <row r="74" spans="1:14">
      <c r="A74">
        <v>295.44</v>
      </c>
      <c r="B74">
        <v>7.5</v>
      </c>
      <c r="C74">
        <v>30.141999999999999</v>
      </c>
      <c r="D74">
        <v>3.3176999999999998E-2</v>
      </c>
      <c r="E74">
        <v>33.884999999999998</v>
      </c>
      <c r="F74">
        <v>36.036000000000001</v>
      </c>
      <c r="G74">
        <v>151.93</v>
      </c>
      <c r="H74">
        <v>52.021000000000001</v>
      </c>
      <c r="I74">
        <v>67.549000000000007</v>
      </c>
      <c r="J74">
        <v>166.73</v>
      </c>
      <c r="K74">
        <v>2.4388999999999998</v>
      </c>
      <c r="L74">
        <v>1.2387E-5</v>
      </c>
      <c r="M74">
        <v>1.0715000000000001E-2</v>
      </c>
      <c r="N74" t="s">
        <v>238</v>
      </c>
    </row>
    <row r="75" spans="1:14">
      <c r="A75">
        <v>295.44</v>
      </c>
      <c r="B75">
        <v>8</v>
      </c>
      <c r="C75">
        <v>32.506999999999998</v>
      </c>
      <c r="D75">
        <v>3.0762999999999999E-2</v>
      </c>
      <c r="E75">
        <v>33.825000000000003</v>
      </c>
      <c r="F75">
        <v>35.953000000000003</v>
      </c>
      <c r="G75">
        <v>151.18</v>
      </c>
      <c r="H75">
        <v>52.433999999999997</v>
      </c>
      <c r="I75">
        <v>68.787999999999997</v>
      </c>
      <c r="J75">
        <v>165.46</v>
      </c>
      <c r="K75">
        <v>2.4603999999999999</v>
      </c>
      <c r="L75">
        <v>1.2381999999999999E-5</v>
      </c>
      <c r="M75">
        <v>1.0744999999999999E-2</v>
      </c>
      <c r="N75" t="s">
        <v>238</v>
      </c>
    </row>
    <row r="76" spans="1:14">
      <c r="A76">
        <v>295.44</v>
      </c>
      <c r="B76">
        <v>8.5</v>
      </c>
      <c r="C76">
        <v>34.935000000000002</v>
      </c>
      <c r="D76">
        <v>2.8625000000000001E-2</v>
      </c>
      <c r="E76">
        <v>33.762999999999998</v>
      </c>
      <c r="F76">
        <v>35.866999999999997</v>
      </c>
      <c r="G76">
        <v>150.44999999999999</v>
      </c>
      <c r="H76">
        <v>52.872999999999998</v>
      </c>
      <c r="I76">
        <v>70.132999999999996</v>
      </c>
      <c r="J76">
        <v>164.17</v>
      </c>
      <c r="K76">
        <v>2.4832000000000001</v>
      </c>
      <c r="L76">
        <v>1.2379E-5</v>
      </c>
      <c r="M76">
        <v>1.0776000000000001E-2</v>
      </c>
      <c r="N76" t="s">
        <v>238</v>
      </c>
    </row>
    <row r="77" spans="1:14">
      <c r="A77">
        <v>295.44</v>
      </c>
      <c r="B77">
        <v>9</v>
      </c>
      <c r="C77">
        <v>37.43</v>
      </c>
      <c r="D77">
        <v>2.6716E-2</v>
      </c>
      <c r="E77">
        <v>33.698999999999998</v>
      </c>
      <c r="F77">
        <v>35.777999999999999</v>
      </c>
      <c r="G77">
        <v>149.75</v>
      </c>
      <c r="H77">
        <v>53.344000000000001</v>
      </c>
      <c r="I77">
        <v>71.602999999999994</v>
      </c>
      <c r="J77">
        <v>162.84</v>
      </c>
      <c r="K77">
        <v>2.5072000000000001</v>
      </c>
      <c r="L77">
        <v>1.2376E-5</v>
      </c>
      <c r="M77">
        <v>1.0808999999999999E-2</v>
      </c>
      <c r="N77" t="s">
        <v>238</v>
      </c>
    </row>
    <row r="78" spans="1:14">
      <c r="A78">
        <v>295.44</v>
      </c>
      <c r="B78">
        <v>9.5</v>
      </c>
      <c r="C78">
        <v>39.999000000000002</v>
      </c>
      <c r="D78">
        <v>2.5000000000000001E-2</v>
      </c>
      <c r="E78">
        <v>33.634</v>
      </c>
      <c r="F78">
        <v>35.686999999999998</v>
      </c>
      <c r="G78">
        <v>149.06</v>
      </c>
      <c r="H78">
        <v>53.848999999999997</v>
      </c>
      <c r="I78">
        <v>73.218000000000004</v>
      </c>
      <c r="J78">
        <v>161.46</v>
      </c>
      <c r="K78">
        <v>2.5326</v>
      </c>
      <c r="L78">
        <v>1.2374999999999999E-5</v>
      </c>
      <c r="M78">
        <v>1.0843E-2</v>
      </c>
      <c r="N78" t="s">
        <v>238</v>
      </c>
    </row>
    <row r="79" spans="1:14">
      <c r="A79">
        <v>295.44</v>
      </c>
      <c r="B79">
        <v>9.6953999999999994</v>
      </c>
      <c r="C79">
        <v>41.024999999999999</v>
      </c>
      <c r="D79">
        <v>2.4375999999999998E-2</v>
      </c>
      <c r="E79">
        <v>33.606999999999999</v>
      </c>
      <c r="F79">
        <v>35.651000000000003</v>
      </c>
      <c r="G79">
        <v>148.80000000000001</v>
      </c>
      <c r="H79">
        <v>54.058</v>
      </c>
      <c r="I79">
        <v>73.894000000000005</v>
      </c>
      <c r="J79">
        <v>160.91</v>
      </c>
      <c r="K79">
        <v>2.5428999999999999</v>
      </c>
      <c r="L79">
        <v>1.2374E-5</v>
      </c>
      <c r="M79">
        <v>1.0857E-2</v>
      </c>
      <c r="N79" t="s">
        <v>238</v>
      </c>
    </row>
    <row r="80" spans="1:14">
      <c r="A80">
        <v>295.44</v>
      </c>
      <c r="B80">
        <v>9.6953999999999994</v>
      </c>
      <c r="C80">
        <v>1201.2</v>
      </c>
      <c r="D80">
        <v>8.3250999999999996E-4</v>
      </c>
      <c r="E80">
        <v>19.548999999999999</v>
      </c>
      <c r="F80">
        <v>19.619</v>
      </c>
      <c r="G80">
        <v>94.534000000000006</v>
      </c>
      <c r="H80">
        <v>59.524000000000001</v>
      </c>
      <c r="I80">
        <v>107.65</v>
      </c>
      <c r="J80">
        <v>554.11</v>
      </c>
      <c r="K80">
        <v>-1.0558E-3</v>
      </c>
      <c r="L80">
        <v>1.6939E-4</v>
      </c>
      <c r="M80">
        <v>8.4308999999999995E-2</v>
      </c>
      <c r="N80" t="s">
        <v>237</v>
      </c>
    </row>
    <row r="81" spans="1:14">
      <c r="A81">
        <v>295.44</v>
      </c>
      <c r="B81">
        <v>10</v>
      </c>
      <c r="C81">
        <v>1201.4000000000001</v>
      </c>
      <c r="D81">
        <v>8.3239000000000002E-4</v>
      </c>
      <c r="E81">
        <v>19.547000000000001</v>
      </c>
      <c r="F81">
        <v>19.619</v>
      </c>
      <c r="G81">
        <v>94.525999999999996</v>
      </c>
      <c r="H81">
        <v>59.523000000000003</v>
      </c>
      <c r="I81">
        <v>107.62</v>
      </c>
      <c r="J81">
        <v>554.44000000000005</v>
      </c>
      <c r="K81">
        <v>-1.1268000000000001E-3</v>
      </c>
      <c r="L81">
        <v>1.6946999999999999E-4</v>
      </c>
      <c r="M81">
        <v>8.4334999999999993E-2</v>
      </c>
      <c r="N81" t="s">
        <v>237</v>
      </c>
    </row>
    <row r="82" spans="1:14">
      <c r="A82">
        <v>332.37</v>
      </c>
      <c r="B82">
        <v>1</v>
      </c>
      <c r="C82">
        <v>3.1604000000000001</v>
      </c>
      <c r="D82">
        <v>0.31641999999999998</v>
      </c>
      <c r="E82">
        <v>36.398000000000003</v>
      </c>
      <c r="F82">
        <v>39.134</v>
      </c>
      <c r="G82">
        <v>177.89</v>
      </c>
      <c r="H82">
        <v>51.551000000000002</v>
      </c>
      <c r="I82">
        <v>60.271000000000001</v>
      </c>
      <c r="J82">
        <v>191.37</v>
      </c>
      <c r="K82">
        <v>1.5625</v>
      </c>
      <c r="L82">
        <v>1.4100000000000001E-5</v>
      </c>
      <c r="M82">
        <v>1.2702E-2</v>
      </c>
      <c r="N82" t="s">
        <v>238</v>
      </c>
    </row>
    <row r="83" spans="1:14">
      <c r="A83">
        <v>332.37</v>
      </c>
      <c r="B83">
        <v>1.5</v>
      </c>
      <c r="C83">
        <v>4.7648000000000001</v>
      </c>
      <c r="D83">
        <v>0.20987</v>
      </c>
      <c r="E83">
        <v>36.365000000000002</v>
      </c>
      <c r="F83">
        <v>39.087000000000003</v>
      </c>
      <c r="G83">
        <v>174.42</v>
      </c>
      <c r="H83">
        <v>51.69</v>
      </c>
      <c r="I83">
        <v>60.624000000000002</v>
      </c>
      <c r="J83">
        <v>190.69</v>
      </c>
      <c r="K83">
        <v>1.5679000000000001</v>
      </c>
      <c r="L83">
        <v>1.4098E-5</v>
      </c>
      <c r="M83">
        <v>1.2716999999999999E-2</v>
      </c>
      <c r="N83" t="s">
        <v>238</v>
      </c>
    </row>
    <row r="84" spans="1:14">
      <c r="A84">
        <v>332.37</v>
      </c>
      <c r="B84">
        <v>2</v>
      </c>
      <c r="C84">
        <v>6.3859000000000004</v>
      </c>
      <c r="D84">
        <v>0.15659999999999999</v>
      </c>
      <c r="E84">
        <v>36.331000000000003</v>
      </c>
      <c r="F84">
        <v>39.039000000000001</v>
      </c>
      <c r="G84">
        <v>171.93</v>
      </c>
      <c r="H84">
        <v>51.832000000000001</v>
      </c>
      <c r="I84">
        <v>60.984999999999999</v>
      </c>
      <c r="J84">
        <v>190</v>
      </c>
      <c r="K84">
        <v>1.5732999999999999</v>
      </c>
      <c r="L84">
        <v>1.4096E-5</v>
      </c>
      <c r="M84">
        <v>1.2734000000000001E-2</v>
      </c>
      <c r="N84" t="s">
        <v>238</v>
      </c>
    </row>
    <row r="85" spans="1:14">
      <c r="A85">
        <v>332.37</v>
      </c>
      <c r="B85">
        <v>2.5</v>
      </c>
      <c r="C85">
        <v>8.0242000000000004</v>
      </c>
      <c r="D85">
        <v>0.12461999999999999</v>
      </c>
      <c r="E85">
        <v>36.296999999999997</v>
      </c>
      <c r="F85">
        <v>38.991</v>
      </c>
      <c r="G85">
        <v>169.97</v>
      </c>
      <c r="H85">
        <v>51.975999999999999</v>
      </c>
      <c r="I85">
        <v>61.356999999999999</v>
      </c>
      <c r="J85">
        <v>189.3</v>
      </c>
      <c r="K85">
        <v>1.5788</v>
      </c>
      <c r="L85">
        <v>1.4095E-5</v>
      </c>
      <c r="M85">
        <v>1.2749999999999999E-2</v>
      </c>
      <c r="N85" t="s">
        <v>238</v>
      </c>
    </row>
    <row r="86" spans="1:14">
      <c r="A86">
        <v>332.37</v>
      </c>
      <c r="B86">
        <v>3</v>
      </c>
      <c r="C86">
        <v>9.6801999999999992</v>
      </c>
      <c r="D86">
        <v>0.1033</v>
      </c>
      <c r="E86">
        <v>36.262999999999998</v>
      </c>
      <c r="F86">
        <v>38.942</v>
      </c>
      <c r="G86">
        <v>168.35</v>
      </c>
      <c r="H86">
        <v>52.122</v>
      </c>
      <c r="I86">
        <v>61.738999999999997</v>
      </c>
      <c r="J86">
        <v>188.6</v>
      </c>
      <c r="K86">
        <v>1.5845</v>
      </c>
      <c r="L86">
        <v>1.4093999999999999E-5</v>
      </c>
      <c r="M86">
        <v>1.2767000000000001E-2</v>
      </c>
      <c r="N86" t="s">
        <v>238</v>
      </c>
    </row>
    <row r="87" spans="1:14">
      <c r="A87">
        <v>332.37</v>
      </c>
      <c r="B87">
        <v>3.5</v>
      </c>
      <c r="C87">
        <v>11.353999999999999</v>
      </c>
      <c r="D87">
        <v>8.8070999999999997E-2</v>
      </c>
      <c r="E87">
        <v>36.228000000000002</v>
      </c>
      <c r="F87">
        <v>38.893000000000001</v>
      </c>
      <c r="G87">
        <v>166.96</v>
      </c>
      <c r="H87">
        <v>52.27</v>
      </c>
      <c r="I87">
        <v>62.131999999999998</v>
      </c>
      <c r="J87">
        <v>187.89</v>
      </c>
      <c r="K87">
        <v>1.5902000000000001</v>
      </c>
      <c r="L87">
        <v>1.4093E-5</v>
      </c>
      <c r="M87">
        <v>1.2784999999999999E-2</v>
      </c>
      <c r="N87" t="s">
        <v>238</v>
      </c>
    </row>
    <row r="88" spans="1:14">
      <c r="A88">
        <v>332.37</v>
      </c>
      <c r="B88">
        <v>4</v>
      </c>
      <c r="C88">
        <v>13.047000000000001</v>
      </c>
      <c r="D88">
        <v>7.6643000000000003E-2</v>
      </c>
      <c r="E88">
        <v>36.192999999999998</v>
      </c>
      <c r="F88">
        <v>38.843000000000004</v>
      </c>
      <c r="G88">
        <v>165.74</v>
      </c>
      <c r="H88">
        <v>52.420999999999999</v>
      </c>
      <c r="I88">
        <v>62.536000000000001</v>
      </c>
      <c r="J88">
        <v>187.17</v>
      </c>
      <c r="K88">
        <v>1.5960000000000001</v>
      </c>
      <c r="L88">
        <v>1.4093E-5</v>
      </c>
      <c r="M88">
        <v>1.2803E-2</v>
      </c>
      <c r="N88" t="s">
        <v>238</v>
      </c>
    </row>
    <row r="89" spans="1:14">
      <c r="A89">
        <v>332.37</v>
      </c>
      <c r="B89">
        <v>4.5</v>
      </c>
      <c r="C89">
        <v>14.76</v>
      </c>
      <c r="D89">
        <v>6.7751000000000006E-2</v>
      </c>
      <c r="E89">
        <v>36.156999999999996</v>
      </c>
      <c r="F89">
        <v>38.792999999999999</v>
      </c>
      <c r="G89">
        <v>164.66</v>
      </c>
      <c r="H89">
        <v>52.573999999999998</v>
      </c>
      <c r="I89">
        <v>62.951000000000001</v>
      </c>
      <c r="J89">
        <v>186.45</v>
      </c>
      <c r="K89">
        <v>1.6020000000000001</v>
      </c>
      <c r="L89">
        <v>1.4093999999999999E-5</v>
      </c>
      <c r="M89">
        <v>1.2822E-2</v>
      </c>
      <c r="N89" t="s">
        <v>238</v>
      </c>
    </row>
    <row r="90" spans="1:14">
      <c r="A90">
        <v>332.37</v>
      </c>
      <c r="B90">
        <v>5</v>
      </c>
      <c r="C90">
        <v>16.492000000000001</v>
      </c>
      <c r="D90">
        <v>6.0635000000000001E-2</v>
      </c>
      <c r="E90">
        <v>36.121000000000002</v>
      </c>
      <c r="F90">
        <v>38.743000000000002</v>
      </c>
      <c r="G90">
        <v>163.66999999999999</v>
      </c>
      <c r="H90">
        <v>52.73</v>
      </c>
      <c r="I90">
        <v>63.378999999999998</v>
      </c>
      <c r="J90">
        <v>185.71</v>
      </c>
      <c r="K90">
        <v>1.6080000000000001</v>
      </c>
      <c r="L90">
        <v>1.4095E-5</v>
      </c>
      <c r="M90">
        <v>1.2841E-2</v>
      </c>
      <c r="N90" t="s">
        <v>238</v>
      </c>
    </row>
    <row r="91" spans="1:14">
      <c r="A91">
        <v>332.37</v>
      </c>
      <c r="B91">
        <v>5.5</v>
      </c>
      <c r="C91">
        <v>18.245000000000001</v>
      </c>
      <c r="D91">
        <v>5.4808999999999997E-2</v>
      </c>
      <c r="E91">
        <v>36.085000000000001</v>
      </c>
      <c r="F91">
        <v>38.691000000000003</v>
      </c>
      <c r="G91">
        <v>162.77000000000001</v>
      </c>
      <c r="H91">
        <v>52.889000000000003</v>
      </c>
      <c r="I91">
        <v>63.820999999999998</v>
      </c>
      <c r="J91">
        <v>184.97</v>
      </c>
      <c r="K91">
        <v>1.6142000000000001</v>
      </c>
      <c r="L91">
        <v>1.4096E-5</v>
      </c>
      <c r="M91">
        <v>1.286E-2</v>
      </c>
      <c r="N91" t="s">
        <v>238</v>
      </c>
    </row>
    <row r="92" spans="1:14">
      <c r="A92">
        <v>332.37</v>
      </c>
      <c r="B92">
        <v>6</v>
      </c>
      <c r="C92">
        <v>20.018999999999998</v>
      </c>
      <c r="D92">
        <v>4.9952000000000003E-2</v>
      </c>
      <c r="E92">
        <v>36.048000000000002</v>
      </c>
      <c r="F92">
        <v>38.64</v>
      </c>
      <c r="G92">
        <v>161.93</v>
      </c>
      <c r="H92">
        <v>53.05</v>
      </c>
      <c r="I92">
        <v>64.275999999999996</v>
      </c>
      <c r="J92">
        <v>184.22</v>
      </c>
      <c r="K92">
        <v>1.6204000000000001</v>
      </c>
      <c r="L92">
        <v>1.4099E-5</v>
      </c>
      <c r="M92">
        <v>1.2881E-2</v>
      </c>
      <c r="N92" t="s">
        <v>238</v>
      </c>
    </row>
    <row r="93" spans="1:14">
      <c r="A93">
        <v>332.37</v>
      </c>
      <c r="B93">
        <v>6.5</v>
      </c>
      <c r="C93">
        <v>21.815000000000001</v>
      </c>
      <c r="D93">
        <v>4.5839999999999999E-2</v>
      </c>
      <c r="E93">
        <v>36.011000000000003</v>
      </c>
      <c r="F93">
        <v>38.587000000000003</v>
      </c>
      <c r="G93">
        <v>161.15</v>
      </c>
      <c r="H93">
        <v>53.213999999999999</v>
      </c>
      <c r="I93">
        <v>64.745000000000005</v>
      </c>
      <c r="J93">
        <v>183.47</v>
      </c>
      <c r="K93">
        <v>1.6268</v>
      </c>
      <c r="L93">
        <v>1.4100999999999999E-5</v>
      </c>
      <c r="M93">
        <v>1.2900999999999999E-2</v>
      </c>
      <c r="N93" t="s">
        <v>238</v>
      </c>
    </row>
    <row r="94" spans="1:14">
      <c r="A94">
        <v>332.37</v>
      </c>
      <c r="B94">
        <v>7</v>
      </c>
      <c r="C94">
        <v>23.634</v>
      </c>
      <c r="D94">
        <v>4.2312000000000002E-2</v>
      </c>
      <c r="E94">
        <v>35.972999999999999</v>
      </c>
      <c r="F94">
        <v>38.533999999999999</v>
      </c>
      <c r="G94">
        <v>160.41999999999999</v>
      </c>
      <c r="H94">
        <v>53.381999999999998</v>
      </c>
      <c r="I94">
        <v>65.23</v>
      </c>
      <c r="J94">
        <v>182.7</v>
      </c>
      <c r="K94">
        <v>1.6334</v>
      </c>
      <c r="L94">
        <v>1.4104000000000001E-5</v>
      </c>
      <c r="M94">
        <v>1.2923E-2</v>
      </c>
      <c r="N94" t="s">
        <v>238</v>
      </c>
    </row>
    <row r="95" spans="1:14">
      <c r="A95">
        <v>332.37</v>
      </c>
      <c r="B95">
        <v>7.5</v>
      </c>
      <c r="C95">
        <v>25.475999999999999</v>
      </c>
      <c r="D95">
        <v>3.9252000000000002E-2</v>
      </c>
      <c r="E95">
        <v>35.935000000000002</v>
      </c>
      <c r="F95">
        <v>38.481000000000002</v>
      </c>
      <c r="G95">
        <v>159.72999999999999</v>
      </c>
      <c r="H95">
        <v>53.552</v>
      </c>
      <c r="I95">
        <v>65.730999999999995</v>
      </c>
      <c r="J95">
        <v>181.93</v>
      </c>
      <c r="K95">
        <v>1.64</v>
      </c>
      <c r="L95">
        <v>1.4107999999999999E-5</v>
      </c>
      <c r="M95">
        <v>1.2945E-2</v>
      </c>
      <c r="N95" t="s">
        <v>238</v>
      </c>
    </row>
    <row r="96" spans="1:14">
      <c r="A96">
        <v>332.37</v>
      </c>
      <c r="B96">
        <v>8</v>
      </c>
      <c r="C96">
        <v>27.343</v>
      </c>
      <c r="D96">
        <v>3.6573000000000001E-2</v>
      </c>
      <c r="E96">
        <v>35.896999999999998</v>
      </c>
      <c r="F96">
        <v>38.426000000000002</v>
      </c>
      <c r="G96">
        <v>159.07</v>
      </c>
      <c r="H96">
        <v>53.725999999999999</v>
      </c>
      <c r="I96">
        <v>66.25</v>
      </c>
      <c r="J96">
        <v>181.14</v>
      </c>
      <c r="K96">
        <v>1.6468</v>
      </c>
      <c r="L96">
        <v>1.4113E-5</v>
      </c>
      <c r="M96">
        <v>1.2968E-2</v>
      </c>
      <c r="N96" t="s">
        <v>238</v>
      </c>
    </row>
    <row r="97" spans="1:14">
      <c r="A97">
        <v>332.37</v>
      </c>
      <c r="B97">
        <v>8.5</v>
      </c>
      <c r="C97">
        <v>29.234999999999999</v>
      </c>
      <c r="D97">
        <v>3.4206E-2</v>
      </c>
      <c r="E97">
        <v>35.856999999999999</v>
      </c>
      <c r="F97">
        <v>38.372</v>
      </c>
      <c r="G97">
        <v>158.44999999999999</v>
      </c>
      <c r="H97">
        <v>53.902999999999999</v>
      </c>
      <c r="I97">
        <v>66.786000000000001</v>
      </c>
      <c r="J97">
        <v>180.35</v>
      </c>
      <c r="K97">
        <v>1.6536999999999999</v>
      </c>
      <c r="L97">
        <v>1.4117999999999999E-5</v>
      </c>
      <c r="M97">
        <v>1.2991000000000001E-2</v>
      </c>
      <c r="N97" t="s">
        <v>238</v>
      </c>
    </row>
    <row r="98" spans="1:14">
      <c r="A98">
        <v>332.37</v>
      </c>
      <c r="B98">
        <v>9</v>
      </c>
      <c r="C98">
        <v>31.152000000000001</v>
      </c>
      <c r="D98">
        <v>3.2099999999999997E-2</v>
      </c>
      <c r="E98">
        <v>35.817999999999998</v>
      </c>
      <c r="F98">
        <v>38.316000000000003</v>
      </c>
      <c r="G98">
        <v>157.85</v>
      </c>
      <c r="H98">
        <v>54.084000000000003</v>
      </c>
      <c r="I98">
        <v>67.341999999999999</v>
      </c>
      <c r="J98">
        <v>179.55</v>
      </c>
      <c r="K98">
        <v>1.6608000000000001</v>
      </c>
      <c r="L98">
        <v>1.4123E-5</v>
      </c>
      <c r="M98">
        <v>1.3015000000000001E-2</v>
      </c>
      <c r="N98" t="s">
        <v>238</v>
      </c>
    </row>
    <row r="99" spans="1:14">
      <c r="A99">
        <v>332.37</v>
      </c>
      <c r="B99">
        <v>9.5</v>
      </c>
      <c r="C99">
        <v>33.097000000000001</v>
      </c>
      <c r="D99">
        <v>3.0214000000000001E-2</v>
      </c>
      <c r="E99">
        <v>35.777999999999999</v>
      </c>
      <c r="F99">
        <v>38.26</v>
      </c>
      <c r="G99">
        <v>157.27000000000001</v>
      </c>
      <c r="H99">
        <v>54.268999999999998</v>
      </c>
      <c r="I99">
        <v>67.918000000000006</v>
      </c>
      <c r="J99">
        <v>178.73</v>
      </c>
      <c r="K99">
        <v>1.6680999999999999</v>
      </c>
      <c r="L99">
        <v>1.413E-5</v>
      </c>
      <c r="M99">
        <v>1.304E-2</v>
      </c>
      <c r="N99" t="s">
        <v>238</v>
      </c>
    </row>
    <row r="100" spans="1:14">
      <c r="A100">
        <v>332.37</v>
      </c>
      <c r="B100">
        <v>10</v>
      </c>
      <c r="C100">
        <v>35.07</v>
      </c>
      <c r="D100">
        <v>2.8514000000000001E-2</v>
      </c>
      <c r="E100">
        <v>35.737000000000002</v>
      </c>
      <c r="F100">
        <v>38.203000000000003</v>
      </c>
      <c r="G100">
        <v>156.72</v>
      </c>
      <c r="H100">
        <v>54.457999999999998</v>
      </c>
      <c r="I100">
        <v>68.516999999999996</v>
      </c>
      <c r="J100">
        <v>177.91</v>
      </c>
      <c r="K100">
        <v>1.6755</v>
      </c>
      <c r="L100">
        <v>1.4137E-5</v>
      </c>
      <c r="M100">
        <v>1.3065E-2</v>
      </c>
      <c r="N100" t="s">
        <v>238</v>
      </c>
    </row>
    <row r="101" spans="1:14">
      <c r="A101">
        <v>369.3</v>
      </c>
      <c r="B101">
        <v>1</v>
      </c>
      <c r="C101">
        <v>2.8357000000000001</v>
      </c>
      <c r="D101">
        <v>0.35265000000000002</v>
      </c>
      <c r="E101">
        <v>38.371000000000002</v>
      </c>
      <c r="F101">
        <v>41.420999999999999</v>
      </c>
      <c r="G101">
        <v>184.41</v>
      </c>
      <c r="H101">
        <v>54.945999999999998</v>
      </c>
      <c r="I101">
        <v>63.543999999999997</v>
      </c>
      <c r="J101">
        <v>201.25</v>
      </c>
      <c r="K101">
        <v>1.1536</v>
      </c>
      <c r="L101">
        <v>1.5641000000000002E-5</v>
      </c>
      <c r="M101">
        <v>1.5185000000000001E-2</v>
      </c>
      <c r="N101" t="s">
        <v>238</v>
      </c>
    </row>
    <row r="102" spans="1:14">
      <c r="A102">
        <v>369.3</v>
      </c>
      <c r="B102">
        <v>1.5</v>
      </c>
      <c r="C102">
        <v>4.2685000000000004</v>
      </c>
      <c r="D102">
        <v>0.23427000000000001</v>
      </c>
      <c r="E102">
        <v>38.344999999999999</v>
      </c>
      <c r="F102">
        <v>41.384</v>
      </c>
      <c r="G102">
        <v>180.97</v>
      </c>
      <c r="H102">
        <v>55.03</v>
      </c>
      <c r="I102">
        <v>63.774999999999999</v>
      </c>
      <c r="J102">
        <v>200.75</v>
      </c>
      <c r="K102">
        <v>1.1560999999999999</v>
      </c>
      <c r="L102">
        <v>1.5645E-5</v>
      </c>
      <c r="M102">
        <v>1.5199000000000001E-2</v>
      </c>
      <c r="N102" t="s">
        <v>238</v>
      </c>
    </row>
    <row r="103" spans="1:14">
      <c r="A103">
        <v>369.3</v>
      </c>
      <c r="B103">
        <v>2</v>
      </c>
      <c r="C103">
        <v>5.7115999999999998</v>
      </c>
      <c r="D103">
        <v>0.17508000000000001</v>
      </c>
      <c r="E103">
        <v>38.319000000000003</v>
      </c>
      <c r="F103">
        <v>41.347000000000001</v>
      </c>
      <c r="G103">
        <v>178.51</v>
      </c>
      <c r="H103">
        <v>55.115000000000002</v>
      </c>
      <c r="I103">
        <v>64.010000000000005</v>
      </c>
      <c r="J103">
        <v>200.24</v>
      </c>
      <c r="K103">
        <v>1.1586000000000001</v>
      </c>
      <c r="L103">
        <v>1.5650000000000001E-5</v>
      </c>
      <c r="M103">
        <v>1.5214E-2</v>
      </c>
      <c r="N103" t="s">
        <v>238</v>
      </c>
    </row>
    <row r="104" spans="1:14">
      <c r="A104">
        <v>369.3</v>
      </c>
      <c r="B104">
        <v>2.5</v>
      </c>
      <c r="C104">
        <v>7.1650999999999998</v>
      </c>
      <c r="D104">
        <v>0.13957</v>
      </c>
      <c r="E104">
        <v>38.292999999999999</v>
      </c>
      <c r="F104">
        <v>41.31</v>
      </c>
      <c r="G104">
        <v>176.58</v>
      </c>
      <c r="H104">
        <v>55.2</v>
      </c>
      <c r="I104">
        <v>64.248000000000005</v>
      </c>
      <c r="J104">
        <v>199.74</v>
      </c>
      <c r="K104">
        <v>1.1611</v>
      </c>
      <c r="L104">
        <v>1.5654999999999998E-5</v>
      </c>
      <c r="M104">
        <v>1.5228E-2</v>
      </c>
      <c r="N104" t="s">
        <v>238</v>
      </c>
    </row>
    <row r="105" spans="1:14">
      <c r="A105">
        <v>369.3</v>
      </c>
      <c r="B105">
        <v>3</v>
      </c>
      <c r="C105">
        <v>8.6292000000000009</v>
      </c>
      <c r="D105">
        <v>0.11589000000000001</v>
      </c>
      <c r="E105">
        <v>38.265999999999998</v>
      </c>
      <c r="F105">
        <v>41.271999999999998</v>
      </c>
      <c r="G105">
        <v>174.99</v>
      </c>
      <c r="H105">
        <v>55.286000000000001</v>
      </c>
      <c r="I105">
        <v>64.491</v>
      </c>
      <c r="J105">
        <v>199.23</v>
      </c>
      <c r="K105">
        <v>1.1637</v>
      </c>
      <c r="L105">
        <v>1.5661000000000001E-5</v>
      </c>
      <c r="M105">
        <v>1.5243E-2</v>
      </c>
      <c r="N105" t="s">
        <v>238</v>
      </c>
    </row>
    <row r="106" spans="1:14">
      <c r="A106">
        <v>369.3</v>
      </c>
      <c r="B106">
        <v>3.5</v>
      </c>
      <c r="C106">
        <v>10.103999999999999</v>
      </c>
      <c r="D106">
        <v>9.8970000000000002E-2</v>
      </c>
      <c r="E106">
        <v>38.238999999999997</v>
      </c>
      <c r="F106">
        <v>41.234999999999999</v>
      </c>
      <c r="G106">
        <v>173.64</v>
      </c>
      <c r="H106">
        <v>55.372999999999998</v>
      </c>
      <c r="I106">
        <v>64.739000000000004</v>
      </c>
      <c r="J106">
        <v>198.72</v>
      </c>
      <c r="K106">
        <v>1.1662999999999999</v>
      </c>
      <c r="L106">
        <v>1.5667000000000001E-5</v>
      </c>
      <c r="M106">
        <v>1.5259E-2</v>
      </c>
      <c r="N106" t="s">
        <v>238</v>
      </c>
    </row>
    <row r="107" spans="1:14">
      <c r="A107">
        <v>369.3</v>
      </c>
      <c r="B107">
        <v>4</v>
      </c>
      <c r="C107">
        <v>11.59</v>
      </c>
      <c r="D107">
        <v>8.6281999999999998E-2</v>
      </c>
      <c r="E107">
        <v>38.213000000000001</v>
      </c>
      <c r="F107">
        <v>41.197000000000003</v>
      </c>
      <c r="G107">
        <v>172.46</v>
      </c>
      <c r="H107">
        <v>55.460999999999999</v>
      </c>
      <c r="I107">
        <v>64.989999999999995</v>
      </c>
      <c r="J107">
        <v>198.2</v>
      </c>
      <c r="K107">
        <v>1.1689000000000001</v>
      </c>
      <c r="L107">
        <v>1.5673000000000001E-5</v>
      </c>
      <c r="M107">
        <v>1.5273999999999999E-2</v>
      </c>
      <c r="N107" t="s">
        <v>238</v>
      </c>
    </row>
    <row r="108" spans="1:14">
      <c r="A108">
        <v>369.3</v>
      </c>
      <c r="B108">
        <v>4.5</v>
      </c>
      <c r="C108">
        <v>13.087</v>
      </c>
      <c r="D108">
        <v>7.6411000000000007E-2</v>
      </c>
      <c r="E108">
        <v>38.186</v>
      </c>
      <c r="F108">
        <v>41.158999999999999</v>
      </c>
      <c r="G108">
        <v>171.4</v>
      </c>
      <c r="H108">
        <v>55.548999999999999</v>
      </c>
      <c r="I108">
        <v>65.245999999999995</v>
      </c>
      <c r="J108">
        <v>197.68</v>
      </c>
      <c r="K108">
        <v>1.1716</v>
      </c>
      <c r="L108">
        <v>1.5679999999999999E-5</v>
      </c>
      <c r="M108">
        <v>1.529E-2</v>
      </c>
      <c r="N108" t="s">
        <v>238</v>
      </c>
    </row>
    <row r="109" spans="1:14">
      <c r="A109">
        <v>369.3</v>
      </c>
      <c r="B109">
        <v>5</v>
      </c>
      <c r="C109">
        <v>14.596</v>
      </c>
      <c r="D109">
        <v>6.8513000000000004E-2</v>
      </c>
      <c r="E109">
        <v>38.158000000000001</v>
      </c>
      <c r="F109">
        <v>41.12</v>
      </c>
      <c r="G109">
        <v>170.45</v>
      </c>
      <c r="H109">
        <v>55.639000000000003</v>
      </c>
      <c r="I109">
        <v>65.507000000000005</v>
      </c>
      <c r="J109">
        <v>197.16</v>
      </c>
      <c r="K109">
        <v>1.1741999999999999</v>
      </c>
      <c r="L109">
        <v>1.5687000000000001E-5</v>
      </c>
      <c r="M109">
        <v>1.5306999999999999E-2</v>
      </c>
      <c r="N109" t="s">
        <v>238</v>
      </c>
    </row>
    <row r="110" spans="1:14">
      <c r="A110">
        <v>369.3</v>
      </c>
      <c r="B110">
        <v>5.5</v>
      </c>
      <c r="C110">
        <v>16.116</v>
      </c>
      <c r="D110">
        <v>6.2050000000000001E-2</v>
      </c>
      <c r="E110">
        <v>38.131</v>
      </c>
      <c r="F110">
        <v>41.082000000000001</v>
      </c>
      <c r="G110">
        <v>169.58</v>
      </c>
      <c r="H110">
        <v>55.728999999999999</v>
      </c>
      <c r="I110">
        <v>65.772999999999996</v>
      </c>
      <c r="J110">
        <v>196.64</v>
      </c>
      <c r="K110">
        <v>1.1769000000000001</v>
      </c>
      <c r="L110">
        <v>1.5695000000000001E-5</v>
      </c>
      <c r="M110">
        <v>1.5324000000000001E-2</v>
      </c>
      <c r="N110" t="s">
        <v>238</v>
      </c>
    </row>
    <row r="111" spans="1:14">
      <c r="A111">
        <v>369.3</v>
      </c>
      <c r="B111">
        <v>6</v>
      </c>
      <c r="C111">
        <v>17.648</v>
      </c>
      <c r="D111">
        <v>5.6662999999999998E-2</v>
      </c>
      <c r="E111">
        <v>38.103000000000002</v>
      </c>
      <c r="F111">
        <v>41.042999999999999</v>
      </c>
      <c r="G111">
        <v>168.79</v>
      </c>
      <c r="H111">
        <v>55.82</v>
      </c>
      <c r="I111">
        <v>66.043999999999997</v>
      </c>
      <c r="J111">
        <v>196.11</v>
      </c>
      <c r="K111">
        <v>1.1796</v>
      </c>
      <c r="L111">
        <v>1.5702999999999999E-5</v>
      </c>
      <c r="M111">
        <v>1.5341E-2</v>
      </c>
      <c r="N111" t="s">
        <v>238</v>
      </c>
    </row>
    <row r="112" spans="1:14">
      <c r="A112">
        <v>369.3</v>
      </c>
      <c r="B112">
        <v>6.5</v>
      </c>
      <c r="C112">
        <v>19.192</v>
      </c>
      <c r="D112">
        <v>5.2103999999999998E-2</v>
      </c>
      <c r="E112">
        <v>38.075000000000003</v>
      </c>
      <c r="F112">
        <v>41.003999999999998</v>
      </c>
      <c r="G112">
        <v>168.04</v>
      </c>
      <c r="H112">
        <v>55.911999999999999</v>
      </c>
      <c r="I112">
        <v>66.319000000000003</v>
      </c>
      <c r="J112">
        <v>195.58</v>
      </c>
      <c r="K112">
        <v>1.1822999999999999</v>
      </c>
      <c r="L112">
        <v>1.5710999999999999E-5</v>
      </c>
      <c r="M112">
        <v>1.5358E-2</v>
      </c>
      <c r="N112" t="s">
        <v>238</v>
      </c>
    </row>
    <row r="113" spans="1:14">
      <c r="A113">
        <v>369.3</v>
      </c>
      <c r="B113">
        <v>7</v>
      </c>
      <c r="C113">
        <v>20.748999999999999</v>
      </c>
      <c r="D113">
        <v>4.8195000000000002E-2</v>
      </c>
      <c r="E113">
        <v>38.046999999999997</v>
      </c>
      <c r="F113">
        <v>40.965000000000003</v>
      </c>
      <c r="G113">
        <v>167.35</v>
      </c>
      <c r="H113">
        <v>56.003999999999998</v>
      </c>
      <c r="I113">
        <v>66.600999999999999</v>
      </c>
      <c r="J113">
        <v>195.05</v>
      </c>
      <c r="K113">
        <v>1.1851</v>
      </c>
      <c r="L113">
        <v>1.5719999999999999E-5</v>
      </c>
      <c r="M113">
        <v>1.5376000000000001E-2</v>
      </c>
      <c r="N113" t="s">
        <v>238</v>
      </c>
    </row>
    <row r="114" spans="1:14">
      <c r="A114">
        <v>369.3</v>
      </c>
      <c r="B114">
        <v>7.5</v>
      </c>
      <c r="C114">
        <v>22.318999999999999</v>
      </c>
      <c r="D114">
        <v>4.4805999999999999E-2</v>
      </c>
      <c r="E114">
        <v>38.018999999999998</v>
      </c>
      <c r="F114">
        <v>40.924999999999997</v>
      </c>
      <c r="G114">
        <v>166.7</v>
      </c>
      <c r="H114">
        <v>56.097999999999999</v>
      </c>
      <c r="I114">
        <v>66.887</v>
      </c>
      <c r="J114">
        <v>194.51</v>
      </c>
      <c r="K114">
        <v>1.1879</v>
      </c>
      <c r="L114">
        <v>1.5729000000000001E-5</v>
      </c>
      <c r="M114">
        <v>1.5394E-2</v>
      </c>
      <c r="N114" t="s">
        <v>238</v>
      </c>
    </row>
    <row r="115" spans="1:14">
      <c r="A115">
        <v>369.3</v>
      </c>
      <c r="B115">
        <v>8</v>
      </c>
      <c r="C115">
        <v>23.901</v>
      </c>
      <c r="D115">
        <v>4.1840000000000002E-2</v>
      </c>
      <c r="E115">
        <v>37.991</v>
      </c>
      <c r="F115">
        <v>40.884999999999998</v>
      </c>
      <c r="G115">
        <v>166.08</v>
      </c>
      <c r="H115">
        <v>56.192</v>
      </c>
      <c r="I115">
        <v>67.180000000000007</v>
      </c>
      <c r="J115">
        <v>193.97</v>
      </c>
      <c r="K115">
        <v>1.1907000000000001</v>
      </c>
      <c r="L115">
        <v>1.5739E-5</v>
      </c>
      <c r="M115">
        <v>1.5413E-2</v>
      </c>
      <c r="N115" t="s">
        <v>238</v>
      </c>
    </row>
    <row r="116" spans="1:14">
      <c r="A116">
        <v>369.3</v>
      </c>
      <c r="B116">
        <v>8.5</v>
      </c>
      <c r="C116">
        <v>25.495999999999999</v>
      </c>
      <c r="D116">
        <v>3.9222E-2</v>
      </c>
      <c r="E116">
        <v>37.962000000000003</v>
      </c>
      <c r="F116">
        <v>40.844999999999999</v>
      </c>
      <c r="G116">
        <v>165.5</v>
      </c>
      <c r="H116">
        <v>56.287999999999997</v>
      </c>
      <c r="I116">
        <v>67.477999999999994</v>
      </c>
      <c r="J116">
        <v>193.42</v>
      </c>
      <c r="K116">
        <v>1.1935</v>
      </c>
      <c r="L116">
        <v>1.5749000000000001E-5</v>
      </c>
      <c r="M116">
        <v>1.5432E-2</v>
      </c>
      <c r="N116" t="s">
        <v>238</v>
      </c>
    </row>
    <row r="117" spans="1:14">
      <c r="A117">
        <v>369.3</v>
      </c>
      <c r="B117">
        <v>9</v>
      </c>
      <c r="C117">
        <v>27.105</v>
      </c>
      <c r="D117">
        <v>3.6893000000000002E-2</v>
      </c>
      <c r="E117">
        <v>37.933</v>
      </c>
      <c r="F117">
        <v>40.805</v>
      </c>
      <c r="G117">
        <v>164.95</v>
      </c>
      <c r="H117">
        <v>56.384</v>
      </c>
      <c r="I117">
        <v>67.781999999999996</v>
      </c>
      <c r="J117">
        <v>192.88</v>
      </c>
      <c r="K117">
        <v>1.1963999999999999</v>
      </c>
      <c r="L117">
        <v>1.5758999999999999E-5</v>
      </c>
      <c r="M117">
        <v>1.5452E-2</v>
      </c>
      <c r="N117" t="s">
        <v>238</v>
      </c>
    </row>
    <row r="118" spans="1:14">
      <c r="A118">
        <v>369.3</v>
      </c>
      <c r="B118">
        <v>9.5</v>
      </c>
      <c r="C118">
        <v>28.728000000000002</v>
      </c>
      <c r="D118">
        <v>3.4810000000000001E-2</v>
      </c>
      <c r="E118">
        <v>37.904000000000003</v>
      </c>
      <c r="F118">
        <v>40.764000000000003</v>
      </c>
      <c r="G118">
        <v>164.42</v>
      </c>
      <c r="H118">
        <v>56.481000000000002</v>
      </c>
      <c r="I118">
        <v>68.091999999999999</v>
      </c>
      <c r="J118">
        <v>192.33</v>
      </c>
      <c r="K118">
        <v>1.1993</v>
      </c>
      <c r="L118">
        <v>1.577E-5</v>
      </c>
      <c r="M118">
        <v>1.5472E-2</v>
      </c>
      <c r="N118" t="s">
        <v>238</v>
      </c>
    </row>
    <row r="119" spans="1:14">
      <c r="A119">
        <v>369.3</v>
      </c>
      <c r="B119">
        <v>10</v>
      </c>
      <c r="C119">
        <v>30.364000000000001</v>
      </c>
      <c r="D119">
        <v>3.2932999999999997E-2</v>
      </c>
      <c r="E119">
        <v>37.875</v>
      </c>
      <c r="F119">
        <v>40.722999999999999</v>
      </c>
      <c r="G119">
        <v>163.91</v>
      </c>
      <c r="H119">
        <v>56.58</v>
      </c>
      <c r="I119">
        <v>68.409000000000006</v>
      </c>
      <c r="J119">
        <v>191.77</v>
      </c>
      <c r="K119">
        <v>1.2021999999999999</v>
      </c>
      <c r="L119">
        <v>1.5781999999999999E-5</v>
      </c>
      <c r="M119">
        <v>1.5492000000000001E-2</v>
      </c>
      <c r="N119" t="s">
        <v>238</v>
      </c>
    </row>
    <row r="120" spans="1:14">
      <c r="A120">
        <v>406.23</v>
      </c>
      <c r="B120">
        <v>1</v>
      </c>
      <c r="C120">
        <v>2.5729000000000002</v>
      </c>
      <c r="D120">
        <v>0.38867000000000002</v>
      </c>
      <c r="E120">
        <v>40.465000000000003</v>
      </c>
      <c r="F120">
        <v>43.826000000000001</v>
      </c>
      <c r="G120">
        <v>190.62</v>
      </c>
      <c r="H120">
        <v>58.156999999999996</v>
      </c>
      <c r="I120">
        <v>66.680999999999997</v>
      </c>
      <c r="J120">
        <v>210.58</v>
      </c>
      <c r="K120">
        <v>0.88714000000000004</v>
      </c>
      <c r="L120">
        <v>1.7132000000000001E-5</v>
      </c>
      <c r="M120">
        <v>1.7846999999999998E-2</v>
      </c>
      <c r="N120" t="s">
        <v>238</v>
      </c>
    </row>
    <row r="121" spans="1:14">
      <c r="A121">
        <v>406.23</v>
      </c>
      <c r="B121">
        <v>1.5</v>
      </c>
      <c r="C121">
        <v>3.8690000000000002</v>
      </c>
      <c r="D121">
        <v>0.25846999999999998</v>
      </c>
      <c r="E121">
        <v>40.444000000000003</v>
      </c>
      <c r="F121">
        <v>43.795999999999999</v>
      </c>
      <c r="G121">
        <v>187.2</v>
      </c>
      <c r="H121">
        <v>58.21</v>
      </c>
      <c r="I121">
        <v>66.841999999999999</v>
      </c>
      <c r="J121">
        <v>210.2</v>
      </c>
      <c r="K121">
        <v>0.88837999999999995</v>
      </c>
      <c r="L121">
        <v>1.7142E-5</v>
      </c>
      <c r="M121">
        <v>1.7860000000000001E-2</v>
      </c>
      <c r="N121" t="s">
        <v>238</v>
      </c>
    </row>
    <row r="122" spans="1:14">
      <c r="A122">
        <v>406.23</v>
      </c>
      <c r="B122">
        <v>2</v>
      </c>
      <c r="C122">
        <v>5.1717000000000004</v>
      </c>
      <c r="D122">
        <v>0.19336</v>
      </c>
      <c r="E122">
        <v>40.423000000000002</v>
      </c>
      <c r="F122">
        <v>43.765999999999998</v>
      </c>
      <c r="G122">
        <v>184.75</v>
      </c>
      <c r="H122">
        <v>58.264000000000003</v>
      </c>
      <c r="I122">
        <v>67.004999999999995</v>
      </c>
      <c r="J122">
        <v>209.83</v>
      </c>
      <c r="K122">
        <v>0.88961000000000001</v>
      </c>
      <c r="L122">
        <v>1.7150999999999999E-5</v>
      </c>
      <c r="M122">
        <v>1.7873E-2</v>
      </c>
      <c r="N122" t="s">
        <v>238</v>
      </c>
    </row>
    <row r="123" spans="1:14">
      <c r="A123">
        <v>406.23</v>
      </c>
      <c r="B123">
        <v>2.5</v>
      </c>
      <c r="C123">
        <v>6.4809999999999999</v>
      </c>
      <c r="D123">
        <v>0.15429999999999999</v>
      </c>
      <c r="E123">
        <v>40.401000000000003</v>
      </c>
      <c r="F123">
        <v>43.737000000000002</v>
      </c>
      <c r="G123">
        <v>182.84</v>
      </c>
      <c r="H123">
        <v>58.319000000000003</v>
      </c>
      <c r="I123">
        <v>67.17</v>
      </c>
      <c r="J123">
        <v>209.45</v>
      </c>
      <c r="K123">
        <v>0.89085000000000003</v>
      </c>
      <c r="L123">
        <v>1.7161000000000001E-5</v>
      </c>
      <c r="M123">
        <v>1.7885999999999999E-2</v>
      </c>
      <c r="N123" t="s">
        <v>238</v>
      </c>
    </row>
    <row r="124" spans="1:14">
      <c r="A124">
        <v>406.23</v>
      </c>
      <c r="B124">
        <v>3</v>
      </c>
      <c r="C124">
        <v>7.7971000000000004</v>
      </c>
      <c r="D124">
        <v>0.12825</v>
      </c>
      <c r="E124">
        <v>40.380000000000003</v>
      </c>
      <c r="F124">
        <v>43.707000000000001</v>
      </c>
      <c r="G124">
        <v>181.27</v>
      </c>
      <c r="H124">
        <v>58.372999999999998</v>
      </c>
      <c r="I124">
        <v>67.335999999999999</v>
      </c>
      <c r="J124">
        <v>209.08</v>
      </c>
      <c r="K124">
        <v>0.8921</v>
      </c>
      <c r="L124">
        <v>1.7170999999999999E-5</v>
      </c>
      <c r="M124">
        <v>1.7899000000000002E-2</v>
      </c>
      <c r="N124" t="s">
        <v>238</v>
      </c>
    </row>
    <row r="125" spans="1:14">
      <c r="A125">
        <v>406.23</v>
      </c>
      <c r="B125">
        <v>3.5</v>
      </c>
      <c r="C125">
        <v>9.1198999999999995</v>
      </c>
      <c r="D125">
        <v>0.10965</v>
      </c>
      <c r="E125">
        <v>40.357999999999997</v>
      </c>
      <c r="F125">
        <v>43.677</v>
      </c>
      <c r="G125">
        <v>179.94</v>
      </c>
      <c r="H125">
        <v>58.427999999999997</v>
      </c>
      <c r="I125">
        <v>67.504999999999995</v>
      </c>
      <c r="J125">
        <v>208.7</v>
      </c>
      <c r="K125">
        <v>0.89334999999999998</v>
      </c>
      <c r="L125">
        <v>1.7181E-5</v>
      </c>
      <c r="M125">
        <v>1.7912999999999998E-2</v>
      </c>
      <c r="N125" t="s">
        <v>238</v>
      </c>
    </row>
    <row r="126" spans="1:14">
      <c r="A126">
        <v>406.23</v>
      </c>
      <c r="B126">
        <v>4</v>
      </c>
      <c r="C126">
        <v>10.45</v>
      </c>
      <c r="D126">
        <v>9.5696000000000003E-2</v>
      </c>
      <c r="E126">
        <v>40.335999999999999</v>
      </c>
      <c r="F126">
        <v>43.646000000000001</v>
      </c>
      <c r="G126">
        <v>178.78</v>
      </c>
      <c r="H126">
        <v>58.482999999999997</v>
      </c>
      <c r="I126">
        <v>67.676000000000002</v>
      </c>
      <c r="J126">
        <v>208.32</v>
      </c>
      <c r="K126">
        <v>0.89459999999999995</v>
      </c>
      <c r="L126">
        <v>1.7190999999999999E-5</v>
      </c>
      <c r="M126">
        <v>1.7926999999999998E-2</v>
      </c>
      <c r="N126" t="s">
        <v>238</v>
      </c>
    </row>
    <row r="127" spans="1:14">
      <c r="A127">
        <v>406.23</v>
      </c>
      <c r="B127">
        <v>4.5</v>
      </c>
      <c r="C127">
        <v>11.787000000000001</v>
      </c>
      <c r="D127">
        <v>8.4843000000000002E-2</v>
      </c>
      <c r="E127">
        <v>40.314999999999998</v>
      </c>
      <c r="F127">
        <v>43.616</v>
      </c>
      <c r="G127">
        <v>177.74</v>
      </c>
      <c r="H127">
        <v>58.537999999999997</v>
      </c>
      <c r="I127">
        <v>67.849000000000004</v>
      </c>
      <c r="J127">
        <v>207.94</v>
      </c>
      <c r="K127">
        <v>0.89585999999999999</v>
      </c>
      <c r="L127">
        <v>1.7201999999999999E-5</v>
      </c>
      <c r="M127">
        <v>1.7940999999999999E-2</v>
      </c>
      <c r="N127" t="s">
        <v>238</v>
      </c>
    </row>
    <row r="128" spans="1:14">
      <c r="A128">
        <v>406.23</v>
      </c>
      <c r="B128">
        <v>5</v>
      </c>
      <c r="C128">
        <v>13.13</v>
      </c>
      <c r="D128">
        <v>7.6159000000000004E-2</v>
      </c>
      <c r="E128">
        <v>40.292999999999999</v>
      </c>
      <c r="F128">
        <v>43.585999999999999</v>
      </c>
      <c r="G128">
        <v>176.81</v>
      </c>
      <c r="H128">
        <v>58.593000000000004</v>
      </c>
      <c r="I128">
        <v>68.022999999999996</v>
      </c>
      <c r="J128">
        <v>207.56</v>
      </c>
      <c r="K128">
        <v>0.89712000000000003</v>
      </c>
      <c r="L128">
        <v>1.7212999999999999E-5</v>
      </c>
      <c r="M128">
        <v>1.7954999999999999E-2</v>
      </c>
      <c r="N128" t="s">
        <v>238</v>
      </c>
    </row>
    <row r="129" spans="1:14">
      <c r="A129">
        <v>406.23</v>
      </c>
      <c r="B129">
        <v>5.5</v>
      </c>
      <c r="C129">
        <v>14.481</v>
      </c>
      <c r="D129">
        <v>6.9054000000000004E-2</v>
      </c>
      <c r="E129">
        <v>40.271000000000001</v>
      </c>
      <c r="F129">
        <v>43.555</v>
      </c>
      <c r="G129">
        <v>175.97</v>
      </c>
      <c r="H129">
        <v>58.649000000000001</v>
      </c>
      <c r="I129">
        <v>68.2</v>
      </c>
      <c r="J129">
        <v>207.17</v>
      </c>
      <c r="K129">
        <v>0.89837999999999996</v>
      </c>
      <c r="L129">
        <v>1.7224999999999999E-5</v>
      </c>
      <c r="M129">
        <v>1.797E-2</v>
      </c>
      <c r="N129" t="s">
        <v>238</v>
      </c>
    </row>
    <row r="130" spans="1:14">
      <c r="A130">
        <v>406.23</v>
      </c>
      <c r="B130">
        <v>6</v>
      </c>
      <c r="C130">
        <v>15.84</v>
      </c>
      <c r="D130">
        <v>6.3131999999999994E-2</v>
      </c>
      <c r="E130">
        <v>40.249000000000002</v>
      </c>
      <c r="F130">
        <v>43.524000000000001</v>
      </c>
      <c r="G130">
        <v>175.19</v>
      </c>
      <c r="H130">
        <v>58.704999999999998</v>
      </c>
      <c r="I130">
        <v>68.379000000000005</v>
      </c>
      <c r="J130">
        <v>206.79</v>
      </c>
      <c r="K130">
        <v>0.89964999999999995</v>
      </c>
      <c r="L130">
        <v>1.7235999999999999E-5</v>
      </c>
      <c r="M130">
        <v>1.7985000000000001E-2</v>
      </c>
      <c r="N130" t="s">
        <v>238</v>
      </c>
    </row>
    <row r="131" spans="1:14">
      <c r="A131">
        <v>406.23</v>
      </c>
      <c r="B131">
        <v>6.5</v>
      </c>
      <c r="C131">
        <v>17.204999999999998</v>
      </c>
      <c r="D131">
        <v>5.8120999999999999E-2</v>
      </c>
      <c r="E131">
        <v>40.226999999999997</v>
      </c>
      <c r="F131">
        <v>43.493000000000002</v>
      </c>
      <c r="G131">
        <v>174.47</v>
      </c>
      <c r="H131">
        <v>58.761000000000003</v>
      </c>
      <c r="I131">
        <v>68.561000000000007</v>
      </c>
      <c r="J131">
        <v>206.4</v>
      </c>
      <c r="K131">
        <v>0.90092000000000005</v>
      </c>
      <c r="L131">
        <v>1.7248000000000002E-5</v>
      </c>
      <c r="M131">
        <v>1.7999999999999999E-2</v>
      </c>
      <c r="N131" t="s">
        <v>238</v>
      </c>
    </row>
    <row r="132" spans="1:14">
      <c r="A132">
        <v>406.23</v>
      </c>
      <c r="B132">
        <v>7</v>
      </c>
      <c r="C132">
        <v>18.579000000000001</v>
      </c>
      <c r="D132">
        <v>5.3824999999999998E-2</v>
      </c>
      <c r="E132">
        <v>40.204999999999998</v>
      </c>
      <c r="F132">
        <v>43.462000000000003</v>
      </c>
      <c r="G132">
        <v>173.8</v>
      </c>
      <c r="H132">
        <v>58.817</v>
      </c>
      <c r="I132">
        <v>68.744</v>
      </c>
      <c r="J132">
        <v>206.01</v>
      </c>
      <c r="K132">
        <v>0.90219000000000005</v>
      </c>
      <c r="L132">
        <v>1.7261E-5</v>
      </c>
      <c r="M132">
        <v>1.8016000000000001E-2</v>
      </c>
      <c r="N132" t="s">
        <v>238</v>
      </c>
    </row>
    <row r="133" spans="1:14">
      <c r="A133">
        <v>406.23</v>
      </c>
      <c r="B133">
        <v>7.5</v>
      </c>
      <c r="C133">
        <v>19.959</v>
      </c>
      <c r="D133">
        <v>5.0102000000000001E-2</v>
      </c>
      <c r="E133">
        <v>40.182000000000002</v>
      </c>
      <c r="F133">
        <v>43.430999999999997</v>
      </c>
      <c r="G133">
        <v>173.17</v>
      </c>
      <c r="H133">
        <v>58.874000000000002</v>
      </c>
      <c r="I133">
        <v>68.930000000000007</v>
      </c>
      <c r="J133">
        <v>205.63</v>
      </c>
      <c r="K133">
        <v>0.90347</v>
      </c>
      <c r="L133">
        <v>1.7272999999999999E-5</v>
      </c>
      <c r="M133">
        <v>1.8030999999999998E-2</v>
      </c>
      <c r="N133" t="s">
        <v>238</v>
      </c>
    </row>
    <row r="134" spans="1:14">
      <c r="A134">
        <v>406.23</v>
      </c>
      <c r="B134">
        <v>8</v>
      </c>
      <c r="C134">
        <v>21.347999999999999</v>
      </c>
      <c r="D134">
        <v>4.6843999999999997E-2</v>
      </c>
      <c r="E134">
        <v>40.159999999999997</v>
      </c>
      <c r="F134">
        <v>43.4</v>
      </c>
      <c r="G134">
        <v>172.57</v>
      </c>
      <c r="H134">
        <v>58.930999999999997</v>
      </c>
      <c r="I134">
        <v>69.117999999999995</v>
      </c>
      <c r="J134">
        <v>205.24</v>
      </c>
      <c r="K134">
        <v>0.90473999999999999</v>
      </c>
      <c r="L134">
        <v>1.7286E-5</v>
      </c>
      <c r="M134">
        <v>1.8047000000000001E-2</v>
      </c>
      <c r="N134" t="s">
        <v>238</v>
      </c>
    </row>
    <row r="135" spans="1:14">
      <c r="A135">
        <v>406.23</v>
      </c>
      <c r="B135">
        <v>8.5</v>
      </c>
      <c r="C135">
        <v>22.744</v>
      </c>
      <c r="D135">
        <v>4.3968E-2</v>
      </c>
      <c r="E135">
        <v>40.137</v>
      </c>
      <c r="F135">
        <v>43.369</v>
      </c>
      <c r="G135">
        <v>172.01</v>
      </c>
      <c r="H135">
        <v>58.988</v>
      </c>
      <c r="I135">
        <v>69.308999999999997</v>
      </c>
      <c r="J135">
        <v>204.85</v>
      </c>
      <c r="K135">
        <v>0.90603</v>
      </c>
      <c r="L135">
        <v>1.73E-5</v>
      </c>
      <c r="M135">
        <v>1.8064E-2</v>
      </c>
      <c r="N135" t="s">
        <v>238</v>
      </c>
    </row>
    <row r="136" spans="1:14">
      <c r="A136">
        <v>406.23</v>
      </c>
      <c r="B136">
        <v>9</v>
      </c>
      <c r="C136">
        <v>24.148</v>
      </c>
      <c r="D136">
        <v>4.1411999999999997E-2</v>
      </c>
      <c r="E136">
        <v>40.115000000000002</v>
      </c>
      <c r="F136">
        <v>43.337000000000003</v>
      </c>
      <c r="G136">
        <v>171.48</v>
      </c>
      <c r="H136">
        <v>59.045999999999999</v>
      </c>
      <c r="I136">
        <v>69.501999999999995</v>
      </c>
      <c r="J136">
        <v>204.45</v>
      </c>
      <c r="K136">
        <v>0.90730999999999995</v>
      </c>
      <c r="L136">
        <v>1.7312999999999998E-5</v>
      </c>
      <c r="M136">
        <v>1.8079999999999999E-2</v>
      </c>
      <c r="N136" t="s">
        <v>238</v>
      </c>
    </row>
    <row r="137" spans="1:14">
      <c r="A137">
        <v>406.23</v>
      </c>
      <c r="B137">
        <v>9.5</v>
      </c>
      <c r="C137">
        <v>25.56</v>
      </c>
      <c r="D137">
        <v>3.9123999999999999E-2</v>
      </c>
      <c r="E137">
        <v>40.091999999999999</v>
      </c>
      <c r="F137">
        <v>43.305999999999997</v>
      </c>
      <c r="G137">
        <v>170.98</v>
      </c>
      <c r="H137">
        <v>59.103999999999999</v>
      </c>
      <c r="I137">
        <v>69.697000000000003</v>
      </c>
      <c r="J137">
        <v>204.06</v>
      </c>
      <c r="K137">
        <v>0.90859999999999996</v>
      </c>
      <c r="L137">
        <v>1.7326999999999999E-5</v>
      </c>
      <c r="M137">
        <v>1.8096999999999999E-2</v>
      </c>
      <c r="N137" t="s">
        <v>238</v>
      </c>
    </row>
    <row r="138" spans="1:14">
      <c r="A138">
        <v>406.23</v>
      </c>
      <c r="B138">
        <v>10</v>
      </c>
      <c r="C138">
        <v>26.98</v>
      </c>
      <c r="D138">
        <v>3.7065000000000001E-2</v>
      </c>
      <c r="E138">
        <v>40.069000000000003</v>
      </c>
      <c r="F138">
        <v>43.274000000000001</v>
      </c>
      <c r="G138">
        <v>170.49</v>
      </c>
      <c r="H138">
        <v>59.161999999999999</v>
      </c>
      <c r="I138">
        <v>69.896000000000001</v>
      </c>
      <c r="J138">
        <v>203.66</v>
      </c>
      <c r="K138">
        <v>0.90988999999999998</v>
      </c>
      <c r="L138">
        <v>1.7342000000000001E-5</v>
      </c>
      <c r="M138">
        <v>1.8114000000000002E-2</v>
      </c>
      <c r="N138" t="s">
        <v>238</v>
      </c>
    </row>
    <row r="139" spans="1:14">
      <c r="A139">
        <v>443.15</v>
      </c>
      <c r="B139">
        <v>1</v>
      </c>
      <c r="C139">
        <v>2.3553000000000002</v>
      </c>
      <c r="D139">
        <v>0.42457</v>
      </c>
      <c r="E139">
        <v>42.671999999999997</v>
      </c>
      <c r="F139">
        <v>46.343000000000004</v>
      </c>
      <c r="G139">
        <v>196.55</v>
      </c>
      <c r="H139">
        <v>61.143999999999998</v>
      </c>
      <c r="I139">
        <v>69.62</v>
      </c>
      <c r="J139">
        <v>219.47</v>
      </c>
      <c r="K139">
        <v>0.70399999999999996</v>
      </c>
      <c r="L139">
        <v>1.8575000000000001E-5</v>
      </c>
      <c r="M139">
        <v>2.0664999999999999E-2</v>
      </c>
      <c r="N139" t="s">
        <v>238</v>
      </c>
    </row>
    <row r="140" spans="1:14">
      <c r="A140">
        <v>443.15</v>
      </c>
      <c r="B140">
        <v>1.5</v>
      </c>
      <c r="C140">
        <v>3.5394000000000001</v>
      </c>
      <c r="D140">
        <v>0.28253</v>
      </c>
      <c r="E140">
        <v>42.654000000000003</v>
      </c>
      <c r="F140">
        <v>46.319000000000003</v>
      </c>
      <c r="G140">
        <v>193.14</v>
      </c>
      <c r="H140">
        <v>61.18</v>
      </c>
      <c r="I140">
        <v>69.738</v>
      </c>
      <c r="J140">
        <v>219.19</v>
      </c>
      <c r="K140">
        <v>0.70462000000000002</v>
      </c>
      <c r="L140">
        <v>1.8587999999999999E-5</v>
      </c>
      <c r="M140">
        <v>2.0676E-2</v>
      </c>
      <c r="N140" t="s">
        <v>238</v>
      </c>
    </row>
    <row r="141" spans="1:14">
      <c r="A141">
        <v>443.15</v>
      </c>
      <c r="B141">
        <v>2</v>
      </c>
      <c r="C141">
        <v>4.7279</v>
      </c>
      <c r="D141">
        <v>0.21151</v>
      </c>
      <c r="E141">
        <v>42.636000000000003</v>
      </c>
      <c r="F141">
        <v>46.293999999999997</v>
      </c>
      <c r="G141">
        <v>190.7</v>
      </c>
      <c r="H141">
        <v>61.216000000000001</v>
      </c>
      <c r="I141">
        <v>69.856999999999999</v>
      </c>
      <c r="J141">
        <v>218.91</v>
      </c>
      <c r="K141">
        <v>0.70523999999999998</v>
      </c>
      <c r="L141">
        <v>1.8600000000000001E-5</v>
      </c>
      <c r="M141">
        <v>2.0688000000000002E-2</v>
      </c>
      <c r="N141" t="s">
        <v>238</v>
      </c>
    </row>
    <row r="142" spans="1:14">
      <c r="A142">
        <v>443.15</v>
      </c>
      <c r="B142">
        <v>2.5</v>
      </c>
      <c r="C142">
        <v>5.9207999999999998</v>
      </c>
      <c r="D142">
        <v>0.16889999999999999</v>
      </c>
      <c r="E142">
        <v>42.618000000000002</v>
      </c>
      <c r="F142">
        <v>46.268999999999998</v>
      </c>
      <c r="G142">
        <v>188.81</v>
      </c>
      <c r="H142">
        <v>61.252000000000002</v>
      </c>
      <c r="I142">
        <v>69.977000000000004</v>
      </c>
      <c r="J142">
        <v>218.63</v>
      </c>
      <c r="K142">
        <v>0.70584999999999998</v>
      </c>
      <c r="L142">
        <v>1.8612999999999999E-5</v>
      </c>
      <c r="M142">
        <v>2.07E-2</v>
      </c>
      <c r="N142" t="s">
        <v>238</v>
      </c>
    </row>
    <row r="143" spans="1:14">
      <c r="A143">
        <v>443.15</v>
      </c>
      <c r="B143">
        <v>3</v>
      </c>
      <c r="C143">
        <v>7.1181000000000001</v>
      </c>
      <c r="D143">
        <v>0.14049</v>
      </c>
      <c r="E143">
        <v>42.6</v>
      </c>
      <c r="F143">
        <v>46.244999999999997</v>
      </c>
      <c r="G143">
        <v>187.25</v>
      </c>
      <c r="H143">
        <v>61.289000000000001</v>
      </c>
      <c r="I143">
        <v>70.097999999999999</v>
      </c>
      <c r="J143">
        <v>218.34</v>
      </c>
      <c r="K143">
        <v>0.70647000000000004</v>
      </c>
      <c r="L143">
        <v>1.8626000000000001E-5</v>
      </c>
      <c r="M143">
        <v>2.0712000000000001E-2</v>
      </c>
      <c r="N143" t="s">
        <v>238</v>
      </c>
    </row>
    <row r="144" spans="1:14">
      <c r="A144">
        <v>443.15</v>
      </c>
      <c r="B144">
        <v>3.5</v>
      </c>
      <c r="C144">
        <v>8.3199000000000005</v>
      </c>
      <c r="D144">
        <v>0.12019000000000001</v>
      </c>
      <c r="E144">
        <v>42.582000000000001</v>
      </c>
      <c r="F144">
        <v>46.22</v>
      </c>
      <c r="G144">
        <v>185.93</v>
      </c>
      <c r="H144">
        <v>61.325000000000003</v>
      </c>
      <c r="I144">
        <v>70.221000000000004</v>
      </c>
      <c r="J144">
        <v>218.06</v>
      </c>
      <c r="K144">
        <v>0.70708000000000004</v>
      </c>
      <c r="L144">
        <v>1.8638999999999999E-5</v>
      </c>
      <c r="M144">
        <v>2.0723999999999999E-2</v>
      </c>
      <c r="N144" t="s">
        <v>238</v>
      </c>
    </row>
    <row r="145" spans="1:14">
      <c r="A145">
        <v>443.15</v>
      </c>
      <c r="B145">
        <v>4</v>
      </c>
      <c r="C145">
        <v>9.5261999999999993</v>
      </c>
      <c r="D145">
        <v>0.10496999999999999</v>
      </c>
      <c r="E145">
        <v>42.564</v>
      </c>
      <c r="F145">
        <v>46.195</v>
      </c>
      <c r="G145">
        <v>184.78</v>
      </c>
      <c r="H145">
        <v>61.362000000000002</v>
      </c>
      <c r="I145">
        <v>70.343999999999994</v>
      </c>
      <c r="J145">
        <v>217.78</v>
      </c>
      <c r="K145">
        <v>0.70769000000000004</v>
      </c>
      <c r="L145">
        <v>1.8652999999999999E-5</v>
      </c>
      <c r="M145">
        <v>2.0736999999999998E-2</v>
      </c>
      <c r="N145" t="s">
        <v>238</v>
      </c>
    </row>
    <row r="146" spans="1:14">
      <c r="A146">
        <v>443.15</v>
      </c>
      <c r="B146">
        <v>4.5</v>
      </c>
      <c r="C146">
        <v>10.737</v>
      </c>
      <c r="D146">
        <v>9.3135999999999997E-2</v>
      </c>
      <c r="E146">
        <v>42.545999999999999</v>
      </c>
      <c r="F146">
        <v>46.17</v>
      </c>
      <c r="G146">
        <v>183.76</v>
      </c>
      <c r="H146">
        <v>61.398000000000003</v>
      </c>
      <c r="I146">
        <v>70.468000000000004</v>
      </c>
      <c r="J146">
        <v>217.49</v>
      </c>
      <c r="K146">
        <v>0.70830000000000004</v>
      </c>
      <c r="L146">
        <v>1.8666000000000001E-5</v>
      </c>
      <c r="M146">
        <v>2.0749E-2</v>
      </c>
      <c r="N146" t="s">
        <v>238</v>
      </c>
    </row>
    <row r="147" spans="1:14">
      <c r="A147">
        <v>443.15</v>
      </c>
      <c r="B147">
        <v>5</v>
      </c>
      <c r="C147">
        <v>11.952</v>
      </c>
      <c r="D147">
        <v>8.3665000000000003E-2</v>
      </c>
      <c r="E147">
        <v>42.527999999999999</v>
      </c>
      <c r="F147">
        <v>46.145000000000003</v>
      </c>
      <c r="G147">
        <v>182.84</v>
      </c>
      <c r="H147">
        <v>61.435000000000002</v>
      </c>
      <c r="I147">
        <v>70.593000000000004</v>
      </c>
      <c r="J147">
        <v>217.21</v>
      </c>
      <c r="K147">
        <v>0.70889999999999997</v>
      </c>
      <c r="L147">
        <v>1.8680000000000001E-5</v>
      </c>
      <c r="M147">
        <v>2.0761999999999999E-2</v>
      </c>
      <c r="N147" t="s">
        <v>238</v>
      </c>
    </row>
    <row r="148" spans="1:14">
      <c r="A148">
        <v>443.15</v>
      </c>
      <c r="B148">
        <v>5.5</v>
      </c>
      <c r="C148">
        <v>13.173</v>
      </c>
      <c r="D148">
        <v>7.5915999999999997E-2</v>
      </c>
      <c r="E148">
        <v>42.51</v>
      </c>
      <c r="F148">
        <v>46.12</v>
      </c>
      <c r="G148">
        <v>182.01</v>
      </c>
      <c r="H148">
        <v>61.472000000000001</v>
      </c>
      <c r="I148">
        <v>70.718999999999994</v>
      </c>
      <c r="J148">
        <v>216.92</v>
      </c>
      <c r="K148">
        <v>0.70950999999999997</v>
      </c>
      <c r="L148">
        <v>1.8695E-5</v>
      </c>
      <c r="M148">
        <v>2.0774999999999998E-2</v>
      </c>
      <c r="N148" t="s">
        <v>238</v>
      </c>
    </row>
    <row r="149" spans="1:14">
      <c r="A149">
        <v>443.15</v>
      </c>
      <c r="B149">
        <v>6</v>
      </c>
      <c r="C149">
        <v>14.397</v>
      </c>
      <c r="D149">
        <v>6.9458000000000006E-2</v>
      </c>
      <c r="E149">
        <v>42.491</v>
      </c>
      <c r="F149">
        <v>46.094999999999999</v>
      </c>
      <c r="G149">
        <v>181.24</v>
      </c>
      <c r="H149">
        <v>61.508000000000003</v>
      </c>
      <c r="I149">
        <v>70.846999999999994</v>
      </c>
      <c r="J149">
        <v>216.64</v>
      </c>
      <c r="K149">
        <v>0.71011000000000002</v>
      </c>
      <c r="L149">
        <v>1.8709E-5</v>
      </c>
      <c r="M149">
        <v>2.0788000000000001E-2</v>
      </c>
      <c r="N149" t="s">
        <v>238</v>
      </c>
    </row>
    <row r="150" spans="1:14">
      <c r="A150">
        <v>443.15</v>
      </c>
      <c r="B150">
        <v>6.5</v>
      </c>
      <c r="C150">
        <v>15.627000000000001</v>
      </c>
      <c r="D150">
        <v>6.3992999999999994E-2</v>
      </c>
      <c r="E150">
        <v>42.472999999999999</v>
      </c>
      <c r="F150">
        <v>46.07</v>
      </c>
      <c r="G150">
        <v>180.54</v>
      </c>
      <c r="H150">
        <v>61.545000000000002</v>
      </c>
      <c r="I150">
        <v>70.974999999999994</v>
      </c>
      <c r="J150">
        <v>216.35</v>
      </c>
      <c r="K150">
        <v>0.71070999999999995</v>
      </c>
      <c r="L150">
        <v>1.8723999999999999E-5</v>
      </c>
      <c r="M150">
        <v>2.0802000000000001E-2</v>
      </c>
      <c r="N150" t="s">
        <v>238</v>
      </c>
    </row>
    <row r="151" spans="1:14">
      <c r="A151">
        <v>443.15</v>
      </c>
      <c r="B151">
        <v>7</v>
      </c>
      <c r="C151">
        <v>16.861000000000001</v>
      </c>
      <c r="D151">
        <v>5.9309000000000001E-2</v>
      </c>
      <c r="E151">
        <v>42.454999999999998</v>
      </c>
      <c r="F151">
        <v>46.043999999999997</v>
      </c>
      <c r="G151">
        <v>179.88</v>
      </c>
      <c r="H151">
        <v>61.582000000000001</v>
      </c>
      <c r="I151">
        <v>71.105000000000004</v>
      </c>
      <c r="J151">
        <v>216.07</v>
      </c>
      <c r="K151">
        <v>0.71131</v>
      </c>
      <c r="L151">
        <v>1.8737999999999999E-5</v>
      </c>
      <c r="M151">
        <v>2.0816000000000001E-2</v>
      </c>
      <c r="N151" t="s">
        <v>238</v>
      </c>
    </row>
    <row r="152" spans="1:14">
      <c r="A152">
        <v>443.15</v>
      </c>
      <c r="B152">
        <v>7.5</v>
      </c>
      <c r="C152">
        <v>18.100000000000001</v>
      </c>
      <c r="D152">
        <v>5.5248999999999999E-2</v>
      </c>
      <c r="E152">
        <v>42.436</v>
      </c>
      <c r="F152">
        <v>46.018999999999998</v>
      </c>
      <c r="G152">
        <v>179.26</v>
      </c>
      <c r="H152">
        <v>61.619</v>
      </c>
      <c r="I152">
        <v>71.234999999999999</v>
      </c>
      <c r="J152">
        <v>215.78</v>
      </c>
      <c r="K152">
        <v>0.71191000000000004</v>
      </c>
      <c r="L152">
        <v>1.8753000000000002E-5</v>
      </c>
      <c r="M152">
        <v>2.0830000000000001E-2</v>
      </c>
      <c r="N152" t="s">
        <v>238</v>
      </c>
    </row>
    <row r="153" spans="1:14">
      <c r="A153">
        <v>443.15</v>
      </c>
      <c r="B153">
        <v>8</v>
      </c>
      <c r="C153">
        <v>19.344000000000001</v>
      </c>
      <c r="D153">
        <v>5.1695999999999999E-2</v>
      </c>
      <c r="E153">
        <v>42.417999999999999</v>
      </c>
      <c r="F153">
        <v>45.994</v>
      </c>
      <c r="G153">
        <v>178.68</v>
      </c>
      <c r="H153">
        <v>61.656999999999996</v>
      </c>
      <c r="I153">
        <v>71.367000000000004</v>
      </c>
      <c r="J153">
        <v>215.49</v>
      </c>
      <c r="K153">
        <v>0.71250000000000002</v>
      </c>
      <c r="L153">
        <v>1.8768999999999999E-5</v>
      </c>
      <c r="M153">
        <v>2.0844000000000001E-2</v>
      </c>
      <c r="N153" t="s">
        <v>238</v>
      </c>
    </row>
    <row r="154" spans="1:14">
      <c r="A154">
        <v>443.15</v>
      </c>
      <c r="B154">
        <v>8.5</v>
      </c>
      <c r="C154">
        <v>20.593</v>
      </c>
      <c r="D154">
        <v>4.8561E-2</v>
      </c>
      <c r="E154">
        <v>42.399000000000001</v>
      </c>
      <c r="F154">
        <v>45.968000000000004</v>
      </c>
      <c r="G154">
        <v>178.14</v>
      </c>
      <c r="H154">
        <v>61.694000000000003</v>
      </c>
      <c r="I154">
        <v>71.5</v>
      </c>
      <c r="J154">
        <v>215.21</v>
      </c>
      <c r="K154">
        <v>0.71309999999999996</v>
      </c>
      <c r="L154">
        <v>1.8783999999999998E-5</v>
      </c>
      <c r="M154">
        <v>2.0858000000000002E-2</v>
      </c>
      <c r="N154" t="s">
        <v>238</v>
      </c>
    </row>
    <row r="155" spans="1:14">
      <c r="A155">
        <v>443.15</v>
      </c>
      <c r="B155">
        <v>9</v>
      </c>
      <c r="C155">
        <v>21.846</v>
      </c>
      <c r="D155">
        <v>4.5775000000000003E-2</v>
      </c>
      <c r="E155">
        <v>42.381</v>
      </c>
      <c r="F155">
        <v>45.942999999999998</v>
      </c>
      <c r="G155">
        <v>177.62</v>
      </c>
      <c r="H155">
        <v>61.731000000000002</v>
      </c>
      <c r="I155">
        <v>71.634</v>
      </c>
      <c r="J155">
        <v>214.92</v>
      </c>
      <c r="K155">
        <v>0.71369000000000005</v>
      </c>
      <c r="L155">
        <v>1.88E-5</v>
      </c>
      <c r="M155">
        <v>2.0872999999999999E-2</v>
      </c>
      <c r="N155" t="s">
        <v>238</v>
      </c>
    </row>
    <row r="156" spans="1:14">
      <c r="A156">
        <v>443.15</v>
      </c>
      <c r="B156">
        <v>9.5</v>
      </c>
      <c r="C156">
        <v>23.105</v>
      </c>
      <c r="D156">
        <v>4.3281E-2</v>
      </c>
      <c r="E156">
        <v>42.362000000000002</v>
      </c>
      <c r="F156">
        <v>45.917000000000002</v>
      </c>
      <c r="G156">
        <v>177.13</v>
      </c>
      <c r="H156">
        <v>61.768000000000001</v>
      </c>
      <c r="I156">
        <v>71.769000000000005</v>
      </c>
      <c r="J156">
        <v>214.63</v>
      </c>
      <c r="K156">
        <v>0.71426999999999996</v>
      </c>
      <c r="L156">
        <v>1.8816000000000001E-5</v>
      </c>
      <c r="M156">
        <v>2.0886999999999999E-2</v>
      </c>
      <c r="N156" t="s">
        <v>238</v>
      </c>
    </row>
    <row r="157" spans="1:14">
      <c r="A157">
        <v>443.15</v>
      </c>
      <c r="B157">
        <v>10</v>
      </c>
      <c r="C157">
        <v>24.367999999999999</v>
      </c>
      <c r="D157">
        <v>4.1036999999999997E-2</v>
      </c>
      <c r="E157">
        <v>42.343000000000004</v>
      </c>
      <c r="F157">
        <v>45.892000000000003</v>
      </c>
      <c r="G157">
        <v>176.66</v>
      </c>
      <c r="H157">
        <v>61.805999999999997</v>
      </c>
      <c r="I157">
        <v>71.905000000000001</v>
      </c>
      <c r="J157">
        <v>214.34</v>
      </c>
      <c r="K157">
        <v>0.71486000000000005</v>
      </c>
      <c r="L157">
        <v>1.8833000000000001E-5</v>
      </c>
      <c r="M157">
        <v>2.0902E-2</v>
      </c>
      <c r="N157" t="s">
        <v>238</v>
      </c>
    </row>
    <row r="158" spans="1:14">
      <c r="A158">
        <v>480.08</v>
      </c>
      <c r="B158">
        <v>1</v>
      </c>
      <c r="C158">
        <v>2.1720999999999999</v>
      </c>
      <c r="D158">
        <v>0.46039000000000002</v>
      </c>
      <c r="E158">
        <v>44.984000000000002</v>
      </c>
      <c r="F158">
        <v>48.965000000000003</v>
      </c>
      <c r="G158">
        <v>202.23</v>
      </c>
      <c r="H158">
        <v>63.893999999999998</v>
      </c>
      <c r="I158">
        <v>72.337000000000003</v>
      </c>
      <c r="J158">
        <v>228</v>
      </c>
      <c r="K158">
        <v>0.57238999999999995</v>
      </c>
      <c r="L158">
        <v>1.9970999999999999E-5</v>
      </c>
      <c r="M158">
        <v>2.3619000000000001E-2</v>
      </c>
      <c r="N158" t="s">
        <v>238</v>
      </c>
    </row>
    <row r="159" spans="1:14">
      <c r="A159">
        <v>480.08</v>
      </c>
      <c r="B159">
        <v>1.5</v>
      </c>
      <c r="C159">
        <v>3.2625000000000002</v>
      </c>
      <c r="D159">
        <v>0.30651</v>
      </c>
      <c r="E159">
        <v>44.969000000000001</v>
      </c>
      <c r="F159">
        <v>48.944000000000003</v>
      </c>
      <c r="G159">
        <v>198.83</v>
      </c>
      <c r="H159">
        <v>63.92</v>
      </c>
      <c r="I159">
        <v>72.427000000000007</v>
      </c>
      <c r="J159">
        <v>227.78</v>
      </c>
      <c r="K159">
        <v>0.57267999999999997</v>
      </c>
      <c r="L159">
        <v>1.9986000000000001E-5</v>
      </c>
      <c r="M159">
        <v>2.3629000000000001E-2</v>
      </c>
      <c r="N159" t="s">
        <v>238</v>
      </c>
    </row>
    <row r="160" spans="1:14">
      <c r="A160">
        <v>480.08</v>
      </c>
      <c r="B160">
        <v>2</v>
      </c>
      <c r="C160">
        <v>4.3559000000000001</v>
      </c>
      <c r="D160">
        <v>0.22957</v>
      </c>
      <c r="E160">
        <v>44.953000000000003</v>
      </c>
      <c r="F160">
        <v>48.923999999999999</v>
      </c>
      <c r="G160">
        <v>196.4</v>
      </c>
      <c r="H160">
        <v>63.945</v>
      </c>
      <c r="I160">
        <v>72.518000000000001</v>
      </c>
      <c r="J160">
        <v>227.57</v>
      </c>
      <c r="K160">
        <v>0.57298000000000004</v>
      </c>
      <c r="L160">
        <v>2.0001E-5</v>
      </c>
      <c r="M160">
        <v>2.3640000000000001E-2</v>
      </c>
      <c r="N160" t="s">
        <v>238</v>
      </c>
    </row>
    <row r="161" spans="1:14">
      <c r="A161">
        <v>480.08</v>
      </c>
      <c r="B161">
        <v>2.5</v>
      </c>
      <c r="C161">
        <v>5.4523000000000001</v>
      </c>
      <c r="D161">
        <v>0.18340999999999999</v>
      </c>
      <c r="E161">
        <v>44.938000000000002</v>
      </c>
      <c r="F161">
        <v>48.902999999999999</v>
      </c>
      <c r="G161">
        <v>194.52</v>
      </c>
      <c r="H161">
        <v>63.970999999999997</v>
      </c>
      <c r="I161">
        <v>72.61</v>
      </c>
      <c r="J161">
        <v>227.36</v>
      </c>
      <c r="K161">
        <v>0.57326999999999995</v>
      </c>
      <c r="L161">
        <v>2.0015999999999999E-5</v>
      </c>
      <c r="M161">
        <v>2.3650999999999998E-2</v>
      </c>
      <c r="N161" t="s">
        <v>238</v>
      </c>
    </row>
    <row r="162" spans="1:14">
      <c r="A162">
        <v>480.08</v>
      </c>
      <c r="B162">
        <v>3</v>
      </c>
      <c r="C162">
        <v>6.5515999999999996</v>
      </c>
      <c r="D162">
        <v>0.15262999999999999</v>
      </c>
      <c r="E162">
        <v>44.923000000000002</v>
      </c>
      <c r="F162">
        <v>48.881999999999998</v>
      </c>
      <c r="G162">
        <v>192.97</v>
      </c>
      <c r="H162">
        <v>63.996000000000002</v>
      </c>
      <c r="I162">
        <v>72.701999999999998</v>
      </c>
      <c r="J162">
        <v>227.15</v>
      </c>
      <c r="K162">
        <v>0.57355999999999996</v>
      </c>
      <c r="L162">
        <v>2.0032000000000001E-5</v>
      </c>
      <c r="M162">
        <v>2.3661999999999999E-2</v>
      </c>
      <c r="N162" t="s">
        <v>238</v>
      </c>
    </row>
    <row r="163" spans="1:14">
      <c r="A163">
        <v>480.08</v>
      </c>
      <c r="B163">
        <v>3.5</v>
      </c>
      <c r="C163">
        <v>7.6539999999999999</v>
      </c>
      <c r="D163">
        <v>0.13064999999999999</v>
      </c>
      <c r="E163">
        <v>44.906999999999996</v>
      </c>
      <c r="F163">
        <v>48.860999999999997</v>
      </c>
      <c r="G163">
        <v>191.65</v>
      </c>
      <c r="H163">
        <v>64.022000000000006</v>
      </c>
      <c r="I163">
        <v>72.793999999999997</v>
      </c>
      <c r="J163">
        <v>226.94</v>
      </c>
      <c r="K163">
        <v>0.57384000000000002</v>
      </c>
      <c r="L163">
        <v>2.0047E-5</v>
      </c>
      <c r="M163">
        <v>2.3673E-2</v>
      </c>
      <c r="N163" t="s">
        <v>238</v>
      </c>
    </row>
    <row r="164" spans="1:14">
      <c r="A164">
        <v>480.08</v>
      </c>
      <c r="B164">
        <v>4</v>
      </c>
      <c r="C164">
        <v>8.7593999999999994</v>
      </c>
      <c r="D164">
        <v>0.11416</v>
      </c>
      <c r="E164">
        <v>44.892000000000003</v>
      </c>
      <c r="F164">
        <v>48.84</v>
      </c>
      <c r="G164">
        <v>190.51</v>
      </c>
      <c r="H164">
        <v>64.046999999999997</v>
      </c>
      <c r="I164">
        <v>72.887</v>
      </c>
      <c r="J164">
        <v>226.73</v>
      </c>
      <c r="K164">
        <v>0.57413000000000003</v>
      </c>
      <c r="L164">
        <v>2.0063000000000001E-5</v>
      </c>
      <c r="M164">
        <v>2.3684E-2</v>
      </c>
      <c r="N164" t="s">
        <v>238</v>
      </c>
    </row>
    <row r="165" spans="1:14">
      <c r="A165">
        <v>480.08</v>
      </c>
      <c r="B165">
        <v>4.5</v>
      </c>
      <c r="C165">
        <v>9.8679000000000006</v>
      </c>
      <c r="D165">
        <v>0.10134</v>
      </c>
      <c r="E165">
        <v>44.875999999999998</v>
      </c>
      <c r="F165">
        <v>48.819000000000003</v>
      </c>
      <c r="G165">
        <v>189.5</v>
      </c>
      <c r="H165">
        <v>64.072999999999993</v>
      </c>
      <c r="I165">
        <v>72.980999999999995</v>
      </c>
      <c r="J165">
        <v>226.51</v>
      </c>
      <c r="K165">
        <v>0.57440999999999998</v>
      </c>
      <c r="L165">
        <v>2.0078999999999999E-5</v>
      </c>
      <c r="M165">
        <v>2.3695999999999998E-2</v>
      </c>
      <c r="N165" t="s">
        <v>238</v>
      </c>
    </row>
    <row r="166" spans="1:14">
      <c r="A166">
        <v>480.08</v>
      </c>
      <c r="B166">
        <v>5</v>
      </c>
      <c r="C166">
        <v>10.978999999999999</v>
      </c>
      <c r="D166">
        <v>9.1079999999999994E-2</v>
      </c>
      <c r="E166">
        <v>44.860999999999997</v>
      </c>
      <c r="F166">
        <v>48.798000000000002</v>
      </c>
      <c r="G166">
        <v>188.59</v>
      </c>
      <c r="H166">
        <v>64.097999999999999</v>
      </c>
      <c r="I166">
        <v>73.075000000000003</v>
      </c>
      <c r="J166">
        <v>226.3</v>
      </c>
      <c r="K166">
        <v>0.57469000000000003</v>
      </c>
      <c r="L166">
        <v>2.0095E-5</v>
      </c>
      <c r="M166">
        <v>2.3708E-2</v>
      </c>
      <c r="N166" t="s">
        <v>238</v>
      </c>
    </row>
    <row r="167" spans="1:14">
      <c r="A167">
        <v>480.08</v>
      </c>
      <c r="B167">
        <v>5.5</v>
      </c>
      <c r="C167">
        <v>12.093999999999999</v>
      </c>
      <c r="D167">
        <v>8.2685999999999996E-2</v>
      </c>
      <c r="E167">
        <v>44.844999999999999</v>
      </c>
      <c r="F167">
        <v>48.777000000000001</v>
      </c>
      <c r="G167">
        <v>187.77</v>
      </c>
      <c r="H167">
        <v>64.123999999999995</v>
      </c>
      <c r="I167">
        <v>73.17</v>
      </c>
      <c r="J167">
        <v>226.09</v>
      </c>
      <c r="K167">
        <v>0.57496000000000003</v>
      </c>
      <c r="L167">
        <v>2.0111000000000001E-5</v>
      </c>
      <c r="M167">
        <v>2.3720000000000001E-2</v>
      </c>
      <c r="N167" t="s">
        <v>238</v>
      </c>
    </row>
    <row r="168" spans="1:14">
      <c r="A168">
        <v>480.08</v>
      </c>
      <c r="B168">
        <v>6</v>
      </c>
      <c r="C168">
        <v>13.212</v>
      </c>
      <c r="D168">
        <v>7.5690999999999994E-2</v>
      </c>
      <c r="E168">
        <v>44.829000000000001</v>
      </c>
      <c r="F168">
        <v>48.756</v>
      </c>
      <c r="G168">
        <v>187.01</v>
      </c>
      <c r="H168">
        <v>64.150000000000006</v>
      </c>
      <c r="I168">
        <v>73.265000000000001</v>
      </c>
      <c r="J168">
        <v>225.88</v>
      </c>
      <c r="K168">
        <v>0.57523000000000002</v>
      </c>
      <c r="L168">
        <v>2.0126999999999999E-5</v>
      </c>
      <c r="M168">
        <v>2.3732E-2</v>
      </c>
      <c r="N168" t="s">
        <v>238</v>
      </c>
    </row>
    <row r="169" spans="1:14">
      <c r="A169">
        <v>480.08</v>
      </c>
      <c r="B169">
        <v>6.5</v>
      </c>
      <c r="C169">
        <v>14.333</v>
      </c>
      <c r="D169">
        <v>6.9771E-2</v>
      </c>
      <c r="E169">
        <v>44.814</v>
      </c>
      <c r="F169">
        <v>48.734999999999999</v>
      </c>
      <c r="G169">
        <v>186.31</v>
      </c>
      <c r="H169">
        <v>64.174999999999997</v>
      </c>
      <c r="I169">
        <v>73.361000000000004</v>
      </c>
      <c r="J169">
        <v>225.66</v>
      </c>
      <c r="K169">
        <v>0.57550000000000001</v>
      </c>
      <c r="L169">
        <v>2.0143999999999999E-5</v>
      </c>
      <c r="M169">
        <v>2.3744000000000001E-2</v>
      </c>
      <c r="N169" t="s">
        <v>238</v>
      </c>
    </row>
    <row r="170" spans="1:14">
      <c r="A170">
        <v>480.08</v>
      </c>
      <c r="B170">
        <v>7</v>
      </c>
      <c r="C170">
        <v>15.456</v>
      </c>
      <c r="D170">
        <v>6.4698000000000006E-2</v>
      </c>
      <c r="E170">
        <v>44.798000000000002</v>
      </c>
      <c r="F170">
        <v>48.713999999999999</v>
      </c>
      <c r="G170">
        <v>185.66</v>
      </c>
      <c r="H170">
        <v>64.200999999999993</v>
      </c>
      <c r="I170">
        <v>73.457999999999998</v>
      </c>
      <c r="J170">
        <v>225.45</v>
      </c>
      <c r="K170">
        <v>0.57577</v>
      </c>
      <c r="L170">
        <v>2.016E-5</v>
      </c>
      <c r="M170">
        <v>2.3755999999999999E-2</v>
      </c>
      <c r="N170" t="s">
        <v>238</v>
      </c>
    </row>
    <row r="171" spans="1:14">
      <c r="A171">
        <v>480.08</v>
      </c>
      <c r="B171">
        <v>7.5</v>
      </c>
      <c r="C171">
        <v>16.584</v>
      </c>
      <c r="D171">
        <v>6.0301E-2</v>
      </c>
      <c r="E171">
        <v>44.781999999999996</v>
      </c>
      <c r="F171">
        <v>48.692999999999998</v>
      </c>
      <c r="G171">
        <v>185.06</v>
      </c>
      <c r="H171">
        <v>64.227000000000004</v>
      </c>
      <c r="I171">
        <v>73.555000000000007</v>
      </c>
      <c r="J171">
        <v>225.24</v>
      </c>
      <c r="K171">
        <v>0.57603000000000004</v>
      </c>
      <c r="L171">
        <v>2.0177E-5</v>
      </c>
      <c r="M171">
        <v>2.3768000000000001E-2</v>
      </c>
      <c r="N171" t="s">
        <v>238</v>
      </c>
    </row>
    <row r="172" spans="1:14">
      <c r="A172">
        <v>480.08</v>
      </c>
      <c r="B172">
        <v>8</v>
      </c>
      <c r="C172">
        <v>17.713999999999999</v>
      </c>
      <c r="D172">
        <v>5.6453000000000003E-2</v>
      </c>
      <c r="E172">
        <v>44.767000000000003</v>
      </c>
      <c r="F172">
        <v>48.671999999999997</v>
      </c>
      <c r="G172">
        <v>184.49</v>
      </c>
      <c r="H172">
        <v>64.251999999999995</v>
      </c>
      <c r="I172">
        <v>73.652000000000001</v>
      </c>
      <c r="J172">
        <v>225.03</v>
      </c>
      <c r="K172">
        <v>0.57628999999999997</v>
      </c>
      <c r="L172">
        <v>2.0194E-5</v>
      </c>
      <c r="M172">
        <v>2.3781E-2</v>
      </c>
      <c r="N172" t="s">
        <v>238</v>
      </c>
    </row>
    <row r="173" spans="1:14">
      <c r="A173">
        <v>480.08</v>
      </c>
      <c r="B173">
        <v>8.5</v>
      </c>
      <c r="C173">
        <v>18.847000000000001</v>
      </c>
      <c r="D173">
        <v>5.3058000000000001E-2</v>
      </c>
      <c r="E173">
        <v>44.750999999999998</v>
      </c>
      <c r="F173">
        <v>48.65</v>
      </c>
      <c r="G173">
        <v>183.95</v>
      </c>
      <c r="H173">
        <v>64.278000000000006</v>
      </c>
      <c r="I173">
        <v>73.751000000000005</v>
      </c>
      <c r="J173">
        <v>224.81</v>
      </c>
      <c r="K173">
        <v>0.57655000000000001</v>
      </c>
      <c r="L173">
        <v>2.0211999999999999E-5</v>
      </c>
      <c r="M173">
        <v>2.3793999999999999E-2</v>
      </c>
      <c r="N173" t="s">
        <v>238</v>
      </c>
    </row>
    <row r="174" spans="1:14">
      <c r="A174">
        <v>480.08</v>
      </c>
      <c r="B174">
        <v>9</v>
      </c>
      <c r="C174">
        <v>19.984000000000002</v>
      </c>
      <c r="D174">
        <v>5.0040000000000001E-2</v>
      </c>
      <c r="E174">
        <v>44.734999999999999</v>
      </c>
      <c r="F174">
        <v>48.628999999999998</v>
      </c>
      <c r="G174">
        <v>183.44</v>
      </c>
      <c r="H174">
        <v>64.304000000000002</v>
      </c>
      <c r="I174">
        <v>73.849000000000004</v>
      </c>
      <c r="J174">
        <v>224.6</v>
      </c>
      <c r="K174">
        <v>0.57679999999999998</v>
      </c>
      <c r="L174">
        <v>2.0228999999999999E-5</v>
      </c>
      <c r="M174">
        <v>2.3806999999999998E-2</v>
      </c>
      <c r="N174" t="s">
        <v>238</v>
      </c>
    </row>
    <row r="175" spans="1:14">
      <c r="A175">
        <v>480.08</v>
      </c>
      <c r="B175">
        <v>9.5</v>
      </c>
      <c r="C175">
        <v>21.123999999999999</v>
      </c>
      <c r="D175">
        <v>4.7338999999999999E-2</v>
      </c>
      <c r="E175">
        <v>44.719000000000001</v>
      </c>
      <c r="F175">
        <v>48.607999999999997</v>
      </c>
      <c r="G175">
        <v>182.96</v>
      </c>
      <c r="H175">
        <v>64.33</v>
      </c>
      <c r="I175">
        <v>73.948999999999998</v>
      </c>
      <c r="J175">
        <v>224.39</v>
      </c>
      <c r="K175">
        <v>0.57704999999999995</v>
      </c>
      <c r="L175">
        <v>2.0247000000000001E-5</v>
      </c>
      <c r="M175">
        <v>2.3820000000000001E-2</v>
      </c>
      <c r="N175" t="s">
        <v>238</v>
      </c>
    </row>
    <row r="176" spans="1:14">
      <c r="A176">
        <v>480.08</v>
      </c>
      <c r="B176">
        <v>10</v>
      </c>
      <c r="C176">
        <v>22.266999999999999</v>
      </c>
      <c r="D176">
        <v>4.4908999999999998E-2</v>
      </c>
      <c r="E176">
        <v>44.703000000000003</v>
      </c>
      <c r="F176">
        <v>48.585999999999999</v>
      </c>
      <c r="G176">
        <v>182.5</v>
      </c>
      <c r="H176">
        <v>64.355000000000004</v>
      </c>
      <c r="I176">
        <v>74.049000000000007</v>
      </c>
      <c r="J176">
        <v>224.17</v>
      </c>
      <c r="K176">
        <v>0.57730000000000004</v>
      </c>
      <c r="L176">
        <v>2.0265E-5</v>
      </c>
      <c r="M176">
        <v>2.3833E-2</v>
      </c>
      <c r="N176" t="s">
        <v>238</v>
      </c>
    </row>
    <row r="177" spans="1:14">
      <c r="A177">
        <v>517.01</v>
      </c>
      <c r="B177">
        <v>1</v>
      </c>
      <c r="C177">
        <v>2.0154999999999998</v>
      </c>
      <c r="D177">
        <v>0.49614999999999998</v>
      </c>
      <c r="E177">
        <v>47.393000000000001</v>
      </c>
      <c r="F177">
        <v>51.683</v>
      </c>
      <c r="G177">
        <v>207.68</v>
      </c>
      <c r="H177">
        <v>66.412000000000006</v>
      </c>
      <c r="I177">
        <v>74.831000000000003</v>
      </c>
      <c r="J177">
        <v>236.2</v>
      </c>
      <c r="K177">
        <v>0.47426000000000001</v>
      </c>
      <c r="L177">
        <v>2.1322999999999999E-5</v>
      </c>
      <c r="M177">
        <v>2.6693999999999999E-2</v>
      </c>
      <c r="N177" t="s">
        <v>238</v>
      </c>
    </row>
    <row r="178" spans="1:14">
      <c r="A178">
        <v>517.01</v>
      </c>
      <c r="B178">
        <v>1.5</v>
      </c>
      <c r="C178">
        <v>3.0263</v>
      </c>
      <c r="D178">
        <v>0.33043</v>
      </c>
      <c r="E178">
        <v>47.38</v>
      </c>
      <c r="F178">
        <v>51.664999999999999</v>
      </c>
      <c r="G178">
        <v>204.29</v>
      </c>
      <c r="H178">
        <v>66.430000000000007</v>
      </c>
      <c r="I178">
        <v>74.902000000000001</v>
      </c>
      <c r="J178">
        <v>236.05</v>
      </c>
      <c r="K178">
        <v>0.47438000000000002</v>
      </c>
      <c r="L178">
        <v>2.1339999999999999E-5</v>
      </c>
      <c r="M178">
        <v>2.6703999999999999E-2</v>
      </c>
      <c r="N178" t="s">
        <v>238</v>
      </c>
    </row>
    <row r="179" spans="1:14">
      <c r="A179">
        <v>517.01</v>
      </c>
      <c r="B179">
        <v>2</v>
      </c>
      <c r="C179">
        <v>4.0392000000000001</v>
      </c>
      <c r="D179">
        <v>0.24757999999999999</v>
      </c>
      <c r="E179">
        <v>47.366</v>
      </c>
      <c r="F179">
        <v>51.648000000000003</v>
      </c>
      <c r="G179">
        <v>201.87</v>
      </c>
      <c r="H179">
        <v>66.448999999999998</v>
      </c>
      <c r="I179">
        <v>74.974000000000004</v>
      </c>
      <c r="J179">
        <v>235.89</v>
      </c>
      <c r="K179">
        <v>0.47449999999999998</v>
      </c>
      <c r="L179">
        <v>2.1356E-5</v>
      </c>
      <c r="M179">
        <v>2.6714000000000002E-2</v>
      </c>
      <c r="N179" t="s">
        <v>238</v>
      </c>
    </row>
    <row r="180" spans="1:14">
      <c r="A180">
        <v>517.01</v>
      </c>
      <c r="B180">
        <v>2.5</v>
      </c>
      <c r="C180">
        <v>5.0540000000000003</v>
      </c>
      <c r="D180">
        <v>0.19786000000000001</v>
      </c>
      <c r="E180">
        <v>47.353000000000002</v>
      </c>
      <c r="F180">
        <v>51.63</v>
      </c>
      <c r="G180">
        <v>199.99</v>
      </c>
      <c r="H180">
        <v>66.468000000000004</v>
      </c>
      <c r="I180">
        <v>75.046000000000006</v>
      </c>
      <c r="J180">
        <v>235.73</v>
      </c>
      <c r="K180">
        <v>0.47461999999999999</v>
      </c>
      <c r="L180">
        <v>2.1373E-5</v>
      </c>
      <c r="M180">
        <v>2.6724000000000001E-2</v>
      </c>
      <c r="N180" t="s">
        <v>238</v>
      </c>
    </row>
    <row r="181" spans="1:14">
      <c r="A181">
        <v>517.01</v>
      </c>
      <c r="B181">
        <v>3</v>
      </c>
      <c r="C181">
        <v>6.0709999999999997</v>
      </c>
      <c r="D181">
        <v>0.16472000000000001</v>
      </c>
      <c r="E181">
        <v>47.338999999999999</v>
      </c>
      <c r="F181">
        <v>51.612000000000002</v>
      </c>
      <c r="G181">
        <v>198.44</v>
      </c>
      <c r="H181">
        <v>66.486999999999995</v>
      </c>
      <c r="I181">
        <v>75.117999999999995</v>
      </c>
      <c r="J181">
        <v>235.57</v>
      </c>
      <c r="K181">
        <v>0.47472999999999999</v>
      </c>
      <c r="L181">
        <v>2.1390999999999999E-5</v>
      </c>
      <c r="M181">
        <v>2.6734000000000001E-2</v>
      </c>
      <c r="N181" t="s">
        <v>238</v>
      </c>
    </row>
    <row r="182" spans="1:14">
      <c r="A182">
        <v>517.01</v>
      </c>
      <c r="B182">
        <v>3.5</v>
      </c>
      <c r="C182">
        <v>7.09</v>
      </c>
      <c r="D182">
        <v>0.14104</v>
      </c>
      <c r="E182">
        <v>47.326000000000001</v>
      </c>
      <c r="F182">
        <v>51.594000000000001</v>
      </c>
      <c r="G182">
        <v>197.14</v>
      </c>
      <c r="H182">
        <v>66.504999999999995</v>
      </c>
      <c r="I182">
        <v>75.19</v>
      </c>
      <c r="J182">
        <v>235.42</v>
      </c>
      <c r="K182">
        <v>0.47483999999999998</v>
      </c>
      <c r="L182">
        <v>2.1407999999999999E-5</v>
      </c>
      <c r="M182">
        <v>2.6744E-2</v>
      </c>
      <c r="N182" t="s">
        <v>238</v>
      </c>
    </row>
    <row r="183" spans="1:14">
      <c r="A183">
        <v>517.01</v>
      </c>
      <c r="B183">
        <v>4</v>
      </c>
      <c r="C183">
        <v>8.1110000000000007</v>
      </c>
      <c r="D183">
        <v>0.12329</v>
      </c>
      <c r="E183">
        <v>47.311999999999998</v>
      </c>
      <c r="F183">
        <v>51.576000000000001</v>
      </c>
      <c r="G183">
        <v>196</v>
      </c>
      <c r="H183">
        <v>66.524000000000001</v>
      </c>
      <c r="I183">
        <v>75.263000000000005</v>
      </c>
      <c r="J183">
        <v>235.26</v>
      </c>
      <c r="K183">
        <v>0.47494999999999998</v>
      </c>
      <c r="L183">
        <v>2.1424999999999999E-5</v>
      </c>
      <c r="M183">
        <v>2.6755000000000001E-2</v>
      </c>
      <c r="N183" t="s">
        <v>238</v>
      </c>
    </row>
    <row r="184" spans="1:14">
      <c r="A184">
        <v>517.01</v>
      </c>
      <c r="B184">
        <v>4.5</v>
      </c>
      <c r="C184">
        <v>9.1341000000000001</v>
      </c>
      <c r="D184">
        <v>0.10947999999999999</v>
      </c>
      <c r="E184">
        <v>47.298999999999999</v>
      </c>
      <c r="F184">
        <v>51.558</v>
      </c>
      <c r="G184">
        <v>194.99</v>
      </c>
      <c r="H184">
        <v>66.543000000000006</v>
      </c>
      <c r="I184">
        <v>75.337000000000003</v>
      </c>
      <c r="J184">
        <v>235.1</v>
      </c>
      <c r="K184">
        <v>0.47505999999999998</v>
      </c>
      <c r="L184">
        <v>2.1443000000000001E-5</v>
      </c>
      <c r="M184">
        <v>2.6765000000000001E-2</v>
      </c>
      <c r="N184" t="s">
        <v>238</v>
      </c>
    </row>
    <row r="185" spans="1:14">
      <c r="A185">
        <v>517.01</v>
      </c>
      <c r="B185">
        <v>5</v>
      </c>
      <c r="C185">
        <v>10.159000000000001</v>
      </c>
      <c r="D185">
        <v>9.8432000000000006E-2</v>
      </c>
      <c r="E185">
        <v>47.284999999999997</v>
      </c>
      <c r="F185">
        <v>51.540999999999997</v>
      </c>
      <c r="G185">
        <v>194.09</v>
      </c>
      <c r="H185">
        <v>66.561000000000007</v>
      </c>
      <c r="I185">
        <v>75.41</v>
      </c>
      <c r="J185">
        <v>234.94</v>
      </c>
      <c r="K185">
        <v>0.47516000000000003</v>
      </c>
      <c r="L185">
        <v>2.1461E-5</v>
      </c>
      <c r="M185">
        <v>2.6776000000000001E-2</v>
      </c>
      <c r="N185" t="s">
        <v>238</v>
      </c>
    </row>
    <row r="186" spans="1:14">
      <c r="A186">
        <v>517.01</v>
      </c>
      <c r="B186">
        <v>5.5</v>
      </c>
      <c r="C186">
        <v>11.186999999999999</v>
      </c>
      <c r="D186">
        <v>8.9391999999999999E-2</v>
      </c>
      <c r="E186">
        <v>47.271000000000001</v>
      </c>
      <c r="F186">
        <v>51.523000000000003</v>
      </c>
      <c r="G186">
        <v>193.27</v>
      </c>
      <c r="H186">
        <v>66.58</v>
      </c>
      <c r="I186">
        <v>75.483999999999995</v>
      </c>
      <c r="J186">
        <v>234.78</v>
      </c>
      <c r="K186">
        <v>0.47526000000000002</v>
      </c>
      <c r="L186">
        <v>2.1478E-5</v>
      </c>
      <c r="M186">
        <v>2.6786999999999998E-2</v>
      </c>
      <c r="N186" t="s">
        <v>238</v>
      </c>
    </row>
    <row r="187" spans="1:14">
      <c r="A187">
        <v>517.01</v>
      </c>
      <c r="B187">
        <v>6</v>
      </c>
      <c r="C187">
        <v>12.215999999999999</v>
      </c>
      <c r="D187">
        <v>8.1860000000000002E-2</v>
      </c>
      <c r="E187">
        <v>47.258000000000003</v>
      </c>
      <c r="F187">
        <v>51.505000000000003</v>
      </c>
      <c r="G187">
        <v>192.52</v>
      </c>
      <c r="H187">
        <v>66.599000000000004</v>
      </c>
      <c r="I187">
        <v>75.558000000000007</v>
      </c>
      <c r="J187">
        <v>234.63</v>
      </c>
      <c r="K187">
        <v>0.47536</v>
      </c>
      <c r="L187">
        <v>2.1495999999999999E-5</v>
      </c>
      <c r="M187">
        <v>2.6797999999999999E-2</v>
      </c>
      <c r="N187" t="s">
        <v>238</v>
      </c>
    </row>
    <row r="188" spans="1:14">
      <c r="A188">
        <v>517.01</v>
      </c>
      <c r="B188">
        <v>6.5</v>
      </c>
      <c r="C188">
        <v>13.247999999999999</v>
      </c>
      <c r="D188">
        <v>7.5485999999999998E-2</v>
      </c>
      <c r="E188">
        <v>47.244</v>
      </c>
      <c r="F188">
        <v>51.487000000000002</v>
      </c>
      <c r="G188">
        <v>191.83</v>
      </c>
      <c r="H188">
        <v>66.617000000000004</v>
      </c>
      <c r="I188">
        <v>75.632999999999996</v>
      </c>
      <c r="J188">
        <v>234.47</v>
      </c>
      <c r="K188">
        <v>0.47544999999999998</v>
      </c>
      <c r="L188">
        <v>2.1515E-5</v>
      </c>
      <c r="M188">
        <v>2.6808999999999999E-2</v>
      </c>
      <c r="N188" t="s">
        <v>238</v>
      </c>
    </row>
    <row r="189" spans="1:14">
      <c r="A189">
        <v>517.01</v>
      </c>
      <c r="B189">
        <v>7</v>
      </c>
      <c r="C189">
        <v>14.281000000000001</v>
      </c>
      <c r="D189">
        <v>7.0022000000000001E-2</v>
      </c>
      <c r="E189">
        <v>47.23</v>
      </c>
      <c r="F189">
        <v>51.469000000000001</v>
      </c>
      <c r="G189">
        <v>191.19</v>
      </c>
      <c r="H189">
        <v>66.635999999999996</v>
      </c>
      <c r="I189">
        <v>75.707999999999998</v>
      </c>
      <c r="J189">
        <v>234.31</v>
      </c>
      <c r="K189">
        <v>0.47554999999999997</v>
      </c>
      <c r="L189">
        <v>2.1532999999999999E-5</v>
      </c>
      <c r="M189">
        <v>2.682E-2</v>
      </c>
      <c r="N189" t="s">
        <v>238</v>
      </c>
    </row>
    <row r="190" spans="1:14">
      <c r="A190">
        <v>517.01</v>
      </c>
      <c r="B190">
        <v>7.5</v>
      </c>
      <c r="C190">
        <v>15.317</v>
      </c>
      <c r="D190">
        <v>6.5286999999999998E-2</v>
      </c>
      <c r="E190">
        <v>47.216999999999999</v>
      </c>
      <c r="F190">
        <v>51.451000000000001</v>
      </c>
      <c r="G190">
        <v>190.59</v>
      </c>
      <c r="H190">
        <v>66.655000000000001</v>
      </c>
      <c r="I190">
        <v>75.783000000000001</v>
      </c>
      <c r="J190">
        <v>234.16</v>
      </c>
      <c r="K190">
        <v>0.47563</v>
      </c>
      <c r="L190">
        <v>2.1551000000000001E-5</v>
      </c>
      <c r="M190">
        <v>2.6831000000000001E-2</v>
      </c>
      <c r="N190" t="s">
        <v>238</v>
      </c>
    </row>
    <row r="191" spans="1:14">
      <c r="A191">
        <v>517.01</v>
      </c>
      <c r="B191">
        <v>8</v>
      </c>
      <c r="C191">
        <v>16.355</v>
      </c>
      <c r="D191">
        <v>6.1143999999999997E-2</v>
      </c>
      <c r="E191">
        <v>47.203000000000003</v>
      </c>
      <c r="F191">
        <v>51.433</v>
      </c>
      <c r="G191">
        <v>190.03</v>
      </c>
      <c r="H191">
        <v>66.673000000000002</v>
      </c>
      <c r="I191">
        <v>75.858000000000004</v>
      </c>
      <c r="J191">
        <v>234</v>
      </c>
      <c r="K191">
        <v>0.47571999999999998</v>
      </c>
      <c r="L191">
        <v>2.1569999999999998E-5</v>
      </c>
      <c r="M191">
        <v>2.6842999999999999E-2</v>
      </c>
      <c r="N191" t="s">
        <v>238</v>
      </c>
    </row>
    <row r="192" spans="1:14">
      <c r="A192">
        <v>517.01</v>
      </c>
      <c r="B192">
        <v>8.5</v>
      </c>
      <c r="C192">
        <v>17.395</v>
      </c>
      <c r="D192">
        <v>5.7487999999999997E-2</v>
      </c>
      <c r="E192">
        <v>47.189</v>
      </c>
      <c r="F192">
        <v>51.414999999999999</v>
      </c>
      <c r="G192">
        <v>189.5</v>
      </c>
      <c r="H192">
        <v>66.691999999999993</v>
      </c>
      <c r="I192">
        <v>75.933999999999997</v>
      </c>
      <c r="J192">
        <v>233.84</v>
      </c>
      <c r="K192">
        <v>0.4758</v>
      </c>
      <c r="L192">
        <v>2.1588000000000001E-5</v>
      </c>
      <c r="M192">
        <v>2.6853999999999999E-2</v>
      </c>
      <c r="N192" t="s">
        <v>238</v>
      </c>
    </row>
    <row r="193" spans="1:14">
      <c r="A193">
        <v>517.01</v>
      </c>
      <c r="B193">
        <v>9</v>
      </c>
      <c r="C193">
        <v>18.437000000000001</v>
      </c>
      <c r="D193">
        <v>5.4239000000000002E-2</v>
      </c>
      <c r="E193">
        <v>47.176000000000002</v>
      </c>
      <c r="F193">
        <v>51.396999999999998</v>
      </c>
      <c r="G193">
        <v>188.99</v>
      </c>
      <c r="H193">
        <v>66.710999999999999</v>
      </c>
      <c r="I193">
        <v>76.010999999999996</v>
      </c>
      <c r="J193">
        <v>233.69</v>
      </c>
      <c r="K193">
        <v>0.47588999999999998</v>
      </c>
      <c r="L193">
        <v>2.1607000000000002E-5</v>
      </c>
      <c r="M193">
        <v>2.6866000000000001E-2</v>
      </c>
      <c r="N193" t="s">
        <v>238</v>
      </c>
    </row>
    <row r="194" spans="1:14">
      <c r="A194">
        <v>517.01</v>
      </c>
      <c r="B194">
        <v>9.5</v>
      </c>
      <c r="C194">
        <v>19.481000000000002</v>
      </c>
      <c r="D194">
        <v>5.1331000000000002E-2</v>
      </c>
      <c r="E194">
        <v>47.161999999999999</v>
      </c>
      <c r="F194">
        <v>51.378</v>
      </c>
      <c r="G194">
        <v>188.52</v>
      </c>
      <c r="H194">
        <v>66.728999999999999</v>
      </c>
      <c r="I194">
        <v>76.087000000000003</v>
      </c>
      <c r="J194">
        <v>233.53</v>
      </c>
      <c r="K194">
        <v>0.47595999999999999</v>
      </c>
      <c r="L194">
        <v>2.1625999999999999E-5</v>
      </c>
      <c r="M194">
        <v>2.6877999999999999E-2</v>
      </c>
      <c r="N194" t="s">
        <v>238</v>
      </c>
    </row>
    <row r="195" spans="1:14">
      <c r="A195">
        <v>517.01</v>
      </c>
      <c r="B195">
        <v>10</v>
      </c>
      <c r="C195">
        <v>20.527999999999999</v>
      </c>
      <c r="D195">
        <v>4.8714E-2</v>
      </c>
      <c r="E195">
        <v>47.148000000000003</v>
      </c>
      <c r="F195">
        <v>51.36</v>
      </c>
      <c r="G195">
        <v>188.06</v>
      </c>
      <c r="H195">
        <v>66.748000000000005</v>
      </c>
      <c r="I195">
        <v>76.164000000000001</v>
      </c>
      <c r="J195">
        <v>233.37</v>
      </c>
      <c r="K195">
        <v>0.47604000000000002</v>
      </c>
      <c r="L195">
        <v>2.1645E-5</v>
      </c>
      <c r="M195">
        <v>2.6890000000000001E-2</v>
      </c>
      <c r="N195" t="s">
        <v>238</v>
      </c>
    </row>
  </sheetData>
  <pageMargins left="0.7" right="0.7" top="0.75" bottom="0.75" header="0.3" footer="0.3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317FB-BC12-4420-96A6-6F5641662872}">
  <dimension ref="A1:N117"/>
  <sheetViews>
    <sheetView workbookViewId="0"/>
  </sheetViews>
  <sheetFormatPr defaultRowHeight="15"/>
  <sheetData>
    <row r="1" spans="1:14">
      <c r="A1" t="s">
        <v>223</v>
      </c>
      <c r="B1" t="s">
        <v>224</v>
      </c>
      <c r="C1" t="s">
        <v>225</v>
      </c>
      <c r="D1" t="s">
        <v>226</v>
      </c>
      <c r="E1" t="s">
        <v>227</v>
      </c>
      <c r="F1" t="s">
        <v>228</v>
      </c>
      <c r="G1" t="s">
        <v>229</v>
      </c>
      <c r="H1" t="s">
        <v>230</v>
      </c>
      <c r="I1" t="s">
        <v>231</v>
      </c>
      <c r="J1" t="s">
        <v>232</v>
      </c>
      <c r="K1" t="s">
        <v>233</v>
      </c>
      <c r="L1" t="s">
        <v>234</v>
      </c>
      <c r="M1" t="s">
        <v>235</v>
      </c>
      <c r="N1" t="s">
        <v>236</v>
      </c>
    </row>
    <row r="2" spans="1:14">
      <c r="A2">
        <v>225.74</v>
      </c>
      <c r="B2">
        <v>1</v>
      </c>
      <c r="C2">
        <v>1527.9</v>
      </c>
      <c r="D2">
        <v>6.5448999999999998E-4</v>
      </c>
      <c r="E2">
        <v>15.917</v>
      </c>
      <c r="F2">
        <v>15.923</v>
      </c>
      <c r="G2">
        <v>84.203000000000003</v>
      </c>
      <c r="H2">
        <v>65.986999999999995</v>
      </c>
      <c r="I2">
        <v>94.903999999999996</v>
      </c>
      <c r="J2">
        <v>981.74</v>
      </c>
      <c r="K2">
        <v>-4.9142999999999999E-2</v>
      </c>
      <c r="L2">
        <v>6.8882999999999998E-4</v>
      </c>
      <c r="M2">
        <v>0.12689</v>
      </c>
      <c r="N2" t="s">
        <v>237</v>
      </c>
    </row>
    <row r="3" spans="1:14">
      <c r="A3">
        <v>225.74</v>
      </c>
      <c r="B3">
        <v>1.5</v>
      </c>
      <c r="C3">
        <v>1528</v>
      </c>
      <c r="D3">
        <v>6.5446000000000005E-4</v>
      </c>
      <c r="E3">
        <v>15.916</v>
      </c>
      <c r="F3">
        <v>15.926</v>
      </c>
      <c r="G3">
        <v>84.197999999999993</v>
      </c>
      <c r="H3">
        <v>65.983999999999995</v>
      </c>
      <c r="I3">
        <v>94.9</v>
      </c>
      <c r="J3">
        <v>982.05</v>
      </c>
      <c r="K3">
        <v>-4.9149999999999999E-2</v>
      </c>
      <c r="L3">
        <v>6.8902999999999998E-4</v>
      </c>
      <c r="M3">
        <v>0.12691</v>
      </c>
      <c r="N3" t="s">
        <v>237</v>
      </c>
    </row>
    <row r="4" spans="1:14">
      <c r="A4">
        <v>225.74</v>
      </c>
      <c r="B4">
        <v>2</v>
      </c>
      <c r="C4">
        <v>1528.1</v>
      </c>
      <c r="D4">
        <v>6.5443000000000001E-4</v>
      </c>
      <c r="E4">
        <v>15.914999999999999</v>
      </c>
      <c r="F4">
        <v>15.928000000000001</v>
      </c>
      <c r="G4">
        <v>84.194000000000003</v>
      </c>
      <c r="H4">
        <v>65.98</v>
      </c>
      <c r="I4">
        <v>94.896000000000001</v>
      </c>
      <c r="J4">
        <v>982.36</v>
      </c>
      <c r="K4">
        <v>-4.9155999999999998E-2</v>
      </c>
      <c r="L4">
        <v>6.8922999999999999E-4</v>
      </c>
      <c r="M4">
        <v>0.12692000000000001</v>
      </c>
      <c r="N4" t="s">
        <v>237</v>
      </c>
    </row>
    <row r="5" spans="1:14">
      <c r="A5">
        <v>225.74</v>
      </c>
      <c r="B5">
        <v>2.5</v>
      </c>
      <c r="C5">
        <v>1528.1</v>
      </c>
      <c r="D5">
        <v>6.5439000000000003E-4</v>
      </c>
      <c r="E5">
        <v>15.914</v>
      </c>
      <c r="F5">
        <v>15.93</v>
      </c>
      <c r="G5">
        <v>84.188999999999993</v>
      </c>
      <c r="H5">
        <v>65.975999999999999</v>
      </c>
      <c r="I5">
        <v>94.891999999999996</v>
      </c>
      <c r="J5">
        <v>982.66</v>
      </c>
      <c r="K5">
        <v>-4.9161999999999997E-2</v>
      </c>
      <c r="L5">
        <v>6.8942999999999999E-4</v>
      </c>
      <c r="M5">
        <v>0.12694</v>
      </c>
      <c r="N5" t="s">
        <v>237</v>
      </c>
    </row>
    <row r="6" spans="1:14">
      <c r="A6">
        <v>225.74</v>
      </c>
      <c r="B6">
        <v>3</v>
      </c>
      <c r="C6">
        <v>1528.2</v>
      </c>
      <c r="D6">
        <v>6.5435999999999999E-4</v>
      </c>
      <c r="E6">
        <v>15.913</v>
      </c>
      <c r="F6">
        <v>15.933</v>
      </c>
      <c r="G6">
        <v>84.185000000000002</v>
      </c>
      <c r="H6">
        <v>65.971999999999994</v>
      </c>
      <c r="I6">
        <v>94.888000000000005</v>
      </c>
      <c r="J6">
        <v>982.97</v>
      </c>
      <c r="K6">
        <v>-4.9168999999999997E-2</v>
      </c>
      <c r="L6">
        <v>6.8963E-4</v>
      </c>
      <c r="M6">
        <v>0.12695000000000001</v>
      </c>
      <c r="N6" t="s">
        <v>237</v>
      </c>
    </row>
    <row r="7" spans="1:14">
      <c r="A7">
        <v>225.74</v>
      </c>
      <c r="B7">
        <v>3.5</v>
      </c>
      <c r="C7">
        <v>1528.3</v>
      </c>
      <c r="D7">
        <v>6.5432999999999995E-4</v>
      </c>
      <c r="E7">
        <v>15.912000000000001</v>
      </c>
      <c r="F7">
        <v>15.935</v>
      </c>
      <c r="G7">
        <v>84.18</v>
      </c>
      <c r="H7">
        <v>65.968999999999994</v>
      </c>
      <c r="I7">
        <v>94.884</v>
      </c>
      <c r="J7">
        <v>983.28</v>
      </c>
      <c r="K7">
        <v>-4.9175000000000003E-2</v>
      </c>
      <c r="L7">
        <v>6.8983E-4</v>
      </c>
      <c r="M7">
        <v>0.12697</v>
      </c>
      <c r="N7" t="s">
        <v>237</v>
      </c>
    </row>
    <row r="8" spans="1:14">
      <c r="A8">
        <v>225.74</v>
      </c>
      <c r="B8">
        <v>4</v>
      </c>
      <c r="C8">
        <v>1528.4</v>
      </c>
      <c r="D8">
        <v>6.5430000000000002E-4</v>
      </c>
      <c r="E8">
        <v>15.911</v>
      </c>
      <c r="F8">
        <v>15.936999999999999</v>
      </c>
      <c r="G8">
        <v>84.174999999999997</v>
      </c>
      <c r="H8">
        <v>65.965000000000003</v>
      </c>
      <c r="I8">
        <v>94.881</v>
      </c>
      <c r="J8">
        <v>983.59</v>
      </c>
      <c r="K8">
        <v>-4.9181000000000002E-2</v>
      </c>
      <c r="L8">
        <v>6.9003000000000001E-4</v>
      </c>
      <c r="M8">
        <v>0.12698000000000001</v>
      </c>
      <c r="N8" t="s">
        <v>237</v>
      </c>
    </row>
    <row r="9" spans="1:14">
      <c r="A9">
        <v>225.74</v>
      </c>
      <c r="B9">
        <v>4.5</v>
      </c>
      <c r="C9">
        <v>1528.4</v>
      </c>
      <c r="D9">
        <v>6.5426999999999998E-4</v>
      </c>
      <c r="E9">
        <v>15.909000000000001</v>
      </c>
      <c r="F9">
        <v>15.94</v>
      </c>
      <c r="G9">
        <v>84.171000000000006</v>
      </c>
      <c r="H9">
        <v>65.960999999999999</v>
      </c>
      <c r="I9">
        <v>94.876999999999995</v>
      </c>
      <c r="J9">
        <v>983.9</v>
      </c>
      <c r="K9">
        <v>-4.9187000000000002E-2</v>
      </c>
      <c r="L9">
        <v>6.9021999999999996E-4</v>
      </c>
      <c r="M9">
        <v>0.127</v>
      </c>
      <c r="N9" t="s">
        <v>237</v>
      </c>
    </row>
    <row r="10" spans="1:14">
      <c r="A10">
        <v>225.74</v>
      </c>
      <c r="B10">
        <v>5</v>
      </c>
      <c r="C10">
        <v>1528.5</v>
      </c>
      <c r="D10">
        <v>6.5424000000000005E-4</v>
      </c>
      <c r="E10">
        <v>15.907999999999999</v>
      </c>
      <c r="F10">
        <v>15.942</v>
      </c>
      <c r="G10">
        <v>84.165999999999997</v>
      </c>
      <c r="H10">
        <v>65.956999999999994</v>
      </c>
      <c r="I10">
        <v>94.873000000000005</v>
      </c>
      <c r="J10">
        <v>984.2</v>
      </c>
      <c r="K10">
        <v>-4.9194000000000002E-2</v>
      </c>
      <c r="L10">
        <v>6.9041999999999997E-4</v>
      </c>
      <c r="M10">
        <v>0.12701000000000001</v>
      </c>
      <c r="N10" t="s">
        <v>237</v>
      </c>
    </row>
    <row r="11" spans="1:14">
      <c r="A11">
        <v>225.74</v>
      </c>
      <c r="B11">
        <v>5.5</v>
      </c>
      <c r="C11">
        <v>1528.6</v>
      </c>
      <c r="D11">
        <v>6.5419999999999996E-4</v>
      </c>
      <c r="E11">
        <v>15.907</v>
      </c>
      <c r="F11">
        <v>15.944000000000001</v>
      </c>
      <c r="G11">
        <v>84.162000000000006</v>
      </c>
      <c r="H11">
        <v>65.953999999999994</v>
      </c>
      <c r="I11">
        <v>94.869</v>
      </c>
      <c r="J11">
        <v>984.51</v>
      </c>
      <c r="K11">
        <v>-4.9200000000000001E-2</v>
      </c>
      <c r="L11">
        <v>6.9061999999999997E-4</v>
      </c>
      <c r="M11">
        <v>0.12701999999999999</v>
      </c>
      <c r="N11" t="s">
        <v>237</v>
      </c>
    </row>
    <row r="12" spans="1:14">
      <c r="A12">
        <v>225.74</v>
      </c>
      <c r="B12">
        <v>6</v>
      </c>
      <c r="C12">
        <v>1528.7</v>
      </c>
      <c r="D12">
        <v>6.5417000000000003E-4</v>
      </c>
      <c r="E12">
        <v>15.906000000000001</v>
      </c>
      <c r="F12">
        <v>15.946999999999999</v>
      </c>
      <c r="G12">
        <v>84.156999999999996</v>
      </c>
      <c r="H12">
        <v>65.95</v>
      </c>
      <c r="I12">
        <v>94.864999999999995</v>
      </c>
      <c r="J12">
        <v>984.82</v>
      </c>
      <c r="K12">
        <v>-4.9206E-2</v>
      </c>
      <c r="L12">
        <v>6.9081999999999998E-4</v>
      </c>
      <c r="M12">
        <v>0.12703999999999999</v>
      </c>
      <c r="N12" t="s">
        <v>237</v>
      </c>
    </row>
    <row r="13" spans="1:14">
      <c r="A13">
        <v>225.74</v>
      </c>
      <c r="B13">
        <v>6.5</v>
      </c>
      <c r="C13">
        <v>1528.7</v>
      </c>
      <c r="D13">
        <v>6.5413999999999999E-4</v>
      </c>
      <c r="E13">
        <v>15.904999999999999</v>
      </c>
      <c r="F13">
        <v>15.949</v>
      </c>
      <c r="G13">
        <v>84.153000000000006</v>
      </c>
      <c r="H13">
        <v>65.945999999999998</v>
      </c>
      <c r="I13">
        <v>94.861999999999995</v>
      </c>
      <c r="J13">
        <v>985.12</v>
      </c>
      <c r="K13">
        <v>-4.9211999999999999E-2</v>
      </c>
      <c r="L13">
        <v>6.9101999999999998E-4</v>
      </c>
      <c r="M13">
        <v>0.12705</v>
      </c>
      <c r="N13" t="s">
        <v>237</v>
      </c>
    </row>
    <row r="14" spans="1:14">
      <c r="A14">
        <v>225.74</v>
      </c>
      <c r="B14">
        <v>7</v>
      </c>
      <c r="C14">
        <v>1528.8</v>
      </c>
      <c r="D14">
        <v>6.5410999999999996E-4</v>
      </c>
      <c r="E14">
        <v>15.904</v>
      </c>
      <c r="F14">
        <v>15.951000000000001</v>
      </c>
      <c r="G14">
        <v>84.147999999999996</v>
      </c>
      <c r="H14">
        <v>65.942999999999998</v>
      </c>
      <c r="I14">
        <v>94.858000000000004</v>
      </c>
      <c r="J14">
        <v>985.43</v>
      </c>
      <c r="K14">
        <v>-4.9217999999999998E-2</v>
      </c>
      <c r="L14">
        <v>6.9121999999999999E-4</v>
      </c>
      <c r="M14">
        <v>0.12706999999999999</v>
      </c>
      <c r="N14" t="s">
        <v>237</v>
      </c>
    </row>
    <row r="15" spans="1:14">
      <c r="A15">
        <v>225.74</v>
      </c>
      <c r="B15">
        <v>7.5</v>
      </c>
      <c r="C15">
        <v>1528.9</v>
      </c>
      <c r="D15">
        <v>6.5408000000000003E-4</v>
      </c>
      <c r="E15">
        <v>15.903</v>
      </c>
      <c r="F15">
        <v>15.954000000000001</v>
      </c>
      <c r="G15">
        <v>84.143000000000001</v>
      </c>
      <c r="H15">
        <v>65.938999999999993</v>
      </c>
      <c r="I15">
        <v>94.853999999999999</v>
      </c>
      <c r="J15">
        <v>985.74</v>
      </c>
      <c r="K15">
        <v>-4.9224999999999998E-2</v>
      </c>
      <c r="L15">
        <v>6.9141999999999999E-4</v>
      </c>
      <c r="M15">
        <v>0.12708</v>
      </c>
      <c r="N15" t="s">
        <v>237</v>
      </c>
    </row>
    <row r="16" spans="1:14">
      <c r="A16">
        <v>225.74</v>
      </c>
      <c r="B16">
        <v>8</v>
      </c>
      <c r="C16">
        <v>1528.9</v>
      </c>
      <c r="D16">
        <v>6.5404000000000005E-4</v>
      </c>
      <c r="E16">
        <v>15.901999999999999</v>
      </c>
      <c r="F16">
        <v>15.956</v>
      </c>
      <c r="G16">
        <v>84.138999999999996</v>
      </c>
      <c r="H16">
        <v>65.935000000000002</v>
      </c>
      <c r="I16">
        <v>94.85</v>
      </c>
      <c r="J16">
        <v>986.04</v>
      </c>
      <c r="K16">
        <v>-4.9230999999999997E-2</v>
      </c>
      <c r="L16">
        <v>6.9162E-4</v>
      </c>
      <c r="M16">
        <v>0.12709999999999999</v>
      </c>
      <c r="N16" t="s">
        <v>237</v>
      </c>
    </row>
    <row r="17" spans="1:14">
      <c r="A17">
        <v>225.74</v>
      </c>
      <c r="B17">
        <v>8.5</v>
      </c>
      <c r="C17">
        <v>1529</v>
      </c>
      <c r="D17">
        <v>6.5401000000000001E-4</v>
      </c>
      <c r="E17">
        <v>15.901</v>
      </c>
      <c r="F17">
        <v>15.958</v>
      </c>
      <c r="G17">
        <v>84.134</v>
      </c>
      <c r="H17">
        <v>65.932000000000002</v>
      </c>
      <c r="I17">
        <v>94.846999999999994</v>
      </c>
      <c r="J17">
        <v>986.35</v>
      </c>
      <c r="K17">
        <v>-4.9237000000000003E-2</v>
      </c>
      <c r="L17">
        <v>6.9182E-4</v>
      </c>
      <c r="M17">
        <v>0.12711</v>
      </c>
      <c r="N17" t="s">
        <v>237</v>
      </c>
    </row>
    <row r="18" spans="1:14">
      <c r="A18">
        <v>225.74</v>
      </c>
      <c r="B18">
        <v>9</v>
      </c>
      <c r="C18">
        <v>1529.1</v>
      </c>
      <c r="D18">
        <v>6.5397999999999997E-4</v>
      </c>
      <c r="E18">
        <v>15.9</v>
      </c>
      <c r="F18">
        <v>15.961</v>
      </c>
      <c r="G18">
        <v>84.13</v>
      </c>
      <c r="H18">
        <v>65.927999999999997</v>
      </c>
      <c r="I18">
        <v>94.843000000000004</v>
      </c>
      <c r="J18">
        <v>986.65</v>
      </c>
      <c r="K18">
        <v>-4.9243000000000002E-2</v>
      </c>
      <c r="L18">
        <v>6.9202E-4</v>
      </c>
      <c r="M18">
        <v>0.12712999999999999</v>
      </c>
      <c r="N18" t="s">
        <v>237</v>
      </c>
    </row>
    <row r="19" spans="1:14">
      <c r="A19">
        <v>225.74</v>
      </c>
      <c r="B19">
        <v>9.5</v>
      </c>
      <c r="C19">
        <v>1529.2</v>
      </c>
      <c r="D19">
        <v>6.5395000000000004E-4</v>
      </c>
      <c r="E19">
        <v>15.898999999999999</v>
      </c>
      <c r="F19">
        <v>15.962999999999999</v>
      </c>
      <c r="G19">
        <v>84.125</v>
      </c>
      <c r="H19">
        <v>65.924000000000007</v>
      </c>
      <c r="I19">
        <v>94.838999999999999</v>
      </c>
      <c r="J19">
        <v>986.96</v>
      </c>
      <c r="K19">
        <v>-4.9249000000000001E-2</v>
      </c>
      <c r="L19">
        <v>6.9222000000000001E-4</v>
      </c>
      <c r="M19">
        <v>0.12714</v>
      </c>
      <c r="N19" t="s">
        <v>237</v>
      </c>
    </row>
    <row r="20" spans="1:14">
      <c r="A20">
        <v>225.74</v>
      </c>
      <c r="B20">
        <v>10</v>
      </c>
      <c r="C20">
        <v>1529.2</v>
      </c>
      <c r="D20">
        <v>6.5392E-4</v>
      </c>
      <c r="E20">
        <v>15.898</v>
      </c>
      <c r="F20">
        <v>15.965</v>
      </c>
      <c r="G20">
        <v>84.120999999999995</v>
      </c>
      <c r="H20">
        <v>65.921000000000006</v>
      </c>
      <c r="I20">
        <v>94.834999999999994</v>
      </c>
      <c r="J20">
        <v>987.27</v>
      </c>
      <c r="K20">
        <v>-4.9255E-2</v>
      </c>
      <c r="L20">
        <v>6.9242000000000001E-4</v>
      </c>
      <c r="M20">
        <v>0.12715000000000001</v>
      </c>
      <c r="N20" t="s">
        <v>237</v>
      </c>
    </row>
    <row r="21" spans="1:14">
      <c r="A21">
        <v>270.89</v>
      </c>
      <c r="B21">
        <v>1</v>
      </c>
      <c r="C21">
        <v>1430.8</v>
      </c>
      <c r="D21">
        <v>6.9890999999999996E-4</v>
      </c>
      <c r="E21">
        <v>20.343</v>
      </c>
      <c r="F21">
        <v>20.350999999999999</v>
      </c>
      <c r="G21">
        <v>102.05</v>
      </c>
      <c r="H21">
        <v>71.346999999999994</v>
      </c>
      <c r="I21">
        <v>103.42</v>
      </c>
      <c r="J21">
        <v>823.19</v>
      </c>
      <c r="K21">
        <v>-4.0001000000000002E-2</v>
      </c>
      <c r="L21">
        <v>4.0675999999999999E-4</v>
      </c>
      <c r="M21">
        <v>0.10972</v>
      </c>
      <c r="N21" t="s">
        <v>237</v>
      </c>
    </row>
    <row r="22" spans="1:14">
      <c r="A22">
        <v>270.89</v>
      </c>
      <c r="B22">
        <v>1.5</v>
      </c>
      <c r="C22">
        <v>1430.9</v>
      </c>
      <c r="D22">
        <v>6.9886000000000004E-4</v>
      </c>
      <c r="E22">
        <v>20.341999999999999</v>
      </c>
      <c r="F22">
        <v>20.353000000000002</v>
      </c>
      <c r="G22">
        <v>102.05</v>
      </c>
      <c r="H22">
        <v>71.341999999999999</v>
      </c>
      <c r="I22">
        <v>103.41</v>
      </c>
      <c r="J22">
        <v>823.54</v>
      </c>
      <c r="K22">
        <v>-4.0016000000000003E-2</v>
      </c>
      <c r="L22">
        <v>4.0688999999999998E-4</v>
      </c>
      <c r="M22">
        <v>0.10974</v>
      </c>
      <c r="N22" t="s">
        <v>237</v>
      </c>
    </row>
    <row r="23" spans="1:14">
      <c r="A23">
        <v>270.89</v>
      </c>
      <c r="B23">
        <v>2</v>
      </c>
      <c r="C23">
        <v>1431</v>
      </c>
      <c r="D23">
        <v>6.9881000000000001E-4</v>
      </c>
      <c r="E23">
        <v>20.34</v>
      </c>
      <c r="F23">
        <v>20.355</v>
      </c>
      <c r="G23">
        <v>102.04</v>
      </c>
      <c r="H23">
        <v>71.337000000000003</v>
      </c>
      <c r="I23">
        <v>103.4</v>
      </c>
      <c r="J23">
        <v>823.9</v>
      </c>
      <c r="K23">
        <v>-4.0030999999999997E-2</v>
      </c>
      <c r="L23">
        <v>4.0702000000000002E-4</v>
      </c>
      <c r="M23">
        <v>0.10976</v>
      </c>
      <c r="N23" t="s">
        <v>237</v>
      </c>
    </row>
    <row r="24" spans="1:14">
      <c r="A24">
        <v>270.89</v>
      </c>
      <c r="B24">
        <v>2.5</v>
      </c>
      <c r="C24">
        <v>1431.1</v>
      </c>
      <c r="D24">
        <v>6.9875999999999998E-4</v>
      </c>
      <c r="E24">
        <v>20.338999999999999</v>
      </c>
      <c r="F24">
        <v>20.356999999999999</v>
      </c>
      <c r="G24">
        <v>102.04</v>
      </c>
      <c r="H24">
        <v>71.331999999999994</v>
      </c>
      <c r="I24">
        <v>103.39</v>
      </c>
      <c r="J24">
        <v>824.25</v>
      </c>
      <c r="K24">
        <v>-4.0045999999999998E-2</v>
      </c>
      <c r="L24">
        <v>4.0714000000000001E-4</v>
      </c>
      <c r="M24">
        <v>0.10978</v>
      </c>
      <c r="N24" t="s">
        <v>237</v>
      </c>
    </row>
    <row r="25" spans="1:14">
      <c r="A25">
        <v>270.89</v>
      </c>
      <c r="B25">
        <v>3</v>
      </c>
      <c r="C25">
        <v>1431.2</v>
      </c>
      <c r="D25">
        <v>6.9870000000000002E-4</v>
      </c>
      <c r="E25">
        <v>20.337</v>
      </c>
      <c r="F25">
        <v>20.359000000000002</v>
      </c>
      <c r="G25">
        <v>102.03</v>
      </c>
      <c r="H25">
        <v>71.328000000000003</v>
      </c>
      <c r="I25">
        <v>103.38</v>
      </c>
      <c r="J25">
        <v>824.61</v>
      </c>
      <c r="K25">
        <v>-4.0059999999999998E-2</v>
      </c>
      <c r="L25">
        <v>4.0727E-4</v>
      </c>
      <c r="M25">
        <v>0.10979</v>
      </c>
      <c r="N25" t="s">
        <v>237</v>
      </c>
    </row>
    <row r="26" spans="1:14">
      <c r="A26">
        <v>270.89</v>
      </c>
      <c r="B26">
        <v>3.5</v>
      </c>
      <c r="C26">
        <v>1431.3</v>
      </c>
      <c r="D26">
        <v>6.9864999999999999E-4</v>
      </c>
      <c r="E26">
        <v>20.335999999999999</v>
      </c>
      <c r="F26">
        <v>20.361000000000001</v>
      </c>
      <c r="G26">
        <v>102.03</v>
      </c>
      <c r="H26">
        <v>71.322999999999993</v>
      </c>
      <c r="I26">
        <v>103.37</v>
      </c>
      <c r="J26">
        <v>824.96</v>
      </c>
      <c r="K26">
        <v>-4.0075E-2</v>
      </c>
      <c r="L26">
        <v>4.0739999999999998E-4</v>
      </c>
      <c r="M26">
        <v>0.10981</v>
      </c>
      <c r="N26" t="s">
        <v>237</v>
      </c>
    </row>
    <row r="27" spans="1:14">
      <c r="A27">
        <v>270.89</v>
      </c>
      <c r="B27">
        <v>4</v>
      </c>
      <c r="C27">
        <v>1431.4</v>
      </c>
      <c r="D27">
        <v>6.9859999999999996E-4</v>
      </c>
      <c r="E27">
        <v>20.334</v>
      </c>
      <c r="F27">
        <v>20.363</v>
      </c>
      <c r="G27">
        <v>102.02</v>
      </c>
      <c r="H27">
        <v>71.317999999999998</v>
      </c>
      <c r="I27">
        <v>103.37</v>
      </c>
      <c r="J27">
        <v>825.31</v>
      </c>
      <c r="K27">
        <v>-4.0090000000000001E-2</v>
      </c>
      <c r="L27">
        <v>4.0751999999999997E-4</v>
      </c>
      <c r="M27">
        <v>0.10983</v>
      </c>
      <c r="N27" t="s">
        <v>237</v>
      </c>
    </row>
    <row r="28" spans="1:14">
      <c r="A28">
        <v>270.89</v>
      </c>
      <c r="B28">
        <v>4.5</v>
      </c>
      <c r="C28">
        <v>1431.5</v>
      </c>
      <c r="D28">
        <v>6.9855000000000004E-4</v>
      </c>
      <c r="E28">
        <v>20.332999999999998</v>
      </c>
      <c r="F28">
        <v>20.364999999999998</v>
      </c>
      <c r="G28">
        <v>102.02</v>
      </c>
      <c r="H28">
        <v>71.313000000000002</v>
      </c>
      <c r="I28">
        <v>103.36</v>
      </c>
      <c r="J28">
        <v>825.67</v>
      </c>
      <c r="K28">
        <v>-4.0105000000000002E-2</v>
      </c>
      <c r="L28">
        <v>4.0765000000000002E-4</v>
      </c>
      <c r="M28">
        <v>0.10985</v>
      </c>
      <c r="N28" t="s">
        <v>237</v>
      </c>
    </row>
    <row r="29" spans="1:14">
      <c r="A29">
        <v>270.89</v>
      </c>
      <c r="B29">
        <v>5</v>
      </c>
      <c r="C29">
        <v>1431.6</v>
      </c>
      <c r="D29">
        <v>6.9850000000000001E-4</v>
      </c>
      <c r="E29">
        <v>20.331</v>
      </c>
      <c r="F29">
        <v>20.367000000000001</v>
      </c>
      <c r="G29">
        <v>102.01</v>
      </c>
      <c r="H29">
        <v>71.308000000000007</v>
      </c>
      <c r="I29">
        <v>103.35</v>
      </c>
      <c r="J29">
        <v>826.02</v>
      </c>
      <c r="K29">
        <v>-4.0119000000000002E-2</v>
      </c>
      <c r="L29">
        <v>4.0778E-4</v>
      </c>
      <c r="M29">
        <v>0.10987</v>
      </c>
      <c r="N29" t="s">
        <v>237</v>
      </c>
    </row>
    <row r="30" spans="1:14">
      <c r="A30">
        <v>270.89</v>
      </c>
      <c r="B30">
        <v>5.5</v>
      </c>
      <c r="C30">
        <v>1431.8</v>
      </c>
      <c r="D30">
        <v>6.9844000000000004E-4</v>
      </c>
      <c r="E30">
        <v>20.329999999999998</v>
      </c>
      <c r="F30">
        <v>20.369</v>
      </c>
      <c r="G30">
        <v>102</v>
      </c>
      <c r="H30">
        <v>71.304000000000002</v>
      </c>
      <c r="I30">
        <v>103.34</v>
      </c>
      <c r="J30">
        <v>826.37</v>
      </c>
      <c r="K30">
        <v>-4.0134000000000003E-2</v>
      </c>
      <c r="L30">
        <v>4.0789999999999999E-4</v>
      </c>
      <c r="M30">
        <v>0.10989</v>
      </c>
      <c r="N30" t="s">
        <v>237</v>
      </c>
    </row>
    <row r="31" spans="1:14">
      <c r="A31">
        <v>270.89</v>
      </c>
      <c r="B31">
        <v>6</v>
      </c>
      <c r="C31">
        <v>1431.9</v>
      </c>
      <c r="D31">
        <v>6.9839000000000001E-4</v>
      </c>
      <c r="E31">
        <v>20.327999999999999</v>
      </c>
      <c r="F31">
        <v>20.370999999999999</v>
      </c>
      <c r="G31">
        <v>102</v>
      </c>
      <c r="H31">
        <v>71.299000000000007</v>
      </c>
      <c r="I31">
        <v>103.33</v>
      </c>
      <c r="J31">
        <v>826.72</v>
      </c>
      <c r="K31">
        <v>-4.0148000000000003E-2</v>
      </c>
      <c r="L31">
        <v>4.0802999999999998E-4</v>
      </c>
      <c r="M31">
        <v>0.1099</v>
      </c>
      <c r="N31" t="s">
        <v>237</v>
      </c>
    </row>
    <row r="32" spans="1:14">
      <c r="A32">
        <v>270.89</v>
      </c>
      <c r="B32">
        <v>6.5</v>
      </c>
      <c r="C32">
        <v>1432</v>
      </c>
      <c r="D32">
        <v>6.9833999999999999E-4</v>
      </c>
      <c r="E32">
        <v>20.327000000000002</v>
      </c>
      <c r="F32">
        <v>20.373000000000001</v>
      </c>
      <c r="G32">
        <v>101.99</v>
      </c>
      <c r="H32">
        <v>71.293999999999997</v>
      </c>
      <c r="I32">
        <v>103.33</v>
      </c>
      <c r="J32">
        <v>827.08</v>
      </c>
      <c r="K32">
        <v>-4.0162999999999997E-2</v>
      </c>
      <c r="L32">
        <v>4.0816000000000002E-4</v>
      </c>
      <c r="M32">
        <v>0.10992</v>
      </c>
      <c r="N32" t="s">
        <v>237</v>
      </c>
    </row>
    <row r="33" spans="1:14">
      <c r="A33">
        <v>270.89</v>
      </c>
      <c r="B33">
        <v>7</v>
      </c>
      <c r="C33">
        <v>1432.1</v>
      </c>
      <c r="D33">
        <v>6.9828999999999996E-4</v>
      </c>
      <c r="E33">
        <v>20.324999999999999</v>
      </c>
      <c r="F33">
        <v>20.376000000000001</v>
      </c>
      <c r="G33">
        <v>101.99</v>
      </c>
      <c r="H33">
        <v>71.289000000000001</v>
      </c>
      <c r="I33">
        <v>103.32</v>
      </c>
      <c r="J33">
        <v>827.43</v>
      </c>
      <c r="K33">
        <v>-4.0177999999999998E-2</v>
      </c>
      <c r="L33">
        <v>4.0828000000000001E-4</v>
      </c>
      <c r="M33">
        <v>0.10994</v>
      </c>
      <c r="N33" t="s">
        <v>237</v>
      </c>
    </row>
    <row r="34" spans="1:14">
      <c r="A34">
        <v>270.89</v>
      </c>
      <c r="B34">
        <v>7.5</v>
      </c>
      <c r="C34">
        <v>1432.2</v>
      </c>
      <c r="D34">
        <v>6.9824000000000004E-4</v>
      </c>
      <c r="E34">
        <v>20.324000000000002</v>
      </c>
      <c r="F34">
        <v>20.378</v>
      </c>
      <c r="G34">
        <v>101.98</v>
      </c>
      <c r="H34">
        <v>71.284999999999997</v>
      </c>
      <c r="I34">
        <v>103.31</v>
      </c>
      <c r="J34">
        <v>827.78</v>
      </c>
      <c r="K34">
        <v>-4.0191999999999999E-2</v>
      </c>
      <c r="L34">
        <v>4.0841E-4</v>
      </c>
      <c r="M34">
        <v>0.10996</v>
      </c>
      <c r="N34" t="s">
        <v>237</v>
      </c>
    </row>
    <row r="35" spans="1:14">
      <c r="A35">
        <v>270.89</v>
      </c>
      <c r="B35">
        <v>8</v>
      </c>
      <c r="C35">
        <v>1432.3</v>
      </c>
      <c r="D35">
        <v>6.9819000000000001E-4</v>
      </c>
      <c r="E35">
        <v>20.321999999999999</v>
      </c>
      <c r="F35">
        <v>20.38</v>
      </c>
      <c r="G35">
        <v>101.98</v>
      </c>
      <c r="H35">
        <v>71.28</v>
      </c>
      <c r="I35">
        <v>103.3</v>
      </c>
      <c r="J35">
        <v>828.13</v>
      </c>
      <c r="K35">
        <v>-4.0207E-2</v>
      </c>
      <c r="L35">
        <v>4.0853999999999999E-4</v>
      </c>
      <c r="M35">
        <v>0.10997999999999999</v>
      </c>
      <c r="N35" t="s">
        <v>237</v>
      </c>
    </row>
    <row r="36" spans="1:14">
      <c r="A36">
        <v>270.89</v>
      </c>
      <c r="B36">
        <v>8.5</v>
      </c>
      <c r="C36">
        <v>1432.4</v>
      </c>
      <c r="D36">
        <v>6.9813000000000004E-4</v>
      </c>
      <c r="E36">
        <v>20.321000000000002</v>
      </c>
      <c r="F36">
        <v>20.382000000000001</v>
      </c>
      <c r="G36">
        <v>101.97</v>
      </c>
      <c r="H36">
        <v>71.275000000000006</v>
      </c>
      <c r="I36">
        <v>103.29</v>
      </c>
      <c r="J36">
        <v>828.48</v>
      </c>
      <c r="K36">
        <v>-4.0221E-2</v>
      </c>
      <c r="L36">
        <v>4.0865999999999998E-4</v>
      </c>
      <c r="M36">
        <v>0.11</v>
      </c>
      <c r="N36" t="s">
        <v>237</v>
      </c>
    </row>
    <row r="37" spans="1:14">
      <c r="A37">
        <v>270.89</v>
      </c>
      <c r="B37">
        <v>9</v>
      </c>
      <c r="C37">
        <v>1432.5</v>
      </c>
      <c r="D37">
        <v>6.9808000000000001E-4</v>
      </c>
      <c r="E37">
        <v>20.318999999999999</v>
      </c>
      <c r="F37">
        <v>20.384</v>
      </c>
      <c r="G37">
        <v>101.96</v>
      </c>
      <c r="H37">
        <v>71.271000000000001</v>
      </c>
      <c r="I37">
        <v>103.28</v>
      </c>
      <c r="J37">
        <v>828.83</v>
      </c>
      <c r="K37">
        <v>-4.0236000000000001E-2</v>
      </c>
      <c r="L37">
        <v>4.0879000000000002E-4</v>
      </c>
      <c r="M37">
        <v>0.11001</v>
      </c>
      <c r="N37" t="s">
        <v>237</v>
      </c>
    </row>
    <row r="38" spans="1:14">
      <c r="A38">
        <v>270.89</v>
      </c>
      <c r="B38">
        <v>9.5</v>
      </c>
      <c r="C38">
        <v>1432.6</v>
      </c>
      <c r="D38">
        <v>6.9802999999999998E-4</v>
      </c>
      <c r="E38">
        <v>20.318000000000001</v>
      </c>
      <c r="F38">
        <v>20.385999999999999</v>
      </c>
      <c r="G38">
        <v>101.96</v>
      </c>
      <c r="H38">
        <v>71.266000000000005</v>
      </c>
      <c r="I38">
        <v>103.28</v>
      </c>
      <c r="J38">
        <v>829.18</v>
      </c>
      <c r="K38">
        <v>-4.0250000000000001E-2</v>
      </c>
      <c r="L38">
        <v>4.0892000000000001E-4</v>
      </c>
      <c r="M38">
        <v>0.11003</v>
      </c>
      <c r="N38" t="s">
        <v>237</v>
      </c>
    </row>
    <row r="39" spans="1:14">
      <c r="A39">
        <v>270.89</v>
      </c>
      <c r="B39">
        <v>10</v>
      </c>
      <c r="C39">
        <v>1432.7</v>
      </c>
      <c r="D39">
        <v>6.9797999999999995E-4</v>
      </c>
      <c r="E39">
        <v>20.315999999999999</v>
      </c>
      <c r="F39">
        <v>20.388000000000002</v>
      </c>
      <c r="G39">
        <v>101.95</v>
      </c>
      <c r="H39">
        <v>71.260999999999996</v>
      </c>
      <c r="I39">
        <v>103.27</v>
      </c>
      <c r="J39">
        <v>829.53</v>
      </c>
      <c r="K39">
        <v>-4.0264000000000001E-2</v>
      </c>
      <c r="L39">
        <v>4.0904E-4</v>
      </c>
      <c r="M39">
        <v>0.11005</v>
      </c>
      <c r="N39" t="s">
        <v>237</v>
      </c>
    </row>
    <row r="40" spans="1:14">
      <c r="A40">
        <v>316.04000000000002</v>
      </c>
      <c r="B40">
        <v>1</v>
      </c>
      <c r="C40">
        <v>4.01</v>
      </c>
      <c r="D40">
        <v>0.24937999999999999</v>
      </c>
      <c r="E40">
        <v>45.765999999999998</v>
      </c>
      <c r="F40">
        <v>48.332000000000001</v>
      </c>
      <c r="G40">
        <v>201.03</v>
      </c>
      <c r="H40">
        <v>55.445</v>
      </c>
      <c r="I40">
        <v>64.826999999999998</v>
      </c>
      <c r="J40">
        <v>168.72</v>
      </c>
      <c r="K40">
        <v>3.4750999999999999</v>
      </c>
      <c r="L40">
        <v>1.2700999999999999E-5</v>
      </c>
      <c r="M40">
        <v>1.0834999999999999E-2</v>
      </c>
      <c r="N40" t="s">
        <v>238</v>
      </c>
    </row>
    <row r="41" spans="1:14">
      <c r="A41">
        <v>316.04000000000002</v>
      </c>
      <c r="B41">
        <v>1.5</v>
      </c>
      <c r="C41">
        <v>6.0896999999999997</v>
      </c>
      <c r="D41">
        <v>0.16420999999999999</v>
      </c>
      <c r="E41">
        <v>45.683</v>
      </c>
      <c r="F41">
        <v>48.218000000000004</v>
      </c>
      <c r="G41">
        <v>197.4</v>
      </c>
      <c r="H41">
        <v>55.933</v>
      </c>
      <c r="I41">
        <v>65.915000000000006</v>
      </c>
      <c r="J41">
        <v>167.25</v>
      </c>
      <c r="K41">
        <v>3.4950999999999999</v>
      </c>
      <c r="L41">
        <v>1.2641E-5</v>
      </c>
      <c r="M41">
        <v>1.0857E-2</v>
      </c>
      <c r="N41" t="s">
        <v>238</v>
      </c>
    </row>
    <row r="42" spans="1:14">
      <c r="A42">
        <v>316.04000000000002</v>
      </c>
      <c r="B42">
        <v>2</v>
      </c>
      <c r="C42">
        <v>8.2241</v>
      </c>
      <c r="D42">
        <v>0.12159</v>
      </c>
      <c r="E42">
        <v>45.598999999999997</v>
      </c>
      <c r="F42">
        <v>48.101999999999997</v>
      </c>
      <c r="G42">
        <v>194.74</v>
      </c>
      <c r="H42">
        <v>56.432000000000002</v>
      </c>
      <c r="I42">
        <v>67.063999999999993</v>
      </c>
      <c r="J42">
        <v>165.74</v>
      </c>
      <c r="K42">
        <v>3.5167999999999999</v>
      </c>
      <c r="L42">
        <v>1.2585000000000001E-5</v>
      </c>
      <c r="M42">
        <v>1.0881999999999999E-2</v>
      </c>
      <c r="N42" t="s">
        <v>238</v>
      </c>
    </row>
    <row r="43" spans="1:14">
      <c r="A43">
        <v>316.04000000000002</v>
      </c>
      <c r="B43">
        <v>2.5</v>
      </c>
      <c r="C43">
        <v>10.417</v>
      </c>
      <c r="D43">
        <v>9.5992999999999995E-2</v>
      </c>
      <c r="E43">
        <v>45.512999999999998</v>
      </c>
      <c r="F43">
        <v>47.981999999999999</v>
      </c>
      <c r="G43">
        <v>192.6</v>
      </c>
      <c r="H43">
        <v>56.941000000000003</v>
      </c>
      <c r="I43">
        <v>68.283000000000001</v>
      </c>
      <c r="J43">
        <v>164.19</v>
      </c>
      <c r="K43">
        <v>3.5404</v>
      </c>
      <c r="L43">
        <v>1.2531000000000001E-5</v>
      </c>
      <c r="M43">
        <v>1.0909E-2</v>
      </c>
      <c r="N43" t="s">
        <v>238</v>
      </c>
    </row>
    <row r="44" spans="1:14">
      <c r="A44">
        <v>316.04000000000002</v>
      </c>
      <c r="B44">
        <v>3</v>
      </c>
      <c r="C44">
        <v>12.673999999999999</v>
      </c>
      <c r="D44">
        <v>7.8899999999999998E-2</v>
      </c>
      <c r="E44">
        <v>45.423999999999999</v>
      </c>
      <c r="F44">
        <v>47.86</v>
      </c>
      <c r="G44">
        <v>190.8</v>
      </c>
      <c r="H44">
        <v>57.463000000000001</v>
      </c>
      <c r="I44">
        <v>69.58</v>
      </c>
      <c r="J44">
        <v>162.58000000000001</v>
      </c>
      <c r="K44">
        <v>3.5659999999999998</v>
      </c>
      <c r="L44">
        <v>1.2480000000000001E-5</v>
      </c>
      <c r="M44">
        <v>1.0940999999999999E-2</v>
      </c>
      <c r="N44" t="s">
        <v>238</v>
      </c>
    </row>
    <row r="45" spans="1:14">
      <c r="A45">
        <v>316.04000000000002</v>
      </c>
      <c r="B45">
        <v>3.2237</v>
      </c>
      <c r="C45">
        <v>13.706</v>
      </c>
      <c r="D45">
        <v>7.2958999999999996E-2</v>
      </c>
      <c r="E45">
        <v>45.383000000000003</v>
      </c>
      <c r="F45">
        <v>47.804000000000002</v>
      </c>
      <c r="G45">
        <v>190.07</v>
      </c>
      <c r="H45">
        <v>57.701000000000001</v>
      </c>
      <c r="I45">
        <v>70.188999999999993</v>
      </c>
      <c r="J45">
        <v>161.85</v>
      </c>
      <c r="K45">
        <v>3.5781999999999998</v>
      </c>
      <c r="L45">
        <v>1.2458E-5</v>
      </c>
      <c r="M45">
        <v>1.0957E-2</v>
      </c>
      <c r="N45" t="s">
        <v>238</v>
      </c>
    </row>
    <row r="46" spans="1:14">
      <c r="A46">
        <v>316.04000000000002</v>
      </c>
      <c r="B46">
        <v>3.2237</v>
      </c>
      <c r="C46">
        <v>1323.3</v>
      </c>
      <c r="D46">
        <v>7.5569999999999999E-4</v>
      </c>
      <c r="E46">
        <v>25.195</v>
      </c>
      <c r="F46">
        <v>25.22</v>
      </c>
      <c r="G46">
        <v>118.61</v>
      </c>
      <c r="H46">
        <v>74.093000000000004</v>
      </c>
      <c r="I46">
        <v>111.19</v>
      </c>
      <c r="J46">
        <v>670.48</v>
      </c>
      <c r="K46">
        <v>-2.6817000000000001E-2</v>
      </c>
      <c r="L46">
        <v>2.8044000000000002E-4</v>
      </c>
      <c r="M46">
        <v>9.3979999999999994E-2</v>
      </c>
      <c r="N46" t="s">
        <v>237</v>
      </c>
    </row>
    <row r="47" spans="1:14">
      <c r="A47">
        <v>316.04000000000002</v>
      </c>
      <c r="B47">
        <v>3.5</v>
      </c>
      <c r="C47">
        <v>1323.4</v>
      </c>
      <c r="D47">
        <v>7.5564000000000002E-4</v>
      </c>
      <c r="E47">
        <v>25.193000000000001</v>
      </c>
      <c r="F47">
        <v>25.221</v>
      </c>
      <c r="G47">
        <v>118.6</v>
      </c>
      <c r="H47">
        <v>74.087999999999994</v>
      </c>
      <c r="I47">
        <v>111.18</v>
      </c>
      <c r="J47">
        <v>670.73</v>
      </c>
      <c r="K47">
        <v>-2.6838999999999998E-2</v>
      </c>
      <c r="L47">
        <v>2.8049999999999999E-4</v>
      </c>
      <c r="M47">
        <v>9.3993999999999994E-2</v>
      </c>
      <c r="N47" t="s">
        <v>237</v>
      </c>
    </row>
    <row r="48" spans="1:14">
      <c r="A48">
        <v>316.04000000000002</v>
      </c>
      <c r="B48">
        <v>4</v>
      </c>
      <c r="C48">
        <v>1323.5</v>
      </c>
      <c r="D48">
        <v>7.5555000000000001E-4</v>
      </c>
      <c r="E48">
        <v>25.190999999999999</v>
      </c>
      <c r="F48">
        <v>25.222000000000001</v>
      </c>
      <c r="G48">
        <v>118.6</v>
      </c>
      <c r="H48">
        <v>74.081000000000003</v>
      </c>
      <c r="I48">
        <v>111.16</v>
      </c>
      <c r="J48">
        <v>671.19</v>
      </c>
      <c r="K48">
        <v>-2.6877000000000002E-2</v>
      </c>
      <c r="L48">
        <v>2.8060999999999998E-4</v>
      </c>
      <c r="M48">
        <v>9.4019000000000005E-2</v>
      </c>
      <c r="N48" t="s">
        <v>237</v>
      </c>
    </row>
    <row r="49" spans="1:14">
      <c r="A49">
        <v>316.04000000000002</v>
      </c>
      <c r="B49">
        <v>4.5</v>
      </c>
      <c r="C49">
        <v>1323.7</v>
      </c>
      <c r="D49">
        <v>7.5544999999999996E-4</v>
      </c>
      <c r="E49">
        <v>25.189</v>
      </c>
      <c r="F49">
        <v>25.224</v>
      </c>
      <c r="G49">
        <v>118.59</v>
      </c>
      <c r="H49">
        <v>74.072999999999993</v>
      </c>
      <c r="I49">
        <v>111.14</v>
      </c>
      <c r="J49">
        <v>671.65</v>
      </c>
      <c r="K49">
        <v>-2.6915000000000001E-2</v>
      </c>
      <c r="L49">
        <v>2.8071999999999998E-4</v>
      </c>
      <c r="M49">
        <v>9.4044000000000003E-2</v>
      </c>
      <c r="N49" t="s">
        <v>237</v>
      </c>
    </row>
    <row r="50" spans="1:14">
      <c r="A50">
        <v>316.04000000000002</v>
      </c>
      <c r="B50">
        <v>5</v>
      </c>
      <c r="C50">
        <v>1323.9</v>
      </c>
      <c r="D50">
        <v>7.5535999999999995E-4</v>
      </c>
      <c r="E50">
        <v>25.186</v>
      </c>
      <c r="F50">
        <v>25.225000000000001</v>
      </c>
      <c r="G50">
        <v>118.58</v>
      </c>
      <c r="H50">
        <v>74.064999999999998</v>
      </c>
      <c r="I50">
        <v>111.12</v>
      </c>
      <c r="J50">
        <v>672.1</v>
      </c>
      <c r="K50">
        <v>-2.6953000000000001E-2</v>
      </c>
      <c r="L50">
        <v>2.8082999999999998E-4</v>
      </c>
      <c r="M50">
        <v>9.4067999999999999E-2</v>
      </c>
      <c r="N50" t="s">
        <v>237</v>
      </c>
    </row>
    <row r="51" spans="1:14">
      <c r="A51">
        <v>316.04000000000002</v>
      </c>
      <c r="B51">
        <v>5.5</v>
      </c>
      <c r="C51">
        <v>1324</v>
      </c>
      <c r="D51">
        <v>7.5526E-4</v>
      </c>
      <c r="E51">
        <v>25.184000000000001</v>
      </c>
      <c r="F51">
        <v>25.227</v>
      </c>
      <c r="G51">
        <v>118.57</v>
      </c>
      <c r="H51">
        <v>74.057000000000002</v>
      </c>
      <c r="I51">
        <v>111.1</v>
      </c>
      <c r="J51">
        <v>672.55</v>
      </c>
      <c r="K51">
        <v>-2.6991000000000001E-2</v>
      </c>
      <c r="L51">
        <v>2.8093999999999998E-4</v>
      </c>
      <c r="M51">
        <v>9.4092999999999996E-2</v>
      </c>
      <c r="N51" t="s">
        <v>237</v>
      </c>
    </row>
    <row r="52" spans="1:14">
      <c r="A52">
        <v>316.04000000000002</v>
      </c>
      <c r="B52">
        <v>6</v>
      </c>
      <c r="C52">
        <v>1324.2</v>
      </c>
      <c r="D52">
        <v>7.5516999999999999E-4</v>
      </c>
      <c r="E52">
        <v>25.181999999999999</v>
      </c>
      <c r="F52">
        <v>25.228000000000002</v>
      </c>
      <c r="G52">
        <v>118.57</v>
      </c>
      <c r="H52">
        <v>74.049000000000007</v>
      </c>
      <c r="I52">
        <v>111.08</v>
      </c>
      <c r="J52">
        <v>673.01</v>
      </c>
      <c r="K52">
        <v>-2.7029000000000001E-2</v>
      </c>
      <c r="L52">
        <v>2.8104999999999997E-4</v>
      </c>
      <c r="M52">
        <v>9.4117999999999993E-2</v>
      </c>
      <c r="N52" t="s">
        <v>237</v>
      </c>
    </row>
    <row r="53" spans="1:14">
      <c r="A53">
        <v>316.04000000000002</v>
      </c>
      <c r="B53">
        <v>6.5</v>
      </c>
      <c r="C53">
        <v>1324.4</v>
      </c>
      <c r="D53">
        <v>7.5507999999999999E-4</v>
      </c>
      <c r="E53">
        <v>25.178999999999998</v>
      </c>
      <c r="F53">
        <v>25.23</v>
      </c>
      <c r="G53">
        <v>118.56</v>
      </c>
      <c r="H53">
        <v>74.042000000000002</v>
      </c>
      <c r="I53">
        <v>111.06</v>
      </c>
      <c r="J53">
        <v>673.46</v>
      </c>
      <c r="K53">
        <v>-2.7067000000000001E-2</v>
      </c>
      <c r="L53">
        <v>2.8116000000000003E-4</v>
      </c>
      <c r="M53">
        <v>9.4142000000000003E-2</v>
      </c>
      <c r="N53" t="s">
        <v>237</v>
      </c>
    </row>
    <row r="54" spans="1:14">
      <c r="A54">
        <v>316.04000000000002</v>
      </c>
      <c r="B54">
        <v>7</v>
      </c>
      <c r="C54">
        <v>1324.5</v>
      </c>
      <c r="D54">
        <v>7.5498000000000004E-4</v>
      </c>
      <c r="E54">
        <v>25.177</v>
      </c>
      <c r="F54">
        <v>25.231000000000002</v>
      </c>
      <c r="G54">
        <v>118.55</v>
      </c>
      <c r="H54">
        <v>74.034000000000006</v>
      </c>
      <c r="I54">
        <v>111.04</v>
      </c>
      <c r="J54">
        <v>673.91</v>
      </c>
      <c r="K54">
        <v>-2.7105000000000001E-2</v>
      </c>
      <c r="L54">
        <v>2.8127000000000002E-4</v>
      </c>
      <c r="M54">
        <v>9.4167000000000001E-2</v>
      </c>
      <c r="N54" t="s">
        <v>237</v>
      </c>
    </row>
    <row r="55" spans="1:14">
      <c r="A55">
        <v>316.04000000000002</v>
      </c>
      <c r="B55">
        <v>7.5</v>
      </c>
      <c r="C55">
        <v>1324.7</v>
      </c>
      <c r="D55">
        <v>7.5489000000000003E-4</v>
      </c>
      <c r="E55">
        <v>25.173999999999999</v>
      </c>
      <c r="F55">
        <v>25.233000000000001</v>
      </c>
      <c r="G55">
        <v>118.54</v>
      </c>
      <c r="H55">
        <v>74.025999999999996</v>
      </c>
      <c r="I55">
        <v>111.03</v>
      </c>
      <c r="J55">
        <v>674.37</v>
      </c>
      <c r="K55">
        <v>-2.7143E-2</v>
      </c>
      <c r="L55">
        <v>2.8137000000000003E-4</v>
      </c>
      <c r="M55">
        <v>9.4190999999999997E-2</v>
      </c>
      <c r="N55" t="s">
        <v>237</v>
      </c>
    </row>
    <row r="56" spans="1:14">
      <c r="A56">
        <v>316.04000000000002</v>
      </c>
      <c r="B56">
        <v>8</v>
      </c>
      <c r="C56">
        <v>1324.9</v>
      </c>
      <c r="D56">
        <v>7.5478999999999997E-4</v>
      </c>
      <c r="E56">
        <v>25.172000000000001</v>
      </c>
      <c r="F56">
        <v>25.234000000000002</v>
      </c>
      <c r="G56">
        <v>118.54</v>
      </c>
      <c r="H56">
        <v>74.018000000000001</v>
      </c>
      <c r="I56">
        <v>111.01</v>
      </c>
      <c r="J56">
        <v>674.82</v>
      </c>
      <c r="K56">
        <v>-2.7179999999999999E-2</v>
      </c>
      <c r="L56">
        <v>2.8148000000000002E-4</v>
      </c>
      <c r="M56">
        <v>9.4215999999999994E-2</v>
      </c>
      <c r="N56" t="s">
        <v>237</v>
      </c>
    </row>
    <row r="57" spans="1:14">
      <c r="A57">
        <v>316.04000000000002</v>
      </c>
      <c r="B57">
        <v>8.5</v>
      </c>
      <c r="C57">
        <v>1325</v>
      </c>
      <c r="D57">
        <v>7.5469999999999997E-4</v>
      </c>
      <c r="E57">
        <v>25.17</v>
      </c>
      <c r="F57">
        <v>25.236000000000001</v>
      </c>
      <c r="G57">
        <v>118.53</v>
      </c>
      <c r="H57">
        <v>74.010999999999996</v>
      </c>
      <c r="I57">
        <v>110.99</v>
      </c>
      <c r="J57">
        <v>675.27</v>
      </c>
      <c r="K57">
        <v>-2.7217000000000002E-2</v>
      </c>
      <c r="L57">
        <v>2.8159000000000002E-4</v>
      </c>
      <c r="M57">
        <v>9.4240000000000004E-2</v>
      </c>
      <c r="N57" t="s">
        <v>237</v>
      </c>
    </row>
    <row r="58" spans="1:14">
      <c r="A58">
        <v>316.04000000000002</v>
      </c>
      <c r="B58">
        <v>9</v>
      </c>
      <c r="C58">
        <v>1325.2</v>
      </c>
      <c r="D58">
        <v>7.5460999999999996E-4</v>
      </c>
      <c r="E58">
        <v>25.167000000000002</v>
      </c>
      <c r="F58">
        <v>25.236999999999998</v>
      </c>
      <c r="G58">
        <v>118.52</v>
      </c>
      <c r="H58">
        <v>74.003</v>
      </c>
      <c r="I58">
        <v>110.97</v>
      </c>
      <c r="J58">
        <v>675.72</v>
      </c>
      <c r="K58">
        <v>-2.7255000000000001E-2</v>
      </c>
      <c r="L58">
        <v>2.8170000000000002E-4</v>
      </c>
      <c r="M58">
        <v>9.4265000000000002E-2</v>
      </c>
      <c r="N58" t="s">
        <v>237</v>
      </c>
    </row>
    <row r="59" spans="1:14">
      <c r="A59">
        <v>316.04000000000002</v>
      </c>
      <c r="B59">
        <v>9.5</v>
      </c>
      <c r="C59">
        <v>1325.4</v>
      </c>
      <c r="D59">
        <v>7.5451000000000001E-4</v>
      </c>
      <c r="E59">
        <v>25.164999999999999</v>
      </c>
      <c r="F59">
        <v>25.239000000000001</v>
      </c>
      <c r="G59">
        <v>118.51</v>
      </c>
      <c r="H59">
        <v>73.995000000000005</v>
      </c>
      <c r="I59">
        <v>110.95</v>
      </c>
      <c r="J59">
        <v>676.17</v>
      </c>
      <c r="K59">
        <v>-2.7292E-2</v>
      </c>
      <c r="L59">
        <v>2.8181000000000001E-4</v>
      </c>
      <c r="M59">
        <v>9.4288999999999998E-2</v>
      </c>
      <c r="N59" t="s">
        <v>237</v>
      </c>
    </row>
    <row r="60" spans="1:14">
      <c r="A60">
        <v>316.04000000000002</v>
      </c>
      <c r="B60">
        <v>10</v>
      </c>
      <c r="C60">
        <v>1325.5</v>
      </c>
      <c r="D60">
        <v>7.5442E-4</v>
      </c>
      <c r="E60">
        <v>25.163</v>
      </c>
      <c r="F60">
        <v>25.24</v>
      </c>
      <c r="G60">
        <v>118.51</v>
      </c>
      <c r="H60">
        <v>73.986999999999995</v>
      </c>
      <c r="I60">
        <v>110.93</v>
      </c>
      <c r="J60">
        <v>676.62</v>
      </c>
      <c r="K60">
        <v>-2.7328999999999999E-2</v>
      </c>
      <c r="L60">
        <v>2.8192000000000001E-4</v>
      </c>
      <c r="M60">
        <v>9.4313999999999995E-2</v>
      </c>
      <c r="N60" t="s">
        <v>237</v>
      </c>
    </row>
    <row r="61" spans="1:14">
      <c r="A61">
        <v>361.04</v>
      </c>
      <c r="B61">
        <v>1</v>
      </c>
      <c r="C61">
        <v>3.4784999999999999</v>
      </c>
      <c r="D61">
        <v>0.28748000000000001</v>
      </c>
      <c r="E61">
        <v>48.363999999999997</v>
      </c>
      <c r="F61">
        <v>51.323</v>
      </c>
      <c r="G61">
        <v>209.87</v>
      </c>
      <c r="H61">
        <v>59.173999999999999</v>
      </c>
      <c r="I61">
        <v>68.114999999999995</v>
      </c>
      <c r="J61">
        <v>180.59</v>
      </c>
      <c r="K61">
        <v>2.2643</v>
      </c>
      <c r="L61">
        <v>1.4643E-5</v>
      </c>
      <c r="M61">
        <v>1.3188999999999999E-2</v>
      </c>
      <c r="N61" t="s">
        <v>238</v>
      </c>
    </row>
    <row r="62" spans="1:14">
      <c r="A62">
        <v>361.04</v>
      </c>
      <c r="B62">
        <v>1.5</v>
      </c>
      <c r="C62">
        <v>5.2565999999999997</v>
      </c>
      <c r="D62">
        <v>0.19023999999999999</v>
      </c>
      <c r="E62">
        <v>48.308</v>
      </c>
      <c r="F62">
        <v>51.244999999999997</v>
      </c>
      <c r="G62">
        <v>206.35</v>
      </c>
      <c r="H62">
        <v>59.430999999999997</v>
      </c>
      <c r="I62">
        <v>68.706999999999994</v>
      </c>
      <c r="J62">
        <v>179.62</v>
      </c>
      <c r="K62">
        <v>2.2742</v>
      </c>
      <c r="L62">
        <v>1.4619E-5</v>
      </c>
      <c r="M62">
        <v>1.3206000000000001E-2</v>
      </c>
      <c r="N62" t="s">
        <v>238</v>
      </c>
    </row>
    <row r="63" spans="1:14">
      <c r="A63">
        <v>361.04</v>
      </c>
      <c r="B63">
        <v>2</v>
      </c>
      <c r="C63">
        <v>7.0621</v>
      </c>
      <c r="D63">
        <v>0.1416</v>
      </c>
      <c r="E63">
        <v>48.252000000000002</v>
      </c>
      <c r="F63">
        <v>51.165999999999997</v>
      </c>
      <c r="G63">
        <v>203.8</v>
      </c>
      <c r="H63">
        <v>59.691000000000003</v>
      </c>
      <c r="I63">
        <v>69.319000000000003</v>
      </c>
      <c r="J63">
        <v>178.64</v>
      </c>
      <c r="K63">
        <v>2.2845</v>
      </c>
      <c r="L63">
        <v>1.4598E-5</v>
      </c>
      <c r="M63">
        <v>1.3224E-2</v>
      </c>
      <c r="N63" t="s">
        <v>238</v>
      </c>
    </row>
    <row r="64" spans="1:14">
      <c r="A64">
        <v>361.04</v>
      </c>
      <c r="B64">
        <v>2.5</v>
      </c>
      <c r="C64">
        <v>8.8963000000000001</v>
      </c>
      <c r="D64">
        <v>0.11241</v>
      </c>
      <c r="E64">
        <v>48.194000000000003</v>
      </c>
      <c r="F64">
        <v>51.087000000000003</v>
      </c>
      <c r="G64">
        <v>201.78</v>
      </c>
      <c r="H64">
        <v>59.954000000000001</v>
      </c>
      <c r="I64">
        <v>69.951999999999998</v>
      </c>
      <c r="J64">
        <v>177.64</v>
      </c>
      <c r="K64">
        <v>2.2951999999999999</v>
      </c>
      <c r="L64">
        <v>1.4579000000000001E-5</v>
      </c>
      <c r="M64">
        <v>1.3243E-2</v>
      </c>
      <c r="N64" t="s">
        <v>238</v>
      </c>
    </row>
    <row r="65" spans="1:14">
      <c r="A65">
        <v>361.04</v>
      </c>
      <c r="B65">
        <v>3</v>
      </c>
      <c r="C65">
        <v>10.76</v>
      </c>
      <c r="D65">
        <v>9.2934000000000003E-2</v>
      </c>
      <c r="E65">
        <v>48.136000000000003</v>
      </c>
      <c r="F65">
        <v>51.006</v>
      </c>
      <c r="G65">
        <v>200.1</v>
      </c>
      <c r="H65">
        <v>60.22</v>
      </c>
      <c r="I65">
        <v>70.606999999999999</v>
      </c>
      <c r="J65">
        <v>176.62</v>
      </c>
      <c r="K65">
        <v>2.3062999999999998</v>
      </c>
      <c r="L65">
        <v>1.4562000000000001E-5</v>
      </c>
      <c r="M65">
        <v>1.3263E-2</v>
      </c>
      <c r="N65" t="s">
        <v>238</v>
      </c>
    </row>
    <row r="66" spans="1:14">
      <c r="A66">
        <v>361.04</v>
      </c>
      <c r="B66">
        <v>3.5</v>
      </c>
      <c r="C66">
        <v>12.656000000000001</v>
      </c>
      <c r="D66">
        <v>7.9017000000000004E-2</v>
      </c>
      <c r="E66">
        <v>48.076999999999998</v>
      </c>
      <c r="F66">
        <v>50.923999999999999</v>
      </c>
      <c r="G66">
        <v>198.66</v>
      </c>
      <c r="H66">
        <v>60.49</v>
      </c>
      <c r="I66">
        <v>71.284999999999997</v>
      </c>
      <c r="J66">
        <v>175.58</v>
      </c>
      <c r="K66">
        <v>2.3178999999999998</v>
      </c>
      <c r="L66">
        <v>1.4548E-5</v>
      </c>
      <c r="M66">
        <v>1.3285999999999999E-2</v>
      </c>
      <c r="N66" t="s">
        <v>238</v>
      </c>
    </row>
    <row r="67" spans="1:14">
      <c r="A67">
        <v>361.04</v>
      </c>
      <c r="B67">
        <v>4</v>
      </c>
      <c r="C67">
        <v>14.584</v>
      </c>
      <c r="D67">
        <v>6.8570000000000006E-2</v>
      </c>
      <c r="E67">
        <v>48.018000000000001</v>
      </c>
      <c r="F67">
        <v>50.84</v>
      </c>
      <c r="G67">
        <v>197.38</v>
      </c>
      <c r="H67">
        <v>60.762999999999998</v>
      </c>
      <c r="I67">
        <v>71.989000000000004</v>
      </c>
      <c r="J67">
        <v>174.52</v>
      </c>
      <c r="K67">
        <v>2.33</v>
      </c>
      <c r="L67">
        <v>1.4535999999999999E-5</v>
      </c>
      <c r="M67">
        <v>1.3309E-2</v>
      </c>
      <c r="N67" t="s">
        <v>238</v>
      </c>
    </row>
    <row r="68" spans="1:14">
      <c r="A68">
        <v>361.04</v>
      </c>
      <c r="B68">
        <v>4.5</v>
      </c>
      <c r="C68">
        <v>16.545999999999999</v>
      </c>
      <c r="D68">
        <v>6.0436999999999998E-2</v>
      </c>
      <c r="E68">
        <v>47.957000000000001</v>
      </c>
      <c r="F68">
        <v>50.756</v>
      </c>
      <c r="G68">
        <v>196.22</v>
      </c>
      <c r="H68">
        <v>61.04</v>
      </c>
      <c r="I68">
        <v>72.721000000000004</v>
      </c>
      <c r="J68">
        <v>173.44</v>
      </c>
      <c r="K68">
        <v>2.3426999999999998</v>
      </c>
      <c r="L68">
        <v>1.4527E-5</v>
      </c>
      <c r="M68">
        <v>1.3335E-2</v>
      </c>
      <c r="N68" t="s">
        <v>238</v>
      </c>
    </row>
    <row r="69" spans="1:14">
      <c r="A69">
        <v>361.04</v>
      </c>
      <c r="B69">
        <v>5</v>
      </c>
      <c r="C69">
        <v>18.545000000000002</v>
      </c>
      <c r="D69">
        <v>5.3924E-2</v>
      </c>
      <c r="E69">
        <v>47.895000000000003</v>
      </c>
      <c r="F69">
        <v>50.67</v>
      </c>
      <c r="G69">
        <v>195.17</v>
      </c>
      <c r="H69">
        <v>61.320999999999998</v>
      </c>
      <c r="I69">
        <v>73.481999999999999</v>
      </c>
      <c r="J69">
        <v>172.34</v>
      </c>
      <c r="K69">
        <v>2.3559999999999999</v>
      </c>
      <c r="L69">
        <v>1.4521E-5</v>
      </c>
      <c r="M69">
        <v>1.3363E-2</v>
      </c>
      <c r="N69" t="s">
        <v>238</v>
      </c>
    </row>
    <row r="70" spans="1:14">
      <c r="A70">
        <v>361.04</v>
      </c>
      <c r="B70">
        <v>5.5</v>
      </c>
      <c r="C70">
        <v>20.581</v>
      </c>
      <c r="D70">
        <v>4.8587999999999999E-2</v>
      </c>
      <c r="E70">
        <v>47.832000000000001</v>
      </c>
      <c r="F70">
        <v>50.582999999999998</v>
      </c>
      <c r="G70">
        <v>194.2</v>
      </c>
      <c r="H70">
        <v>61.604999999999997</v>
      </c>
      <c r="I70">
        <v>74.275999999999996</v>
      </c>
      <c r="J70">
        <v>171.22</v>
      </c>
      <c r="K70">
        <v>2.3698000000000001</v>
      </c>
      <c r="L70">
        <v>1.4517E-5</v>
      </c>
      <c r="M70">
        <v>1.3393E-2</v>
      </c>
      <c r="N70" t="s">
        <v>238</v>
      </c>
    </row>
    <row r="71" spans="1:14">
      <c r="A71">
        <v>361.04</v>
      </c>
      <c r="B71">
        <v>6</v>
      </c>
      <c r="C71">
        <v>22.658000000000001</v>
      </c>
      <c r="D71">
        <v>4.4135000000000001E-2</v>
      </c>
      <c r="E71">
        <v>47.768999999999998</v>
      </c>
      <c r="F71">
        <v>50.494</v>
      </c>
      <c r="G71">
        <v>193.3</v>
      </c>
      <c r="H71">
        <v>61.893999999999998</v>
      </c>
      <c r="I71">
        <v>75.103999999999999</v>
      </c>
      <c r="J71">
        <v>170.08</v>
      </c>
      <c r="K71">
        <v>2.3843000000000001</v>
      </c>
      <c r="L71">
        <v>1.4517E-5</v>
      </c>
      <c r="M71">
        <v>1.3424999999999999E-2</v>
      </c>
      <c r="N71" t="s">
        <v>238</v>
      </c>
    </row>
    <row r="72" spans="1:14">
      <c r="A72">
        <v>361.04</v>
      </c>
      <c r="B72">
        <v>6.5</v>
      </c>
      <c r="C72">
        <v>24.777000000000001</v>
      </c>
      <c r="D72">
        <v>4.036E-2</v>
      </c>
      <c r="E72">
        <v>47.704000000000001</v>
      </c>
      <c r="F72">
        <v>50.404000000000003</v>
      </c>
      <c r="G72">
        <v>192.44</v>
      </c>
      <c r="H72">
        <v>62.188000000000002</v>
      </c>
      <c r="I72">
        <v>75.971000000000004</v>
      </c>
      <c r="J72">
        <v>168.91</v>
      </c>
      <c r="K72">
        <v>2.3995000000000002</v>
      </c>
      <c r="L72">
        <v>1.452E-5</v>
      </c>
      <c r="M72">
        <v>1.3459E-2</v>
      </c>
      <c r="N72" t="s">
        <v>238</v>
      </c>
    </row>
    <row r="73" spans="1:14">
      <c r="A73">
        <v>361.04</v>
      </c>
      <c r="B73">
        <v>7</v>
      </c>
      <c r="C73">
        <v>26.940999999999999</v>
      </c>
      <c r="D73">
        <v>3.7118999999999999E-2</v>
      </c>
      <c r="E73">
        <v>47.637</v>
      </c>
      <c r="F73">
        <v>50.311999999999998</v>
      </c>
      <c r="G73">
        <v>191.64</v>
      </c>
      <c r="H73">
        <v>62.485999999999997</v>
      </c>
      <c r="I73">
        <v>76.879000000000005</v>
      </c>
      <c r="J73">
        <v>167.72</v>
      </c>
      <c r="K73">
        <v>2.4155000000000002</v>
      </c>
      <c r="L73">
        <v>1.4525999999999999E-5</v>
      </c>
      <c r="M73">
        <v>1.3497E-2</v>
      </c>
      <c r="N73" t="s">
        <v>238</v>
      </c>
    </row>
    <row r="74" spans="1:14">
      <c r="A74">
        <v>361.04</v>
      </c>
      <c r="B74">
        <v>7.5</v>
      </c>
      <c r="C74">
        <v>29.152000000000001</v>
      </c>
      <c r="D74">
        <v>3.4303E-2</v>
      </c>
      <c r="E74">
        <v>47.57</v>
      </c>
      <c r="F74">
        <v>50.218000000000004</v>
      </c>
      <c r="G74">
        <v>190.87</v>
      </c>
      <c r="H74">
        <v>62.789000000000001</v>
      </c>
      <c r="I74">
        <v>77.832999999999998</v>
      </c>
      <c r="J74">
        <v>166.49</v>
      </c>
      <c r="K74">
        <v>2.4321999999999999</v>
      </c>
      <c r="L74">
        <v>1.4535000000000001E-5</v>
      </c>
      <c r="M74">
        <v>1.3537E-2</v>
      </c>
      <c r="N74" t="s">
        <v>238</v>
      </c>
    </row>
    <row r="75" spans="1:14">
      <c r="A75">
        <v>361.04</v>
      </c>
      <c r="B75">
        <v>8</v>
      </c>
      <c r="C75">
        <v>31.414000000000001</v>
      </c>
      <c r="D75">
        <v>3.1833E-2</v>
      </c>
      <c r="E75">
        <v>47.500999999999998</v>
      </c>
      <c r="F75">
        <v>50.122</v>
      </c>
      <c r="G75">
        <v>190.13</v>
      </c>
      <c r="H75">
        <v>63.097999999999999</v>
      </c>
      <c r="I75">
        <v>78.837000000000003</v>
      </c>
      <c r="J75">
        <v>165.24</v>
      </c>
      <c r="K75">
        <v>2.4499</v>
      </c>
      <c r="L75">
        <v>1.4549000000000001E-5</v>
      </c>
      <c r="M75">
        <v>1.3580999999999999E-2</v>
      </c>
      <c r="N75" t="s">
        <v>238</v>
      </c>
    </row>
    <row r="76" spans="1:14">
      <c r="A76">
        <v>361.04</v>
      </c>
      <c r="B76">
        <v>8.5</v>
      </c>
      <c r="C76">
        <v>33.728999999999999</v>
      </c>
      <c r="D76">
        <v>2.9648000000000001E-2</v>
      </c>
      <c r="E76">
        <v>47.430999999999997</v>
      </c>
      <c r="F76">
        <v>50.024999999999999</v>
      </c>
      <c r="G76">
        <v>189.43</v>
      </c>
      <c r="H76">
        <v>63.411999999999999</v>
      </c>
      <c r="I76">
        <v>79.896000000000001</v>
      </c>
      <c r="J76">
        <v>163.96</v>
      </c>
      <c r="K76">
        <v>2.4683999999999999</v>
      </c>
      <c r="L76">
        <v>1.4566000000000001E-5</v>
      </c>
      <c r="M76">
        <v>1.3627999999999999E-2</v>
      </c>
      <c r="N76" t="s">
        <v>238</v>
      </c>
    </row>
    <row r="77" spans="1:14">
      <c r="A77">
        <v>361.04</v>
      </c>
      <c r="B77">
        <v>9</v>
      </c>
      <c r="C77">
        <v>36.101999999999997</v>
      </c>
      <c r="D77">
        <v>2.7699000000000001E-2</v>
      </c>
      <c r="E77">
        <v>47.359000000000002</v>
      </c>
      <c r="F77">
        <v>49.924999999999997</v>
      </c>
      <c r="G77">
        <v>188.74</v>
      </c>
      <c r="H77">
        <v>63.731999999999999</v>
      </c>
      <c r="I77">
        <v>81.016999999999996</v>
      </c>
      <c r="J77">
        <v>162.63999999999999</v>
      </c>
      <c r="K77">
        <v>2.488</v>
      </c>
      <c r="L77">
        <v>1.4588E-5</v>
      </c>
      <c r="M77">
        <v>1.3679999999999999E-2</v>
      </c>
      <c r="N77" t="s">
        <v>238</v>
      </c>
    </row>
    <row r="78" spans="1:14">
      <c r="A78">
        <v>361.04</v>
      </c>
      <c r="B78">
        <v>9.5</v>
      </c>
      <c r="C78">
        <v>38.536999999999999</v>
      </c>
      <c r="D78">
        <v>2.5949E-2</v>
      </c>
      <c r="E78">
        <v>47.286000000000001</v>
      </c>
      <c r="F78">
        <v>49.823</v>
      </c>
      <c r="G78">
        <v>188.08</v>
      </c>
      <c r="H78">
        <v>64.058999999999997</v>
      </c>
      <c r="I78">
        <v>82.206999999999994</v>
      </c>
      <c r="J78">
        <v>161.29</v>
      </c>
      <c r="K78">
        <v>2.5087999999999999</v>
      </c>
      <c r="L78">
        <v>1.4613999999999999E-5</v>
      </c>
      <c r="M78">
        <v>1.3735000000000001E-2</v>
      </c>
      <c r="N78" t="s">
        <v>238</v>
      </c>
    </row>
    <row r="79" spans="1:14">
      <c r="A79">
        <v>361.04</v>
      </c>
      <c r="B79">
        <v>10</v>
      </c>
      <c r="C79">
        <v>41.036999999999999</v>
      </c>
      <c r="D79">
        <v>2.4368000000000001E-2</v>
      </c>
      <c r="E79">
        <v>47.210999999999999</v>
      </c>
      <c r="F79">
        <v>49.719000000000001</v>
      </c>
      <c r="G79">
        <v>187.43</v>
      </c>
      <c r="H79">
        <v>64.391999999999996</v>
      </c>
      <c r="I79">
        <v>83.474000000000004</v>
      </c>
      <c r="J79">
        <v>159.9</v>
      </c>
      <c r="K79">
        <v>2.5306999999999999</v>
      </c>
      <c r="L79">
        <v>1.4645E-5</v>
      </c>
      <c r="M79">
        <v>1.3795999999999999E-2</v>
      </c>
      <c r="N79" t="s">
        <v>238</v>
      </c>
    </row>
    <row r="80" spans="1:14">
      <c r="A80">
        <v>406.33</v>
      </c>
      <c r="B80">
        <v>1</v>
      </c>
      <c r="C80">
        <v>3.0752999999999999</v>
      </c>
      <c r="D80">
        <v>0.32517000000000001</v>
      </c>
      <c r="E80">
        <v>51.137</v>
      </c>
      <c r="F80">
        <v>54.484000000000002</v>
      </c>
      <c r="G80">
        <v>218.12</v>
      </c>
      <c r="H80">
        <v>62.726999999999997</v>
      </c>
      <c r="I80">
        <v>71.444999999999993</v>
      </c>
      <c r="J80">
        <v>191.54</v>
      </c>
      <c r="K80">
        <v>1.5794999999999999</v>
      </c>
      <c r="L80">
        <v>1.6538999999999999E-5</v>
      </c>
      <c r="M80">
        <v>1.5643000000000001E-2</v>
      </c>
      <c r="N80" t="s">
        <v>238</v>
      </c>
    </row>
    <row r="81" spans="1:14">
      <c r="A81">
        <v>406.33</v>
      </c>
      <c r="B81">
        <v>1.5</v>
      </c>
      <c r="C81">
        <v>4.6352000000000002</v>
      </c>
      <c r="D81">
        <v>0.21573999999999999</v>
      </c>
      <c r="E81">
        <v>51.097000000000001</v>
      </c>
      <c r="F81">
        <v>54.427</v>
      </c>
      <c r="G81">
        <v>214.65</v>
      </c>
      <c r="H81">
        <v>62.875</v>
      </c>
      <c r="I81">
        <v>71.804000000000002</v>
      </c>
      <c r="J81">
        <v>190.86</v>
      </c>
      <c r="K81">
        <v>1.5846</v>
      </c>
      <c r="L81">
        <v>1.6535999999999999E-5</v>
      </c>
      <c r="M81">
        <v>1.5657000000000001E-2</v>
      </c>
      <c r="N81" t="s">
        <v>238</v>
      </c>
    </row>
    <row r="82" spans="1:14">
      <c r="A82">
        <v>406.33</v>
      </c>
      <c r="B82">
        <v>2</v>
      </c>
      <c r="C82">
        <v>6.2104999999999997</v>
      </c>
      <c r="D82">
        <v>0.16102</v>
      </c>
      <c r="E82">
        <v>51.055999999999997</v>
      </c>
      <c r="F82">
        <v>54.37</v>
      </c>
      <c r="G82">
        <v>212.15</v>
      </c>
      <c r="H82">
        <v>63.024999999999999</v>
      </c>
      <c r="I82">
        <v>72.171000000000006</v>
      </c>
      <c r="J82">
        <v>190.18</v>
      </c>
      <c r="K82">
        <v>1.5898000000000001</v>
      </c>
      <c r="L82">
        <v>1.6535E-5</v>
      </c>
      <c r="M82">
        <v>1.5671000000000001E-2</v>
      </c>
      <c r="N82" t="s">
        <v>238</v>
      </c>
    </row>
    <row r="83" spans="1:14">
      <c r="A83">
        <v>406.33</v>
      </c>
      <c r="B83">
        <v>2.5</v>
      </c>
      <c r="C83">
        <v>7.8014999999999999</v>
      </c>
      <c r="D83">
        <v>0.12817999999999999</v>
      </c>
      <c r="E83">
        <v>51.014000000000003</v>
      </c>
      <c r="F83">
        <v>54.311999999999998</v>
      </c>
      <c r="G83">
        <v>210.2</v>
      </c>
      <c r="H83">
        <v>63.174999999999997</v>
      </c>
      <c r="I83">
        <v>72.546000000000006</v>
      </c>
      <c r="J83">
        <v>189.49</v>
      </c>
      <c r="K83">
        <v>1.5952</v>
      </c>
      <c r="L83">
        <v>1.6535999999999999E-5</v>
      </c>
      <c r="M83">
        <v>1.5687E-2</v>
      </c>
      <c r="N83" t="s">
        <v>238</v>
      </c>
    </row>
    <row r="84" spans="1:14">
      <c r="A84">
        <v>406.33</v>
      </c>
      <c r="B84">
        <v>3</v>
      </c>
      <c r="C84">
        <v>9.4087999999999994</v>
      </c>
      <c r="D84">
        <v>0.10628</v>
      </c>
      <c r="E84">
        <v>50.972999999999999</v>
      </c>
      <c r="F84">
        <v>54.253999999999998</v>
      </c>
      <c r="G84">
        <v>208.58</v>
      </c>
      <c r="H84">
        <v>63.326000000000001</v>
      </c>
      <c r="I84">
        <v>72.927999999999997</v>
      </c>
      <c r="J84">
        <v>188.8</v>
      </c>
      <c r="K84">
        <v>1.6007</v>
      </c>
      <c r="L84">
        <v>1.6538E-5</v>
      </c>
      <c r="M84">
        <v>1.5703000000000002E-2</v>
      </c>
      <c r="N84" t="s">
        <v>238</v>
      </c>
    </row>
    <row r="85" spans="1:14">
      <c r="A85">
        <v>406.33</v>
      </c>
      <c r="B85">
        <v>3.5</v>
      </c>
      <c r="C85">
        <v>11.032999999999999</v>
      </c>
      <c r="D85">
        <v>9.0638999999999997E-2</v>
      </c>
      <c r="E85">
        <v>50.930999999999997</v>
      </c>
      <c r="F85">
        <v>54.195999999999998</v>
      </c>
      <c r="G85">
        <v>207.19</v>
      </c>
      <c r="H85">
        <v>63.478999999999999</v>
      </c>
      <c r="I85">
        <v>73.319999999999993</v>
      </c>
      <c r="J85">
        <v>188.09</v>
      </c>
      <c r="K85">
        <v>1.6062000000000001</v>
      </c>
      <c r="L85">
        <v>1.6543000000000001E-5</v>
      </c>
      <c r="M85">
        <v>1.5719E-2</v>
      </c>
      <c r="N85" t="s">
        <v>238</v>
      </c>
    </row>
    <row r="86" spans="1:14">
      <c r="A86">
        <v>406.33</v>
      </c>
      <c r="B86">
        <v>4</v>
      </c>
      <c r="C86">
        <v>12.673999999999999</v>
      </c>
      <c r="D86">
        <v>7.8903000000000001E-2</v>
      </c>
      <c r="E86">
        <v>50.887999999999998</v>
      </c>
      <c r="F86">
        <v>54.137</v>
      </c>
      <c r="G86">
        <v>205.97</v>
      </c>
      <c r="H86">
        <v>63.631999999999998</v>
      </c>
      <c r="I86">
        <v>73.72</v>
      </c>
      <c r="J86">
        <v>187.38</v>
      </c>
      <c r="K86">
        <v>1.6120000000000001</v>
      </c>
      <c r="L86">
        <v>1.6549E-5</v>
      </c>
      <c r="M86">
        <v>1.5737000000000001E-2</v>
      </c>
      <c r="N86" t="s">
        <v>238</v>
      </c>
    </row>
    <row r="87" spans="1:14">
      <c r="A87">
        <v>406.33</v>
      </c>
      <c r="B87">
        <v>4.5</v>
      </c>
      <c r="C87">
        <v>14.333</v>
      </c>
      <c r="D87">
        <v>6.9771E-2</v>
      </c>
      <c r="E87">
        <v>50.844999999999999</v>
      </c>
      <c r="F87">
        <v>54.076999999999998</v>
      </c>
      <c r="G87">
        <v>204.89</v>
      </c>
      <c r="H87">
        <v>63.786999999999999</v>
      </c>
      <c r="I87">
        <v>74.129000000000005</v>
      </c>
      <c r="J87">
        <v>186.66</v>
      </c>
      <c r="K87">
        <v>1.6177999999999999</v>
      </c>
      <c r="L87">
        <v>1.6555999999999999E-5</v>
      </c>
      <c r="M87">
        <v>1.5755000000000002E-2</v>
      </c>
      <c r="N87" t="s">
        <v>238</v>
      </c>
    </row>
    <row r="88" spans="1:14">
      <c r="A88">
        <v>406.33</v>
      </c>
      <c r="B88">
        <v>5</v>
      </c>
      <c r="C88">
        <v>16.010000000000002</v>
      </c>
      <c r="D88">
        <v>6.2462999999999998E-2</v>
      </c>
      <c r="E88">
        <v>50.802</v>
      </c>
      <c r="F88">
        <v>54.017000000000003</v>
      </c>
      <c r="G88">
        <v>203.9</v>
      </c>
      <c r="H88">
        <v>63.942999999999998</v>
      </c>
      <c r="I88">
        <v>74.548000000000002</v>
      </c>
      <c r="J88">
        <v>185.93</v>
      </c>
      <c r="K88">
        <v>1.6237999999999999</v>
      </c>
      <c r="L88">
        <v>1.6566E-5</v>
      </c>
      <c r="M88">
        <v>1.5774E-2</v>
      </c>
      <c r="N88" t="s">
        <v>238</v>
      </c>
    </row>
    <row r="89" spans="1:14">
      <c r="A89">
        <v>406.33</v>
      </c>
      <c r="B89">
        <v>5.5</v>
      </c>
      <c r="C89">
        <v>17.704999999999998</v>
      </c>
      <c r="D89">
        <v>5.6480000000000002E-2</v>
      </c>
      <c r="E89">
        <v>50.759</v>
      </c>
      <c r="F89">
        <v>53.956000000000003</v>
      </c>
      <c r="G89">
        <v>203</v>
      </c>
      <c r="H89">
        <v>64.099000000000004</v>
      </c>
      <c r="I89">
        <v>74.977000000000004</v>
      </c>
      <c r="J89">
        <v>185.2</v>
      </c>
      <c r="K89">
        <v>1.63</v>
      </c>
      <c r="L89">
        <v>1.6578E-5</v>
      </c>
      <c r="M89">
        <v>1.5793999999999999E-2</v>
      </c>
      <c r="N89" t="s">
        <v>238</v>
      </c>
    </row>
    <row r="90" spans="1:14">
      <c r="A90">
        <v>406.33</v>
      </c>
      <c r="B90">
        <v>6</v>
      </c>
      <c r="C90">
        <v>19.420000000000002</v>
      </c>
      <c r="D90">
        <v>5.1492000000000003E-2</v>
      </c>
      <c r="E90">
        <v>50.715000000000003</v>
      </c>
      <c r="F90">
        <v>53.893999999999998</v>
      </c>
      <c r="G90">
        <v>202.17</v>
      </c>
      <c r="H90">
        <v>64.257000000000005</v>
      </c>
      <c r="I90">
        <v>75.417000000000002</v>
      </c>
      <c r="J90">
        <v>184.45</v>
      </c>
      <c r="K90">
        <v>1.6362000000000001</v>
      </c>
      <c r="L90">
        <v>1.6592E-5</v>
      </c>
      <c r="M90">
        <v>1.5814999999999999E-2</v>
      </c>
      <c r="N90" t="s">
        <v>238</v>
      </c>
    </row>
    <row r="91" spans="1:14">
      <c r="A91">
        <v>406.33</v>
      </c>
      <c r="B91">
        <v>6.5</v>
      </c>
      <c r="C91">
        <v>21.155000000000001</v>
      </c>
      <c r="D91">
        <v>4.7268999999999999E-2</v>
      </c>
      <c r="E91">
        <v>50.67</v>
      </c>
      <c r="F91">
        <v>53.832000000000001</v>
      </c>
      <c r="G91">
        <v>201.39</v>
      </c>
      <c r="H91">
        <v>64.417000000000002</v>
      </c>
      <c r="I91">
        <v>75.867999999999995</v>
      </c>
      <c r="J91">
        <v>183.7</v>
      </c>
      <c r="K91">
        <v>1.6427</v>
      </c>
      <c r="L91">
        <v>1.6606999999999999E-5</v>
      </c>
      <c r="M91">
        <v>1.5837E-2</v>
      </c>
      <c r="N91" t="s">
        <v>238</v>
      </c>
    </row>
    <row r="92" spans="1:14">
      <c r="A92">
        <v>406.33</v>
      </c>
      <c r="B92">
        <v>7</v>
      </c>
      <c r="C92">
        <v>22.911000000000001</v>
      </c>
      <c r="D92">
        <v>4.3646999999999998E-2</v>
      </c>
      <c r="E92">
        <v>50.625</v>
      </c>
      <c r="F92">
        <v>53.77</v>
      </c>
      <c r="G92">
        <v>200.66</v>
      </c>
      <c r="H92">
        <v>64.576999999999998</v>
      </c>
      <c r="I92">
        <v>76.331000000000003</v>
      </c>
      <c r="J92">
        <v>182.93</v>
      </c>
      <c r="K92">
        <v>1.6493</v>
      </c>
      <c r="L92">
        <v>1.6625000000000001E-5</v>
      </c>
      <c r="M92">
        <v>1.5859999999999999E-2</v>
      </c>
      <c r="N92" t="s">
        <v>238</v>
      </c>
    </row>
    <row r="93" spans="1:14">
      <c r="A93">
        <v>406.33</v>
      </c>
      <c r="B93">
        <v>7.5</v>
      </c>
      <c r="C93">
        <v>24.687999999999999</v>
      </c>
      <c r="D93">
        <v>4.0506E-2</v>
      </c>
      <c r="E93">
        <v>50.58</v>
      </c>
      <c r="F93">
        <v>53.707000000000001</v>
      </c>
      <c r="G93">
        <v>199.97</v>
      </c>
      <c r="H93">
        <v>64.739000000000004</v>
      </c>
      <c r="I93">
        <v>76.805999999999997</v>
      </c>
      <c r="J93">
        <v>182.16</v>
      </c>
      <c r="K93">
        <v>1.6559999999999999</v>
      </c>
      <c r="L93">
        <v>1.6645000000000001E-5</v>
      </c>
      <c r="M93">
        <v>1.5883999999999999E-2</v>
      </c>
      <c r="N93" t="s">
        <v>238</v>
      </c>
    </row>
    <row r="94" spans="1:14">
      <c r="A94">
        <v>406.33</v>
      </c>
      <c r="B94">
        <v>8</v>
      </c>
      <c r="C94">
        <v>26.486999999999998</v>
      </c>
      <c r="D94">
        <v>3.7754999999999997E-2</v>
      </c>
      <c r="E94">
        <v>50.533999999999999</v>
      </c>
      <c r="F94">
        <v>53.643000000000001</v>
      </c>
      <c r="G94">
        <v>199.32</v>
      </c>
      <c r="H94">
        <v>64.902000000000001</v>
      </c>
      <c r="I94">
        <v>77.293999999999997</v>
      </c>
      <c r="J94">
        <v>181.38</v>
      </c>
      <c r="K94">
        <v>1.663</v>
      </c>
      <c r="L94">
        <v>1.6667000000000002E-5</v>
      </c>
      <c r="M94">
        <v>1.5910000000000001E-2</v>
      </c>
      <c r="N94" t="s">
        <v>238</v>
      </c>
    </row>
    <row r="95" spans="1:14">
      <c r="A95">
        <v>406.33</v>
      </c>
      <c r="B95">
        <v>8.5</v>
      </c>
      <c r="C95">
        <v>28.308</v>
      </c>
      <c r="D95">
        <v>3.5326000000000003E-2</v>
      </c>
      <c r="E95">
        <v>50.488</v>
      </c>
      <c r="F95">
        <v>53.578000000000003</v>
      </c>
      <c r="G95">
        <v>198.7</v>
      </c>
      <c r="H95">
        <v>65.066999999999993</v>
      </c>
      <c r="I95">
        <v>77.795000000000002</v>
      </c>
      <c r="J95">
        <v>180.59</v>
      </c>
      <c r="K95">
        <v>1.6700999999999999</v>
      </c>
      <c r="L95">
        <v>1.6691999999999999E-5</v>
      </c>
      <c r="M95">
        <v>1.5935999999999999E-2</v>
      </c>
      <c r="N95" t="s">
        <v>238</v>
      </c>
    </row>
    <row r="96" spans="1:14">
      <c r="A96">
        <v>406.33</v>
      </c>
      <c r="B96">
        <v>9</v>
      </c>
      <c r="C96">
        <v>30.152999999999999</v>
      </c>
      <c r="D96">
        <v>3.3163999999999999E-2</v>
      </c>
      <c r="E96">
        <v>50.441000000000003</v>
      </c>
      <c r="F96">
        <v>53.512999999999998</v>
      </c>
      <c r="G96">
        <v>198.11</v>
      </c>
      <c r="H96">
        <v>65.231999999999999</v>
      </c>
      <c r="I96">
        <v>78.311000000000007</v>
      </c>
      <c r="J96">
        <v>179.79</v>
      </c>
      <c r="K96">
        <v>1.6774</v>
      </c>
      <c r="L96">
        <v>1.6718000000000002E-5</v>
      </c>
      <c r="M96">
        <v>1.5963999999999999E-2</v>
      </c>
      <c r="N96" t="s">
        <v>238</v>
      </c>
    </row>
    <row r="97" spans="1:14">
      <c r="A97">
        <v>406.33</v>
      </c>
      <c r="B97">
        <v>9.5</v>
      </c>
      <c r="C97">
        <v>32.021999999999998</v>
      </c>
      <c r="D97">
        <v>3.1227999999999999E-2</v>
      </c>
      <c r="E97">
        <v>50.393000000000001</v>
      </c>
      <c r="F97">
        <v>53.447000000000003</v>
      </c>
      <c r="G97">
        <v>197.54</v>
      </c>
      <c r="H97">
        <v>65.400000000000006</v>
      </c>
      <c r="I97">
        <v>78.843000000000004</v>
      </c>
      <c r="J97">
        <v>178.98</v>
      </c>
      <c r="K97">
        <v>1.6848000000000001</v>
      </c>
      <c r="L97">
        <v>1.6748E-5</v>
      </c>
      <c r="M97">
        <v>1.5993E-2</v>
      </c>
      <c r="N97" t="s">
        <v>238</v>
      </c>
    </row>
    <row r="98" spans="1:14">
      <c r="A98">
        <v>406.33</v>
      </c>
      <c r="B98">
        <v>10</v>
      </c>
      <c r="C98">
        <v>33.917000000000002</v>
      </c>
      <c r="D98">
        <v>2.9484E-2</v>
      </c>
      <c r="E98">
        <v>50.344999999999999</v>
      </c>
      <c r="F98">
        <v>53.38</v>
      </c>
      <c r="G98">
        <v>196.99</v>
      </c>
      <c r="H98">
        <v>65.569000000000003</v>
      </c>
      <c r="I98">
        <v>79.39</v>
      </c>
      <c r="J98">
        <v>178.15</v>
      </c>
      <c r="K98">
        <v>1.6924999999999999</v>
      </c>
      <c r="L98">
        <v>1.6779E-5</v>
      </c>
      <c r="M98">
        <v>1.6022999999999999E-2</v>
      </c>
      <c r="N98" t="s">
        <v>238</v>
      </c>
    </row>
    <row r="99" spans="1:14">
      <c r="A99">
        <v>451.48</v>
      </c>
      <c r="B99">
        <v>1</v>
      </c>
      <c r="C99">
        <v>2.7595999999999998</v>
      </c>
      <c r="D99">
        <v>0.36237000000000003</v>
      </c>
      <c r="E99">
        <v>54.051000000000002</v>
      </c>
      <c r="F99">
        <v>57.78</v>
      </c>
      <c r="G99">
        <v>225.81</v>
      </c>
      <c r="H99">
        <v>65.944000000000003</v>
      </c>
      <c r="I99">
        <v>74.537000000000006</v>
      </c>
      <c r="J99">
        <v>201.73</v>
      </c>
      <c r="K99">
        <v>1.1634</v>
      </c>
      <c r="L99">
        <v>1.8369999999999999E-5</v>
      </c>
      <c r="M99">
        <v>1.8126E-2</v>
      </c>
      <c r="N99" t="s">
        <v>238</v>
      </c>
    </row>
    <row r="100" spans="1:14">
      <c r="A100">
        <v>451.48</v>
      </c>
      <c r="B100">
        <v>1.5</v>
      </c>
      <c r="C100">
        <v>4.1529999999999996</v>
      </c>
      <c r="D100">
        <v>0.24079</v>
      </c>
      <c r="E100">
        <v>54.018999999999998</v>
      </c>
      <c r="F100">
        <v>57.737000000000002</v>
      </c>
      <c r="G100">
        <v>222.37</v>
      </c>
      <c r="H100">
        <v>66.036000000000001</v>
      </c>
      <c r="I100">
        <v>74.774000000000001</v>
      </c>
      <c r="J100">
        <v>201.24</v>
      </c>
      <c r="K100">
        <v>1.1661999999999999</v>
      </c>
      <c r="L100">
        <v>1.8380999999999999E-5</v>
      </c>
      <c r="M100">
        <v>1.8138000000000001E-2</v>
      </c>
      <c r="N100" t="s">
        <v>238</v>
      </c>
    </row>
    <row r="101" spans="1:14">
      <c r="A101">
        <v>451.48</v>
      </c>
      <c r="B101">
        <v>2</v>
      </c>
      <c r="C101">
        <v>5.5556999999999999</v>
      </c>
      <c r="D101">
        <v>0.18</v>
      </c>
      <c r="E101">
        <v>53.988</v>
      </c>
      <c r="F101">
        <v>57.692999999999998</v>
      </c>
      <c r="G101">
        <v>219.91</v>
      </c>
      <c r="H101">
        <v>66.129000000000005</v>
      </c>
      <c r="I101">
        <v>75.013000000000005</v>
      </c>
      <c r="J101">
        <v>200.75</v>
      </c>
      <c r="K101">
        <v>1.169</v>
      </c>
      <c r="L101">
        <v>1.8393000000000002E-5</v>
      </c>
      <c r="M101">
        <v>1.8151E-2</v>
      </c>
      <c r="N101" t="s">
        <v>238</v>
      </c>
    </row>
    <row r="102" spans="1:14">
      <c r="A102">
        <v>451.48</v>
      </c>
      <c r="B102">
        <v>2.5</v>
      </c>
      <c r="C102">
        <v>6.9678000000000004</v>
      </c>
      <c r="D102">
        <v>0.14352000000000001</v>
      </c>
      <c r="E102">
        <v>53.956000000000003</v>
      </c>
      <c r="F102">
        <v>57.649000000000001</v>
      </c>
      <c r="G102">
        <v>217.98</v>
      </c>
      <c r="H102">
        <v>66.221999999999994</v>
      </c>
      <c r="I102">
        <v>75.256</v>
      </c>
      <c r="J102">
        <v>200.26</v>
      </c>
      <c r="K102">
        <v>1.1718999999999999</v>
      </c>
      <c r="L102">
        <v>1.8406E-5</v>
      </c>
      <c r="M102">
        <v>1.8164E-2</v>
      </c>
      <c r="N102" t="s">
        <v>238</v>
      </c>
    </row>
    <row r="103" spans="1:14">
      <c r="A103">
        <v>451.48</v>
      </c>
      <c r="B103">
        <v>3</v>
      </c>
      <c r="C103">
        <v>8.3895</v>
      </c>
      <c r="D103">
        <v>0.1192</v>
      </c>
      <c r="E103">
        <v>53.924999999999997</v>
      </c>
      <c r="F103">
        <v>57.604999999999997</v>
      </c>
      <c r="G103">
        <v>216.39</v>
      </c>
      <c r="H103">
        <v>66.314999999999998</v>
      </c>
      <c r="I103">
        <v>75.501999999999995</v>
      </c>
      <c r="J103">
        <v>199.76</v>
      </c>
      <c r="K103">
        <v>1.1748000000000001</v>
      </c>
      <c r="L103">
        <v>1.842E-5</v>
      </c>
      <c r="M103">
        <v>1.8176999999999999E-2</v>
      </c>
      <c r="N103" t="s">
        <v>238</v>
      </c>
    </row>
    <row r="104" spans="1:14">
      <c r="A104">
        <v>451.48</v>
      </c>
      <c r="B104">
        <v>3.5</v>
      </c>
      <c r="C104">
        <v>9.8210999999999995</v>
      </c>
      <c r="D104">
        <v>0.10181999999999999</v>
      </c>
      <c r="E104">
        <v>53.893000000000001</v>
      </c>
      <c r="F104">
        <v>57.56</v>
      </c>
      <c r="G104">
        <v>215.04</v>
      </c>
      <c r="H104">
        <v>66.409000000000006</v>
      </c>
      <c r="I104">
        <v>75.751999999999995</v>
      </c>
      <c r="J104">
        <v>199.26</v>
      </c>
      <c r="K104">
        <v>1.1778</v>
      </c>
      <c r="L104">
        <v>1.8436000000000001E-5</v>
      </c>
      <c r="M104">
        <v>1.8190999999999999E-2</v>
      </c>
      <c r="N104" t="s">
        <v>238</v>
      </c>
    </row>
    <row r="105" spans="1:14">
      <c r="A105">
        <v>451.48</v>
      </c>
      <c r="B105">
        <v>4</v>
      </c>
      <c r="C105">
        <v>11.263</v>
      </c>
      <c r="D105">
        <v>8.8789000000000007E-2</v>
      </c>
      <c r="E105">
        <v>53.86</v>
      </c>
      <c r="F105">
        <v>57.515999999999998</v>
      </c>
      <c r="G105">
        <v>213.86</v>
      </c>
      <c r="H105">
        <v>66.503</v>
      </c>
      <c r="I105">
        <v>76.006</v>
      </c>
      <c r="J105">
        <v>198.76</v>
      </c>
      <c r="K105">
        <v>1.1808000000000001</v>
      </c>
      <c r="L105">
        <v>1.8453000000000001E-5</v>
      </c>
      <c r="M105">
        <v>1.8204999999999999E-2</v>
      </c>
      <c r="N105" t="s">
        <v>238</v>
      </c>
    </row>
    <row r="106" spans="1:14">
      <c r="A106">
        <v>451.48</v>
      </c>
      <c r="B106">
        <v>4.5</v>
      </c>
      <c r="C106">
        <v>12.714</v>
      </c>
      <c r="D106">
        <v>7.8650999999999999E-2</v>
      </c>
      <c r="E106">
        <v>53.828000000000003</v>
      </c>
      <c r="F106">
        <v>57.470999999999997</v>
      </c>
      <c r="G106">
        <v>212.81</v>
      </c>
      <c r="H106">
        <v>66.597999999999999</v>
      </c>
      <c r="I106">
        <v>76.263999999999996</v>
      </c>
      <c r="J106">
        <v>198.25</v>
      </c>
      <c r="K106">
        <v>1.1838</v>
      </c>
      <c r="L106">
        <v>1.8471E-5</v>
      </c>
      <c r="M106">
        <v>1.822E-2</v>
      </c>
      <c r="N106" t="s">
        <v>238</v>
      </c>
    </row>
    <row r="107" spans="1:14">
      <c r="A107">
        <v>451.48</v>
      </c>
      <c r="B107">
        <v>5</v>
      </c>
      <c r="C107">
        <v>14.176</v>
      </c>
      <c r="D107">
        <v>7.0539000000000004E-2</v>
      </c>
      <c r="E107">
        <v>53.795000000000002</v>
      </c>
      <c r="F107">
        <v>57.424999999999997</v>
      </c>
      <c r="G107">
        <v>211.86</v>
      </c>
      <c r="H107">
        <v>66.691999999999993</v>
      </c>
      <c r="I107">
        <v>76.525999999999996</v>
      </c>
      <c r="J107">
        <v>197.74</v>
      </c>
      <c r="K107">
        <v>1.1869000000000001</v>
      </c>
      <c r="L107">
        <v>1.8490000000000001E-5</v>
      </c>
      <c r="M107">
        <v>1.8235000000000001E-2</v>
      </c>
      <c r="N107" t="s">
        <v>238</v>
      </c>
    </row>
    <row r="108" spans="1:14">
      <c r="A108">
        <v>451.48</v>
      </c>
      <c r="B108">
        <v>5.5</v>
      </c>
      <c r="C108">
        <v>15.648999999999999</v>
      </c>
      <c r="D108">
        <v>6.3900999999999999E-2</v>
      </c>
      <c r="E108">
        <v>53.762999999999998</v>
      </c>
      <c r="F108">
        <v>57.38</v>
      </c>
      <c r="G108">
        <v>210.99</v>
      </c>
      <c r="H108">
        <v>66.787999999999997</v>
      </c>
      <c r="I108">
        <v>76.790999999999997</v>
      </c>
      <c r="J108">
        <v>197.22</v>
      </c>
      <c r="K108">
        <v>1.19</v>
      </c>
      <c r="L108">
        <v>1.8510999999999999E-5</v>
      </c>
      <c r="M108">
        <v>1.8251E-2</v>
      </c>
      <c r="N108" t="s">
        <v>238</v>
      </c>
    </row>
    <row r="109" spans="1:14">
      <c r="A109">
        <v>451.48</v>
      </c>
      <c r="B109">
        <v>6</v>
      </c>
      <c r="C109">
        <v>17.132999999999999</v>
      </c>
      <c r="D109">
        <v>5.8368000000000003E-2</v>
      </c>
      <c r="E109">
        <v>53.73</v>
      </c>
      <c r="F109">
        <v>57.334000000000003</v>
      </c>
      <c r="G109">
        <v>210.19</v>
      </c>
      <c r="H109">
        <v>66.882999999999996</v>
      </c>
      <c r="I109">
        <v>77.061000000000007</v>
      </c>
      <c r="J109">
        <v>196.7</v>
      </c>
      <c r="K109">
        <v>1.1931</v>
      </c>
      <c r="L109">
        <v>1.8533999999999999E-5</v>
      </c>
      <c r="M109">
        <v>1.8266999999999999E-2</v>
      </c>
      <c r="N109" t="s">
        <v>238</v>
      </c>
    </row>
    <row r="110" spans="1:14">
      <c r="A110">
        <v>451.48</v>
      </c>
      <c r="B110">
        <v>6.5</v>
      </c>
      <c r="C110">
        <v>18.626999999999999</v>
      </c>
      <c r="D110">
        <v>5.3684999999999997E-2</v>
      </c>
      <c r="E110">
        <v>53.695999999999998</v>
      </c>
      <c r="F110">
        <v>57.287999999999997</v>
      </c>
      <c r="G110">
        <v>209.45</v>
      </c>
      <c r="H110">
        <v>66.978999999999999</v>
      </c>
      <c r="I110">
        <v>77.334999999999994</v>
      </c>
      <c r="J110">
        <v>196.18</v>
      </c>
      <c r="K110">
        <v>1.1962999999999999</v>
      </c>
      <c r="L110">
        <v>1.8556999999999999E-5</v>
      </c>
      <c r="M110">
        <v>1.8283000000000001E-2</v>
      </c>
      <c r="N110" t="s">
        <v>238</v>
      </c>
    </row>
    <row r="111" spans="1:14">
      <c r="A111">
        <v>451.48</v>
      </c>
      <c r="B111">
        <v>7</v>
      </c>
      <c r="C111">
        <v>20.132999999999999</v>
      </c>
      <c r="D111">
        <v>4.9669999999999999E-2</v>
      </c>
      <c r="E111">
        <v>53.662999999999997</v>
      </c>
      <c r="F111">
        <v>57.241999999999997</v>
      </c>
      <c r="G111">
        <v>208.76</v>
      </c>
      <c r="H111">
        <v>67.075000000000003</v>
      </c>
      <c r="I111">
        <v>77.614000000000004</v>
      </c>
      <c r="J111">
        <v>195.66</v>
      </c>
      <c r="K111">
        <v>1.1995</v>
      </c>
      <c r="L111">
        <v>1.8581999999999999E-5</v>
      </c>
      <c r="M111">
        <v>1.8301000000000001E-2</v>
      </c>
      <c r="N111" t="s">
        <v>238</v>
      </c>
    </row>
    <row r="112" spans="1:14">
      <c r="A112">
        <v>451.48</v>
      </c>
      <c r="B112">
        <v>7.5</v>
      </c>
      <c r="C112">
        <v>21.65</v>
      </c>
      <c r="D112">
        <v>4.6190000000000002E-2</v>
      </c>
      <c r="E112">
        <v>53.628999999999998</v>
      </c>
      <c r="F112">
        <v>57.195</v>
      </c>
      <c r="G112">
        <v>208.11</v>
      </c>
      <c r="H112">
        <v>67.171999999999997</v>
      </c>
      <c r="I112">
        <v>77.897000000000006</v>
      </c>
      <c r="J112">
        <v>195.13</v>
      </c>
      <c r="K112">
        <v>1.2028000000000001</v>
      </c>
      <c r="L112">
        <v>1.8609000000000001E-5</v>
      </c>
      <c r="M112">
        <v>1.8318000000000001E-2</v>
      </c>
      <c r="N112" t="s">
        <v>238</v>
      </c>
    </row>
    <row r="113" spans="1:14">
      <c r="A113">
        <v>451.48</v>
      </c>
      <c r="B113">
        <v>8</v>
      </c>
      <c r="C113">
        <v>23.178999999999998</v>
      </c>
      <c r="D113">
        <v>4.3143000000000001E-2</v>
      </c>
      <c r="E113">
        <v>53.595999999999997</v>
      </c>
      <c r="F113">
        <v>57.148000000000003</v>
      </c>
      <c r="G113">
        <v>207.5</v>
      </c>
      <c r="H113">
        <v>67.269000000000005</v>
      </c>
      <c r="I113">
        <v>78.185000000000002</v>
      </c>
      <c r="J113">
        <v>194.59</v>
      </c>
      <c r="K113">
        <v>1.2060999999999999</v>
      </c>
      <c r="L113">
        <v>1.8637000000000001E-5</v>
      </c>
      <c r="M113">
        <v>1.8336999999999999E-2</v>
      </c>
      <c r="N113" t="s">
        <v>238</v>
      </c>
    </row>
    <row r="114" spans="1:14">
      <c r="A114">
        <v>451.48</v>
      </c>
      <c r="B114">
        <v>8.5</v>
      </c>
      <c r="C114">
        <v>24.719000000000001</v>
      </c>
      <c r="D114">
        <v>4.0453999999999997E-2</v>
      </c>
      <c r="E114">
        <v>53.561</v>
      </c>
      <c r="F114">
        <v>57.100999999999999</v>
      </c>
      <c r="G114">
        <v>206.92</v>
      </c>
      <c r="H114">
        <v>67.366</v>
      </c>
      <c r="I114">
        <v>78.477999999999994</v>
      </c>
      <c r="J114">
        <v>194.06</v>
      </c>
      <c r="K114">
        <v>1.2094</v>
      </c>
      <c r="L114">
        <v>1.8666999999999999E-5</v>
      </c>
      <c r="M114">
        <v>1.8355E-2</v>
      </c>
      <c r="N114" t="s">
        <v>238</v>
      </c>
    </row>
    <row r="115" spans="1:14">
      <c r="A115">
        <v>451.48</v>
      </c>
      <c r="B115">
        <v>9</v>
      </c>
      <c r="C115">
        <v>26.271999999999998</v>
      </c>
      <c r="D115">
        <v>3.8063E-2</v>
      </c>
      <c r="E115">
        <v>53.527000000000001</v>
      </c>
      <c r="F115">
        <v>57.052999999999997</v>
      </c>
      <c r="G115">
        <v>206.37</v>
      </c>
      <c r="H115">
        <v>67.463999999999999</v>
      </c>
      <c r="I115">
        <v>78.775999999999996</v>
      </c>
      <c r="J115">
        <v>193.51</v>
      </c>
      <c r="K115">
        <v>1.2128000000000001</v>
      </c>
      <c r="L115">
        <v>1.8698E-5</v>
      </c>
      <c r="M115">
        <v>1.8374999999999999E-2</v>
      </c>
      <c r="N115" t="s">
        <v>238</v>
      </c>
    </row>
    <row r="116" spans="1:14">
      <c r="A116">
        <v>451.48</v>
      </c>
      <c r="B116">
        <v>9.5</v>
      </c>
      <c r="C116">
        <v>27.838000000000001</v>
      </c>
      <c r="D116">
        <v>3.5922000000000003E-2</v>
      </c>
      <c r="E116">
        <v>53.493000000000002</v>
      </c>
      <c r="F116">
        <v>57.005000000000003</v>
      </c>
      <c r="G116">
        <v>205.84</v>
      </c>
      <c r="H116">
        <v>67.563000000000002</v>
      </c>
      <c r="I116">
        <v>79.078999999999994</v>
      </c>
      <c r="J116">
        <v>192.97</v>
      </c>
      <c r="K116">
        <v>1.2162999999999999</v>
      </c>
      <c r="L116">
        <v>1.8729999999999999E-5</v>
      </c>
      <c r="M116">
        <v>1.8395000000000002E-2</v>
      </c>
      <c r="N116" t="s">
        <v>238</v>
      </c>
    </row>
    <row r="117" spans="1:14">
      <c r="A117">
        <v>451.48</v>
      </c>
      <c r="B117">
        <v>10</v>
      </c>
      <c r="C117">
        <v>29.416</v>
      </c>
      <c r="D117">
        <v>3.3994999999999997E-2</v>
      </c>
      <c r="E117">
        <v>53.457999999999998</v>
      </c>
      <c r="F117">
        <v>56.957000000000001</v>
      </c>
      <c r="G117">
        <v>205.33</v>
      </c>
      <c r="H117">
        <v>67.661000000000001</v>
      </c>
      <c r="I117">
        <v>79.388000000000005</v>
      </c>
      <c r="J117">
        <v>192.42</v>
      </c>
      <c r="K117">
        <v>1.2197</v>
      </c>
      <c r="L117">
        <v>1.8763999999999999E-5</v>
      </c>
      <c r="M117">
        <v>1.8415999999999998E-2</v>
      </c>
      <c r="N117" t="s">
        <v>238</v>
      </c>
    </row>
  </sheetData>
  <pageMargins left="0.7" right="0.7" top="0.75" bottom="0.75" header="0.3" footer="0.3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EEDB0-51E4-4B54-BEFB-875ABA1D0F2F}">
  <dimension ref="A1:N195"/>
  <sheetViews>
    <sheetView workbookViewId="0"/>
  </sheetViews>
  <sheetFormatPr defaultRowHeight="15"/>
  <sheetData>
    <row r="1" spans="1:14">
      <c r="A1" t="s">
        <v>223</v>
      </c>
      <c r="B1" t="s">
        <v>224</v>
      </c>
      <c r="C1" t="s">
        <v>225</v>
      </c>
      <c r="D1" t="s">
        <v>226</v>
      </c>
      <c r="E1" t="s">
        <v>227</v>
      </c>
      <c r="F1" t="s">
        <v>228</v>
      </c>
      <c r="G1" t="s">
        <v>229</v>
      </c>
      <c r="H1" t="s">
        <v>230</v>
      </c>
      <c r="I1" t="s">
        <v>231</v>
      </c>
      <c r="J1" t="s">
        <v>232</v>
      </c>
      <c r="K1" t="s">
        <v>233</v>
      </c>
      <c r="L1" t="s">
        <v>234</v>
      </c>
      <c r="M1" t="s">
        <v>235</v>
      </c>
      <c r="N1" t="s">
        <v>236</v>
      </c>
    </row>
    <row r="2" spans="1:14">
      <c r="A2">
        <v>136.51</v>
      </c>
      <c r="B2">
        <v>1</v>
      </c>
      <c r="C2">
        <v>1648.5</v>
      </c>
      <c r="D2">
        <v>6.0663000000000004E-4</v>
      </c>
      <c r="E2">
        <v>17.797000000000001</v>
      </c>
      <c r="F2">
        <v>17.803000000000001</v>
      </c>
      <c r="G2">
        <v>33.694000000000003</v>
      </c>
      <c r="H2">
        <v>41.002000000000002</v>
      </c>
      <c r="I2">
        <v>77.210999999999999</v>
      </c>
      <c r="J2">
        <v>759.72</v>
      </c>
      <c r="K2">
        <v>-3.9545999999999998E-2</v>
      </c>
      <c r="L2">
        <v>2.7608E-4</v>
      </c>
      <c r="M2">
        <v>0.10213999999999999</v>
      </c>
      <c r="N2" t="s">
        <v>237</v>
      </c>
    </row>
    <row r="3" spans="1:14">
      <c r="A3">
        <v>136.51</v>
      </c>
      <c r="B3">
        <v>1.5</v>
      </c>
      <c r="C3">
        <v>1648.6</v>
      </c>
      <c r="D3">
        <v>6.0656999999999996E-4</v>
      </c>
      <c r="E3">
        <v>17.795999999999999</v>
      </c>
      <c r="F3">
        <v>17.803999999999998</v>
      </c>
      <c r="G3">
        <v>33.686</v>
      </c>
      <c r="H3">
        <v>41.002000000000002</v>
      </c>
      <c r="I3">
        <v>77.198999999999998</v>
      </c>
      <c r="J3">
        <v>760.05</v>
      </c>
      <c r="K3">
        <v>-3.9566999999999998E-2</v>
      </c>
      <c r="L3">
        <v>2.7619999999999999E-4</v>
      </c>
      <c r="M3">
        <v>0.10216</v>
      </c>
      <c r="N3" t="s">
        <v>237</v>
      </c>
    </row>
    <row r="4" spans="1:14">
      <c r="A4">
        <v>136.51</v>
      </c>
      <c r="B4">
        <v>2</v>
      </c>
      <c r="C4">
        <v>1648.8</v>
      </c>
      <c r="D4">
        <v>6.0650999999999999E-4</v>
      </c>
      <c r="E4">
        <v>17.795000000000002</v>
      </c>
      <c r="F4">
        <v>17.806000000000001</v>
      </c>
      <c r="G4">
        <v>33.677</v>
      </c>
      <c r="H4">
        <v>41.000999999999998</v>
      </c>
      <c r="I4">
        <v>77.188000000000002</v>
      </c>
      <c r="J4">
        <v>760.37</v>
      </c>
      <c r="K4">
        <v>-3.9588999999999999E-2</v>
      </c>
      <c r="L4">
        <v>2.7632999999999998E-4</v>
      </c>
      <c r="M4">
        <v>0.10219</v>
      </c>
      <c r="N4" t="s">
        <v>237</v>
      </c>
    </row>
    <row r="5" spans="1:14">
      <c r="A5">
        <v>136.51</v>
      </c>
      <c r="B5">
        <v>2.5</v>
      </c>
      <c r="C5">
        <v>1648.9</v>
      </c>
      <c r="D5">
        <v>6.0645000000000002E-4</v>
      </c>
      <c r="E5">
        <v>17.794</v>
      </c>
      <c r="F5">
        <v>17.806999999999999</v>
      </c>
      <c r="G5">
        <v>33.668999999999997</v>
      </c>
      <c r="H5">
        <v>41.000999999999998</v>
      </c>
      <c r="I5">
        <v>77.176000000000002</v>
      </c>
      <c r="J5">
        <v>760.7</v>
      </c>
      <c r="K5">
        <v>-3.9609999999999999E-2</v>
      </c>
      <c r="L5">
        <v>2.7645000000000002E-4</v>
      </c>
      <c r="M5">
        <v>0.10221</v>
      </c>
      <c r="N5" t="s">
        <v>237</v>
      </c>
    </row>
    <row r="6" spans="1:14">
      <c r="A6">
        <v>136.51</v>
      </c>
      <c r="B6">
        <v>3</v>
      </c>
      <c r="C6">
        <v>1649.1</v>
      </c>
      <c r="D6">
        <v>6.0639000000000005E-4</v>
      </c>
      <c r="E6">
        <v>17.792999999999999</v>
      </c>
      <c r="F6">
        <v>17.809000000000001</v>
      </c>
      <c r="G6">
        <v>33.661000000000001</v>
      </c>
      <c r="H6">
        <v>41.000999999999998</v>
      </c>
      <c r="I6">
        <v>77.165000000000006</v>
      </c>
      <c r="J6">
        <v>761.02</v>
      </c>
      <c r="K6">
        <v>-3.9631E-2</v>
      </c>
      <c r="L6">
        <v>2.7658000000000001E-4</v>
      </c>
      <c r="M6">
        <v>0.10224</v>
      </c>
      <c r="N6" t="s">
        <v>237</v>
      </c>
    </row>
    <row r="7" spans="1:14">
      <c r="A7">
        <v>136.51</v>
      </c>
      <c r="B7">
        <v>3.5</v>
      </c>
      <c r="C7">
        <v>1649.3</v>
      </c>
      <c r="D7">
        <v>6.0632999999999998E-4</v>
      </c>
      <c r="E7">
        <v>17.792000000000002</v>
      </c>
      <c r="F7">
        <v>17.809999999999999</v>
      </c>
      <c r="G7">
        <v>33.652000000000001</v>
      </c>
      <c r="H7">
        <v>41</v>
      </c>
      <c r="I7">
        <v>77.153000000000006</v>
      </c>
      <c r="J7">
        <v>761.35</v>
      </c>
      <c r="K7">
        <v>-3.9653000000000001E-2</v>
      </c>
      <c r="L7">
        <v>2.767E-4</v>
      </c>
      <c r="M7">
        <v>0.10226</v>
      </c>
      <c r="N7" t="s">
        <v>237</v>
      </c>
    </row>
    <row r="8" spans="1:14">
      <c r="A8">
        <v>136.51</v>
      </c>
      <c r="B8">
        <v>4</v>
      </c>
      <c r="C8">
        <v>1649.4</v>
      </c>
      <c r="D8">
        <v>6.0627000000000001E-4</v>
      </c>
      <c r="E8">
        <v>17.791</v>
      </c>
      <c r="F8">
        <v>17.812000000000001</v>
      </c>
      <c r="G8">
        <v>33.643999999999998</v>
      </c>
      <c r="H8">
        <v>41</v>
      </c>
      <c r="I8">
        <v>77.141000000000005</v>
      </c>
      <c r="J8">
        <v>761.67</v>
      </c>
      <c r="K8">
        <v>-3.9674000000000001E-2</v>
      </c>
      <c r="L8">
        <v>2.7682999999999999E-4</v>
      </c>
      <c r="M8">
        <v>0.10229000000000001</v>
      </c>
      <c r="N8" t="s">
        <v>237</v>
      </c>
    </row>
    <row r="9" spans="1:14">
      <c r="A9">
        <v>136.51</v>
      </c>
      <c r="B9">
        <v>4.5</v>
      </c>
      <c r="C9">
        <v>1649.6</v>
      </c>
      <c r="D9">
        <v>6.0621000000000004E-4</v>
      </c>
      <c r="E9">
        <v>17.789000000000001</v>
      </c>
      <c r="F9">
        <v>17.812999999999999</v>
      </c>
      <c r="G9">
        <v>33.636000000000003</v>
      </c>
      <c r="H9">
        <v>41</v>
      </c>
      <c r="I9">
        <v>77.13</v>
      </c>
      <c r="J9">
        <v>761.99</v>
      </c>
      <c r="K9">
        <v>-3.9695000000000001E-2</v>
      </c>
      <c r="L9">
        <v>2.7694999999999998E-4</v>
      </c>
      <c r="M9">
        <v>0.10231</v>
      </c>
      <c r="N9" t="s">
        <v>237</v>
      </c>
    </row>
    <row r="10" spans="1:14">
      <c r="A10">
        <v>136.51</v>
      </c>
      <c r="B10">
        <v>5</v>
      </c>
      <c r="C10">
        <v>1649.8</v>
      </c>
      <c r="D10">
        <v>6.0614999999999996E-4</v>
      </c>
      <c r="E10">
        <v>17.788</v>
      </c>
      <c r="F10">
        <v>17.815000000000001</v>
      </c>
      <c r="G10">
        <v>33.627000000000002</v>
      </c>
      <c r="H10">
        <v>40.999000000000002</v>
      </c>
      <c r="I10">
        <v>77.117999999999995</v>
      </c>
      <c r="J10">
        <v>762.32</v>
      </c>
      <c r="K10">
        <v>-3.9716000000000001E-2</v>
      </c>
      <c r="L10">
        <v>2.7708000000000002E-4</v>
      </c>
      <c r="M10">
        <v>0.10234</v>
      </c>
      <c r="N10" t="s">
        <v>237</v>
      </c>
    </row>
    <row r="11" spans="1:14">
      <c r="A11">
        <v>136.51</v>
      </c>
      <c r="B11">
        <v>5.5</v>
      </c>
      <c r="C11">
        <v>1649.9</v>
      </c>
      <c r="D11">
        <v>6.0608999999999999E-4</v>
      </c>
      <c r="E11">
        <v>17.786999999999999</v>
      </c>
      <c r="F11">
        <v>17.815999999999999</v>
      </c>
      <c r="G11">
        <v>33.619</v>
      </c>
      <c r="H11">
        <v>40.999000000000002</v>
      </c>
      <c r="I11">
        <v>77.106999999999999</v>
      </c>
      <c r="J11">
        <v>762.64</v>
      </c>
      <c r="K11">
        <v>-3.9737000000000001E-2</v>
      </c>
      <c r="L11">
        <v>2.7720000000000002E-4</v>
      </c>
      <c r="M11">
        <v>0.10236000000000001</v>
      </c>
      <c r="N11" t="s">
        <v>237</v>
      </c>
    </row>
    <row r="12" spans="1:14">
      <c r="A12">
        <v>136.51</v>
      </c>
      <c r="B12">
        <v>6</v>
      </c>
      <c r="C12">
        <v>1650.1</v>
      </c>
      <c r="D12">
        <v>6.0603000000000002E-4</v>
      </c>
      <c r="E12">
        <v>17.786000000000001</v>
      </c>
      <c r="F12">
        <v>17.818000000000001</v>
      </c>
      <c r="G12">
        <v>33.610999999999997</v>
      </c>
      <c r="H12">
        <v>40.999000000000002</v>
      </c>
      <c r="I12">
        <v>77.096000000000004</v>
      </c>
      <c r="J12">
        <v>762.96</v>
      </c>
      <c r="K12">
        <v>-3.9758000000000002E-2</v>
      </c>
      <c r="L12">
        <v>2.7733E-4</v>
      </c>
      <c r="M12">
        <v>0.10238999999999999</v>
      </c>
      <c r="N12" t="s">
        <v>237</v>
      </c>
    </row>
    <row r="13" spans="1:14">
      <c r="A13">
        <v>136.51</v>
      </c>
      <c r="B13">
        <v>6.5</v>
      </c>
      <c r="C13">
        <v>1650.2</v>
      </c>
      <c r="D13">
        <v>6.0596999999999995E-4</v>
      </c>
      <c r="E13">
        <v>17.785</v>
      </c>
      <c r="F13">
        <v>17.82</v>
      </c>
      <c r="G13">
        <v>33.603000000000002</v>
      </c>
      <c r="H13">
        <v>40.999000000000002</v>
      </c>
      <c r="I13">
        <v>77.084000000000003</v>
      </c>
      <c r="J13">
        <v>763.28</v>
      </c>
      <c r="K13">
        <v>-3.9779000000000002E-2</v>
      </c>
      <c r="L13">
        <v>2.7744999999999999E-4</v>
      </c>
      <c r="M13">
        <v>0.10241</v>
      </c>
      <c r="N13" t="s">
        <v>237</v>
      </c>
    </row>
    <row r="14" spans="1:14">
      <c r="A14">
        <v>136.51</v>
      </c>
      <c r="B14">
        <v>7</v>
      </c>
      <c r="C14">
        <v>1650.4</v>
      </c>
      <c r="D14">
        <v>6.0590999999999998E-4</v>
      </c>
      <c r="E14">
        <v>17.783999999999999</v>
      </c>
      <c r="F14">
        <v>17.821000000000002</v>
      </c>
      <c r="G14">
        <v>33.594000000000001</v>
      </c>
      <c r="H14">
        <v>40.997999999999998</v>
      </c>
      <c r="I14">
        <v>77.072999999999993</v>
      </c>
      <c r="J14">
        <v>763.6</v>
      </c>
      <c r="K14">
        <v>-3.9800000000000002E-2</v>
      </c>
      <c r="L14">
        <v>2.7757999999999998E-4</v>
      </c>
      <c r="M14">
        <v>0.10244</v>
      </c>
      <c r="N14" t="s">
        <v>237</v>
      </c>
    </row>
    <row r="15" spans="1:14">
      <c r="A15">
        <v>136.51</v>
      </c>
      <c r="B15">
        <v>7.5</v>
      </c>
      <c r="C15">
        <v>1650.6</v>
      </c>
      <c r="D15">
        <v>6.0585000000000001E-4</v>
      </c>
      <c r="E15">
        <v>17.783000000000001</v>
      </c>
      <c r="F15">
        <v>17.823</v>
      </c>
      <c r="G15">
        <v>33.585999999999999</v>
      </c>
      <c r="H15">
        <v>40.997999999999998</v>
      </c>
      <c r="I15">
        <v>77.061999999999998</v>
      </c>
      <c r="J15">
        <v>763.92</v>
      </c>
      <c r="K15">
        <v>-3.9821000000000002E-2</v>
      </c>
      <c r="L15">
        <v>2.7769999999999997E-4</v>
      </c>
      <c r="M15">
        <v>0.10246</v>
      </c>
      <c r="N15" t="s">
        <v>237</v>
      </c>
    </row>
    <row r="16" spans="1:14">
      <c r="A16">
        <v>136.51</v>
      </c>
      <c r="B16">
        <v>8</v>
      </c>
      <c r="C16">
        <v>1650.7</v>
      </c>
      <c r="D16">
        <v>6.0579000000000004E-4</v>
      </c>
      <c r="E16">
        <v>17.782</v>
      </c>
      <c r="F16">
        <v>17.824000000000002</v>
      </c>
      <c r="G16">
        <v>33.578000000000003</v>
      </c>
      <c r="H16">
        <v>40.997999999999998</v>
      </c>
      <c r="I16">
        <v>77.05</v>
      </c>
      <c r="J16">
        <v>764.24</v>
      </c>
      <c r="K16">
        <v>-3.9842000000000002E-2</v>
      </c>
      <c r="L16">
        <v>2.7783000000000001E-4</v>
      </c>
      <c r="M16">
        <v>0.10249</v>
      </c>
      <c r="N16" t="s">
        <v>237</v>
      </c>
    </row>
    <row r="17" spans="1:14">
      <c r="A17">
        <v>136.51</v>
      </c>
      <c r="B17">
        <v>8.5</v>
      </c>
      <c r="C17">
        <v>1650.9</v>
      </c>
      <c r="D17">
        <v>6.0572999999999996E-4</v>
      </c>
      <c r="E17">
        <v>17.78</v>
      </c>
      <c r="F17">
        <v>17.826000000000001</v>
      </c>
      <c r="G17">
        <v>33.569000000000003</v>
      </c>
      <c r="H17">
        <v>40.997999999999998</v>
      </c>
      <c r="I17">
        <v>77.039000000000001</v>
      </c>
      <c r="J17">
        <v>764.56</v>
      </c>
      <c r="K17">
        <v>-3.9863000000000003E-2</v>
      </c>
      <c r="L17">
        <v>2.7795000000000001E-4</v>
      </c>
      <c r="M17">
        <v>0.10251</v>
      </c>
      <c r="N17" t="s">
        <v>237</v>
      </c>
    </row>
    <row r="18" spans="1:14">
      <c r="A18">
        <v>136.51</v>
      </c>
      <c r="B18">
        <v>9</v>
      </c>
      <c r="C18">
        <v>1651</v>
      </c>
      <c r="D18">
        <v>6.0568000000000004E-4</v>
      </c>
      <c r="E18">
        <v>17.779</v>
      </c>
      <c r="F18">
        <v>17.827000000000002</v>
      </c>
      <c r="G18">
        <v>33.561</v>
      </c>
      <c r="H18">
        <v>40.997</v>
      </c>
      <c r="I18">
        <v>77.028000000000006</v>
      </c>
      <c r="J18">
        <v>764.88</v>
      </c>
      <c r="K18">
        <v>-3.9884000000000003E-2</v>
      </c>
      <c r="L18">
        <v>2.7807999999999999E-4</v>
      </c>
      <c r="M18">
        <v>0.10254000000000001</v>
      </c>
      <c r="N18" t="s">
        <v>237</v>
      </c>
    </row>
    <row r="19" spans="1:14">
      <c r="A19">
        <v>136.51</v>
      </c>
      <c r="B19">
        <v>9.5</v>
      </c>
      <c r="C19">
        <v>1651.2</v>
      </c>
      <c r="D19">
        <v>6.0561999999999996E-4</v>
      </c>
      <c r="E19">
        <v>17.777999999999999</v>
      </c>
      <c r="F19">
        <v>17.829000000000001</v>
      </c>
      <c r="G19">
        <v>33.552999999999997</v>
      </c>
      <c r="H19">
        <v>40.997</v>
      </c>
      <c r="I19">
        <v>77.016000000000005</v>
      </c>
      <c r="J19">
        <v>765.2</v>
      </c>
      <c r="K19">
        <v>-3.9904000000000002E-2</v>
      </c>
      <c r="L19">
        <v>2.7819999999999999E-4</v>
      </c>
      <c r="M19">
        <v>0.10256</v>
      </c>
      <c r="N19" t="s">
        <v>237</v>
      </c>
    </row>
    <row r="20" spans="1:14">
      <c r="A20">
        <v>136.51</v>
      </c>
      <c r="B20">
        <v>10</v>
      </c>
      <c r="C20">
        <v>1651.4</v>
      </c>
      <c r="D20">
        <v>6.0556E-4</v>
      </c>
      <c r="E20">
        <v>17.777000000000001</v>
      </c>
      <c r="F20">
        <v>17.829999999999998</v>
      </c>
      <c r="G20">
        <v>33.545000000000002</v>
      </c>
      <c r="H20">
        <v>40.997</v>
      </c>
      <c r="I20">
        <v>77.004999999999995</v>
      </c>
      <c r="J20">
        <v>765.52</v>
      </c>
      <c r="K20">
        <v>-3.9925000000000002E-2</v>
      </c>
      <c r="L20">
        <v>2.7833000000000003E-4</v>
      </c>
      <c r="M20">
        <v>0.10259</v>
      </c>
      <c r="N20" t="s">
        <v>237</v>
      </c>
    </row>
    <row r="21" spans="1:14">
      <c r="A21">
        <v>159.26</v>
      </c>
      <c r="B21">
        <v>1</v>
      </c>
      <c r="C21">
        <v>6.8250000000000002</v>
      </c>
      <c r="D21">
        <v>0.14652000000000001</v>
      </c>
      <c r="E21">
        <v>29.611999999999998</v>
      </c>
      <c r="F21">
        <v>30.902000000000001</v>
      </c>
      <c r="G21">
        <v>124.03</v>
      </c>
      <c r="H21">
        <v>33.414999999999999</v>
      </c>
      <c r="I21">
        <v>42.582999999999998</v>
      </c>
      <c r="J21">
        <v>134.78</v>
      </c>
      <c r="K21">
        <v>2.3852000000000002</v>
      </c>
      <c r="L21">
        <v>9.5662E-6</v>
      </c>
      <c r="M21">
        <v>6.1758000000000004E-3</v>
      </c>
      <c r="N21" t="s">
        <v>238</v>
      </c>
    </row>
    <row r="22" spans="1:14">
      <c r="A22">
        <v>159.26</v>
      </c>
      <c r="B22">
        <v>1.5</v>
      </c>
      <c r="C22">
        <v>10.384</v>
      </c>
      <c r="D22">
        <v>9.6298999999999996E-2</v>
      </c>
      <c r="E22">
        <v>29.577999999999999</v>
      </c>
      <c r="F22">
        <v>30.85</v>
      </c>
      <c r="G22">
        <v>120.44</v>
      </c>
      <c r="H22">
        <v>33.58</v>
      </c>
      <c r="I22">
        <v>43.262</v>
      </c>
      <c r="J22">
        <v>133.52000000000001</v>
      </c>
      <c r="K22">
        <v>2.4523000000000001</v>
      </c>
      <c r="L22">
        <v>9.6235000000000003E-6</v>
      </c>
      <c r="M22">
        <v>6.2467E-3</v>
      </c>
      <c r="N22" t="s">
        <v>238</v>
      </c>
    </row>
    <row r="23" spans="1:14">
      <c r="A23">
        <v>159.26</v>
      </c>
      <c r="B23">
        <v>2</v>
      </c>
      <c r="C23">
        <v>14.055</v>
      </c>
      <c r="D23">
        <v>7.1151000000000006E-2</v>
      </c>
      <c r="E23">
        <v>29.542999999999999</v>
      </c>
      <c r="F23">
        <v>30.795000000000002</v>
      </c>
      <c r="G23">
        <v>117.82</v>
      </c>
      <c r="H23">
        <v>33.776000000000003</v>
      </c>
      <c r="I23">
        <v>44.045999999999999</v>
      </c>
      <c r="J23">
        <v>132.22</v>
      </c>
      <c r="K23">
        <v>2.5219999999999998</v>
      </c>
      <c r="L23">
        <v>9.6826999999999996E-6</v>
      </c>
      <c r="M23">
        <v>6.3311000000000001E-3</v>
      </c>
      <c r="N23" t="s">
        <v>238</v>
      </c>
    </row>
    <row r="24" spans="1:14">
      <c r="A24">
        <v>159.26</v>
      </c>
      <c r="B24">
        <v>2.4859</v>
      </c>
      <c r="C24">
        <v>17.739000000000001</v>
      </c>
      <c r="D24">
        <v>5.6371999999999998E-2</v>
      </c>
      <c r="E24">
        <v>29.507000000000001</v>
      </c>
      <c r="F24">
        <v>30.74</v>
      </c>
      <c r="G24">
        <v>115.77</v>
      </c>
      <c r="H24">
        <v>33.999000000000002</v>
      </c>
      <c r="I24">
        <v>44.923999999999999</v>
      </c>
      <c r="J24">
        <v>130.9</v>
      </c>
      <c r="K24">
        <v>2.5922999999999998</v>
      </c>
      <c r="L24">
        <v>9.7421999999999997E-6</v>
      </c>
      <c r="M24">
        <v>6.4248999999999999E-3</v>
      </c>
      <c r="N24" t="s">
        <v>238</v>
      </c>
    </row>
    <row r="25" spans="1:14">
      <c r="A25">
        <v>159.26</v>
      </c>
      <c r="B25">
        <v>2.4859</v>
      </c>
      <c r="C25">
        <v>1525</v>
      </c>
      <c r="D25">
        <v>6.5572000000000004E-4</v>
      </c>
      <c r="E25">
        <v>19.625</v>
      </c>
      <c r="F25">
        <v>19.64</v>
      </c>
      <c r="G25">
        <v>46.070999999999998</v>
      </c>
      <c r="H25">
        <v>44.427999999999997</v>
      </c>
      <c r="I25">
        <v>84.21</v>
      </c>
      <c r="J25">
        <v>609</v>
      </c>
      <c r="K25">
        <v>-2.6960999999999999E-2</v>
      </c>
      <c r="L25">
        <v>1.8302999999999999E-4</v>
      </c>
      <c r="M25">
        <v>8.5274000000000003E-2</v>
      </c>
      <c r="N25" t="s">
        <v>237</v>
      </c>
    </row>
    <row r="26" spans="1:14">
      <c r="A26">
        <v>159.26</v>
      </c>
      <c r="B26">
        <v>2.5</v>
      </c>
      <c r="C26">
        <v>1525</v>
      </c>
      <c r="D26">
        <v>6.5572000000000004E-4</v>
      </c>
      <c r="E26">
        <v>19.625</v>
      </c>
      <c r="F26">
        <v>19.64</v>
      </c>
      <c r="G26">
        <v>46.070999999999998</v>
      </c>
      <c r="H26">
        <v>44.427999999999997</v>
      </c>
      <c r="I26">
        <v>84.21</v>
      </c>
      <c r="J26">
        <v>609.01</v>
      </c>
      <c r="K26">
        <v>-2.6963000000000001E-2</v>
      </c>
      <c r="L26">
        <v>1.8302999999999999E-4</v>
      </c>
      <c r="M26">
        <v>8.5275000000000004E-2</v>
      </c>
      <c r="N26" t="s">
        <v>237</v>
      </c>
    </row>
    <row r="27" spans="1:14">
      <c r="A27">
        <v>159.26</v>
      </c>
      <c r="B27">
        <v>3</v>
      </c>
      <c r="C27">
        <v>1525.3</v>
      </c>
      <c r="D27">
        <v>6.5561000000000005E-4</v>
      </c>
      <c r="E27">
        <v>19.623999999999999</v>
      </c>
      <c r="F27">
        <v>19.640999999999998</v>
      </c>
      <c r="G27">
        <v>46.06</v>
      </c>
      <c r="H27">
        <v>44.427</v>
      </c>
      <c r="I27">
        <v>84.183999999999997</v>
      </c>
      <c r="J27">
        <v>609.44000000000005</v>
      </c>
      <c r="K27">
        <v>-2.7015000000000001E-2</v>
      </c>
      <c r="L27">
        <v>1.8314000000000001E-4</v>
      </c>
      <c r="M27">
        <v>8.5308999999999996E-2</v>
      </c>
      <c r="N27" t="s">
        <v>237</v>
      </c>
    </row>
    <row r="28" spans="1:14">
      <c r="A28">
        <v>159.26</v>
      </c>
      <c r="B28">
        <v>3.5</v>
      </c>
      <c r="C28">
        <v>1525.6</v>
      </c>
      <c r="D28">
        <v>6.5550000000000005E-4</v>
      </c>
      <c r="E28">
        <v>19.622</v>
      </c>
      <c r="F28">
        <v>19.641999999999999</v>
      </c>
      <c r="G28">
        <v>46.048999999999999</v>
      </c>
      <c r="H28">
        <v>44.426000000000002</v>
      </c>
      <c r="I28">
        <v>84.159000000000006</v>
      </c>
      <c r="J28">
        <v>609.87</v>
      </c>
      <c r="K28">
        <v>-2.7066E-2</v>
      </c>
      <c r="L28">
        <v>1.8325000000000001E-4</v>
      </c>
      <c r="M28">
        <v>8.5344000000000003E-2</v>
      </c>
      <c r="N28" t="s">
        <v>237</v>
      </c>
    </row>
    <row r="29" spans="1:14">
      <c r="A29">
        <v>159.26</v>
      </c>
      <c r="B29">
        <v>4</v>
      </c>
      <c r="C29">
        <v>1525.8</v>
      </c>
      <c r="D29">
        <v>6.5539000000000005E-4</v>
      </c>
      <c r="E29">
        <v>19.62</v>
      </c>
      <c r="F29">
        <v>19.643000000000001</v>
      </c>
      <c r="G29">
        <v>46.037999999999997</v>
      </c>
      <c r="H29">
        <v>44.424999999999997</v>
      </c>
      <c r="I29">
        <v>84.132999999999996</v>
      </c>
      <c r="J29">
        <v>610.29999999999995</v>
      </c>
      <c r="K29">
        <v>-2.7118E-2</v>
      </c>
      <c r="L29">
        <v>1.8336000000000001E-4</v>
      </c>
      <c r="M29">
        <v>8.5378999999999997E-2</v>
      </c>
      <c r="N29" t="s">
        <v>237</v>
      </c>
    </row>
    <row r="30" spans="1:14">
      <c r="A30">
        <v>159.26</v>
      </c>
      <c r="B30">
        <v>4.5</v>
      </c>
      <c r="C30">
        <v>1526.1</v>
      </c>
      <c r="D30">
        <v>6.5527999999999995E-4</v>
      </c>
      <c r="E30">
        <v>19.617999999999999</v>
      </c>
      <c r="F30">
        <v>19.643999999999998</v>
      </c>
      <c r="G30">
        <v>46.027000000000001</v>
      </c>
      <c r="H30">
        <v>44.423999999999999</v>
      </c>
      <c r="I30">
        <v>84.108000000000004</v>
      </c>
      <c r="J30">
        <v>610.73</v>
      </c>
      <c r="K30">
        <v>-2.7168999999999999E-2</v>
      </c>
      <c r="L30">
        <v>1.8347E-4</v>
      </c>
      <c r="M30">
        <v>8.5414000000000004E-2</v>
      </c>
      <c r="N30" t="s">
        <v>237</v>
      </c>
    </row>
    <row r="31" spans="1:14">
      <c r="A31">
        <v>159.26</v>
      </c>
      <c r="B31">
        <v>5</v>
      </c>
      <c r="C31">
        <v>1526.3</v>
      </c>
      <c r="D31">
        <v>6.5516999999999995E-4</v>
      </c>
      <c r="E31">
        <v>19.617000000000001</v>
      </c>
      <c r="F31">
        <v>19.645</v>
      </c>
      <c r="G31">
        <v>46.015999999999998</v>
      </c>
      <c r="H31">
        <v>44.423000000000002</v>
      </c>
      <c r="I31">
        <v>84.082999999999998</v>
      </c>
      <c r="J31">
        <v>611.16</v>
      </c>
      <c r="K31">
        <v>-2.7220999999999999E-2</v>
      </c>
      <c r="L31">
        <v>1.8359E-4</v>
      </c>
      <c r="M31">
        <v>8.5447999999999996E-2</v>
      </c>
      <c r="N31" t="s">
        <v>237</v>
      </c>
    </row>
    <row r="32" spans="1:14">
      <c r="A32">
        <v>159.26</v>
      </c>
      <c r="B32">
        <v>5.5</v>
      </c>
      <c r="C32">
        <v>1526.6</v>
      </c>
      <c r="D32">
        <v>6.5505999999999995E-4</v>
      </c>
      <c r="E32">
        <v>19.614999999999998</v>
      </c>
      <c r="F32">
        <v>19.646999999999998</v>
      </c>
      <c r="G32">
        <v>46.005000000000003</v>
      </c>
      <c r="H32">
        <v>44.423000000000002</v>
      </c>
      <c r="I32">
        <v>84.058000000000007</v>
      </c>
      <c r="J32">
        <v>611.59</v>
      </c>
      <c r="K32">
        <v>-2.7272000000000001E-2</v>
      </c>
      <c r="L32">
        <v>1.8369999999999999E-4</v>
      </c>
      <c r="M32">
        <v>8.5483000000000003E-2</v>
      </c>
      <c r="N32" t="s">
        <v>237</v>
      </c>
    </row>
    <row r="33" spans="1:14">
      <c r="A33">
        <v>159.26</v>
      </c>
      <c r="B33">
        <v>6</v>
      </c>
      <c r="C33">
        <v>1526.8</v>
      </c>
      <c r="D33">
        <v>6.5496E-4</v>
      </c>
      <c r="E33">
        <v>19.613</v>
      </c>
      <c r="F33">
        <v>19.648</v>
      </c>
      <c r="G33">
        <v>45.994</v>
      </c>
      <c r="H33">
        <v>44.421999999999997</v>
      </c>
      <c r="I33">
        <v>84.033000000000001</v>
      </c>
      <c r="J33">
        <v>612.02</v>
      </c>
      <c r="K33">
        <v>-2.7323E-2</v>
      </c>
      <c r="L33">
        <v>1.8380999999999999E-4</v>
      </c>
      <c r="M33">
        <v>8.5517999999999997E-2</v>
      </c>
      <c r="N33" t="s">
        <v>237</v>
      </c>
    </row>
    <row r="34" spans="1:14">
      <c r="A34">
        <v>159.26</v>
      </c>
      <c r="B34">
        <v>6.5</v>
      </c>
      <c r="C34">
        <v>1527.1</v>
      </c>
      <c r="D34">
        <v>6.5485000000000001E-4</v>
      </c>
      <c r="E34">
        <v>19.611000000000001</v>
      </c>
      <c r="F34">
        <v>19.649000000000001</v>
      </c>
      <c r="G34">
        <v>45.984000000000002</v>
      </c>
      <c r="H34">
        <v>44.420999999999999</v>
      </c>
      <c r="I34">
        <v>84.007999999999996</v>
      </c>
      <c r="J34">
        <v>612.45000000000005</v>
      </c>
      <c r="K34">
        <v>-2.7373000000000001E-2</v>
      </c>
      <c r="L34">
        <v>1.8391999999999999E-4</v>
      </c>
      <c r="M34">
        <v>8.5552000000000003E-2</v>
      </c>
      <c r="N34" t="s">
        <v>237</v>
      </c>
    </row>
    <row r="35" spans="1:14">
      <c r="A35">
        <v>159.26</v>
      </c>
      <c r="B35">
        <v>7</v>
      </c>
      <c r="C35">
        <v>1527.3</v>
      </c>
      <c r="D35">
        <v>6.5474000000000001E-4</v>
      </c>
      <c r="E35">
        <v>19.61</v>
      </c>
      <c r="F35">
        <v>19.649999999999999</v>
      </c>
      <c r="G35">
        <v>45.972999999999999</v>
      </c>
      <c r="H35">
        <v>44.42</v>
      </c>
      <c r="I35">
        <v>83.983000000000004</v>
      </c>
      <c r="J35">
        <v>612.87</v>
      </c>
      <c r="K35">
        <v>-2.7424E-2</v>
      </c>
      <c r="L35">
        <v>1.8403000000000001E-4</v>
      </c>
      <c r="M35">
        <v>8.5586999999999996E-2</v>
      </c>
      <c r="N35" t="s">
        <v>237</v>
      </c>
    </row>
    <row r="36" spans="1:14">
      <c r="A36">
        <v>159.26</v>
      </c>
      <c r="B36">
        <v>7.5</v>
      </c>
      <c r="C36">
        <v>1527.6</v>
      </c>
      <c r="D36">
        <v>6.5463000000000001E-4</v>
      </c>
      <c r="E36">
        <v>19.608000000000001</v>
      </c>
      <c r="F36">
        <v>19.651</v>
      </c>
      <c r="G36">
        <v>45.962000000000003</v>
      </c>
      <c r="H36">
        <v>44.42</v>
      </c>
      <c r="I36">
        <v>83.959000000000003</v>
      </c>
      <c r="J36">
        <v>613.29999999999995</v>
      </c>
      <c r="K36">
        <v>-2.7473999999999998E-2</v>
      </c>
      <c r="L36">
        <v>1.8414000000000001E-4</v>
      </c>
      <c r="M36">
        <v>8.5621000000000003E-2</v>
      </c>
      <c r="N36" t="s">
        <v>237</v>
      </c>
    </row>
    <row r="37" spans="1:14">
      <c r="A37">
        <v>159.26</v>
      </c>
      <c r="B37">
        <v>8</v>
      </c>
      <c r="C37">
        <v>1527.8</v>
      </c>
      <c r="D37">
        <v>6.5452000000000001E-4</v>
      </c>
      <c r="E37">
        <v>19.606000000000002</v>
      </c>
      <c r="F37">
        <v>19.652000000000001</v>
      </c>
      <c r="G37">
        <v>45.951000000000001</v>
      </c>
      <c r="H37">
        <v>44.418999999999997</v>
      </c>
      <c r="I37">
        <v>83.933999999999997</v>
      </c>
      <c r="J37">
        <v>613.72</v>
      </c>
      <c r="K37">
        <v>-2.7524E-2</v>
      </c>
      <c r="L37">
        <v>1.8425000000000001E-4</v>
      </c>
      <c r="M37">
        <v>8.5655999999999996E-2</v>
      </c>
      <c r="N37" t="s">
        <v>237</v>
      </c>
    </row>
    <row r="38" spans="1:14">
      <c r="A38">
        <v>159.26</v>
      </c>
      <c r="B38">
        <v>8.5</v>
      </c>
      <c r="C38">
        <v>1528.1</v>
      </c>
      <c r="D38">
        <v>6.5441999999999996E-4</v>
      </c>
      <c r="E38">
        <v>19.605</v>
      </c>
      <c r="F38">
        <v>19.654</v>
      </c>
      <c r="G38">
        <v>45.94</v>
      </c>
      <c r="H38">
        <v>44.417999999999999</v>
      </c>
      <c r="I38">
        <v>83.909000000000006</v>
      </c>
      <c r="J38">
        <v>614.15</v>
      </c>
      <c r="K38">
        <v>-2.7574000000000001E-2</v>
      </c>
      <c r="L38">
        <v>1.8436E-4</v>
      </c>
      <c r="M38">
        <v>8.5690000000000002E-2</v>
      </c>
      <c r="N38" t="s">
        <v>237</v>
      </c>
    </row>
    <row r="39" spans="1:14">
      <c r="A39">
        <v>159.26</v>
      </c>
      <c r="B39">
        <v>9</v>
      </c>
      <c r="C39">
        <v>1528.3</v>
      </c>
      <c r="D39">
        <v>6.5430999999999996E-4</v>
      </c>
      <c r="E39">
        <v>19.603000000000002</v>
      </c>
      <c r="F39">
        <v>19.655000000000001</v>
      </c>
      <c r="G39">
        <v>45.929000000000002</v>
      </c>
      <c r="H39">
        <v>44.417999999999999</v>
      </c>
      <c r="I39">
        <v>83.885000000000005</v>
      </c>
      <c r="J39">
        <v>614.57000000000005</v>
      </c>
      <c r="K39">
        <v>-2.7623999999999999E-2</v>
      </c>
      <c r="L39">
        <v>1.8447E-4</v>
      </c>
      <c r="M39">
        <v>8.5724999999999996E-2</v>
      </c>
      <c r="N39" t="s">
        <v>237</v>
      </c>
    </row>
    <row r="40" spans="1:14">
      <c r="A40">
        <v>159.26</v>
      </c>
      <c r="B40">
        <v>9.5</v>
      </c>
      <c r="C40">
        <v>1528.6</v>
      </c>
      <c r="D40">
        <v>6.5419999999999996E-4</v>
      </c>
      <c r="E40">
        <v>19.600999999999999</v>
      </c>
      <c r="F40">
        <v>19.655999999999999</v>
      </c>
      <c r="G40">
        <v>45.918999999999997</v>
      </c>
      <c r="H40">
        <v>44.417000000000002</v>
      </c>
      <c r="I40">
        <v>83.861000000000004</v>
      </c>
      <c r="J40">
        <v>614.99</v>
      </c>
      <c r="K40">
        <v>-2.7674000000000001E-2</v>
      </c>
      <c r="L40">
        <v>1.8458E-4</v>
      </c>
      <c r="M40">
        <v>8.5759000000000002E-2</v>
      </c>
      <c r="N40" t="s">
        <v>237</v>
      </c>
    </row>
    <row r="41" spans="1:14">
      <c r="A41">
        <v>159.26</v>
      </c>
      <c r="B41">
        <v>10</v>
      </c>
      <c r="C41">
        <v>1528.8</v>
      </c>
      <c r="D41">
        <v>6.5410000000000002E-4</v>
      </c>
      <c r="E41">
        <v>19.599</v>
      </c>
      <c r="F41">
        <v>19.657</v>
      </c>
      <c r="G41">
        <v>45.908000000000001</v>
      </c>
      <c r="H41">
        <v>44.415999999999997</v>
      </c>
      <c r="I41">
        <v>83.837000000000003</v>
      </c>
      <c r="J41">
        <v>615.41999999999996</v>
      </c>
      <c r="K41">
        <v>-2.7723000000000001E-2</v>
      </c>
      <c r="L41">
        <v>1.8469E-4</v>
      </c>
      <c r="M41">
        <v>8.5792999999999994E-2</v>
      </c>
      <c r="N41" t="s">
        <v>237</v>
      </c>
    </row>
    <row r="42" spans="1:14">
      <c r="A42">
        <v>182.01</v>
      </c>
      <c r="B42">
        <v>1</v>
      </c>
      <c r="C42">
        <v>5.9203999999999999</v>
      </c>
      <c r="D42">
        <v>0.16891</v>
      </c>
      <c r="E42">
        <v>30.414999999999999</v>
      </c>
      <c r="F42">
        <v>31.901</v>
      </c>
      <c r="G42">
        <v>129.88999999999999</v>
      </c>
      <c r="H42">
        <v>36.448999999999998</v>
      </c>
      <c r="I42">
        <v>45.341000000000001</v>
      </c>
      <c r="J42">
        <v>143.63999999999999</v>
      </c>
      <c r="K42">
        <v>1.7365999999999999</v>
      </c>
      <c r="L42">
        <v>1.0913E-5</v>
      </c>
      <c r="M42">
        <v>7.5126999999999998E-3</v>
      </c>
      <c r="N42" t="s">
        <v>238</v>
      </c>
    </row>
    <row r="43" spans="1:14">
      <c r="A43">
        <v>182.01</v>
      </c>
      <c r="B43">
        <v>1.5</v>
      </c>
      <c r="C43">
        <v>8.9635999999999996</v>
      </c>
      <c r="D43">
        <v>0.11156000000000001</v>
      </c>
      <c r="E43">
        <v>30.388000000000002</v>
      </c>
      <c r="F43">
        <v>31.861000000000001</v>
      </c>
      <c r="G43">
        <v>126.37</v>
      </c>
      <c r="H43">
        <v>36.542000000000002</v>
      </c>
      <c r="I43">
        <v>45.756</v>
      </c>
      <c r="J43">
        <v>142.74</v>
      </c>
      <c r="K43">
        <v>1.7616000000000001</v>
      </c>
      <c r="L43">
        <v>1.096E-5</v>
      </c>
      <c r="M43">
        <v>7.5604000000000001E-3</v>
      </c>
      <c r="N43" t="s">
        <v>238</v>
      </c>
    </row>
    <row r="44" spans="1:14">
      <c r="A44">
        <v>182.01</v>
      </c>
      <c r="B44">
        <v>2</v>
      </c>
      <c r="C44">
        <v>12.066000000000001</v>
      </c>
      <c r="D44">
        <v>8.2874000000000003E-2</v>
      </c>
      <c r="E44">
        <v>30.361999999999998</v>
      </c>
      <c r="F44">
        <v>31.82</v>
      </c>
      <c r="G44">
        <v>123.83</v>
      </c>
      <c r="H44">
        <v>36.645000000000003</v>
      </c>
      <c r="I44">
        <v>46.206000000000003</v>
      </c>
      <c r="J44">
        <v>141.83000000000001</v>
      </c>
      <c r="K44">
        <v>1.7870999999999999</v>
      </c>
      <c r="L44">
        <v>1.1009000000000001E-5</v>
      </c>
      <c r="M44">
        <v>7.6168E-3</v>
      </c>
      <c r="N44" t="s">
        <v>238</v>
      </c>
    </row>
    <row r="45" spans="1:14">
      <c r="A45">
        <v>182.01</v>
      </c>
      <c r="B45">
        <v>2.5</v>
      </c>
      <c r="C45">
        <v>15.231999999999999</v>
      </c>
      <c r="D45">
        <v>6.5648999999999999E-2</v>
      </c>
      <c r="E45">
        <v>30.334</v>
      </c>
      <c r="F45">
        <v>31.779</v>
      </c>
      <c r="G45">
        <v>121.82</v>
      </c>
      <c r="H45">
        <v>36.759</v>
      </c>
      <c r="I45">
        <v>46.694000000000003</v>
      </c>
      <c r="J45">
        <v>140.9</v>
      </c>
      <c r="K45">
        <v>1.8132999999999999</v>
      </c>
      <c r="L45">
        <v>1.1058E-5</v>
      </c>
      <c r="M45">
        <v>7.6816000000000002E-3</v>
      </c>
      <c r="N45" t="s">
        <v>238</v>
      </c>
    </row>
    <row r="46" spans="1:14">
      <c r="A46">
        <v>182.01</v>
      </c>
      <c r="B46">
        <v>3</v>
      </c>
      <c r="C46">
        <v>18.465</v>
      </c>
      <c r="D46">
        <v>5.4155000000000002E-2</v>
      </c>
      <c r="E46">
        <v>30.306000000000001</v>
      </c>
      <c r="F46">
        <v>31.736000000000001</v>
      </c>
      <c r="G46">
        <v>120.15</v>
      </c>
      <c r="H46">
        <v>36.884</v>
      </c>
      <c r="I46">
        <v>47.225000000000001</v>
      </c>
      <c r="J46">
        <v>139.96</v>
      </c>
      <c r="K46">
        <v>1.8402000000000001</v>
      </c>
      <c r="L46">
        <v>1.1109E-5</v>
      </c>
      <c r="M46">
        <v>7.7545000000000001E-3</v>
      </c>
      <c r="N46" t="s">
        <v>238</v>
      </c>
    </row>
    <row r="47" spans="1:14">
      <c r="A47">
        <v>182.01</v>
      </c>
      <c r="B47">
        <v>3.5</v>
      </c>
      <c r="C47">
        <v>21.77</v>
      </c>
      <c r="D47">
        <v>4.5934999999999997E-2</v>
      </c>
      <c r="E47">
        <v>30.277000000000001</v>
      </c>
      <c r="F47">
        <v>31.692</v>
      </c>
      <c r="G47">
        <v>118.7</v>
      </c>
      <c r="H47">
        <v>37.020000000000003</v>
      </c>
      <c r="I47">
        <v>47.802999999999997</v>
      </c>
      <c r="J47">
        <v>138.99</v>
      </c>
      <c r="K47">
        <v>1.8676999999999999</v>
      </c>
      <c r="L47">
        <v>1.1161E-5</v>
      </c>
      <c r="M47">
        <v>7.8350999999999994E-3</v>
      </c>
      <c r="N47" t="s">
        <v>238</v>
      </c>
    </row>
    <row r="48" spans="1:14">
      <c r="A48">
        <v>182.01</v>
      </c>
      <c r="B48">
        <v>4</v>
      </c>
      <c r="C48">
        <v>25.151</v>
      </c>
      <c r="D48">
        <v>3.9759999999999997E-2</v>
      </c>
      <c r="E48">
        <v>30.247</v>
      </c>
      <c r="F48">
        <v>31.646000000000001</v>
      </c>
      <c r="G48">
        <v>117.42</v>
      </c>
      <c r="H48">
        <v>37.168999999999997</v>
      </c>
      <c r="I48">
        <v>48.433</v>
      </c>
      <c r="J48">
        <v>138</v>
      </c>
      <c r="K48">
        <v>1.8960999999999999</v>
      </c>
      <c r="L48">
        <v>1.1215E-5</v>
      </c>
      <c r="M48">
        <v>7.9235E-3</v>
      </c>
      <c r="N48" t="s">
        <v>238</v>
      </c>
    </row>
    <row r="49" spans="1:14">
      <c r="A49">
        <v>182.01</v>
      </c>
      <c r="B49">
        <v>4.5</v>
      </c>
      <c r="C49">
        <v>28.614000000000001</v>
      </c>
      <c r="D49">
        <v>3.4948E-2</v>
      </c>
      <c r="E49">
        <v>30.216000000000001</v>
      </c>
      <c r="F49">
        <v>31.6</v>
      </c>
      <c r="G49">
        <v>116.26</v>
      </c>
      <c r="H49">
        <v>37.332000000000001</v>
      </c>
      <c r="I49">
        <v>49.122</v>
      </c>
      <c r="J49">
        <v>136.99</v>
      </c>
      <c r="K49">
        <v>1.9252</v>
      </c>
      <c r="L49">
        <v>1.1270000000000001E-5</v>
      </c>
      <c r="M49">
        <v>8.0196E-3</v>
      </c>
      <c r="N49" t="s">
        <v>238</v>
      </c>
    </row>
    <row r="50" spans="1:14">
      <c r="A50">
        <v>182.01</v>
      </c>
      <c r="B50">
        <v>5</v>
      </c>
      <c r="C50">
        <v>32.164000000000001</v>
      </c>
      <c r="D50">
        <v>3.109E-2</v>
      </c>
      <c r="E50">
        <v>30.184000000000001</v>
      </c>
      <c r="F50">
        <v>31.552</v>
      </c>
      <c r="G50">
        <v>115.2</v>
      </c>
      <c r="H50">
        <v>37.51</v>
      </c>
      <c r="I50">
        <v>49.875999999999998</v>
      </c>
      <c r="J50">
        <v>135.94999999999999</v>
      </c>
      <c r="K50">
        <v>1.9552</v>
      </c>
      <c r="L50">
        <v>1.1327E-5</v>
      </c>
      <c r="M50">
        <v>8.1235999999999999E-3</v>
      </c>
      <c r="N50" t="s">
        <v>238</v>
      </c>
    </row>
    <row r="51" spans="1:14">
      <c r="A51">
        <v>182.01</v>
      </c>
      <c r="B51">
        <v>5.5</v>
      </c>
      <c r="C51">
        <v>35.81</v>
      </c>
      <c r="D51">
        <v>2.7924999999999998E-2</v>
      </c>
      <c r="E51">
        <v>30.151</v>
      </c>
      <c r="F51">
        <v>31.501999999999999</v>
      </c>
      <c r="G51">
        <v>114.22</v>
      </c>
      <c r="H51">
        <v>37.703000000000003</v>
      </c>
      <c r="I51">
        <v>50.704999999999998</v>
      </c>
      <c r="J51">
        <v>134.88</v>
      </c>
      <c r="K51">
        <v>1.9862</v>
      </c>
      <c r="L51">
        <v>1.1385E-5</v>
      </c>
      <c r="M51">
        <v>8.2354999999999998E-3</v>
      </c>
      <c r="N51" t="s">
        <v>238</v>
      </c>
    </row>
    <row r="52" spans="1:14">
      <c r="A52">
        <v>182.01</v>
      </c>
      <c r="B52">
        <v>6</v>
      </c>
      <c r="C52">
        <v>39.558</v>
      </c>
      <c r="D52">
        <v>2.5278999999999999E-2</v>
      </c>
      <c r="E52">
        <v>30.116</v>
      </c>
      <c r="F52">
        <v>31.451000000000001</v>
      </c>
      <c r="G52">
        <v>113.29</v>
      </c>
      <c r="H52">
        <v>37.912999999999997</v>
      </c>
      <c r="I52">
        <v>51.618000000000002</v>
      </c>
      <c r="J52">
        <v>133.79</v>
      </c>
      <c r="K52">
        <v>2.0182000000000002</v>
      </c>
      <c r="L52">
        <v>1.1445E-5</v>
      </c>
      <c r="M52">
        <v>8.3558999999999994E-3</v>
      </c>
      <c r="N52" t="s">
        <v>238</v>
      </c>
    </row>
    <row r="53" spans="1:14">
      <c r="A53">
        <v>182.01</v>
      </c>
      <c r="B53">
        <v>6.5</v>
      </c>
      <c r="C53">
        <v>43.418999999999997</v>
      </c>
      <c r="D53">
        <v>2.3030999999999999E-2</v>
      </c>
      <c r="E53">
        <v>30.081</v>
      </c>
      <c r="F53">
        <v>31.398</v>
      </c>
      <c r="G53">
        <v>112.42</v>
      </c>
      <c r="H53">
        <v>38.142000000000003</v>
      </c>
      <c r="I53">
        <v>52.628</v>
      </c>
      <c r="J53">
        <v>132.66</v>
      </c>
      <c r="K53">
        <v>2.0512000000000001</v>
      </c>
      <c r="L53">
        <v>1.1508000000000001E-5</v>
      </c>
      <c r="M53">
        <v>8.4851000000000006E-3</v>
      </c>
      <c r="N53" t="s">
        <v>238</v>
      </c>
    </row>
    <row r="54" spans="1:14">
      <c r="A54">
        <v>182.01</v>
      </c>
      <c r="B54">
        <v>7</v>
      </c>
      <c r="C54">
        <v>47.402000000000001</v>
      </c>
      <c r="D54">
        <v>2.1096E-2</v>
      </c>
      <c r="E54">
        <v>30.042999999999999</v>
      </c>
      <c r="F54">
        <v>31.343</v>
      </c>
      <c r="G54">
        <v>111.58</v>
      </c>
      <c r="H54">
        <v>38.39</v>
      </c>
      <c r="I54">
        <v>53.75</v>
      </c>
      <c r="J54">
        <v>131.5</v>
      </c>
      <c r="K54">
        <v>2.0855000000000001</v>
      </c>
      <c r="L54">
        <v>1.1573000000000001E-5</v>
      </c>
      <c r="M54">
        <v>8.6237999999999992E-3</v>
      </c>
      <c r="N54" t="s">
        <v>238</v>
      </c>
    </row>
    <row r="55" spans="1:14">
      <c r="A55">
        <v>182.01</v>
      </c>
      <c r="B55">
        <v>7.5</v>
      </c>
      <c r="C55">
        <v>51.52</v>
      </c>
      <c r="D55">
        <v>1.941E-2</v>
      </c>
      <c r="E55">
        <v>30.004999999999999</v>
      </c>
      <c r="F55">
        <v>31.286000000000001</v>
      </c>
      <c r="G55">
        <v>110.78</v>
      </c>
      <c r="H55">
        <v>38.661000000000001</v>
      </c>
      <c r="I55">
        <v>55.003999999999998</v>
      </c>
      <c r="J55">
        <v>130.29</v>
      </c>
      <c r="K55">
        <v>2.1211000000000002</v>
      </c>
      <c r="L55">
        <v>1.164E-5</v>
      </c>
      <c r="M55">
        <v>8.7728000000000007E-3</v>
      </c>
      <c r="N55" t="s">
        <v>238</v>
      </c>
    </row>
    <row r="56" spans="1:14">
      <c r="A56">
        <v>182.01</v>
      </c>
      <c r="B56">
        <v>7.6714000000000002</v>
      </c>
      <c r="C56">
        <v>52.966000000000001</v>
      </c>
      <c r="D56">
        <v>1.8880000000000001E-2</v>
      </c>
      <c r="E56">
        <v>29.991</v>
      </c>
      <c r="F56">
        <v>31.265999999999998</v>
      </c>
      <c r="G56">
        <v>110.51</v>
      </c>
      <c r="H56">
        <v>38.759</v>
      </c>
      <c r="I56">
        <v>55.468000000000004</v>
      </c>
      <c r="J56">
        <v>129.87</v>
      </c>
      <c r="K56">
        <v>2.1335999999999999</v>
      </c>
      <c r="L56">
        <v>1.1664E-5</v>
      </c>
      <c r="M56">
        <v>8.8264999999999993E-3</v>
      </c>
      <c r="N56" t="s">
        <v>238</v>
      </c>
    </row>
    <row r="57" spans="1:14">
      <c r="A57">
        <v>182.01</v>
      </c>
      <c r="B57">
        <v>7.6714000000000002</v>
      </c>
      <c r="C57">
        <v>1383</v>
      </c>
      <c r="D57">
        <v>7.2303999999999999E-4</v>
      </c>
      <c r="E57">
        <v>21.617000000000001</v>
      </c>
      <c r="F57">
        <v>21.666</v>
      </c>
      <c r="G57">
        <v>57.765000000000001</v>
      </c>
      <c r="H57">
        <v>47.344999999999999</v>
      </c>
      <c r="I57">
        <v>94.192999999999998</v>
      </c>
      <c r="J57">
        <v>463.32</v>
      </c>
      <c r="K57">
        <v>-3.5412E-3</v>
      </c>
      <c r="L57">
        <v>1.2918000000000001E-4</v>
      </c>
      <c r="M57">
        <v>6.8812999999999999E-2</v>
      </c>
      <c r="N57" t="s">
        <v>237</v>
      </c>
    </row>
    <row r="58" spans="1:14">
      <c r="A58">
        <v>182.01</v>
      </c>
      <c r="B58">
        <v>8</v>
      </c>
      <c r="C58">
        <v>1383.3</v>
      </c>
      <c r="D58">
        <v>7.2287999999999996E-4</v>
      </c>
      <c r="E58">
        <v>21.614999999999998</v>
      </c>
      <c r="F58">
        <v>21.666</v>
      </c>
      <c r="G58">
        <v>57.753999999999998</v>
      </c>
      <c r="H58">
        <v>47.341000000000001</v>
      </c>
      <c r="I58">
        <v>94.144000000000005</v>
      </c>
      <c r="J58">
        <v>463.76</v>
      </c>
      <c r="K58">
        <v>-3.6475000000000001E-3</v>
      </c>
      <c r="L58">
        <v>1.2925999999999999E-4</v>
      </c>
      <c r="M58">
        <v>6.8847000000000005E-2</v>
      </c>
      <c r="N58" t="s">
        <v>237</v>
      </c>
    </row>
    <row r="59" spans="1:14">
      <c r="A59">
        <v>182.01</v>
      </c>
      <c r="B59">
        <v>8.5</v>
      </c>
      <c r="C59">
        <v>1383.8</v>
      </c>
      <c r="D59">
        <v>7.2263999999999998E-4</v>
      </c>
      <c r="E59">
        <v>21.611999999999998</v>
      </c>
      <c r="F59">
        <v>21.666</v>
      </c>
      <c r="G59">
        <v>57.737000000000002</v>
      </c>
      <c r="H59">
        <v>47.335999999999999</v>
      </c>
      <c r="I59">
        <v>94.07</v>
      </c>
      <c r="J59">
        <v>464.41</v>
      </c>
      <c r="K59">
        <v>-3.8081999999999999E-3</v>
      </c>
      <c r="L59">
        <v>1.2938000000000001E-4</v>
      </c>
      <c r="M59">
        <v>6.8897E-2</v>
      </c>
      <c r="N59" t="s">
        <v>237</v>
      </c>
    </row>
    <row r="60" spans="1:14">
      <c r="A60">
        <v>182.01</v>
      </c>
      <c r="B60">
        <v>9</v>
      </c>
      <c r="C60">
        <v>1384.3</v>
      </c>
      <c r="D60">
        <v>7.224E-4</v>
      </c>
      <c r="E60">
        <v>21.609000000000002</v>
      </c>
      <c r="F60">
        <v>21.666</v>
      </c>
      <c r="G60">
        <v>57.720999999999997</v>
      </c>
      <c r="H60">
        <v>47.331000000000003</v>
      </c>
      <c r="I60">
        <v>93.995999999999995</v>
      </c>
      <c r="J60">
        <v>465.07</v>
      </c>
      <c r="K60">
        <v>-3.9677999999999996E-3</v>
      </c>
      <c r="L60">
        <v>1.295E-4</v>
      </c>
      <c r="M60">
        <v>6.8947999999999995E-2</v>
      </c>
      <c r="N60" t="s">
        <v>237</v>
      </c>
    </row>
    <row r="61" spans="1:14">
      <c r="A61">
        <v>182.01</v>
      </c>
      <c r="B61">
        <v>9.5</v>
      </c>
      <c r="C61">
        <v>1384.7</v>
      </c>
      <c r="D61">
        <v>7.2216000000000001E-4</v>
      </c>
      <c r="E61">
        <v>21.606000000000002</v>
      </c>
      <c r="F61">
        <v>21.666</v>
      </c>
      <c r="G61">
        <v>57.704000000000001</v>
      </c>
      <c r="H61">
        <v>47.325000000000003</v>
      </c>
      <c r="I61">
        <v>93.923000000000002</v>
      </c>
      <c r="J61">
        <v>465.72</v>
      </c>
      <c r="K61">
        <v>-4.1263000000000003E-3</v>
      </c>
      <c r="L61">
        <v>1.2962E-4</v>
      </c>
      <c r="M61">
        <v>6.8999000000000005E-2</v>
      </c>
      <c r="N61" t="s">
        <v>237</v>
      </c>
    </row>
    <row r="62" spans="1:14">
      <c r="A62">
        <v>182.01</v>
      </c>
      <c r="B62">
        <v>10</v>
      </c>
      <c r="C62">
        <v>1385.2</v>
      </c>
      <c r="D62">
        <v>7.2192999999999997E-4</v>
      </c>
      <c r="E62">
        <v>21.603000000000002</v>
      </c>
      <c r="F62">
        <v>21.667000000000002</v>
      </c>
      <c r="G62">
        <v>57.688000000000002</v>
      </c>
      <c r="H62">
        <v>47.32</v>
      </c>
      <c r="I62">
        <v>93.850999999999999</v>
      </c>
      <c r="J62">
        <v>466.37</v>
      </c>
      <c r="K62">
        <v>-4.2836999999999997E-3</v>
      </c>
      <c r="L62">
        <v>1.2973999999999999E-4</v>
      </c>
      <c r="M62">
        <v>6.9048999999999999E-2</v>
      </c>
      <c r="N62" t="s">
        <v>237</v>
      </c>
    </row>
    <row r="63" spans="1:14">
      <c r="A63">
        <v>204.76</v>
      </c>
      <c r="B63">
        <v>1</v>
      </c>
      <c r="C63">
        <v>5.2347999999999999</v>
      </c>
      <c r="D63">
        <v>0.19103000000000001</v>
      </c>
      <c r="E63">
        <v>31.286000000000001</v>
      </c>
      <c r="F63">
        <v>32.966999999999999</v>
      </c>
      <c r="G63">
        <v>135.4</v>
      </c>
      <c r="H63">
        <v>39.656999999999996</v>
      </c>
      <c r="I63">
        <v>48.39</v>
      </c>
      <c r="J63">
        <v>151.69999999999999</v>
      </c>
      <c r="K63">
        <v>1.3166</v>
      </c>
      <c r="L63">
        <v>1.2232000000000001E-5</v>
      </c>
      <c r="M63">
        <v>8.9869000000000008E-3</v>
      </c>
      <c r="N63" t="s">
        <v>238</v>
      </c>
    </row>
    <row r="64" spans="1:14">
      <c r="A64">
        <v>204.76</v>
      </c>
      <c r="B64">
        <v>1.5</v>
      </c>
      <c r="C64">
        <v>7.9028999999999998</v>
      </c>
      <c r="D64">
        <v>0.12654000000000001</v>
      </c>
      <c r="E64">
        <v>31.263999999999999</v>
      </c>
      <c r="F64">
        <v>32.935000000000002</v>
      </c>
      <c r="G64">
        <v>131.93</v>
      </c>
      <c r="H64">
        <v>39.713999999999999</v>
      </c>
      <c r="I64">
        <v>48.67</v>
      </c>
      <c r="J64">
        <v>151.04</v>
      </c>
      <c r="K64">
        <v>1.3268</v>
      </c>
      <c r="L64">
        <v>1.2272E-5</v>
      </c>
      <c r="M64">
        <v>9.0211000000000006E-3</v>
      </c>
      <c r="N64" t="s">
        <v>238</v>
      </c>
    </row>
    <row r="65" spans="1:14">
      <c r="A65">
        <v>204.76</v>
      </c>
      <c r="B65">
        <v>2</v>
      </c>
      <c r="C65">
        <v>10.606999999999999</v>
      </c>
      <c r="D65">
        <v>9.4281000000000004E-2</v>
      </c>
      <c r="E65">
        <v>31.242999999999999</v>
      </c>
      <c r="F65">
        <v>32.902000000000001</v>
      </c>
      <c r="G65">
        <v>129.43</v>
      </c>
      <c r="H65">
        <v>39.774999999999999</v>
      </c>
      <c r="I65">
        <v>48.965000000000003</v>
      </c>
      <c r="J65">
        <v>150.38</v>
      </c>
      <c r="K65">
        <v>1.3371</v>
      </c>
      <c r="L65">
        <v>1.2313000000000001E-5</v>
      </c>
      <c r="M65">
        <v>9.0603999999999997E-3</v>
      </c>
      <c r="N65" t="s">
        <v>238</v>
      </c>
    </row>
    <row r="66" spans="1:14">
      <c r="A66">
        <v>204.76</v>
      </c>
      <c r="B66">
        <v>2.5</v>
      </c>
      <c r="C66">
        <v>13.347</v>
      </c>
      <c r="D66">
        <v>7.4923000000000003E-2</v>
      </c>
      <c r="E66">
        <v>31.221</v>
      </c>
      <c r="F66">
        <v>32.869</v>
      </c>
      <c r="G66">
        <v>127.46</v>
      </c>
      <c r="H66">
        <v>39.838999999999999</v>
      </c>
      <c r="I66">
        <v>49.274999999999999</v>
      </c>
      <c r="J66">
        <v>149.71</v>
      </c>
      <c r="K66">
        <v>1.3474999999999999</v>
      </c>
      <c r="L66">
        <v>1.2354999999999999E-5</v>
      </c>
      <c r="M66">
        <v>9.1047999999999997E-3</v>
      </c>
      <c r="N66" t="s">
        <v>238</v>
      </c>
    </row>
    <row r="67" spans="1:14">
      <c r="A67">
        <v>204.76</v>
      </c>
      <c r="B67">
        <v>3</v>
      </c>
      <c r="C67">
        <v>16.125</v>
      </c>
      <c r="D67">
        <v>6.2014E-2</v>
      </c>
      <c r="E67">
        <v>31.199000000000002</v>
      </c>
      <c r="F67">
        <v>32.835999999999999</v>
      </c>
      <c r="G67">
        <v>125.84</v>
      </c>
      <c r="H67">
        <v>39.906999999999996</v>
      </c>
      <c r="I67">
        <v>49.600999999999999</v>
      </c>
      <c r="J67">
        <v>149.03</v>
      </c>
      <c r="K67">
        <v>1.3581000000000001</v>
      </c>
      <c r="L67">
        <v>1.2397E-5</v>
      </c>
      <c r="M67">
        <v>9.1544E-3</v>
      </c>
      <c r="N67" t="s">
        <v>238</v>
      </c>
    </row>
    <row r="68" spans="1:14">
      <c r="A68">
        <v>204.76</v>
      </c>
      <c r="B68">
        <v>3.5</v>
      </c>
      <c r="C68">
        <v>18.943000000000001</v>
      </c>
      <c r="D68">
        <v>5.2789000000000003E-2</v>
      </c>
      <c r="E68">
        <v>31.175999999999998</v>
      </c>
      <c r="F68">
        <v>32.802</v>
      </c>
      <c r="G68">
        <v>124.44</v>
      </c>
      <c r="H68">
        <v>39.979999999999997</v>
      </c>
      <c r="I68">
        <v>49.944000000000003</v>
      </c>
      <c r="J68">
        <v>148.34</v>
      </c>
      <c r="K68">
        <v>1.3689</v>
      </c>
      <c r="L68">
        <v>1.2441E-5</v>
      </c>
      <c r="M68">
        <v>9.2090000000000002E-3</v>
      </c>
      <c r="N68" t="s">
        <v>238</v>
      </c>
    </row>
    <row r="69" spans="1:14">
      <c r="A69">
        <v>204.76</v>
      </c>
      <c r="B69">
        <v>4</v>
      </c>
      <c r="C69">
        <v>21.803000000000001</v>
      </c>
      <c r="D69">
        <v>4.5865999999999997E-2</v>
      </c>
      <c r="E69">
        <v>31.152999999999999</v>
      </c>
      <c r="F69">
        <v>32.768000000000001</v>
      </c>
      <c r="G69">
        <v>123.22</v>
      </c>
      <c r="H69">
        <v>40.057000000000002</v>
      </c>
      <c r="I69">
        <v>50.305</v>
      </c>
      <c r="J69">
        <v>147.65</v>
      </c>
      <c r="K69">
        <v>1.3798999999999999</v>
      </c>
      <c r="L69">
        <v>1.2485E-5</v>
      </c>
      <c r="M69">
        <v>9.2686999999999995E-3</v>
      </c>
      <c r="N69" t="s">
        <v>238</v>
      </c>
    </row>
    <row r="70" spans="1:14">
      <c r="A70">
        <v>204.76</v>
      </c>
      <c r="B70">
        <v>4.5</v>
      </c>
      <c r="C70">
        <v>24.704000000000001</v>
      </c>
      <c r="D70">
        <v>4.0479000000000001E-2</v>
      </c>
      <c r="E70">
        <v>31.129000000000001</v>
      </c>
      <c r="F70">
        <v>32.732999999999997</v>
      </c>
      <c r="G70">
        <v>122.12</v>
      </c>
      <c r="H70">
        <v>40.137999999999998</v>
      </c>
      <c r="I70">
        <v>50.685000000000002</v>
      </c>
      <c r="J70">
        <v>146.94999999999999</v>
      </c>
      <c r="K70">
        <v>1.3911</v>
      </c>
      <c r="L70">
        <v>1.253E-5</v>
      </c>
      <c r="M70">
        <v>9.3332999999999992E-3</v>
      </c>
      <c r="N70" t="s">
        <v>238</v>
      </c>
    </row>
    <row r="71" spans="1:14">
      <c r="A71">
        <v>204.76</v>
      </c>
      <c r="B71">
        <v>5</v>
      </c>
      <c r="C71">
        <v>27.651</v>
      </c>
      <c r="D71">
        <v>3.6165000000000003E-2</v>
      </c>
      <c r="E71">
        <v>31.106000000000002</v>
      </c>
      <c r="F71">
        <v>32.697000000000003</v>
      </c>
      <c r="G71">
        <v>121.13</v>
      </c>
      <c r="H71">
        <v>40.223999999999997</v>
      </c>
      <c r="I71">
        <v>51.085999999999999</v>
      </c>
      <c r="J71">
        <v>146.24</v>
      </c>
      <c r="K71">
        <v>1.4024000000000001</v>
      </c>
      <c r="L71">
        <v>1.2576E-5</v>
      </c>
      <c r="M71">
        <v>9.4029000000000005E-3</v>
      </c>
      <c r="N71" t="s">
        <v>238</v>
      </c>
    </row>
    <row r="72" spans="1:14">
      <c r="A72">
        <v>204.76</v>
      </c>
      <c r="B72">
        <v>5.5</v>
      </c>
      <c r="C72">
        <v>30.643999999999998</v>
      </c>
      <c r="D72">
        <v>3.2633000000000002E-2</v>
      </c>
      <c r="E72">
        <v>31.081</v>
      </c>
      <c r="F72">
        <v>32.661000000000001</v>
      </c>
      <c r="G72">
        <v>120.21</v>
      </c>
      <c r="H72">
        <v>40.314999999999998</v>
      </c>
      <c r="I72">
        <v>51.51</v>
      </c>
      <c r="J72">
        <v>145.52000000000001</v>
      </c>
      <c r="K72">
        <v>1.4138999999999999</v>
      </c>
      <c r="L72">
        <v>1.2622999999999999E-5</v>
      </c>
      <c r="M72">
        <v>9.4775999999999992E-3</v>
      </c>
      <c r="N72" t="s">
        <v>238</v>
      </c>
    </row>
    <row r="73" spans="1:14">
      <c r="A73">
        <v>204.76</v>
      </c>
      <c r="B73">
        <v>6</v>
      </c>
      <c r="C73">
        <v>33.685000000000002</v>
      </c>
      <c r="D73">
        <v>2.9687000000000002E-2</v>
      </c>
      <c r="E73">
        <v>31.056999999999999</v>
      </c>
      <c r="F73">
        <v>32.624000000000002</v>
      </c>
      <c r="G73">
        <v>119.36</v>
      </c>
      <c r="H73">
        <v>40.411000000000001</v>
      </c>
      <c r="I73">
        <v>51.957000000000001</v>
      </c>
      <c r="J73">
        <v>144.79</v>
      </c>
      <c r="K73">
        <v>1.4256</v>
      </c>
      <c r="L73">
        <v>1.2670000000000001E-5</v>
      </c>
      <c r="M73">
        <v>9.5572000000000001E-3</v>
      </c>
      <c r="N73" t="s">
        <v>238</v>
      </c>
    </row>
    <row r="74" spans="1:14">
      <c r="A74">
        <v>204.76</v>
      </c>
      <c r="B74">
        <v>6.5</v>
      </c>
      <c r="C74">
        <v>36.777000000000001</v>
      </c>
      <c r="D74">
        <v>2.7191E-2</v>
      </c>
      <c r="E74">
        <v>31.030999999999999</v>
      </c>
      <c r="F74">
        <v>32.587000000000003</v>
      </c>
      <c r="G74">
        <v>118.57</v>
      </c>
      <c r="H74">
        <v>40.512</v>
      </c>
      <c r="I74">
        <v>52.43</v>
      </c>
      <c r="J74">
        <v>144.06</v>
      </c>
      <c r="K74">
        <v>1.4376</v>
      </c>
      <c r="L74">
        <v>1.2719E-5</v>
      </c>
      <c r="M74">
        <v>9.6419000000000001E-3</v>
      </c>
      <c r="N74" t="s">
        <v>238</v>
      </c>
    </row>
    <row r="75" spans="1:14">
      <c r="A75">
        <v>204.76</v>
      </c>
      <c r="B75">
        <v>7</v>
      </c>
      <c r="C75">
        <v>39.920999999999999</v>
      </c>
      <c r="D75">
        <v>2.5048999999999998E-2</v>
      </c>
      <c r="E75">
        <v>31.006</v>
      </c>
      <c r="F75">
        <v>32.548999999999999</v>
      </c>
      <c r="G75">
        <v>117.83</v>
      </c>
      <c r="H75">
        <v>40.618000000000002</v>
      </c>
      <c r="I75">
        <v>52.93</v>
      </c>
      <c r="J75">
        <v>143.31</v>
      </c>
      <c r="K75">
        <v>1.4497</v>
      </c>
      <c r="L75">
        <v>1.2768999999999999E-5</v>
      </c>
      <c r="M75">
        <v>9.7316999999999994E-3</v>
      </c>
      <c r="N75" t="s">
        <v>238</v>
      </c>
    </row>
    <row r="76" spans="1:14">
      <c r="A76">
        <v>204.76</v>
      </c>
      <c r="B76">
        <v>7.5</v>
      </c>
      <c r="C76">
        <v>43.122</v>
      </c>
      <c r="D76">
        <v>2.3189999999999999E-2</v>
      </c>
      <c r="E76">
        <v>30.978999999999999</v>
      </c>
      <c r="F76">
        <v>32.51</v>
      </c>
      <c r="G76">
        <v>117.12</v>
      </c>
      <c r="H76">
        <v>40.731000000000002</v>
      </c>
      <c r="I76">
        <v>53.46</v>
      </c>
      <c r="J76">
        <v>142.56</v>
      </c>
      <c r="K76">
        <v>1.4621</v>
      </c>
      <c r="L76">
        <v>1.2821E-5</v>
      </c>
      <c r="M76">
        <v>9.8267000000000007E-3</v>
      </c>
      <c r="N76" t="s">
        <v>238</v>
      </c>
    </row>
    <row r="77" spans="1:14">
      <c r="A77">
        <v>204.76</v>
      </c>
      <c r="B77">
        <v>8</v>
      </c>
      <c r="C77">
        <v>46.38</v>
      </c>
      <c r="D77">
        <v>2.1561E-2</v>
      </c>
      <c r="E77">
        <v>30.952999999999999</v>
      </c>
      <c r="F77">
        <v>32.470999999999997</v>
      </c>
      <c r="G77">
        <v>116.45</v>
      </c>
      <c r="H77">
        <v>40.85</v>
      </c>
      <c r="I77">
        <v>54.023000000000003</v>
      </c>
      <c r="J77">
        <v>141.79</v>
      </c>
      <c r="K77">
        <v>1.4746999999999999</v>
      </c>
      <c r="L77">
        <v>1.2873E-5</v>
      </c>
      <c r="M77">
        <v>9.9269000000000007E-3</v>
      </c>
      <c r="N77" t="s">
        <v>238</v>
      </c>
    </row>
    <row r="78" spans="1:14">
      <c r="A78">
        <v>204.76</v>
      </c>
      <c r="B78">
        <v>8.5</v>
      </c>
      <c r="C78">
        <v>49.7</v>
      </c>
      <c r="D78">
        <v>2.0121E-2</v>
      </c>
      <c r="E78">
        <v>30.925000000000001</v>
      </c>
      <c r="F78">
        <v>32.43</v>
      </c>
      <c r="G78">
        <v>115.8</v>
      </c>
      <c r="H78">
        <v>40.975000000000001</v>
      </c>
      <c r="I78">
        <v>54.62</v>
      </c>
      <c r="J78">
        <v>141.01</v>
      </c>
      <c r="K78">
        <v>1.4875</v>
      </c>
      <c r="L78">
        <v>1.2927E-5</v>
      </c>
      <c r="M78">
        <v>1.0031999999999999E-2</v>
      </c>
      <c r="N78" t="s">
        <v>238</v>
      </c>
    </row>
    <row r="79" spans="1:14">
      <c r="A79">
        <v>204.76</v>
      </c>
      <c r="B79">
        <v>9</v>
      </c>
      <c r="C79">
        <v>53.085000000000001</v>
      </c>
      <c r="D79">
        <v>1.8838000000000001E-2</v>
      </c>
      <c r="E79">
        <v>30.896999999999998</v>
      </c>
      <c r="F79">
        <v>32.389000000000003</v>
      </c>
      <c r="G79">
        <v>115.18</v>
      </c>
      <c r="H79">
        <v>41.106999999999999</v>
      </c>
      <c r="I79">
        <v>55.256</v>
      </c>
      <c r="J79">
        <v>140.22999999999999</v>
      </c>
      <c r="K79">
        <v>1.5005999999999999</v>
      </c>
      <c r="L79">
        <v>1.2982E-5</v>
      </c>
      <c r="M79">
        <v>1.0142999999999999E-2</v>
      </c>
      <c r="N79" t="s">
        <v>238</v>
      </c>
    </row>
    <row r="80" spans="1:14">
      <c r="A80">
        <v>204.76</v>
      </c>
      <c r="B80">
        <v>9.5</v>
      </c>
      <c r="C80">
        <v>56.536999999999999</v>
      </c>
      <c r="D80">
        <v>1.7687000000000001E-2</v>
      </c>
      <c r="E80">
        <v>30.869</v>
      </c>
      <c r="F80">
        <v>32.347000000000001</v>
      </c>
      <c r="G80">
        <v>114.59</v>
      </c>
      <c r="H80">
        <v>41.246000000000002</v>
      </c>
      <c r="I80">
        <v>55.933999999999997</v>
      </c>
      <c r="J80">
        <v>139.41999999999999</v>
      </c>
      <c r="K80">
        <v>1.5139</v>
      </c>
      <c r="L80">
        <v>1.3038E-5</v>
      </c>
      <c r="M80">
        <v>1.026E-2</v>
      </c>
      <c r="N80" t="s">
        <v>238</v>
      </c>
    </row>
    <row r="81" spans="1:14">
      <c r="A81">
        <v>204.76</v>
      </c>
      <c r="B81">
        <v>10</v>
      </c>
      <c r="C81">
        <v>60.061999999999998</v>
      </c>
      <c r="D81">
        <v>1.6649000000000001E-2</v>
      </c>
      <c r="E81">
        <v>30.838999999999999</v>
      </c>
      <c r="F81">
        <v>32.305</v>
      </c>
      <c r="G81">
        <v>114.01</v>
      </c>
      <c r="H81">
        <v>41.392000000000003</v>
      </c>
      <c r="I81">
        <v>56.656999999999996</v>
      </c>
      <c r="J81">
        <v>138.61000000000001</v>
      </c>
      <c r="K81">
        <v>1.5275000000000001</v>
      </c>
      <c r="L81">
        <v>1.3097E-5</v>
      </c>
      <c r="M81">
        <v>1.0383E-2</v>
      </c>
      <c r="N81" t="s">
        <v>238</v>
      </c>
    </row>
    <row r="82" spans="1:14">
      <c r="A82">
        <v>227.51</v>
      </c>
      <c r="B82">
        <v>1</v>
      </c>
      <c r="C82">
        <v>4.6950000000000003</v>
      </c>
      <c r="D82">
        <v>0.21299000000000001</v>
      </c>
      <c r="E82">
        <v>32.228999999999999</v>
      </c>
      <c r="F82">
        <v>34.103999999999999</v>
      </c>
      <c r="G82">
        <v>140.66</v>
      </c>
      <c r="H82">
        <v>42.94</v>
      </c>
      <c r="I82">
        <v>51.573</v>
      </c>
      <c r="J82">
        <v>159.19999999999999</v>
      </c>
      <c r="K82">
        <v>1.0290999999999999</v>
      </c>
      <c r="L82">
        <v>1.3515E-5</v>
      </c>
      <c r="M82">
        <v>1.0576E-2</v>
      </c>
      <c r="N82" t="s">
        <v>238</v>
      </c>
    </row>
    <row r="83" spans="1:14">
      <c r="A83">
        <v>227.51</v>
      </c>
      <c r="B83">
        <v>1.5</v>
      </c>
      <c r="C83">
        <v>7.0751999999999997</v>
      </c>
      <c r="D83">
        <v>0.14133999999999999</v>
      </c>
      <c r="E83">
        <v>32.210999999999999</v>
      </c>
      <c r="F83">
        <v>34.076999999999998</v>
      </c>
      <c r="G83">
        <v>137.21</v>
      </c>
      <c r="H83">
        <v>42.976999999999997</v>
      </c>
      <c r="I83">
        <v>51.776000000000003</v>
      </c>
      <c r="J83">
        <v>158.71</v>
      </c>
      <c r="K83">
        <v>1.0334000000000001</v>
      </c>
      <c r="L83">
        <v>1.3550000000000001E-5</v>
      </c>
      <c r="M83">
        <v>1.0603E-2</v>
      </c>
      <c r="N83" t="s">
        <v>238</v>
      </c>
    </row>
    <row r="84" spans="1:14">
      <c r="A84">
        <v>227.51</v>
      </c>
      <c r="B84">
        <v>2</v>
      </c>
      <c r="C84">
        <v>9.4779</v>
      </c>
      <c r="D84">
        <v>0.10551000000000001</v>
      </c>
      <c r="E84">
        <v>32.192999999999998</v>
      </c>
      <c r="F84">
        <v>34.049999999999997</v>
      </c>
      <c r="G84">
        <v>134.74</v>
      </c>
      <c r="H84">
        <v>43.015000000000001</v>
      </c>
      <c r="I84">
        <v>51.984999999999999</v>
      </c>
      <c r="J84">
        <v>158.21</v>
      </c>
      <c r="K84">
        <v>1.0377000000000001</v>
      </c>
      <c r="L84">
        <v>1.3585E-5</v>
      </c>
      <c r="M84">
        <v>1.0632000000000001E-2</v>
      </c>
      <c r="N84" t="s">
        <v>238</v>
      </c>
    </row>
    <row r="85" spans="1:14">
      <c r="A85">
        <v>227.51</v>
      </c>
      <c r="B85">
        <v>2.5</v>
      </c>
      <c r="C85">
        <v>11.904</v>
      </c>
      <c r="D85">
        <v>8.4009E-2</v>
      </c>
      <c r="E85">
        <v>32.174999999999997</v>
      </c>
      <c r="F85">
        <v>34.023000000000003</v>
      </c>
      <c r="G85">
        <v>132.81</v>
      </c>
      <c r="H85">
        <v>43.055</v>
      </c>
      <c r="I85">
        <v>52.201000000000001</v>
      </c>
      <c r="J85">
        <v>157.69999999999999</v>
      </c>
      <c r="K85">
        <v>1.042</v>
      </c>
      <c r="L85">
        <v>1.3621000000000001E-5</v>
      </c>
      <c r="M85">
        <v>1.0664E-2</v>
      </c>
      <c r="N85" t="s">
        <v>238</v>
      </c>
    </row>
    <row r="86" spans="1:14">
      <c r="A86">
        <v>227.51</v>
      </c>
      <c r="B86">
        <v>3</v>
      </c>
      <c r="C86">
        <v>14.353</v>
      </c>
      <c r="D86">
        <v>6.9672999999999999E-2</v>
      </c>
      <c r="E86">
        <v>32.155999999999999</v>
      </c>
      <c r="F86">
        <v>33.996000000000002</v>
      </c>
      <c r="G86">
        <v>131.21</v>
      </c>
      <c r="H86">
        <v>43.095999999999997</v>
      </c>
      <c r="I86">
        <v>52.423999999999999</v>
      </c>
      <c r="J86">
        <v>157.19999999999999</v>
      </c>
      <c r="K86">
        <v>1.0464</v>
      </c>
      <c r="L86">
        <v>1.3658E-5</v>
      </c>
      <c r="M86">
        <v>1.0699999999999999E-2</v>
      </c>
      <c r="N86" t="s">
        <v>238</v>
      </c>
    </row>
    <row r="87" spans="1:14">
      <c r="A87">
        <v>227.51</v>
      </c>
      <c r="B87">
        <v>3.5</v>
      </c>
      <c r="C87">
        <v>16.826000000000001</v>
      </c>
      <c r="D87">
        <v>5.9431999999999999E-2</v>
      </c>
      <c r="E87">
        <v>32.137999999999998</v>
      </c>
      <c r="F87">
        <v>33.968000000000004</v>
      </c>
      <c r="G87">
        <v>129.84</v>
      </c>
      <c r="H87">
        <v>43.139000000000003</v>
      </c>
      <c r="I87">
        <v>52.654000000000003</v>
      </c>
      <c r="J87">
        <v>156.69</v>
      </c>
      <c r="K87">
        <v>1.0508999999999999</v>
      </c>
      <c r="L87">
        <v>1.3695E-5</v>
      </c>
      <c r="M87">
        <v>1.0737999999999999E-2</v>
      </c>
      <c r="N87" t="s">
        <v>238</v>
      </c>
    </row>
    <row r="88" spans="1:14">
      <c r="A88">
        <v>227.51</v>
      </c>
      <c r="B88">
        <v>4</v>
      </c>
      <c r="C88">
        <v>19.324000000000002</v>
      </c>
      <c r="D88">
        <v>5.1749999999999997E-2</v>
      </c>
      <c r="E88">
        <v>32.119</v>
      </c>
      <c r="F88">
        <v>33.941000000000003</v>
      </c>
      <c r="G88">
        <v>128.65</v>
      </c>
      <c r="H88">
        <v>43.183</v>
      </c>
      <c r="I88">
        <v>52.892000000000003</v>
      </c>
      <c r="J88">
        <v>156.19</v>
      </c>
      <c r="K88">
        <v>1.0552999999999999</v>
      </c>
      <c r="L88">
        <v>1.3732E-5</v>
      </c>
      <c r="M88">
        <v>1.078E-2</v>
      </c>
      <c r="N88" t="s">
        <v>238</v>
      </c>
    </row>
    <row r="89" spans="1:14">
      <c r="A89">
        <v>227.51</v>
      </c>
      <c r="B89">
        <v>4.5</v>
      </c>
      <c r="C89">
        <v>21.847000000000001</v>
      </c>
      <c r="D89">
        <v>4.5773000000000001E-2</v>
      </c>
      <c r="E89">
        <v>32.1</v>
      </c>
      <c r="F89">
        <v>33.912999999999997</v>
      </c>
      <c r="G89">
        <v>127.59</v>
      </c>
      <c r="H89">
        <v>43.228999999999999</v>
      </c>
      <c r="I89">
        <v>53.137999999999998</v>
      </c>
      <c r="J89">
        <v>155.66999999999999</v>
      </c>
      <c r="K89">
        <v>1.0599000000000001</v>
      </c>
      <c r="L89">
        <v>1.377E-5</v>
      </c>
      <c r="M89">
        <v>1.0824E-2</v>
      </c>
      <c r="N89" t="s">
        <v>238</v>
      </c>
    </row>
    <row r="90" spans="1:14">
      <c r="A90">
        <v>227.51</v>
      </c>
      <c r="B90">
        <v>5</v>
      </c>
      <c r="C90">
        <v>24.396000000000001</v>
      </c>
      <c r="D90">
        <v>4.0991E-2</v>
      </c>
      <c r="E90">
        <v>32.081000000000003</v>
      </c>
      <c r="F90">
        <v>33.884</v>
      </c>
      <c r="G90">
        <v>126.62</v>
      </c>
      <c r="H90">
        <v>43.277000000000001</v>
      </c>
      <c r="I90">
        <v>53.392000000000003</v>
      </c>
      <c r="J90">
        <v>155.16</v>
      </c>
      <c r="K90">
        <v>1.0644</v>
      </c>
      <c r="L90">
        <v>1.3808999999999999E-5</v>
      </c>
      <c r="M90">
        <v>1.0872E-2</v>
      </c>
      <c r="N90" t="s">
        <v>238</v>
      </c>
    </row>
    <row r="91" spans="1:14">
      <c r="A91">
        <v>227.51</v>
      </c>
      <c r="B91">
        <v>5.5</v>
      </c>
      <c r="C91">
        <v>26.971</v>
      </c>
      <c r="D91">
        <v>3.7076999999999999E-2</v>
      </c>
      <c r="E91">
        <v>32.061</v>
      </c>
      <c r="F91">
        <v>33.856000000000002</v>
      </c>
      <c r="G91">
        <v>125.74</v>
      </c>
      <c r="H91">
        <v>43.326999999999998</v>
      </c>
      <c r="I91">
        <v>53.654000000000003</v>
      </c>
      <c r="J91">
        <v>154.63999999999999</v>
      </c>
      <c r="K91">
        <v>1.069</v>
      </c>
      <c r="L91">
        <v>1.3848E-5</v>
      </c>
      <c r="M91">
        <v>1.0923E-2</v>
      </c>
      <c r="N91" t="s">
        <v>238</v>
      </c>
    </row>
    <row r="92" spans="1:14">
      <c r="A92">
        <v>227.51</v>
      </c>
      <c r="B92">
        <v>6</v>
      </c>
      <c r="C92">
        <v>29.574000000000002</v>
      </c>
      <c r="D92">
        <v>3.3813999999999997E-2</v>
      </c>
      <c r="E92">
        <v>32.040999999999997</v>
      </c>
      <c r="F92">
        <v>33.826999999999998</v>
      </c>
      <c r="G92">
        <v>124.93</v>
      </c>
      <c r="H92">
        <v>43.378</v>
      </c>
      <c r="I92">
        <v>53.926000000000002</v>
      </c>
      <c r="J92">
        <v>154.13</v>
      </c>
      <c r="K92">
        <v>1.0736000000000001</v>
      </c>
      <c r="L92">
        <v>1.3888E-5</v>
      </c>
      <c r="M92">
        <v>1.0977000000000001E-2</v>
      </c>
      <c r="N92" t="s">
        <v>238</v>
      </c>
    </row>
    <row r="93" spans="1:14">
      <c r="A93">
        <v>227.51</v>
      </c>
      <c r="B93">
        <v>6.5</v>
      </c>
      <c r="C93">
        <v>32.204999999999998</v>
      </c>
      <c r="D93">
        <v>3.1052E-2</v>
      </c>
      <c r="E93">
        <v>32.021999999999998</v>
      </c>
      <c r="F93">
        <v>33.798000000000002</v>
      </c>
      <c r="G93">
        <v>124.18</v>
      </c>
      <c r="H93">
        <v>43.430999999999997</v>
      </c>
      <c r="I93">
        <v>54.207000000000001</v>
      </c>
      <c r="J93">
        <v>153.6</v>
      </c>
      <c r="K93">
        <v>1.0783</v>
      </c>
      <c r="L93">
        <v>1.3929E-5</v>
      </c>
      <c r="M93">
        <v>1.1034E-2</v>
      </c>
      <c r="N93" t="s">
        <v>238</v>
      </c>
    </row>
    <row r="94" spans="1:14">
      <c r="A94">
        <v>227.51</v>
      </c>
      <c r="B94">
        <v>7</v>
      </c>
      <c r="C94">
        <v>34.863999999999997</v>
      </c>
      <c r="D94">
        <v>2.8683E-2</v>
      </c>
      <c r="E94">
        <v>32.002000000000002</v>
      </c>
      <c r="F94">
        <v>33.768000000000001</v>
      </c>
      <c r="G94">
        <v>123.47</v>
      </c>
      <c r="H94">
        <v>43.485999999999997</v>
      </c>
      <c r="I94">
        <v>54.497999999999998</v>
      </c>
      <c r="J94">
        <v>153.08000000000001</v>
      </c>
      <c r="K94">
        <v>1.083</v>
      </c>
      <c r="L94">
        <v>1.397E-5</v>
      </c>
      <c r="M94">
        <v>1.1094E-2</v>
      </c>
      <c r="N94" t="s">
        <v>238</v>
      </c>
    </row>
    <row r="95" spans="1:14">
      <c r="A95">
        <v>227.51</v>
      </c>
      <c r="B95">
        <v>7.5</v>
      </c>
      <c r="C95">
        <v>37.552999999999997</v>
      </c>
      <c r="D95">
        <v>2.6629E-2</v>
      </c>
      <c r="E95">
        <v>31.981000000000002</v>
      </c>
      <c r="F95">
        <v>33.738999999999997</v>
      </c>
      <c r="G95">
        <v>122.81</v>
      </c>
      <c r="H95">
        <v>43.543999999999997</v>
      </c>
      <c r="I95">
        <v>54.798999999999999</v>
      </c>
      <c r="J95">
        <v>152.55000000000001</v>
      </c>
      <c r="K95">
        <v>1.0878000000000001</v>
      </c>
      <c r="L95">
        <v>1.4012999999999999E-5</v>
      </c>
      <c r="M95">
        <v>1.1158E-2</v>
      </c>
      <c r="N95" t="s">
        <v>238</v>
      </c>
    </row>
    <row r="96" spans="1:14">
      <c r="A96">
        <v>227.51</v>
      </c>
      <c r="B96">
        <v>8</v>
      </c>
      <c r="C96">
        <v>40.271000000000001</v>
      </c>
      <c r="D96">
        <v>2.4830999999999999E-2</v>
      </c>
      <c r="E96">
        <v>31.960999999999999</v>
      </c>
      <c r="F96">
        <v>33.709000000000003</v>
      </c>
      <c r="G96">
        <v>122.18</v>
      </c>
      <c r="H96">
        <v>43.603000000000002</v>
      </c>
      <c r="I96">
        <v>55.110999999999997</v>
      </c>
      <c r="J96">
        <v>152.02000000000001</v>
      </c>
      <c r="K96">
        <v>1.0926</v>
      </c>
      <c r="L96">
        <v>1.4055E-5</v>
      </c>
      <c r="M96">
        <v>1.1225000000000001E-2</v>
      </c>
      <c r="N96" t="s">
        <v>238</v>
      </c>
    </row>
    <row r="97" spans="1:14">
      <c r="A97">
        <v>227.51</v>
      </c>
      <c r="B97">
        <v>8.5</v>
      </c>
      <c r="C97">
        <v>43.021000000000001</v>
      </c>
      <c r="D97">
        <v>2.3244000000000001E-2</v>
      </c>
      <c r="E97">
        <v>31.94</v>
      </c>
      <c r="F97">
        <v>33.679000000000002</v>
      </c>
      <c r="G97">
        <v>121.58</v>
      </c>
      <c r="H97">
        <v>43.664000000000001</v>
      </c>
      <c r="I97">
        <v>55.433999999999997</v>
      </c>
      <c r="J97">
        <v>151.49</v>
      </c>
      <c r="K97">
        <v>1.0973999999999999</v>
      </c>
      <c r="L97">
        <v>1.4099E-5</v>
      </c>
      <c r="M97">
        <v>1.1294999999999999E-2</v>
      </c>
      <c r="N97" t="s">
        <v>238</v>
      </c>
    </row>
    <row r="98" spans="1:14">
      <c r="A98">
        <v>227.51</v>
      </c>
      <c r="B98">
        <v>9</v>
      </c>
      <c r="C98">
        <v>45.804000000000002</v>
      </c>
      <c r="D98">
        <v>2.1832000000000001E-2</v>
      </c>
      <c r="E98">
        <v>31.919</v>
      </c>
      <c r="F98">
        <v>33.648000000000003</v>
      </c>
      <c r="G98">
        <v>121.01</v>
      </c>
      <c r="H98">
        <v>43.728000000000002</v>
      </c>
      <c r="I98">
        <v>55.768999999999998</v>
      </c>
      <c r="J98">
        <v>150.94999999999999</v>
      </c>
      <c r="K98">
        <v>1.1023000000000001</v>
      </c>
      <c r="L98">
        <v>1.4143E-5</v>
      </c>
      <c r="M98">
        <v>1.1368E-2</v>
      </c>
      <c r="N98" t="s">
        <v>238</v>
      </c>
    </row>
    <row r="99" spans="1:14">
      <c r="A99">
        <v>227.51</v>
      </c>
      <c r="B99">
        <v>9.5</v>
      </c>
      <c r="C99">
        <v>48.618000000000002</v>
      </c>
      <c r="D99">
        <v>2.0567999999999999E-2</v>
      </c>
      <c r="E99">
        <v>31.898</v>
      </c>
      <c r="F99">
        <v>33.616999999999997</v>
      </c>
      <c r="G99">
        <v>120.47</v>
      </c>
      <c r="H99">
        <v>43.792999999999999</v>
      </c>
      <c r="I99">
        <v>56.116999999999997</v>
      </c>
      <c r="J99">
        <v>150.41</v>
      </c>
      <c r="K99">
        <v>1.1072</v>
      </c>
      <c r="L99">
        <v>1.4188E-5</v>
      </c>
      <c r="M99">
        <v>1.1445E-2</v>
      </c>
      <c r="N99" t="s">
        <v>238</v>
      </c>
    </row>
    <row r="100" spans="1:14">
      <c r="A100">
        <v>227.51</v>
      </c>
      <c r="B100">
        <v>10</v>
      </c>
      <c r="C100">
        <v>51.466999999999999</v>
      </c>
      <c r="D100">
        <v>1.9429999999999999E-2</v>
      </c>
      <c r="E100">
        <v>31.876000000000001</v>
      </c>
      <c r="F100">
        <v>33.585999999999999</v>
      </c>
      <c r="G100">
        <v>119.94</v>
      </c>
      <c r="H100">
        <v>43.862000000000002</v>
      </c>
      <c r="I100">
        <v>56.476999999999997</v>
      </c>
      <c r="J100">
        <v>149.87</v>
      </c>
      <c r="K100">
        <v>1.1121000000000001</v>
      </c>
      <c r="L100">
        <v>1.4234E-5</v>
      </c>
      <c r="M100">
        <v>1.1525000000000001E-2</v>
      </c>
      <c r="N100" t="s">
        <v>238</v>
      </c>
    </row>
    <row r="101" spans="1:14">
      <c r="A101">
        <v>250.26</v>
      </c>
      <c r="B101">
        <v>1</v>
      </c>
      <c r="C101">
        <v>4.2580999999999998</v>
      </c>
      <c r="D101">
        <v>0.23485</v>
      </c>
      <c r="E101">
        <v>33.247</v>
      </c>
      <c r="F101">
        <v>35.314</v>
      </c>
      <c r="G101">
        <v>145.72999999999999</v>
      </c>
      <c r="H101">
        <v>46.219000000000001</v>
      </c>
      <c r="I101">
        <v>54.783999999999999</v>
      </c>
      <c r="J101">
        <v>166.28</v>
      </c>
      <c r="K101">
        <v>0.82420000000000004</v>
      </c>
      <c r="L101">
        <v>1.4758E-5</v>
      </c>
      <c r="M101">
        <v>1.2259000000000001E-2</v>
      </c>
      <c r="N101" t="s">
        <v>238</v>
      </c>
    </row>
    <row r="102" spans="1:14">
      <c r="A102">
        <v>250.26</v>
      </c>
      <c r="B102">
        <v>1.5</v>
      </c>
      <c r="C102">
        <v>6.4089</v>
      </c>
      <c r="D102">
        <v>0.15603</v>
      </c>
      <c r="E102">
        <v>33.231000000000002</v>
      </c>
      <c r="F102">
        <v>35.290999999999997</v>
      </c>
      <c r="G102">
        <v>142.30000000000001</v>
      </c>
      <c r="H102">
        <v>46.244</v>
      </c>
      <c r="I102">
        <v>54.938000000000002</v>
      </c>
      <c r="J102">
        <v>165.9</v>
      </c>
      <c r="K102">
        <v>0.82596000000000003</v>
      </c>
      <c r="L102">
        <v>1.4789E-5</v>
      </c>
      <c r="M102">
        <v>1.2281E-2</v>
      </c>
      <c r="N102" t="s">
        <v>238</v>
      </c>
    </row>
    <row r="103" spans="1:14">
      <c r="A103">
        <v>250.26</v>
      </c>
      <c r="B103">
        <v>2</v>
      </c>
      <c r="C103">
        <v>8.5745000000000005</v>
      </c>
      <c r="D103">
        <v>0.11662</v>
      </c>
      <c r="E103">
        <v>33.216000000000001</v>
      </c>
      <c r="F103">
        <v>35.268000000000001</v>
      </c>
      <c r="G103">
        <v>139.84</v>
      </c>
      <c r="H103">
        <v>46.268999999999998</v>
      </c>
      <c r="I103">
        <v>55.094000000000001</v>
      </c>
      <c r="J103">
        <v>165.52</v>
      </c>
      <c r="K103">
        <v>0.82772000000000001</v>
      </c>
      <c r="L103">
        <v>1.482E-5</v>
      </c>
      <c r="M103">
        <v>1.2304000000000001E-2</v>
      </c>
      <c r="N103" t="s">
        <v>238</v>
      </c>
    </row>
    <row r="104" spans="1:14">
      <c r="A104">
        <v>250.26</v>
      </c>
      <c r="B104">
        <v>2.5</v>
      </c>
      <c r="C104">
        <v>10.755000000000001</v>
      </c>
      <c r="D104">
        <v>9.2978000000000005E-2</v>
      </c>
      <c r="E104">
        <v>33.200000000000003</v>
      </c>
      <c r="F104">
        <v>35.246000000000002</v>
      </c>
      <c r="G104">
        <v>137.91999999999999</v>
      </c>
      <c r="H104">
        <v>46.293999999999997</v>
      </c>
      <c r="I104">
        <v>55.253999999999998</v>
      </c>
      <c r="J104">
        <v>165.14</v>
      </c>
      <c r="K104">
        <v>0.82948</v>
      </c>
      <c r="L104">
        <v>1.4851000000000001E-5</v>
      </c>
      <c r="M104">
        <v>1.2330000000000001E-2</v>
      </c>
      <c r="N104" t="s">
        <v>238</v>
      </c>
    </row>
    <row r="105" spans="1:14">
      <c r="A105">
        <v>250.26</v>
      </c>
      <c r="B105">
        <v>3</v>
      </c>
      <c r="C105">
        <v>12.951000000000001</v>
      </c>
      <c r="D105">
        <v>7.7213000000000004E-2</v>
      </c>
      <c r="E105">
        <v>33.183999999999997</v>
      </c>
      <c r="F105">
        <v>35.222999999999999</v>
      </c>
      <c r="G105">
        <v>136.34</v>
      </c>
      <c r="H105">
        <v>46.32</v>
      </c>
      <c r="I105">
        <v>55.417999999999999</v>
      </c>
      <c r="J105">
        <v>164.75</v>
      </c>
      <c r="K105">
        <v>0.83125000000000004</v>
      </c>
      <c r="L105">
        <v>1.4883E-5</v>
      </c>
      <c r="M105">
        <v>1.2356000000000001E-2</v>
      </c>
      <c r="N105" t="s">
        <v>238</v>
      </c>
    </row>
    <row r="106" spans="1:14">
      <c r="A106">
        <v>250.26</v>
      </c>
      <c r="B106">
        <v>3.5</v>
      </c>
      <c r="C106">
        <v>15.163</v>
      </c>
      <c r="D106">
        <v>6.5951999999999997E-2</v>
      </c>
      <c r="E106">
        <v>33.167999999999999</v>
      </c>
      <c r="F106">
        <v>35.198999999999998</v>
      </c>
      <c r="G106">
        <v>135</v>
      </c>
      <c r="H106">
        <v>46.347000000000001</v>
      </c>
      <c r="I106">
        <v>55.584000000000003</v>
      </c>
      <c r="J106">
        <v>164.37</v>
      </c>
      <c r="K106">
        <v>0.83303000000000005</v>
      </c>
      <c r="L106">
        <v>1.4915E-5</v>
      </c>
      <c r="M106">
        <v>1.2385E-2</v>
      </c>
      <c r="N106" t="s">
        <v>238</v>
      </c>
    </row>
    <row r="107" spans="1:14">
      <c r="A107">
        <v>250.26</v>
      </c>
      <c r="B107">
        <v>4</v>
      </c>
      <c r="C107">
        <v>17.39</v>
      </c>
      <c r="D107">
        <v>5.7505000000000001E-2</v>
      </c>
      <c r="E107">
        <v>33.152000000000001</v>
      </c>
      <c r="F107">
        <v>35.176000000000002</v>
      </c>
      <c r="G107">
        <v>133.82</v>
      </c>
      <c r="H107">
        <v>46.375</v>
      </c>
      <c r="I107">
        <v>55.755000000000003</v>
      </c>
      <c r="J107">
        <v>163.99</v>
      </c>
      <c r="K107">
        <v>0.83481000000000005</v>
      </c>
      <c r="L107">
        <v>1.4948E-5</v>
      </c>
      <c r="M107">
        <v>1.2416E-2</v>
      </c>
      <c r="N107" t="s">
        <v>238</v>
      </c>
    </row>
    <row r="108" spans="1:14">
      <c r="A108">
        <v>250.26</v>
      </c>
      <c r="B108">
        <v>4.5</v>
      </c>
      <c r="C108">
        <v>19.632999999999999</v>
      </c>
      <c r="D108">
        <v>5.0935000000000001E-2</v>
      </c>
      <c r="E108">
        <v>33.136000000000003</v>
      </c>
      <c r="F108">
        <v>35.152999999999999</v>
      </c>
      <c r="G108">
        <v>132.78</v>
      </c>
      <c r="H108">
        <v>46.402999999999999</v>
      </c>
      <c r="I108">
        <v>55.929000000000002</v>
      </c>
      <c r="J108">
        <v>163.61000000000001</v>
      </c>
      <c r="K108">
        <v>0.83658999999999994</v>
      </c>
      <c r="L108">
        <v>1.4980999999999999E-5</v>
      </c>
      <c r="M108">
        <v>1.2448000000000001E-2</v>
      </c>
      <c r="N108" t="s">
        <v>238</v>
      </c>
    </row>
    <row r="109" spans="1:14">
      <c r="A109">
        <v>250.26</v>
      </c>
      <c r="B109">
        <v>5</v>
      </c>
      <c r="C109">
        <v>21.891999999999999</v>
      </c>
      <c r="D109">
        <v>4.5678000000000003E-2</v>
      </c>
      <c r="E109">
        <v>33.119</v>
      </c>
      <c r="F109">
        <v>35.128999999999998</v>
      </c>
      <c r="G109">
        <v>131.84</v>
      </c>
      <c r="H109">
        <v>46.432000000000002</v>
      </c>
      <c r="I109">
        <v>56.106999999999999</v>
      </c>
      <c r="J109">
        <v>163.22999999999999</v>
      </c>
      <c r="K109">
        <v>0.83836999999999995</v>
      </c>
      <c r="L109">
        <v>1.5014999999999999E-5</v>
      </c>
      <c r="M109">
        <v>1.2482E-2</v>
      </c>
      <c r="N109" t="s">
        <v>238</v>
      </c>
    </row>
    <row r="110" spans="1:14">
      <c r="A110">
        <v>250.26</v>
      </c>
      <c r="B110">
        <v>5.5</v>
      </c>
      <c r="C110">
        <v>24.167999999999999</v>
      </c>
      <c r="D110">
        <v>4.1376999999999997E-2</v>
      </c>
      <c r="E110">
        <v>33.103000000000002</v>
      </c>
      <c r="F110">
        <v>35.106000000000002</v>
      </c>
      <c r="G110">
        <v>130.97999999999999</v>
      </c>
      <c r="H110">
        <v>46.460999999999999</v>
      </c>
      <c r="I110">
        <v>56.287999999999997</v>
      </c>
      <c r="J110">
        <v>162.85</v>
      </c>
      <c r="K110">
        <v>0.84016000000000002</v>
      </c>
      <c r="L110">
        <v>1.5048999999999999E-5</v>
      </c>
      <c r="M110">
        <v>1.2518E-2</v>
      </c>
      <c r="N110" t="s">
        <v>238</v>
      </c>
    </row>
    <row r="111" spans="1:14">
      <c r="A111">
        <v>250.26</v>
      </c>
      <c r="B111">
        <v>6</v>
      </c>
      <c r="C111">
        <v>26.460999999999999</v>
      </c>
      <c r="D111">
        <v>3.7791999999999999E-2</v>
      </c>
      <c r="E111">
        <v>33.087000000000003</v>
      </c>
      <c r="F111">
        <v>35.082000000000001</v>
      </c>
      <c r="G111">
        <v>130.19</v>
      </c>
      <c r="H111">
        <v>46.491999999999997</v>
      </c>
      <c r="I111">
        <v>56.473999999999997</v>
      </c>
      <c r="J111">
        <v>162.46</v>
      </c>
      <c r="K111">
        <v>0.84194999999999998</v>
      </c>
      <c r="L111">
        <v>1.5082999999999999E-5</v>
      </c>
      <c r="M111">
        <v>1.2555999999999999E-2</v>
      </c>
      <c r="N111" t="s">
        <v>238</v>
      </c>
    </row>
    <row r="112" spans="1:14">
      <c r="A112">
        <v>250.26</v>
      </c>
      <c r="B112">
        <v>6.5</v>
      </c>
      <c r="C112">
        <v>28.77</v>
      </c>
      <c r="D112">
        <v>3.4757999999999997E-2</v>
      </c>
      <c r="E112">
        <v>33.07</v>
      </c>
      <c r="F112">
        <v>35.058</v>
      </c>
      <c r="G112">
        <v>129.46</v>
      </c>
      <c r="H112">
        <v>46.523000000000003</v>
      </c>
      <c r="I112">
        <v>56.664000000000001</v>
      </c>
      <c r="J112">
        <v>162.08000000000001</v>
      </c>
      <c r="K112">
        <v>0.84375</v>
      </c>
      <c r="L112">
        <v>1.5118E-5</v>
      </c>
      <c r="M112">
        <v>1.2596E-2</v>
      </c>
      <c r="N112" t="s">
        <v>238</v>
      </c>
    </row>
    <row r="113" spans="1:14">
      <c r="A113">
        <v>250.26</v>
      </c>
      <c r="B113">
        <v>7</v>
      </c>
      <c r="C113">
        <v>31.097000000000001</v>
      </c>
      <c r="D113">
        <v>3.2157999999999999E-2</v>
      </c>
      <c r="E113">
        <v>33.052999999999997</v>
      </c>
      <c r="F113">
        <v>35.033999999999999</v>
      </c>
      <c r="G113">
        <v>128.77000000000001</v>
      </c>
      <c r="H113">
        <v>46.555</v>
      </c>
      <c r="I113">
        <v>56.857999999999997</v>
      </c>
      <c r="J113">
        <v>161.69</v>
      </c>
      <c r="K113">
        <v>0.84555000000000002</v>
      </c>
      <c r="L113">
        <v>1.5153E-5</v>
      </c>
      <c r="M113">
        <v>1.2638E-2</v>
      </c>
      <c r="N113" t="s">
        <v>238</v>
      </c>
    </row>
    <row r="114" spans="1:14">
      <c r="A114">
        <v>250.26</v>
      </c>
      <c r="B114">
        <v>7.5</v>
      </c>
      <c r="C114">
        <v>33.441000000000003</v>
      </c>
      <c r="D114">
        <v>2.9902999999999999E-2</v>
      </c>
      <c r="E114">
        <v>33.036999999999999</v>
      </c>
      <c r="F114">
        <v>35.01</v>
      </c>
      <c r="G114">
        <v>128.13</v>
      </c>
      <c r="H114">
        <v>46.587000000000003</v>
      </c>
      <c r="I114">
        <v>57.057000000000002</v>
      </c>
      <c r="J114">
        <v>161.31</v>
      </c>
      <c r="K114">
        <v>0.84733999999999998</v>
      </c>
      <c r="L114">
        <v>1.5189E-5</v>
      </c>
      <c r="M114">
        <v>1.2682000000000001E-2</v>
      </c>
      <c r="N114" t="s">
        <v>238</v>
      </c>
    </row>
    <row r="115" spans="1:14">
      <c r="A115">
        <v>250.26</v>
      </c>
      <c r="B115">
        <v>8</v>
      </c>
      <c r="C115">
        <v>35.802999999999997</v>
      </c>
      <c r="D115">
        <v>2.793E-2</v>
      </c>
      <c r="E115">
        <v>33.020000000000003</v>
      </c>
      <c r="F115">
        <v>34.985999999999997</v>
      </c>
      <c r="G115">
        <v>127.53</v>
      </c>
      <c r="H115">
        <v>46.621000000000002</v>
      </c>
      <c r="I115">
        <v>57.26</v>
      </c>
      <c r="J115">
        <v>160.91999999999999</v>
      </c>
      <c r="K115">
        <v>0.84914999999999996</v>
      </c>
      <c r="L115">
        <v>1.5225000000000001E-5</v>
      </c>
      <c r="M115">
        <v>1.2728E-2</v>
      </c>
      <c r="N115" t="s">
        <v>238</v>
      </c>
    </row>
    <row r="116" spans="1:14">
      <c r="A116">
        <v>250.26</v>
      </c>
      <c r="B116">
        <v>8.5</v>
      </c>
      <c r="C116">
        <v>38.183999999999997</v>
      </c>
      <c r="D116">
        <v>2.6189E-2</v>
      </c>
      <c r="E116">
        <v>33.003</v>
      </c>
      <c r="F116">
        <v>34.962000000000003</v>
      </c>
      <c r="G116">
        <v>126.95</v>
      </c>
      <c r="H116">
        <v>46.655000000000001</v>
      </c>
      <c r="I116">
        <v>57.466999999999999</v>
      </c>
      <c r="J116">
        <v>160.54</v>
      </c>
      <c r="K116">
        <v>0.85094999999999998</v>
      </c>
      <c r="L116">
        <v>1.5262000000000001E-5</v>
      </c>
      <c r="M116">
        <v>1.2775E-2</v>
      </c>
      <c r="N116" t="s">
        <v>238</v>
      </c>
    </row>
    <row r="117" spans="1:14">
      <c r="A117">
        <v>250.26</v>
      </c>
      <c r="B117">
        <v>9</v>
      </c>
      <c r="C117">
        <v>40.582999999999998</v>
      </c>
      <c r="D117">
        <v>2.4641E-2</v>
      </c>
      <c r="E117">
        <v>32.984999999999999</v>
      </c>
      <c r="F117">
        <v>34.936999999999998</v>
      </c>
      <c r="G117">
        <v>126.41</v>
      </c>
      <c r="H117">
        <v>46.69</v>
      </c>
      <c r="I117">
        <v>57.679000000000002</v>
      </c>
      <c r="J117">
        <v>160.15</v>
      </c>
      <c r="K117">
        <v>0.85275000000000001</v>
      </c>
      <c r="L117">
        <v>1.5299E-5</v>
      </c>
      <c r="M117">
        <v>1.2825E-2</v>
      </c>
      <c r="N117" t="s">
        <v>238</v>
      </c>
    </row>
    <row r="118" spans="1:14">
      <c r="A118">
        <v>250.26</v>
      </c>
      <c r="B118">
        <v>9.5</v>
      </c>
      <c r="C118">
        <v>43</v>
      </c>
      <c r="D118">
        <v>2.3255999999999999E-2</v>
      </c>
      <c r="E118">
        <v>32.968000000000004</v>
      </c>
      <c r="F118">
        <v>34.911999999999999</v>
      </c>
      <c r="G118">
        <v>125.89</v>
      </c>
      <c r="H118">
        <v>46.725999999999999</v>
      </c>
      <c r="I118">
        <v>57.896999999999998</v>
      </c>
      <c r="J118">
        <v>159.77000000000001</v>
      </c>
      <c r="K118">
        <v>0.85455000000000003</v>
      </c>
      <c r="L118">
        <v>1.5336999999999999E-5</v>
      </c>
      <c r="M118">
        <v>1.2877E-2</v>
      </c>
      <c r="N118" t="s">
        <v>238</v>
      </c>
    </row>
    <row r="119" spans="1:14">
      <c r="A119">
        <v>250.26</v>
      </c>
      <c r="B119">
        <v>10</v>
      </c>
      <c r="C119">
        <v>45.436999999999998</v>
      </c>
      <c r="D119">
        <v>2.2009000000000001E-2</v>
      </c>
      <c r="E119">
        <v>32.951000000000001</v>
      </c>
      <c r="F119">
        <v>34.887999999999998</v>
      </c>
      <c r="G119">
        <v>125.39</v>
      </c>
      <c r="H119">
        <v>46.762999999999998</v>
      </c>
      <c r="I119">
        <v>58.119</v>
      </c>
      <c r="J119">
        <v>159.38</v>
      </c>
      <c r="K119">
        <v>0.85636000000000001</v>
      </c>
      <c r="L119">
        <v>1.5376E-5</v>
      </c>
      <c r="M119">
        <v>1.2931E-2</v>
      </c>
      <c r="N119" t="s">
        <v>238</v>
      </c>
    </row>
    <row r="120" spans="1:14">
      <c r="A120">
        <v>273.01</v>
      </c>
      <c r="B120">
        <v>1</v>
      </c>
      <c r="C120">
        <v>3.8965999999999998</v>
      </c>
      <c r="D120">
        <v>0.25663000000000002</v>
      </c>
      <c r="E120">
        <v>34.338000000000001</v>
      </c>
      <c r="F120">
        <v>36.595999999999997</v>
      </c>
      <c r="G120">
        <v>150.63</v>
      </c>
      <c r="H120">
        <v>49.427999999999997</v>
      </c>
      <c r="I120">
        <v>57.945</v>
      </c>
      <c r="J120">
        <v>173.01</v>
      </c>
      <c r="K120">
        <v>0.67359000000000002</v>
      </c>
      <c r="L120">
        <v>1.5960999999999998E-5</v>
      </c>
      <c r="M120">
        <v>1.4015E-2</v>
      </c>
      <c r="N120" t="s">
        <v>238</v>
      </c>
    </row>
    <row r="121" spans="1:14">
      <c r="A121">
        <v>273.01</v>
      </c>
      <c r="B121">
        <v>1.5</v>
      </c>
      <c r="C121">
        <v>5.8597999999999999</v>
      </c>
      <c r="D121">
        <v>0.17065</v>
      </c>
      <c r="E121">
        <v>34.323999999999998</v>
      </c>
      <c r="F121">
        <v>36.576999999999998</v>
      </c>
      <c r="G121">
        <v>147.21</v>
      </c>
      <c r="H121">
        <v>49.444000000000003</v>
      </c>
      <c r="I121">
        <v>58.064999999999998</v>
      </c>
      <c r="J121">
        <v>172.72</v>
      </c>
      <c r="K121">
        <v>0.67418999999999996</v>
      </c>
      <c r="L121">
        <v>1.5988E-5</v>
      </c>
      <c r="M121">
        <v>1.4034E-2</v>
      </c>
      <c r="N121" t="s">
        <v>238</v>
      </c>
    </row>
    <row r="122" spans="1:14">
      <c r="A122">
        <v>273.01</v>
      </c>
      <c r="B122">
        <v>2</v>
      </c>
      <c r="C122">
        <v>7.8330000000000002</v>
      </c>
      <c r="D122">
        <v>0.12766</v>
      </c>
      <c r="E122">
        <v>34.31</v>
      </c>
      <c r="F122">
        <v>36.557000000000002</v>
      </c>
      <c r="G122">
        <v>144.77000000000001</v>
      </c>
      <c r="H122">
        <v>49.460999999999999</v>
      </c>
      <c r="I122">
        <v>58.186999999999998</v>
      </c>
      <c r="J122">
        <v>172.43</v>
      </c>
      <c r="K122">
        <v>0.67478000000000005</v>
      </c>
      <c r="L122">
        <v>1.6016E-5</v>
      </c>
      <c r="M122">
        <v>1.4053E-2</v>
      </c>
      <c r="N122" t="s">
        <v>238</v>
      </c>
    </row>
    <row r="123" spans="1:14">
      <c r="A123">
        <v>273.01</v>
      </c>
      <c r="B123">
        <v>2.5</v>
      </c>
      <c r="C123">
        <v>9.8163999999999998</v>
      </c>
      <c r="D123">
        <v>0.10187</v>
      </c>
      <c r="E123">
        <v>34.295999999999999</v>
      </c>
      <c r="F123">
        <v>36.536999999999999</v>
      </c>
      <c r="G123">
        <v>142.86000000000001</v>
      </c>
      <c r="H123">
        <v>49.478000000000002</v>
      </c>
      <c r="I123">
        <v>58.311</v>
      </c>
      <c r="J123">
        <v>172.14</v>
      </c>
      <c r="K123">
        <v>0.67537999999999998</v>
      </c>
      <c r="L123">
        <v>1.6042999999999999E-5</v>
      </c>
      <c r="M123">
        <v>1.4074E-2</v>
      </c>
      <c r="N123" t="s">
        <v>238</v>
      </c>
    </row>
    <row r="124" spans="1:14">
      <c r="A124">
        <v>273.01</v>
      </c>
      <c r="B124">
        <v>3</v>
      </c>
      <c r="C124">
        <v>11.81</v>
      </c>
      <c r="D124">
        <v>8.4673999999999999E-2</v>
      </c>
      <c r="E124">
        <v>34.281999999999996</v>
      </c>
      <c r="F124">
        <v>36.518000000000001</v>
      </c>
      <c r="G124">
        <v>141.30000000000001</v>
      </c>
      <c r="H124">
        <v>49.494999999999997</v>
      </c>
      <c r="I124">
        <v>58.436</v>
      </c>
      <c r="J124">
        <v>171.85</v>
      </c>
      <c r="K124">
        <v>0.67596000000000001</v>
      </c>
      <c r="L124">
        <v>1.6072000000000001E-5</v>
      </c>
      <c r="M124">
        <v>1.4095999999999999E-2</v>
      </c>
      <c r="N124" t="s">
        <v>238</v>
      </c>
    </row>
    <row r="125" spans="1:14">
      <c r="A125">
        <v>273.01</v>
      </c>
      <c r="B125">
        <v>3.5</v>
      </c>
      <c r="C125">
        <v>13.814</v>
      </c>
      <c r="D125">
        <v>7.2390999999999997E-2</v>
      </c>
      <c r="E125">
        <v>34.268000000000001</v>
      </c>
      <c r="F125">
        <v>36.497999999999998</v>
      </c>
      <c r="G125">
        <v>139.96</v>
      </c>
      <c r="H125">
        <v>49.512999999999998</v>
      </c>
      <c r="I125">
        <v>58.563000000000002</v>
      </c>
      <c r="J125">
        <v>171.56</v>
      </c>
      <c r="K125">
        <v>0.67654999999999998</v>
      </c>
      <c r="L125">
        <v>1.6099999999999998E-5</v>
      </c>
      <c r="M125">
        <v>1.4119E-2</v>
      </c>
      <c r="N125" t="s">
        <v>238</v>
      </c>
    </row>
    <row r="126" spans="1:14">
      <c r="A126">
        <v>273.01</v>
      </c>
      <c r="B126">
        <v>4</v>
      </c>
      <c r="C126">
        <v>15.827999999999999</v>
      </c>
      <c r="D126">
        <v>6.3177999999999998E-2</v>
      </c>
      <c r="E126">
        <v>34.253999999999998</v>
      </c>
      <c r="F126">
        <v>36.478000000000002</v>
      </c>
      <c r="G126">
        <v>138.80000000000001</v>
      </c>
      <c r="H126">
        <v>49.53</v>
      </c>
      <c r="I126">
        <v>58.692</v>
      </c>
      <c r="J126">
        <v>171.27</v>
      </c>
      <c r="K126">
        <v>0.67713000000000001</v>
      </c>
      <c r="L126">
        <v>1.6129000000000001E-5</v>
      </c>
      <c r="M126">
        <v>1.4142999999999999E-2</v>
      </c>
      <c r="N126" t="s">
        <v>238</v>
      </c>
    </row>
    <row r="127" spans="1:14">
      <c r="A127">
        <v>273.01</v>
      </c>
      <c r="B127">
        <v>4.5</v>
      </c>
      <c r="C127">
        <v>17.853000000000002</v>
      </c>
      <c r="D127">
        <v>5.6011999999999999E-2</v>
      </c>
      <c r="E127">
        <v>34.24</v>
      </c>
      <c r="F127">
        <v>36.457999999999998</v>
      </c>
      <c r="G127">
        <v>137.77000000000001</v>
      </c>
      <c r="H127">
        <v>49.548999999999999</v>
      </c>
      <c r="I127">
        <v>58.823</v>
      </c>
      <c r="J127">
        <v>170.99</v>
      </c>
      <c r="K127">
        <v>0.67769999999999997</v>
      </c>
      <c r="L127">
        <v>1.6158E-5</v>
      </c>
      <c r="M127">
        <v>1.4167000000000001E-2</v>
      </c>
      <c r="N127" t="s">
        <v>238</v>
      </c>
    </row>
    <row r="128" spans="1:14">
      <c r="A128">
        <v>273.01</v>
      </c>
      <c r="B128">
        <v>5</v>
      </c>
      <c r="C128">
        <v>19.888999999999999</v>
      </c>
      <c r="D128">
        <v>5.0279999999999998E-2</v>
      </c>
      <c r="E128">
        <v>34.225999999999999</v>
      </c>
      <c r="F128">
        <v>36.438000000000002</v>
      </c>
      <c r="G128">
        <v>136.84</v>
      </c>
      <c r="H128">
        <v>49.567</v>
      </c>
      <c r="I128">
        <v>58.956000000000003</v>
      </c>
      <c r="J128">
        <v>170.7</v>
      </c>
      <c r="K128">
        <v>0.67827999999999999</v>
      </c>
      <c r="L128">
        <v>1.6188000000000002E-5</v>
      </c>
      <c r="M128">
        <v>1.4194E-2</v>
      </c>
      <c r="N128" t="s">
        <v>238</v>
      </c>
    </row>
    <row r="129" spans="1:14">
      <c r="A129">
        <v>273.01</v>
      </c>
      <c r="B129">
        <v>5.5</v>
      </c>
      <c r="C129">
        <v>21.934999999999999</v>
      </c>
      <c r="D129">
        <v>4.5588999999999998E-2</v>
      </c>
      <c r="E129">
        <v>34.212000000000003</v>
      </c>
      <c r="F129">
        <v>36.417999999999999</v>
      </c>
      <c r="G129">
        <v>136</v>
      </c>
      <c r="H129">
        <v>49.585999999999999</v>
      </c>
      <c r="I129">
        <v>59.091000000000001</v>
      </c>
      <c r="J129">
        <v>170.41</v>
      </c>
      <c r="K129">
        <v>0.67884</v>
      </c>
      <c r="L129">
        <v>1.6217000000000001E-5</v>
      </c>
      <c r="M129">
        <v>1.4220999999999999E-2</v>
      </c>
      <c r="N129" t="s">
        <v>238</v>
      </c>
    </row>
    <row r="130" spans="1:14">
      <c r="A130">
        <v>273.01</v>
      </c>
      <c r="B130">
        <v>6</v>
      </c>
      <c r="C130">
        <v>23.992000000000001</v>
      </c>
      <c r="D130">
        <v>4.1680000000000002E-2</v>
      </c>
      <c r="E130">
        <v>34.197000000000003</v>
      </c>
      <c r="F130">
        <v>36.398000000000003</v>
      </c>
      <c r="G130">
        <v>135.22</v>
      </c>
      <c r="H130">
        <v>49.604999999999997</v>
      </c>
      <c r="I130">
        <v>59.226999999999997</v>
      </c>
      <c r="J130">
        <v>170.12</v>
      </c>
      <c r="K130">
        <v>0.6794</v>
      </c>
      <c r="L130">
        <v>1.6248000000000001E-5</v>
      </c>
      <c r="M130">
        <v>1.4249E-2</v>
      </c>
      <c r="N130" t="s">
        <v>238</v>
      </c>
    </row>
    <row r="131" spans="1:14">
      <c r="A131">
        <v>273.01</v>
      </c>
      <c r="B131">
        <v>6.5</v>
      </c>
      <c r="C131">
        <v>26.06</v>
      </c>
      <c r="D131">
        <v>3.8372999999999997E-2</v>
      </c>
      <c r="E131">
        <v>34.183</v>
      </c>
      <c r="F131">
        <v>36.378</v>
      </c>
      <c r="G131">
        <v>134.5</v>
      </c>
      <c r="H131">
        <v>49.624000000000002</v>
      </c>
      <c r="I131">
        <v>59.366</v>
      </c>
      <c r="J131">
        <v>169.84</v>
      </c>
      <c r="K131">
        <v>0.67996000000000001</v>
      </c>
      <c r="L131">
        <v>1.6277999999999999E-5</v>
      </c>
      <c r="M131">
        <v>1.4279E-2</v>
      </c>
      <c r="N131" t="s">
        <v>238</v>
      </c>
    </row>
    <row r="132" spans="1:14">
      <c r="A132">
        <v>273.01</v>
      </c>
      <c r="B132">
        <v>7</v>
      </c>
      <c r="C132">
        <v>28.138999999999999</v>
      </c>
      <c r="D132">
        <v>3.5536999999999999E-2</v>
      </c>
      <c r="E132">
        <v>34.168999999999997</v>
      </c>
      <c r="F132">
        <v>36.357999999999997</v>
      </c>
      <c r="G132">
        <v>133.83000000000001</v>
      </c>
      <c r="H132">
        <v>49.643999999999998</v>
      </c>
      <c r="I132">
        <v>59.506999999999998</v>
      </c>
      <c r="J132">
        <v>169.55</v>
      </c>
      <c r="K132">
        <v>0.68050999999999995</v>
      </c>
      <c r="L132">
        <v>1.6308999999999999E-5</v>
      </c>
      <c r="M132">
        <v>1.4309000000000001E-2</v>
      </c>
      <c r="N132" t="s">
        <v>238</v>
      </c>
    </row>
    <row r="133" spans="1:14">
      <c r="A133">
        <v>273.01</v>
      </c>
      <c r="B133">
        <v>7.5</v>
      </c>
      <c r="C133">
        <v>30.23</v>
      </c>
      <c r="D133">
        <v>3.3079999999999998E-2</v>
      </c>
      <c r="E133">
        <v>34.154000000000003</v>
      </c>
      <c r="F133">
        <v>36.337000000000003</v>
      </c>
      <c r="G133">
        <v>133.21</v>
      </c>
      <c r="H133">
        <v>49.664000000000001</v>
      </c>
      <c r="I133">
        <v>59.65</v>
      </c>
      <c r="J133">
        <v>169.27</v>
      </c>
      <c r="K133">
        <v>0.68106</v>
      </c>
      <c r="L133">
        <v>1.6339999999999999E-5</v>
      </c>
      <c r="M133">
        <v>1.4341E-2</v>
      </c>
      <c r="N133" t="s">
        <v>238</v>
      </c>
    </row>
    <row r="134" spans="1:14">
      <c r="A134">
        <v>273.01</v>
      </c>
      <c r="B134">
        <v>8</v>
      </c>
      <c r="C134">
        <v>32.331000000000003</v>
      </c>
      <c r="D134">
        <v>3.0929999999999999E-2</v>
      </c>
      <c r="E134">
        <v>34.14</v>
      </c>
      <c r="F134">
        <v>36.317</v>
      </c>
      <c r="G134">
        <v>132.62</v>
      </c>
      <c r="H134">
        <v>49.683999999999997</v>
      </c>
      <c r="I134">
        <v>59.795000000000002</v>
      </c>
      <c r="J134">
        <v>168.98</v>
      </c>
      <c r="K134">
        <v>0.68159999999999998</v>
      </c>
      <c r="L134">
        <v>1.6371999999999998E-5</v>
      </c>
      <c r="M134">
        <v>1.4374E-2</v>
      </c>
      <c r="N134" t="s">
        <v>238</v>
      </c>
    </row>
    <row r="135" spans="1:14">
      <c r="A135">
        <v>273.01</v>
      </c>
      <c r="B135">
        <v>8.5</v>
      </c>
      <c r="C135">
        <v>34.444000000000003</v>
      </c>
      <c r="D135">
        <v>2.9033E-2</v>
      </c>
      <c r="E135">
        <v>34.125</v>
      </c>
      <c r="F135">
        <v>36.296999999999997</v>
      </c>
      <c r="G135">
        <v>132.06</v>
      </c>
      <c r="H135">
        <v>49.704999999999998</v>
      </c>
      <c r="I135">
        <v>59.942</v>
      </c>
      <c r="J135">
        <v>168.7</v>
      </c>
      <c r="K135">
        <v>0.68213999999999997</v>
      </c>
      <c r="L135">
        <v>1.6404000000000001E-5</v>
      </c>
      <c r="M135">
        <v>1.4408000000000001E-2</v>
      </c>
      <c r="N135" t="s">
        <v>238</v>
      </c>
    </row>
    <row r="136" spans="1:14">
      <c r="A136">
        <v>273.01</v>
      </c>
      <c r="B136">
        <v>9</v>
      </c>
      <c r="C136">
        <v>36.569000000000003</v>
      </c>
      <c r="D136">
        <v>2.7345999999999999E-2</v>
      </c>
      <c r="E136">
        <v>34.11</v>
      </c>
      <c r="F136">
        <v>36.276000000000003</v>
      </c>
      <c r="G136">
        <v>131.53</v>
      </c>
      <c r="H136">
        <v>49.725999999999999</v>
      </c>
      <c r="I136">
        <v>60.091000000000001</v>
      </c>
      <c r="J136">
        <v>168.41</v>
      </c>
      <c r="K136">
        <v>0.68267</v>
      </c>
      <c r="L136">
        <v>1.6436E-5</v>
      </c>
      <c r="M136">
        <v>1.4442999999999999E-2</v>
      </c>
      <c r="N136" t="s">
        <v>238</v>
      </c>
    </row>
    <row r="137" spans="1:14">
      <c r="A137">
        <v>273.01</v>
      </c>
      <c r="B137">
        <v>9.5</v>
      </c>
      <c r="C137">
        <v>38.704999999999998</v>
      </c>
      <c r="D137">
        <v>2.5836999999999999E-2</v>
      </c>
      <c r="E137">
        <v>34.095999999999997</v>
      </c>
      <c r="F137">
        <v>36.256</v>
      </c>
      <c r="G137">
        <v>131.03</v>
      </c>
      <c r="H137">
        <v>49.747</v>
      </c>
      <c r="I137">
        <v>60.243000000000002</v>
      </c>
      <c r="J137">
        <v>168.13</v>
      </c>
      <c r="K137">
        <v>0.68318999999999996</v>
      </c>
      <c r="L137">
        <v>1.6469000000000001E-5</v>
      </c>
      <c r="M137">
        <v>1.448E-2</v>
      </c>
      <c r="N137" t="s">
        <v>238</v>
      </c>
    </row>
    <row r="138" spans="1:14">
      <c r="A138">
        <v>273.01</v>
      </c>
      <c r="B138">
        <v>10</v>
      </c>
      <c r="C138">
        <v>40.851999999999997</v>
      </c>
      <c r="D138">
        <v>2.4478E-2</v>
      </c>
      <c r="E138">
        <v>34.081000000000003</v>
      </c>
      <c r="F138">
        <v>36.234999999999999</v>
      </c>
      <c r="G138">
        <v>130.55000000000001</v>
      </c>
      <c r="H138">
        <v>49.768999999999998</v>
      </c>
      <c r="I138">
        <v>60.396999999999998</v>
      </c>
      <c r="J138">
        <v>167.84</v>
      </c>
      <c r="K138">
        <v>0.68371000000000004</v>
      </c>
      <c r="L138">
        <v>1.6501999999999999E-5</v>
      </c>
      <c r="M138">
        <v>1.4517E-2</v>
      </c>
      <c r="N138" t="s">
        <v>238</v>
      </c>
    </row>
    <row r="139" spans="1:14">
      <c r="A139">
        <v>295.76</v>
      </c>
      <c r="B139">
        <v>1</v>
      </c>
      <c r="C139">
        <v>3.5924</v>
      </c>
      <c r="D139">
        <v>0.27837000000000001</v>
      </c>
      <c r="E139">
        <v>35.5</v>
      </c>
      <c r="F139">
        <v>37.950000000000003</v>
      </c>
      <c r="G139">
        <v>155.38999999999999</v>
      </c>
      <c r="H139">
        <v>52.512</v>
      </c>
      <c r="I139">
        <v>60.994999999999997</v>
      </c>
      <c r="J139">
        <v>179.47</v>
      </c>
      <c r="K139">
        <v>0.55996999999999997</v>
      </c>
      <c r="L139">
        <v>1.7124000000000001E-5</v>
      </c>
      <c r="M139">
        <v>1.5824000000000001E-2</v>
      </c>
      <c r="N139" t="s">
        <v>238</v>
      </c>
    </row>
    <row r="140" spans="1:14">
      <c r="A140">
        <v>295.76</v>
      </c>
      <c r="B140">
        <v>1.5</v>
      </c>
      <c r="C140">
        <v>5.3989000000000003</v>
      </c>
      <c r="D140">
        <v>0.18522</v>
      </c>
      <c r="E140">
        <v>35.487000000000002</v>
      </c>
      <c r="F140">
        <v>37.932000000000002</v>
      </c>
      <c r="G140">
        <v>151.97999999999999</v>
      </c>
      <c r="H140">
        <v>52.523000000000003</v>
      </c>
      <c r="I140">
        <v>61.091999999999999</v>
      </c>
      <c r="J140">
        <v>179.25</v>
      </c>
      <c r="K140">
        <v>0.56001999999999996</v>
      </c>
      <c r="L140">
        <v>1.7149000000000001E-5</v>
      </c>
      <c r="M140">
        <v>1.584E-2</v>
      </c>
      <c r="N140" t="s">
        <v>238</v>
      </c>
    </row>
    <row r="141" spans="1:14">
      <c r="A141">
        <v>295.76</v>
      </c>
      <c r="B141">
        <v>2</v>
      </c>
      <c r="C141">
        <v>7.2122999999999999</v>
      </c>
      <c r="D141">
        <v>0.13865</v>
      </c>
      <c r="E141">
        <v>35.475000000000001</v>
      </c>
      <c r="F141">
        <v>37.914999999999999</v>
      </c>
      <c r="G141">
        <v>149.55000000000001</v>
      </c>
      <c r="H141">
        <v>52.533999999999999</v>
      </c>
      <c r="I141">
        <v>61.189</v>
      </c>
      <c r="J141">
        <v>179.03</v>
      </c>
      <c r="K141">
        <v>0.56006999999999996</v>
      </c>
      <c r="L141">
        <v>1.7173E-5</v>
      </c>
      <c r="M141">
        <v>1.5857E-2</v>
      </c>
      <c r="N141" t="s">
        <v>238</v>
      </c>
    </row>
    <row r="142" spans="1:14">
      <c r="A142">
        <v>295.76</v>
      </c>
      <c r="B142">
        <v>2.5</v>
      </c>
      <c r="C142">
        <v>9.0327000000000002</v>
      </c>
      <c r="D142">
        <v>0.11071</v>
      </c>
      <c r="E142">
        <v>35.462000000000003</v>
      </c>
      <c r="F142">
        <v>37.898000000000003</v>
      </c>
      <c r="G142">
        <v>147.65</v>
      </c>
      <c r="H142">
        <v>52.545999999999999</v>
      </c>
      <c r="I142">
        <v>61.287999999999997</v>
      </c>
      <c r="J142">
        <v>178.81</v>
      </c>
      <c r="K142">
        <v>0.56011</v>
      </c>
      <c r="L142">
        <v>1.7198E-5</v>
      </c>
      <c r="M142">
        <v>1.5875E-2</v>
      </c>
      <c r="N142" t="s">
        <v>238</v>
      </c>
    </row>
    <row r="143" spans="1:14">
      <c r="A143">
        <v>295.76</v>
      </c>
      <c r="B143">
        <v>3</v>
      </c>
      <c r="C143">
        <v>10.86</v>
      </c>
      <c r="D143">
        <v>9.2079999999999995E-2</v>
      </c>
      <c r="E143">
        <v>35.450000000000003</v>
      </c>
      <c r="F143">
        <v>37.881</v>
      </c>
      <c r="G143">
        <v>146.09</v>
      </c>
      <c r="H143">
        <v>52.558</v>
      </c>
      <c r="I143">
        <v>61.387999999999998</v>
      </c>
      <c r="J143">
        <v>178.59</v>
      </c>
      <c r="K143">
        <v>0.56013999999999997</v>
      </c>
      <c r="L143">
        <v>1.7224E-5</v>
      </c>
      <c r="M143">
        <v>1.5893000000000001E-2</v>
      </c>
      <c r="N143" t="s">
        <v>238</v>
      </c>
    </row>
    <row r="144" spans="1:14">
      <c r="A144">
        <v>295.76</v>
      </c>
      <c r="B144">
        <v>3.5</v>
      </c>
      <c r="C144">
        <v>12.695</v>
      </c>
      <c r="D144">
        <v>7.8773999999999997E-2</v>
      </c>
      <c r="E144">
        <v>35.436999999999998</v>
      </c>
      <c r="F144">
        <v>37.863999999999997</v>
      </c>
      <c r="G144">
        <v>144.77000000000001</v>
      </c>
      <c r="H144">
        <v>52.569000000000003</v>
      </c>
      <c r="I144">
        <v>61.488</v>
      </c>
      <c r="J144">
        <v>178.37</v>
      </c>
      <c r="K144">
        <v>0.56018000000000001</v>
      </c>
      <c r="L144">
        <v>1.7249E-5</v>
      </c>
      <c r="M144">
        <v>1.5911999999999999E-2</v>
      </c>
      <c r="N144" t="s">
        <v>238</v>
      </c>
    </row>
    <row r="145" spans="1:14">
      <c r="A145">
        <v>295.76</v>
      </c>
      <c r="B145">
        <v>4</v>
      </c>
      <c r="C145">
        <v>14.536</v>
      </c>
      <c r="D145">
        <v>6.8793999999999994E-2</v>
      </c>
      <c r="E145">
        <v>35.424999999999997</v>
      </c>
      <c r="F145">
        <v>37.847000000000001</v>
      </c>
      <c r="G145">
        <v>143.61000000000001</v>
      </c>
      <c r="H145">
        <v>52.581000000000003</v>
      </c>
      <c r="I145">
        <v>61.59</v>
      </c>
      <c r="J145">
        <v>178.16</v>
      </c>
      <c r="K145">
        <v>0.56020000000000003</v>
      </c>
      <c r="L145">
        <v>1.7275E-5</v>
      </c>
      <c r="M145">
        <v>1.5932000000000002E-2</v>
      </c>
      <c r="N145" t="s">
        <v>238</v>
      </c>
    </row>
    <row r="146" spans="1:14">
      <c r="A146">
        <v>295.76</v>
      </c>
      <c r="B146">
        <v>4.5</v>
      </c>
      <c r="C146">
        <v>16.385000000000002</v>
      </c>
      <c r="D146">
        <v>6.1032000000000003E-2</v>
      </c>
      <c r="E146">
        <v>35.411999999999999</v>
      </c>
      <c r="F146">
        <v>37.829000000000001</v>
      </c>
      <c r="G146">
        <v>142.59</v>
      </c>
      <c r="H146">
        <v>52.593000000000004</v>
      </c>
      <c r="I146">
        <v>61.692</v>
      </c>
      <c r="J146">
        <v>177.94</v>
      </c>
      <c r="K146">
        <v>0.56022000000000005</v>
      </c>
      <c r="L146">
        <v>1.7300999999999999E-5</v>
      </c>
      <c r="M146">
        <v>1.5952000000000001E-2</v>
      </c>
      <c r="N146" t="s">
        <v>238</v>
      </c>
    </row>
    <row r="147" spans="1:14">
      <c r="A147">
        <v>295.76</v>
      </c>
      <c r="B147">
        <v>5</v>
      </c>
      <c r="C147">
        <v>18.241</v>
      </c>
      <c r="D147">
        <v>5.4822000000000003E-2</v>
      </c>
      <c r="E147">
        <v>35.4</v>
      </c>
      <c r="F147">
        <v>37.811999999999998</v>
      </c>
      <c r="G147">
        <v>141.66999999999999</v>
      </c>
      <c r="H147">
        <v>52.606000000000002</v>
      </c>
      <c r="I147">
        <v>61.795999999999999</v>
      </c>
      <c r="J147">
        <v>177.72</v>
      </c>
      <c r="K147">
        <v>0.56023999999999996</v>
      </c>
      <c r="L147">
        <v>1.7326999999999999E-5</v>
      </c>
      <c r="M147">
        <v>1.5973000000000001E-2</v>
      </c>
      <c r="N147" t="s">
        <v>238</v>
      </c>
    </row>
    <row r="148" spans="1:14">
      <c r="A148">
        <v>295.76</v>
      </c>
      <c r="B148">
        <v>5.5</v>
      </c>
      <c r="C148">
        <v>20.103999999999999</v>
      </c>
      <c r="D148">
        <v>4.9742000000000001E-2</v>
      </c>
      <c r="E148">
        <v>35.387</v>
      </c>
      <c r="F148">
        <v>37.795000000000002</v>
      </c>
      <c r="G148">
        <v>140.84</v>
      </c>
      <c r="H148">
        <v>52.618000000000002</v>
      </c>
      <c r="I148">
        <v>61.901000000000003</v>
      </c>
      <c r="J148">
        <v>177.51</v>
      </c>
      <c r="K148">
        <v>0.56025000000000003</v>
      </c>
      <c r="L148">
        <v>1.7354E-5</v>
      </c>
      <c r="M148">
        <v>1.5994999999999999E-2</v>
      </c>
      <c r="N148" t="s">
        <v>238</v>
      </c>
    </row>
    <row r="149" spans="1:14">
      <c r="A149">
        <v>295.76</v>
      </c>
      <c r="B149">
        <v>6</v>
      </c>
      <c r="C149">
        <v>21.974</v>
      </c>
      <c r="D149">
        <v>4.5508E-2</v>
      </c>
      <c r="E149">
        <v>35.374000000000002</v>
      </c>
      <c r="F149">
        <v>37.777000000000001</v>
      </c>
      <c r="G149">
        <v>140.07</v>
      </c>
      <c r="H149">
        <v>52.63</v>
      </c>
      <c r="I149">
        <v>62.006999999999998</v>
      </c>
      <c r="J149">
        <v>177.29</v>
      </c>
      <c r="K149">
        <v>0.56025999999999998</v>
      </c>
      <c r="L149">
        <v>1.738E-5</v>
      </c>
      <c r="M149">
        <v>1.6017E-2</v>
      </c>
      <c r="N149" t="s">
        <v>238</v>
      </c>
    </row>
    <row r="150" spans="1:14">
      <c r="A150">
        <v>295.76</v>
      </c>
      <c r="B150">
        <v>6.5</v>
      </c>
      <c r="C150">
        <v>23.852</v>
      </c>
      <c r="D150">
        <v>4.1925999999999998E-2</v>
      </c>
      <c r="E150">
        <v>35.362000000000002</v>
      </c>
      <c r="F150">
        <v>37.76</v>
      </c>
      <c r="G150">
        <v>139.36000000000001</v>
      </c>
      <c r="H150">
        <v>52.643000000000001</v>
      </c>
      <c r="I150">
        <v>62.113</v>
      </c>
      <c r="J150">
        <v>177.08</v>
      </c>
      <c r="K150">
        <v>0.56025999999999998</v>
      </c>
      <c r="L150">
        <v>1.7408E-5</v>
      </c>
      <c r="M150">
        <v>1.6041E-2</v>
      </c>
      <c r="N150" t="s">
        <v>238</v>
      </c>
    </row>
    <row r="151" spans="1:14">
      <c r="A151">
        <v>295.76</v>
      </c>
      <c r="B151">
        <v>7</v>
      </c>
      <c r="C151">
        <v>25.736999999999998</v>
      </c>
      <c r="D151">
        <v>3.8855000000000001E-2</v>
      </c>
      <c r="E151">
        <v>35.348999999999997</v>
      </c>
      <c r="F151">
        <v>37.743000000000002</v>
      </c>
      <c r="G151">
        <v>138.69999999999999</v>
      </c>
      <c r="H151">
        <v>52.655999999999999</v>
      </c>
      <c r="I151">
        <v>62.220999999999997</v>
      </c>
      <c r="J151">
        <v>176.87</v>
      </c>
      <c r="K151">
        <v>0.56025999999999998</v>
      </c>
      <c r="L151">
        <v>1.7435000000000002E-5</v>
      </c>
      <c r="M151">
        <v>1.6063999999999998E-2</v>
      </c>
      <c r="N151" t="s">
        <v>238</v>
      </c>
    </row>
    <row r="152" spans="1:14">
      <c r="A152">
        <v>295.76</v>
      </c>
      <c r="B152">
        <v>7.5</v>
      </c>
      <c r="C152">
        <v>27.629000000000001</v>
      </c>
      <c r="D152">
        <v>3.6193999999999997E-2</v>
      </c>
      <c r="E152">
        <v>35.335999999999999</v>
      </c>
      <c r="F152">
        <v>37.725000000000001</v>
      </c>
      <c r="G152">
        <v>138.09</v>
      </c>
      <c r="H152">
        <v>52.667999999999999</v>
      </c>
      <c r="I152">
        <v>62.33</v>
      </c>
      <c r="J152">
        <v>176.65</v>
      </c>
      <c r="K152">
        <v>0.56025000000000003</v>
      </c>
      <c r="L152">
        <v>1.7462999999999999E-5</v>
      </c>
      <c r="M152">
        <v>1.6088999999999999E-2</v>
      </c>
      <c r="N152" t="s">
        <v>238</v>
      </c>
    </row>
    <row r="153" spans="1:14">
      <c r="A153">
        <v>295.76</v>
      </c>
      <c r="B153">
        <v>8</v>
      </c>
      <c r="C153">
        <v>29.529</v>
      </c>
      <c r="D153">
        <v>3.3864999999999999E-2</v>
      </c>
      <c r="E153">
        <v>35.323</v>
      </c>
      <c r="F153">
        <v>37.707999999999998</v>
      </c>
      <c r="G153">
        <v>137.51</v>
      </c>
      <c r="H153">
        <v>52.680999999999997</v>
      </c>
      <c r="I153">
        <v>62.44</v>
      </c>
      <c r="J153">
        <v>176.44</v>
      </c>
      <c r="K153">
        <v>0.56023000000000001</v>
      </c>
      <c r="L153">
        <v>1.749E-5</v>
      </c>
      <c r="M153">
        <v>1.6114E-2</v>
      </c>
      <c r="N153" t="s">
        <v>238</v>
      </c>
    </row>
    <row r="154" spans="1:14">
      <c r="A154">
        <v>295.76</v>
      </c>
      <c r="B154">
        <v>8.5</v>
      </c>
      <c r="C154">
        <v>31.436</v>
      </c>
      <c r="D154">
        <v>3.1810999999999999E-2</v>
      </c>
      <c r="E154">
        <v>35.31</v>
      </c>
      <c r="F154">
        <v>37.69</v>
      </c>
      <c r="G154">
        <v>136.96</v>
      </c>
      <c r="H154">
        <v>52.695</v>
      </c>
      <c r="I154">
        <v>62.551000000000002</v>
      </c>
      <c r="J154">
        <v>176.23</v>
      </c>
      <c r="K154">
        <v>0.56020999999999999</v>
      </c>
      <c r="L154">
        <v>1.7518999999999999E-5</v>
      </c>
      <c r="M154">
        <v>1.6140000000000002E-2</v>
      </c>
      <c r="N154" t="s">
        <v>238</v>
      </c>
    </row>
    <row r="155" spans="1:14">
      <c r="A155">
        <v>295.76</v>
      </c>
      <c r="B155">
        <v>9</v>
      </c>
      <c r="C155">
        <v>33.350999999999999</v>
      </c>
      <c r="D155">
        <v>2.9985000000000001E-2</v>
      </c>
      <c r="E155">
        <v>35.298000000000002</v>
      </c>
      <c r="F155">
        <v>37.673000000000002</v>
      </c>
      <c r="G155">
        <v>136.44</v>
      </c>
      <c r="H155">
        <v>52.707999999999998</v>
      </c>
      <c r="I155">
        <v>62.662999999999997</v>
      </c>
      <c r="J155">
        <v>176.02</v>
      </c>
      <c r="K155">
        <v>0.56018999999999997</v>
      </c>
      <c r="L155">
        <v>1.7547E-5</v>
      </c>
      <c r="M155">
        <v>1.6166E-2</v>
      </c>
      <c r="N155" t="s">
        <v>238</v>
      </c>
    </row>
    <row r="156" spans="1:14">
      <c r="A156">
        <v>295.76</v>
      </c>
      <c r="B156">
        <v>9.5</v>
      </c>
      <c r="C156">
        <v>35.273000000000003</v>
      </c>
      <c r="D156">
        <v>2.8351000000000001E-2</v>
      </c>
      <c r="E156">
        <v>35.284999999999997</v>
      </c>
      <c r="F156">
        <v>37.655000000000001</v>
      </c>
      <c r="G156">
        <v>135.94999999999999</v>
      </c>
      <c r="H156">
        <v>52.720999999999997</v>
      </c>
      <c r="I156">
        <v>62.777000000000001</v>
      </c>
      <c r="J156">
        <v>175.81</v>
      </c>
      <c r="K156">
        <v>0.56015000000000004</v>
      </c>
      <c r="L156">
        <v>1.7575999999999999E-5</v>
      </c>
      <c r="M156">
        <v>1.6192999999999999E-2</v>
      </c>
      <c r="N156" t="s">
        <v>238</v>
      </c>
    </row>
    <row r="157" spans="1:14">
      <c r="A157">
        <v>295.76</v>
      </c>
      <c r="B157">
        <v>10</v>
      </c>
      <c r="C157">
        <v>37.203000000000003</v>
      </c>
      <c r="D157">
        <v>2.6880000000000001E-2</v>
      </c>
      <c r="E157">
        <v>35.271999999999998</v>
      </c>
      <c r="F157">
        <v>37.637</v>
      </c>
      <c r="G157">
        <v>135.47999999999999</v>
      </c>
      <c r="H157">
        <v>52.734999999999999</v>
      </c>
      <c r="I157">
        <v>62.890999999999998</v>
      </c>
      <c r="J157">
        <v>175.6</v>
      </c>
      <c r="K157">
        <v>0.56011999999999995</v>
      </c>
      <c r="L157">
        <v>1.7604999999999998E-5</v>
      </c>
      <c r="M157">
        <v>1.6220999999999999E-2</v>
      </c>
      <c r="N157" t="s">
        <v>238</v>
      </c>
    </row>
    <row r="158" spans="1:14">
      <c r="A158">
        <v>318.51</v>
      </c>
      <c r="B158">
        <v>1</v>
      </c>
      <c r="C158">
        <v>3.3327</v>
      </c>
      <c r="D158">
        <v>0.30005999999999999</v>
      </c>
      <c r="E158">
        <v>36.729999999999997</v>
      </c>
      <c r="F158">
        <v>39.369999999999997</v>
      </c>
      <c r="G158">
        <v>160.02000000000001</v>
      </c>
      <c r="H158">
        <v>55.430999999999997</v>
      </c>
      <c r="I158">
        <v>63.887</v>
      </c>
      <c r="J158">
        <v>185.69</v>
      </c>
      <c r="K158">
        <v>0.47233000000000003</v>
      </c>
      <c r="L158">
        <v>1.8250999999999999E-5</v>
      </c>
      <c r="M158">
        <v>1.7665E-2</v>
      </c>
      <c r="N158" t="s">
        <v>238</v>
      </c>
    </row>
    <row r="159" spans="1:14">
      <c r="A159">
        <v>318.51</v>
      </c>
      <c r="B159">
        <v>1.5</v>
      </c>
      <c r="C159">
        <v>5.0061999999999998</v>
      </c>
      <c r="D159">
        <v>0.19975000000000001</v>
      </c>
      <c r="E159">
        <v>36.718000000000004</v>
      </c>
      <c r="F159">
        <v>39.354999999999997</v>
      </c>
      <c r="G159">
        <v>156.61000000000001</v>
      </c>
      <c r="H159">
        <v>55.438000000000002</v>
      </c>
      <c r="I159">
        <v>63.966999999999999</v>
      </c>
      <c r="J159">
        <v>185.53</v>
      </c>
      <c r="K159">
        <v>0.47211999999999998</v>
      </c>
      <c r="L159">
        <v>1.8272999999999999E-5</v>
      </c>
      <c r="M159">
        <v>1.7680000000000001E-2</v>
      </c>
      <c r="N159" t="s">
        <v>238</v>
      </c>
    </row>
    <row r="160" spans="1:14">
      <c r="A160">
        <v>318.51</v>
      </c>
      <c r="B160">
        <v>2</v>
      </c>
      <c r="C160">
        <v>6.6845999999999997</v>
      </c>
      <c r="D160">
        <v>0.14960000000000001</v>
      </c>
      <c r="E160">
        <v>36.707000000000001</v>
      </c>
      <c r="F160">
        <v>39.340000000000003</v>
      </c>
      <c r="G160">
        <v>154.19</v>
      </c>
      <c r="H160">
        <v>55.445999999999998</v>
      </c>
      <c r="I160">
        <v>64.046999999999997</v>
      </c>
      <c r="J160">
        <v>185.37</v>
      </c>
      <c r="K160">
        <v>0.47191</v>
      </c>
      <c r="L160">
        <v>1.8295E-5</v>
      </c>
      <c r="M160">
        <v>1.7694999999999999E-2</v>
      </c>
      <c r="N160" t="s">
        <v>238</v>
      </c>
    </row>
    <row r="161" spans="1:14">
      <c r="A161">
        <v>318.51</v>
      </c>
      <c r="B161">
        <v>2.5</v>
      </c>
      <c r="C161">
        <v>8.3678000000000008</v>
      </c>
      <c r="D161">
        <v>0.11951000000000001</v>
      </c>
      <c r="E161">
        <v>36.695999999999998</v>
      </c>
      <c r="F161">
        <v>39.325000000000003</v>
      </c>
      <c r="G161">
        <v>152.30000000000001</v>
      </c>
      <c r="H161">
        <v>55.454000000000001</v>
      </c>
      <c r="I161">
        <v>64.128</v>
      </c>
      <c r="J161">
        <v>185.2</v>
      </c>
      <c r="K161">
        <v>0.47169</v>
      </c>
      <c r="L161">
        <v>1.8318E-5</v>
      </c>
      <c r="M161">
        <v>1.7711000000000001E-2</v>
      </c>
      <c r="N161" t="s">
        <v>238</v>
      </c>
    </row>
    <row r="162" spans="1:14">
      <c r="A162">
        <v>318.51</v>
      </c>
      <c r="B162">
        <v>3</v>
      </c>
      <c r="C162">
        <v>10.055999999999999</v>
      </c>
      <c r="D162">
        <v>9.9445000000000006E-2</v>
      </c>
      <c r="E162">
        <v>36.685000000000002</v>
      </c>
      <c r="F162">
        <v>39.31</v>
      </c>
      <c r="G162">
        <v>150.74</v>
      </c>
      <c r="H162">
        <v>55.462000000000003</v>
      </c>
      <c r="I162">
        <v>64.209999999999994</v>
      </c>
      <c r="J162">
        <v>185.04</v>
      </c>
      <c r="K162">
        <v>0.47147</v>
      </c>
      <c r="L162">
        <v>1.8340999999999999E-5</v>
      </c>
      <c r="M162">
        <v>1.7727E-2</v>
      </c>
      <c r="N162" t="s">
        <v>238</v>
      </c>
    </row>
    <row r="163" spans="1:14">
      <c r="A163">
        <v>318.51</v>
      </c>
      <c r="B163">
        <v>3.5</v>
      </c>
      <c r="C163">
        <v>11.749000000000001</v>
      </c>
      <c r="D163">
        <v>8.5115999999999997E-2</v>
      </c>
      <c r="E163">
        <v>36.673000000000002</v>
      </c>
      <c r="F163">
        <v>39.295000000000002</v>
      </c>
      <c r="G163">
        <v>149.43</v>
      </c>
      <c r="H163">
        <v>55.47</v>
      </c>
      <c r="I163">
        <v>64.292000000000002</v>
      </c>
      <c r="J163">
        <v>184.88</v>
      </c>
      <c r="K163">
        <v>0.47123999999999999</v>
      </c>
      <c r="L163">
        <v>1.8363999999999999E-5</v>
      </c>
      <c r="M163">
        <v>1.7742999999999998E-2</v>
      </c>
      <c r="N163" t="s">
        <v>238</v>
      </c>
    </row>
    <row r="164" spans="1:14">
      <c r="A164">
        <v>318.51</v>
      </c>
      <c r="B164">
        <v>4</v>
      </c>
      <c r="C164">
        <v>13.446</v>
      </c>
      <c r="D164">
        <v>7.4369000000000005E-2</v>
      </c>
      <c r="E164">
        <v>36.661999999999999</v>
      </c>
      <c r="F164">
        <v>39.28</v>
      </c>
      <c r="G164">
        <v>148.28</v>
      </c>
      <c r="H164">
        <v>55.478000000000002</v>
      </c>
      <c r="I164">
        <v>64.373999999999995</v>
      </c>
      <c r="J164">
        <v>184.72</v>
      </c>
      <c r="K164">
        <v>0.47100999999999998</v>
      </c>
      <c r="L164">
        <v>1.8386999999999999E-5</v>
      </c>
      <c r="M164">
        <v>1.7760000000000001E-2</v>
      </c>
      <c r="N164" t="s">
        <v>238</v>
      </c>
    </row>
    <row r="165" spans="1:14">
      <c r="A165">
        <v>318.51</v>
      </c>
      <c r="B165">
        <v>4.5</v>
      </c>
      <c r="C165">
        <v>15.148999999999999</v>
      </c>
      <c r="D165">
        <v>6.6009999999999999E-2</v>
      </c>
      <c r="E165">
        <v>36.65</v>
      </c>
      <c r="F165">
        <v>39.265000000000001</v>
      </c>
      <c r="G165">
        <v>147.27000000000001</v>
      </c>
      <c r="H165">
        <v>55.487000000000002</v>
      </c>
      <c r="I165">
        <v>64.456999999999994</v>
      </c>
      <c r="J165">
        <v>184.56</v>
      </c>
      <c r="K165">
        <v>0.47077999999999998</v>
      </c>
      <c r="L165">
        <v>1.8410000000000002E-5</v>
      </c>
      <c r="M165">
        <v>1.7777000000000001E-2</v>
      </c>
      <c r="N165" t="s">
        <v>238</v>
      </c>
    </row>
    <row r="166" spans="1:14">
      <c r="A166">
        <v>318.51</v>
      </c>
      <c r="B166">
        <v>5</v>
      </c>
      <c r="C166">
        <v>16.856999999999999</v>
      </c>
      <c r="D166">
        <v>5.9323000000000001E-2</v>
      </c>
      <c r="E166">
        <v>36.639000000000003</v>
      </c>
      <c r="F166">
        <v>39.249000000000002</v>
      </c>
      <c r="G166">
        <v>146.35</v>
      </c>
      <c r="H166">
        <v>55.494999999999997</v>
      </c>
      <c r="I166">
        <v>64.540999999999997</v>
      </c>
      <c r="J166">
        <v>184.4</v>
      </c>
      <c r="K166">
        <v>0.47054000000000001</v>
      </c>
      <c r="L166">
        <v>1.8434E-5</v>
      </c>
      <c r="M166">
        <v>1.7794999999999998E-2</v>
      </c>
      <c r="N166" t="s">
        <v>238</v>
      </c>
    </row>
    <row r="167" spans="1:14">
      <c r="A167">
        <v>318.51</v>
      </c>
      <c r="B167">
        <v>5.5</v>
      </c>
      <c r="C167">
        <v>18.568999999999999</v>
      </c>
      <c r="D167">
        <v>5.3851999999999997E-2</v>
      </c>
      <c r="E167">
        <v>36.628</v>
      </c>
      <c r="F167">
        <v>39.234000000000002</v>
      </c>
      <c r="G167">
        <v>145.53</v>
      </c>
      <c r="H167">
        <v>55.503</v>
      </c>
      <c r="I167">
        <v>64.625</v>
      </c>
      <c r="J167">
        <v>184.24</v>
      </c>
      <c r="K167">
        <v>0.4703</v>
      </c>
      <c r="L167">
        <v>1.8457999999999998E-5</v>
      </c>
      <c r="M167">
        <v>1.7812999999999999E-2</v>
      </c>
      <c r="N167" t="s">
        <v>238</v>
      </c>
    </row>
    <row r="168" spans="1:14">
      <c r="A168">
        <v>318.51</v>
      </c>
      <c r="B168">
        <v>6</v>
      </c>
      <c r="C168">
        <v>20.286999999999999</v>
      </c>
      <c r="D168">
        <v>4.9292999999999997E-2</v>
      </c>
      <c r="E168">
        <v>36.616</v>
      </c>
      <c r="F168">
        <v>39.219000000000001</v>
      </c>
      <c r="G168">
        <v>144.77000000000001</v>
      </c>
      <c r="H168">
        <v>55.511000000000003</v>
      </c>
      <c r="I168">
        <v>64.709999999999994</v>
      </c>
      <c r="J168">
        <v>184.08</v>
      </c>
      <c r="K168">
        <v>0.47005000000000002</v>
      </c>
      <c r="L168">
        <v>1.8482E-5</v>
      </c>
      <c r="M168">
        <v>1.7832000000000001E-2</v>
      </c>
      <c r="N168" t="s">
        <v>238</v>
      </c>
    </row>
    <row r="169" spans="1:14">
      <c r="A169">
        <v>318.51</v>
      </c>
      <c r="B169">
        <v>6.5</v>
      </c>
      <c r="C169">
        <v>22.009</v>
      </c>
      <c r="D169">
        <v>4.5435999999999997E-2</v>
      </c>
      <c r="E169">
        <v>36.604999999999997</v>
      </c>
      <c r="F169">
        <v>39.204000000000001</v>
      </c>
      <c r="G169">
        <v>144.06</v>
      </c>
      <c r="H169">
        <v>55.52</v>
      </c>
      <c r="I169">
        <v>64.795000000000002</v>
      </c>
      <c r="J169">
        <v>183.92</v>
      </c>
      <c r="K169">
        <v>0.4698</v>
      </c>
      <c r="L169">
        <v>1.8505999999999999E-5</v>
      </c>
      <c r="M169">
        <v>1.7850999999999999E-2</v>
      </c>
      <c r="N169" t="s">
        <v>238</v>
      </c>
    </row>
    <row r="170" spans="1:14">
      <c r="A170">
        <v>318.51</v>
      </c>
      <c r="B170">
        <v>7</v>
      </c>
      <c r="C170">
        <v>23.736000000000001</v>
      </c>
      <c r="D170">
        <v>4.2129E-2</v>
      </c>
      <c r="E170">
        <v>36.593000000000004</v>
      </c>
      <c r="F170">
        <v>39.189</v>
      </c>
      <c r="G170">
        <v>143.41</v>
      </c>
      <c r="H170">
        <v>55.527999999999999</v>
      </c>
      <c r="I170">
        <v>64.881</v>
      </c>
      <c r="J170">
        <v>183.77</v>
      </c>
      <c r="K170">
        <v>0.46955000000000002</v>
      </c>
      <c r="L170">
        <v>1.8530999999999999E-5</v>
      </c>
      <c r="M170">
        <v>1.787E-2</v>
      </c>
      <c r="N170" t="s">
        <v>238</v>
      </c>
    </row>
    <row r="171" spans="1:14">
      <c r="A171">
        <v>318.51</v>
      </c>
      <c r="B171">
        <v>7.5</v>
      </c>
      <c r="C171">
        <v>25.469000000000001</v>
      </c>
      <c r="D171">
        <v>3.9264E-2</v>
      </c>
      <c r="E171">
        <v>36.582000000000001</v>
      </c>
      <c r="F171">
        <v>39.173000000000002</v>
      </c>
      <c r="G171">
        <v>142.80000000000001</v>
      </c>
      <c r="H171">
        <v>55.536999999999999</v>
      </c>
      <c r="I171">
        <v>64.966999999999999</v>
      </c>
      <c r="J171">
        <v>183.61</v>
      </c>
      <c r="K171">
        <v>0.46928999999999998</v>
      </c>
      <c r="L171">
        <v>1.8555000000000001E-5</v>
      </c>
      <c r="M171">
        <v>1.789E-2</v>
      </c>
      <c r="N171" t="s">
        <v>238</v>
      </c>
    </row>
    <row r="172" spans="1:14">
      <c r="A172">
        <v>318.51</v>
      </c>
      <c r="B172">
        <v>8</v>
      </c>
      <c r="C172">
        <v>27.206</v>
      </c>
      <c r="D172">
        <v>3.6755999999999997E-2</v>
      </c>
      <c r="E172">
        <v>36.57</v>
      </c>
      <c r="F172">
        <v>39.158000000000001</v>
      </c>
      <c r="G172">
        <v>142.22999999999999</v>
      </c>
      <c r="H172">
        <v>55.545000000000002</v>
      </c>
      <c r="I172">
        <v>65.054000000000002</v>
      </c>
      <c r="J172">
        <v>183.46</v>
      </c>
      <c r="K172">
        <v>0.46903</v>
      </c>
      <c r="L172">
        <v>1.8580000000000002E-5</v>
      </c>
      <c r="M172">
        <v>1.7911E-2</v>
      </c>
      <c r="N172" t="s">
        <v>238</v>
      </c>
    </row>
    <row r="173" spans="1:14">
      <c r="A173">
        <v>318.51</v>
      </c>
      <c r="B173">
        <v>8.5</v>
      </c>
      <c r="C173">
        <v>28.948</v>
      </c>
      <c r="D173">
        <v>3.4543999999999998E-2</v>
      </c>
      <c r="E173">
        <v>36.558999999999997</v>
      </c>
      <c r="F173">
        <v>39.143000000000001</v>
      </c>
      <c r="G173">
        <v>141.69</v>
      </c>
      <c r="H173">
        <v>55.554000000000002</v>
      </c>
      <c r="I173">
        <v>65.141999999999996</v>
      </c>
      <c r="J173">
        <v>183.3</v>
      </c>
      <c r="K173">
        <v>0.46877000000000002</v>
      </c>
      <c r="L173">
        <v>1.8606000000000001E-5</v>
      </c>
      <c r="M173">
        <v>1.7930999999999999E-2</v>
      </c>
      <c r="N173" t="s">
        <v>238</v>
      </c>
    </row>
    <row r="174" spans="1:14">
      <c r="A174">
        <v>318.51</v>
      </c>
      <c r="B174">
        <v>9</v>
      </c>
      <c r="C174">
        <v>30.696000000000002</v>
      </c>
      <c r="D174">
        <v>3.2578000000000003E-2</v>
      </c>
      <c r="E174">
        <v>36.546999999999997</v>
      </c>
      <c r="F174">
        <v>39.128</v>
      </c>
      <c r="G174">
        <v>141.18</v>
      </c>
      <c r="H174">
        <v>55.563000000000002</v>
      </c>
      <c r="I174">
        <v>65.23</v>
      </c>
      <c r="J174">
        <v>183.15</v>
      </c>
      <c r="K174">
        <v>0.46850000000000003</v>
      </c>
      <c r="L174">
        <v>1.8630999999999998E-5</v>
      </c>
      <c r="M174">
        <v>1.7951999999999999E-2</v>
      </c>
      <c r="N174" t="s">
        <v>238</v>
      </c>
    </row>
    <row r="175" spans="1:14">
      <c r="A175">
        <v>318.51</v>
      </c>
      <c r="B175">
        <v>9.5</v>
      </c>
      <c r="C175">
        <v>32.448</v>
      </c>
      <c r="D175">
        <v>3.0818000000000002E-2</v>
      </c>
      <c r="E175">
        <v>36.536000000000001</v>
      </c>
      <c r="F175">
        <v>39.112000000000002</v>
      </c>
      <c r="G175">
        <v>140.69</v>
      </c>
      <c r="H175">
        <v>55.570999999999998</v>
      </c>
      <c r="I175">
        <v>65.319000000000003</v>
      </c>
      <c r="J175">
        <v>182.99</v>
      </c>
      <c r="K175">
        <v>0.46822000000000003</v>
      </c>
      <c r="L175">
        <v>1.8657000000000001E-5</v>
      </c>
      <c r="M175">
        <v>1.7974E-2</v>
      </c>
      <c r="N175" t="s">
        <v>238</v>
      </c>
    </row>
    <row r="176" spans="1:14">
      <c r="A176">
        <v>318.51</v>
      </c>
      <c r="B176">
        <v>10</v>
      </c>
      <c r="C176">
        <v>34.206000000000003</v>
      </c>
      <c r="D176">
        <v>2.9235000000000001E-2</v>
      </c>
      <c r="E176">
        <v>36.524000000000001</v>
      </c>
      <c r="F176">
        <v>39.097000000000001</v>
      </c>
      <c r="G176">
        <v>140.22999999999999</v>
      </c>
      <c r="H176">
        <v>55.58</v>
      </c>
      <c r="I176">
        <v>65.408000000000001</v>
      </c>
      <c r="J176">
        <v>182.84</v>
      </c>
      <c r="K176">
        <v>0.46794999999999998</v>
      </c>
      <c r="L176">
        <v>1.8683000000000001E-5</v>
      </c>
      <c r="M176">
        <v>1.7996000000000002E-2</v>
      </c>
      <c r="N176" t="s">
        <v>238</v>
      </c>
    </row>
    <row r="177" spans="1:14">
      <c r="A177">
        <v>341.26</v>
      </c>
      <c r="B177">
        <v>1</v>
      </c>
      <c r="C177">
        <v>3.1082999999999998</v>
      </c>
      <c r="D177">
        <v>0.32172000000000001</v>
      </c>
      <c r="E177">
        <v>38.024000000000001</v>
      </c>
      <c r="F177">
        <v>40.854999999999997</v>
      </c>
      <c r="G177">
        <v>164.52</v>
      </c>
      <c r="H177">
        <v>58.155000000000001</v>
      </c>
      <c r="I177">
        <v>66.590999999999994</v>
      </c>
      <c r="J177">
        <v>191.72</v>
      </c>
      <c r="K177">
        <v>0.40339999999999998</v>
      </c>
      <c r="L177">
        <v>1.9343000000000001E-5</v>
      </c>
      <c r="M177">
        <v>1.9521E-2</v>
      </c>
      <c r="N177" t="s">
        <v>238</v>
      </c>
    </row>
    <row r="178" spans="1:14">
      <c r="A178">
        <v>341.26</v>
      </c>
      <c r="B178">
        <v>1.5</v>
      </c>
      <c r="C178">
        <v>4.6673999999999998</v>
      </c>
      <c r="D178">
        <v>0.21425</v>
      </c>
      <c r="E178">
        <v>38.012999999999998</v>
      </c>
      <c r="F178">
        <v>40.841999999999999</v>
      </c>
      <c r="G178">
        <v>161.12</v>
      </c>
      <c r="H178">
        <v>58.16</v>
      </c>
      <c r="I178">
        <v>66.658000000000001</v>
      </c>
      <c r="J178">
        <v>191.61</v>
      </c>
      <c r="K178">
        <v>0.40307999999999999</v>
      </c>
      <c r="L178">
        <v>1.9363000000000001E-5</v>
      </c>
      <c r="M178">
        <v>1.9535E-2</v>
      </c>
      <c r="N178" t="s">
        <v>238</v>
      </c>
    </row>
    <row r="179" spans="1:14">
      <c r="A179">
        <v>341.26</v>
      </c>
      <c r="B179">
        <v>2</v>
      </c>
      <c r="C179">
        <v>6.2298999999999998</v>
      </c>
      <c r="D179">
        <v>0.16052</v>
      </c>
      <c r="E179">
        <v>38.003</v>
      </c>
      <c r="F179">
        <v>40.828000000000003</v>
      </c>
      <c r="G179">
        <v>158.69999999999999</v>
      </c>
      <c r="H179">
        <v>58.165999999999997</v>
      </c>
      <c r="I179">
        <v>66.724999999999994</v>
      </c>
      <c r="J179">
        <v>191.49</v>
      </c>
      <c r="K179">
        <v>0.40273999999999999</v>
      </c>
      <c r="L179">
        <v>1.9383999999999999E-5</v>
      </c>
      <c r="M179">
        <v>1.9549E-2</v>
      </c>
      <c r="N179" t="s">
        <v>238</v>
      </c>
    </row>
    <row r="180" spans="1:14">
      <c r="A180">
        <v>341.26</v>
      </c>
      <c r="B180">
        <v>2.5</v>
      </c>
      <c r="C180">
        <v>7.7957999999999998</v>
      </c>
      <c r="D180">
        <v>0.12827</v>
      </c>
      <c r="E180">
        <v>37.993000000000002</v>
      </c>
      <c r="F180">
        <v>40.814999999999998</v>
      </c>
      <c r="G180">
        <v>156.81</v>
      </c>
      <c r="H180">
        <v>58.170999999999999</v>
      </c>
      <c r="I180">
        <v>66.793000000000006</v>
      </c>
      <c r="J180">
        <v>191.37</v>
      </c>
      <c r="K180">
        <v>0.40240999999999999</v>
      </c>
      <c r="L180">
        <v>1.9403999999999999E-5</v>
      </c>
      <c r="M180">
        <v>1.9563000000000001E-2</v>
      </c>
      <c r="N180" t="s">
        <v>238</v>
      </c>
    </row>
    <row r="181" spans="1:14">
      <c r="A181">
        <v>341.26</v>
      </c>
      <c r="B181">
        <v>3</v>
      </c>
      <c r="C181">
        <v>9.3650000000000002</v>
      </c>
      <c r="D181">
        <v>0.10678</v>
      </c>
      <c r="E181">
        <v>37.981999999999999</v>
      </c>
      <c r="F181">
        <v>40.801000000000002</v>
      </c>
      <c r="G181">
        <v>155.27000000000001</v>
      </c>
      <c r="H181">
        <v>58.177</v>
      </c>
      <c r="I181">
        <v>66.861000000000004</v>
      </c>
      <c r="J181">
        <v>191.25</v>
      </c>
      <c r="K181">
        <v>0.40206999999999998</v>
      </c>
      <c r="L181">
        <v>1.9425000000000001E-5</v>
      </c>
      <c r="M181">
        <v>1.9577000000000001E-2</v>
      </c>
      <c r="N181" t="s">
        <v>238</v>
      </c>
    </row>
    <row r="182" spans="1:14">
      <c r="A182">
        <v>341.26</v>
      </c>
      <c r="B182">
        <v>3.5</v>
      </c>
      <c r="C182">
        <v>10.938000000000001</v>
      </c>
      <c r="D182">
        <v>9.1426999999999994E-2</v>
      </c>
      <c r="E182">
        <v>37.972000000000001</v>
      </c>
      <c r="F182">
        <v>40.787999999999997</v>
      </c>
      <c r="G182">
        <v>153.94999999999999</v>
      </c>
      <c r="H182">
        <v>58.182000000000002</v>
      </c>
      <c r="I182">
        <v>66.929000000000002</v>
      </c>
      <c r="J182">
        <v>191.14</v>
      </c>
      <c r="K182">
        <v>0.40172999999999998</v>
      </c>
      <c r="L182">
        <v>1.9446E-5</v>
      </c>
      <c r="M182">
        <v>1.9591000000000001E-2</v>
      </c>
      <c r="N182" t="s">
        <v>238</v>
      </c>
    </row>
    <row r="183" spans="1:14">
      <c r="A183">
        <v>341.26</v>
      </c>
      <c r="B183">
        <v>4</v>
      </c>
      <c r="C183">
        <v>12.513999999999999</v>
      </c>
      <c r="D183">
        <v>7.9912999999999998E-2</v>
      </c>
      <c r="E183">
        <v>37.960999999999999</v>
      </c>
      <c r="F183">
        <v>40.774000000000001</v>
      </c>
      <c r="G183">
        <v>152.81</v>
      </c>
      <c r="H183">
        <v>58.188000000000002</v>
      </c>
      <c r="I183">
        <v>66.997</v>
      </c>
      <c r="J183">
        <v>191.02</v>
      </c>
      <c r="K183">
        <v>0.40139000000000002</v>
      </c>
      <c r="L183">
        <v>1.9466999999999998E-5</v>
      </c>
      <c r="M183">
        <v>1.9605999999999998E-2</v>
      </c>
      <c r="N183" t="s">
        <v>238</v>
      </c>
    </row>
    <row r="184" spans="1:14">
      <c r="A184">
        <v>341.26</v>
      </c>
      <c r="B184">
        <v>4.5</v>
      </c>
      <c r="C184">
        <v>14.093</v>
      </c>
      <c r="D184">
        <v>7.0957000000000006E-2</v>
      </c>
      <c r="E184">
        <v>37.951000000000001</v>
      </c>
      <c r="F184">
        <v>40.761000000000003</v>
      </c>
      <c r="G184">
        <v>151.80000000000001</v>
      </c>
      <c r="H184">
        <v>58.192999999999998</v>
      </c>
      <c r="I184">
        <v>67.066000000000003</v>
      </c>
      <c r="J184">
        <v>190.9</v>
      </c>
      <c r="K184">
        <v>0.40104000000000001</v>
      </c>
      <c r="L184">
        <v>1.9488E-5</v>
      </c>
      <c r="M184">
        <v>1.9621E-2</v>
      </c>
      <c r="N184" t="s">
        <v>238</v>
      </c>
    </row>
    <row r="185" spans="1:14">
      <c r="A185">
        <v>341.26</v>
      </c>
      <c r="B185">
        <v>5</v>
      </c>
      <c r="C185">
        <v>15.676</v>
      </c>
      <c r="D185">
        <v>6.3793000000000002E-2</v>
      </c>
      <c r="E185">
        <v>37.941000000000003</v>
      </c>
      <c r="F185">
        <v>40.747999999999998</v>
      </c>
      <c r="G185">
        <v>150.9</v>
      </c>
      <c r="H185">
        <v>58.198999999999998</v>
      </c>
      <c r="I185">
        <v>67.135000000000005</v>
      </c>
      <c r="J185">
        <v>190.79</v>
      </c>
      <c r="K185">
        <v>0.4007</v>
      </c>
      <c r="L185">
        <v>1.9510000000000001E-5</v>
      </c>
      <c r="M185">
        <v>1.9636000000000001E-2</v>
      </c>
      <c r="N185" t="s">
        <v>238</v>
      </c>
    </row>
    <row r="186" spans="1:14">
      <c r="A186">
        <v>341.26</v>
      </c>
      <c r="B186">
        <v>5.5</v>
      </c>
      <c r="C186">
        <v>17.262</v>
      </c>
      <c r="D186">
        <v>5.7931000000000003E-2</v>
      </c>
      <c r="E186">
        <v>37.93</v>
      </c>
      <c r="F186">
        <v>40.734000000000002</v>
      </c>
      <c r="G186">
        <v>150.07</v>
      </c>
      <c r="H186">
        <v>58.204000000000001</v>
      </c>
      <c r="I186">
        <v>67.204999999999998</v>
      </c>
      <c r="J186">
        <v>190.68</v>
      </c>
      <c r="K186">
        <v>0.40034999999999998</v>
      </c>
      <c r="L186">
        <v>1.9531E-5</v>
      </c>
      <c r="M186">
        <v>1.9651999999999999E-2</v>
      </c>
      <c r="N186" t="s">
        <v>238</v>
      </c>
    </row>
    <row r="187" spans="1:14">
      <c r="A187">
        <v>341.26</v>
      </c>
      <c r="B187">
        <v>6</v>
      </c>
      <c r="C187">
        <v>18.850999999999999</v>
      </c>
      <c r="D187">
        <v>5.3046999999999997E-2</v>
      </c>
      <c r="E187">
        <v>37.92</v>
      </c>
      <c r="F187">
        <v>40.720999999999997</v>
      </c>
      <c r="G187">
        <v>149.32</v>
      </c>
      <c r="H187">
        <v>58.21</v>
      </c>
      <c r="I187">
        <v>67.275000000000006</v>
      </c>
      <c r="J187">
        <v>190.56</v>
      </c>
      <c r="K187">
        <v>0.39999000000000001</v>
      </c>
      <c r="L187">
        <v>1.9553000000000001E-5</v>
      </c>
      <c r="M187">
        <v>1.9667E-2</v>
      </c>
      <c r="N187" t="s">
        <v>238</v>
      </c>
    </row>
    <row r="188" spans="1:14">
      <c r="A188">
        <v>341.26</v>
      </c>
      <c r="B188">
        <v>6.5</v>
      </c>
      <c r="C188">
        <v>20.443999999999999</v>
      </c>
      <c r="D188">
        <v>4.8913999999999999E-2</v>
      </c>
      <c r="E188">
        <v>37.908999999999999</v>
      </c>
      <c r="F188">
        <v>40.707000000000001</v>
      </c>
      <c r="G188">
        <v>148.62</v>
      </c>
      <c r="H188">
        <v>58.216000000000001</v>
      </c>
      <c r="I188">
        <v>67.344999999999999</v>
      </c>
      <c r="J188">
        <v>190.45</v>
      </c>
      <c r="K188">
        <v>0.39964</v>
      </c>
      <c r="L188">
        <v>1.9575000000000001E-5</v>
      </c>
      <c r="M188">
        <v>1.9682999999999999E-2</v>
      </c>
      <c r="N188" t="s">
        <v>238</v>
      </c>
    </row>
    <row r="189" spans="1:14">
      <c r="A189">
        <v>341.26</v>
      </c>
      <c r="B189">
        <v>7</v>
      </c>
      <c r="C189">
        <v>22.04</v>
      </c>
      <c r="D189">
        <v>4.5371000000000002E-2</v>
      </c>
      <c r="E189">
        <v>37.899000000000001</v>
      </c>
      <c r="F189">
        <v>40.694000000000003</v>
      </c>
      <c r="G189">
        <v>147.97999999999999</v>
      </c>
      <c r="H189">
        <v>58.222000000000001</v>
      </c>
      <c r="I189">
        <v>67.415000000000006</v>
      </c>
      <c r="J189">
        <v>190.34</v>
      </c>
      <c r="K189">
        <v>0.39928000000000002</v>
      </c>
      <c r="L189">
        <v>1.9598000000000001E-5</v>
      </c>
      <c r="M189">
        <v>1.9699000000000001E-2</v>
      </c>
      <c r="N189" t="s">
        <v>238</v>
      </c>
    </row>
    <row r="190" spans="1:14">
      <c r="A190">
        <v>341.26</v>
      </c>
      <c r="B190">
        <v>7.5</v>
      </c>
      <c r="C190">
        <v>23.64</v>
      </c>
      <c r="D190">
        <v>4.2300999999999998E-2</v>
      </c>
      <c r="E190">
        <v>37.887999999999998</v>
      </c>
      <c r="F190">
        <v>40.68</v>
      </c>
      <c r="G190">
        <v>147.37</v>
      </c>
      <c r="H190">
        <v>58.226999999999997</v>
      </c>
      <c r="I190">
        <v>67.486000000000004</v>
      </c>
      <c r="J190">
        <v>190.23</v>
      </c>
      <c r="K190">
        <v>0.39892</v>
      </c>
      <c r="L190">
        <v>1.9619999999999998E-5</v>
      </c>
      <c r="M190">
        <v>1.9716000000000001E-2</v>
      </c>
      <c r="N190" t="s">
        <v>238</v>
      </c>
    </row>
    <row r="191" spans="1:14">
      <c r="A191">
        <v>341.26</v>
      </c>
      <c r="B191">
        <v>8</v>
      </c>
      <c r="C191">
        <v>25.242999999999999</v>
      </c>
      <c r="D191">
        <v>3.9614999999999997E-2</v>
      </c>
      <c r="E191">
        <v>37.878</v>
      </c>
      <c r="F191">
        <v>40.667000000000002</v>
      </c>
      <c r="G191">
        <v>146.80000000000001</v>
      </c>
      <c r="H191">
        <v>58.232999999999997</v>
      </c>
      <c r="I191">
        <v>67.557000000000002</v>
      </c>
      <c r="J191">
        <v>190.12</v>
      </c>
      <c r="K191">
        <v>0.39855000000000002</v>
      </c>
      <c r="L191">
        <v>1.9643000000000001E-5</v>
      </c>
      <c r="M191">
        <v>1.9732E-2</v>
      </c>
      <c r="N191" t="s">
        <v>238</v>
      </c>
    </row>
    <row r="192" spans="1:14">
      <c r="A192">
        <v>341.26</v>
      </c>
      <c r="B192">
        <v>8.5</v>
      </c>
      <c r="C192">
        <v>26.85</v>
      </c>
      <c r="D192">
        <v>3.7245E-2</v>
      </c>
      <c r="E192">
        <v>37.866999999999997</v>
      </c>
      <c r="F192">
        <v>40.652999999999999</v>
      </c>
      <c r="G192">
        <v>146.27000000000001</v>
      </c>
      <c r="H192">
        <v>58.238999999999997</v>
      </c>
      <c r="I192">
        <v>67.628</v>
      </c>
      <c r="J192">
        <v>190.01</v>
      </c>
      <c r="K192">
        <v>0.39818999999999999</v>
      </c>
      <c r="L192">
        <v>1.9664999999999999E-5</v>
      </c>
      <c r="M192">
        <v>1.9748999999999999E-2</v>
      </c>
      <c r="N192" t="s">
        <v>238</v>
      </c>
    </row>
    <row r="193" spans="1:14">
      <c r="A193">
        <v>341.26</v>
      </c>
      <c r="B193">
        <v>9</v>
      </c>
      <c r="C193">
        <v>28.459</v>
      </c>
      <c r="D193">
        <v>3.5138000000000003E-2</v>
      </c>
      <c r="E193">
        <v>37.856999999999999</v>
      </c>
      <c r="F193">
        <v>40.64</v>
      </c>
      <c r="G193">
        <v>145.76</v>
      </c>
      <c r="H193">
        <v>58.244999999999997</v>
      </c>
      <c r="I193">
        <v>67.7</v>
      </c>
      <c r="J193">
        <v>189.9</v>
      </c>
      <c r="K193">
        <v>0.39782000000000001</v>
      </c>
      <c r="L193">
        <v>1.9687999999999999E-5</v>
      </c>
      <c r="M193">
        <v>1.9765999999999999E-2</v>
      </c>
      <c r="N193" t="s">
        <v>238</v>
      </c>
    </row>
    <row r="194" spans="1:14">
      <c r="A194">
        <v>341.26</v>
      </c>
      <c r="B194">
        <v>9.5</v>
      </c>
      <c r="C194">
        <v>30.073</v>
      </c>
      <c r="D194">
        <v>3.3252999999999998E-2</v>
      </c>
      <c r="E194">
        <v>37.845999999999997</v>
      </c>
      <c r="F194">
        <v>40.625999999999998</v>
      </c>
      <c r="G194">
        <v>145.28</v>
      </c>
      <c r="H194">
        <v>58.25</v>
      </c>
      <c r="I194">
        <v>67.772000000000006</v>
      </c>
      <c r="J194">
        <v>189.79</v>
      </c>
      <c r="K194">
        <v>0.39745000000000003</v>
      </c>
      <c r="L194">
        <v>1.9711000000000002E-5</v>
      </c>
      <c r="M194">
        <v>1.9782999999999999E-2</v>
      </c>
      <c r="N194" t="s">
        <v>238</v>
      </c>
    </row>
    <row r="195" spans="1:14">
      <c r="A195">
        <v>341.26</v>
      </c>
      <c r="B195">
        <v>10</v>
      </c>
      <c r="C195">
        <v>31.689</v>
      </c>
      <c r="D195">
        <v>3.1557000000000002E-2</v>
      </c>
      <c r="E195">
        <v>37.835999999999999</v>
      </c>
      <c r="F195">
        <v>40.613</v>
      </c>
      <c r="G195">
        <v>144.83000000000001</v>
      </c>
      <c r="H195">
        <v>58.256</v>
      </c>
      <c r="I195">
        <v>67.843999999999994</v>
      </c>
      <c r="J195">
        <v>189.68</v>
      </c>
      <c r="K195">
        <v>0.39706999999999998</v>
      </c>
      <c r="L195">
        <v>1.9735E-5</v>
      </c>
      <c r="M195">
        <v>1.9800999999999999E-2</v>
      </c>
      <c r="N195" t="s">
        <v>238</v>
      </c>
    </row>
  </sheetData>
  <pageMargins left="0.7" right="0.7" top="0.75" bottom="0.75" header="0.3" footer="0.3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A82BF0-35B1-4292-A43A-73625489D800}">
  <dimension ref="A1:N176"/>
  <sheetViews>
    <sheetView workbookViewId="0"/>
  </sheetViews>
  <sheetFormatPr defaultRowHeight="15"/>
  <sheetData>
    <row r="1" spans="1:14">
      <c r="A1" t="s">
        <v>223</v>
      </c>
      <c r="B1" t="s">
        <v>224</v>
      </c>
      <c r="C1" t="s">
        <v>225</v>
      </c>
      <c r="D1" t="s">
        <v>226</v>
      </c>
      <c r="E1" t="s">
        <v>227</v>
      </c>
      <c r="F1" t="s">
        <v>228</v>
      </c>
      <c r="G1" t="s">
        <v>229</v>
      </c>
      <c r="H1" t="s">
        <v>230</v>
      </c>
      <c r="I1" t="s">
        <v>231</v>
      </c>
      <c r="J1" t="s">
        <v>232</v>
      </c>
      <c r="K1" t="s">
        <v>233</v>
      </c>
      <c r="L1" t="s">
        <v>234</v>
      </c>
      <c r="M1" t="s">
        <v>235</v>
      </c>
      <c r="N1" t="s">
        <v>236</v>
      </c>
    </row>
    <row r="2" spans="1:14">
      <c r="A2">
        <v>151</v>
      </c>
      <c r="B2">
        <v>1</v>
      </c>
      <c r="C2">
        <v>1669.4</v>
      </c>
      <c r="D2">
        <v>5.9902999999999996E-4</v>
      </c>
      <c r="E2">
        <v>8.5439000000000007</v>
      </c>
      <c r="F2">
        <v>8.5501000000000005</v>
      </c>
      <c r="G2">
        <v>46.262999999999998</v>
      </c>
      <c r="H2">
        <v>52.822000000000003</v>
      </c>
      <c r="I2">
        <v>88.055000000000007</v>
      </c>
      <c r="J2">
        <v>932.61</v>
      </c>
      <c r="K2">
        <v>-4.8860000000000001E-2</v>
      </c>
      <c r="L2">
        <v>6.3571000000000005E-4</v>
      </c>
      <c r="M2">
        <v>0.11090999999999999</v>
      </c>
      <c r="N2" t="s">
        <v>237</v>
      </c>
    </row>
    <row r="3" spans="1:14">
      <c r="A3">
        <v>151</v>
      </c>
      <c r="B3">
        <v>1.5</v>
      </c>
      <c r="C3">
        <v>1669.5</v>
      </c>
      <c r="D3">
        <v>5.9898999999999998E-4</v>
      </c>
      <c r="E3">
        <v>8.5428999999999995</v>
      </c>
      <c r="F3">
        <v>8.5523000000000007</v>
      </c>
      <c r="G3">
        <v>46.256</v>
      </c>
      <c r="H3">
        <v>52.817999999999998</v>
      </c>
      <c r="I3">
        <v>88.049000000000007</v>
      </c>
      <c r="J3">
        <v>932.98</v>
      </c>
      <c r="K3">
        <v>-4.8869999999999997E-2</v>
      </c>
      <c r="L3">
        <v>6.3602999999999999E-4</v>
      </c>
      <c r="M3">
        <v>0.11093</v>
      </c>
      <c r="N3" t="s">
        <v>237</v>
      </c>
    </row>
    <row r="4" spans="1:14">
      <c r="A4">
        <v>151</v>
      </c>
      <c r="B4">
        <v>2</v>
      </c>
      <c r="C4">
        <v>1669.6</v>
      </c>
      <c r="D4">
        <v>5.9896000000000005E-4</v>
      </c>
      <c r="E4">
        <v>8.5419</v>
      </c>
      <c r="F4">
        <v>8.5543999999999993</v>
      </c>
      <c r="G4">
        <v>46.25</v>
      </c>
      <c r="H4">
        <v>52.814</v>
      </c>
      <c r="I4">
        <v>88.043000000000006</v>
      </c>
      <c r="J4">
        <v>933.35</v>
      </c>
      <c r="K4">
        <v>-4.888E-2</v>
      </c>
      <c r="L4">
        <v>6.3635000000000004E-4</v>
      </c>
      <c r="M4">
        <v>0.11094999999999999</v>
      </c>
      <c r="N4" t="s">
        <v>237</v>
      </c>
    </row>
    <row r="5" spans="1:14">
      <c r="A5">
        <v>151</v>
      </c>
      <c r="B5">
        <v>2.5</v>
      </c>
      <c r="C5">
        <v>1669.7</v>
      </c>
      <c r="D5">
        <v>5.9891999999999996E-4</v>
      </c>
      <c r="E5">
        <v>8.5409000000000006</v>
      </c>
      <c r="F5">
        <v>8.5565999999999995</v>
      </c>
      <c r="G5">
        <v>46.243000000000002</v>
      </c>
      <c r="H5">
        <v>52.81</v>
      </c>
      <c r="I5">
        <v>88.037000000000006</v>
      </c>
      <c r="J5">
        <v>933.71</v>
      </c>
      <c r="K5">
        <v>-4.8890000000000003E-2</v>
      </c>
      <c r="L5">
        <v>6.3666999999999999E-4</v>
      </c>
      <c r="M5">
        <v>0.11097</v>
      </c>
      <c r="N5" t="s">
        <v>237</v>
      </c>
    </row>
    <row r="6" spans="1:14">
      <c r="A6">
        <v>151</v>
      </c>
      <c r="B6">
        <v>3</v>
      </c>
      <c r="C6">
        <v>1669.8</v>
      </c>
      <c r="D6">
        <v>5.9889000000000003E-4</v>
      </c>
      <c r="E6">
        <v>8.5399999999999991</v>
      </c>
      <c r="F6">
        <v>8.5587</v>
      </c>
      <c r="G6">
        <v>46.237000000000002</v>
      </c>
      <c r="H6">
        <v>52.805999999999997</v>
      </c>
      <c r="I6">
        <v>88.03</v>
      </c>
      <c r="J6">
        <v>934.08</v>
      </c>
      <c r="K6">
        <v>-4.8899999999999999E-2</v>
      </c>
      <c r="L6">
        <v>6.3699000000000004E-4</v>
      </c>
      <c r="M6">
        <v>0.11099000000000001</v>
      </c>
      <c r="N6" t="s">
        <v>237</v>
      </c>
    </row>
    <row r="7" spans="1:14">
      <c r="A7">
        <v>151</v>
      </c>
      <c r="B7">
        <v>3.5</v>
      </c>
      <c r="C7">
        <v>1669.9</v>
      </c>
      <c r="D7">
        <v>5.9884999999999995E-4</v>
      </c>
      <c r="E7">
        <v>8.5389999999999997</v>
      </c>
      <c r="F7">
        <v>8.5609000000000002</v>
      </c>
      <c r="G7">
        <v>46.23</v>
      </c>
      <c r="H7">
        <v>52.802</v>
      </c>
      <c r="I7">
        <v>88.024000000000001</v>
      </c>
      <c r="J7">
        <v>934.44</v>
      </c>
      <c r="K7">
        <v>-4.8909000000000001E-2</v>
      </c>
      <c r="L7">
        <v>6.3730999999999998E-4</v>
      </c>
      <c r="M7">
        <v>0.11101</v>
      </c>
      <c r="N7" t="s">
        <v>237</v>
      </c>
    </row>
    <row r="8" spans="1:14">
      <c r="A8">
        <v>151</v>
      </c>
      <c r="B8">
        <v>4</v>
      </c>
      <c r="C8">
        <v>1670</v>
      </c>
      <c r="D8">
        <v>5.9882000000000002E-4</v>
      </c>
      <c r="E8">
        <v>8.5380000000000003</v>
      </c>
      <c r="F8">
        <v>8.5630000000000006</v>
      </c>
      <c r="G8">
        <v>46.223999999999997</v>
      </c>
      <c r="H8">
        <v>52.798000000000002</v>
      </c>
      <c r="I8">
        <v>88.018000000000001</v>
      </c>
      <c r="J8">
        <v>934.81</v>
      </c>
      <c r="K8">
        <v>-4.8918999999999997E-2</v>
      </c>
      <c r="L8">
        <v>6.3763000000000003E-4</v>
      </c>
      <c r="M8">
        <v>0.11103</v>
      </c>
      <c r="N8" t="s">
        <v>237</v>
      </c>
    </row>
    <row r="9" spans="1:14">
      <c r="A9">
        <v>151</v>
      </c>
      <c r="B9">
        <v>4.5</v>
      </c>
      <c r="C9">
        <v>1670</v>
      </c>
      <c r="D9">
        <v>5.9878999999999998E-4</v>
      </c>
      <c r="E9">
        <v>8.5370000000000008</v>
      </c>
      <c r="F9">
        <v>8.5652000000000008</v>
      </c>
      <c r="G9">
        <v>46.216999999999999</v>
      </c>
      <c r="H9">
        <v>52.793999999999997</v>
      </c>
      <c r="I9">
        <v>88.012</v>
      </c>
      <c r="J9">
        <v>935.17</v>
      </c>
      <c r="K9">
        <v>-4.8929E-2</v>
      </c>
      <c r="L9">
        <v>6.3794999999999998E-4</v>
      </c>
      <c r="M9">
        <v>0.11104</v>
      </c>
      <c r="N9" t="s">
        <v>237</v>
      </c>
    </row>
    <row r="10" spans="1:14">
      <c r="A10">
        <v>151</v>
      </c>
      <c r="B10">
        <v>5</v>
      </c>
      <c r="C10">
        <v>1670.1</v>
      </c>
      <c r="D10">
        <v>5.9875E-4</v>
      </c>
      <c r="E10">
        <v>8.5360999999999994</v>
      </c>
      <c r="F10">
        <v>8.5672999999999995</v>
      </c>
      <c r="G10">
        <v>46.210999999999999</v>
      </c>
      <c r="H10">
        <v>52.790999999999997</v>
      </c>
      <c r="I10">
        <v>88.006</v>
      </c>
      <c r="J10">
        <v>935.54</v>
      </c>
      <c r="K10">
        <v>-4.8939000000000003E-2</v>
      </c>
      <c r="L10">
        <v>6.3827000000000003E-4</v>
      </c>
      <c r="M10">
        <v>0.11106000000000001</v>
      </c>
      <c r="N10" t="s">
        <v>237</v>
      </c>
    </row>
    <row r="11" spans="1:14">
      <c r="A11">
        <v>151</v>
      </c>
      <c r="B11">
        <v>5.5</v>
      </c>
      <c r="C11">
        <v>1670.2</v>
      </c>
      <c r="D11">
        <v>5.9871999999999996E-4</v>
      </c>
      <c r="E11">
        <v>8.5350999999999999</v>
      </c>
      <c r="F11">
        <v>8.5694999999999997</v>
      </c>
      <c r="G11">
        <v>46.204999999999998</v>
      </c>
      <c r="H11">
        <v>52.786999999999999</v>
      </c>
      <c r="I11">
        <v>88</v>
      </c>
      <c r="J11">
        <v>935.9</v>
      </c>
      <c r="K11">
        <v>-4.8948999999999999E-2</v>
      </c>
      <c r="L11">
        <v>6.3858999999999997E-4</v>
      </c>
      <c r="M11">
        <v>0.11108</v>
      </c>
      <c r="N11" t="s">
        <v>237</v>
      </c>
    </row>
    <row r="12" spans="1:14">
      <c r="A12">
        <v>151</v>
      </c>
      <c r="B12">
        <v>6</v>
      </c>
      <c r="C12">
        <v>1670.3</v>
      </c>
      <c r="D12">
        <v>5.9867999999999998E-4</v>
      </c>
      <c r="E12">
        <v>8.5341000000000005</v>
      </c>
      <c r="F12">
        <v>8.5716000000000001</v>
      </c>
      <c r="G12">
        <v>46.198</v>
      </c>
      <c r="H12">
        <v>52.783000000000001</v>
      </c>
      <c r="I12">
        <v>87.994</v>
      </c>
      <c r="J12">
        <v>936.26</v>
      </c>
      <c r="K12">
        <v>-4.8958000000000002E-2</v>
      </c>
      <c r="L12">
        <v>6.3891000000000002E-4</v>
      </c>
      <c r="M12">
        <v>0.1111</v>
      </c>
      <c r="N12" t="s">
        <v>237</v>
      </c>
    </row>
    <row r="13" spans="1:14">
      <c r="A13">
        <v>151</v>
      </c>
      <c r="B13">
        <v>6.5</v>
      </c>
      <c r="C13">
        <v>1670.4</v>
      </c>
      <c r="D13">
        <v>5.9865000000000005E-4</v>
      </c>
      <c r="E13">
        <v>8.5332000000000008</v>
      </c>
      <c r="F13">
        <v>8.5738000000000003</v>
      </c>
      <c r="G13">
        <v>46.192</v>
      </c>
      <c r="H13">
        <v>52.779000000000003</v>
      </c>
      <c r="I13">
        <v>87.988</v>
      </c>
      <c r="J13">
        <v>936.62</v>
      </c>
      <c r="K13">
        <v>-4.8967999999999998E-2</v>
      </c>
      <c r="L13">
        <v>6.3922000000000002E-4</v>
      </c>
      <c r="M13">
        <v>0.11112</v>
      </c>
      <c r="N13" t="s">
        <v>237</v>
      </c>
    </row>
    <row r="14" spans="1:14">
      <c r="A14">
        <v>151</v>
      </c>
      <c r="B14">
        <v>7</v>
      </c>
      <c r="C14">
        <v>1670.5</v>
      </c>
      <c r="D14">
        <v>5.9862000000000001E-4</v>
      </c>
      <c r="E14">
        <v>8.5321999999999996</v>
      </c>
      <c r="F14">
        <v>8.5760000000000005</v>
      </c>
      <c r="G14">
        <v>46.185000000000002</v>
      </c>
      <c r="H14">
        <v>52.774999999999999</v>
      </c>
      <c r="I14">
        <v>87.981999999999999</v>
      </c>
      <c r="J14">
        <v>936.98</v>
      </c>
      <c r="K14">
        <v>-4.8978000000000001E-2</v>
      </c>
      <c r="L14">
        <v>6.3953999999999997E-4</v>
      </c>
      <c r="M14">
        <v>0.11114</v>
      </c>
      <c r="N14" t="s">
        <v>237</v>
      </c>
    </row>
    <row r="15" spans="1:14">
      <c r="A15">
        <v>151</v>
      </c>
      <c r="B15">
        <v>7.5</v>
      </c>
      <c r="C15">
        <v>1670.6</v>
      </c>
      <c r="D15">
        <v>5.9858000000000003E-4</v>
      </c>
      <c r="E15">
        <v>8.5312000000000001</v>
      </c>
      <c r="F15">
        <v>8.5780999999999992</v>
      </c>
      <c r="G15">
        <v>46.179000000000002</v>
      </c>
      <c r="H15">
        <v>52.771999999999998</v>
      </c>
      <c r="I15">
        <v>87.975999999999999</v>
      </c>
      <c r="J15">
        <v>937.34</v>
      </c>
      <c r="K15">
        <v>-4.8987999999999997E-2</v>
      </c>
      <c r="L15">
        <v>6.3986000000000002E-4</v>
      </c>
      <c r="M15">
        <v>0.11115999999999999</v>
      </c>
      <c r="N15" t="s">
        <v>237</v>
      </c>
    </row>
    <row r="16" spans="1:14">
      <c r="A16">
        <v>151</v>
      </c>
      <c r="B16">
        <v>8</v>
      </c>
      <c r="C16">
        <v>1670.7</v>
      </c>
      <c r="D16">
        <v>5.9854999999999999E-4</v>
      </c>
      <c r="E16">
        <v>8.5302000000000007</v>
      </c>
      <c r="F16">
        <v>8.5802999999999994</v>
      </c>
      <c r="G16">
        <v>46.171999999999997</v>
      </c>
      <c r="H16">
        <v>52.768000000000001</v>
      </c>
      <c r="I16">
        <v>87.97</v>
      </c>
      <c r="J16">
        <v>937.7</v>
      </c>
      <c r="K16">
        <v>-4.8996999999999999E-2</v>
      </c>
      <c r="L16">
        <v>6.4017999999999996E-4</v>
      </c>
      <c r="M16">
        <v>0.11117</v>
      </c>
      <c r="N16" t="s">
        <v>237</v>
      </c>
    </row>
    <row r="17" spans="1:14">
      <c r="A17">
        <v>151</v>
      </c>
      <c r="B17">
        <v>8.5</v>
      </c>
      <c r="C17">
        <v>1670.8</v>
      </c>
      <c r="D17">
        <v>5.9851000000000001E-4</v>
      </c>
      <c r="E17">
        <v>8.5292999999999992</v>
      </c>
      <c r="F17">
        <v>8.5823999999999998</v>
      </c>
      <c r="G17">
        <v>46.165999999999997</v>
      </c>
      <c r="H17">
        <v>52.764000000000003</v>
      </c>
      <c r="I17">
        <v>87.963999999999999</v>
      </c>
      <c r="J17">
        <v>938.06</v>
      </c>
      <c r="K17">
        <v>-4.9007000000000002E-2</v>
      </c>
      <c r="L17">
        <v>6.4050000000000001E-4</v>
      </c>
      <c r="M17">
        <v>0.11119</v>
      </c>
      <c r="N17" t="s">
        <v>237</v>
      </c>
    </row>
    <row r="18" spans="1:14">
      <c r="A18">
        <v>151</v>
      </c>
      <c r="B18">
        <v>9</v>
      </c>
      <c r="C18">
        <v>1670.9</v>
      </c>
      <c r="D18">
        <v>5.9847999999999998E-4</v>
      </c>
      <c r="E18">
        <v>8.5282999999999998</v>
      </c>
      <c r="F18">
        <v>8.5846</v>
      </c>
      <c r="G18">
        <v>46.16</v>
      </c>
      <c r="H18">
        <v>52.761000000000003</v>
      </c>
      <c r="I18">
        <v>87.957999999999998</v>
      </c>
      <c r="J18">
        <v>938.42</v>
      </c>
      <c r="K18">
        <v>-4.9016999999999998E-2</v>
      </c>
      <c r="L18">
        <v>6.4081999999999995E-4</v>
      </c>
      <c r="M18">
        <v>0.11121</v>
      </c>
      <c r="N18" t="s">
        <v>237</v>
      </c>
    </row>
    <row r="19" spans="1:14">
      <c r="A19">
        <v>151</v>
      </c>
      <c r="B19">
        <v>9.5</v>
      </c>
      <c r="C19">
        <v>1671</v>
      </c>
      <c r="D19">
        <v>5.9845000000000005E-4</v>
      </c>
      <c r="E19">
        <v>8.5273000000000003</v>
      </c>
      <c r="F19">
        <v>8.5867000000000004</v>
      </c>
      <c r="G19">
        <v>46.152999999999999</v>
      </c>
      <c r="H19">
        <v>52.756999999999998</v>
      </c>
      <c r="I19">
        <v>87.951999999999998</v>
      </c>
      <c r="J19">
        <v>938.78</v>
      </c>
      <c r="K19">
        <v>-4.9026E-2</v>
      </c>
      <c r="L19">
        <v>6.4114E-4</v>
      </c>
      <c r="M19">
        <v>0.11123</v>
      </c>
      <c r="N19" t="s">
        <v>237</v>
      </c>
    </row>
    <row r="20" spans="1:14">
      <c r="A20">
        <v>151</v>
      </c>
      <c r="B20">
        <v>10</v>
      </c>
      <c r="C20">
        <v>1671.1</v>
      </c>
      <c r="D20">
        <v>5.9840999999999996E-4</v>
      </c>
      <c r="E20">
        <v>8.5264000000000006</v>
      </c>
      <c r="F20">
        <v>8.5889000000000006</v>
      </c>
      <c r="G20">
        <v>46.146999999999998</v>
      </c>
      <c r="H20">
        <v>52.753</v>
      </c>
      <c r="I20">
        <v>87.945999999999998</v>
      </c>
      <c r="J20">
        <v>939.13</v>
      </c>
      <c r="K20">
        <v>-4.9036000000000003E-2</v>
      </c>
      <c r="L20">
        <v>6.4145999999999995E-4</v>
      </c>
      <c r="M20">
        <v>0.11125</v>
      </c>
      <c r="N20" t="s">
        <v>237</v>
      </c>
    </row>
    <row r="21" spans="1:14">
      <c r="A21">
        <v>181.2</v>
      </c>
      <c r="B21">
        <v>1</v>
      </c>
      <c r="C21">
        <v>1561.2</v>
      </c>
      <c r="D21">
        <v>6.4053999999999999E-4</v>
      </c>
      <c r="E21">
        <v>11.24</v>
      </c>
      <c r="F21">
        <v>11.246</v>
      </c>
      <c r="G21">
        <v>62.531999999999996</v>
      </c>
      <c r="H21">
        <v>54.131999999999998</v>
      </c>
      <c r="I21">
        <v>91.009</v>
      </c>
      <c r="J21">
        <v>757.1</v>
      </c>
      <c r="K21">
        <v>-4.1674999999999997E-2</v>
      </c>
      <c r="L21">
        <v>3.6684E-4</v>
      </c>
      <c r="M21">
        <v>9.5489000000000004E-2</v>
      </c>
      <c r="N21" t="s">
        <v>237</v>
      </c>
    </row>
    <row r="22" spans="1:14">
      <c r="A22">
        <v>181.2</v>
      </c>
      <c r="B22">
        <v>1.5</v>
      </c>
      <c r="C22">
        <v>1561.3</v>
      </c>
      <c r="D22">
        <v>6.4048000000000002E-4</v>
      </c>
      <c r="E22">
        <v>11.238</v>
      </c>
      <c r="F22">
        <v>11.247999999999999</v>
      </c>
      <c r="G22">
        <v>62.524000000000001</v>
      </c>
      <c r="H22">
        <v>54.127000000000002</v>
      </c>
      <c r="I22">
        <v>90.997</v>
      </c>
      <c r="J22">
        <v>757.55</v>
      </c>
      <c r="K22">
        <v>-4.1697999999999999E-2</v>
      </c>
      <c r="L22">
        <v>3.6705E-4</v>
      </c>
      <c r="M22">
        <v>9.5514000000000002E-2</v>
      </c>
      <c r="N22" t="s">
        <v>237</v>
      </c>
    </row>
    <row r="23" spans="1:14">
      <c r="A23">
        <v>181.2</v>
      </c>
      <c r="B23">
        <v>2</v>
      </c>
      <c r="C23">
        <v>1561.5</v>
      </c>
      <c r="D23">
        <v>6.4042000000000005E-4</v>
      </c>
      <c r="E23">
        <v>11.237</v>
      </c>
      <c r="F23">
        <v>11.25</v>
      </c>
      <c r="G23">
        <v>62.515999999999998</v>
      </c>
      <c r="H23">
        <v>54.121000000000002</v>
      </c>
      <c r="I23">
        <v>90.986000000000004</v>
      </c>
      <c r="J23">
        <v>758</v>
      </c>
      <c r="K23">
        <v>-4.1721000000000001E-2</v>
      </c>
      <c r="L23">
        <v>3.6726E-4</v>
      </c>
      <c r="M23">
        <v>9.5538999999999999E-2</v>
      </c>
      <c r="N23" t="s">
        <v>237</v>
      </c>
    </row>
    <row r="24" spans="1:14">
      <c r="A24">
        <v>181.2</v>
      </c>
      <c r="B24">
        <v>2.5</v>
      </c>
      <c r="C24">
        <v>1561.6</v>
      </c>
      <c r="D24">
        <v>6.4035999999999997E-4</v>
      </c>
      <c r="E24">
        <v>11.234999999999999</v>
      </c>
      <c r="F24">
        <v>11.252000000000001</v>
      </c>
      <c r="G24">
        <v>62.508000000000003</v>
      </c>
      <c r="H24">
        <v>54.116</v>
      </c>
      <c r="I24">
        <v>90.974000000000004</v>
      </c>
      <c r="J24">
        <v>758.44</v>
      </c>
      <c r="K24">
        <v>-4.1744000000000003E-2</v>
      </c>
      <c r="L24">
        <v>3.6747E-4</v>
      </c>
      <c r="M24">
        <v>9.5563999999999996E-2</v>
      </c>
      <c r="N24" t="s">
        <v>237</v>
      </c>
    </row>
    <row r="25" spans="1:14">
      <c r="A25">
        <v>181.2</v>
      </c>
      <c r="B25">
        <v>3</v>
      </c>
      <c r="C25">
        <v>1561.8</v>
      </c>
      <c r="D25">
        <v>6.4030000000000001E-4</v>
      </c>
      <c r="E25">
        <v>11.234</v>
      </c>
      <c r="F25">
        <v>11.254</v>
      </c>
      <c r="G25">
        <v>62.5</v>
      </c>
      <c r="H25">
        <v>54.11</v>
      </c>
      <c r="I25">
        <v>90.962999999999994</v>
      </c>
      <c r="J25">
        <v>758.89</v>
      </c>
      <c r="K25">
        <v>-4.1766999999999999E-2</v>
      </c>
      <c r="L25">
        <v>3.6768E-4</v>
      </c>
      <c r="M25">
        <v>9.5588999999999993E-2</v>
      </c>
      <c r="N25" t="s">
        <v>237</v>
      </c>
    </row>
    <row r="26" spans="1:14">
      <c r="A26">
        <v>181.2</v>
      </c>
      <c r="B26">
        <v>3.5</v>
      </c>
      <c r="C26">
        <v>1561.9</v>
      </c>
      <c r="D26">
        <v>6.4024000000000004E-4</v>
      </c>
      <c r="E26">
        <v>11.231999999999999</v>
      </c>
      <c r="F26">
        <v>11.256</v>
      </c>
      <c r="G26">
        <v>62.491999999999997</v>
      </c>
      <c r="H26">
        <v>54.104999999999997</v>
      </c>
      <c r="I26">
        <v>90.951999999999998</v>
      </c>
      <c r="J26">
        <v>759.33</v>
      </c>
      <c r="K26">
        <v>-4.1790000000000001E-2</v>
      </c>
      <c r="L26">
        <v>3.6789E-4</v>
      </c>
      <c r="M26">
        <v>9.5613000000000004E-2</v>
      </c>
      <c r="N26" t="s">
        <v>237</v>
      </c>
    </row>
    <row r="27" spans="1:14">
      <c r="A27">
        <v>181.2</v>
      </c>
      <c r="B27">
        <v>4</v>
      </c>
      <c r="C27">
        <v>1562.1</v>
      </c>
      <c r="D27">
        <v>6.4017999999999996E-4</v>
      </c>
      <c r="E27">
        <v>11.231</v>
      </c>
      <c r="F27">
        <v>11.257999999999999</v>
      </c>
      <c r="G27">
        <v>62.484000000000002</v>
      </c>
      <c r="H27">
        <v>54.1</v>
      </c>
      <c r="I27">
        <v>90.94</v>
      </c>
      <c r="J27">
        <v>759.78</v>
      </c>
      <c r="K27">
        <v>-4.1813000000000003E-2</v>
      </c>
      <c r="L27">
        <v>3.681E-4</v>
      </c>
      <c r="M27">
        <v>9.5638000000000001E-2</v>
      </c>
      <c r="N27" t="s">
        <v>237</v>
      </c>
    </row>
    <row r="28" spans="1:14">
      <c r="A28">
        <v>181.2</v>
      </c>
      <c r="B28">
        <v>4.5</v>
      </c>
      <c r="C28">
        <v>1562.2</v>
      </c>
      <c r="D28">
        <v>6.4011999999999999E-4</v>
      </c>
      <c r="E28">
        <v>11.23</v>
      </c>
      <c r="F28">
        <v>11.26</v>
      </c>
      <c r="G28">
        <v>62.476999999999997</v>
      </c>
      <c r="H28">
        <v>54.094000000000001</v>
      </c>
      <c r="I28">
        <v>90.929000000000002</v>
      </c>
      <c r="J28">
        <v>760.22</v>
      </c>
      <c r="K28">
        <v>-4.1834999999999997E-2</v>
      </c>
      <c r="L28">
        <v>3.6831E-4</v>
      </c>
      <c r="M28">
        <v>9.5662999999999998E-2</v>
      </c>
      <c r="N28" t="s">
        <v>237</v>
      </c>
    </row>
    <row r="29" spans="1:14">
      <c r="A29">
        <v>181.2</v>
      </c>
      <c r="B29">
        <v>5</v>
      </c>
      <c r="C29">
        <v>1562.4</v>
      </c>
      <c r="D29">
        <v>6.4006000000000002E-4</v>
      </c>
      <c r="E29">
        <v>11.228</v>
      </c>
      <c r="F29">
        <v>11.262</v>
      </c>
      <c r="G29">
        <v>62.469000000000001</v>
      </c>
      <c r="H29">
        <v>54.088999999999999</v>
      </c>
      <c r="I29">
        <v>90.918000000000006</v>
      </c>
      <c r="J29">
        <v>760.66</v>
      </c>
      <c r="K29">
        <v>-4.1857999999999999E-2</v>
      </c>
      <c r="L29">
        <v>3.6852E-4</v>
      </c>
      <c r="M29">
        <v>9.5687999999999995E-2</v>
      </c>
      <c r="N29" t="s">
        <v>237</v>
      </c>
    </row>
    <row r="30" spans="1:14">
      <c r="A30">
        <v>181.2</v>
      </c>
      <c r="B30">
        <v>5.5</v>
      </c>
      <c r="C30">
        <v>1562.5</v>
      </c>
      <c r="D30">
        <v>6.4000000000000005E-4</v>
      </c>
      <c r="E30">
        <v>11.227</v>
      </c>
      <c r="F30">
        <v>11.263</v>
      </c>
      <c r="G30">
        <v>62.460999999999999</v>
      </c>
      <c r="H30">
        <v>54.084000000000003</v>
      </c>
      <c r="I30">
        <v>90.906999999999996</v>
      </c>
      <c r="J30">
        <v>761.1</v>
      </c>
      <c r="K30">
        <v>-4.1881000000000002E-2</v>
      </c>
      <c r="L30">
        <v>3.6872000000000001E-4</v>
      </c>
      <c r="M30">
        <v>9.5713000000000006E-2</v>
      </c>
      <c r="N30" t="s">
        <v>237</v>
      </c>
    </row>
    <row r="31" spans="1:14">
      <c r="A31">
        <v>181.2</v>
      </c>
      <c r="B31">
        <v>6</v>
      </c>
      <c r="C31">
        <v>1562.6</v>
      </c>
      <c r="D31">
        <v>6.3993999999999998E-4</v>
      </c>
      <c r="E31">
        <v>11.225</v>
      </c>
      <c r="F31">
        <v>11.265000000000001</v>
      </c>
      <c r="G31">
        <v>62.453000000000003</v>
      </c>
      <c r="H31">
        <v>54.079000000000001</v>
      </c>
      <c r="I31">
        <v>90.894999999999996</v>
      </c>
      <c r="J31">
        <v>761.54</v>
      </c>
      <c r="K31">
        <v>-4.1903000000000003E-2</v>
      </c>
      <c r="L31">
        <v>3.6893000000000001E-4</v>
      </c>
      <c r="M31">
        <v>9.5737000000000003E-2</v>
      </c>
      <c r="N31" t="s">
        <v>237</v>
      </c>
    </row>
    <row r="32" spans="1:14">
      <c r="A32">
        <v>181.2</v>
      </c>
      <c r="B32">
        <v>6.5</v>
      </c>
      <c r="C32">
        <v>1562.8</v>
      </c>
      <c r="D32">
        <v>6.3988000000000001E-4</v>
      </c>
      <c r="E32">
        <v>11.224</v>
      </c>
      <c r="F32">
        <v>11.266999999999999</v>
      </c>
      <c r="G32">
        <v>62.445</v>
      </c>
      <c r="H32">
        <v>54.073999999999998</v>
      </c>
      <c r="I32">
        <v>90.884</v>
      </c>
      <c r="J32">
        <v>761.98</v>
      </c>
      <c r="K32">
        <v>-4.1925999999999998E-2</v>
      </c>
      <c r="L32">
        <v>3.6914000000000001E-4</v>
      </c>
      <c r="M32">
        <v>9.5762E-2</v>
      </c>
      <c r="N32" t="s">
        <v>237</v>
      </c>
    </row>
    <row r="33" spans="1:14">
      <c r="A33">
        <v>181.2</v>
      </c>
      <c r="B33">
        <v>7</v>
      </c>
      <c r="C33">
        <v>1562.9</v>
      </c>
      <c r="D33">
        <v>6.3982000000000004E-4</v>
      </c>
      <c r="E33">
        <v>11.222</v>
      </c>
      <c r="F33">
        <v>11.269</v>
      </c>
      <c r="G33">
        <v>62.436999999999998</v>
      </c>
      <c r="H33">
        <v>54.069000000000003</v>
      </c>
      <c r="I33">
        <v>90.873000000000005</v>
      </c>
      <c r="J33">
        <v>762.42</v>
      </c>
      <c r="K33">
        <v>-4.1947999999999999E-2</v>
      </c>
      <c r="L33">
        <v>3.6935000000000001E-4</v>
      </c>
      <c r="M33">
        <v>9.5786999999999997E-2</v>
      </c>
      <c r="N33" t="s">
        <v>237</v>
      </c>
    </row>
    <row r="34" spans="1:14">
      <c r="A34">
        <v>181.2</v>
      </c>
      <c r="B34">
        <v>7.5</v>
      </c>
      <c r="C34">
        <v>1563.1</v>
      </c>
      <c r="D34">
        <v>6.3975999999999996E-4</v>
      </c>
      <c r="E34">
        <v>11.221</v>
      </c>
      <c r="F34">
        <v>11.271000000000001</v>
      </c>
      <c r="G34">
        <v>62.429000000000002</v>
      </c>
      <c r="H34">
        <v>54.063000000000002</v>
      </c>
      <c r="I34">
        <v>90.861999999999995</v>
      </c>
      <c r="J34">
        <v>762.85</v>
      </c>
      <c r="K34">
        <v>-4.1971000000000001E-2</v>
      </c>
      <c r="L34">
        <v>3.6956000000000001E-4</v>
      </c>
      <c r="M34">
        <v>9.5811999999999994E-2</v>
      </c>
      <c r="N34" t="s">
        <v>237</v>
      </c>
    </row>
    <row r="35" spans="1:14">
      <c r="A35">
        <v>181.2</v>
      </c>
      <c r="B35">
        <v>8</v>
      </c>
      <c r="C35">
        <v>1563.2</v>
      </c>
      <c r="D35">
        <v>6.3969999999999999E-4</v>
      </c>
      <c r="E35">
        <v>11.22</v>
      </c>
      <c r="F35">
        <v>11.273</v>
      </c>
      <c r="G35">
        <v>62.420999999999999</v>
      </c>
      <c r="H35">
        <v>54.058</v>
      </c>
      <c r="I35">
        <v>90.850999999999999</v>
      </c>
      <c r="J35">
        <v>763.29</v>
      </c>
      <c r="K35">
        <v>-4.1993000000000003E-2</v>
      </c>
      <c r="L35">
        <v>3.6977000000000001E-4</v>
      </c>
      <c r="M35">
        <v>9.5836000000000005E-2</v>
      </c>
      <c r="N35" t="s">
        <v>237</v>
      </c>
    </row>
    <row r="36" spans="1:14">
      <c r="A36">
        <v>181.2</v>
      </c>
      <c r="B36">
        <v>8.5</v>
      </c>
      <c r="C36">
        <v>1563.4</v>
      </c>
      <c r="D36">
        <v>6.3964000000000002E-4</v>
      </c>
      <c r="E36">
        <v>11.218</v>
      </c>
      <c r="F36">
        <v>11.275</v>
      </c>
      <c r="G36">
        <v>62.412999999999997</v>
      </c>
      <c r="H36">
        <v>54.052999999999997</v>
      </c>
      <c r="I36">
        <v>90.84</v>
      </c>
      <c r="J36">
        <v>763.73</v>
      </c>
      <c r="K36">
        <v>-4.2014999999999997E-2</v>
      </c>
      <c r="L36">
        <v>3.6998000000000001E-4</v>
      </c>
      <c r="M36">
        <v>9.5861000000000002E-2</v>
      </c>
      <c r="N36" t="s">
        <v>237</v>
      </c>
    </row>
    <row r="37" spans="1:14">
      <c r="A37">
        <v>181.2</v>
      </c>
      <c r="B37">
        <v>9</v>
      </c>
      <c r="C37">
        <v>1563.5</v>
      </c>
      <c r="D37">
        <v>6.3958999999999999E-4</v>
      </c>
      <c r="E37">
        <v>11.217000000000001</v>
      </c>
      <c r="F37">
        <v>11.276999999999999</v>
      </c>
      <c r="G37">
        <v>62.405000000000001</v>
      </c>
      <c r="H37">
        <v>54.048000000000002</v>
      </c>
      <c r="I37">
        <v>90.828999999999994</v>
      </c>
      <c r="J37">
        <v>764.16</v>
      </c>
      <c r="K37">
        <v>-4.2037999999999999E-2</v>
      </c>
      <c r="L37">
        <v>3.7019E-4</v>
      </c>
      <c r="M37">
        <v>9.5885999999999999E-2</v>
      </c>
      <c r="N37" t="s">
        <v>237</v>
      </c>
    </row>
    <row r="38" spans="1:14">
      <c r="A38">
        <v>181.2</v>
      </c>
      <c r="B38">
        <v>9.5</v>
      </c>
      <c r="C38">
        <v>1563.7</v>
      </c>
      <c r="D38">
        <v>6.3953000000000002E-4</v>
      </c>
      <c r="E38">
        <v>11.215</v>
      </c>
      <c r="F38">
        <v>11.279</v>
      </c>
      <c r="G38">
        <v>62.396999999999998</v>
      </c>
      <c r="H38">
        <v>54.043999999999997</v>
      </c>
      <c r="I38">
        <v>90.817999999999998</v>
      </c>
      <c r="J38">
        <v>764.59</v>
      </c>
      <c r="K38">
        <v>-4.206E-2</v>
      </c>
      <c r="L38">
        <v>3.704E-4</v>
      </c>
      <c r="M38">
        <v>9.5909999999999995E-2</v>
      </c>
      <c r="N38" t="s">
        <v>237</v>
      </c>
    </row>
    <row r="39" spans="1:14">
      <c r="A39">
        <v>181.2</v>
      </c>
      <c r="B39">
        <v>10</v>
      </c>
      <c r="C39">
        <v>1563.8</v>
      </c>
      <c r="D39">
        <v>6.3946999999999995E-4</v>
      </c>
      <c r="E39">
        <v>11.214</v>
      </c>
      <c r="F39">
        <v>11.281000000000001</v>
      </c>
      <c r="G39">
        <v>62.389000000000003</v>
      </c>
      <c r="H39">
        <v>54.039000000000001</v>
      </c>
      <c r="I39">
        <v>90.807000000000002</v>
      </c>
      <c r="J39">
        <v>765.03</v>
      </c>
      <c r="K39">
        <v>-4.2082000000000001E-2</v>
      </c>
      <c r="L39">
        <v>3.7061E-4</v>
      </c>
      <c r="M39">
        <v>9.5935000000000006E-2</v>
      </c>
      <c r="N39" t="s">
        <v>237</v>
      </c>
    </row>
    <row r="40" spans="1:14">
      <c r="A40">
        <v>211.4</v>
      </c>
      <c r="B40">
        <v>1</v>
      </c>
      <c r="C40">
        <v>6.1166999999999998</v>
      </c>
      <c r="D40">
        <v>0.16349</v>
      </c>
      <c r="E40">
        <v>27.225999999999999</v>
      </c>
      <c r="F40">
        <v>28.933</v>
      </c>
      <c r="G40">
        <v>154.77000000000001</v>
      </c>
      <c r="H40">
        <v>47.94</v>
      </c>
      <c r="I40">
        <v>57.552999999999997</v>
      </c>
      <c r="J40">
        <v>138.03</v>
      </c>
      <c r="K40">
        <v>3.1804999999999999</v>
      </c>
      <c r="L40">
        <v>1.0217999999999999E-5</v>
      </c>
      <c r="M40">
        <v>7.1136999999999997E-3</v>
      </c>
      <c r="N40" t="s">
        <v>238</v>
      </c>
    </row>
    <row r="41" spans="1:14">
      <c r="A41">
        <v>211.4</v>
      </c>
      <c r="B41">
        <v>1.5</v>
      </c>
      <c r="C41">
        <v>9.3177000000000003</v>
      </c>
      <c r="D41">
        <v>0.10732</v>
      </c>
      <c r="E41">
        <v>27.158999999999999</v>
      </c>
      <c r="F41">
        <v>28.84</v>
      </c>
      <c r="G41">
        <v>151.08000000000001</v>
      </c>
      <c r="H41">
        <v>48.658000000000001</v>
      </c>
      <c r="I41">
        <v>59.036999999999999</v>
      </c>
      <c r="J41">
        <v>136.55000000000001</v>
      </c>
      <c r="K41">
        <v>3.2099000000000002</v>
      </c>
      <c r="L41">
        <v>1.0199E-5</v>
      </c>
      <c r="M41">
        <v>7.1240000000000001E-3</v>
      </c>
      <c r="N41" t="s">
        <v>238</v>
      </c>
    </row>
    <row r="42" spans="1:14">
      <c r="A42">
        <v>211.4</v>
      </c>
      <c r="B42">
        <v>2</v>
      </c>
      <c r="C42">
        <v>12.627000000000001</v>
      </c>
      <c r="D42">
        <v>7.9196000000000003E-2</v>
      </c>
      <c r="E42">
        <v>27.088999999999999</v>
      </c>
      <c r="F42">
        <v>28.744</v>
      </c>
      <c r="G42">
        <v>148.35</v>
      </c>
      <c r="H42">
        <v>49.406999999999996</v>
      </c>
      <c r="I42">
        <v>60.646999999999998</v>
      </c>
      <c r="J42">
        <v>135.01</v>
      </c>
      <c r="K42">
        <v>3.2422</v>
      </c>
      <c r="L42">
        <v>1.0183000000000001E-5</v>
      </c>
      <c r="M42">
        <v>7.1450999999999997E-3</v>
      </c>
      <c r="N42" t="s">
        <v>238</v>
      </c>
    </row>
    <row r="43" spans="1:14">
      <c r="A43">
        <v>211.4</v>
      </c>
      <c r="B43">
        <v>2.5</v>
      </c>
      <c r="C43">
        <v>16.056000000000001</v>
      </c>
      <c r="D43">
        <v>6.2281999999999997E-2</v>
      </c>
      <c r="E43">
        <v>27.016999999999999</v>
      </c>
      <c r="F43">
        <v>28.643999999999998</v>
      </c>
      <c r="G43">
        <v>146.15</v>
      </c>
      <c r="H43">
        <v>50.188000000000002</v>
      </c>
      <c r="I43">
        <v>62.405000000000001</v>
      </c>
      <c r="J43">
        <v>133.4</v>
      </c>
      <c r="K43">
        <v>3.2778</v>
      </c>
      <c r="L43">
        <v>1.0171E-5</v>
      </c>
      <c r="M43">
        <v>7.1780000000000004E-3</v>
      </c>
      <c r="N43" t="s">
        <v>238</v>
      </c>
    </row>
    <row r="44" spans="1:14">
      <c r="A44">
        <v>211.4</v>
      </c>
      <c r="B44">
        <v>2.6086</v>
      </c>
      <c r="C44">
        <v>16.818000000000001</v>
      </c>
      <c r="D44">
        <v>5.9458999999999998E-2</v>
      </c>
      <c r="E44">
        <v>27.001000000000001</v>
      </c>
      <c r="F44">
        <v>28.620999999999999</v>
      </c>
      <c r="G44">
        <v>145.71</v>
      </c>
      <c r="H44">
        <v>50.362000000000002</v>
      </c>
      <c r="I44">
        <v>62.81</v>
      </c>
      <c r="J44">
        <v>133.04</v>
      </c>
      <c r="K44">
        <v>3.286</v>
      </c>
      <c r="L44">
        <v>1.0169E-5</v>
      </c>
      <c r="M44">
        <v>7.1869000000000004E-3</v>
      </c>
      <c r="N44" t="s">
        <v>238</v>
      </c>
    </row>
    <row r="45" spans="1:14">
      <c r="A45">
        <v>211.4</v>
      </c>
      <c r="B45">
        <v>2.6086</v>
      </c>
      <c r="C45">
        <v>1442.6</v>
      </c>
      <c r="D45">
        <v>6.9317000000000001E-4</v>
      </c>
      <c r="E45">
        <v>14.065</v>
      </c>
      <c r="F45">
        <v>14.084</v>
      </c>
      <c r="G45">
        <v>76.947000000000003</v>
      </c>
      <c r="H45">
        <v>57.76</v>
      </c>
      <c r="I45">
        <v>97.143000000000001</v>
      </c>
      <c r="J45">
        <v>593.07000000000005</v>
      </c>
      <c r="K45">
        <v>-2.8521999999999999E-2</v>
      </c>
      <c r="L45">
        <v>2.3299E-4</v>
      </c>
      <c r="M45">
        <v>7.9782000000000006E-2</v>
      </c>
      <c r="N45" t="s">
        <v>237</v>
      </c>
    </row>
    <row r="46" spans="1:14">
      <c r="A46">
        <v>211.4</v>
      </c>
      <c r="B46">
        <v>3</v>
      </c>
      <c r="C46">
        <v>1442.8</v>
      </c>
      <c r="D46">
        <v>6.9308E-4</v>
      </c>
      <c r="E46">
        <v>14.063000000000001</v>
      </c>
      <c r="F46">
        <v>14.085000000000001</v>
      </c>
      <c r="G46">
        <v>76.938000000000002</v>
      </c>
      <c r="H46">
        <v>57.752000000000002</v>
      </c>
      <c r="I46">
        <v>97.123999999999995</v>
      </c>
      <c r="J46">
        <v>593.51</v>
      </c>
      <c r="K46">
        <v>-2.8566999999999999E-2</v>
      </c>
      <c r="L46">
        <v>2.3313000000000001E-4</v>
      </c>
      <c r="M46">
        <v>7.9808000000000004E-2</v>
      </c>
      <c r="N46" t="s">
        <v>237</v>
      </c>
    </row>
    <row r="47" spans="1:14">
      <c r="A47">
        <v>211.4</v>
      </c>
      <c r="B47">
        <v>3.5</v>
      </c>
      <c r="C47">
        <v>1443.1</v>
      </c>
      <c r="D47">
        <v>6.9297E-4</v>
      </c>
      <c r="E47">
        <v>14.061</v>
      </c>
      <c r="F47">
        <v>14.086</v>
      </c>
      <c r="G47">
        <v>76.927999999999997</v>
      </c>
      <c r="H47">
        <v>57.741999999999997</v>
      </c>
      <c r="I47">
        <v>97.099000000000004</v>
      </c>
      <c r="J47">
        <v>594.08000000000004</v>
      </c>
      <c r="K47">
        <v>-2.8625000000000001E-2</v>
      </c>
      <c r="L47">
        <v>2.3330000000000001E-4</v>
      </c>
      <c r="M47">
        <v>7.9841999999999996E-2</v>
      </c>
      <c r="N47" t="s">
        <v>237</v>
      </c>
    </row>
    <row r="48" spans="1:14">
      <c r="A48">
        <v>211.4</v>
      </c>
      <c r="B48">
        <v>4</v>
      </c>
      <c r="C48">
        <v>1443.3</v>
      </c>
      <c r="D48">
        <v>6.9284999999999995E-4</v>
      </c>
      <c r="E48">
        <v>14.058999999999999</v>
      </c>
      <c r="F48">
        <v>14.087999999999999</v>
      </c>
      <c r="G48">
        <v>76.917000000000002</v>
      </c>
      <c r="H48">
        <v>57.731999999999999</v>
      </c>
      <c r="I48">
        <v>97.073999999999998</v>
      </c>
      <c r="J48">
        <v>594.65</v>
      </c>
      <c r="K48">
        <v>-2.8681999999999999E-2</v>
      </c>
      <c r="L48">
        <v>2.3347999999999999E-4</v>
      </c>
      <c r="M48">
        <v>7.9875000000000002E-2</v>
      </c>
      <c r="N48" t="s">
        <v>237</v>
      </c>
    </row>
    <row r="49" spans="1:14">
      <c r="A49">
        <v>211.4</v>
      </c>
      <c r="B49">
        <v>4.5</v>
      </c>
      <c r="C49">
        <v>1443.5</v>
      </c>
      <c r="D49">
        <v>6.9273999999999996E-4</v>
      </c>
      <c r="E49">
        <v>14.057</v>
      </c>
      <c r="F49">
        <v>14.089</v>
      </c>
      <c r="G49">
        <v>76.906999999999996</v>
      </c>
      <c r="H49">
        <v>57.722000000000001</v>
      </c>
      <c r="I49">
        <v>97.049000000000007</v>
      </c>
      <c r="J49">
        <v>595.21</v>
      </c>
      <c r="K49">
        <v>-2.8739000000000001E-2</v>
      </c>
      <c r="L49">
        <v>2.3366000000000001E-4</v>
      </c>
      <c r="M49">
        <v>7.9908000000000007E-2</v>
      </c>
      <c r="N49" t="s">
        <v>237</v>
      </c>
    </row>
    <row r="50" spans="1:14">
      <c r="A50">
        <v>211.4</v>
      </c>
      <c r="B50">
        <v>5</v>
      </c>
      <c r="C50">
        <v>1443.8</v>
      </c>
      <c r="D50">
        <v>6.9262999999999996E-4</v>
      </c>
      <c r="E50">
        <v>14.054</v>
      </c>
      <c r="F50">
        <v>14.09</v>
      </c>
      <c r="G50">
        <v>76.896000000000001</v>
      </c>
      <c r="H50">
        <v>57.712000000000003</v>
      </c>
      <c r="I50">
        <v>97.024000000000001</v>
      </c>
      <c r="J50">
        <v>595.78</v>
      </c>
      <c r="K50">
        <v>-2.8795000000000001E-2</v>
      </c>
      <c r="L50">
        <v>2.3383E-4</v>
      </c>
      <c r="M50">
        <v>7.9940999999999998E-2</v>
      </c>
      <c r="N50" t="s">
        <v>237</v>
      </c>
    </row>
    <row r="51" spans="1:14">
      <c r="A51">
        <v>211.4</v>
      </c>
      <c r="B51">
        <v>5.5</v>
      </c>
      <c r="C51">
        <v>1444</v>
      </c>
      <c r="D51">
        <v>6.9251000000000002E-4</v>
      </c>
      <c r="E51">
        <v>14.052</v>
      </c>
      <c r="F51">
        <v>14.092000000000001</v>
      </c>
      <c r="G51">
        <v>76.885999999999996</v>
      </c>
      <c r="H51">
        <v>57.701999999999998</v>
      </c>
      <c r="I51">
        <v>96.998999999999995</v>
      </c>
      <c r="J51">
        <v>596.34</v>
      </c>
      <c r="K51">
        <v>-2.8851999999999999E-2</v>
      </c>
      <c r="L51">
        <v>2.3400999999999999E-4</v>
      </c>
      <c r="M51">
        <v>7.9974000000000003E-2</v>
      </c>
      <c r="N51" t="s">
        <v>237</v>
      </c>
    </row>
    <row r="52" spans="1:14">
      <c r="A52">
        <v>211.4</v>
      </c>
      <c r="B52">
        <v>6</v>
      </c>
      <c r="C52">
        <v>1444.3</v>
      </c>
      <c r="D52">
        <v>6.9240000000000002E-4</v>
      </c>
      <c r="E52">
        <v>14.05</v>
      </c>
      <c r="F52">
        <v>14.093</v>
      </c>
      <c r="G52">
        <v>76.875</v>
      </c>
      <c r="H52">
        <v>57.692999999999998</v>
      </c>
      <c r="I52">
        <v>96.974999999999994</v>
      </c>
      <c r="J52">
        <v>596.9</v>
      </c>
      <c r="K52">
        <v>-2.8908E-2</v>
      </c>
      <c r="L52">
        <v>2.3418000000000001E-4</v>
      </c>
      <c r="M52">
        <v>8.0006999999999995E-2</v>
      </c>
      <c r="N52" t="s">
        <v>237</v>
      </c>
    </row>
    <row r="53" spans="1:14">
      <c r="A53">
        <v>211.4</v>
      </c>
      <c r="B53">
        <v>6.5</v>
      </c>
      <c r="C53">
        <v>1444.5</v>
      </c>
      <c r="D53">
        <v>6.9229000000000003E-4</v>
      </c>
      <c r="E53">
        <v>14.048</v>
      </c>
      <c r="F53">
        <v>14.095000000000001</v>
      </c>
      <c r="G53">
        <v>76.864999999999995</v>
      </c>
      <c r="H53">
        <v>57.683</v>
      </c>
      <c r="I53">
        <v>96.95</v>
      </c>
      <c r="J53">
        <v>597.46</v>
      </c>
      <c r="K53">
        <v>-2.8964E-2</v>
      </c>
      <c r="L53">
        <v>2.3436E-4</v>
      </c>
      <c r="M53">
        <v>8.004E-2</v>
      </c>
      <c r="N53" t="s">
        <v>237</v>
      </c>
    </row>
    <row r="54" spans="1:14">
      <c r="A54">
        <v>211.4</v>
      </c>
      <c r="B54">
        <v>7</v>
      </c>
      <c r="C54">
        <v>1444.7</v>
      </c>
      <c r="D54">
        <v>6.9216999999999998E-4</v>
      </c>
      <c r="E54">
        <v>14.045</v>
      </c>
      <c r="F54">
        <v>14.096</v>
      </c>
      <c r="G54">
        <v>76.853999999999999</v>
      </c>
      <c r="H54">
        <v>57.673999999999999</v>
      </c>
      <c r="I54">
        <v>96.926000000000002</v>
      </c>
      <c r="J54">
        <v>598.02</v>
      </c>
      <c r="K54">
        <v>-2.9019E-2</v>
      </c>
      <c r="L54">
        <v>2.3452999999999999E-4</v>
      </c>
      <c r="M54">
        <v>8.0073000000000005E-2</v>
      </c>
      <c r="N54" t="s">
        <v>237</v>
      </c>
    </row>
    <row r="55" spans="1:14">
      <c r="A55">
        <v>211.4</v>
      </c>
      <c r="B55">
        <v>7.5</v>
      </c>
      <c r="C55">
        <v>1445</v>
      </c>
      <c r="D55">
        <v>6.9205999999999998E-4</v>
      </c>
      <c r="E55">
        <v>14.042999999999999</v>
      </c>
      <c r="F55">
        <v>14.097</v>
      </c>
      <c r="G55">
        <v>76.843999999999994</v>
      </c>
      <c r="H55">
        <v>57.664000000000001</v>
      </c>
      <c r="I55">
        <v>96.902000000000001</v>
      </c>
      <c r="J55">
        <v>598.58000000000004</v>
      </c>
      <c r="K55">
        <v>-2.9075E-2</v>
      </c>
      <c r="L55">
        <v>2.3471000000000001E-4</v>
      </c>
      <c r="M55">
        <v>8.0105999999999997E-2</v>
      </c>
      <c r="N55" t="s">
        <v>237</v>
      </c>
    </row>
    <row r="56" spans="1:14">
      <c r="A56">
        <v>211.4</v>
      </c>
      <c r="B56">
        <v>8</v>
      </c>
      <c r="C56">
        <v>1445.2</v>
      </c>
      <c r="D56">
        <v>6.9194999999999999E-4</v>
      </c>
      <c r="E56">
        <v>14.041</v>
      </c>
      <c r="F56">
        <v>14.099</v>
      </c>
      <c r="G56">
        <v>76.832999999999998</v>
      </c>
      <c r="H56">
        <v>57.655000000000001</v>
      </c>
      <c r="I56">
        <v>96.878</v>
      </c>
      <c r="J56">
        <v>599.13</v>
      </c>
      <c r="K56">
        <v>-2.913E-2</v>
      </c>
      <c r="L56">
        <v>2.3488E-4</v>
      </c>
      <c r="M56">
        <v>8.0139000000000002E-2</v>
      </c>
      <c r="N56" t="s">
        <v>237</v>
      </c>
    </row>
    <row r="57" spans="1:14">
      <c r="A57">
        <v>211.4</v>
      </c>
      <c r="B57">
        <v>8.5</v>
      </c>
      <c r="C57">
        <v>1445.4</v>
      </c>
      <c r="D57">
        <v>6.9183999999999999E-4</v>
      </c>
      <c r="E57">
        <v>14.039</v>
      </c>
      <c r="F57">
        <v>14.1</v>
      </c>
      <c r="G57">
        <v>76.822999999999993</v>
      </c>
      <c r="H57">
        <v>57.645000000000003</v>
      </c>
      <c r="I57">
        <v>96.853999999999999</v>
      </c>
      <c r="J57">
        <v>599.69000000000005</v>
      </c>
      <c r="K57">
        <v>-2.9184999999999999E-2</v>
      </c>
      <c r="L57">
        <v>2.3505999999999999E-4</v>
      </c>
      <c r="M57">
        <v>8.0171999999999993E-2</v>
      </c>
      <c r="N57" t="s">
        <v>237</v>
      </c>
    </row>
    <row r="58" spans="1:14">
      <c r="A58">
        <v>211.4</v>
      </c>
      <c r="B58">
        <v>9</v>
      </c>
      <c r="C58">
        <v>1445.7</v>
      </c>
      <c r="D58">
        <v>6.9172999999999999E-4</v>
      </c>
      <c r="E58">
        <v>14.037000000000001</v>
      </c>
      <c r="F58">
        <v>14.102</v>
      </c>
      <c r="G58">
        <v>76.813000000000002</v>
      </c>
      <c r="H58">
        <v>57.636000000000003</v>
      </c>
      <c r="I58">
        <v>96.83</v>
      </c>
      <c r="J58">
        <v>600.24</v>
      </c>
      <c r="K58">
        <v>-2.9239999999999999E-2</v>
      </c>
      <c r="L58">
        <v>2.3523000000000001E-4</v>
      </c>
      <c r="M58">
        <v>8.0203999999999998E-2</v>
      </c>
      <c r="N58" t="s">
        <v>237</v>
      </c>
    </row>
    <row r="59" spans="1:14">
      <c r="A59">
        <v>211.4</v>
      </c>
      <c r="B59">
        <v>9.5</v>
      </c>
      <c r="C59">
        <v>1445.9</v>
      </c>
      <c r="D59">
        <v>6.9160999999999995E-4</v>
      </c>
      <c r="E59">
        <v>14.035</v>
      </c>
      <c r="F59">
        <v>14.103</v>
      </c>
      <c r="G59">
        <v>76.802000000000007</v>
      </c>
      <c r="H59">
        <v>57.627000000000002</v>
      </c>
      <c r="I59">
        <v>96.805999999999997</v>
      </c>
      <c r="J59">
        <v>600.79</v>
      </c>
      <c r="K59">
        <v>-2.9295000000000002E-2</v>
      </c>
      <c r="L59">
        <v>2.3541E-4</v>
      </c>
      <c r="M59">
        <v>8.0237000000000003E-2</v>
      </c>
      <c r="N59" t="s">
        <v>237</v>
      </c>
    </row>
    <row r="60" spans="1:14">
      <c r="A60">
        <v>211.4</v>
      </c>
      <c r="B60">
        <v>10</v>
      </c>
      <c r="C60">
        <v>1446.1</v>
      </c>
      <c r="D60">
        <v>6.9149999999999995E-4</v>
      </c>
      <c r="E60">
        <v>14.032</v>
      </c>
      <c r="F60">
        <v>14.105</v>
      </c>
      <c r="G60">
        <v>76.792000000000002</v>
      </c>
      <c r="H60">
        <v>57.618000000000002</v>
      </c>
      <c r="I60">
        <v>96.781999999999996</v>
      </c>
      <c r="J60">
        <v>601.34</v>
      </c>
      <c r="K60">
        <v>-2.9349E-2</v>
      </c>
      <c r="L60">
        <v>2.3557999999999999E-4</v>
      </c>
      <c r="M60">
        <v>8.0269999999999994E-2</v>
      </c>
      <c r="N60" t="s">
        <v>237</v>
      </c>
    </row>
    <row r="61" spans="1:14">
      <c r="A61">
        <v>241.6</v>
      </c>
      <c r="B61">
        <v>1</v>
      </c>
      <c r="C61">
        <v>5.2939999999999996</v>
      </c>
      <c r="D61">
        <v>0.18889</v>
      </c>
      <c r="E61">
        <v>28.744</v>
      </c>
      <c r="F61">
        <v>30.716999999999999</v>
      </c>
      <c r="G61">
        <v>162.66</v>
      </c>
      <c r="H61">
        <v>51.662999999999997</v>
      </c>
      <c r="I61">
        <v>60.698</v>
      </c>
      <c r="J61">
        <v>147.62</v>
      </c>
      <c r="K61">
        <v>1.9950000000000001</v>
      </c>
      <c r="L61">
        <v>1.1714E-5</v>
      </c>
      <c r="M61">
        <v>8.8377999999999998E-3</v>
      </c>
      <c r="N61" t="s">
        <v>238</v>
      </c>
    </row>
    <row r="62" spans="1:14">
      <c r="A62">
        <v>241.6</v>
      </c>
      <c r="B62">
        <v>1.5</v>
      </c>
      <c r="C62">
        <v>8.0152999999999999</v>
      </c>
      <c r="D62">
        <v>0.12476</v>
      </c>
      <c r="E62">
        <v>28.701000000000001</v>
      </c>
      <c r="F62">
        <v>30.655999999999999</v>
      </c>
      <c r="G62">
        <v>159.1</v>
      </c>
      <c r="H62">
        <v>52.009</v>
      </c>
      <c r="I62">
        <v>61.44</v>
      </c>
      <c r="J62">
        <v>146.62</v>
      </c>
      <c r="K62">
        <v>2.0110999999999999</v>
      </c>
      <c r="L62">
        <v>1.1708999999999999E-5</v>
      </c>
      <c r="M62">
        <v>8.8532999999999997E-3</v>
      </c>
      <c r="N62" t="s">
        <v>238</v>
      </c>
    </row>
    <row r="63" spans="1:14">
      <c r="A63">
        <v>241.6</v>
      </c>
      <c r="B63">
        <v>2</v>
      </c>
      <c r="C63">
        <v>10.79</v>
      </c>
      <c r="D63">
        <v>9.2678999999999997E-2</v>
      </c>
      <c r="E63">
        <v>28.657</v>
      </c>
      <c r="F63">
        <v>30.594000000000001</v>
      </c>
      <c r="G63">
        <v>156.53</v>
      </c>
      <c r="H63">
        <v>52.362000000000002</v>
      </c>
      <c r="I63">
        <v>62.218000000000004</v>
      </c>
      <c r="J63">
        <v>145.6</v>
      </c>
      <c r="K63">
        <v>2.0278</v>
      </c>
      <c r="L63">
        <v>1.1705999999999999E-5</v>
      </c>
      <c r="M63">
        <v>8.8736000000000006E-3</v>
      </c>
      <c r="N63" t="s">
        <v>238</v>
      </c>
    </row>
    <row r="64" spans="1:14">
      <c r="A64">
        <v>241.6</v>
      </c>
      <c r="B64">
        <v>2.5</v>
      </c>
      <c r="C64">
        <v>13.621</v>
      </c>
      <c r="D64">
        <v>7.3414999999999994E-2</v>
      </c>
      <c r="E64">
        <v>28.613</v>
      </c>
      <c r="F64">
        <v>30.53</v>
      </c>
      <c r="G64">
        <v>154.49</v>
      </c>
      <c r="H64">
        <v>52.725000000000001</v>
      </c>
      <c r="I64">
        <v>63.036000000000001</v>
      </c>
      <c r="J64">
        <v>144.56</v>
      </c>
      <c r="K64">
        <v>2.0453000000000001</v>
      </c>
      <c r="L64">
        <v>1.1705000000000001E-5</v>
      </c>
      <c r="M64">
        <v>8.8990000000000007E-3</v>
      </c>
      <c r="N64" t="s">
        <v>238</v>
      </c>
    </row>
    <row r="65" spans="1:14">
      <c r="A65">
        <v>241.6</v>
      </c>
      <c r="B65">
        <v>3</v>
      </c>
      <c r="C65">
        <v>16.513000000000002</v>
      </c>
      <c r="D65">
        <v>6.0560000000000003E-2</v>
      </c>
      <c r="E65">
        <v>28.567</v>
      </c>
      <c r="F65">
        <v>30.465</v>
      </c>
      <c r="G65">
        <v>152.78</v>
      </c>
      <c r="H65">
        <v>53.097000000000001</v>
      </c>
      <c r="I65">
        <v>63.898000000000003</v>
      </c>
      <c r="J65">
        <v>143.47999999999999</v>
      </c>
      <c r="K65">
        <v>2.0634999999999999</v>
      </c>
      <c r="L65">
        <v>1.1705000000000001E-5</v>
      </c>
      <c r="M65">
        <v>8.9298999999999993E-3</v>
      </c>
      <c r="N65" t="s">
        <v>238</v>
      </c>
    </row>
    <row r="66" spans="1:14">
      <c r="A66">
        <v>241.6</v>
      </c>
      <c r="B66">
        <v>3.5</v>
      </c>
      <c r="C66">
        <v>19.468</v>
      </c>
      <c r="D66">
        <v>5.1366000000000002E-2</v>
      </c>
      <c r="E66">
        <v>28.52</v>
      </c>
      <c r="F66">
        <v>30.398</v>
      </c>
      <c r="G66">
        <v>151.30000000000001</v>
      </c>
      <c r="H66">
        <v>53.478999999999999</v>
      </c>
      <c r="I66">
        <v>64.808000000000007</v>
      </c>
      <c r="J66">
        <v>142.38</v>
      </c>
      <c r="K66">
        <v>2.0825999999999998</v>
      </c>
      <c r="L66">
        <v>1.1708E-5</v>
      </c>
      <c r="M66">
        <v>8.9668999999999999E-3</v>
      </c>
      <c r="N66" t="s">
        <v>238</v>
      </c>
    </row>
    <row r="67" spans="1:14">
      <c r="A67">
        <v>241.6</v>
      </c>
      <c r="B67">
        <v>4</v>
      </c>
      <c r="C67">
        <v>22.492000000000001</v>
      </c>
      <c r="D67">
        <v>4.4461000000000001E-2</v>
      </c>
      <c r="E67">
        <v>28.472000000000001</v>
      </c>
      <c r="F67">
        <v>30.33</v>
      </c>
      <c r="G67">
        <v>149.97999999999999</v>
      </c>
      <c r="H67">
        <v>53.872</v>
      </c>
      <c r="I67">
        <v>65.772000000000006</v>
      </c>
      <c r="J67">
        <v>141.25</v>
      </c>
      <c r="K67">
        <v>2.1025999999999998</v>
      </c>
      <c r="L67">
        <v>1.1712999999999999E-5</v>
      </c>
      <c r="M67">
        <v>9.0104E-3</v>
      </c>
      <c r="N67" t="s">
        <v>238</v>
      </c>
    </row>
    <row r="68" spans="1:14">
      <c r="A68">
        <v>241.6</v>
      </c>
      <c r="B68">
        <v>4.5</v>
      </c>
      <c r="C68">
        <v>25.588999999999999</v>
      </c>
      <c r="D68">
        <v>3.9079999999999997E-2</v>
      </c>
      <c r="E68">
        <v>28.422999999999998</v>
      </c>
      <c r="F68">
        <v>30.26</v>
      </c>
      <c r="G68">
        <v>148.79</v>
      </c>
      <c r="H68">
        <v>54.276000000000003</v>
      </c>
      <c r="I68">
        <v>66.796000000000006</v>
      </c>
      <c r="J68">
        <v>140.09</v>
      </c>
      <c r="K68">
        <v>2.1236000000000002</v>
      </c>
      <c r="L68">
        <v>1.172E-5</v>
      </c>
      <c r="M68">
        <v>9.0609000000000002E-3</v>
      </c>
      <c r="N68" t="s">
        <v>238</v>
      </c>
    </row>
    <row r="69" spans="1:14">
      <c r="A69">
        <v>241.6</v>
      </c>
      <c r="B69">
        <v>5</v>
      </c>
      <c r="C69">
        <v>28.763999999999999</v>
      </c>
      <c r="D69">
        <v>3.4764999999999997E-2</v>
      </c>
      <c r="E69">
        <v>28.372</v>
      </c>
      <c r="F69">
        <v>30.187999999999999</v>
      </c>
      <c r="G69">
        <v>147.69999999999999</v>
      </c>
      <c r="H69">
        <v>54.692999999999998</v>
      </c>
      <c r="I69">
        <v>67.885999999999996</v>
      </c>
      <c r="J69">
        <v>138.88999999999999</v>
      </c>
      <c r="K69">
        <v>2.1457000000000002</v>
      </c>
      <c r="L69">
        <v>1.1729000000000001E-5</v>
      </c>
      <c r="M69">
        <v>9.1190999999999998E-3</v>
      </c>
      <c r="N69" t="s">
        <v>238</v>
      </c>
    </row>
    <row r="70" spans="1:14">
      <c r="A70">
        <v>241.6</v>
      </c>
      <c r="B70">
        <v>5.5</v>
      </c>
      <c r="C70">
        <v>32.024999999999999</v>
      </c>
      <c r="D70">
        <v>3.1226E-2</v>
      </c>
      <c r="E70">
        <v>28.32</v>
      </c>
      <c r="F70">
        <v>30.114000000000001</v>
      </c>
      <c r="G70">
        <v>146.68</v>
      </c>
      <c r="H70">
        <v>55.124000000000002</v>
      </c>
      <c r="I70">
        <v>69.051000000000002</v>
      </c>
      <c r="J70">
        <v>137.66</v>
      </c>
      <c r="K70">
        <v>2.1690999999999998</v>
      </c>
      <c r="L70">
        <v>1.1741E-5</v>
      </c>
      <c r="M70">
        <v>9.1856000000000004E-3</v>
      </c>
      <c r="N70" t="s">
        <v>238</v>
      </c>
    </row>
    <row r="71" spans="1:14">
      <c r="A71">
        <v>241.6</v>
      </c>
      <c r="B71">
        <v>6</v>
      </c>
      <c r="C71">
        <v>35.377000000000002</v>
      </c>
      <c r="D71">
        <v>2.8267E-2</v>
      </c>
      <c r="E71">
        <v>28.265999999999998</v>
      </c>
      <c r="F71">
        <v>30.038</v>
      </c>
      <c r="G71">
        <v>145.72</v>
      </c>
      <c r="H71">
        <v>55.567999999999998</v>
      </c>
      <c r="I71">
        <v>70.301000000000002</v>
      </c>
      <c r="J71">
        <v>136.38999999999999</v>
      </c>
      <c r="K71">
        <v>2.1937000000000002</v>
      </c>
      <c r="L71">
        <v>1.1756000000000001E-5</v>
      </c>
      <c r="M71">
        <v>9.2610999999999995E-3</v>
      </c>
      <c r="N71" t="s">
        <v>238</v>
      </c>
    </row>
    <row r="72" spans="1:14">
      <c r="A72">
        <v>241.6</v>
      </c>
      <c r="B72">
        <v>6.5</v>
      </c>
      <c r="C72">
        <v>38.829000000000001</v>
      </c>
      <c r="D72">
        <v>2.5753999999999999E-2</v>
      </c>
      <c r="E72">
        <v>28.210999999999999</v>
      </c>
      <c r="F72">
        <v>29.96</v>
      </c>
      <c r="G72">
        <v>144.81</v>
      </c>
      <c r="H72">
        <v>56.029000000000003</v>
      </c>
      <c r="I72">
        <v>71.647999999999996</v>
      </c>
      <c r="J72">
        <v>135.07</v>
      </c>
      <c r="K72">
        <v>2.2199</v>
      </c>
      <c r="L72">
        <v>1.1773000000000001E-5</v>
      </c>
      <c r="M72">
        <v>9.3466E-3</v>
      </c>
      <c r="N72" t="s">
        <v>238</v>
      </c>
    </row>
    <row r="73" spans="1:14">
      <c r="A73">
        <v>241.6</v>
      </c>
      <c r="B73">
        <v>7</v>
      </c>
      <c r="C73">
        <v>42.389000000000003</v>
      </c>
      <c r="D73">
        <v>2.3591000000000001E-2</v>
      </c>
      <c r="E73">
        <v>28.154</v>
      </c>
      <c r="F73">
        <v>29.879000000000001</v>
      </c>
      <c r="G73">
        <v>143.94999999999999</v>
      </c>
      <c r="H73">
        <v>56.506</v>
      </c>
      <c r="I73">
        <v>73.105999999999995</v>
      </c>
      <c r="J73">
        <v>133.71</v>
      </c>
      <c r="K73">
        <v>2.2475999999999998</v>
      </c>
      <c r="L73">
        <v>1.1793999999999999E-5</v>
      </c>
      <c r="M73">
        <v>9.4427999999999995E-3</v>
      </c>
      <c r="N73" t="s">
        <v>238</v>
      </c>
    </row>
    <row r="74" spans="1:14">
      <c r="A74">
        <v>241.6</v>
      </c>
      <c r="B74">
        <v>7.5</v>
      </c>
      <c r="C74">
        <v>46.069000000000003</v>
      </c>
      <c r="D74">
        <v>2.1707000000000001E-2</v>
      </c>
      <c r="E74">
        <v>28.094999999999999</v>
      </c>
      <c r="F74">
        <v>29.795000000000002</v>
      </c>
      <c r="G74">
        <v>143.11000000000001</v>
      </c>
      <c r="H74">
        <v>57.002000000000002</v>
      </c>
      <c r="I74">
        <v>74.691999999999993</v>
      </c>
      <c r="J74">
        <v>132.30000000000001</v>
      </c>
      <c r="K74">
        <v>2.2772999999999999</v>
      </c>
      <c r="L74">
        <v>1.1817999999999999E-5</v>
      </c>
      <c r="M74">
        <v>9.5508999999999993E-3</v>
      </c>
      <c r="N74" t="s">
        <v>238</v>
      </c>
    </row>
    <row r="75" spans="1:14">
      <c r="A75">
        <v>241.6</v>
      </c>
      <c r="B75">
        <v>8</v>
      </c>
      <c r="C75">
        <v>49.88</v>
      </c>
      <c r="D75">
        <v>2.0048E-2</v>
      </c>
      <c r="E75">
        <v>28.033000000000001</v>
      </c>
      <c r="F75">
        <v>29.709</v>
      </c>
      <c r="G75">
        <v>142.30000000000001</v>
      </c>
      <c r="H75">
        <v>57.518000000000001</v>
      </c>
      <c r="I75">
        <v>76.429000000000002</v>
      </c>
      <c r="J75">
        <v>130.83000000000001</v>
      </c>
      <c r="K75">
        <v>2.3090000000000002</v>
      </c>
      <c r="L75">
        <v>1.1844999999999999E-5</v>
      </c>
      <c r="M75">
        <v>9.6722000000000006E-3</v>
      </c>
      <c r="N75" t="s">
        <v>238</v>
      </c>
    </row>
    <row r="76" spans="1:14">
      <c r="A76">
        <v>241.6</v>
      </c>
      <c r="B76">
        <v>8.0073000000000008</v>
      </c>
      <c r="C76">
        <v>49.936</v>
      </c>
      <c r="D76">
        <v>2.0025999999999999E-2</v>
      </c>
      <c r="E76">
        <v>28.032</v>
      </c>
      <c r="F76">
        <v>29.707000000000001</v>
      </c>
      <c r="G76">
        <v>142.29</v>
      </c>
      <c r="H76">
        <v>57.526000000000003</v>
      </c>
      <c r="I76">
        <v>76.456000000000003</v>
      </c>
      <c r="J76">
        <v>130.81</v>
      </c>
      <c r="K76">
        <v>2.3094000000000001</v>
      </c>
      <c r="L76">
        <v>1.1846E-5</v>
      </c>
      <c r="M76">
        <v>9.6740999999999997E-3</v>
      </c>
      <c r="N76" t="s">
        <v>238</v>
      </c>
    </row>
    <row r="77" spans="1:14">
      <c r="A77">
        <v>241.6</v>
      </c>
      <c r="B77">
        <v>8.0073000000000008</v>
      </c>
      <c r="C77">
        <v>1305.8</v>
      </c>
      <c r="D77">
        <v>7.6581000000000002E-4</v>
      </c>
      <c r="E77">
        <v>17.11</v>
      </c>
      <c r="F77">
        <v>17.173999999999999</v>
      </c>
      <c r="G77">
        <v>90.414000000000001</v>
      </c>
      <c r="H77">
        <v>62.204000000000001</v>
      </c>
      <c r="I77">
        <v>108.11</v>
      </c>
      <c r="J77">
        <v>443.31</v>
      </c>
      <c r="K77">
        <v>-2.2953000000000001E-3</v>
      </c>
      <c r="L77">
        <v>1.5370999999999999E-4</v>
      </c>
      <c r="M77">
        <v>6.5212000000000006E-2</v>
      </c>
      <c r="N77" t="s">
        <v>237</v>
      </c>
    </row>
    <row r="78" spans="1:14">
      <c r="A78">
        <v>241.6</v>
      </c>
      <c r="B78">
        <v>8.5</v>
      </c>
      <c r="C78">
        <v>1306.2</v>
      </c>
      <c r="D78">
        <v>7.6555000000000004E-4</v>
      </c>
      <c r="E78">
        <v>17.106000000000002</v>
      </c>
      <c r="F78">
        <v>17.173999999999999</v>
      </c>
      <c r="G78">
        <v>90.399000000000001</v>
      </c>
      <c r="H78">
        <v>62.186</v>
      </c>
      <c r="I78">
        <v>108.04</v>
      </c>
      <c r="J78">
        <v>444.07</v>
      </c>
      <c r="K78">
        <v>-2.4745000000000001E-3</v>
      </c>
      <c r="L78">
        <v>1.5389000000000001E-4</v>
      </c>
      <c r="M78">
        <v>6.5255999999999995E-2</v>
      </c>
      <c r="N78" t="s">
        <v>237</v>
      </c>
    </row>
    <row r="79" spans="1:14">
      <c r="A79">
        <v>241.6</v>
      </c>
      <c r="B79">
        <v>9</v>
      </c>
      <c r="C79">
        <v>1306.7</v>
      </c>
      <c r="D79">
        <v>7.6530000000000001E-4</v>
      </c>
      <c r="E79">
        <v>17.103000000000002</v>
      </c>
      <c r="F79">
        <v>17.173999999999999</v>
      </c>
      <c r="G79">
        <v>90.382999999999996</v>
      </c>
      <c r="H79">
        <v>62.167000000000002</v>
      </c>
      <c r="I79">
        <v>107.96</v>
      </c>
      <c r="J79">
        <v>444.84</v>
      </c>
      <c r="K79">
        <v>-2.6549E-3</v>
      </c>
      <c r="L79">
        <v>1.5406999999999999E-4</v>
      </c>
      <c r="M79">
        <v>6.5298999999999996E-2</v>
      </c>
      <c r="N79" t="s">
        <v>237</v>
      </c>
    </row>
    <row r="80" spans="1:14">
      <c r="A80">
        <v>241.6</v>
      </c>
      <c r="B80">
        <v>9.5</v>
      </c>
      <c r="C80">
        <v>1307.0999999999999</v>
      </c>
      <c r="D80">
        <v>7.6504000000000003E-4</v>
      </c>
      <c r="E80">
        <v>17.099</v>
      </c>
      <c r="F80">
        <v>17.175000000000001</v>
      </c>
      <c r="G80">
        <v>90.367000000000004</v>
      </c>
      <c r="H80">
        <v>62.149000000000001</v>
      </c>
      <c r="I80">
        <v>107.89</v>
      </c>
      <c r="J80">
        <v>445.6</v>
      </c>
      <c r="K80">
        <v>-2.8338999999999999E-3</v>
      </c>
      <c r="L80">
        <v>1.5426E-4</v>
      </c>
      <c r="M80">
        <v>6.5342999999999998E-2</v>
      </c>
      <c r="N80" t="s">
        <v>237</v>
      </c>
    </row>
    <row r="81" spans="1:14">
      <c r="A81">
        <v>241.6</v>
      </c>
      <c r="B81">
        <v>10</v>
      </c>
      <c r="C81">
        <v>1307.5999999999999</v>
      </c>
      <c r="D81">
        <v>7.6479E-4</v>
      </c>
      <c r="E81">
        <v>17.094999999999999</v>
      </c>
      <c r="F81">
        <v>17.175000000000001</v>
      </c>
      <c r="G81">
        <v>90.350999999999999</v>
      </c>
      <c r="H81">
        <v>62.13</v>
      </c>
      <c r="I81">
        <v>107.82</v>
      </c>
      <c r="J81">
        <v>446.37</v>
      </c>
      <c r="K81">
        <v>-3.0116000000000001E-3</v>
      </c>
      <c r="L81">
        <v>1.5443999999999999E-4</v>
      </c>
      <c r="M81">
        <v>6.5387000000000001E-2</v>
      </c>
      <c r="N81" t="s">
        <v>237</v>
      </c>
    </row>
    <row r="82" spans="1:14">
      <c r="A82">
        <v>271.8</v>
      </c>
      <c r="B82">
        <v>1</v>
      </c>
      <c r="C82">
        <v>4.6784999999999997</v>
      </c>
      <c r="D82">
        <v>0.21375</v>
      </c>
      <c r="E82">
        <v>30.37</v>
      </c>
      <c r="F82">
        <v>32.603000000000002</v>
      </c>
      <c r="G82">
        <v>170.01</v>
      </c>
      <c r="H82">
        <v>55.456000000000003</v>
      </c>
      <c r="I82">
        <v>64.222999999999999</v>
      </c>
      <c r="J82">
        <v>156.38</v>
      </c>
      <c r="K82">
        <v>1.3698999999999999</v>
      </c>
      <c r="L82">
        <v>1.3152E-5</v>
      </c>
      <c r="M82">
        <v>1.0670000000000001E-2</v>
      </c>
      <c r="N82" t="s">
        <v>238</v>
      </c>
    </row>
    <row r="83" spans="1:14">
      <c r="A83">
        <v>271.8</v>
      </c>
      <c r="B83">
        <v>1.5</v>
      </c>
      <c r="C83">
        <v>7.0613000000000001</v>
      </c>
      <c r="D83">
        <v>0.14162</v>
      </c>
      <c r="E83">
        <v>30.34</v>
      </c>
      <c r="F83">
        <v>32.558999999999997</v>
      </c>
      <c r="G83">
        <v>166.52</v>
      </c>
      <c r="H83">
        <v>55.631</v>
      </c>
      <c r="I83">
        <v>64.638999999999996</v>
      </c>
      <c r="J83">
        <v>155.65</v>
      </c>
      <c r="K83">
        <v>1.3787</v>
      </c>
      <c r="L83">
        <v>1.3156000000000001E-5</v>
      </c>
      <c r="M83">
        <v>1.0694E-2</v>
      </c>
      <c r="N83" t="s">
        <v>238</v>
      </c>
    </row>
    <row r="84" spans="1:14">
      <c r="A84">
        <v>271.8</v>
      </c>
      <c r="B84">
        <v>2</v>
      </c>
      <c r="C84">
        <v>9.4746000000000006</v>
      </c>
      <c r="D84">
        <v>0.10555</v>
      </c>
      <c r="E84">
        <v>30.309000000000001</v>
      </c>
      <c r="F84">
        <v>32.514000000000003</v>
      </c>
      <c r="G84">
        <v>164.02</v>
      </c>
      <c r="H84">
        <v>55.808999999999997</v>
      </c>
      <c r="I84">
        <v>65.069000000000003</v>
      </c>
      <c r="J84">
        <v>154.91999999999999</v>
      </c>
      <c r="K84">
        <v>1.3876999999999999</v>
      </c>
      <c r="L84">
        <v>1.3159999999999999E-5</v>
      </c>
      <c r="M84">
        <v>1.072E-2</v>
      </c>
      <c r="N84" t="s">
        <v>238</v>
      </c>
    </row>
    <row r="85" spans="1:14">
      <c r="A85">
        <v>271.8</v>
      </c>
      <c r="B85">
        <v>2.5</v>
      </c>
      <c r="C85">
        <v>11.919</v>
      </c>
      <c r="D85">
        <v>8.3895999999999998E-2</v>
      </c>
      <c r="E85">
        <v>30.277999999999999</v>
      </c>
      <c r="F85">
        <v>32.469000000000001</v>
      </c>
      <c r="G85">
        <v>162.04</v>
      </c>
      <c r="H85">
        <v>55.99</v>
      </c>
      <c r="I85">
        <v>65.513999999999996</v>
      </c>
      <c r="J85">
        <v>154.18</v>
      </c>
      <c r="K85">
        <v>1.3969</v>
      </c>
      <c r="L85">
        <v>1.3166000000000001E-5</v>
      </c>
      <c r="M85">
        <v>1.0748000000000001E-2</v>
      </c>
      <c r="N85" t="s">
        <v>238</v>
      </c>
    </row>
    <row r="86" spans="1:14">
      <c r="A86">
        <v>271.8</v>
      </c>
      <c r="B86">
        <v>3</v>
      </c>
      <c r="C86">
        <v>14.397</v>
      </c>
      <c r="D86">
        <v>6.9458000000000006E-2</v>
      </c>
      <c r="E86">
        <v>30.245999999999999</v>
      </c>
      <c r="F86">
        <v>32.423000000000002</v>
      </c>
      <c r="G86">
        <v>160.41</v>
      </c>
      <c r="H86">
        <v>56.173999999999999</v>
      </c>
      <c r="I86">
        <v>65.974000000000004</v>
      </c>
      <c r="J86">
        <v>153.43</v>
      </c>
      <c r="K86">
        <v>1.4063000000000001</v>
      </c>
      <c r="L86">
        <v>1.3173000000000001E-5</v>
      </c>
      <c r="M86">
        <v>1.078E-2</v>
      </c>
      <c r="N86" t="s">
        <v>238</v>
      </c>
    </row>
    <row r="87" spans="1:14">
      <c r="A87">
        <v>271.8</v>
      </c>
      <c r="B87">
        <v>3.5</v>
      </c>
      <c r="C87">
        <v>16.908999999999999</v>
      </c>
      <c r="D87">
        <v>5.9139999999999998E-2</v>
      </c>
      <c r="E87">
        <v>30.213999999999999</v>
      </c>
      <c r="F87">
        <v>32.375999999999998</v>
      </c>
      <c r="G87">
        <v>159.01</v>
      </c>
      <c r="H87">
        <v>56.362000000000002</v>
      </c>
      <c r="I87">
        <v>66.45</v>
      </c>
      <c r="J87">
        <v>152.66999999999999</v>
      </c>
      <c r="K87">
        <v>1.4158999999999999</v>
      </c>
      <c r="L87">
        <v>1.3181E-5</v>
      </c>
      <c r="M87">
        <v>1.0814000000000001E-2</v>
      </c>
      <c r="N87" t="s">
        <v>238</v>
      </c>
    </row>
    <row r="88" spans="1:14">
      <c r="A88">
        <v>271.8</v>
      </c>
      <c r="B88">
        <v>4</v>
      </c>
      <c r="C88">
        <v>19.456</v>
      </c>
      <c r="D88">
        <v>5.1397999999999999E-2</v>
      </c>
      <c r="E88">
        <v>30.181000000000001</v>
      </c>
      <c r="F88">
        <v>32.328000000000003</v>
      </c>
      <c r="G88">
        <v>157.77000000000001</v>
      </c>
      <c r="H88">
        <v>56.552999999999997</v>
      </c>
      <c r="I88">
        <v>66.942999999999998</v>
      </c>
      <c r="J88">
        <v>151.88999999999999</v>
      </c>
      <c r="K88">
        <v>1.4258</v>
      </c>
      <c r="L88">
        <v>1.3190000000000001E-5</v>
      </c>
      <c r="M88">
        <v>1.085E-2</v>
      </c>
      <c r="N88" t="s">
        <v>238</v>
      </c>
    </row>
    <row r="89" spans="1:14">
      <c r="A89">
        <v>271.8</v>
      </c>
      <c r="B89">
        <v>4.5</v>
      </c>
      <c r="C89">
        <v>22.04</v>
      </c>
      <c r="D89">
        <v>4.5372000000000003E-2</v>
      </c>
      <c r="E89">
        <v>30.148</v>
      </c>
      <c r="F89">
        <v>32.28</v>
      </c>
      <c r="G89">
        <v>156.66999999999999</v>
      </c>
      <c r="H89">
        <v>56.747</v>
      </c>
      <c r="I89">
        <v>67.454999999999998</v>
      </c>
      <c r="J89">
        <v>151.11000000000001</v>
      </c>
      <c r="K89">
        <v>1.4358</v>
      </c>
      <c r="L89">
        <v>1.3200000000000001E-5</v>
      </c>
      <c r="M89">
        <v>1.089E-2</v>
      </c>
      <c r="N89" t="s">
        <v>238</v>
      </c>
    </row>
    <row r="90" spans="1:14">
      <c r="A90">
        <v>271.8</v>
      </c>
      <c r="B90">
        <v>5</v>
      </c>
      <c r="C90">
        <v>24.663</v>
      </c>
      <c r="D90">
        <v>4.0547E-2</v>
      </c>
      <c r="E90">
        <v>30.114000000000001</v>
      </c>
      <c r="F90">
        <v>32.231999999999999</v>
      </c>
      <c r="G90">
        <v>155.66999999999999</v>
      </c>
      <c r="H90">
        <v>56.945</v>
      </c>
      <c r="I90">
        <v>67.986000000000004</v>
      </c>
      <c r="J90">
        <v>150.31</v>
      </c>
      <c r="K90">
        <v>1.4461999999999999</v>
      </c>
      <c r="L90">
        <v>1.3212E-5</v>
      </c>
      <c r="M90">
        <v>1.0933999999999999E-2</v>
      </c>
      <c r="N90" t="s">
        <v>238</v>
      </c>
    </row>
    <row r="91" spans="1:14">
      <c r="A91">
        <v>271.8</v>
      </c>
      <c r="B91">
        <v>5.5</v>
      </c>
      <c r="C91">
        <v>27.324999999999999</v>
      </c>
      <c r="D91">
        <v>3.6595999999999997E-2</v>
      </c>
      <c r="E91">
        <v>30.08</v>
      </c>
      <c r="F91">
        <v>32.182000000000002</v>
      </c>
      <c r="G91">
        <v>154.74</v>
      </c>
      <c r="H91">
        <v>57.146000000000001</v>
      </c>
      <c r="I91">
        <v>68.537999999999997</v>
      </c>
      <c r="J91">
        <v>149.5</v>
      </c>
      <c r="K91">
        <v>1.4568000000000001</v>
      </c>
      <c r="L91">
        <v>1.3225E-5</v>
      </c>
      <c r="M91">
        <v>1.0980999999999999E-2</v>
      </c>
      <c r="N91" t="s">
        <v>238</v>
      </c>
    </row>
    <row r="92" spans="1:14">
      <c r="A92">
        <v>271.8</v>
      </c>
      <c r="B92">
        <v>6</v>
      </c>
      <c r="C92">
        <v>30.029</v>
      </c>
      <c r="D92">
        <v>3.3300999999999997E-2</v>
      </c>
      <c r="E92">
        <v>30.045000000000002</v>
      </c>
      <c r="F92">
        <v>32.131999999999998</v>
      </c>
      <c r="G92">
        <v>153.88999999999999</v>
      </c>
      <c r="H92">
        <v>57.351999999999997</v>
      </c>
      <c r="I92">
        <v>69.111999999999995</v>
      </c>
      <c r="J92">
        <v>148.68</v>
      </c>
      <c r="K92">
        <v>1.4676</v>
      </c>
      <c r="L92">
        <v>1.324E-5</v>
      </c>
      <c r="M92">
        <v>1.1030999999999999E-2</v>
      </c>
      <c r="N92" t="s">
        <v>238</v>
      </c>
    </row>
    <row r="93" spans="1:14">
      <c r="A93">
        <v>271.8</v>
      </c>
      <c r="B93">
        <v>6.5</v>
      </c>
      <c r="C93">
        <v>32.777000000000001</v>
      </c>
      <c r="D93">
        <v>3.0509000000000001E-2</v>
      </c>
      <c r="E93">
        <v>30.009</v>
      </c>
      <c r="F93">
        <v>32.081000000000003</v>
      </c>
      <c r="G93">
        <v>153.09</v>
      </c>
      <c r="H93">
        <v>57.561</v>
      </c>
      <c r="I93">
        <v>69.709999999999994</v>
      </c>
      <c r="J93">
        <v>147.84</v>
      </c>
      <c r="K93">
        <v>1.4787999999999999</v>
      </c>
      <c r="L93">
        <v>1.3256E-5</v>
      </c>
      <c r="M93">
        <v>1.1084999999999999E-2</v>
      </c>
      <c r="N93" t="s">
        <v>238</v>
      </c>
    </row>
    <row r="94" spans="1:14">
      <c r="A94">
        <v>271.8</v>
      </c>
      <c r="B94">
        <v>7</v>
      </c>
      <c r="C94">
        <v>35.570999999999998</v>
      </c>
      <c r="D94">
        <v>2.8112999999999999E-2</v>
      </c>
      <c r="E94">
        <v>29.972999999999999</v>
      </c>
      <c r="F94">
        <v>32.029000000000003</v>
      </c>
      <c r="G94">
        <v>152.33000000000001</v>
      </c>
      <c r="H94">
        <v>57.774999999999999</v>
      </c>
      <c r="I94">
        <v>70.334000000000003</v>
      </c>
      <c r="J94">
        <v>146.99</v>
      </c>
      <c r="K94">
        <v>1.4902</v>
      </c>
      <c r="L94">
        <v>1.3273E-5</v>
      </c>
      <c r="M94">
        <v>1.1143999999999999E-2</v>
      </c>
      <c r="N94" t="s">
        <v>238</v>
      </c>
    </row>
    <row r="95" spans="1:14">
      <c r="A95">
        <v>271.8</v>
      </c>
      <c r="B95">
        <v>7.5</v>
      </c>
      <c r="C95">
        <v>38.411999999999999</v>
      </c>
      <c r="D95">
        <v>2.6033000000000001E-2</v>
      </c>
      <c r="E95">
        <v>29.936</v>
      </c>
      <c r="F95">
        <v>31.975999999999999</v>
      </c>
      <c r="G95">
        <v>151.62</v>
      </c>
      <c r="H95">
        <v>57.993000000000002</v>
      </c>
      <c r="I95">
        <v>70.986000000000004</v>
      </c>
      <c r="J95">
        <v>146.13</v>
      </c>
      <c r="K95">
        <v>1.502</v>
      </c>
      <c r="L95">
        <v>1.3292000000000001E-5</v>
      </c>
      <c r="M95">
        <v>1.1207E-2</v>
      </c>
      <c r="N95" t="s">
        <v>238</v>
      </c>
    </row>
    <row r="96" spans="1:14">
      <c r="A96">
        <v>271.8</v>
      </c>
      <c r="B96">
        <v>8</v>
      </c>
      <c r="C96">
        <v>41.304000000000002</v>
      </c>
      <c r="D96">
        <v>2.4211E-2</v>
      </c>
      <c r="E96">
        <v>29.899000000000001</v>
      </c>
      <c r="F96">
        <v>31.922000000000001</v>
      </c>
      <c r="G96">
        <v>150.94</v>
      </c>
      <c r="H96">
        <v>58.216000000000001</v>
      </c>
      <c r="I96">
        <v>71.667000000000002</v>
      </c>
      <c r="J96">
        <v>145.25</v>
      </c>
      <c r="K96">
        <v>1.5141</v>
      </c>
      <c r="L96">
        <v>1.3312999999999999E-5</v>
      </c>
      <c r="M96">
        <v>1.1273999999999999E-2</v>
      </c>
      <c r="N96" t="s">
        <v>238</v>
      </c>
    </row>
    <row r="97" spans="1:14">
      <c r="A97">
        <v>271.8</v>
      </c>
      <c r="B97">
        <v>8.5</v>
      </c>
      <c r="C97">
        <v>44.249000000000002</v>
      </c>
      <c r="D97">
        <v>2.2599999999999999E-2</v>
      </c>
      <c r="E97">
        <v>29.861000000000001</v>
      </c>
      <c r="F97">
        <v>31.867000000000001</v>
      </c>
      <c r="G97">
        <v>150.29</v>
      </c>
      <c r="H97">
        <v>58.444000000000003</v>
      </c>
      <c r="I97">
        <v>72.38</v>
      </c>
      <c r="J97">
        <v>144.35</v>
      </c>
      <c r="K97">
        <v>1.5266</v>
      </c>
      <c r="L97">
        <v>1.3336000000000001E-5</v>
      </c>
      <c r="M97">
        <v>1.1346999999999999E-2</v>
      </c>
      <c r="N97" t="s">
        <v>238</v>
      </c>
    </row>
    <row r="98" spans="1:14">
      <c r="A98">
        <v>271.8</v>
      </c>
      <c r="B98">
        <v>9</v>
      </c>
      <c r="C98">
        <v>47.249000000000002</v>
      </c>
      <c r="D98">
        <v>2.1165E-2</v>
      </c>
      <c r="E98">
        <v>29.821999999999999</v>
      </c>
      <c r="F98">
        <v>31.812000000000001</v>
      </c>
      <c r="G98">
        <v>149.66</v>
      </c>
      <c r="H98">
        <v>58.677</v>
      </c>
      <c r="I98">
        <v>73.128</v>
      </c>
      <c r="J98">
        <v>143.44</v>
      </c>
      <c r="K98">
        <v>1.5394000000000001</v>
      </c>
      <c r="L98">
        <v>1.3360000000000001E-5</v>
      </c>
      <c r="M98">
        <v>1.1424E-2</v>
      </c>
      <c r="N98" t="s">
        <v>238</v>
      </c>
    </row>
    <row r="99" spans="1:14">
      <c r="A99">
        <v>271.8</v>
      </c>
      <c r="B99">
        <v>9.5</v>
      </c>
      <c r="C99">
        <v>50.307000000000002</v>
      </c>
      <c r="D99">
        <v>1.9878E-2</v>
      </c>
      <c r="E99">
        <v>29.782</v>
      </c>
      <c r="F99">
        <v>31.754999999999999</v>
      </c>
      <c r="G99">
        <v>149.06</v>
      </c>
      <c r="H99">
        <v>58.914999999999999</v>
      </c>
      <c r="I99">
        <v>73.914000000000001</v>
      </c>
      <c r="J99">
        <v>142.51</v>
      </c>
      <c r="K99">
        <v>1.5526</v>
      </c>
      <c r="L99">
        <v>1.3386E-5</v>
      </c>
      <c r="M99">
        <v>1.1507E-2</v>
      </c>
      <c r="N99" t="s">
        <v>238</v>
      </c>
    </row>
    <row r="100" spans="1:14">
      <c r="A100">
        <v>271.8</v>
      </c>
      <c r="B100">
        <v>10</v>
      </c>
      <c r="C100">
        <v>53.427</v>
      </c>
      <c r="D100">
        <v>1.8717000000000001E-2</v>
      </c>
      <c r="E100">
        <v>29.742000000000001</v>
      </c>
      <c r="F100">
        <v>31.696999999999999</v>
      </c>
      <c r="G100">
        <v>148.47999999999999</v>
      </c>
      <c r="H100">
        <v>59.158999999999999</v>
      </c>
      <c r="I100">
        <v>74.742000000000004</v>
      </c>
      <c r="J100">
        <v>141.57</v>
      </c>
      <c r="K100">
        <v>1.5663</v>
      </c>
      <c r="L100">
        <v>1.3414000000000001E-5</v>
      </c>
      <c r="M100">
        <v>1.1596E-2</v>
      </c>
      <c r="N100" t="s">
        <v>238</v>
      </c>
    </row>
    <row r="101" spans="1:14">
      <c r="A101">
        <v>302</v>
      </c>
      <c r="B101">
        <v>1</v>
      </c>
      <c r="C101">
        <v>4.1959999999999997</v>
      </c>
      <c r="D101">
        <v>0.23832</v>
      </c>
      <c r="E101">
        <v>32.106999999999999</v>
      </c>
      <c r="F101">
        <v>34.595999999999997</v>
      </c>
      <c r="G101">
        <v>176.96</v>
      </c>
      <c r="H101">
        <v>59.110999999999997</v>
      </c>
      <c r="I101">
        <v>67.739000000000004</v>
      </c>
      <c r="J101">
        <v>164.55</v>
      </c>
      <c r="K101">
        <v>1.0109999999999999</v>
      </c>
      <c r="L101">
        <v>1.4535000000000001E-5</v>
      </c>
      <c r="M101">
        <v>1.2586999999999999E-2</v>
      </c>
      <c r="N101" t="s">
        <v>238</v>
      </c>
    </row>
    <row r="102" spans="1:14">
      <c r="A102">
        <v>302</v>
      </c>
      <c r="B102">
        <v>1.5</v>
      </c>
      <c r="C102">
        <v>6.3216000000000001</v>
      </c>
      <c r="D102">
        <v>0.15819</v>
      </c>
      <c r="E102">
        <v>32.082999999999998</v>
      </c>
      <c r="F102">
        <v>34.561999999999998</v>
      </c>
      <c r="G102">
        <v>173.51</v>
      </c>
      <c r="H102">
        <v>59.203000000000003</v>
      </c>
      <c r="I102">
        <v>67.995000000000005</v>
      </c>
      <c r="J102">
        <v>164</v>
      </c>
      <c r="K102">
        <v>1.016</v>
      </c>
      <c r="L102">
        <v>1.4544E-5</v>
      </c>
      <c r="M102">
        <v>1.2619E-2</v>
      </c>
      <c r="N102" t="s">
        <v>238</v>
      </c>
    </row>
    <row r="103" spans="1:14">
      <c r="A103">
        <v>302</v>
      </c>
      <c r="B103">
        <v>2</v>
      </c>
      <c r="C103">
        <v>8.4661000000000008</v>
      </c>
      <c r="D103">
        <v>0.11812</v>
      </c>
      <c r="E103">
        <v>32.058999999999997</v>
      </c>
      <c r="F103">
        <v>34.527000000000001</v>
      </c>
      <c r="G103">
        <v>171.04</v>
      </c>
      <c r="H103">
        <v>59.295000000000002</v>
      </c>
      <c r="I103">
        <v>68.256</v>
      </c>
      <c r="J103">
        <v>163.46</v>
      </c>
      <c r="K103">
        <v>1.0209999999999999</v>
      </c>
      <c r="L103">
        <v>1.4552999999999999E-5</v>
      </c>
      <c r="M103">
        <v>1.2652E-2</v>
      </c>
      <c r="N103" t="s">
        <v>238</v>
      </c>
    </row>
    <row r="104" spans="1:14">
      <c r="A104">
        <v>302</v>
      </c>
      <c r="B104">
        <v>2.5</v>
      </c>
      <c r="C104">
        <v>10.63</v>
      </c>
      <c r="D104">
        <v>9.4073000000000004E-2</v>
      </c>
      <c r="E104">
        <v>32.034999999999997</v>
      </c>
      <c r="F104">
        <v>34.491999999999997</v>
      </c>
      <c r="G104">
        <v>169.1</v>
      </c>
      <c r="H104">
        <v>59.389000000000003</v>
      </c>
      <c r="I104">
        <v>68.524000000000001</v>
      </c>
      <c r="J104">
        <v>162.91</v>
      </c>
      <c r="K104">
        <v>1.026</v>
      </c>
      <c r="L104">
        <v>1.4562999999999999E-5</v>
      </c>
      <c r="M104">
        <v>1.2685999999999999E-2</v>
      </c>
      <c r="N104" t="s">
        <v>238</v>
      </c>
    </row>
    <row r="105" spans="1:14">
      <c r="A105">
        <v>302</v>
      </c>
      <c r="B105">
        <v>3</v>
      </c>
      <c r="C105">
        <v>12.814</v>
      </c>
      <c r="D105">
        <v>7.8039999999999998E-2</v>
      </c>
      <c r="E105">
        <v>32.011000000000003</v>
      </c>
      <c r="F105">
        <v>34.457000000000001</v>
      </c>
      <c r="G105">
        <v>167.5</v>
      </c>
      <c r="H105">
        <v>59.484000000000002</v>
      </c>
      <c r="I105">
        <v>68.798000000000002</v>
      </c>
      <c r="J105">
        <v>162.35</v>
      </c>
      <c r="K105">
        <v>1.0311999999999999</v>
      </c>
      <c r="L105">
        <v>1.4572999999999999E-5</v>
      </c>
      <c r="M105">
        <v>1.2721E-2</v>
      </c>
      <c r="N105" t="s">
        <v>238</v>
      </c>
    </row>
    <row r="106" spans="1:14">
      <c r="A106">
        <v>302</v>
      </c>
      <c r="B106">
        <v>3.5</v>
      </c>
      <c r="C106">
        <v>15.018000000000001</v>
      </c>
      <c r="D106">
        <v>6.6586000000000006E-2</v>
      </c>
      <c r="E106">
        <v>31.986999999999998</v>
      </c>
      <c r="F106">
        <v>34.420999999999999</v>
      </c>
      <c r="G106">
        <v>166.14</v>
      </c>
      <c r="H106">
        <v>59.58</v>
      </c>
      <c r="I106">
        <v>69.078999999999994</v>
      </c>
      <c r="J106">
        <v>161.79</v>
      </c>
      <c r="K106">
        <v>1.0363</v>
      </c>
      <c r="L106">
        <v>1.4585E-5</v>
      </c>
      <c r="M106">
        <v>1.2758E-2</v>
      </c>
      <c r="N106" t="s">
        <v>238</v>
      </c>
    </row>
    <row r="107" spans="1:14">
      <c r="A107">
        <v>302</v>
      </c>
      <c r="B107">
        <v>4</v>
      </c>
      <c r="C107">
        <v>17.242999999999999</v>
      </c>
      <c r="D107">
        <v>5.7993999999999997E-2</v>
      </c>
      <c r="E107">
        <v>31.962</v>
      </c>
      <c r="F107">
        <v>34.384999999999998</v>
      </c>
      <c r="G107">
        <v>164.95</v>
      </c>
      <c r="H107">
        <v>59.677</v>
      </c>
      <c r="I107">
        <v>69.367000000000004</v>
      </c>
      <c r="J107">
        <v>161.22999999999999</v>
      </c>
      <c r="K107">
        <v>1.0416000000000001</v>
      </c>
      <c r="L107">
        <v>1.4596999999999999E-5</v>
      </c>
      <c r="M107">
        <v>1.2796999999999999E-2</v>
      </c>
      <c r="N107" t="s">
        <v>238</v>
      </c>
    </row>
    <row r="108" spans="1:14">
      <c r="A108">
        <v>302</v>
      </c>
      <c r="B108">
        <v>4.5</v>
      </c>
      <c r="C108">
        <v>19.489999999999998</v>
      </c>
      <c r="D108">
        <v>5.1309E-2</v>
      </c>
      <c r="E108">
        <v>31.937000000000001</v>
      </c>
      <c r="F108">
        <v>34.348999999999997</v>
      </c>
      <c r="G108">
        <v>163.88</v>
      </c>
      <c r="H108">
        <v>59.774999999999999</v>
      </c>
      <c r="I108">
        <v>69.662999999999997</v>
      </c>
      <c r="J108">
        <v>160.66</v>
      </c>
      <c r="K108">
        <v>1.0468999999999999</v>
      </c>
      <c r="L108">
        <v>1.4610000000000001E-5</v>
      </c>
      <c r="M108">
        <v>1.2836999999999999E-2</v>
      </c>
      <c r="N108" t="s">
        <v>238</v>
      </c>
    </row>
    <row r="109" spans="1:14">
      <c r="A109">
        <v>302</v>
      </c>
      <c r="B109">
        <v>5</v>
      </c>
      <c r="C109">
        <v>21.757999999999999</v>
      </c>
      <c r="D109">
        <v>4.5959E-2</v>
      </c>
      <c r="E109">
        <v>31.911999999999999</v>
      </c>
      <c r="F109">
        <v>34.311999999999998</v>
      </c>
      <c r="G109">
        <v>162.91999999999999</v>
      </c>
      <c r="H109">
        <v>59.875</v>
      </c>
      <c r="I109">
        <v>69.965999999999994</v>
      </c>
      <c r="J109">
        <v>160.09</v>
      </c>
      <c r="K109">
        <v>1.0522</v>
      </c>
      <c r="L109">
        <v>1.4623999999999999E-5</v>
      </c>
      <c r="M109">
        <v>1.2878000000000001E-2</v>
      </c>
      <c r="N109" t="s">
        <v>238</v>
      </c>
    </row>
    <row r="110" spans="1:14">
      <c r="A110">
        <v>302</v>
      </c>
      <c r="B110">
        <v>5.5</v>
      </c>
      <c r="C110">
        <v>24.05</v>
      </c>
      <c r="D110">
        <v>4.1581E-2</v>
      </c>
      <c r="E110">
        <v>31.885999999999999</v>
      </c>
      <c r="F110">
        <v>34.274999999999999</v>
      </c>
      <c r="G110">
        <v>162.04</v>
      </c>
      <c r="H110">
        <v>59.975999999999999</v>
      </c>
      <c r="I110">
        <v>70.277000000000001</v>
      </c>
      <c r="J110">
        <v>159.51</v>
      </c>
      <c r="K110">
        <v>1.0577000000000001</v>
      </c>
      <c r="L110">
        <v>1.4639E-5</v>
      </c>
      <c r="M110">
        <v>1.2921E-2</v>
      </c>
      <c r="N110" t="s">
        <v>238</v>
      </c>
    </row>
    <row r="111" spans="1:14">
      <c r="A111">
        <v>302</v>
      </c>
      <c r="B111">
        <v>6</v>
      </c>
      <c r="C111">
        <v>26.364000000000001</v>
      </c>
      <c r="D111">
        <v>3.7930999999999999E-2</v>
      </c>
      <c r="E111">
        <v>31.861000000000001</v>
      </c>
      <c r="F111">
        <v>34.238</v>
      </c>
      <c r="G111">
        <v>161.22999999999999</v>
      </c>
      <c r="H111">
        <v>60.078000000000003</v>
      </c>
      <c r="I111">
        <v>70.596000000000004</v>
      </c>
      <c r="J111">
        <v>158.93</v>
      </c>
      <c r="K111">
        <v>1.0631999999999999</v>
      </c>
      <c r="L111">
        <v>1.4654000000000001E-5</v>
      </c>
      <c r="M111">
        <v>1.2966E-2</v>
      </c>
      <c r="N111" t="s">
        <v>238</v>
      </c>
    </row>
    <row r="112" spans="1:14">
      <c r="A112">
        <v>302</v>
      </c>
      <c r="B112">
        <v>6.5</v>
      </c>
      <c r="C112">
        <v>28.702000000000002</v>
      </c>
      <c r="D112">
        <v>3.4840999999999997E-2</v>
      </c>
      <c r="E112">
        <v>31.835000000000001</v>
      </c>
      <c r="F112">
        <v>34.200000000000003</v>
      </c>
      <c r="G112">
        <v>160.47999999999999</v>
      </c>
      <c r="H112">
        <v>60.182000000000002</v>
      </c>
      <c r="I112">
        <v>70.924999999999997</v>
      </c>
      <c r="J112">
        <v>158.34</v>
      </c>
      <c r="K112">
        <v>1.0687</v>
      </c>
      <c r="L112">
        <v>1.4671000000000001E-5</v>
      </c>
      <c r="M112">
        <v>1.3011999999999999E-2</v>
      </c>
      <c r="N112" t="s">
        <v>238</v>
      </c>
    </row>
    <row r="113" spans="1:14">
      <c r="A113">
        <v>302</v>
      </c>
      <c r="B113">
        <v>7</v>
      </c>
      <c r="C113">
        <v>31.065000000000001</v>
      </c>
      <c r="D113">
        <v>3.2190999999999997E-2</v>
      </c>
      <c r="E113">
        <v>31.808</v>
      </c>
      <c r="F113">
        <v>34.161999999999999</v>
      </c>
      <c r="G113">
        <v>159.78</v>
      </c>
      <c r="H113">
        <v>60.286999999999999</v>
      </c>
      <c r="I113">
        <v>71.262</v>
      </c>
      <c r="J113">
        <v>157.75</v>
      </c>
      <c r="K113">
        <v>1.0743</v>
      </c>
      <c r="L113">
        <v>1.4688000000000001E-5</v>
      </c>
      <c r="M113">
        <v>1.306E-2</v>
      </c>
      <c r="N113" t="s">
        <v>238</v>
      </c>
    </row>
    <row r="114" spans="1:14">
      <c r="A114">
        <v>302</v>
      </c>
      <c r="B114">
        <v>7.5</v>
      </c>
      <c r="C114">
        <v>33.453000000000003</v>
      </c>
      <c r="D114">
        <v>2.9892999999999999E-2</v>
      </c>
      <c r="E114">
        <v>31.782</v>
      </c>
      <c r="F114">
        <v>34.124000000000002</v>
      </c>
      <c r="G114">
        <v>159.11000000000001</v>
      </c>
      <c r="H114">
        <v>60.393000000000001</v>
      </c>
      <c r="I114">
        <v>71.608000000000004</v>
      </c>
      <c r="J114">
        <v>157.15</v>
      </c>
      <c r="K114">
        <v>1.08</v>
      </c>
      <c r="L114">
        <v>1.4707E-5</v>
      </c>
      <c r="M114">
        <v>1.3110999999999999E-2</v>
      </c>
      <c r="N114" t="s">
        <v>238</v>
      </c>
    </row>
    <row r="115" spans="1:14">
      <c r="A115">
        <v>302</v>
      </c>
      <c r="B115">
        <v>8</v>
      </c>
      <c r="C115">
        <v>35.866</v>
      </c>
      <c r="D115">
        <v>2.7881E-2</v>
      </c>
      <c r="E115">
        <v>31.754999999999999</v>
      </c>
      <c r="F115">
        <v>34.085000000000001</v>
      </c>
      <c r="G115">
        <v>158.47999999999999</v>
      </c>
      <c r="H115">
        <v>60.500999999999998</v>
      </c>
      <c r="I115">
        <v>71.965000000000003</v>
      </c>
      <c r="J115">
        <v>156.55000000000001</v>
      </c>
      <c r="K115">
        <v>1.0858000000000001</v>
      </c>
      <c r="L115">
        <v>1.4725999999999999E-5</v>
      </c>
      <c r="M115">
        <v>1.3162999999999999E-2</v>
      </c>
      <c r="N115" t="s">
        <v>238</v>
      </c>
    </row>
    <row r="116" spans="1:14">
      <c r="A116">
        <v>302</v>
      </c>
      <c r="B116">
        <v>8.5</v>
      </c>
      <c r="C116">
        <v>38.305999999999997</v>
      </c>
      <c r="D116">
        <v>2.6105E-2</v>
      </c>
      <c r="E116">
        <v>31.728000000000002</v>
      </c>
      <c r="F116">
        <v>34.045000000000002</v>
      </c>
      <c r="G116">
        <v>157.88999999999999</v>
      </c>
      <c r="H116">
        <v>60.610999999999997</v>
      </c>
      <c r="I116">
        <v>72.331000000000003</v>
      </c>
      <c r="J116">
        <v>155.94</v>
      </c>
      <c r="K116">
        <v>1.0915999999999999</v>
      </c>
      <c r="L116">
        <v>1.4747E-5</v>
      </c>
      <c r="M116">
        <v>1.3217E-2</v>
      </c>
      <c r="N116" t="s">
        <v>238</v>
      </c>
    </row>
    <row r="117" spans="1:14">
      <c r="A117">
        <v>302</v>
      </c>
      <c r="B117">
        <v>9</v>
      </c>
      <c r="C117">
        <v>40.774000000000001</v>
      </c>
      <c r="D117">
        <v>2.4525000000000002E-2</v>
      </c>
      <c r="E117">
        <v>31.7</v>
      </c>
      <c r="F117">
        <v>34.006</v>
      </c>
      <c r="G117">
        <v>157.32</v>
      </c>
      <c r="H117">
        <v>60.722000000000001</v>
      </c>
      <c r="I117">
        <v>72.709000000000003</v>
      </c>
      <c r="J117">
        <v>155.33000000000001</v>
      </c>
      <c r="K117">
        <v>1.0974999999999999</v>
      </c>
      <c r="L117">
        <v>1.4768E-5</v>
      </c>
      <c r="M117">
        <v>1.3273E-2</v>
      </c>
      <c r="N117" t="s">
        <v>238</v>
      </c>
    </row>
    <row r="118" spans="1:14">
      <c r="A118">
        <v>302</v>
      </c>
      <c r="B118">
        <v>9.5</v>
      </c>
      <c r="C118">
        <v>43.27</v>
      </c>
      <c r="D118">
        <v>2.3111E-2</v>
      </c>
      <c r="E118">
        <v>31.672000000000001</v>
      </c>
      <c r="F118">
        <v>33.966000000000001</v>
      </c>
      <c r="G118">
        <v>156.77000000000001</v>
      </c>
      <c r="H118">
        <v>60.834000000000003</v>
      </c>
      <c r="I118">
        <v>73.097999999999999</v>
      </c>
      <c r="J118">
        <v>154.71</v>
      </c>
      <c r="K118">
        <v>1.1034999999999999</v>
      </c>
      <c r="L118">
        <v>1.4790000000000001E-5</v>
      </c>
      <c r="M118">
        <v>1.3332E-2</v>
      </c>
      <c r="N118" t="s">
        <v>238</v>
      </c>
    </row>
    <row r="119" spans="1:14">
      <c r="A119">
        <v>302</v>
      </c>
      <c r="B119">
        <v>10</v>
      </c>
      <c r="C119">
        <v>45.795000000000002</v>
      </c>
      <c r="D119">
        <v>2.1836999999999999E-2</v>
      </c>
      <c r="E119">
        <v>31.643999999999998</v>
      </c>
      <c r="F119">
        <v>33.924999999999997</v>
      </c>
      <c r="G119">
        <v>156.25</v>
      </c>
      <c r="H119">
        <v>60.948999999999998</v>
      </c>
      <c r="I119">
        <v>73.498000000000005</v>
      </c>
      <c r="J119">
        <v>154.09</v>
      </c>
      <c r="K119">
        <v>1.1094999999999999</v>
      </c>
      <c r="L119">
        <v>1.4814000000000001E-5</v>
      </c>
      <c r="M119">
        <v>1.3391999999999999E-2</v>
      </c>
      <c r="N119" t="s">
        <v>238</v>
      </c>
    </row>
    <row r="120" spans="1:14">
      <c r="A120">
        <v>332.2</v>
      </c>
      <c r="B120">
        <v>1</v>
      </c>
      <c r="C120">
        <v>3.8058999999999998</v>
      </c>
      <c r="D120">
        <v>0.26274999999999998</v>
      </c>
      <c r="E120">
        <v>33.948</v>
      </c>
      <c r="F120">
        <v>36.692999999999998</v>
      </c>
      <c r="G120">
        <v>183.57</v>
      </c>
      <c r="H120">
        <v>62.548000000000002</v>
      </c>
      <c r="I120">
        <v>71.096000000000004</v>
      </c>
      <c r="J120">
        <v>172.27</v>
      </c>
      <c r="K120">
        <v>0.78863000000000005</v>
      </c>
      <c r="L120">
        <v>1.5865000000000001E-5</v>
      </c>
      <c r="M120">
        <v>1.4569E-2</v>
      </c>
      <c r="N120" t="s">
        <v>238</v>
      </c>
    </row>
    <row r="121" spans="1:14">
      <c r="A121">
        <v>332.2</v>
      </c>
      <c r="B121">
        <v>1.5</v>
      </c>
      <c r="C121">
        <v>5.7271999999999998</v>
      </c>
      <c r="D121">
        <v>0.17460999999999999</v>
      </c>
      <c r="E121">
        <v>33.929000000000002</v>
      </c>
      <c r="F121">
        <v>36.664999999999999</v>
      </c>
      <c r="G121">
        <v>180.14</v>
      </c>
      <c r="H121">
        <v>62.594999999999999</v>
      </c>
      <c r="I121">
        <v>71.265000000000001</v>
      </c>
      <c r="J121">
        <v>171.85</v>
      </c>
      <c r="K121">
        <v>0.79147000000000001</v>
      </c>
      <c r="L121">
        <v>1.5875999999999998E-5</v>
      </c>
      <c r="M121">
        <v>1.4607999999999999E-2</v>
      </c>
      <c r="N121" t="s">
        <v>238</v>
      </c>
    </row>
    <row r="122" spans="1:14">
      <c r="A122">
        <v>332.2</v>
      </c>
      <c r="B122">
        <v>2</v>
      </c>
      <c r="C122">
        <v>7.6608999999999998</v>
      </c>
      <c r="D122">
        <v>0.13053000000000001</v>
      </c>
      <c r="E122">
        <v>33.909999999999997</v>
      </c>
      <c r="F122">
        <v>36.637</v>
      </c>
      <c r="G122">
        <v>177.69</v>
      </c>
      <c r="H122">
        <v>62.643000000000001</v>
      </c>
      <c r="I122">
        <v>71.436000000000007</v>
      </c>
      <c r="J122">
        <v>171.44</v>
      </c>
      <c r="K122">
        <v>0.79432000000000003</v>
      </c>
      <c r="L122">
        <v>1.5888000000000001E-5</v>
      </c>
      <c r="M122">
        <v>1.4648E-2</v>
      </c>
      <c r="N122" t="s">
        <v>238</v>
      </c>
    </row>
    <row r="123" spans="1:14">
      <c r="A123">
        <v>332.2</v>
      </c>
      <c r="B123">
        <v>2.5</v>
      </c>
      <c r="C123">
        <v>9.6073000000000004</v>
      </c>
      <c r="D123">
        <v>0.10409</v>
      </c>
      <c r="E123">
        <v>33.89</v>
      </c>
      <c r="F123">
        <v>36.607999999999997</v>
      </c>
      <c r="G123">
        <v>175.78</v>
      </c>
      <c r="H123">
        <v>62.692</v>
      </c>
      <c r="I123">
        <v>71.611000000000004</v>
      </c>
      <c r="J123">
        <v>171.02</v>
      </c>
      <c r="K123">
        <v>0.79718999999999995</v>
      </c>
      <c r="L123">
        <v>1.59E-5</v>
      </c>
      <c r="M123">
        <v>1.4688E-2</v>
      </c>
      <c r="N123" t="s">
        <v>238</v>
      </c>
    </row>
    <row r="124" spans="1:14">
      <c r="A124">
        <v>332.2</v>
      </c>
      <c r="B124">
        <v>3</v>
      </c>
      <c r="C124">
        <v>11.567</v>
      </c>
      <c r="D124">
        <v>8.6456000000000005E-2</v>
      </c>
      <c r="E124">
        <v>33.869999999999997</v>
      </c>
      <c r="F124">
        <v>36.58</v>
      </c>
      <c r="G124">
        <v>174.2</v>
      </c>
      <c r="H124">
        <v>62.741</v>
      </c>
      <c r="I124">
        <v>71.789000000000001</v>
      </c>
      <c r="J124">
        <v>170.6</v>
      </c>
      <c r="K124">
        <v>0.80005999999999999</v>
      </c>
      <c r="L124">
        <v>1.5913000000000002E-5</v>
      </c>
      <c r="M124">
        <v>1.4729000000000001E-2</v>
      </c>
      <c r="N124" t="s">
        <v>238</v>
      </c>
    </row>
    <row r="125" spans="1:14">
      <c r="A125">
        <v>332.2</v>
      </c>
      <c r="B125">
        <v>3.5</v>
      </c>
      <c r="C125">
        <v>13.539</v>
      </c>
      <c r="D125">
        <v>7.3860999999999996E-2</v>
      </c>
      <c r="E125">
        <v>33.85</v>
      </c>
      <c r="F125">
        <v>36.551000000000002</v>
      </c>
      <c r="G125">
        <v>172.86</v>
      </c>
      <c r="H125">
        <v>62.790999999999997</v>
      </c>
      <c r="I125">
        <v>71.97</v>
      </c>
      <c r="J125">
        <v>170.18</v>
      </c>
      <c r="K125">
        <v>0.80293999999999999</v>
      </c>
      <c r="L125">
        <v>1.5926E-5</v>
      </c>
      <c r="M125">
        <v>1.477E-2</v>
      </c>
      <c r="N125" t="s">
        <v>238</v>
      </c>
    </row>
    <row r="126" spans="1:14">
      <c r="A126">
        <v>332.2</v>
      </c>
      <c r="B126">
        <v>4</v>
      </c>
      <c r="C126">
        <v>15.525</v>
      </c>
      <c r="D126">
        <v>6.4413999999999999E-2</v>
      </c>
      <c r="E126">
        <v>33.83</v>
      </c>
      <c r="F126">
        <v>36.521999999999998</v>
      </c>
      <c r="G126">
        <v>171.69</v>
      </c>
      <c r="H126">
        <v>62.841000000000001</v>
      </c>
      <c r="I126">
        <v>72.155000000000001</v>
      </c>
      <c r="J126">
        <v>169.75</v>
      </c>
      <c r="K126">
        <v>0.80584</v>
      </c>
      <c r="L126">
        <v>1.5940999999999999E-5</v>
      </c>
      <c r="M126">
        <v>1.4812000000000001E-2</v>
      </c>
      <c r="N126" t="s">
        <v>238</v>
      </c>
    </row>
    <row r="127" spans="1:14">
      <c r="A127">
        <v>332.2</v>
      </c>
      <c r="B127">
        <v>4.5</v>
      </c>
      <c r="C127">
        <v>17.524000000000001</v>
      </c>
      <c r="D127">
        <v>5.7065999999999999E-2</v>
      </c>
      <c r="E127">
        <v>33.81</v>
      </c>
      <c r="F127">
        <v>36.493000000000002</v>
      </c>
      <c r="G127">
        <v>170.65</v>
      </c>
      <c r="H127">
        <v>62.890999999999998</v>
      </c>
      <c r="I127">
        <v>72.343000000000004</v>
      </c>
      <c r="J127">
        <v>169.33</v>
      </c>
      <c r="K127">
        <v>0.80874000000000001</v>
      </c>
      <c r="L127">
        <v>1.5954999999999999E-5</v>
      </c>
      <c r="M127">
        <v>1.4855E-2</v>
      </c>
      <c r="N127" t="s">
        <v>238</v>
      </c>
    </row>
    <row r="128" spans="1:14">
      <c r="A128">
        <v>332.2</v>
      </c>
      <c r="B128">
        <v>5</v>
      </c>
      <c r="C128">
        <v>19.536999999999999</v>
      </c>
      <c r="D128">
        <v>5.1186000000000002E-2</v>
      </c>
      <c r="E128">
        <v>33.79</v>
      </c>
      <c r="F128">
        <v>36.463000000000001</v>
      </c>
      <c r="G128">
        <v>169.71</v>
      </c>
      <c r="H128">
        <v>62.942</v>
      </c>
      <c r="I128">
        <v>72.534999999999997</v>
      </c>
      <c r="J128">
        <v>168.9</v>
      </c>
      <c r="K128">
        <v>0.81164999999999998</v>
      </c>
      <c r="L128">
        <v>1.5971E-5</v>
      </c>
      <c r="M128">
        <v>1.4899000000000001E-2</v>
      </c>
      <c r="N128" t="s">
        <v>238</v>
      </c>
    </row>
    <row r="129" spans="1:14">
      <c r="A129">
        <v>332.2</v>
      </c>
      <c r="B129">
        <v>5.5</v>
      </c>
      <c r="C129">
        <v>21.562999999999999</v>
      </c>
      <c r="D129">
        <v>4.6375E-2</v>
      </c>
      <c r="E129">
        <v>33.768999999999998</v>
      </c>
      <c r="F129">
        <v>36.433999999999997</v>
      </c>
      <c r="G129">
        <v>168.86</v>
      </c>
      <c r="H129">
        <v>62.994</v>
      </c>
      <c r="I129">
        <v>72.73</v>
      </c>
      <c r="J129">
        <v>168.47</v>
      </c>
      <c r="K129">
        <v>0.81457999999999997</v>
      </c>
      <c r="L129">
        <v>1.5987000000000001E-5</v>
      </c>
      <c r="M129">
        <v>1.4943E-2</v>
      </c>
      <c r="N129" t="s">
        <v>238</v>
      </c>
    </row>
    <row r="130" spans="1:14">
      <c r="A130">
        <v>332.2</v>
      </c>
      <c r="B130">
        <v>6</v>
      </c>
      <c r="C130">
        <v>23.605</v>
      </c>
      <c r="D130">
        <v>4.2365E-2</v>
      </c>
      <c r="E130">
        <v>33.749000000000002</v>
      </c>
      <c r="F130">
        <v>36.404000000000003</v>
      </c>
      <c r="G130">
        <v>168.07</v>
      </c>
      <c r="H130">
        <v>63.045999999999999</v>
      </c>
      <c r="I130">
        <v>72.930000000000007</v>
      </c>
      <c r="J130">
        <v>168.04</v>
      </c>
      <c r="K130">
        <v>0.81750999999999996</v>
      </c>
      <c r="L130">
        <v>1.6002999999999999E-5</v>
      </c>
      <c r="M130">
        <v>1.4988E-2</v>
      </c>
      <c r="N130" t="s">
        <v>238</v>
      </c>
    </row>
    <row r="131" spans="1:14">
      <c r="A131">
        <v>332.2</v>
      </c>
      <c r="B131">
        <v>6.5</v>
      </c>
      <c r="C131">
        <v>25.66</v>
      </c>
      <c r="D131">
        <v>3.8970999999999999E-2</v>
      </c>
      <c r="E131">
        <v>33.728000000000002</v>
      </c>
      <c r="F131">
        <v>36.374000000000002</v>
      </c>
      <c r="G131">
        <v>167.34</v>
      </c>
      <c r="H131">
        <v>63.098999999999997</v>
      </c>
      <c r="I131">
        <v>73.132999999999996</v>
      </c>
      <c r="J131">
        <v>167.61</v>
      </c>
      <c r="K131">
        <v>0.82045999999999997</v>
      </c>
      <c r="L131">
        <v>1.6019999999999999E-5</v>
      </c>
      <c r="M131">
        <v>1.5034E-2</v>
      </c>
      <c r="N131" t="s">
        <v>238</v>
      </c>
    </row>
    <row r="132" spans="1:14">
      <c r="A132">
        <v>332.2</v>
      </c>
      <c r="B132">
        <v>7</v>
      </c>
      <c r="C132">
        <v>27.73</v>
      </c>
      <c r="D132">
        <v>3.6061000000000003E-2</v>
      </c>
      <c r="E132">
        <v>33.707000000000001</v>
      </c>
      <c r="F132">
        <v>36.344000000000001</v>
      </c>
      <c r="G132">
        <v>166.66</v>
      </c>
      <c r="H132">
        <v>63.152000000000001</v>
      </c>
      <c r="I132">
        <v>73.34</v>
      </c>
      <c r="J132">
        <v>167.17</v>
      </c>
      <c r="K132">
        <v>0.82340999999999998</v>
      </c>
      <c r="L132">
        <v>1.6038000000000001E-5</v>
      </c>
      <c r="M132">
        <v>1.508E-2</v>
      </c>
      <c r="N132" t="s">
        <v>238</v>
      </c>
    </row>
    <row r="133" spans="1:14">
      <c r="A133">
        <v>332.2</v>
      </c>
      <c r="B133">
        <v>7.5</v>
      </c>
      <c r="C133">
        <v>29.815999999999999</v>
      </c>
      <c r="D133">
        <v>3.3538999999999999E-2</v>
      </c>
      <c r="E133">
        <v>33.686</v>
      </c>
      <c r="F133">
        <v>36.314</v>
      </c>
      <c r="G133">
        <v>166.02</v>
      </c>
      <c r="H133">
        <v>63.206000000000003</v>
      </c>
      <c r="I133">
        <v>73.551000000000002</v>
      </c>
      <c r="J133">
        <v>166.74</v>
      </c>
      <c r="K133">
        <v>0.82637000000000005</v>
      </c>
      <c r="L133">
        <v>1.6056999999999999E-5</v>
      </c>
      <c r="M133">
        <v>1.5128000000000001E-2</v>
      </c>
      <c r="N133" t="s">
        <v>238</v>
      </c>
    </row>
    <row r="134" spans="1:14">
      <c r="A134">
        <v>332.2</v>
      </c>
      <c r="B134">
        <v>8</v>
      </c>
      <c r="C134">
        <v>31.916</v>
      </c>
      <c r="D134">
        <v>3.1331999999999999E-2</v>
      </c>
      <c r="E134">
        <v>33.664999999999999</v>
      </c>
      <c r="F134">
        <v>36.283000000000001</v>
      </c>
      <c r="G134">
        <v>165.42</v>
      </c>
      <c r="H134">
        <v>63.26</v>
      </c>
      <c r="I134">
        <v>73.766999999999996</v>
      </c>
      <c r="J134">
        <v>166.3</v>
      </c>
      <c r="K134">
        <v>0.82935000000000003</v>
      </c>
      <c r="L134">
        <v>1.6076E-5</v>
      </c>
      <c r="M134">
        <v>1.5176E-2</v>
      </c>
      <c r="N134" t="s">
        <v>238</v>
      </c>
    </row>
    <row r="135" spans="1:14">
      <c r="A135">
        <v>332.2</v>
      </c>
      <c r="B135">
        <v>8.5</v>
      </c>
      <c r="C135">
        <v>34.031999999999996</v>
      </c>
      <c r="D135">
        <v>2.9384E-2</v>
      </c>
      <c r="E135">
        <v>33.643999999999998</v>
      </c>
      <c r="F135">
        <v>36.253</v>
      </c>
      <c r="G135">
        <v>164.85</v>
      </c>
      <c r="H135">
        <v>63.314999999999998</v>
      </c>
      <c r="I135">
        <v>73.986000000000004</v>
      </c>
      <c r="J135">
        <v>165.86</v>
      </c>
      <c r="K135">
        <v>0.83233000000000001</v>
      </c>
      <c r="L135">
        <v>1.6096E-5</v>
      </c>
      <c r="M135">
        <v>1.5225000000000001E-2</v>
      </c>
      <c r="N135" t="s">
        <v>238</v>
      </c>
    </row>
    <row r="136" spans="1:14">
      <c r="A136">
        <v>332.2</v>
      </c>
      <c r="B136">
        <v>9</v>
      </c>
      <c r="C136">
        <v>36.164000000000001</v>
      </c>
      <c r="D136">
        <v>2.7651999999999999E-2</v>
      </c>
      <c r="E136">
        <v>33.622</v>
      </c>
      <c r="F136">
        <v>36.222000000000001</v>
      </c>
      <c r="G136">
        <v>164.31</v>
      </c>
      <c r="H136">
        <v>63.371000000000002</v>
      </c>
      <c r="I136">
        <v>74.210999999999999</v>
      </c>
      <c r="J136">
        <v>165.42</v>
      </c>
      <c r="K136">
        <v>0.83531999999999995</v>
      </c>
      <c r="L136">
        <v>1.6116E-5</v>
      </c>
      <c r="M136">
        <v>1.5275E-2</v>
      </c>
      <c r="N136" t="s">
        <v>238</v>
      </c>
    </row>
    <row r="137" spans="1:14">
      <c r="A137">
        <v>332.2</v>
      </c>
      <c r="B137">
        <v>9.5</v>
      </c>
      <c r="C137">
        <v>38.311999999999998</v>
      </c>
      <c r="D137">
        <v>2.6102E-2</v>
      </c>
      <c r="E137">
        <v>33.6</v>
      </c>
      <c r="F137">
        <v>36.191000000000003</v>
      </c>
      <c r="G137">
        <v>163.79</v>
      </c>
      <c r="H137">
        <v>63.427</v>
      </c>
      <c r="I137">
        <v>74.438999999999993</v>
      </c>
      <c r="J137">
        <v>164.98</v>
      </c>
      <c r="K137">
        <v>0.83831999999999995</v>
      </c>
      <c r="L137">
        <v>1.6137000000000002E-5</v>
      </c>
      <c r="M137">
        <v>1.5325999999999999E-2</v>
      </c>
      <c r="N137" t="s">
        <v>238</v>
      </c>
    </row>
    <row r="138" spans="1:14">
      <c r="A138">
        <v>332.2</v>
      </c>
      <c r="B138">
        <v>10</v>
      </c>
      <c r="C138">
        <v>40.475999999999999</v>
      </c>
      <c r="D138">
        <v>2.4705999999999999E-2</v>
      </c>
      <c r="E138">
        <v>33.578000000000003</v>
      </c>
      <c r="F138">
        <v>36.158999999999999</v>
      </c>
      <c r="G138">
        <v>163.30000000000001</v>
      </c>
      <c r="H138">
        <v>63.482999999999997</v>
      </c>
      <c r="I138">
        <v>74.673000000000002</v>
      </c>
      <c r="J138">
        <v>164.54</v>
      </c>
      <c r="K138">
        <v>0.84133000000000002</v>
      </c>
      <c r="L138">
        <v>1.6158999999999999E-5</v>
      </c>
      <c r="M138">
        <v>1.5377999999999999E-2</v>
      </c>
      <c r="N138" t="s">
        <v>238</v>
      </c>
    </row>
    <row r="139" spans="1:14">
      <c r="A139">
        <v>362.4</v>
      </c>
      <c r="B139">
        <v>1</v>
      </c>
      <c r="C139">
        <v>3.4832999999999998</v>
      </c>
      <c r="D139">
        <v>0.28708</v>
      </c>
      <c r="E139">
        <v>35.889000000000003</v>
      </c>
      <c r="F139">
        <v>38.887999999999998</v>
      </c>
      <c r="G139">
        <v>189.89</v>
      </c>
      <c r="H139">
        <v>65.728999999999999</v>
      </c>
      <c r="I139">
        <v>74.227999999999994</v>
      </c>
      <c r="J139">
        <v>179.63</v>
      </c>
      <c r="K139">
        <v>0.64129000000000003</v>
      </c>
      <c r="L139">
        <v>1.7144000000000001E-5</v>
      </c>
      <c r="M139">
        <v>1.66E-2</v>
      </c>
      <c r="N139" t="s">
        <v>238</v>
      </c>
    </row>
    <row r="140" spans="1:14">
      <c r="A140">
        <v>362.4</v>
      </c>
      <c r="B140">
        <v>1.5</v>
      </c>
      <c r="C140">
        <v>5.2374999999999998</v>
      </c>
      <c r="D140">
        <v>0.19092999999999999</v>
      </c>
      <c r="E140">
        <v>35.872999999999998</v>
      </c>
      <c r="F140">
        <v>38.863999999999997</v>
      </c>
      <c r="G140">
        <v>186.48</v>
      </c>
      <c r="H140">
        <v>65.753</v>
      </c>
      <c r="I140">
        <v>74.346000000000004</v>
      </c>
      <c r="J140">
        <v>179.31</v>
      </c>
      <c r="K140">
        <v>0.64290999999999998</v>
      </c>
      <c r="L140">
        <v>1.7156999999999999E-5</v>
      </c>
      <c r="M140">
        <v>1.6645E-2</v>
      </c>
      <c r="N140" t="s">
        <v>238</v>
      </c>
    </row>
    <row r="141" spans="1:14">
      <c r="A141">
        <v>362.4</v>
      </c>
      <c r="B141">
        <v>2</v>
      </c>
      <c r="C141">
        <v>7.0000999999999998</v>
      </c>
      <c r="D141">
        <v>0.14285</v>
      </c>
      <c r="E141">
        <v>35.856000000000002</v>
      </c>
      <c r="F141">
        <v>38.840000000000003</v>
      </c>
      <c r="G141">
        <v>184.04</v>
      </c>
      <c r="H141">
        <v>65.777000000000001</v>
      </c>
      <c r="I141">
        <v>74.465999999999994</v>
      </c>
      <c r="J141">
        <v>178.99</v>
      </c>
      <c r="K141">
        <v>0.64453000000000005</v>
      </c>
      <c r="L141">
        <v>1.717E-5</v>
      </c>
      <c r="M141">
        <v>1.6691000000000001E-2</v>
      </c>
      <c r="N141" t="s">
        <v>238</v>
      </c>
    </row>
    <row r="142" spans="1:14">
      <c r="A142">
        <v>362.4</v>
      </c>
      <c r="B142">
        <v>2.5</v>
      </c>
      <c r="C142">
        <v>8.7713999999999999</v>
      </c>
      <c r="D142">
        <v>0.11401</v>
      </c>
      <c r="E142">
        <v>35.838999999999999</v>
      </c>
      <c r="F142">
        <v>38.816000000000003</v>
      </c>
      <c r="G142">
        <v>182.14</v>
      </c>
      <c r="H142">
        <v>65.801000000000002</v>
      </c>
      <c r="I142">
        <v>74.587999999999994</v>
      </c>
      <c r="J142">
        <v>178.66</v>
      </c>
      <c r="K142">
        <v>0.64614000000000005</v>
      </c>
      <c r="L142">
        <v>1.7184E-5</v>
      </c>
      <c r="M142">
        <v>1.6736000000000001E-2</v>
      </c>
      <c r="N142" t="s">
        <v>238</v>
      </c>
    </row>
    <row r="143" spans="1:14">
      <c r="A143">
        <v>362.4</v>
      </c>
      <c r="B143">
        <v>3</v>
      </c>
      <c r="C143">
        <v>10.551</v>
      </c>
      <c r="D143">
        <v>9.4774999999999998E-2</v>
      </c>
      <c r="E143">
        <v>35.822000000000003</v>
      </c>
      <c r="F143">
        <v>38.792000000000002</v>
      </c>
      <c r="G143">
        <v>180.57</v>
      </c>
      <c r="H143">
        <v>65.825999999999993</v>
      </c>
      <c r="I143">
        <v>74.712000000000003</v>
      </c>
      <c r="J143">
        <v>178.34</v>
      </c>
      <c r="K143">
        <v>0.64775000000000005</v>
      </c>
      <c r="L143">
        <v>1.7198E-5</v>
      </c>
      <c r="M143">
        <v>1.6781999999999998E-2</v>
      </c>
      <c r="N143" t="s">
        <v>238</v>
      </c>
    </row>
    <row r="144" spans="1:14">
      <c r="A144">
        <v>362.4</v>
      </c>
      <c r="B144">
        <v>3.5</v>
      </c>
      <c r="C144">
        <v>12.34</v>
      </c>
      <c r="D144">
        <v>8.1037999999999999E-2</v>
      </c>
      <c r="E144">
        <v>35.805</v>
      </c>
      <c r="F144">
        <v>38.768000000000001</v>
      </c>
      <c r="G144">
        <v>179.24</v>
      </c>
      <c r="H144">
        <v>65.850999999999999</v>
      </c>
      <c r="I144">
        <v>74.837999999999994</v>
      </c>
      <c r="J144">
        <v>178.02</v>
      </c>
      <c r="K144">
        <v>0.64936000000000005</v>
      </c>
      <c r="L144">
        <v>1.7212999999999999E-5</v>
      </c>
      <c r="M144">
        <v>1.6827999999999999E-2</v>
      </c>
      <c r="N144" t="s">
        <v>238</v>
      </c>
    </row>
    <row r="145" spans="1:14">
      <c r="A145">
        <v>362.4</v>
      </c>
      <c r="B145">
        <v>4</v>
      </c>
      <c r="C145">
        <v>14.137</v>
      </c>
      <c r="D145">
        <v>7.0734000000000005E-2</v>
      </c>
      <c r="E145">
        <v>35.787999999999997</v>
      </c>
      <c r="F145">
        <v>38.743000000000002</v>
      </c>
      <c r="G145">
        <v>178.09</v>
      </c>
      <c r="H145">
        <v>65.876000000000005</v>
      </c>
      <c r="I145">
        <v>74.965000000000003</v>
      </c>
      <c r="J145">
        <v>177.7</v>
      </c>
      <c r="K145">
        <v>0.65095999999999998</v>
      </c>
      <c r="L145">
        <v>1.7227999999999998E-5</v>
      </c>
      <c r="M145">
        <v>1.6875000000000001E-2</v>
      </c>
      <c r="N145" t="s">
        <v>238</v>
      </c>
    </row>
    <row r="146" spans="1:14">
      <c r="A146">
        <v>362.4</v>
      </c>
      <c r="B146">
        <v>4.5</v>
      </c>
      <c r="C146">
        <v>15.944000000000001</v>
      </c>
      <c r="D146">
        <v>6.2719999999999998E-2</v>
      </c>
      <c r="E146">
        <v>35.771000000000001</v>
      </c>
      <c r="F146">
        <v>38.719000000000001</v>
      </c>
      <c r="G146">
        <v>177.06</v>
      </c>
      <c r="H146">
        <v>65.900999999999996</v>
      </c>
      <c r="I146">
        <v>75.094999999999999</v>
      </c>
      <c r="J146">
        <v>177.37</v>
      </c>
      <c r="K146">
        <v>0.65256000000000003</v>
      </c>
      <c r="L146">
        <v>1.7244E-5</v>
      </c>
      <c r="M146">
        <v>1.6920999999999999E-2</v>
      </c>
      <c r="N146" t="s">
        <v>238</v>
      </c>
    </row>
    <row r="147" spans="1:14">
      <c r="A147">
        <v>362.4</v>
      </c>
      <c r="B147">
        <v>5</v>
      </c>
      <c r="C147">
        <v>17.759</v>
      </c>
      <c r="D147">
        <v>5.6307999999999997E-2</v>
      </c>
      <c r="E147">
        <v>35.753999999999998</v>
      </c>
      <c r="F147">
        <v>38.694000000000003</v>
      </c>
      <c r="G147">
        <v>176.14</v>
      </c>
      <c r="H147">
        <v>65.927000000000007</v>
      </c>
      <c r="I147">
        <v>75.225999999999999</v>
      </c>
      <c r="J147">
        <v>177.05</v>
      </c>
      <c r="K147">
        <v>0.65415000000000001</v>
      </c>
      <c r="L147">
        <v>1.7260000000000001E-5</v>
      </c>
      <c r="M147">
        <v>1.6968E-2</v>
      </c>
      <c r="N147" t="s">
        <v>238</v>
      </c>
    </row>
    <row r="148" spans="1:14">
      <c r="A148">
        <v>362.4</v>
      </c>
      <c r="B148">
        <v>5.5</v>
      </c>
      <c r="C148">
        <v>19.584</v>
      </c>
      <c r="D148">
        <v>5.1062000000000003E-2</v>
      </c>
      <c r="E148">
        <v>35.735999999999997</v>
      </c>
      <c r="F148">
        <v>38.67</v>
      </c>
      <c r="G148">
        <v>175.3</v>
      </c>
      <c r="H148">
        <v>65.953000000000003</v>
      </c>
      <c r="I148">
        <v>75.358999999999995</v>
      </c>
      <c r="J148">
        <v>176.73</v>
      </c>
      <c r="K148">
        <v>0.65573999999999999</v>
      </c>
      <c r="L148">
        <v>1.7275999999999999E-5</v>
      </c>
      <c r="M148">
        <v>1.7014999999999999E-2</v>
      </c>
      <c r="N148" t="s">
        <v>238</v>
      </c>
    </row>
    <row r="149" spans="1:14">
      <c r="A149">
        <v>362.4</v>
      </c>
      <c r="B149">
        <v>6</v>
      </c>
      <c r="C149">
        <v>21.417999999999999</v>
      </c>
      <c r="D149">
        <v>4.6690000000000002E-2</v>
      </c>
      <c r="E149">
        <v>35.719000000000001</v>
      </c>
      <c r="F149">
        <v>38.645000000000003</v>
      </c>
      <c r="G149">
        <v>174.52</v>
      </c>
      <c r="H149">
        <v>65.978999999999999</v>
      </c>
      <c r="I149">
        <v>75.494</v>
      </c>
      <c r="J149">
        <v>176.4</v>
      </c>
      <c r="K149">
        <v>0.65732000000000002</v>
      </c>
      <c r="L149">
        <v>1.7292999999999999E-5</v>
      </c>
      <c r="M149">
        <v>1.7062999999999998E-2</v>
      </c>
      <c r="N149" t="s">
        <v>238</v>
      </c>
    </row>
    <row r="150" spans="1:14">
      <c r="A150">
        <v>362.4</v>
      </c>
      <c r="B150">
        <v>6.5</v>
      </c>
      <c r="C150">
        <v>23.260999999999999</v>
      </c>
      <c r="D150">
        <v>4.299E-2</v>
      </c>
      <c r="E150">
        <v>35.701000000000001</v>
      </c>
      <c r="F150">
        <v>38.619999999999997</v>
      </c>
      <c r="G150">
        <v>173.81</v>
      </c>
      <c r="H150">
        <v>66.004999999999995</v>
      </c>
      <c r="I150">
        <v>75.631</v>
      </c>
      <c r="J150">
        <v>176.08</v>
      </c>
      <c r="K150">
        <v>0.65888999999999998</v>
      </c>
      <c r="L150">
        <v>1.7311000000000001E-5</v>
      </c>
      <c r="M150">
        <v>1.711E-2</v>
      </c>
      <c r="N150" t="s">
        <v>238</v>
      </c>
    </row>
    <row r="151" spans="1:14">
      <c r="A151">
        <v>362.4</v>
      </c>
      <c r="B151">
        <v>7</v>
      </c>
      <c r="C151">
        <v>25.114000000000001</v>
      </c>
      <c r="D151">
        <v>3.9819E-2</v>
      </c>
      <c r="E151">
        <v>35.683999999999997</v>
      </c>
      <c r="F151">
        <v>38.594999999999999</v>
      </c>
      <c r="G151">
        <v>173.15</v>
      </c>
      <c r="H151">
        <v>66.031999999999996</v>
      </c>
      <c r="I151">
        <v>75.771000000000001</v>
      </c>
      <c r="J151">
        <v>175.75</v>
      </c>
      <c r="K151">
        <v>0.66047</v>
      </c>
      <c r="L151">
        <v>1.7329E-5</v>
      </c>
      <c r="M151">
        <v>1.7158E-2</v>
      </c>
      <c r="N151" t="s">
        <v>238</v>
      </c>
    </row>
    <row r="152" spans="1:14">
      <c r="A152">
        <v>362.4</v>
      </c>
      <c r="B152">
        <v>7.5</v>
      </c>
      <c r="C152">
        <v>26.975999999999999</v>
      </c>
      <c r="D152">
        <v>3.7069999999999999E-2</v>
      </c>
      <c r="E152">
        <v>35.665999999999997</v>
      </c>
      <c r="F152">
        <v>38.57</v>
      </c>
      <c r="G152">
        <v>172.52</v>
      </c>
      <c r="H152">
        <v>66.058999999999997</v>
      </c>
      <c r="I152">
        <v>75.912000000000006</v>
      </c>
      <c r="J152">
        <v>175.43</v>
      </c>
      <c r="K152">
        <v>0.66203000000000001</v>
      </c>
      <c r="L152">
        <v>1.7348000000000001E-5</v>
      </c>
      <c r="M152">
        <v>1.7207E-2</v>
      </c>
      <c r="N152" t="s">
        <v>238</v>
      </c>
    </row>
    <row r="153" spans="1:14">
      <c r="A153">
        <v>362.4</v>
      </c>
      <c r="B153">
        <v>8</v>
      </c>
      <c r="C153">
        <v>28.847999999999999</v>
      </c>
      <c r="D153">
        <v>3.4664E-2</v>
      </c>
      <c r="E153">
        <v>35.648000000000003</v>
      </c>
      <c r="F153">
        <v>38.545000000000002</v>
      </c>
      <c r="G153">
        <v>171.94</v>
      </c>
      <c r="H153">
        <v>66.085999999999999</v>
      </c>
      <c r="I153">
        <v>76.055000000000007</v>
      </c>
      <c r="J153">
        <v>175.1</v>
      </c>
      <c r="K153">
        <v>0.66359000000000001</v>
      </c>
      <c r="L153">
        <v>1.7367000000000002E-5</v>
      </c>
      <c r="M153">
        <v>1.7255E-2</v>
      </c>
      <c r="N153" t="s">
        <v>238</v>
      </c>
    </row>
    <row r="154" spans="1:14">
      <c r="A154">
        <v>362.4</v>
      </c>
      <c r="B154">
        <v>8.5</v>
      </c>
      <c r="C154">
        <v>30.73</v>
      </c>
      <c r="D154">
        <v>3.2542000000000001E-2</v>
      </c>
      <c r="E154">
        <v>35.630000000000003</v>
      </c>
      <c r="F154">
        <v>38.520000000000003</v>
      </c>
      <c r="G154">
        <v>171.38</v>
      </c>
      <c r="H154">
        <v>66.113</v>
      </c>
      <c r="I154">
        <v>76.200999999999993</v>
      </c>
      <c r="J154">
        <v>174.78</v>
      </c>
      <c r="K154">
        <v>0.66513999999999995</v>
      </c>
      <c r="L154">
        <v>1.7385999999999999E-5</v>
      </c>
      <c r="M154">
        <v>1.7304E-2</v>
      </c>
      <c r="N154" t="s">
        <v>238</v>
      </c>
    </row>
    <row r="155" spans="1:14">
      <c r="A155">
        <v>362.4</v>
      </c>
      <c r="B155">
        <v>9</v>
      </c>
      <c r="C155">
        <v>32.621000000000002</v>
      </c>
      <c r="D155">
        <v>3.0655000000000002E-2</v>
      </c>
      <c r="E155">
        <v>35.612000000000002</v>
      </c>
      <c r="F155">
        <v>38.494</v>
      </c>
      <c r="G155">
        <v>170.86</v>
      </c>
      <c r="H155">
        <v>66.141000000000005</v>
      </c>
      <c r="I155">
        <v>76.347999999999999</v>
      </c>
      <c r="J155">
        <v>174.45</v>
      </c>
      <c r="K155">
        <v>0.66669</v>
      </c>
      <c r="L155">
        <v>1.7405999999999999E-5</v>
      </c>
      <c r="M155">
        <v>1.7353E-2</v>
      </c>
      <c r="N155" t="s">
        <v>238</v>
      </c>
    </row>
    <row r="156" spans="1:14">
      <c r="A156">
        <v>362.4</v>
      </c>
      <c r="B156">
        <v>9.5</v>
      </c>
      <c r="C156">
        <v>34.523000000000003</v>
      </c>
      <c r="D156">
        <v>2.8965999999999999E-2</v>
      </c>
      <c r="E156">
        <v>35.594000000000001</v>
      </c>
      <c r="F156">
        <v>38.469000000000001</v>
      </c>
      <c r="G156">
        <v>170.36</v>
      </c>
      <c r="H156">
        <v>66.168999999999997</v>
      </c>
      <c r="I156">
        <v>76.498000000000005</v>
      </c>
      <c r="J156">
        <v>174.13</v>
      </c>
      <c r="K156">
        <v>0.66822999999999999</v>
      </c>
      <c r="L156">
        <v>1.7427000000000001E-5</v>
      </c>
      <c r="M156">
        <v>1.7402999999999998E-2</v>
      </c>
      <c r="N156" t="s">
        <v>238</v>
      </c>
    </row>
    <row r="157" spans="1:14">
      <c r="A157">
        <v>362.4</v>
      </c>
      <c r="B157">
        <v>10</v>
      </c>
      <c r="C157">
        <v>36.433999999999997</v>
      </c>
      <c r="D157">
        <v>2.7446999999999999E-2</v>
      </c>
      <c r="E157">
        <v>35.576000000000001</v>
      </c>
      <c r="F157">
        <v>38.442999999999998</v>
      </c>
      <c r="G157">
        <v>169.88</v>
      </c>
      <c r="H157">
        <v>66.197000000000003</v>
      </c>
      <c r="I157">
        <v>76.650000000000006</v>
      </c>
      <c r="J157">
        <v>173.8</v>
      </c>
      <c r="K157">
        <v>0.66976000000000002</v>
      </c>
      <c r="L157">
        <v>1.7448E-5</v>
      </c>
      <c r="M157">
        <v>1.7453E-2</v>
      </c>
      <c r="N157" t="s">
        <v>238</v>
      </c>
    </row>
    <row r="158" spans="1:14">
      <c r="A158">
        <v>392.6</v>
      </c>
      <c r="B158">
        <v>1</v>
      </c>
      <c r="C158">
        <v>3.2117</v>
      </c>
      <c r="D158">
        <v>0.31136000000000003</v>
      </c>
      <c r="E158">
        <v>37.920999999999999</v>
      </c>
      <c r="F158">
        <v>41.173999999999999</v>
      </c>
      <c r="G158">
        <v>195.95</v>
      </c>
      <c r="H158">
        <v>68.637</v>
      </c>
      <c r="I158">
        <v>77.102999999999994</v>
      </c>
      <c r="J158">
        <v>186.68</v>
      </c>
      <c r="K158">
        <v>0.53785000000000005</v>
      </c>
      <c r="L158">
        <v>1.8377E-5</v>
      </c>
      <c r="M158">
        <v>1.8664E-2</v>
      </c>
      <c r="N158" t="s">
        <v>238</v>
      </c>
    </row>
    <row r="159" spans="1:14">
      <c r="A159">
        <v>392.6</v>
      </c>
      <c r="B159">
        <v>1.5</v>
      </c>
      <c r="C159">
        <v>4.8262999999999998</v>
      </c>
      <c r="D159">
        <v>0.2072</v>
      </c>
      <c r="E159">
        <v>37.905999999999999</v>
      </c>
      <c r="F159">
        <v>41.152999999999999</v>
      </c>
      <c r="G159">
        <v>192.54</v>
      </c>
      <c r="H159">
        <v>68.647999999999996</v>
      </c>
      <c r="I159">
        <v>77.191999999999993</v>
      </c>
      <c r="J159">
        <v>186.44</v>
      </c>
      <c r="K159">
        <v>0.53874</v>
      </c>
      <c r="L159">
        <v>1.8391000000000001E-5</v>
      </c>
      <c r="M159">
        <v>1.8714999999999999E-2</v>
      </c>
      <c r="N159" t="s">
        <v>238</v>
      </c>
    </row>
    <row r="160" spans="1:14">
      <c r="A160">
        <v>392.6</v>
      </c>
      <c r="B160">
        <v>2</v>
      </c>
      <c r="C160">
        <v>6.4467999999999996</v>
      </c>
      <c r="D160">
        <v>0.15512000000000001</v>
      </c>
      <c r="E160">
        <v>37.892000000000003</v>
      </c>
      <c r="F160">
        <v>41.131999999999998</v>
      </c>
      <c r="G160">
        <v>190.11</v>
      </c>
      <c r="H160">
        <v>68.659000000000006</v>
      </c>
      <c r="I160">
        <v>77.281000000000006</v>
      </c>
      <c r="J160">
        <v>186.19</v>
      </c>
      <c r="K160">
        <v>0.53961000000000003</v>
      </c>
      <c r="L160">
        <v>1.8405000000000001E-5</v>
      </c>
      <c r="M160">
        <v>1.8766000000000001E-2</v>
      </c>
      <c r="N160" t="s">
        <v>238</v>
      </c>
    </row>
    <row r="161" spans="1:14">
      <c r="A161">
        <v>392.6</v>
      </c>
      <c r="B161">
        <v>2.5</v>
      </c>
      <c r="C161">
        <v>8.0731999999999999</v>
      </c>
      <c r="D161">
        <v>0.12386999999999999</v>
      </c>
      <c r="E161">
        <v>37.877000000000002</v>
      </c>
      <c r="F161">
        <v>41.110999999999997</v>
      </c>
      <c r="G161">
        <v>188.22</v>
      </c>
      <c r="H161">
        <v>68.67</v>
      </c>
      <c r="I161">
        <v>77.370999999999995</v>
      </c>
      <c r="J161">
        <v>185.94</v>
      </c>
      <c r="K161">
        <v>0.54047999999999996</v>
      </c>
      <c r="L161">
        <v>1.8419000000000001E-5</v>
      </c>
      <c r="M161">
        <v>1.8815999999999999E-2</v>
      </c>
      <c r="N161" t="s">
        <v>238</v>
      </c>
    </row>
    <row r="162" spans="1:14">
      <c r="A162">
        <v>392.6</v>
      </c>
      <c r="B162">
        <v>3</v>
      </c>
      <c r="C162">
        <v>9.7056000000000004</v>
      </c>
      <c r="D162">
        <v>0.10303</v>
      </c>
      <c r="E162">
        <v>37.862000000000002</v>
      </c>
      <c r="F162">
        <v>41.09</v>
      </c>
      <c r="G162">
        <v>186.66</v>
      </c>
      <c r="H162">
        <v>68.682000000000002</v>
      </c>
      <c r="I162">
        <v>77.462000000000003</v>
      </c>
      <c r="J162">
        <v>185.69</v>
      </c>
      <c r="K162">
        <v>0.54135</v>
      </c>
      <c r="L162">
        <v>1.8434E-5</v>
      </c>
      <c r="M162">
        <v>1.8866999999999998E-2</v>
      </c>
      <c r="N162" t="s">
        <v>238</v>
      </c>
    </row>
    <row r="163" spans="1:14">
      <c r="A163">
        <v>392.6</v>
      </c>
      <c r="B163">
        <v>3.5</v>
      </c>
      <c r="C163">
        <v>11.343999999999999</v>
      </c>
      <c r="D163">
        <v>8.8151999999999994E-2</v>
      </c>
      <c r="E163">
        <v>37.847000000000001</v>
      </c>
      <c r="F163">
        <v>41.069000000000003</v>
      </c>
      <c r="G163">
        <v>185.34</v>
      </c>
      <c r="H163">
        <v>68.692999999999998</v>
      </c>
      <c r="I163">
        <v>77.555000000000007</v>
      </c>
      <c r="J163">
        <v>185.45</v>
      </c>
      <c r="K163">
        <v>0.54220000000000002</v>
      </c>
      <c r="L163">
        <v>1.8450000000000001E-5</v>
      </c>
      <c r="M163">
        <v>1.8918000000000001E-2</v>
      </c>
      <c r="N163" t="s">
        <v>238</v>
      </c>
    </row>
    <row r="164" spans="1:14">
      <c r="A164">
        <v>392.6</v>
      </c>
      <c r="B164">
        <v>4</v>
      </c>
      <c r="C164">
        <v>12.989000000000001</v>
      </c>
      <c r="D164">
        <v>7.6991000000000004E-2</v>
      </c>
      <c r="E164">
        <v>37.831000000000003</v>
      </c>
      <c r="F164">
        <v>41.048000000000002</v>
      </c>
      <c r="G164">
        <v>184.19</v>
      </c>
      <c r="H164">
        <v>68.704999999999998</v>
      </c>
      <c r="I164">
        <v>77.647999999999996</v>
      </c>
      <c r="J164">
        <v>185.2</v>
      </c>
      <c r="K164">
        <v>0.54305000000000003</v>
      </c>
      <c r="L164">
        <v>1.8465E-5</v>
      </c>
      <c r="M164">
        <v>1.8967999999999999E-2</v>
      </c>
      <c r="N164" t="s">
        <v>238</v>
      </c>
    </row>
    <row r="165" spans="1:14">
      <c r="A165">
        <v>392.6</v>
      </c>
      <c r="B165">
        <v>4.5</v>
      </c>
      <c r="C165">
        <v>14.638999999999999</v>
      </c>
      <c r="D165">
        <v>6.8309999999999996E-2</v>
      </c>
      <c r="E165">
        <v>37.816000000000003</v>
      </c>
      <c r="F165">
        <v>41.027000000000001</v>
      </c>
      <c r="G165">
        <v>183.18</v>
      </c>
      <c r="H165">
        <v>68.715999999999994</v>
      </c>
      <c r="I165">
        <v>77.742999999999995</v>
      </c>
      <c r="J165">
        <v>184.95</v>
      </c>
      <c r="K165">
        <v>0.54388999999999998</v>
      </c>
      <c r="L165">
        <v>1.8481000000000001E-5</v>
      </c>
      <c r="M165">
        <v>1.9019000000000001E-2</v>
      </c>
      <c r="N165" t="s">
        <v>238</v>
      </c>
    </row>
    <row r="166" spans="1:14">
      <c r="A166">
        <v>392.6</v>
      </c>
      <c r="B166">
        <v>5</v>
      </c>
      <c r="C166">
        <v>16.295999999999999</v>
      </c>
      <c r="D166">
        <v>6.1365000000000003E-2</v>
      </c>
      <c r="E166">
        <v>37.801000000000002</v>
      </c>
      <c r="F166">
        <v>41.006</v>
      </c>
      <c r="G166">
        <v>182.26</v>
      </c>
      <c r="H166">
        <v>68.727999999999994</v>
      </c>
      <c r="I166">
        <v>77.838999999999999</v>
      </c>
      <c r="J166">
        <v>184.71</v>
      </c>
      <c r="K166">
        <v>0.54471999999999998</v>
      </c>
      <c r="L166">
        <v>1.8498000000000001E-5</v>
      </c>
      <c r="M166">
        <v>1.9068999999999999E-2</v>
      </c>
      <c r="N166" t="s">
        <v>238</v>
      </c>
    </row>
    <row r="167" spans="1:14">
      <c r="A167">
        <v>392.6</v>
      </c>
      <c r="B167">
        <v>5.5</v>
      </c>
      <c r="C167">
        <v>17.959</v>
      </c>
      <c r="D167">
        <v>5.5683000000000003E-2</v>
      </c>
      <c r="E167">
        <v>37.786000000000001</v>
      </c>
      <c r="F167">
        <v>40.984999999999999</v>
      </c>
      <c r="G167">
        <v>181.43</v>
      </c>
      <c r="H167">
        <v>68.739999999999995</v>
      </c>
      <c r="I167">
        <v>77.936000000000007</v>
      </c>
      <c r="J167">
        <v>184.46</v>
      </c>
      <c r="K167">
        <v>0.54554000000000002</v>
      </c>
      <c r="L167">
        <v>1.8515000000000001E-5</v>
      </c>
      <c r="M167">
        <v>1.9120000000000002E-2</v>
      </c>
      <c r="N167" t="s">
        <v>238</v>
      </c>
    </row>
    <row r="168" spans="1:14">
      <c r="A168">
        <v>392.6</v>
      </c>
      <c r="B168">
        <v>6</v>
      </c>
      <c r="C168">
        <v>19.628</v>
      </c>
      <c r="D168">
        <v>5.0948E-2</v>
      </c>
      <c r="E168">
        <v>37.770000000000003</v>
      </c>
      <c r="F168">
        <v>40.963999999999999</v>
      </c>
      <c r="G168">
        <v>180.67</v>
      </c>
      <c r="H168">
        <v>68.751999999999995</v>
      </c>
      <c r="I168">
        <v>78.033000000000001</v>
      </c>
      <c r="J168">
        <v>184.22</v>
      </c>
      <c r="K168">
        <v>0.54635</v>
      </c>
      <c r="L168">
        <v>1.8532000000000001E-5</v>
      </c>
      <c r="M168">
        <v>1.917E-2</v>
      </c>
      <c r="N168" t="s">
        <v>238</v>
      </c>
    </row>
    <row r="169" spans="1:14">
      <c r="A169">
        <v>392.6</v>
      </c>
      <c r="B169">
        <v>6.5</v>
      </c>
      <c r="C169">
        <v>21.303000000000001</v>
      </c>
      <c r="D169">
        <v>4.6940999999999997E-2</v>
      </c>
      <c r="E169">
        <v>37.755000000000003</v>
      </c>
      <c r="F169">
        <v>40.942</v>
      </c>
      <c r="G169">
        <v>179.96</v>
      </c>
      <c r="H169">
        <v>68.765000000000001</v>
      </c>
      <c r="I169">
        <v>78.132999999999996</v>
      </c>
      <c r="J169">
        <v>183.97</v>
      </c>
      <c r="K169">
        <v>0.54715999999999998</v>
      </c>
      <c r="L169">
        <v>1.8549000000000001E-5</v>
      </c>
      <c r="M169">
        <v>1.9220000000000001E-2</v>
      </c>
      <c r="N169" t="s">
        <v>238</v>
      </c>
    </row>
    <row r="170" spans="1:14">
      <c r="A170">
        <v>392.6</v>
      </c>
      <c r="B170">
        <v>7</v>
      </c>
      <c r="C170">
        <v>22.984999999999999</v>
      </c>
      <c r="D170">
        <v>4.3506999999999997E-2</v>
      </c>
      <c r="E170">
        <v>37.74</v>
      </c>
      <c r="F170">
        <v>40.920999999999999</v>
      </c>
      <c r="G170">
        <v>179.31</v>
      </c>
      <c r="H170">
        <v>68.777000000000001</v>
      </c>
      <c r="I170">
        <v>78.233000000000004</v>
      </c>
      <c r="J170">
        <v>183.73</v>
      </c>
      <c r="K170">
        <v>0.54796</v>
      </c>
      <c r="L170">
        <v>1.8567E-5</v>
      </c>
      <c r="M170">
        <v>1.9271E-2</v>
      </c>
      <c r="N170" t="s">
        <v>238</v>
      </c>
    </row>
    <row r="171" spans="1:14">
      <c r="A171">
        <v>392.6</v>
      </c>
      <c r="B171">
        <v>7.5</v>
      </c>
      <c r="C171">
        <v>24.672999999999998</v>
      </c>
      <c r="D171">
        <v>4.0529999999999997E-2</v>
      </c>
      <c r="E171">
        <v>37.723999999999997</v>
      </c>
      <c r="F171">
        <v>40.899000000000001</v>
      </c>
      <c r="G171">
        <v>178.69</v>
      </c>
      <c r="H171">
        <v>68.790000000000006</v>
      </c>
      <c r="I171">
        <v>78.334000000000003</v>
      </c>
      <c r="J171">
        <v>183.48</v>
      </c>
      <c r="K171">
        <v>0.54874999999999996</v>
      </c>
      <c r="L171">
        <v>1.8586000000000001E-5</v>
      </c>
      <c r="M171">
        <v>1.9321000000000001E-2</v>
      </c>
      <c r="N171" t="s">
        <v>238</v>
      </c>
    </row>
    <row r="172" spans="1:14">
      <c r="A172">
        <v>392.6</v>
      </c>
      <c r="B172">
        <v>8</v>
      </c>
      <c r="C172">
        <v>26.367000000000001</v>
      </c>
      <c r="D172">
        <v>3.7926000000000001E-2</v>
      </c>
      <c r="E172">
        <v>37.709000000000003</v>
      </c>
      <c r="F172">
        <v>40.878</v>
      </c>
      <c r="G172">
        <v>178.12</v>
      </c>
      <c r="H172">
        <v>68.802000000000007</v>
      </c>
      <c r="I172">
        <v>78.436999999999998</v>
      </c>
      <c r="J172">
        <v>183.24</v>
      </c>
      <c r="K172">
        <v>0.54952000000000001</v>
      </c>
      <c r="L172">
        <v>1.8604999999999999E-5</v>
      </c>
      <c r="M172">
        <v>1.9370999999999999E-2</v>
      </c>
      <c r="N172" t="s">
        <v>238</v>
      </c>
    </row>
    <row r="173" spans="1:14">
      <c r="A173">
        <v>392.6</v>
      </c>
      <c r="B173">
        <v>8.5</v>
      </c>
      <c r="C173">
        <v>28.068000000000001</v>
      </c>
      <c r="D173">
        <v>3.5626999999999999E-2</v>
      </c>
      <c r="E173">
        <v>37.692999999999998</v>
      </c>
      <c r="F173">
        <v>40.856000000000002</v>
      </c>
      <c r="G173">
        <v>177.57</v>
      </c>
      <c r="H173">
        <v>68.814999999999998</v>
      </c>
      <c r="I173">
        <v>78.540000000000006</v>
      </c>
      <c r="J173">
        <v>183</v>
      </c>
      <c r="K173">
        <v>0.55028999999999995</v>
      </c>
      <c r="L173">
        <v>1.8624E-5</v>
      </c>
      <c r="M173">
        <v>1.9421999999999998E-2</v>
      </c>
      <c r="N173" t="s">
        <v>238</v>
      </c>
    </row>
    <row r="174" spans="1:14">
      <c r="A174">
        <v>392.6</v>
      </c>
      <c r="B174">
        <v>9</v>
      </c>
      <c r="C174">
        <v>29.776</v>
      </c>
      <c r="D174">
        <v>3.3584999999999997E-2</v>
      </c>
      <c r="E174">
        <v>37.677</v>
      </c>
      <c r="F174">
        <v>40.835000000000001</v>
      </c>
      <c r="G174">
        <v>177.06</v>
      </c>
      <c r="H174">
        <v>68.828000000000003</v>
      </c>
      <c r="I174">
        <v>78.644999999999996</v>
      </c>
      <c r="J174">
        <v>182.75</v>
      </c>
      <c r="K174">
        <v>0.55105000000000004</v>
      </c>
      <c r="L174">
        <v>1.8643000000000001E-5</v>
      </c>
      <c r="M174">
        <v>1.9472E-2</v>
      </c>
      <c r="N174" t="s">
        <v>238</v>
      </c>
    </row>
    <row r="175" spans="1:14">
      <c r="A175">
        <v>392.6</v>
      </c>
      <c r="B175">
        <v>9.5</v>
      </c>
      <c r="C175">
        <v>31.489000000000001</v>
      </c>
      <c r="D175">
        <v>3.1757000000000001E-2</v>
      </c>
      <c r="E175">
        <v>37.661999999999999</v>
      </c>
      <c r="F175">
        <v>40.813000000000002</v>
      </c>
      <c r="G175">
        <v>176.57</v>
      </c>
      <c r="H175">
        <v>68.840999999999994</v>
      </c>
      <c r="I175">
        <v>78.751000000000005</v>
      </c>
      <c r="J175">
        <v>182.51</v>
      </c>
      <c r="K175">
        <v>0.55181000000000002</v>
      </c>
      <c r="L175">
        <v>1.8663000000000001E-5</v>
      </c>
      <c r="M175">
        <v>1.9522000000000001E-2</v>
      </c>
      <c r="N175" t="s">
        <v>238</v>
      </c>
    </row>
    <row r="176" spans="1:14">
      <c r="A176">
        <v>392.6</v>
      </c>
      <c r="B176">
        <v>10</v>
      </c>
      <c r="C176">
        <v>33.21</v>
      </c>
      <c r="D176">
        <v>3.0112E-2</v>
      </c>
      <c r="E176">
        <v>37.646000000000001</v>
      </c>
      <c r="F176">
        <v>40.790999999999997</v>
      </c>
      <c r="G176">
        <v>176.1</v>
      </c>
      <c r="H176">
        <v>68.853999999999999</v>
      </c>
      <c r="I176">
        <v>78.858999999999995</v>
      </c>
      <c r="J176">
        <v>182.27</v>
      </c>
      <c r="K176">
        <v>0.55254999999999999</v>
      </c>
      <c r="L176">
        <v>1.8683999999999999E-5</v>
      </c>
      <c r="M176">
        <v>1.9573E-2</v>
      </c>
      <c r="N176" t="s">
        <v>238</v>
      </c>
    </row>
  </sheetData>
  <pageMargins left="0.7" right="0.7" top="0.75" bottom="0.75" header="0.3" footer="0.3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D9FB3-11D9-4C03-A209-E82D5F9EF869}">
  <dimension ref="A1:N176"/>
  <sheetViews>
    <sheetView workbookViewId="0"/>
  </sheetViews>
  <sheetFormatPr defaultRowHeight="15"/>
  <sheetData>
    <row r="1" spans="1:14">
      <c r="A1" t="s">
        <v>223</v>
      </c>
      <c r="B1" t="s">
        <v>224</v>
      </c>
      <c r="C1" t="s">
        <v>225</v>
      </c>
      <c r="D1" t="s">
        <v>226</v>
      </c>
      <c r="E1" t="s">
        <v>227</v>
      </c>
      <c r="F1" t="s">
        <v>228</v>
      </c>
      <c r="G1" t="s">
        <v>229</v>
      </c>
      <c r="H1" t="s">
        <v>230</v>
      </c>
      <c r="I1" t="s">
        <v>231</v>
      </c>
      <c r="J1" t="s">
        <v>232</v>
      </c>
      <c r="K1" t="s">
        <v>233</v>
      </c>
      <c r="L1" t="s">
        <v>234</v>
      </c>
      <c r="M1" t="s">
        <v>235</v>
      </c>
      <c r="N1" t="s">
        <v>236</v>
      </c>
    </row>
    <row r="2" spans="1:14">
      <c r="A2">
        <v>192.56</v>
      </c>
      <c r="B2">
        <v>1</v>
      </c>
      <c r="C2">
        <v>1628</v>
      </c>
      <c r="D2">
        <v>6.1423000000000001E-4</v>
      </c>
      <c r="E2">
        <v>15.634</v>
      </c>
      <c r="F2">
        <v>15.641</v>
      </c>
      <c r="G2">
        <v>84.054000000000002</v>
      </c>
      <c r="H2">
        <v>64.510999999999996</v>
      </c>
      <c r="I2">
        <v>100.45</v>
      </c>
      <c r="J2">
        <v>948.16</v>
      </c>
      <c r="K2">
        <v>-5.0658000000000002E-2</v>
      </c>
      <c r="L2">
        <v>7.0717999999999996E-4</v>
      </c>
      <c r="M2">
        <v>0.1077</v>
      </c>
      <c r="N2" t="s">
        <v>237</v>
      </c>
    </row>
    <row r="3" spans="1:14">
      <c r="A3">
        <v>192.56</v>
      </c>
      <c r="B3">
        <v>1.5</v>
      </c>
      <c r="C3">
        <v>1628.1</v>
      </c>
      <c r="D3">
        <v>6.1419999999999997E-4</v>
      </c>
      <c r="E3">
        <v>15.632</v>
      </c>
      <c r="F3">
        <v>15.644</v>
      </c>
      <c r="G3">
        <v>84.048000000000002</v>
      </c>
      <c r="H3">
        <v>64.513999999999996</v>
      </c>
      <c r="I3">
        <v>100.44</v>
      </c>
      <c r="J3">
        <v>948.35</v>
      </c>
      <c r="K3">
        <v>-5.0666000000000003E-2</v>
      </c>
      <c r="L3">
        <v>7.0750000000000001E-4</v>
      </c>
      <c r="M3">
        <v>0.10772</v>
      </c>
      <c r="N3" t="s">
        <v>237</v>
      </c>
    </row>
    <row r="4" spans="1:14">
      <c r="A4">
        <v>192.56</v>
      </c>
      <c r="B4">
        <v>2</v>
      </c>
      <c r="C4">
        <v>1628.2</v>
      </c>
      <c r="D4">
        <v>6.1417000000000004E-4</v>
      </c>
      <c r="E4">
        <v>15.631</v>
      </c>
      <c r="F4">
        <v>15.646000000000001</v>
      </c>
      <c r="G4">
        <v>84.042000000000002</v>
      </c>
      <c r="H4">
        <v>64.516999999999996</v>
      </c>
      <c r="I4">
        <v>100.44</v>
      </c>
      <c r="J4">
        <v>948.54</v>
      </c>
      <c r="K4">
        <v>-5.0673999999999997E-2</v>
      </c>
      <c r="L4">
        <v>7.0781999999999996E-4</v>
      </c>
      <c r="M4">
        <v>0.10774</v>
      </c>
      <c r="N4" t="s">
        <v>237</v>
      </c>
    </row>
    <row r="5" spans="1:14">
      <c r="A5">
        <v>192.56</v>
      </c>
      <c r="B5">
        <v>2.5</v>
      </c>
      <c r="C5">
        <v>1628.3</v>
      </c>
      <c r="D5">
        <v>6.1414E-4</v>
      </c>
      <c r="E5">
        <v>15.63</v>
      </c>
      <c r="F5">
        <v>15.648999999999999</v>
      </c>
      <c r="G5">
        <v>84.036000000000001</v>
      </c>
      <c r="H5">
        <v>64.52</v>
      </c>
      <c r="I5">
        <v>100.43</v>
      </c>
      <c r="J5">
        <v>948.72</v>
      </c>
      <c r="K5">
        <v>-5.0681999999999998E-2</v>
      </c>
      <c r="L5">
        <v>7.0814000000000001E-4</v>
      </c>
      <c r="M5">
        <v>0.10775999999999999</v>
      </c>
      <c r="N5" t="s">
        <v>237</v>
      </c>
    </row>
    <row r="6" spans="1:14">
      <c r="A6">
        <v>192.56</v>
      </c>
      <c r="B6">
        <v>3</v>
      </c>
      <c r="C6">
        <v>1628.4</v>
      </c>
      <c r="D6">
        <v>6.1410000000000002E-4</v>
      </c>
      <c r="E6">
        <v>15.629</v>
      </c>
      <c r="F6">
        <v>15.651</v>
      </c>
      <c r="G6">
        <v>84.03</v>
      </c>
      <c r="H6">
        <v>64.522999999999996</v>
      </c>
      <c r="I6">
        <v>100.43</v>
      </c>
      <c r="J6">
        <v>948.91</v>
      </c>
      <c r="K6">
        <v>-5.0691E-2</v>
      </c>
      <c r="L6">
        <v>7.0847E-4</v>
      </c>
      <c r="M6">
        <v>0.10777</v>
      </c>
      <c r="N6" t="s">
        <v>237</v>
      </c>
    </row>
    <row r="7" spans="1:14">
      <c r="A7">
        <v>192.56</v>
      </c>
      <c r="B7">
        <v>3.5</v>
      </c>
      <c r="C7">
        <v>1628.5</v>
      </c>
      <c r="D7">
        <v>6.1406999999999998E-4</v>
      </c>
      <c r="E7">
        <v>15.628</v>
      </c>
      <c r="F7">
        <v>15.654</v>
      </c>
      <c r="G7">
        <v>84.024000000000001</v>
      </c>
      <c r="H7">
        <v>64.525999999999996</v>
      </c>
      <c r="I7">
        <v>100.42</v>
      </c>
      <c r="J7">
        <v>949.1</v>
      </c>
      <c r="K7">
        <v>-5.0699000000000001E-2</v>
      </c>
      <c r="L7">
        <v>7.0879000000000005E-4</v>
      </c>
      <c r="M7">
        <v>0.10779</v>
      </c>
      <c r="N7" t="s">
        <v>237</v>
      </c>
    </row>
    <row r="8" spans="1:14">
      <c r="A8">
        <v>192.56</v>
      </c>
      <c r="B8">
        <v>4</v>
      </c>
      <c r="C8">
        <v>1628.6</v>
      </c>
      <c r="D8">
        <v>6.1404000000000005E-4</v>
      </c>
      <c r="E8">
        <v>15.627000000000001</v>
      </c>
      <c r="F8">
        <v>15.656000000000001</v>
      </c>
      <c r="G8">
        <v>84.018000000000001</v>
      </c>
      <c r="H8">
        <v>64.528999999999996</v>
      </c>
      <c r="I8">
        <v>100.42</v>
      </c>
      <c r="J8">
        <v>949.28</v>
      </c>
      <c r="K8">
        <v>-5.0707000000000002E-2</v>
      </c>
      <c r="L8">
        <v>7.0910999999999999E-4</v>
      </c>
      <c r="M8">
        <v>0.10781</v>
      </c>
      <c r="N8" t="s">
        <v>237</v>
      </c>
    </row>
    <row r="9" spans="1:14">
      <c r="A9">
        <v>192.56</v>
      </c>
      <c r="B9">
        <v>4.5</v>
      </c>
      <c r="C9">
        <v>1628.6</v>
      </c>
      <c r="D9">
        <v>6.1401000000000001E-4</v>
      </c>
      <c r="E9">
        <v>15.625</v>
      </c>
      <c r="F9">
        <v>15.659000000000001</v>
      </c>
      <c r="G9">
        <v>84.012</v>
      </c>
      <c r="H9">
        <v>64.533000000000001</v>
      </c>
      <c r="I9">
        <v>100.41</v>
      </c>
      <c r="J9">
        <v>949.47</v>
      </c>
      <c r="K9">
        <v>-5.0715000000000003E-2</v>
      </c>
      <c r="L9">
        <v>7.0943999999999998E-4</v>
      </c>
      <c r="M9">
        <v>0.10783</v>
      </c>
      <c r="N9" t="s">
        <v>237</v>
      </c>
    </row>
    <row r="10" spans="1:14">
      <c r="A10">
        <v>192.56</v>
      </c>
      <c r="B10">
        <v>5</v>
      </c>
      <c r="C10">
        <v>1628.7</v>
      </c>
      <c r="D10">
        <v>6.1397000000000003E-4</v>
      </c>
      <c r="E10">
        <v>15.624000000000001</v>
      </c>
      <c r="F10">
        <v>15.661</v>
      </c>
      <c r="G10">
        <v>84.006</v>
      </c>
      <c r="H10">
        <v>64.536000000000001</v>
      </c>
      <c r="I10">
        <v>100.41</v>
      </c>
      <c r="J10">
        <v>949.66</v>
      </c>
      <c r="K10">
        <v>-5.0722999999999997E-2</v>
      </c>
      <c r="L10">
        <v>7.0976000000000003E-4</v>
      </c>
      <c r="M10">
        <v>0.10784000000000001</v>
      </c>
      <c r="N10" t="s">
        <v>237</v>
      </c>
    </row>
    <row r="11" spans="1:14">
      <c r="A11">
        <v>192.56</v>
      </c>
      <c r="B11">
        <v>5.5</v>
      </c>
      <c r="C11">
        <v>1628.8</v>
      </c>
      <c r="D11">
        <v>6.1393999999999999E-4</v>
      </c>
      <c r="E11">
        <v>15.622999999999999</v>
      </c>
      <c r="F11">
        <v>15.664</v>
      </c>
      <c r="G11">
        <v>84</v>
      </c>
      <c r="H11">
        <v>64.539000000000001</v>
      </c>
      <c r="I11">
        <v>100.4</v>
      </c>
      <c r="J11">
        <v>949.84</v>
      </c>
      <c r="K11">
        <v>-5.0731999999999999E-2</v>
      </c>
      <c r="L11">
        <v>7.1007999999999998E-4</v>
      </c>
      <c r="M11">
        <v>0.10786</v>
      </c>
      <c r="N11" t="s">
        <v>237</v>
      </c>
    </row>
    <row r="12" spans="1:14">
      <c r="A12">
        <v>192.56</v>
      </c>
      <c r="B12">
        <v>6</v>
      </c>
      <c r="C12">
        <v>1628.9</v>
      </c>
      <c r="D12">
        <v>6.1390999999999995E-4</v>
      </c>
      <c r="E12">
        <v>15.622</v>
      </c>
      <c r="F12">
        <v>15.666</v>
      </c>
      <c r="G12">
        <v>83.994</v>
      </c>
      <c r="H12">
        <v>64.542000000000002</v>
      </c>
      <c r="I12">
        <v>100.4</v>
      </c>
      <c r="J12">
        <v>950.03</v>
      </c>
      <c r="K12">
        <v>-5.074E-2</v>
      </c>
      <c r="L12">
        <v>7.1040999999999997E-4</v>
      </c>
      <c r="M12">
        <v>0.10788</v>
      </c>
      <c r="N12" t="s">
        <v>237</v>
      </c>
    </row>
    <row r="13" spans="1:14">
      <c r="A13">
        <v>192.56</v>
      </c>
      <c r="B13">
        <v>6.5</v>
      </c>
      <c r="C13">
        <v>1629</v>
      </c>
      <c r="D13">
        <v>6.1388000000000002E-4</v>
      </c>
      <c r="E13">
        <v>15.621</v>
      </c>
      <c r="F13">
        <v>15.669</v>
      </c>
      <c r="G13">
        <v>83.988</v>
      </c>
      <c r="H13">
        <v>64.545000000000002</v>
      </c>
      <c r="I13">
        <v>100.39</v>
      </c>
      <c r="J13">
        <v>950.21</v>
      </c>
      <c r="K13">
        <v>-5.0748000000000001E-2</v>
      </c>
      <c r="L13">
        <v>7.1073000000000002E-4</v>
      </c>
      <c r="M13">
        <v>0.1079</v>
      </c>
      <c r="N13" t="s">
        <v>237</v>
      </c>
    </row>
    <row r="14" spans="1:14">
      <c r="A14">
        <v>192.56</v>
      </c>
      <c r="B14">
        <v>7</v>
      </c>
      <c r="C14">
        <v>1629.1</v>
      </c>
      <c r="D14">
        <v>6.1384000000000005E-4</v>
      </c>
      <c r="E14">
        <v>15.62</v>
      </c>
      <c r="F14">
        <v>15.672000000000001</v>
      </c>
      <c r="G14">
        <v>83.981999999999999</v>
      </c>
      <c r="H14">
        <v>64.548000000000002</v>
      </c>
      <c r="I14">
        <v>100.39</v>
      </c>
      <c r="J14">
        <v>950.4</v>
      </c>
      <c r="K14">
        <v>-5.0756000000000003E-2</v>
      </c>
      <c r="L14">
        <v>7.1104999999999996E-4</v>
      </c>
      <c r="M14">
        <v>0.10791000000000001</v>
      </c>
      <c r="N14" t="s">
        <v>237</v>
      </c>
    </row>
    <row r="15" spans="1:14">
      <c r="A15">
        <v>192.56</v>
      </c>
      <c r="B15">
        <v>7.5</v>
      </c>
      <c r="C15">
        <v>1629.2</v>
      </c>
      <c r="D15">
        <v>6.1381000000000001E-4</v>
      </c>
      <c r="E15">
        <v>15.618</v>
      </c>
      <c r="F15">
        <v>15.673999999999999</v>
      </c>
      <c r="G15">
        <v>83.975999999999999</v>
      </c>
      <c r="H15">
        <v>64.551000000000002</v>
      </c>
      <c r="I15">
        <v>100.38</v>
      </c>
      <c r="J15">
        <v>950.59</v>
      </c>
      <c r="K15">
        <v>-5.0763999999999997E-2</v>
      </c>
      <c r="L15">
        <v>7.1137999999999996E-4</v>
      </c>
      <c r="M15">
        <v>0.10793</v>
      </c>
      <c r="N15" t="s">
        <v>237</v>
      </c>
    </row>
    <row r="16" spans="1:14">
      <c r="A16">
        <v>192.56</v>
      </c>
      <c r="B16">
        <v>8</v>
      </c>
      <c r="C16">
        <v>1629.3</v>
      </c>
      <c r="D16">
        <v>6.1377999999999997E-4</v>
      </c>
      <c r="E16">
        <v>15.617000000000001</v>
      </c>
      <c r="F16">
        <v>15.677</v>
      </c>
      <c r="G16">
        <v>83.97</v>
      </c>
      <c r="H16">
        <v>64.554000000000002</v>
      </c>
      <c r="I16">
        <v>100.38</v>
      </c>
      <c r="J16">
        <v>950.77</v>
      </c>
      <c r="K16">
        <v>-5.0771999999999998E-2</v>
      </c>
      <c r="L16">
        <v>7.1170000000000001E-4</v>
      </c>
      <c r="M16">
        <v>0.10795</v>
      </c>
      <c r="N16" t="s">
        <v>237</v>
      </c>
    </row>
    <row r="17" spans="1:14">
      <c r="A17">
        <v>192.56</v>
      </c>
      <c r="B17">
        <v>8.5</v>
      </c>
      <c r="C17">
        <v>1629.3</v>
      </c>
      <c r="D17">
        <v>6.1375000000000004E-4</v>
      </c>
      <c r="E17">
        <v>15.616</v>
      </c>
      <c r="F17">
        <v>15.679</v>
      </c>
      <c r="G17">
        <v>83.963999999999999</v>
      </c>
      <c r="H17">
        <v>64.557000000000002</v>
      </c>
      <c r="I17">
        <v>100.37</v>
      </c>
      <c r="J17">
        <v>950.96</v>
      </c>
      <c r="K17">
        <v>-5.0779999999999999E-2</v>
      </c>
      <c r="L17">
        <v>7.1203E-4</v>
      </c>
      <c r="M17">
        <v>0.10796</v>
      </c>
      <c r="N17" t="s">
        <v>237</v>
      </c>
    </row>
    <row r="18" spans="1:14">
      <c r="A18">
        <v>192.56</v>
      </c>
      <c r="B18">
        <v>9</v>
      </c>
      <c r="C18">
        <v>1629.4</v>
      </c>
      <c r="D18">
        <v>6.1370999999999995E-4</v>
      </c>
      <c r="E18">
        <v>15.615</v>
      </c>
      <c r="F18">
        <v>15.682</v>
      </c>
      <c r="G18">
        <v>83.957999999999998</v>
      </c>
      <c r="H18">
        <v>64.56</v>
      </c>
      <c r="I18">
        <v>100.37</v>
      </c>
      <c r="J18">
        <v>951.14</v>
      </c>
      <c r="K18">
        <v>-5.0788E-2</v>
      </c>
      <c r="L18">
        <v>7.1235000000000005E-4</v>
      </c>
      <c r="M18">
        <v>0.10798000000000001</v>
      </c>
      <c r="N18" t="s">
        <v>237</v>
      </c>
    </row>
    <row r="19" spans="1:14">
      <c r="A19">
        <v>192.56</v>
      </c>
      <c r="B19">
        <v>9.5</v>
      </c>
      <c r="C19">
        <v>1629.5</v>
      </c>
      <c r="D19">
        <v>6.1368000000000002E-4</v>
      </c>
      <c r="E19">
        <v>15.614000000000001</v>
      </c>
      <c r="F19">
        <v>15.683999999999999</v>
      </c>
      <c r="G19">
        <v>83.951999999999998</v>
      </c>
      <c r="H19">
        <v>64.563000000000002</v>
      </c>
      <c r="I19">
        <v>100.36</v>
      </c>
      <c r="J19">
        <v>951.33</v>
      </c>
      <c r="K19">
        <v>-5.0796000000000001E-2</v>
      </c>
      <c r="L19">
        <v>7.1266999999999999E-4</v>
      </c>
      <c r="M19">
        <v>0.108</v>
      </c>
      <c r="N19" t="s">
        <v>237</v>
      </c>
    </row>
    <row r="20" spans="1:14">
      <c r="A20">
        <v>192.56</v>
      </c>
      <c r="B20">
        <v>10</v>
      </c>
      <c r="C20">
        <v>1629.6</v>
      </c>
      <c r="D20">
        <v>6.1364999999999998E-4</v>
      </c>
      <c r="E20">
        <v>15.613</v>
      </c>
      <c r="F20">
        <v>15.686999999999999</v>
      </c>
      <c r="G20">
        <v>83.945999999999998</v>
      </c>
      <c r="H20">
        <v>64.566000000000003</v>
      </c>
      <c r="I20">
        <v>100.36</v>
      </c>
      <c r="J20">
        <v>951.52</v>
      </c>
      <c r="K20">
        <v>-5.0804000000000002E-2</v>
      </c>
      <c r="L20">
        <v>7.1299999999999998E-4</v>
      </c>
      <c r="M20">
        <v>0.10802</v>
      </c>
      <c r="N20" t="s">
        <v>237</v>
      </c>
    </row>
    <row r="21" spans="1:14">
      <c r="A21">
        <v>231.07</v>
      </c>
      <c r="B21">
        <v>1</v>
      </c>
      <c r="C21">
        <v>1522.6</v>
      </c>
      <c r="D21">
        <v>6.5678999999999998E-4</v>
      </c>
      <c r="E21">
        <v>19.587</v>
      </c>
      <c r="F21">
        <v>19.594999999999999</v>
      </c>
      <c r="G21">
        <v>102.76</v>
      </c>
      <c r="H21">
        <v>67.162000000000006</v>
      </c>
      <c r="I21">
        <v>105.24</v>
      </c>
      <c r="J21">
        <v>783.34</v>
      </c>
      <c r="K21">
        <v>-4.2932999999999999E-2</v>
      </c>
      <c r="L21">
        <v>3.9790000000000002E-4</v>
      </c>
      <c r="M21">
        <v>9.1488E-2</v>
      </c>
      <c r="N21" t="s">
        <v>237</v>
      </c>
    </row>
    <row r="22" spans="1:14">
      <c r="A22">
        <v>231.07</v>
      </c>
      <c r="B22">
        <v>1.5</v>
      </c>
      <c r="C22">
        <v>1522.7</v>
      </c>
      <c r="D22">
        <v>6.5673000000000001E-4</v>
      </c>
      <c r="E22">
        <v>19.585000000000001</v>
      </c>
      <c r="F22">
        <v>19.597000000000001</v>
      </c>
      <c r="G22">
        <v>102.75</v>
      </c>
      <c r="H22">
        <v>67.164000000000001</v>
      </c>
      <c r="I22">
        <v>105.23</v>
      </c>
      <c r="J22">
        <v>783.6</v>
      </c>
      <c r="K22">
        <v>-4.2951999999999997E-2</v>
      </c>
      <c r="L22">
        <v>3.9811000000000002E-4</v>
      </c>
      <c r="M22">
        <v>9.1509999999999994E-2</v>
      </c>
      <c r="N22" t="s">
        <v>237</v>
      </c>
    </row>
    <row r="23" spans="1:14">
      <c r="A23">
        <v>231.07</v>
      </c>
      <c r="B23">
        <v>2</v>
      </c>
      <c r="C23">
        <v>1522.8</v>
      </c>
      <c r="D23">
        <v>6.5667999999999998E-4</v>
      </c>
      <c r="E23">
        <v>19.584</v>
      </c>
      <c r="F23">
        <v>19.600000000000001</v>
      </c>
      <c r="G23">
        <v>102.75</v>
      </c>
      <c r="H23">
        <v>67.167000000000002</v>
      </c>
      <c r="I23">
        <v>105.22</v>
      </c>
      <c r="J23">
        <v>783.86</v>
      </c>
      <c r="K23">
        <v>-4.2971000000000002E-2</v>
      </c>
      <c r="L23">
        <v>3.9831000000000003E-4</v>
      </c>
      <c r="M23">
        <v>9.1531000000000001E-2</v>
      </c>
      <c r="N23" t="s">
        <v>237</v>
      </c>
    </row>
    <row r="24" spans="1:14">
      <c r="A24">
        <v>231.07</v>
      </c>
      <c r="B24">
        <v>2.5</v>
      </c>
      <c r="C24">
        <v>1522.9</v>
      </c>
      <c r="D24">
        <v>6.5662000000000001E-4</v>
      </c>
      <c r="E24">
        <v>19.582000000000001</v>
      </c>
      <c r="F24">
        <v>19.602</v>
      </c>
      <c r="G24">
        <v>102.74</v>
      </c>
      <c r="H24">
        <v>67.17</v>
      </c>
      <c r="I24">
        <v>105.21</v>
      </c>
      <c r="J24">
        <v>784.11</v>
      </c>
      <c r="K24">
        <v>-4.299E-2</v>
      </c>
      <c r="L24">
        <v>3.9852000000000003E-4</v>
      </c>
      <c r="M24">
        <v>9.1552999999999995E-2</v>
      </c>
      <c r="N24" t="s">
        <v>237</v>
      </c>
    </row>
    <row r="25" spans="1:14">
      <c r="A25">
        <v>231.07</v>
      </c>
      <c r="B25">
        <v>3</v>
      </c>
      <c r="C25">
        <v>1523.1</v>
      </c>
      <c r="D25">
        <v>6.5656999999999998E-4</v>
      </c>
      <c r="E25">
        <v>19.579999999999998</v>
      </c>
      <c r="F25">
        <v>19.603999999999999</v>
      </c>
      <c r="G25">
        <v>102.73</v>
      </c>
      <c r="H25">
        <v>67.173000000000002</v>
      </c>
      <c r="I25">
        <v>105.2</v>
      </c>
      <c r="J25">
        <v>784.37</v>
      </c>
      <c r="K25">
        <v>-4.301E-2</v>
      </c>
      <c r="L25">
        <v>3.9873000000000003E-4</v>
      </c>
      <c r="M25">
        <v>9.1575000000000004E-2</v>
      </c>
      <c r="N25" t="s">
        <v>237</v>
      </c>
    </row>
    <row r="26" spans="1:14">
      <c r="A26">
        <v>231.07</v>
      </c>
      <c r="B26">
        <v>3.5</v>
      </c>
      <c r="C26">
        <v>1523.2</v>
      </c>
      <c r="D26">
        <v>6.5651000000000001E-4</v>
      </c>
      <c r="E26">
        <v>19.579000000000001</v>
      </c>
      <c r="F26">
        <v>19.606000000000002</v>
      </c>
      <c r="G26">
        <v>102.72</v>
      </c>
      <c r="H26">
        <v>67.176000000000002</v>
      </c>
      <c r="I26">
        <v>105.19</v>
      </c>
      <c r="J26">
        <v>784.62</v>
      </c>
      <c r="K26">
        <v>-4.3028999999999998E-2</v>
      </c>
      <c r="L26">
        <v>3.9892999999999998E-4</v>
      </c>
      <c r="M26">
        <v>9.1596999999999998E-2</v>
      </c>
      <c r="N26" t="s">
        <v>237</v>
      </c>
    </row>
    <row r="27" spans="1:14">
      <c r="A27">
        <v>231.07</v>
      </c>
      <c r="B27">
        <v>4</v>
      </c>
      <c r="C27">
        <v>1523.3</v>
      </c>
      <c r="D27">
        <v>6.5645999999999999E-4</v>
      </c>
      <c r="E27">
        <v>19.577000000000002</v>
      </c>
      <c r="F27">
        <v>19.609000000000002</v>
      </c>
      <c r="G27">
        <v>102.72</v>
      </c>
      <c r="H27">
        <v>67.179000000000002</v>
      </c>
      <c r="I27">
        <v>105.18</v>
      </c>
      <c r="J27">
        <v>784.88</v>
      </c>
      <c r="K27">
        <v>-4.3048000000000003E-2</v>
      </c>
      <c r="L27">
        <v>3.9913999999999998E-4</v>
      </c>
      <c r="M27">
        <v>9.1618000000000005E-2</v>
      </c>
      <c r="N27" t="s">
        <v>237</v>
      </c>
    </row>
    <row r="28" spans="1:14">
      <c r="A28">
        <v>231.07</v>
      </c>
      <c r="B28">
        <v>4.5</v>
      </c>
      <c r="C28">
        <v>1523.5</v>
      </c>
      <c r="D28">
        <v>6.5640000000000002E-4</v>
      </c>
      <c r="E28">
        <v>19.574999999999999</v>
      </c>
      <c r="F28">
        <v>19.611000000000001</v>
      </c>
      <c r="G28">
        <v>102.71</v>
      </c>
      <c r="H28">
        <v>67.182000000000002</v>
      </c>
      <c r="I28">
        <v>105.17</v>
      </c>
      <c r="J28">
        <v>785.13</v>
      </c>
      <c r="K28">
        <v>-4.3067000000000001E-2</v>
      </c>
      <c r="L28">
        <v>3.9933999999999998E-4</v>
      </c>
      <c r="M28">
        <v>9.1639999999999999E-2</v>
      </c>
      <c r="N28" t="s">
        <v>237</v>
      </c>
    </row>
    <row r="29" spans="1:14">
      <c r="A29">
        <v>231.07</v>
      </c>
      <c r="B29">
        <v>5</v>
      </c>
      <c r="C29">
        <v>1523.6</v>
      </c>
      <c r="D29">
        <v>6.5634999999999999E-4</v>
      </c>
      <c r="E29">
        <v>19.573</v>
      </c>
      <c r="F29">
        <v>19.613</v>
      </c>
      <c r="G29">
        <v>102.7</v>
      </c>
      <c r="H29">
        <v>67.185000000000002</v>
      </c>
      <c r="I29">
        <v>105.16</v>
      </c>
      <c r="J29">
        <v>785.39</v>
      </c>
      <c r="K29">
        <v>-4.3085999999999999E-2</v>
      </c>
      <c r="L29">
        <v>3.9954999999999998E-4</v>
      </c>
      <c r="M29">
        <v>9.1661999999999993E-2</v>
      </c>
      <c r="N29" t="s">
        <v>237</v>
      </c>
    </row>
    <row r="30" spans="1:14">
      <c r="A30">
        <v>231.07</v>
      </c>
      <c r="B30">
        <v>5.5</v>
      </c>
      <c r="C30">
        <v>1523.7</v>
      </c>
      <c r="D30">
        <v>6.5629000000000002E-4</v>
      </c>
      <c r="E30">
        <v>19.571999999999999</v>
      </c>
      <c r="F30">
        <v>19.614999999999998</v>
      </c>
      <c r="G30">
        <v>102.69</v>
      </c>
      <c r="H30">
        <v>67.188000000000002</v>
      </c>
      <c r="I30">
        <v>105.15</v>
      </c>
      <c r="J30">
        <v>785.64</v>
      </c>
      <c r="K30">
        <v>-4.3104999999999997E-2</v>
      </c>
      <c r="L30">
        <v>3.9974999999999999E-4</v>
      </c>
      <c r="M30">
        <v>9.1683000000000001E-2</v>
      </c>
      <c r="N30" t="s">
        <v>237</v>
      </c>
    </row>
    <row r="31" spans="1:14">
      <c r="A31">
        <v>231.07</v>
      </c>
      <c r="B31">
        <v>6</v>
      </c>
      <c r="C31">
        <v>1523.8</v>
      </c>
      <c r="D31">
        <v>6.5623999999999999E-4</v>
      </c>
      <c r="E31">
        <v>19.57</v>
      </c>
      <c r="F31">
        <v>19.617999999999999</v>
      </c>
      <c r="G31">
        <v>102.69</v>
      </c>
      <c r="H31">
        <v>67.191000000000003</v>
      </c>
      <c r="I31">
        <v>105.14</v>
      </c>
      <c r="J31">
        <v>785.9</v>
      </c>
      <c r="K31">
        <v>-4.3124000000000003E-2</v>
      </c>
      <c r="L31">
        <v>3.9995999999999999E-4</v>
      </c>
      <c r="M31">
        <v>9.1704999999999995E-2</v>
      </c>
      <c r="N31" t="s">
        <v>237</v>
      </c>
    </row>
    <row r="32" spans="1:14">
      <c r="A32">
        <v>231.07</v>
      </c>
      <c r="B32">
        <v>6.5</v>
      </c>
      <c r="C32">
        <v>1524</v>
      </c>
      <c r="D32">
        <v>6.5618999999999996E-4</v>
      </c>
      <c r="E32">
        <v>19.568000000000001</v>
      </c>
      <c r="F32">
        <v>19.62</v>
      </c>
      <c r="G32">
        <v>102.68</v>
      </c>
      <c r="H32">
        <v>67.192999999999998</v>
      </c>
      <c r="I32">
        <v>105.13</v>
      </c>
      <c r="J32">
        <v>786.15</v>
      </c>
      <c r="K32">
        <v>-4.3143000000000001E-2</v>
      </c>
      <c r="L32">
        <v>4.0015999999999999E-4</v>
      </c>
      <c r="M32">
        <v>9.1727000000000003E-2</v>
      </c>
      <c r="N32" t="s">
        <v>237</v>
      </c>
    </row>
    <row r="33" spans="1:14">
      <c r="A33">
        <v>231.07</v>
      </c>
      <c r="B33">
        <v>7</v>
      </c>
      <c r="C33">
        <v>1524.1</v>
      </c>
      <c r="D33">
        <v>6.5612999999999999E-4</v>
      </c>
      <c r="E33">
        <v>19.567</v>
      </c>
      <c r="F33">
        <v>19.622</v>
      </c>
      <c r="G33">
        <v>102.67</v>
      </c>
      <c r="H33">
        <v>67.195999999999998</v>
      </c>
      <c r="I33">
        <v>105.11</v>
      </c>
      <c r="J33">
        <v>786.41</v>
      </c>
      <c r="K33">
        <v>-4.3161999999999999E-2</v>
      </c>
      <c r="L33">
        <v>4.0036999999999999E-4</v>
      </c>
      <c r="M33">
        <v>9.1747999999999996E-2</v>
      </c>
      <c r="N33" t="s">
        <v>237</v>
      </c>
    </row>
    <row r="34" spans="1:14">
      <c r="A34">
        <v>231.07</v>
      </c>
      <c r="B34">
        <v>7.5</v>
      </c>
      <c r="C34">
        <v>1524.2</v>
      </c>
      <c r="D34">
        <v>6.5607999999999997E-4</v>
      </c>
      <c r="E34">
        <v>19.565000000000001</v>
      </c>
      <c r="F34">
        <v>19.623999999999999</v>
      </c>
      <c r="G34">
        <v>102.66</v>
      </c>
      <c r="H34">
        <v>67.198999999999998</v>
      </c>
      <c r="I34">
        <v>105.1</v>
      </c>
      <c r="J34">
        <v>786.66</v>
      </c>
      <c r="K34">
        <v>-4.3180000000000003E-2</v>
      </c>
      <c r="L34">
        <v>4.0057999999999999E-4</v>
      </c>
      <c r="M34">
        <v>9.1770000000000004E-2</v>
      </c>
      <c r="N34" t="s">
        <v>237</v>
      </c>
    </row>
    <row r="35" spans="1:14">
      <c r="A35">
        <v>231.07</v>
      </c>
      <c r="B35">
        <v>8</v>
      </c>
      <c r="C35">
        <v>1524.3</v>
      </c>
      <c r="D35">
        <v>6.5602E-4</v>
      </c>
      <c r="E35">
        <v>19.562999999999999</v>
      </c>
      <c r="F35">
        <v>19.626999999999999</v>
      </c>
      <c r="G35">
        <v>102.66</v>
      </c>
      <c r="H35">
        <v>67.201999999999998</v>
      </c>
      <c r="I35">
        <v>105.09</v>
      </c>
      <c r="J35">
        <v>786.91</v>
      </c>
      <c r="K35">
        <v>-4.3199000000000001E-2</v>
      </c>
      <c r="L35">
        <v>4.0077999999999999E-4</v>
      </c>
      <c r="M35">
        <v>9.1791999999999999E-2</v>
      </c>
      <c r="N35" t="s">
        <v>237</v>
      </c>
    </row>
    <row r="36" spans="1:14">
      <c r="A36">
        <v>231.07</v>
      </c>
      <c r="B36">
        <v>8.5</v>
      </c>
      <c r="C36">
        <v>1524.5</v>
      </c>
      <c r="D36">
        <v>6.5596999999999997E-4</v>
      </c>
      <c r="E36">
        <v>19.562000000000001</v>
      </c>
      <c r="F36">
        <v>19.629000000000001</v>
      </c>
      <c r="G36">
        <v>102.65</v>
      </c>
      <c r="H36">
        <v>67.204999999999998</v>
      </c>
      <c r="I36">
        <v>105.08</v>
      </c>
      <c r="J36">
        <v>787.17</v>
      </c>
      <c r="K36">
        <v>-4.3217999999999999E-2</v>
      </c>
      <c r="L36">
        <v>4.0098999999999999E-4</v>
      </c>
      <c r="M36">
        <v>9.1813000000000006E-2</v>
      </c>
      <c r="N36" t="s">
        <v>237</v>
      </c>
    </row>
    <row r="37" spans="1:14">
      <c r="A37">
        <v>231.07</v>
      </c>
      <c r="B37">
        <v>9</v>
      </c>
      <c r="C37">
        <v>1524.6</v>
      </c>
      <c r="D37">
        <v>6.5591E-4</v>
      </c>
      <c r="E37">
        <v>19.559999999999999</v>
      </c>
      <c r="F37">
        <v>19.631</v>
      </c>
      <c r="G37">
        <v>102.64</v>
      </c>
      <c r="H37">
        <v>67.207999999999998</v>
      </c>
      <c r="I37">
        <v>105.07</v>
      </c>
      <c r="J37">
        <v>787.42</v>
      </c>
      <c r="K37">
        <v>-4.3236999999999998E-2</v>
      </c>
      <c r="L37">
        <v>4.0119E-4</v>
      </c>
      <c r="M37">
        <v>9.1835E-2</v>
      </c>
      <c r="N37" t="s">
        <v>237</v>
      </c>
    </row>
    <row r="38" spans="1:14">
      <c r="A38">
        <v>231.07</v>
      </c>
      <c r="B38">
        <v>9.5</v>
      </c>
      <c r="C38">
        <v>1524.7</v>
      </c>
      <c r="D38">
        <v>6.5585999999999997E-4</v>
      </c>
      <c r="E38">
        <v>19.558</v>
      </c>
      <c r="F38">
        <v>19.634</v>
      </c>
      <c r="G38">
        <v>102.63</v>
      </c>
      <c r="H38">
        <v>67.210999999999999</v>
      </c>
      <c r="I38">
        <v>105.06</v>
      </c>
      <c r="J38">
        <v>787.68</v>
      </c>
      <c r="K38">
        <v>-4.3255000000000002E-2</v>
      </c>
      <c r="L38">
        <v>4.014E-4</v>
      </c>
      <c r="M38">
        <v>9.1855999999999993E-2</v>
      </c>
      <c r="N38" t="s">
        <v>237</v>
      </c>
    </row>
    <row r="39" spans="1:14">
      <c r="A39">
        <v>231.07</v>
      </c>
      <c r="B39">
        <v>10</v>
      </c>
      <c r="C39">
        <v>1524.8</v>
      </c>
      <c r="D39">
        <v>6.5581000000000005E-4</v>
      </c>
      <c r="E39">
        <v>19.556000000000001</v>
      </c>
      <c r="F39">
        <v>19.635999999999999</v>
      </c>
      <c r="G39">
        <v>102.63</v>
      </c>
      <c r="H39">
        <v>67.213999999999999</v>
      </c>
      <c r="I39">
        <v>105.05</v>
      </c>
      <c r="J39">
        <v>787.93</v>
      </c>
      <c r="K39">
        <v>-4.3274E-2</v>
      </c>
      <c r="L39">
        <v>4.016E-4</v>
      </c>
      <c r="M39">
        <v>9.1878000000000001E-2</v>
      </c>
      <c r="N39" t="s">
        <v>237</v>
      </c>
    </row>
    <row r="40" spans="1:14">
      <c r="A40">
        <v>269.58</v>
      </c>
      <c r="B40">
        <v>1</v>
      </c>
      <c r="C40">
        <v>5.5393999999999997</v>
      </c>
      <c r="D40">
        <v>0.18052000000000001</v>
      </c>
      <c r="E40">
        <v>40.642000000000003</v>
      </c>
      <c r="F40">
        <v>42.825000000000003</v>
      </c>
      <c r="G40">
        <v>198.07</v>
      </c>
      <c r="H40">
        <v>61.677999999999997</v>
      </c>
      <c r="I40">
        <v>71.016999999999996</v>
      </c>
      <c r="J40">
        <v>142.22</v>
      </c>
      <c r="K40">
        <v>2.7254</v>
      </c>
      <c r="L40">
        <v>1.0611000000000001E-5</v>
      </c>
      <c r="M40">
        <v>8.5576999999999997E-3</v>
      </c>
      <c r="N40" t="s">
        <v>238</v>
      </c>
    </row>
    <row r="41" spans="1:14">
      <c r="A41">
        <v>269.58</v>
      </c>
      <c r="B41">
        <v>1.5</v>
      </c>
      <c r="C41">
        <v>8.4270999999999994</v>
      </c>
      <c r="D41">
        <v>0.11866</v>
      </c>
      <c r="E41">
        <v>40.573999999999998</v>
      </c>
      <c r="F41">
        <v>42.726999999999997</v>
      </c>
      <c r="G41">
        <v>194.44</v>
      </c>
      <c r="H41">
        <v>62.067999999999998</v>
      </c>
      <c r="I41">
        <v>72.007000000000005</v>
      </c>
      <c r="J41">
        <v>140.69</v>
      </c>
      <c r="K41">
        <v>2.7827999999999999</v>
      </c>
      <c r="L41">
        <v>1.0570999999999999E-5</v>
      </c>
      <c r="M41">
        <v>8.5757999999999997E-3</v>
      </c>
      <c r="N41" t="s">
        <v>238</v>
      </c>
    </row>
    <row r="42" spans="1:14">
      <c r="A42">
        <v>269.58</v>
      </c>
      <c r="B42">
        <v>2</v>
      </c>
      <c r="C42">
        <v>11.403</v>
      </c>
      <c r="D42">
        <v>8.7694999999999995E-2</v>
      </c>
      <c r="E42">
        <v>40.503999999999998</v>
      </c>
      <c r="F42">
        <v>42.624000000000002</v>
      </c>
      <c r="G42">
        <v>191.78</v>
      </c>
      <c r="H42">
        <v>62.509</v>
      </c>
      <c r="I42">
        <v>73.131</v>
      </c>
      <c r="J42">
        <v>139.1</v>
      </c>
      <c r="K42">
        <v>2.8513999999999999</v>
      </c>
      <c r="L42">
        <v>1.0532E-5</v>
      </c>
      <c r="M42">
        <v>8.5947999999999997E-3</v>
      </c>
      <c r="N42" t="s">
        <v>238</v>
      </c>
    </row>
    <row r="43" spans="1:14">
      <c r="A43">
        <v>269.58</v>
      </c>
      <c r="B43">
        <v>2.5</v>
      </c>
      <c r="C43">
        <v>14.477</v>
      </c>
      <c r="D43">
        <v>6.9074999999999998E-2</v>
      </c>
      <c r="E43">
        <v>40.43</v>
      </c>
      <c r="F43">
        <v>42.518000000000001</v>
      </c>
      <c r="G43">
        <v>189.64</v>
      </c>
      <c r="H43">
        <v>63.023000000000003</v>
      </c>
      <c r="I43">
        <v>74.435000000000002</v>
      </c>
      <c r="J43">
        <v>137.44</v>
      </c>
      <c r="K43">
        <v>2.9321999999999999</v>
      </c>
      <c r="L43">
        <v>1.0492999999999999E-5</v>
      </c>
      <c r="M43">
        <v>8.6149999999999994E-3</v>
      </c>
      <c r="N43" t="s">
        <v>238</v>
      </c>
    </row>
    <row r="44" spans="1:14">
      <c r="A44">
        <v>269.58</v>
      </c>
      <c r="B44">
        <v>2.7360000000000002</v>
      </c>
      <c r="C44">
        <v>15.965</v>
      </c>
      <c r="D44">
        <v>6.2637999999999999E-2</v>
      </c>
      <c r="E44">
        <v>40.393999999999998</v>
      </c>
      <c r="F44">
        <v>42.466000000000001</v>
      </c>
      <c r="G44">
        <v>188.75</v>
      </c>
      <c r="H44">
        <v>63.296999999999997</v>
      </c>
      <c r="I44">
        <v>75.129000000000005</v>
      </c>
      <c r="J44">
        <v>136.63</v>
      </c>
      <c r="K44">
        <v>2.9750000000000001</v>
      </c>
      <c r="L44">
        <v>1.0474E-5</v>
      </c>
      <c r="M44">
        <v>8.6250000000000007E-3</v>
      </c>
      <c r="N44" t="s">
        <v>238</v>
      </c>
    </row>
    <row r="45" spans="1:14">
      <c r="A45">
        <v>269.58</v>
      </c>
      <c r="B45">
        <v>2.7360000000000002</v>
      </c>
      <c r="C45">
        <v>1407.5</v>
      </c>
      <c r="D45">
        <v>7.1049999999999998E-4</v>
      </c>
      <c r="E45">
        <v>23.757000000000001</v>
      </c>
      <c r="F45">
        <v>23.78</v>
      </c>
      <c r="G45">
        <v>119.44</v>
      </c>
      <c r="H45">
        <v>70.406000000000006</v>
      </c>
      <c r="I45">
        <v>112.17</v>
      </c>
      <c r="J45">
        <v>626.23</v>
      </c>
      <c r="K45">
        <v>-2.9486999999999999E-2</v>
      </c>
      <c r="L45">
        <v>2.5476999999999997E-4</v>
      </c>
      <c r="M45">
        <v>7.6947000000000002E-2</v>
      </c>
      <c r="N45" t="s">
        <v>237</v>
      </c>
    </row>
    <row r="46" spans="1:14">
      <c r="A46">
        <v>269.58</v>
      </c>
      <c r="B46">
        <v>3</v>
      </c>
      <c r="C46">
        <v>1407.6</v>
      </c>
      <c r="D46">
        <v>7.1044999999999995E-4</v>
      </c>
      <c r="E46">
        <v>23.754999999999999</v>
      </c>
      <c r="F46">
        <v>23.780999999999999</v>
      </c>
      <c r="G46">
        <v>119.44</v>
      </c>
      <c r="H46">
        <v>70.406999999999996</v>
      </c>
      <c r="I46">
        <v>112.15</v>
      </c>
      <c r="J46">
        <v>626.41999999999996</v>
      </c>
      <c r="K46">
        <v>-2.9513000000000001E-2</v>
      </c>
      <c r="L46">
        <v>2.5485999999999998E-4</v>
      </c>
      <c r="M46">
        <v>7.6962000000000003E-2</v>
      </c>
      <c r="N46" t="s">
        <v>237</v>
      </c>
    </row>
    <row r="47" spans="1:14">
      <c r="A47">
        <v>269.58</v>
      </c>
      <c r="B47">
        <v>3.5</v>
      </c>
      <c r="C47">
        <v>1407.8</v>
      </c>
      <c r="D47">
        <v>7.1035E-4</v>
      </c>
      <c r="E47">
        <v>23.753</v>
      </c>
      <c r="F47">
        <v>23.783000000000001</v>
      </c>
      <c r="G47">
        <v>119.43</v>
      </c>
      <c r="H47">
        <v>70.41</v>
      </c>
      <c r="I47">
        <v>112.13</v>
      </c>
      <c r="J47">
        <v>626.78</v>
      </c>
      <c r="K47">
        <v>-2.9562999999999999E-2</v>
      </c>
      <c r="L47">
        <v>2.5504E-4</v>
      </c>
      <c r="M47">
        <v>7.6991000000000004E-2</v>
      </c>
      <c r="N47" t="s">
        <v>237</v>
      </c>
    </row>
    <row r="48" spans="1:14">
      <c r="A48">
        <v>269.58</v>
      </c>
      <c r="B48">
        <v>4</v>
      </c>
      <c r="C48">
        <v>1408</v>
      </c>
      <c r="D48">
        <v>7.1024E-4</v>
      </c>
      <c r="E48">
        <v>23.75</v>
      </c>
      <c r="F48">
        <v>23.783999999999999</v>
      </c>
      <c r="G48">
        <v>119.42</v>
      </c>
      <c r="H48">
        <v>70.412999999999997</v>
      </c>
      <c r="I48">
        <v>112.11</v>
      </c>
      <c r="J48">
        <v>627.14</v>
      </c>
      <c r="K48">
        <v>-2.9611999999999999E-2</v>
      </c>
      <c r="L48">
        <v>2.5521000000000002E-4</v>
      </c>
      <c r="M48">
        <v>7.7020000000000005E-2</v>
      </c>
      <c r="N48" t="s">
        <v>237</v>
      </c>
    </row>
    <row r="49" spans="1:14">
      <c r="A49">
        <v>269.58</v>
      </c>
      <c r="B49">
        <v>4.5</v>
      </c>
      <c r="C49">
        <v>1408.2</v>
      </c>
      <c r="D49">
        <v>7.1013999999999995E-4</v>
      </c>
      <c r="E49">
        <v>23.747</v>
      </c>
      <c r="F49">
        <v>23.786000000000001</v>
      </c>
      <c r="G49">
        <v>119.41</v>
      </c>
      <c r="H49">
        <v>70.415000000000006</v>
      </c>
      <c r="I49">
        <v>112.08</v>
      </c>
      <c r="J49">
        <v>627.5</v>
      </c>
      <c r="K49">
        <v>-2.9661E-2</v>
      </c>
      <c r="L49">
        <v>2.5538999999999998E-4</v>
      </c>
      <c r="M49">
        <v>7.7048000000000005E-2</v>
      </c>
      <c r="N49" t="s">
        <v>237</v>
      </c>
    </row>
    <row r="50" spans="1:14">
      <c r="A50">
        <v>269.58</v>
      </c>
      <c r="B50">
        <v>5</v>
      </c>
      <c r="C50">
        <v>1408.4</v>
      </c>
      <c r="D50">
        <v>7.1004E-4</v>
      </c>
      <c r="E50">
        <v>23.745000000000001</v>
      </c>
      <c r="F50">
        <v>23.788</v>
      </c>
      <c r="G50">
        <v>119.4</v>
      </c>
      <c r="H50">
        <v>70.418000000000006</v>
      </c>
      <c r="I50">
        <v>112.06</v>
      </c>
      <c r="J50">
        <v>627.86</v>
      </c>
      <c r="K50">
        <v>-2.971E-2</v>
      </c>
      <c r="L50">
        <v>2.5556E-4</v>
      </c>
      <c r="M50">
        <v>7.7077000000000007E-2</v>
      </c>
      <c r="N50" t="s">
        <v>237</v>
      </c>
    </row>
    <row r="51" spans="1:14">
      <c r="A51">
        <v>269.58</v>
      </c>
      <c r="B51">
        <v>5.5</v>
      </c>
      <c r="C51">
        <v>1408.6</v>
      </c>
      <c r="D51">
        <v>7.0994000000000005E-4</v>
      </c>
      <c r="E51">
        <v>23.742000000000001</v>
      </c>
      <c r="F51">
        <v>23.789000000000001</v>
      </c>
      <c r="G51">
        <v>119.39</v>
      </c>
      <c r="H51">
        <v>70.42</v>
      </c>
      <c r="I51">
        <v>112.04</v>
      </c>
      <c r="J51">
        <v>628.22</v>
      </c>
      <c r="K51">
        <v>-2.9759000000000001E-2</v>
      </c>
      <c r="L51">
        <v>2.5573000000000002E-4</v>
      </c>
      <c r="M51">
        <v>7.7105999999999994E-2</v>
      </c>
      <c r="N51" t="s">
        <v>237</v>
      </c>
    </row>
    <row r="52" spans="1:14">
      <c r="A52">
        <v>269.58</v>
      </c>
      <c r="B52">
        <v>6</v>
      </c>
      <c r="C52">
        <v>1408.8</v>
      </c>
      <c r="D52">
        <v>7.0983999999999999E-4</v>
      </c>
      <c r="E52">
        <v>23.739000000000001</v>
      </c>
      <c r="F52">
        <v>23.791</v>
      </c>
      <c r="G52">
        <v>119.38</v>
      </c>
      <c r="H52">
        <v>70.423000000000002</v>
      </c>
      <c r="I52">
        <v>112.01</v>
      </c>
      <c r="J52">
        <v>628.58000000000004</v>
      </c>
      <c r="K52">
        <v>-2.9808000000000001E-2</v>
      </c>
      <c r="L52">
        <v>2.5590999999999998E-4</v>
      </c>
      <c r="M52">
        <v>7.7133999999999994E-2</v>
      </c>
      <c r="N52" t="s">
        <v>237</v>
      </c>
    </row>
    <row r="53" spans="1:14">
      <c r="A53">
        <v>269.58</v>
      </c>
      <c r="B53">
        <v>6.5</v>
      </c>
      <c r="C53">
        <v>1409</v>
      </c>
      <c r="D53">
        <v>7.0974000000000005E-4</v>
      </c>
      <c r="E53">
        <v>23.736999999999998</v>
      </c>
      <c r="F53">
        <v>23.792999999999999</v>
      </c>
      <c r="G53">
        <v>119.37</v>
      </c>
      <c r="H53">
        <v>70.426000000000002</v>
      </c>
      <c r="I53">
        <v>111.99</v>
      </c>
      <c r="J53">
        <v>628.94000000000005</v>
      </c>
      <c r="K53">
        <v>-2.9857000000000002E-2</v>
      </c>
      <c r="L53">
        <v>2.5608E-4</v>
      </c>
      <c r="M53">
        <v>7.7162999999999995E-2</v>
      </c>
      <c r="N53" t="s">
        <v>237</v>
      </c>
    </row>
    <row r="54" spans="1:14">
      <c r="A54">
        <v>269.58</v>
      </c>
      <c r="B54">
        <v>7</v>
      </c>
      <c r="C54">
        <v>1409.2</v>
      </c>
      <c r="D54">
        <v>7.0963000000000005E-4</v>
      </c>
      <c r="E54">
        <v>23.734000000000002</v>
      </c>
      <c r="F54">
        <v>23.794</v>
      </c>
      <c r="G54">
        <v>119.36</v>
      </c>
      <c r="H54">
        <v>70.427999999999997</v>
      </c>
      <c r="I54">
        <v>111.97</v>
      </c>
      <c r="J54">
        <v>629.29999999999995</v>
      </c>
      <c r="K54">
        <v>-2.9905000000000001E-2</v>
      </c>
      <c r="L54">
        <v>2.5626000000000002E-4</v>
      </c>
      <c r="M54">
        <v>7.7191999999999997E-2</v>
      </c>
      <c r="N54" t="s">
        <v>237</v>
      </c>
    </row>
    <row r="55" spans="1:14">
      <c r="A55">
        <v>269.58</v>
      </c>
      <c r="B55">
        <v>7.5</v>
      </c>
      <c r="C55">
        <v>1409.4</v>
      </c>
      <c r="D55">
        <v>7.0952999999999999E-4</v>
      </c>
      <c r="E55">
        <v>23.731999999999999</v>
      </c>
      <c r="F55">
        <v>23.795999999999999</v>
      </c>
      <c r="G55">
        <v>119.35</v>
      </c>
      <c r="H55">
        <v>70.430999999999997</v>
      </c>
      <c r="I55">
        <v>111.95</v>
      </c>
      <c r="J55">
        <v>629.66</v>
      </c>
      <c r="K55">
        <v>-2.9954000000000001E-2</v>
      </c>
      <c r="L55">
        <v>2.5642999999999998E-4</v>
      </c>
      <c r="M55">
        <v>7.7219999999999997E-2</v>
      </c>
      <c r="N55" t="s">
        <v>237</v>
      </c>
    </row>
    <row r="56" spans="1:14">
      <c r="A56">
        <v>269.58</v>
      </c>
      <c r="B56">
        <v>8</v>
      </c>
      <c r="C56">
        <v>1409.6</v>
      </c>
      <c r="D56">
        <v>7.0943000000000004E-4</v>
      </c>
      <c r="E56">
        <v>23.728999999999999</v>
      </c>
      <c r="F56">
        <v>23.797999999999998</v>
      </c>
      <c r="G56">
        <v>119.34</v>
      </c>
      <c r="H56">
        <v>70.433000000000007</v>
      </c>
      <c r="I56">
        <v>111.92</v>
      </c>
      <c r="J56">
        <v>630.02</v>
      </c>
      <c r="K56">
        <v>-3.0002000000000001E-2</v>
      </c>
      <c r="L56">
        <v>2.5661E-4</v>
      </c>
      <c r="M56">
        <v>7.7248999999999998E-2</v>
      </c>
      <c r="N56" t="s">
        <v>237</v>
      </c>
    </row>
    <row r="57" spans="1:14">
      <c r="A57">
        <v>269.58</v>
      </c>
      <c r="B57">
        <v>8.5</v>
      </c>
      <c r="C57">
        <v>1409.8</v>
      </c>
      <c r="D57">
        <v>7.0932999999999999E-4</v>
      </c>
      <c r="E57">
        <v>23.725999999999999</v>
      </c>
      <c r="F57">
        <v>23.798999999999999</v>
      </c>
      <c r="G57">
        <v>119.33</v>
      </c>
      <c r="H57">
        <v>70.436000000000007</v>
      </c>
      <c r="I57">
        <v>111.9</v>
      </c>
      <c r="J57">
        <v>630.38</v>
      </c>
      <c r="K57">
        <v>-3.005E-2</v>
      </c>
      <c r="L57">
        <v>2.5678000000000002E-4</v>
      </c>
      <c r="M57">
        <v>7.7276999999999998E-2</v>
      </c>
      <c r="N57" t="s">
        <v>237</v>
      </c>
    </row>
    <row r="58" spans="1:14">
      <c r="A58">
        <v>269.58</v>
      </c>
      <c r="B58">
        <v>9</v>
      </c>
      <c r="C58">
        <v>1410</v>
      </c>
      <c r="D58">
        <v>7.0923000000000004E-4</v>
      </c>
      <c r="E58">
        <v>23.724</v>
      </c>
      <c r="F58">
        <v>23.800999999999998</v>
      </c>
      <c r="G58">
        <v>119.32</v>
      </c>
      <c r="H58">
        <v>70.438999999999993</v>
      </c>
      <c r="I58">
        <v>111.88</v>
      </c>
      <c r="J58">
        <v>630.73</v>
      </c>
      <c r="K58">
        <v>-3.0098E-2</v>
      </c>
      <c r="L58">
        <v>2.5694999999999998E-4</v>
      </c>
      <c r="M58">
        <v>7.7304999999999999E-2</v>
      </c>
      <c r="N58" t="s">
        <v>237</v>
      </c>
    </row>
    <row r="59" spans="1:14">
      <c r="A59">
        <v>269.58</v>
      </c>
      <c r="B59">
        <v>9.5</v>
      </c>
      <c r="C59">
        <v>1410.2</v>
      </c>
      <c r="D59">
        <v>7.0912999999999998E-4</v>
      </c>
      <c r="E59">
        <v>23.721</v>
      </c>
      <c r="F59">
        <v>23.803000000000001</v>
      </c>
      <c r="G59">
        <v>119.31</v>
      </c>
      <c r="H59">
        <v>70.441000000000003</v>
      </c>
      <c r="I59">
        <v>111.85</v>
      </c>
      <c r="J59">
        <v>631.09</v>
      </c>
      <c r="K59">
        <v>-3.0145000000000002E-2</v>
      </c>
      <c r="L59">
        <v>2.5713E-4</v>
      </c>
      <c r="M59">
        <v>7.7334E-2</v>
      </c>
      <c r="N59" t="s">
        <v>237</v>
      </c>
    </row>
    <row r="60" spans="1:14">
      <c r="A60">
        <v>269.58</v>
      </c>
      <c r="B60">
        <v>10</v>
      </c>
      <c r="C60">
        <v>1410.4</v>
      </c>
      <c r="D60">
        <v>7.0903000000000003E-4</v>
      </c>
      <c r="E60">
        <v>23.719000000000001</v>
      </c>
      <c r="F60">
        <v>23.803999999999998</v>
      </c>
      <c r="G60">
        <v>119.3</v>
      </c>
      <c r="H60">
        <v>70.444000000000003</v>
      </c>
      <c r="I60">
        <v>111.83</v>
      </c>
      <c r="J60">
        <v>631.45000000000005</v>
      </c>
      <c r="K60">
        <v>-3.0193000000000001E-2</v>
      </c>
      <c r="L60">
        <v>2.5730000000000002E-4</v>
      </c>
      <c r="M60">
        <v>7.7362E-2</v>
      </c>
      <c r="N60" t="s">
        <v>237</v>
      </c>
    </row>
    <row r="61" spans="1:14">
      <c r="A61">
        <v>308.10000000000002</v>
      </c>
      <c r="B61">
        <v>1</v>
      </c>
      <c r="C61">
        <v>4.8015999999999996</v>
      </c>
      <c r="D61">
        <v>0.20827000000000001</v>
      </c>
      <c r="E61">
        <v>43.119</v>
      </c>
      <c r="F61">
        <v>45.637999999999998</v>
      </c>
      <c r="G61">
        <v>207.81</v>
      </c>
      <c r="H61">
        <v>66.078000000000003</v>
      </c>
      <c r="I61">
        <v>75.028000000000006</v>
      </c>
      <c r="J61">
        <v>152.44999999999999</v>
      </c>
      <c r="K61">
        <v>1.8645</v>
      </c>
      <c r="L61">
        <v>1.2217E-5</v>
      </c>
      <c r="M61">
        <v>1.0439E-2</v>
      </c>
      <c r="N61" t="s">
        <v>238</v>
      </c>
    </row>
    <row r="62" spans="1:14">
      <c r="A62">
        <v>308.10000000000002</v>
      </c>
      <c r="B62">
        <v>1.5</v>
      </c>
      <c r="C62">
        <v>7.2664</v>
      </c>
      <c r="D62">
        <v>0.13761999999999999</v>
      </c>
      <c r="E62">
        <v>43.070999999999998</v>
      </c>
      <c r="F62">
        <v>45.567</v>
      </c>
      <c r="G62">
        <v>204.28</v>
      </c>
      <c r="H62">
        <v>66.265000000000001</v>
      </c>
      <c r="I62">
        <v>75.561999999999998</v>
      </c>
      <c r="J62">
        <v>151.4</v>
      </c>
      <c r="K62">
        <v>1.8835999999999999</v>
      </c>
      <c r="L62">
        <v>1.2201000000000001E-5</v>
      </c>
      <c r="M62">
        <v>1.0454E-2</v>
      </c>
      <c r="N62" t="s">
        <v>238</v>
      </c>
    </row>
    <row r="63" spans="1:14">
      <c r="A63">
        <v>308.10000000000002</v>
      </c>
      <c r="B63">
        <v>2</v>
      </c>
      <c r="C63">
        <v>9.7769999999999992</v>
      </c>
      <c r="D63">
        <v>0.10228</v>
      </c>
      <c r="E63">
        <v>43.021999999999998</v>
      </c>
      <c r="F63">
        <v>45.494999999999997</v>
      </c>
      <c r="G63">
        <v>201.73</v>
      </c>
      <c r="H63">
        <v>66.459000000000003</v>
      </c>
      <c r="I63">
        <v>76.123999999999995</v>
      </c>
      <c r="J63">
        <v>150.33000000000001</v>
      </c>
      <c r="K63">
        <v>1.9039999999999999</v>
      </c>
      <c r="L63">
        <v>1.2184999999999999E-5</v>
      </c>
      <c r="M63">
        <v>1.047E-2</v>
      </c>
      <c r="N63" t="s">
        <v>238</v>
      </c>
    </row>
    <row r="64" spans="1:14">
      <c r="A64">
        <v>308.10000000000002</v>
      </c>
      <c r="B64">
        <v>2.5</v>
      </c>
      <c r="C64">
        <v>12.336</v>
      </c>
      <c r="D64">
        <v>8.1065999999999999E-2</v>
      </c>
      <c r="E64">
        <v>42.972000000000001</v>
      </c>
      <c r="F64">
        <v>45.421999999999997</v>
      </c>
      <c r="G64">
        <v>199.71</v>
      </c>
      <c r="H64">
        <v>66.662000000000006</v>
      </c>
      <c r="I64">
        <v>76.718999999999994</v>
      </c>
      <c r="J64">
        <v>149.24</v>
      </c>
      <c r="K64">
        <v>1.9258999999999999</v>
      </c>
      <c r="L64">
        <v>1.2170999999999999E-5</v>
      </c>
      <c r="M64">
        <v>1.0487E-2</v>
      </c>
      <c r="N64" t="s">
        <v>238</v>
      </c>
    </row>
    <row r="65" spans="1:14">
      <c r="A65">
        <v>308.10000000000002</v>
      </c>
      <c r="B65">
        <v>3</v>
      </c>
      <c r="C65">
        <v>14.945</v>
      </c>
      <c r="D65">
        <v>6.6910999999999998E-2</v>
      </c>
      <c r="E65">
        <v>42.92</v>
      </c>
      <c r="F65">
        <v>45.347000000000001</v>
      </c>
      <c r="G65">
        <v>198.02</v>
      </c>
      <c r="H65">
        <v>66.873999999999995</v>
      </c>
      <c r="I65">
        <v>77.352000000000004</v>
      </c>
      <c r="J65">
        <v>148.12</v>
      </c>
      <c r="K65">
        <v>1.9494</v>
      </c>
      <c r="L65">
        <v>1.2157000000000001E-5</v>
      </c>
      <c r="M65">
        <v>1.0503999999999999E-2</v>
      </c>
      <c r="N65" t="s">
        <v>238</v>
      </c>
    </row>
    <row r="66" spans="1:14">
      <c r="A66">
        <v>308.10000000000002</v>
      </c>
      <c r="B66">
        <v>3.5</v>
      </c>
      <c r="C66">
        <v>17.608000000000001</v>
      </c>
      <c r="D66">
        <v>5.6791000000000001E-2</v>
      </c>
      <c r="E66">
        <v>42.868000000000002</v>
      </c>
      <c r="F66">
        <v>45.271000000000001</v>
      </c>
      <c r="G66">
        <v>196.57</v>
      </c>
      <c r="H66">
        <v>67.097999999999999</v>
      </c>
      <c r="I66">
        <v>78.028000000000006</v>
      </c>
      <c r="J66">
        <v>146.97999999999999</v>
      </c>
      <c r="K66">
        <v>1.9744999999999999</v>
      </c>
      <c r="L66">
        <v>1.2143999999999999E-5</v>
      </c>
      <c r="M66">
        <v>1.0522E-2</v>
      </c>
      <c r="N66" t="s">
        <v>238</v>
      </c>
    </row>
    <row r="67" spans="1:14">
      <c r="A67">
        <v>308.10000000000002</v>
      </c>
      <c r="B67">
        <v>4</v>
      </c>
      <c r="C67">
        <v>20.329000000000001</v>
      </c>
      <c r="D67">
        <v>4.9190999999999999E-2</v>
      </c>
      <c r="E67">
        <v>42.814</v>
      </c>
      <c r="F67">
        <v>45.192999999999998</v>
      </c>
      <c r="G67">
        <v>195.28</v>
      </c>
      <c r="H67">
        <v>67.335999999999999</v>
      </c>
      <c r="I67">
        <v>78.753</v>
      </c>
      <c r="J67">
        <v>145.82</v>
      </c>
      <c r="K67">
        <v>2.0015000000000001</v>
      </c>
      <c r="L67">
        <v>1.2132E-5</v>
      </c>
      <c r="M67">
        <v>1.0541E-2</v>
      </c>
      <c r="N67" t="s">
        <v>238</v>
      </c>
    </row>
    <row r="68" spans="1:14">
      <c r="A68">
        <v>308.10000000000002</v>
      </c>
      <c r="B68">
        <v>4.5</v>
      </c>
      <c r="C68">
        <v>23.11</v>
      </c>
      <c r="D68">
        <v>4.3270999999999997E-2</v>
      </c>
      <c r="E68">
        <v>42.759</v>
      </c>
      <c r="F68">
        <v>45.113999999999997</v>
      </c>
      <c r="G68">
        <v>194.11</v>
      </c>
      <c r="H68">
        <v>67.59</v>
      </c>
      <c r="I68">
        <v>79.536000000000001</v>
      </c>
      <c r="J68">
        <v>144.62</v>
      </c>
      <c r="K68">
        <v>2.0303</v>
      </c>
      <c r="L68">
        <v>1.2121E-5</v>
      </c>
      <c r="M68">
        <v>1.056E-2</v>
      </c>
      <c r="N68" t="s">
        <v>238</v>
      </c>
    </row>
    <row r="69" spans="1:14">
      <c r="A69">
        <v>308.10000000000002</v>
      </c>
      <c r="B69">
        <v>5</v>
      </c>
      <c r="C69">
        <v>25.957000000000001</v>
      </c>
      <c r="D69">
        <v>3.8525999999999998E-2</v>
      </c>
      <c r="E69">
        <v>42.703000000000003</v>
      </c>
      <c r="F69">
        <v>45.031999999999996</v>
      </c>
      <c r="G69">
        <v>193.05</v>
      </c>
      <c r="H69">
        <v>67.863</v>
      </c>
      <c r="I69">
        <v>80.384</v>
      </c>
      <c r="J69">
        <v>143.38999999999999</v>
      </c>
      <c r="K69">
        <v>2.0611999999999999</v>
      </c>
      <c r="L69">
        <v>1.2112E-5</v>
      </c>
      <c r="M69">
        <v>1.0581E-2</v>
      </c>
      <c r="N69" t="s">
        <v>238</v>
      </c>
    </row>
    <row r="70" spans="1:14">
      <c r="A70">
        <v>308.10000000000002</v>
      </c>
      <c r="B70">
        <v>5.5</v>
      </c>
      <c r="C70">
        <v>28.873000000000001</v>
      </c>
      <c r="D70">
        <v>3.4634999999999999E-2</v>
      </c>
      <c r="E70">
        <v>42.645000000000003</v>
      </c>
      <c r="F70">
        <v>44.948</v>
      </c>
      <c r="G70">
        <v>192.06</v>
      </c>
      <c r="H70">
        <v>68.158000000000001</v>
      </c>
      <c r="I70">
        <v>81.308000000000007</v>
      </c>
      <c r="J70">
        <v>142.13</v>
      </c>
      <c r="K70">
        <v>2.0943000000000001</v>
      </c>
      <c r="L70">
        <v>1.2104E-5</v>
      </c>
      <c r="M70">
        <v>1.0602E-2</v>
      </c>
      <c r="N70" t="s">
        <v>238</v>
      </c>
    </row>
    <row r="71" spans="1:14">
      <c r="A71">
        <v>308.10000000000002</v>
      </c>
      <c r="B71">
        <v>6</v>
      </c>
      <c r="C71">
        <v>31.864000000000001</v>
      </c>
      <c r="D71">
        <v>3.1384000000000002E-2</v>
      </c>
      <c r="E71">
        <v>42.585000000000001</v>
      </c>
      <c r="F71">
        <v>44.860999999999997</v>
      </c>
      <c r="G71">
        <v>191.13</v>
      </c>
      <c r="H71">
        <v>68.478999999999999</v>
      </c>
      <c r="I71">
        <v>82.32</v>
      </c>
      <c r="J71">
        <v>140.83000000000001</v>
      </c>
      <c r="K71">
        <v>2.1297000000000001</v>
      </c>
      <c r="L71">
        <v>1.2096000000000001E-5</v>
      </c>
      <c r="M71">
        <v>1.0625000000000001E-2</v>
      </c>
      <c r="N71" t="s">
        <v>238</v>
      </c>
    </row>
    <row r="72" spans="1:14">
      <c r="A72">
        <v>308.10000000000002</v>
      </c>
      <c r="B72">
        <v>6.5</v>
      </c>
      <c r="C72">
        <v>34.936</v>
      </c>
      <c r="D72">
        <v>2.8624E-2</v>
      </c>
      <c r="E72">
        <v>42.523000000000003</v>
      </c>
      <c r="F72">
        <v>44.771999999999998</v>
      </c>
      <c r="G72">
        <v>190.25</v>
      </c>
      <c r="H72">
        <v>68.83</v>
      </c>
      <c r="I72">
        <v>83.435000000000002</v>
      </c>
      <c r="J72">
        <v>139.5</v>
      </c>
      <c r="K72">
        <v>2.1678000000000002</v>
      </c>
      <c r="L72">
        <v>1.2091E-5</v>
      </c>
      <c r="M72">
        <v>1.0649E-2</v>
      </c>
      <c r="N72" t="s">
        <v>238</v>
      </c>
    </row>
    <row r="73" spans="1:14">
      <c r="A73">
        <v>308.10000000000002</v>
      </c>
      <c r="B73">
        <v>7</v>
      </c>
      <c r="C73">
        <v>38.094999999999999</v>
      </c>
      <c r="D73">
        <v>2.6249999999999999E-2</v>
      </c>
      <c r="E73">
        <v>42.459000000000003</v>
      </c>
      <c r="F73">
        <v>44.68</v>
      </c>
      <c r="G73">
        <v>189.42</v>
      </c>
      <c r="H73">
        <v>69.213999999999999</v>
      </c>
      <c r="I73">
        <v>84.671000000000006</v>
      </c>
      <c r="J73">
        <v>138.12</v>
      </c>
      <c r="K73">
        <v>2.2088000000000001</v>
      </c>
      <c r="L73">
        <v>1.2087E-5</v>
      </c>
      <c r="M73">
        <v>1.0673999999999999E-2</v>
      </c>
      <c r="N73" t="s">
        <v>238</v>
      </c>
    </row>
    <row r="74" spans="1:14">
      <c r="A74">
        <v>308.10000000000002</v>
      </c>
      <c r="B74">
        <v>7.5</v>
      </c>
      <c r="C74">
        <v>41.350999999999999</v>
      </c>
      <c r="D74">
        <v>2.4183E-2</v>
      </c>
      <c r="E74">
        <v>42.392000000000003</v>
      </c>
      <c r="F74">
        <v>44.585000000000001</v>
      </c>
      <c r="G74">
        <v>188.62</v>
      </c>
      <c r="H74">
        <v>69.638999999999996</v>
      </c>
      <c r="I74">
        <v>86.05</v>
      </c>
      <c r="J74">
        <v>136.69</v>
      </c>
      <c r="K74">
        <v>2.2528000000000001</v>
      </c>
      <c r="L74">
        <v>1.2084E-5</v>
      </c>
      <c r="M74">
        <v>1.0699999999999999E-2</v>
      </c>
      <c r="N74" t="s">
        <v>238</v>
      </c>
    </row>
    <row r="75" spans="1:14">
      <c r="A75">
        <v>308.10000000000002</v>
      </c>
      <c r="B75">
        <v>8</v>
      </c>
      <c r="C75">
        <v>44.712000000000003</v>
      </c>
      <c r="D75">
        <v>2.2364999999999999E-2</v>
      </c>
      <c r="E75">
        <v>42.323</v>
      </c>
      <c r="F75">
        <v>44.487000000000002</v>
      </c>
      <c r="G75">
        <v>187.84</v>
      </c>
      <c r="H75">
        <v>70.11</v>
      </c>
      <c r="I75">
        <v>87.597999999999999</v>
      </c>
      <c r="J75">
        <v>135.21</v>
      </c>
      <c r="K75">
        <v>2.3003</v>
      </c>
      <c r="L75">
        <v>1.2084E-5</v>
      </c>
      <c r="M75">
        <v>1.0727E-2</v>
      </c>
      <c r="N75" t="s">
        <v>238</v>
      </c>
    </row>
    <row r="76" spans="1:14">
      <c r="A76">
        <v>308.10000000000002</v>
      </c>
      <c r="B76">
        <v>8.4504999999999999</v>
      </c>
      <c r="C76">
        <v>47.84</v>
      </c>
      <c r="D76">
        <v>2.0903000000000001E-2</v>
      </c>
      <c r="E76">
        <v>42.258000000000003</v>
      </c>
      <c r="F76">
        <v>44.393999999999998</v>
      </c>
      <c r="G76">
        <v>187.16</v>
      </c>
      <c r="H76">
        <v>70.58</v>
      </c>
      <c r="I76">
        <v>89.167000000000002</v>
      </c>
      <c r="J76">
        <v>133.83000000000001</v>
      </c>
      <c r="K76">
        <v>2.3464</v>
      </c>
      <c r="L76">
        <v>1.2085E-5</v>
      </c>
      <c r="M76">
        <v>1.0754E-2</v>
      </c>
      <c r="N76" t="s">
        <v>238</v>
      </c>
    </row>
    <row r="77" spans="1:14">
      <c r="A77">
        <v>308.10000000000002</v>
      </c>
      <c r="B77">
        <v>8.4504999999999999</v>
      </c>
      <c r="C77">
        <v>1274</v>
      </c>
      <c r="D77">
        <v>7.8492999999999998E-4</v>
      </c>
      <c r="E77">
        <v>28.218</v>
      </c>
      <c r="F77">
        <v>28.298999999999999</v>
      </c>
      <c r="G77">
        <v>134.91</v>
      </c>
      <c r="H77">
        <v>73.924999999999997</v>
      </c>
      <c r="I77">
        <v>122.94</v>
      </c>
      <c r="J77">
        <v>471.18</v>
      </c>
      <c r="K77">
        <v>-2.5338000000000001E-3</v>
      </c>
      <c r="L77">
        <v>1.697E-4</v>
      </c>
      <c r="M77">
        <v>6.3316999999999998E-2</v>
      </c>
      <c r="N77" t="s">
        <v>237</v>
      </c>
    </row>
    <row r="78" spans="1:14">
      <c r="A78">
        <v>308.10000000000002</v>
      </c>
      <c r="B78">
        <v>8.5</v>
      </c>
      <c r="C78">
        <v>1274</v>
      </c>
      <c r="D78">
        <v>7.8490999999999999E-4</v>
      </c>
      <c r="E78">
        <v>28.218</v>
      </c>
      <c r="F78">
        <v>28.298999999999999</v>
      </c>
      <c r="G78">
        <v>134.91</v>
      </c>
      <c r="H78">
        <v>73.924999999999997</v>
      </c>
      <c r="I78">
        <v>122.93</v>
      </c>
      <c r="J78">
        <v>471.24</v>
      </c>
      <c r="K78">
        <v>-2.5501E-3</v>
      </c>
      <c r="L78">
        <v>1.6971E-4</v>
      </c>
      <c r="M78">
        <v>6.3321000000000002E-2</v>
      </c>
      <c r="N78" t="s">
        <v>237</v>
      </c>
    </row>
    <row r="79" spans="1:14">
      <c r="A79">
        <v>308.10000000000002</v>
      </c>
      <c r="B79">
        <v>9</v>
      </c>
      <c r="C79">
        <v>1274.4000000000001</v>
      </c>
      <c r="D79">
        <v>7.8467999999999995E-4</v>
      </c>
      <c r="E79">
        <v>28.213000000000001</v>
      </c>
      <c r="F79">
        <v>28.298999999999999</v>
      </c>
      <c r="G79">
        <v>134.9</v>
      </c>
      <c r="H79">
        <v>73.924999999999997</v>
      </c>
      <c r="I79">
        <v>122.86</v>
      </c>
      <c r="J79">
        <v>471.81</v>
      </c>
      <c r="K79">
        <v>-2.7144999999999999E-3</v>
      </c>
      <c r="L79">
        <v>1.6990000000000001E-4</v>
      </c>
      <c r="M79">
        <v>6.3364000000000004E-2</v>
      </c>
      <c r="N79" t="s">
        <v>237</v>
      </c>
    </row>
    <row r="80" spans="1:14">
      <c r="A80">
        <v>308.10000000000002</v>
      </c>
      <c r="B80">
        <v>9.5</v>
      </c>
      <c r="C80">
        <v>1274.8</v>
      </c>
      <c r="D80">
        <v>7.8445000000000001E-4</v>
      </c>
      <c r="E80">
        <v>28.209</v>
      </c>
      <c r="F80">
        <v>28.298999999999999</v>
      </c>
      <c r="G80">
        <v>134.88</v>
      </c>
      <c r="H80">
        <v>73.924999999999997</v>
      </c>
      <c r="I80">
        <v>122.79</v>
      </c>
      <c r="J80">
        <v>472.39</v>
      </c>
      <c r="K80">
        <v>-2.8777999999999998E-3</v>
      </c>
      <c r="L80">
        <v>1.7008999999999999E-4</v>
      </c>
      <c r="M80">
        <v>6.3407000000000005E-2</v>
      </c>
      <c r="N80" t="s">
        <v>237</v>
      </c>
    </row>
    <row r="81" spans="1:14">
      <c r="A81">
        <v>308.10000000000002</v>
      </c>
      <c r="B81">
        <v>10</v>
      </c>
      <c r="C81">
        <v>1275.2</v>
      </c>
      <c r="D81">
        <v>7.8421999999999997E-4</v>
      </c>
      <c r="E81">
        <v>28.204000000000001</v>
      </c>
      <c r="F81">
        <v>28.298999999999999</v>
      </c>
      <c r="G81">
        <v>134.87</v>
      </c>
      <c r="H81">
        <v>73.926000000000002</v>
      </c>
      <c r="I81">
        <v>122.73</v>
      </c>
      <c r="J81">
        <v>472.96</v>
      </c>
      <c r="K81">
        <v>-3.0400000000000002E-3</v>
      </c>
      <c r="L81">
        <v>1.7028E-4</v>
      </c>
      <c r="M81">
        <v>6.3449000000000005E-2</v>
      </c>
      <c r="N81" t="s">
        <v>237</v>
      </c>
    </row>
    <row r="82" spans="1:14">
      <c r="A82">
        <v>346.61</v>
      </c>
      <c r="B82">
        <v>1</v>
      </c>
      <c r="C82">
        <v>4.2450000000000001</v>
      </c>
      <c r="D82">
        <v>0.23557</v>
      </c>
      <c r="E82">
        <v>45.752000000000002</v>
      </c>
      <c r="F82">
        <v>48.600999999999999</v>
      </c>
      <c r="G82">
        <v>216.87</v>
      </c>
      <c r="H82">
        <v>70.036000000000001</v>
      </c>
      <c r="I82">
        <v>78.784000000000006</v>
      </c>
      <c r="J82">
        <v>161.83000000000001</v>
      </c>
      <c r="K82">
        <v>1.3687</v>
      </c>
      <c r="L82">
        <v>1.3774999999999999E-5</v>
      </c>
      <c r="M82">
        <v>1.2364999999999999E-2</v>
      </c>
      <c r="N82" t="s">
        <v>238</v>
      </c>
    </row>
    <row r="83" spans="1:14">
      <c r="A83">
        <v>346.61</v>
      </c>
      <c r="B83">
        <v>1.5</v>
      </c>
      <c r="C83">
        <v>6.4055999999999997</v>
      </c>
      <c r="D83">
        <v>0.15611</v>
      </c>
      <c r="E83">
        <v>45.715000000000003</v>
      </c>
      <c r="F83">
        <v>48.545999999999999</v>
      </c>
      <c r="G83">
        <v>213.39</v>
      </c>
      <c r="H83">
        <v>70.144000000000005</v>
      </c>
      <c r="I83">
        <v>79.122</v>
      </c>
      <c r="J83">
        <v>161.08000000000001</v>
      </c>
      <c r="K83">
        <v>1.3774</v>
      </c>
      <c r="L83">
        <v>1.3773E-5</v>
      </c>
      <c r="M83">
        <v>1.2378E-2</v>
      </c>
      <c r="N83" t="s">
        <v>238</v>
      </c>
    </row>
    <row r="84" spans="1:14">
      <c r="A84">
        <v>346.61</v>
      </c>
      <c r="B84">
        <v>2</v>
      </c>
      <c r="C84">
        <v>8.5927000000000007</v>
      </c>
      <c r="D84">
        <v>0.11638</v>
      </c>
      <c r="E84">
        <v>45.677</v>
      </c>
      <c r="F84">
        <v>48.491999999999997</v>
      </c>
      <c r="G84">
        <v>210.89</v>
      </c>
      <c r="H84">
        <v>70.254000000000005</v>
      </c>
      <c r="I84">
        <v>79.468999999999994</v>
      </c>
      <c r="J84">
        <v>160.31</v>
      </c>
      <c r="K84">
        <v>1.3864000000000001</v>
      </c>
      <c r="L84">
        <v>1.3771000000000001E-5</v>
      </c>
      <c r="M84">
        <v>1.2392E-2</v>
      </c>
      <c r="N84" t="s">
        <v>238</v>
      </c>
    </row>
    <row r="85" spans="1:14">
      <c r="A85">
        <v>346.61</v>
      </c>
      <c r="B85">
        <v>2.5</v>
      </c>
      <c r="C85">
        <v>10.807</v>
      </c>
      <c r="D85">
        <v>9.2530000000000001E-2</v>
      </c>
      <c r="E85">
        <v>45.639000000000003</v>
      </c>
      <c r="F85">
        <v>48.436</v>
      </c>
      <c r="G85">
        <v>208.92</v>
      </c>
      <c r="H85">
        <v>70.364999999999995</v>
      </c>
      <c r="I85">
        <v>79.828999999999994</v>
      </c>
      <c r="J85">
        <v>159.54</v>
      </c>
      <c r="K85">
        <v>1.3956999999999999</v>
      </c>
      <c r="L85">
        <v>1.377E-5</v>
      </c>
      <c r="M85">
        <v>1.2406E-2</v>
      </c>
      <c r="N85" t="s">
        <v>238</v>
      </c>
    </row>
    <row r="86" spans="1:14">
      <c r="A86">
        <v>346.61</v>
      </c>
      <c r="B86">
        <v>3</v>
      </c>
      <c r="C86">
        <v>13.05</v>
      </c>
      <c r="D86">
        <v>7.6627000000000001E-2</v>
      </c>
      <c r="E86">
        <v>45.600999999999999</v>
      </c>
      <c r="F86">
        <v>48.38</v>
      </c>
      <c r="G86">
        <v>207.3</v>
      </c>
      <c r="H86">
        <v>70.478999999999999</v>
      </c>
      <c r="I86">
        <v>80.2</v>
      </c>
      <c r="J86">
        <v>158.76</v>
      </c>
      <c r="K86">
        <v>1.4053</v>
      </c>
      <c r="L86">
        <v>1.377E-5</v>
      </c>
      <c r="M86">
        <v>1.2421E-2</v>
      </c>
      <c r="N86" t="s">
        <v>238</v>
      </c>
    </row>
    <row r="87" spans="1:14">
      <c r="A87">
        <v>346.61</v>
      </c>
      <c r="B87">
        <v>3.5</v>
      </c>
      <c r="C87">
        <v>15.321999999999999</v>
      </c>
      <c r="D87">
        <v>6.5264000000000003E-2</v>
      </c>
      <c r="E87">
        <v>45.561999999999998</v>
      </c>
      <c r="F87">
        <v>48.323</v>
      </c>
      <c r="G87">
        <v>205.9</v>
      </c>
      <c r="H87">
        <v>70.593999999999994</v>
      </c>
      <c r="I87">
        <v>80.584000000000003</v>
      </c>
      <c r="J87">
        <v>157.97</v>
      </c>
      <c r="K87">
        <v>1.4152</v>
      </c>
      <c r="L87">
        <v>1.377E-5</v>
      </c>
      <c r="M87">
        <v>1.2435999999999999E-2</v>
      </c>
      <c r="N87" t="s">
        <v>238</v>
      </c>
    </row>
    <row r="88" spans="1:14">
      <c r="A88">
        <v>346.61</v>
      </c>
      <c r="B88">
        <v>4</v>
      </c>
      <c r="C88">
        <v>17.625</v>
      </c>
      <c r="D88">
        <v>5.6737000000000003E-2</v>
      </c>
      <c r="E88">
        <v>45.521999999999998</v>
      </c>
      <c r="F88">
        <v>48.265999999999998</v>
      </c>
      <c r="G88">
        <v>204.67</v>
      </c>
      <c r="H88">
        <v>70.712000000000003</v>
      </c>
      <c r="I88">
        <v>80.980999999999995</v>
      </c>
      <c r="J88">
        <v>157.16</v>
      </c>
      <c r="K88">
        <v>1.4254</v>
      </c>
      <c r="L88">
        <v>1.3771000000000001E-5</v>
      </c>
      <c r="M88">
        <v>1.2452E-2</v>
      </c>
      <c r="N88" t="s">
        <v>238</v>
      </c>
    </row>
    <row r="89" spans="1:14">
      <c r="A89">
        <v>346.61</v>
      </c>
      <c r="B89">
        <v>4.5</v>
      </c>
      <c r="C89">
        <v>19.959</v>
      </c>
      <c r="D89">
        <v>5.0102000000000001E-2</v>
      </c>
      <c r="E89">
        <v>45.481999999999999</v>
      </c>
      <c r="F89">
        <v>48.207999999999998</v>
      </c>
      <c r="G89">
        <v>203.58</v>
      </c>
      <c r="H89">
        <v>70.832999999999998</v>
      </c>
      <c r="I89">
        <v>81.394000000000005</v>
      </c>
      <c r="J89">
        <v>156.35</v>
      </c>
      <c r="K89">
        <v>1.4359</v>
      </c>
      <c r="L89">
        <v>1.3773E-5</v>
      </c>
      <c r="M89">
        <v>1.2468E-2</v>
      </c>
      <c r="N89" t="s">
        <v>238</v>
      </c>
    </row>
    <row r="90" spans="1:14">
      <c r="A90">
        <v>346.61</v>
      </c>
      <c r="B90">
        <v>5</v>
      </c>
      <c r="C90">
        <v>22.326000000000001</v>
      </c>
      <c r="D90">
        <v>4.4790999999999997E-2</v>
      </c>
      <c r="E90">
        <v>45.441000000000003</v>
      </c>
      <c r="F90">
        <v>48.149000000000001</v>
      </c>
      <c r="G90">
        <v>202.58</v>
      </c>
      <c r="H90">
        <v>70.956000000000003</v>
      </c>
      <c r="I90">
        <v>81.822000000000003</v>
      </c>
      <c r="J90">
        <v>155.53</v>
      </c>
      <c r="K90">
        <v>1.4467000000000001</v>
      </c>
      <c r="L90">
        <v>1.3776E-5</v>
      </c>
      <c r="M90">
        <v>1.2484E-2</v>
      </c>
      <c r="N90" t="s">
        <v>238</v>
      </c>
    </row>
    <row r="91" spans="1:14">
      <c r="A91">
        <v>346.61</v>
      </c>
      <c r="B91">
        <v>5.5</v>
      </c>
      <c r="C91">
        <v>24.727</v>
      </c>
      <c r="D91">
        <v>4.0441999999999999E-2</v>
      </c>
      <c r="E91">
        <v>45.4</v>
      </c>
      <c r="F91">
        <v>48.09</v>
      </c>
      <c r="G91">
        <v>201.67</v>
      </c>
      <c r="H91">
        <v>71.081999999999994</v>
      </c>
      <c r="I91">
        <v>82.268000000000001</v>
      </c>
      <c r="J91">
        <v>154.69999999999999</v>
      </c>
      <c r="K91">
        <v>1.458</v>
      </c>
      <c r="L91">
        <v>1.378E-5</v>
      </c>
      <c r="M91">
        <v>1.2501999999999999E-2</v>
      </c>
      <c r="N91" t="s">
        <v>238</v>
      </c>
    </row>
    <row r="92" spans="1:14">
      <c r="A92">
        <v>346.61</v>
      </c>
      <c r="B92">
        <v>6</v>
      </c>
      <c r="C92">
        <v>27.163</v>
      </c>
      <c r="D92">
        <v>3.6815000000000001E-2</v>
      </c>
      <c r="E92">
        <v>45.357999999999997</v>
      </c>
      <c r="F92">
        <v>48.029000000000003</v>
      </c>
      <c r="G92">
        <v>200.82</v>
      </c>
      <c r="H92">
        <v>71.212000000000003</v>
      </c>
      <c r="I92">
        <v>82.730999999999995</v>
      </c>
      <c r="J92">
        <v>153.85</v>
      </c>
      <c r="K92">
        <v>1.4696</v>
      </c>
      <c r="L92">
        <v>1.3784999999999999E-5</v>
      </c>
      <c r="M92">
        <v>1.2519000000000001E-2</v>
      </c>
      <c r="N92" t="s">
        <v>238</v>
      </c>
    </row>
    <row r="93" spans="1:14">
      <c r="A93">
        <v>346.61</v>
      </c>
      <c r="B93">
        <v>6.5</v>
      </c>
      <c r="C93">
        <v>29.635999999999999</v>
      </c>
      <c r="D93">
        <v>3.3743000000000002E-2</v>
      </c>
      <c r="E93">
        <v>45.316000000000003</v>
      </c>
      <c r="F93">
        <v>47.968000000000004</v>
      </c>
      <c r="G93">
        <v>200.03</v>
      </c>
      <c r="H93">
        <v>71.344999999999999</v>
      </c>
      <c r="I93">
        <v>83.215000000000003</v>
      </c>
      <c r="J93">
        <v>152.99</v>
      </c>
      <c r="K93">
        <v>1.4815</v>
      </c>
      <c r="L93">
        <v>1.3791000000000001E-5</v>
      </c>
      <c r="M93">
        <v>1.2538000000000001E-2</v>
      </c>
      <c r="N93" t="s">
        <v>238</v>
      </c>
    </row>
    <row r="94" spans="1:14">
      <c r="A94">
        <v>346.61</v>
      </c>
      <c r="B94">
        <v>7</v>
      </c>
      <c r="C94">
        <v>32.146999999999998</v>
      </c>
      <c r="D94">
        <v>3.1108E-2</v>
      </c>
      <c r="E94">
        <v>45.273000000000003</v>
      </c>
      <c r="F94">
        <v>47.905999999999999</v>
      </c>
      <c r="G94">
        <v>199.28</v>
      </c>
      <c r="H94">
        <v>71.481999999999999</v>
      </c>
      <c r="I94">
        <v>83.72</v>
      </c>
      <c r="J94">
        <v>152.12</v>
      </c>
      <c r="K94">
        <v>1.4939</v>
      </c>
      <c r="L94">
        <v>1.3798000000000001E-5</v>
      </c>
      <c r="M94">
        <v>1.2557E-2</v>
      </c>
      <c r="N94" t="s">
        <v>238</v>
      </c>
    </row>
    <row r="95" spans="1:14">
      <c r="A95">
        <v>346.61</v>
      </c>
      <c r="B95">
        <v>7.5</v>
      </c>
      <c r="C95">
        <v>34.697000000000003</v>
      </c>
      <c r="D95">
        <v>2.8820999999999999E-2</v>
      </c>
      <c r="E95">
        <v>45.228999999999999</v>
      </c>
      <c r="F95">
        <v>47.843000000000004</v>
      </c>
      <c r="G95">
        <v>198.58</v>
      </c>
      <c r="H95">
        <v>71.623000000000005</v>
      </c>
      <c r="I95">
        <v>84.248999999999995</v>
      </c>
      <c r="J95">
        <v>151.24</v>
      </c>
      <c r="K95">
        <v>1.5066999999999999</v>
      </c>
      <c r="L95">
        <v>1.3806E-5</v>
      </c>
      <c r="M95">
        <v>1.2576E-2</v>
      </c>
      <c r="N95" t="s">
        <v>238</v>
      </c>
    </row>
    <row r="96" spans="1:14">
      <c r="A96">
        <v>346.61</v>
      </c>
      <c r="B96">
        <v>8</v>
      </c>
      <c r="C96">
        <v>37.29</v>
      </c>
      <c r="D96">
        <v>2.6817000000000001E-2</v>
      </c>
      <c r="E96">
        <v>45.185000000000002</v>
      </c>
      <c r="F96">
        <v>47.779000000000003</v>
      </c>
      <c r="G96">
        <v>197.91</v>
      </c>
      <c r="H96">
        <v>71.769000000000005</v>
      </c>
      <c r="I96">
        <v>84.802000000000007</v>
      </c>
      <c r="J96">
        <v>150.34</v>
      </c>
      <c r="K96">
        <v>1.52</v>
      </c>
      <c r="L96">
        <v>1.3815000000000001E-5</v>
      </c>
      <c r="M96">
        <v>1.2597000000000001E-2</v>
      </c>
      <c r="N96" t="s">
        <v>238</v>
      </c>
    </row>
    <row r="97" spans="1:14">
      <c r="A97">
        <v>346.61</v>
      </c>
      <c r="B97">
        <v>8.5</v>
      </c>
      <c r="C97">
        <v>39.926000000000002</v>
      </c>
      <c r="D97">
        <v>2.5047E-2</v>
      </c>
      <c r="E97">
        <v>45.14</v>
      </c>
      <c r="F97">
        <v>47.713999999999999</v>
      </c>
      <c r="G97">
        <v>197.27</v>
      </c>
      <c r="H97">
        <v>71.92</v>
      </c>
      <c r="I97">
        <v>85.382999999999996</v>
      </c>
      <c r="J97">
        <v>149.43</v>
      </c>
      <c r="K97">
        <v>1.5337000000000001</v>
      </c>
      <c r="L97">
        <v>1.3825999999999999E-5</v>
      </c>
      <c r="M97">
        <v>1.2618000000000001E-2</v>
      </c>
      <c r="N97" t="s">
        <v>238</v>
      </c>
    </row>
    <row r="98" spans="1:14">
      <c r="A98">
        <v>346.61</v>
      </c>
      <c r="B98">
        <v>9</v>
      </c>
      <c r="C98">
        <v>42.606999999999999</v>
      </c>
      <c r="D98">
        <v>2.3470000000000001E-2</v>
      </c>
      <c r="E98">
        <v>45.094000000000001</v>
      </c>
      <c r="F98">
        <v>47.648000000000003</v>
      </c>
      <c r="G98">
        <v>196.66</v>
      </c>
      <c r="H98">
        <v>72.076999999999998</v>
      </c>
      <c r="I98">
        <v>85.992999999999995</v>
      </c>
      <c r="J98">
        <v>148.51</v>
      </c>
      <c r="K98">
        <v>1.5479000000000001</v>
      </c>
      <c r="L98">
        <v>1.3837E-5</v>
      </c>
      <c r="M98">
        <v>1.264E-2</v>
      </c>
      <c r="N98" t="s">
        <v>238</v>
      </c>
    </row>
    <row r="99" spans="1:14">
      <c r="A99">
        <v>346.61</v>
      </c>
      <c r="B99">
        <v>9.5</v>
      </c>
      <c r="C99">
        <v>45.335999999999999</v>
      </c>
      <c r="D99">
        <v>2.2057E-2</v>
      </c>
      <c r="E99">
        <v>45.046999999999997</v>
      </c>
      <c r="F99">
        <v>47.581000000000003</v>
      </c>
      <c r="G99">
        <v>196.07</v>
      </c>
      <c r="H99">
        <v>72.239000000000004</v>
      </c>
      <c r="I99">
        <v>86.635999999999996</v>
      </c>
      <c r="J99">
        <v>147.56</v>
      </c>
      <c r="K99">
        <v>1.5627</v>
      </c>
      <c r="L99">
        <v>1.385E-5</v>
      </c>
      <c r="M99">
        <v>1.2662E-2</v>
      </c>
      <c r="N99" t="s">
        <v>238</v>
      </c>
    </row>
    <row r="100" spans="1:14">
      <c r="A100">
        <v>346.61</v>
      </c>
      <c r="B100">
        <v>10</v>
      </c>
      <c r="C100">
        <v>48.116</v>
      </c>
      <c r="D100">
        <v>2.0782999999999999E-2</v>
      </c>
      <c r="E100">
        <v>45</v>
      </c>
      <c r="F100">
        <v>47.512999999999998</v>
      </c>
      <c r="G100">
        <v>195.5</v>
      </c>
      <c r="H100">
        <v>72.408000000000001</v>
      </c>
      <c r="I100">
        <v>87.313999999999993</v>
      </c>
      <c r="J100">
        <v>146.61000000000001</v>
      </c>
      <c r="K100">
        <v>1.5780000000000001</v>
      </c>
      <c r="L100">
        <v>1.3865E-5</v>
      </c>
      <c r="M100">
        <v>1.2685999999999999E-2</v>
      </c>
      <c r="N100" t="s">
        <v>238</v>
      </c>
    </row>
    <row r="101" spans="1:14">
      <c r="A101">
        <v>385.12</v>
      </c>
      <c r="B101">
        <v>1</v>
      </c>
      <c r="C101">
        <v>3.8075000000000001</v>
      </c>
      <c r="D101">
        <v>0.26263999999999998</v>
      </c>
      <c r="E101">
        <v>48.524999999999999</v>
      </c>
      <c r="F101">
        <v>51.701000000000001</v>
      </c>
      <c r="G101">
        <v>225.35</v>
      </c>
      <c r="H101">
        <v>73.52</v>
      </c>
      <c r="I101">
        <v>82.149000000000001</v>
      </c>
      <c r="J101">
        <v>170.6</v>
      </c>
      <c r="K101">
        <v>1.0535000000000001</v>
      </c>
      <c r="L101">
        <v>1.5285E-5</v>
      </c>
      <c r="M101">
        <v>1.4303E-2</v>
      </c>
      <c r="N101" t="s">
        <v>238</v>
      </c>
    </row>
    <row r="102" spans="1:14">
      <c r="A102">
        <v>385.12</v>
      </c>
      <c r="B102">
        <v>1.5</v>
      </c>
      <c r="C102">
        <v>5.7352999999999996</v>
      </c>
      <c r="D102">
        <v>0.17435999999999999</v>
      </c>
      <c r="E102">
        <v>48.494999999999997</v>
      </c>
      <c r="F102">
        <v>51.656999999999996</v>
      </c>
      <c r="G102">
        <v>221.9</v>
      </c>
      <c r="H102">
        <v>73.588999999999999</v>
      </c>
      <c r="I102">
        <v>82.381</v>
      </c>
      <c r="J102">
        <v>170.04</v>
      </c>
      <c r="K102">
        <v>1.0580000000000001</v>
      </c>
      <c r="L102">
        <v>1.5291E-5</v>
      </c>
      <c r="M102">
        <v>1.4315E-2</v>
      </c>
      <c r="N102" t="s">
        <v>238</v>
      </c>
    </row>
    <row r="103" spans="1:14">
      <c r="A103">
        <v>385.12</v>
      </c>
      <c r="B103">
        <v>2</v>
      </c>
      <c r="C103">
        <v>7.6795999999999998</v>
      </c>
      <c r="D103">
        <v>0.13020999999999999</v>
      </c>
      <c r="E103">
        <v>48.465000000000003</v>
      </c>
      <c r="F103">
        <v>51.613999999999997</v>
      </c>
      <c r="G103">
        <v>219.43</v>
      </c>
      <c r="H103">
        <v>73.658000000000001</v>
      </c>
      <c r="I103">
        <v>82.617999999999995</v>
      </c>
      <c r="J103">
        <v>169.47</v>
      </c>
      <c r="K103">
        <v>1.0625</v>
      </c>
      <c r="L103">
        <v>1.5298000000000002E-5</v>
      </c>
      <c r="M103">
        <v>1.4326999999999999E-2</v>
      </c>
      <c r="N103" t="s">
        <v>238</v>
      </c>
    </row>
    <row r="104" spans="1:14">
      <c r="A104">
        <v>385.12</v>
      </c>
      <c r="B104">
        <v>2.5</v>
      </c>
      <c r="C104">
        <v>9.6408000000000005</v>
      </c>
      <c r="D104">
        <v>0.10373</v>
      </c>
      <c r="E104">
        <v>48.433999999999997</v>
      </c>
      <c r="F104">
        <v>51.57</v>
      </c>
      <c r="G104">
        <v>217.49</v>
      </c>
      <c r="H104">
        <v>73.727000000000004</v>
      </c>
      <c r="I104">
        <v>82.86</v>
      </c>
      <c r="J104">
        <v>168.9</v>
      </c>
      <c r="K104">
        <v>1.0670999999999999</v>
      </c>
      <c r="L104">
        <v>1.5305E-5</v>
      </c>
      <c r="M104">
        <v>1.434E-2</v>
      </c>
      <c r="N104" t="s">
        <v>238</v>
      </c>
    </row>
    <row r="105" spans="1:14">
      <c r="A105">
        <v>385.12</v>
      </c>
      <c r="B105">
        <v>3</v>
      </c>
      <c r="C105">
        <v>11.619</v>
      </c>
      <c r="D105">
        <v>8.6065000000000003E-2</v>
      </c>
      <c r="E105">
        <v>48.402999999999999</v>
      </c>
      <c r="F105">
        <v>51.524999999999999</v>
      </c>
      <c r="G105">
        <v>215.9</v>
      </c>
      <c r="H105">
        <v>73.798000000000002</v>
      </c>
      <c r="I105">
        <v>83.108000000000004</v>
      </c>
      <c r="J105">
        <v>168.33</v>
      </c>
      <c r="K105">
        <v>1.0717000000000001</v>
      </c>
      <c r="L105">
        <v>1.5313000000000001E-5</v>
      </c>
      <c r="M105">
        <v>1.4352E-2</v>
      </c>
      <c r="N105" t="s">
        <v>238</v>
      </c>
    </row>
    <row r="106" spans="1:14">
      <c r="A106">
        <v>385.12</v>
      </c>
      <c r="B106">
        <v>3.5</v>
      </c>
      <c r="C106">
        <v>13.615</v>
      </c>
      <c r="D106">
        <v>7.3446999999999998E-2</v>
      </c>
      <c r="E106">
        <v>48.372</v>
      </c>
      <c r="F106">
        <v>51.481000000000002</v>
      </c>
      <c r="G106">
        <v>214.53</v>
      </c>
      <c r="H106">
        <v>73.867999999999995</v>
      </c>
      <c r="I106">
        <v>83.36</v>
      </c>
      <c r="J106">
        <v>167.76</v>
      </c>
      <c r="K106">
        <v>1.0764</v>
      </c>
      <c r="L106">
        <v>1.5322E-5</v>
      </c>
      <c r="M106">
        <v>1.4364999999999999E-2</v>
      </c>
      <c r="N106" t="s">
        <v>238</v>
      </c>
    </row>
    <row r="107" spans="1:14">
      <c r="A107">
        <v>385.12</v>
      </c>
      <c r="B107">
        <v>4</v>
      </c>
      <c r="C107">
        <v>15.629</v>
      </c>
      <c r="D107">
        <v>6.3982999999999998E-2</v>
      </c>
      <c r="E107">
        <v>48.341000000000001</v>
      </c>
      <c r="F107">
        <v>51.436</v>
      </c>
      <c r="G107">
        <v>213.34</v>
      </c>
      <c r="H107">
        <v>73.94</v>
      </c>
      <c r="I107">
        <v>83.619</v>
      </c>
      <c r="J107">
        <v>167.18</v>
      </c>
      <c r="K107">
        <v>1.0811999999999999</v>
      </c>
      <c r="L107">
        <v>1.5330999999999999E-5</v>
      </c>
      <c r="M107">
        <v>1.4378999999999999E-2</v>
      </c>
      <c r="N107" t="s">
        <v>238</v>
      </c>
    </row>
    <row r="108" spans="1:14">
      <c r="A108">
        <v>385.12</v>
      </c>
      <c r="B108">
        <v>4.5</v>
      </c>
      <c r="C108">
        <v>17.661999999999999</v>
      </c>
      <c r="D108">
        <v>5.6619999999999997E-2</v>
      </c>
      <c r="E108">
        <v>48.308999999999997</v>
      </c>
      <c r="F108">
        <v>51.39</v>
      </c>
      <c r="G108">
        <v>212.28</v>
      </c>
      <c r="H108">
        <v>74.012</v>
      </c>
      <c r="I108">
        <v>83.882999999999996</v>
      </c>
      <c r="J108">
        <v>166.59</v>
      </c>
      <c r="K108">
        <v>1.0861000000000001</v>
      </c>
      <c r="L108">
        <v>1.5341000000000001E-5</v>
      </c>
      <c r="M108">
        <v>1.4393E-2</v>
      </c>
      <c r="N108" t="s">
        <v>238</v>
      </c>
    </row>
    <row r="109" spans="1:14">
      <c r="A109">
        <v>385.12</v>
      </c>
      <c r="B109">
        <v>5</v>
      </c>
      <c r="C109">
        <v>19.713000000000001</v>
      </c>
      <c r="D109">
        <v>5.0728000000000002E-2</v>
      </c>
      <c r="E109">
        <v>48.277999999999999</v>
      </c>
      <c r="F109">
        <v>51.344000000000001</v>
      </c>
      <c r="G109">
        <v>211.32</v>
      </c>
      <c r="H109">
        <v>74.084999999999994</v>
      </c>
      <c r="I109">
        <v>84.153000000000006</v>
      </c>
      <c r="J109">
        <v>166.01</v>
      </c>
      <c r="K109">
        <v>1.091</v>
      </c>
      <c r="L109">
        <v>1.5350999999999999E-5</v>
      </c>
      <c r="M109">
        <v>1.4407E-2</v>
      </c>
      <c r="N109" t="s">
        <v>238</v>
      </c>
    </row>
    <row r="110" spans="1:14">
      <c r="A110">
        <v>385.12</v>
      </c>
      <c r="B110">
        <v>5.5</v>
      </c>
      <c r="C110">
        <v>21.783999999999999</v>
      </c>
      <c r="D110">
        <v>4.5906000000000002E-2</v>
      </c>
      <c r="E110">
        <v>48.244999999999997</v>
      </c>
      <c r="F110">
        <v>51.298000000000002</v>
      </c>
      <c r="G110">
        <v>210.44</v>
      </c>
      <c r="H110">
        <v>74.159000000000006</v>
      </c>
      <c r="I110">
        <v>84.43</v>
      </c>
      <c r="J110">
        <v>165.41</v>
      </c>
      <c r="K110">
        <v>1.0961000000000001</v>
      </c>
      <c r="L110">
        <v>1.5362999999999998E-5</v>
      </c>
      <c r="M110">
        <v>1.4421E-2</v>
      </c>
      <c r="N110" t="s">
        <v>238</v>
      </c>
    </row>
    <row r="111" spans="1:14">
      <c r="A111">
        <v>385.12</v>
      </c>
      <c r="B111">
        <v>6</v>
      </c>
      <c r="C111">
        <v>23.873999999999999</v>
      </c>
      <c r="D111">
        <v>4.1886E-2</v>
      </c>
      <c r="E111">
        <v>48.213000000000001</v>
      </c>
      <c r="F111">
        <v>51.252000000000002</v>
      </c>
      <c r="G111">
        <v>209.63</v>
      </c>
      <c r="H111">
        <v>74.233999999999995</v>
      </c>
      <c r="I111">
        <v>84.713999999999999</v>
      </c>
      <c r="J111">
        <v>164.82</v>
      </c>
      <c r="K111">
        <v>1.1012</v>
      </c>
      <c r="L111">
        <v>1.5373999999999999E-5</v>
      </c>
      <c r="M111">
        <v>1.4435999999999999E-2</v>
      </c>
      <c r="N111" t="s">
        <v>238</v>
      </c>
    </row>
    <row r="112" spans="1:14">
      <c r="A112">
        <v>385.12</v>
      </c>
      <c r="B112">
        <v>6.5</v>
      </c>
      <c r="C112">
        <v>25.984999999999999</v>
      </c>
      <c r="D112">
        <v>3.8483999999999997E-2</v>
      </c>
      <c r="E112">
        <v>48.18</v>
      </c>
      <c r="F112">
        <v>51.204999999999998</v>
      </c>
      <c r="G112">
        <v>208.88</v>
      </c>
      <c r="H112">
        <v>74.308999999999997</v>
      </c>
      <c r="I112">
        <v>85.004000000000005</v>
      </c>
      <c r="J112">
        <v>164.22</v>
      </c>
      <c r="K112">
        <v>1.1063000000000001</v>
      </c>
      <c r="L112">
        <v>1.5387E-5</v>
      </c>
      <c r="M112">
        <v>1.4451E-2</v>
      </c>
      <c r="N112" t="s">
        <v>238</v>
      </c>
    </row>
    <row r="113" spans="1:14">
      <c r="A113">
        <v>385.12</v>
      </c>
      <c r="B113">
        <v>7</v>
      </c>
      <c r="C113">
        <v>28.116</v>
      </c>
      <c r="D113">
        <v>3.5567000000000001E-2</v>
      </c>
      <c r="E113">
        <v>48.146999999999998</v>
      </c>
      <c r="F113">
        <v>51.158000000000001</v>
      </c>
      <c r="G113">
        <v>208.18</v>
      </c>
      <c r="H113">
        <v>74.385000000000005</v>
      </c>
      <c r="I113">
        <v>85.302000000000007</v>
      </c>
      <c r="J113">
        <v>163.61000000000001</v>
      </c>
      <c r="K113">
        <v>1.1115999999999999</v>
      </c>
      <c r="L113">
        <v>1.5400000000000002E-5</v>
      </c>
      <c r="M113">
        <v>1.4467000000000001E-2</v>
      </c>
      <c r="N113" t="s">
        <v>238</v>
      </c>
    </row>
    <row r="114" spans="1:14">
      <c r="A114">
        <v>385.12</v>
      </c>
      <c r="B114">
        <v>7.5</v>
      </c>
      <c r="C114">
        <v>30.268999999999998</v>
      </c>
      <c r="D114">
        <v>3.3036999999999997E-2</v>
      </c>
      <c r="E114">
        <v>48.113999999999997</v>
      </c>
      <c r="F114">
        <v>51.11</v>
      </c>
      <c r="G114">
        <v>207.52</v>
      </c>
      <c r="H114">
        <v>74.462000000000003</v>
      </c>
      <c r="I114">
        <v>85.608000000000004</v>
      </c>
      <c r="J114">
        <v>163</v>
      </c>
      <c r="K114">
        <v>1.117</v>
      </c>
      <c r="L114">
        <v>1.5413999999999998E-5</v>
      </c>
      <c r="M114">
        <v>1.4482999999999999E-2</v>
      </c>
      <c r="N114" t="s">
        <v>238</v>
      </c>
    </row>
    <row r="115" spans="1:14">
      <c r="A115">
        <v>385.12</v>
      </c>
      <c r="B115">
        <v>8</v>
      </c>
      <c r="C115">
        <v>32.442999999999998</v>
      </c>
      <c r="D115">
        <v>3.0823E-2</v>
      </c>
      <c r="E115">
        <v>48.081000000000003</v>
      </c>
      <c r="F115">
        <v>51.061999999999998</v>
      </c>
      <c r="G115">
        <v>206.89</v>
      </c>
      <c r="H115">
        <v>74.540000000000006</v>
      </c>
      <c r="I115">
        <v>85.921000000000006</v>
      </c>
      <c r="J115">
        <v>162.38999999999999</v>
      </c>
      <c r="K115">
        <v>1.1224000000000001</v>
      </c>
      <c r="L115">
        <v>1.5429000000000001E-5</v>
      </c>
      <c r="M115">
        <v>1.4500000000000001E-2</v>
      </c>
      <c r="N115" t="s">
        <v>238</v>
      </c>
    </row>
    <row r="116" spans="1:14">
      <c r="A116">
        <v>385.12</v>
      </c>
      <c r="B116">
        <v>8.5</v>
      </c>
      <c r="C116">
        <v>34.64</v>
      </c>
      <c r="D116">
        <v>2.8868000000000001E-2</v>
      </c>
      <c r="E116">
        <v>48.046999999999997</v>
      </c>
      <c r="F116">
        <v>51.014000000000003</v>
      </c>
      <c r="G116">
        <v>206.3</v>
      </c>
      <c r="H116">
        <v>74.619</v>
      </c>
      <c r="I116">
        <v>86.242999999999995</v>
      </c>
      <c r="J116">
        <v>161.77000000000001</v>
      </c>
      <c r="K116">
        <v>1.1279999999999999</v>
      </c>
      <c r="L116">
        <v>1.5444999999999999E-5</v>
      </c>
      <c r="M116">
        <v>1.4517E-2</v>
      </c>
      <c r="N116" t="s">
        <v>238</v>
      </c>
    </row>
    <row r="117" spans="1:14">
      <c r="A117">
        <v>385.12</v>
      </c>
      <c r="B117">
        <v>9</v>
      </c>
      <c r="C117">
        <v>36.86</v>
      </c>
      <c r="D117">
        <v>2.7130000000000001E-2</v>
      </c>
      <c r="E117">
        <v>48.012999999999998</v>
      </c>
      <c r="F117">
        <v>50.965000000000003</v>
      </c>
      <c r="G117">
        <v>205.73</v>
      </c>
      <c r="H117">
        <v>74.7</v>
      </c>
      <c r="I117">
        <v>86.572999999999993</v>
      </c>
      <c r="J117">
        <v>161.13999999999999</v>
      </c>
      <c r="K117">
        <v>1.1335999999999999</v>
      </c>
      <c r="L117">
        <v>1.5461E-5</v>
      </c>
      <c r="M117">
        <v>1.4534E-2</v>
      </c>
      <c r="N117" t="s">
        <v>238</v>
      </c>
    </row>
    <row r="118" spans="1:14">
      <c r="A118">
        <v>385.12</v>
      </c>
      <c r="B118">
        <v>9.5</v>
      </c>
      <c r="C118">
        <v>39.103999999999999</v>
      </c>
      <c r="D118">
        <v>2.5572999999999999E-2</v>
      </c>
      <c r="E118">
        <v>47.978000000000002</v>
      </c>
      <c r="F118">
        <v>50.915999999999997</v>
      </c>
      <c r="G118">
        <v>205.19</v>
      </c>
      <c r="H118">
        <v>74.781000000000006</v>
      </c>
      <c r="I118">
        <v>86.912000000000006</v>
      </c>
      <c r="J118">
        <v>160.51</v>
      </c>
      <c r="K118">
        <v>1.1393</v>
      </c>
      <c r="L118">
        <v>1.5478999999999999E-5</v>
      </c>
      <c r="M118">
        <v>1.4552000000000001E-2</v>
      </c>
      <c r="N118" t="s">
        <v>238</v>
      </c>
    </row>
    <row r="119" spans="1:14">
      <c r="A119">
        <v>385.12</v>
      </c>
      <c r="B119">
        <v>10</v>
      </c>
      <c r="C119">
        <v>41.371000000000002</v>
      </c>
      <c r="D119">
        <v>2.4171000000000002E-2</v>
      </c>
      <c r="E119">
        <v>47.942999999999998</v>
      </c>
      <c r="F119">
        <v>50.866</v>
      </c>
      <c r="G119">
        <v>204.67</v>
      </c>
      <c r="H119">
        <v>74.863</v>
      </c>
      <c r="I119">
        <v>87.260999999999996</v>
      </c>
      <c r="J119">
        <v>159.88</v>
      </c>
      <c r="K119">
        <v>1.1452</v>
      </c>
      <c r="L119">
        <v>1.5497000000000001E-5</v>
      </c>
      <c r="M119">
        <v>1.457E-2</v>
      </c>
      <c r="N119" t="s">
        <v>238</v>
      </c>
    </row>
    <row r="120" spans="1:14">
      <c r="A120">
        <v>423.63</v>
      </c>
      <c r="B120">
        <v>1</v>
      </c>
      <c r="C120">
        <v>3.4535999999999998</v>
      </c>
      <c r="D120">
        <v>0.28955999999999998</v>
      </c>
      <c r="E120">
        <v>51.421999999999997</v>
      </c>
      <c r="F120">
        <v>54.923000000000002</v>
      </c>
      <c r="G120">
        <v>233.32</v>
      </c>
      <c r="H120">
        <v>76.56</v>
      </c>
      <c r="I120">
        <v>85.113</v>
      </c>
      <c r="J120">
        <v>178.87</v>
      </c>
      <c r="K120">
        <v>0.83914999999999995</v>
      </c>
      <c r="L120">
        <v>1.6745999999999999E-5</v>
      </c>
      <c r="M120">
        <v>1.6229E-2</v>
      </c>
      <c r="N120" t="s">
        <v>238</v>
      </c>
    </row>
    <row r="121" spans="1:14">
      <c r="A121">
        <v>423.63</v>
      </c>
      <c r="B121">
        <v>1.5</v>
      </c>
      <c r="C121">
        <v>5.1962000000000002</v>
      </c>
      <c r="D121">
        <v>0.19245000000000001</v>
      </c>
      <c r="E121">
        <v>51.396999999999998</v>
      </c>
      <c r="F121">
        <v>54.887</v>
      </c>
      <c r="G121">
        <v>229.89</v>
      </c>
      <c r="H121">
        <v>76.606999999999999</v>
      </c>
      <c r="I121">
        <v>85.283000000000001</v>
      </c>
      <c r="J121">
        <v>178.45</v>
      </c>
      <c r="K121">
        <v>0.84148000000000001</v>
      </c>
      <c r="L121">
        <v>1.6758000000000001E-5</v>
      </c>
      <c r="M121">
        <v>1.6239E-2</v>
      </c>
      <c r="N121" t="s">
        <v>238</v>
      </c>
    </row>
    <row r="122" spans="1:14">
      <c r="A122">
        <v>423.63</v>
      </c>
      <c r="B122">
        <v>2</v>
      </c>
      <c r="C122">
        <v>6.9494999999999996</v>
      </c>
      <c r="D122">
        <v>0.1439</v>
      </c>
      <c r="E122">
        <v>51.371000000000002</v>
      </c>
      <c r="F122">
        <v>54.850999999999999</v>
      </c>
      <c r="G122">
        <v>227.44</v>
      </c>
      <c r="H122">
        <v>76.653000000000006</v>
      </c>
      <c r="I122">
        <v>85.453999999999994</v>
      </c>
      <c r="J122">
        <v>178.03</v>
      </c>
      <c r="K122">
        <v>0.84382000000000001</v>
      </c>
      <c r="L122">
        <v>1.677E-5</v>
      </c>
      <c r="M122">
        <v>1.6250000000000001E-2</v>
      </c>
      <c r="N122" t="s">
        <v>238</v>
      </c>
    </row>
    <row r="123" spans="1:14">
      <c r="A123">
        <v>423.63</v>
      </c>
      <c r="B123">
        <v>2.5</v>
      </c>
      <c r="C123">
        <v>8.7136999999999993</v>
      </c>
      <c r="D123">
        <v>0.11476</v>
      </c>
      <c r="E123">
        <v>51.345999999999997</v>
      </c>
      <c r="F123">
        <v>54.814999999999998</v>
      </c>
      <c r="G123">
        <v>225.52</v>
      </c>
      <c r="H123">
        <v>76.7</v>
      </c>
      <c r="I123">
        <v>85.628</v>
      </c>
      <c r="J123">
        <v>177.6</v>
      </c>
      <c r="K123">
        <v>0.84616999999999998</v>
      </c>
      <c r="L123">
        <v>1.6782999999999998E-5</v>
      </c>
      <c r="M123">
        <v>1.6261000000000001E-2</v>
      </c>
      <c r="N123" t="s">
        <v>238</v>
      </c>
    </row>
    <row r="124" spans="1:14">
      <c r="A124">
        <v>423.63</v>
      </c>
      <c r="B124">
        <v>3</v>
      </c>
      <c r="C124">
        <v>10.489000000000001</v>
      </c>
      <c r="D124">
        <v>9.5338999999999993E-2</v>
      </c>
      <c r="E124">
        <v>51.32</v>
      </c>
      <c r="F124">
        <v>54.779000000000003</v>
      </c>
      <c r="G124">
        <v>223.95</v>
      </c>
      <c r="H124">
        <v>76.747</v>
      </c>
      <c r="I124">
        <v>85.805000000000007</v>
      </c>
      <c r="J124">
        <v>177.17</v>
      </c>
      <c r="K124">
        <v>0.84855000000000003</v>
      </c>
      <c r="L124">
        <v>1.6796999999999999E-5</v>
      </c>
      <c r="M124">
        <v>1.6272999999999999E-2</v>
      </c>
      <c r="N124" t="s">
        <v>238</v>
      </c>
    </row>
    <row r="125" spans="1:14">
      <c r="A125">
        <v>423.63</v>
      </c>
      <c r="B125">
        <v>3.5</v>
      </c>
      <c r="C125">
        <v>12.275</v>
      </c>
      <c r="D125">
        <v>8.1463999999999995E-2</v>
      </c>
      <c r="E125">
        <v>51.295000000000002</v>
      </c>
      <c r="F125">
        <v>54.741999999999997</v>
      </c>
      <c r="G125">
        <v>222.6</v>
      </c>
      <c r="H125">
        <v>76.795000000000002</v>
      </c>
      <c r="I125">
        <v>85.984999999999999</v>
      </c>
      <c r="J125">
        <v>176.75</v>
      </c>
      <c r="K125">
        <v>0.85094000000000003</v>
      </c>
      <c r="L125">
        <v>1.6810999999999999E-5</v>
      </c>
      <c r="M125">
        <v>1.6284E-2</v>
      </c>
      <c r="N125" t="s">
        <v>238</v>
      </c>
    </row>
    <row r="126" spans="1:14">
      <c r="A126">
        <v>423.63</v>
      </c>
      <c r="B126">
        <v>4</v>
      </c>
      <c r="C126">
        <v>14.073</v>
      </c>
      <c r="D126">
        <v>7.1056999999999995E-2</v>
      </c>
      <c r="E126">
        <v>51.268999999999998</v>
      </c>
      <c r="F126">
        <v>54.706000000000003</v>
      </c>
      <c r="G126">
        <v>221.43</v>
      </c>
      <c r="H126">
        <v>76.843000000000004</v>
      </c>
      <c r="I126">
        <v>86.168000000000006</v>
      </c>
      <c r="J126">
        <v>176.31</v>
      </c>
      <c r="K126">
        <v>0.85336000000000001</v>
      </c>
      <c r="L126">
        <v>1.6824999999999999E-5</v>
      </c>
      <c r="M126">
        <v>1.6296000000000001E-2</v>
      </c>
      <c r="N126" t="s">
        <v>238</v>
      </c>
    </row>
    <row r="127" spans="1:14">
      <c r="A127">
        <v>423.63</v>
      </c>
      <c r="B127">
        <v>4.5</v>
      </c>
      <c r="C127">
        <v>15.882999999999999</v>
      </c>
      <c r="D127">
        <v>6.2962000000000004E-2</v>
      </c>
      <c r="E127">
        <v>51.243000000000002</v>
      </c>
      <c r="F127">
        <v>54.668999999999997</v>
      </c>
      <c r="G127">
        <v>220.39</v>
      </c>
      <c r="H127">
        <v>76.891000000000005</v>
      </c>
      <c r="I127">
        <v>86.352999999999994</v>
      </c>
      <c r="J127">
        <v>175.88</v>
      </c>
      <c r="K127">
        <v>0.85579000000000005</v>
      </c>
      <c r="L127">
        <v>1.6840000000000001E-5</v>
      </c>
      <c r="M127">
        <v>1.6308E-2</v>
      </c>
      <c r="N127" t="s">
        <v>238</v>
      </c>
    </row>
    <row r="128" spans="1:14">
      <c r="A128">
        <v>423.63</v>
      </c>
      <c r="B128">
        <v>5</v>
      </c>
      <c r="C128">
        <v>17.704000000000001</v>
      </c>
      <c r="D128">
        <v>5.6485E-2</v>
      </c>
      <c r="E128">
        <v>51.216999999999999</v>
      </c>
      <c r="F128">
        <v>54.631999999999998</v>
      </c>
      <c r="G128">
        <v>219.45</v>
      </c>
      <c r="H128">
        <v>76.938999999999993</v>
      </c>
      <c r="I128">
        <v>86.540999999999997</v>
      </c>
      <c r="J128">
        <v>175.45</v>
      </c>
      <c r="K128">
        <v>0.85823000000000005</v>
      </c>
      <c r="L128">
        <v>1.6855E-5</v>
      </c>
      <c r="M128">
        <v>1.6320999999999999E-2</v>
      </c>
      <c r="N128" t="s">
        <v>238</v>
      </c>
    </row>
    <row r="129" spans="1:14">
      <c r="A129">
        <v>423.63</v>
      </c>
      <c r="B129">
        <v>5.5</v>
      </c>
      <c r="C129">
        <v>19.536999999999999</v>
      </c>
      <c r="D129">
        <v>5.1186000000000002E-2</v>
      </c>
      <c r="E129">
        <v>51.19</v>
      </c>
      <c r="F129">
        <v>54.594000000000001</v>
      </c>
      <c r="G129">
        <v>218.6</v>
      </c>
      <c r="H129">
        <v>76.988</v>
      </c>
      <c r="I129">
        <v>86.733000000000004</v>
      </c>
      <c r="J129">
        <v>175.01</v>
      </c>
      <c r="K129">
        <v>0.86070000000000002</v>
      </c>
      <c r="L129">
        <v>1.6871000000000002E-5</v>
      </c>
      <c r="M129">
        <v>1.6333E-2</v>
      </c>
      <c r="N129" t="s">
        <v>238</v>
      </c>
    </row>
    <row r="130" spans="1:14">
      <c r="A130">
        <v>423.63</v>
      </c>
      <c r="B130">
        <v>6</v>
      </c>
      <c r="C130">
        <v>21.382000000000001</v>
      </c>
      <c r="D130">
        <v>4.6768999999999998E-2</v>
      </c>
      <c r="E130">
        <v>51.164000000000001</v>
      </c>
      <c r="F130">
        <v>54.557000000000002</v>
      </c>
      <c r="G130">
        <v>217.81</v>
      </c>
      <c r="H130">
        <v>77.036000000000001</v>
      </c>
      <c r="I130">
        <v>86.927000000000007</v>
      </c>
      <c r="J130">
        <v>174.58</v>
      </c>
      <c r="K130">
        <v>0.86317999999999995</v>
      </c>
      <c r="L130">
        <v>1.6886999999999999E-5</v>
      </c>
      <c r="M130">
        <v>1.6345999999999999E-2</v>
      </c>
      <c r="N130" t="s">
        <v>238</v>
      </c>
    </row>
    <row r="131" spans="1:14">
      <c r="A131">
        <v>423.63</v>
      </c>
      <c r="B131">
        <v>6.5</v>
      </c>
      <c r="C131">
        <v>23.239000000000001</v>
      </c>
      <c r="D131">
        <v>4.3031E-2</v>
      </c>
      <c r="E131">
        <v>51.137</v>
      </c>
      <c r="F131">
        <v>54.518999999999998</v>
      </c>
      <c r="G131">
        <v>217.08</v>
      </c>
      <c r="H131">
        <v>77.085999999999999</v>
      </c>
      <c r="I131">
        <v>87.123999999999995</v>
      </c>
      <c r="J131">
        <v>174.14</v>
      </c>
      <c r="K131">
        <v>0.86568999999999996</v>
      </c>
      <c r="L131">
        <v>1.6903999999999999E-5</v>
      </c>
      <c r="M131">
        <v>1.6358999999999999E-2</v>
      </c>
      <c r="N131" t="s">
        <v>238</v>
      </c>
    </row>
    <row r="132" spans="1:14">
      <c r="A132">
        <v>423.63</v>
      </c>
      <c r="B132">
        <v>7</v>
      </c>
      <c r="C132">
        <v>25.109000000000002</v>
      </c>
      <c r="D132">
        <v>3.9826E-2</v>
      </c>
      <c r="E132">
        <v>51.110999999999997</v>
      </c>
      <c r="F132">
        <v>54.481999999999999</v>
      </c>
      <c r="G132">
        <v>216.4</v>
      </c>
      <c r="H132">
        <v>77.135000000000005</v>
      </c>
      <c r="I132">
        <v>87.325000000000003</v>
      </c>
      <c r="J132">
        <v>173.7</v>
      </c>
      <c r="K132">
        <v>0.86821000000000004</v>
      </c>
      <c r="L132">
        <v>1.6922000000000002E-5</v>
      </c>
      <c r="M132">
        <v>1.6372999999999999E-2</v>
      </c>
      <c r="N132" t="s">
        <v>238</v>
      </c>
    </row>
    <row r="133" spans="1:14">
      <c r="A133">
        <v>423.63</v>
      </c>
      <c r="B133">
        <v>7.5</v>
      </c>
      <c r="C133">
        <v>26.992000000000001</v>
      </c>
      <c r="D133">
        <v>3.7048999999999999E-2</v>
      </c>
      <c r="E133">
        <v>51.084000000000003</v>
      </c>
      <c r="F133">
        <v>54.444000000000003</v>
      </c>
      <c r="G133">
        <v>215.77</v>
      </c>
      <c r="H133">
        <v>77.185000000000002</v>
      </c>
      <c r="I133">
        <v>87.528999999999996</v>
      </c>
      <c r="J133">
        <v>173.26</v>
      </c>
      <c r="K133">
        <v>0.87075000000000002</v>
      </c>
      <c r="L133">
        <v>1.694E-5</v>
      </c>
      <c r="M133">
        <v>1.6386999999999999E-2</v>
      </c>
      <c r="N133" t="s">
        <v>238</v>
      </c>
    </row>
    <row r="134" spans="1:14">
      <c r="A134">
        <v>423.63</v>
      </c>
      <c r="B134">
        <v>8</v>
      </c>
      <c r="C134">
        <v>28.887</v>
      </c>
      <c r="D134">
        <v>3.4618000000000003E-2</v>
      </c>
      <c r="E134">
        <v>51.057000000000002</v>
      </c>
      <c r="F134">
        <v>54.405000000000001</v>
      </c>
      <c r="G134">
        <v>215.16</v>
      </c>
      <c r="H134">
        <v>77.234999999999999</v>
      </c>
      <c r="I134">
        <v>87.736999999999995</v>
      </c>
      <c r="J134">
        <v>172.81</v>
      </c>
      <c r="K134">
        <v>0.87331000000000003</v>
      </c>
      <c r="L134">
        <v>1.6957999999999999E-5</v>
      </c>
      <c r="M134">
        <v>1.6400999999999999E-2</v>
      </c>
      <c r="N134" t="s">
        <v>238</v>
      </c>
    </row>
    <row r="135" spans="1:14">
      <c r="A135">
        <v>423.63</v>
      </c>
      <c r="B135">
        <v>8.5</v>
      </c>
      <c r="C135">
        <v>30.795000000000002</v>
      </c>
      <c r="D135">
        <v>3.2472000000000001E-2</v>
      </c>
      <c r="E135">
        <v>51.03</v>
      </c>
      <c r="F135">
        <v>54.366999999999997</v>
      </c>
      <c r="G135">
        <v>214.59</v>
      </c>
      <c r="H135">
        <v>77.284999999999997</v>
      </c>
      <c r="I135">
        <v>87.947999999999993</v>
      </c>
      <c r="J135">
        <v>172.37</v>
      </c>
      <c r="K135">
        <v>0.87587999999999999</v>
      </c>
      <c r="L135">
        <v>1.6977E-5</v>
      </c>
      <c r="M135">
        <v>1.6414999999999999E-2</v>
      </c>
      <c r="N135" t="s">
        <v>238</v>
      </c>
    </row>
    <row r="136" spans="1:14">
      <c r="A136">
        <v>423.63</v>
      </c>
      <c r="B136">
        <v>9</v>
      </c>
      <c r="C136">
        <v>32.716999999999999</v>
      </c>
      <c r="D136">
        <v>3.0564999999999998E-2</v>
      </c>
      <c r="E136">
        <v>51.002000000000002</v>
      </c>
      <c r="F136">
        <v>54.328000000000003</v>
      </c>
      <c r="G136">
        <v>214.05</v>
      </c>
      <c r="H136">
        <v>77.335999999999999</v>
      </c>
      <c r="I136">
        <v>88.162999999999997</v>
      </c>
      <c r="J136">
        <v>171.92</v>
      </c>
      <c r="K136">
        <v>0.87848000000000004</v>
      </c>
      <c r="L136">
        <v>1.6997E-5</v>
      </c>
      <c r="M136">
        <v>1.643E-2</v>
      </c>
      <c r="N136" t="s">
        <v>238</v>
      </c>
    </row>
    <row r="137" spans="1:14">
      <c r="A137">
        <v>423.63</v>
      </c>
      <c r="B137">
        <v>9.5</v>
      </c>
      <c r="C137">
        <v>34.652000000000001</v>
      </c>
      <c r="D137">
        <v>2.8858000000000002E-2</v>
      </c>
      <c r="E137">
        <v>50.975000000000001</v>
      </c>
      <c r="F137">
        <v>54.289000000000001</v>
      </c>
      <c r="G137">
        <v>213.54</v>
      </c>
      <c r="H137">
        <v>77.387</v>
      </c>
      <c r="I137">
        <v>88.381</v>
      </c>
      <c r="J137">
        <v>171.47</v>
      </c>
      <c r="K137">
        <v>0.88109999999999999</v>
      </c>
      <c r="L137">
        <v>1.7017E-5</v>
      </c>
      <c r="M137">
        <v>1.6445000000000001E-2</v>
      </c>
      <c r="N137" t="s">
        <v>238</v>
      </c>
    </row>
    <row r="138" spans="1:14">
      <c r="A138">
        <v>423.63</v>
      </c>
      <c r="B138">
        <v>10</v>
      </c>
      <c r="C138">
        <v>36.600999999999999</v>
      </c>
      <c r="D138">
        <v>2.7321000000000002E-2</v>
      </c>
      <c r="E138">
        <v>50.947000000000003</v>
      </c>
      <c r="F138">
        <v>54.25</v>
      </c>
      <c r="G138">
        <v>213.05</v>
      </c>
      <c r="H138">
        <v>77.438000000000002</v>
      </c>
      <c r="I138">
        <v>88.602999999999994</v>
      </c>
      <c r="J138">
        <v>171.02</v>
      </c>
      <c r="K138">
        <v>0.88373000000000002</v>
      </c>
      <c r="L138">
        <v>1.7037999999999998E-5</v>
      </c>
      <c r="M138">
        <v>1.6459999999999999E-2</v>
      </c>
      <c r="N138" t="s">
        <v>238</v>
      </c>
    </row>
    <row r="139" spans="1:14">
      <c r="A139">
        <v>462.14</v>
      </c>
      <c r="B139">
        <v>1</v>
      </c>
      <c r="C139">
        <v>3.1608000000000001</v>
      </c>
      <c r="D139">
        <v>0.31636999999999998</v>
      </c>
      <c r="E139">
        <v>54.426000000000002</v>
      </c>
      <c r="F139">
        <v>58.252000000000002</v>
      </c>
      <c r="G139">
        <v>240.84</v>
      </c>
      <c r="H139">
        <v>79.203000000000003</v>
      </c>
      <c r="I139">
        <v>87.704999999999998</v>
      </c>
      <c r="J139">
        <v>186.75</v>
      </c>
      <c r="K139">
        <v>0.68561000000000005</v>
      </c>
      <c r="L139">
        <v>1.8158000000000001E-5</v>
      </c>
      <c r="M139">
        <v>1.8126E-2</v>
      </c>
      <c r="N139" t="s">
        <v>238</v>
      </c>
    </row>
    <row r="140" spans="1:14">
      <c r="A140">
        <v>462.14</v>
      </c>
      <c r="B140">
        <v>1.5</v>
      </c>
      <c r="C140">
        <v>4.7519</v>
      </c>
      <c r="D140">
        <v>0.21043999999999999</v>
      </c>
      <c r="E140">
        <v>54.405000000000001</v>
      </c>
      <c r="F140">
        <v>58.222000000000001</v>
      </c>
      <c r="G140">
        <v>237.42</v>
      </c>
      <c r="H140">
        <v>79.236999999999995</v>
      </c>
      <c r="I140">
        <v>87.834000000000003</v>
      </c>
      <c r="J140">
        <v>186.43</v>
      </c>
      <c r="K140">
        <v>0.68681000000000003</v>
      </c>
      <c r="L140">
        <v>1.8175000000000001E-5</v>
      </c>
      <c r="M140">
        <v>1.8134999999999998E-2</v>
      </c>
      <c r="N140" t="s">
        <v>238</v>
      </c>
    </row>
    <row r="141" spans="1:14">
      <c r="A141">
        <v>462.14</v>
      </c>
      <c r="B141">
        <v>2</v>
      </c>
      <c r="C141">
        <v>6.3502000000000001</v>
      </c>
      <c r="D141">
        <v>0.15748000000000001</v>
      </c>
      <c r="E141">
        <v>54.383000000000003</v>
      </c>
      <c r="F141">
        <v>58.191000000000003</v>
      </c>
      <c r="G141">
        <v>234.98</v>
      </c>
      <c r="H141">
        <v>79.27</v>
      </c>
      <c r="I141">
        <v>87.963999999999999</v>
      </c>
      <c r="J141">
        <v>186.11</v>
      </c>
      <c r="K141">
        <v>0.68801000000000001</v>
      </c>
      <c r="L141">
        <v>1.8190999999999999E-5</v>
      </c>
      <c r="M141">
        <v>1.8145000000000001E-2</v>
      </c>
      <c r="N141" t="s">
        <v>238</v>
      </c>
    </row>
    <row r="142" spans="1:14">
      <c r="A142">
        <v>462.14</v>
      </c>
      <c r="B142">
        <v>2.5</v>
      </c>
      <c r="C142">
        <v>7.9558</v>
      </c>
      <c r="D142">
        <v>0.12570000000000001</v>
      </c>
      <c r="E142">
        <v>54.362000000000002</v>
      </c>
      <c r="F142">
        <v>58.161000000000001</v>
      </c>
      <c r="G142">
        <v>233.08</v>
      </c>
      <c r="H142">
        <v>79.304000000000002</v>
      </c>
      <c r="I142">
        <v>88.094999999999999</v>
      </c>
      <c r="J142">
        <v>185.78</v>
      </c>
      <c r="K142">
        <v>0.68922000000000005</v>
      </c>
      <c r="L142">
        <v>1.8207999999999999E-5</v>
      </c>
      <c r="M142">
        <v>1.8155000000000001E-2</v>
      </c>
      <c r="N142" t="s">
        <v>238</v>
      </c>
    </row>
    <row r="143" spans="1:14">
      <c r="A143">
        <v>462.14</v>
      </c>
      <c r="B143">
        <v>3</v>
      </c>
      <c r="C143">
        <v>9.5686999999999998</v>
      </c>
      <c r="D143">
        <v>0.10451000000000001</v>
      </c>
      <c r="E143">
        <v>54.34</v>
      </c>
      <c r="F143">
        <v>58.131</v>
      </c>
      <c r="G143">
        <v>231.52</v>
      </c>
      <c r="H143">
        <v>79.337000000000003</v>
      </c>
      <c r="I143">
        <v>88.228999999999999</v>
      </c>
      <c r="J143">
        <v>185.46</v>
      </c>
      <c r="K143">
        <v>0.69042000000000003</v>
      </c>
      <c r="L143">
        <v>1.8224999999999999E-5</v>
      </c>
      <c r="M143">
        <v>1.8165000000000001E-2</v>
      </c>
      <c r="N143" t="s">
        <v>238</v>
      </c>
    </row>
    <row r="144" spans="1:14">
      <c r="A144">
        <v>462.14</v>
      </c>
      <c r="B144">
        <v>3.5</v>
      </c>
      <c r="C144">
        <v>11.189</v>
      </c>
      <c r="D144">
        <v>8.9373999999999995E-2</v>
      </c>
      <c r="E144">
        <v>54.317999999999998</v>
      </c>
      <c r="F144">
        <v>58.1</v>
      </c>
      <c r="G144">
        <v>230.19</v>
      </c>
      <c r="H144">
        <v>79.370999999999995</v>
      </c>
      <c r="I144">
        <v>88.363</v>
      </c>
      <c r="J144">
        <v>185.14</v>
      </c>
      <c r="K144">
        <v>0.69162999999999997</v>
      </c>
      <c r="L144">
        <v>1.8243000000000001E-5</v>
      </c>
      <c r="M144">
        <v>1.8176000000000001E-2</v>
      </c>
      <c r="N144" t="s">
        <v>238</v>
      </c>
    </row>
    <row r="145" spans="1:14">
      <c r="A145">
        <v>462.14</v>
      </c>
      <c r="B145">
        <v>4</v>
      </c>
      <c r="C145">
        <v>12.817</v>
      </c>
      <c r="D145">
        <v>7.8022999999999995E-2</v>
      </c>
      <c r="E145">
        <v>54.295999999999999</v>
      </c>
      <c r="F145">
        <v>58.07</v>
      </c>
      <c r="G145">
        <v>229.03</v>
      </c>
      <c r="H145">
        <v>79.405000000000001</v>
      </c>
      <c r="I145">
        <v>88.498999999999995</v>
      </c>
      <c r="J145">
        <v>184.81</v>
      </c>
      <c r="K145">
        <v>0.69284999999999997</v>
      </c>
      <c r="L145">
        <v>1.8261E-5</v>
      </c>
      <c r="M145">
        <v>1.8186000000000001E-2</v>
      </c>
      <c r="N145" t="s">
        <v>238</v>
      </c>
    </row>
    <row r="146" spans="1:14">
      <c r="A146">
        <v>462.14</v>
      </c>
      <c r="B146">
        <v>4.5</v>
      </c>
      <c r="C146">
        <v>14.452</v>
      </c>
      <c r="D146">
        <v>6.9194000000000006E-2</v>
      </c>
      <c r="E146">
        <v>54.274000000000001</v>
      </c>
      <c r="F146">
        <v>58.039000000000001</v>
      </c>
      <c r="G146">
        <v>228</v>
      </c>
      <c r="H146">
        <v>79.438999999999993</v>
      </c>
      <c r="I146">
        <v>88.637</v>
      </c>
      <c r="J146">
        <v>184.49</v>
      </c>
      <c r="K146">
        <v>0.69406000000000001</v>
      </c>
      <c r="L146">
        <v>1.8278999999999999E-5</v>
      </c>
      <c r="M146">
        <v>1.8197000000000001E-2</v>
      </c>
      <c r="N146" t="s">
        <v>238</v>
      </c>
    </row>
    <row r="147" spans="1:14">
      <c r="A147">
        <v>462.14</v>
      </c>
      <c r="B147">
        <v>5</v>
      </c>
      <c r="C147">
        <v>16.094999999999999</v>
      </c>
      <c r="D147">
        <v>6.2130999999999999E-2</v>
      </c>
      <c r="E147">
        <v>54.252000000000002</v>
      </c>
      <c r="F147">
        <v>58.008000000000003</v>
      </c>
      <c r="G147">
        <v>227.08</v>
      </c>
      <c r="H147">
        <v>79.472999999999999</v>
      </c>
      <c r="I147">
        <v>88.775999999999996</v>
      </c>
      <c r="J147">
        <v>184.16</v>
      </c>
      <c r="K147">
        <v>0.69528000000000001</v>
      </c>
      <c r="L147">
        <v>1.8298E-5</v>
      </c>
      <c r="M147">
        <v>1.8207999999999998E-2</v>
      </c>
      <c r="N147" t="s">
        <v>238</v>
      </c>
    </row>
    <row r="148" spans="1:14">
      <c r="A148">
        <v>462.14</v>
      </c>
      <c r="B148">
        <v>5.5</v>
      </c>
      <c r="C148">
        <v>17.745999999999999</v>
      </c>
      <c r="D148">
        <v>5.6350999999999998E-2</v>
      </c>
      <c r="E148">
        <v>54.23</v>
      </c>
      <c r="F148">
        <v>57.976999999999997</v>
      </c>
      <c r="G148">
        <v>226.24</v>
      </c>
      <c r="H148">
        <v>79.507999999999996</v>
      </c>
      <c r="I148">
        <v>88.917000000000002</v>
      </c>
      <c r="J148">
        <v>183.84</v>
      </c>
      <c r="K148">
        <v>0.69650000000000001</v>
      </c>
      <c r="L148">
        <v>1.8317000000000001E-5</v>
      </c>
      <c r="M148">
        <v>1.8218999999999999E-2</v>
      </c>
      <c r="N148" t="s">
        <v>238</v>
      </c>
    </row>
    <row r="149" spans="1:14">
      <c r="A149">
        <v>462.14</v>
      </c>
      <c r="B149">
        <v>6</v>
      </c>
      <c r="C149">
        <v>19.404</v>
      </c>
      <c r="D149">
        <v>5.1534999999999997E-2</v>
      </c>
      <c r="E149">
        <v>54.207000000000001</v>
      </c>
      <c r="F149">
        <v>57.945999999999998</v>
      </c>
      <c r="G149">
        <v>225.47</v>
      </c>
      <c r="H149">
        <v>79.542000000000002</v>
      </c>
      <c r="I149">
        <v>89.058999999999997</v>
      </c>
      <c r="J149">
        <v>183.51</v>
      </c>
      <c r="K149">
        <v>0.69772000000000001</v>
      </c>
      <c r="L149">
        <v>1.8337000000000001E-5</v>
      </c>
      <c r="M149">
        <v>1.8231000000000001E-2</v>
      </c>
      <c r="N149" t="s">
        <v>238</v>
      </c>
    </row>
    <row r="150" spans="1:14">
      <c r="A150">
        <v>462.14</v>
      </c>
      <c r="B150">
        <v>6.5</v>
      </c>
      <c r="C150">
        <v>21.071000000000002</v>
      </c>
      <c r="D150">
        <v>4.7459000000000001E-2</v>
      </c>
      <c r="E150">
        <v>54.185000000000002</v>
      </c>
      <c r="F150">
        <v>57.914999999999999</v>
      </c>
      <c r="G150">
        <v>224.75</v>
      </c>
      <c r="H150">
        <v>79.576999999999998</v>
      </c>
      <c r="I150">
        <v>89.203000000000003</v>
      </c>
      <c r="J150">
        <v>183.18</v>
      </c>
      <c r="K150">
        <v>0.69894000000000001</v>
      </c>
      <c r="L150">
        <v>1.8355999999999998E-5</v>
      </c>
      <c r="M150">
        <v>1.8242999999999999E-2</v>
      </c>
      <c r="N150" t="s">
        <v>238</v>
      </c>
    </row>
    <row r="151" spans="1:14">
      <c r="A151">
        <v>462.14</v>
      </c>
      <c r="B151">
        <v>7</v>
      </c>
      <c r="C151">
        <v>22.745000000000001</v>
      </c>
      <c r="D151">
        <v>4.3965999999999998E-2</v>
      </c>
      <c r="E151">
        <v>54.162999999999997</v>
      </c>
      <c r="F151">
        <v>57.884</v>
      </c>
      <c r="G151">
        <v>224.09</v>
      </c>
      <c r="H151">
        <v>79.611000000000004</v>
      </c>
      <c r="I151">
        <v>89.349000000000004</v>
      </c>
      <c r="J151">
        <v>182.86</v>
      </c>
      <c r="K151">
        <v>0.70016999999999996</v>
      </c>
      <c r="L151">
        <v>1.8377E-5</v>
      </c>
      <c r="M151">
        <v>1.8253999999999999E-2</v>
      </c>
      <c r="N151" t="s">
        <v>238</v>
      </c>
    </row>
    <row r="152" spans="1:14">
      <c r="A152">
        <v>462.14</v>
      </c>
      <c r="B152">
        <v>7.5</v>
      </c>
      <c r="C152">
        <v>24.427</v>
      </c>
      <c r="D152">
        <v>4.0938000000000002E-2</v>
      </c>
      <c r="E152">
        <v>54.14</v>
      </c>
      <c r="F152">
        <v>57.853000000000002</v>
      </c>
      <c r="G152">
        <v>223.47</v>
      </c>
      <c r="H152">
        <v>79.646000000000001</v>
      </c>
      <c r="I152">
        <v>89.495999999999995</v>
      </c>
      <c r="J152">
        <v>182.53</v>
      </c>
      <c r="K152">
        <v>0.70138999999999996</v>
      </c>
      <c r="L152">
        <v>1.8397E-5</v>
      </c>
      <c r="M152">
        <v>1.8266000000000001E-2</v>
      </c>
      <c r="N152" t="s">
        <v>238</v>
      </c>
    </row>
    <row r="153" spans="1:14">
      <c r="A153">
        <v>462.14</v>
      </c>
      <c r="B153">
        <v>8</v>
      </c>
      <c r="C153">
        <v>26.117999999999999</v>
      </c>
      <c r="D153">
        <v>3.8288000000000003E-2</v>
      </c>
      <c r="E153">
        <v>54.116999999999997</v>
      </c>
      <c r="F153">
        <v>57.820999999999998</v>
      </c>
      <c r="G153">
        <v>222.88</v>
      </c>
      <c r="H153">
        <v>79.680999999999997</v>
      </c>
      <c r="I153">
        <v>89.644999999999996</v>
      </c>
      <c r="J153">
        <v>182.2</v>
      </c>
      <c r="K153">
        <v>0.70262000000000002</v>
      </c>
      <c r="L153">
        <v>1.8419000000000001E-5</v>
      </c>
      <c r="M153">
        <v>1.8279E-2</v>
      </c>
      <c r="N153" t="s">
        <v>238</v>
      </c>
    </row>
    <row r="154" spans="1:14">
      <c r="A154">
        <v>462.14</v>
      </c>
      <c r="B154">
        <v>8.5</v>
      </c>
      <c r="C154">
        <v>27.815999999999999</v>
      </c>
      <c r="D154">
        <v>3.5950000000000003E-2</v>
      </c>
      <c r="E154">
        <v>54.094999999999999</v>
      </c>
      <c r="F154">
        <v>57.79</v>
      </c>
      <c r="G154">
        <v>222.33</v>
      </c>
      <c r="H154">
        <v>79.715999999999994</v>
      </c>
      <c r="I154">
        <v>89.796000000000006</v>
      </c>
      <c r="J154">
        <v>181.87</v>
      </c>
      <c r="K154">
        <v>0.70384999999999998</v>
      </c>
      <c r="L154">
        <v>1.844E-5</v>
      </c>
      <c r="M154">
        <v>1.8291000000000002E-2</v>
      </c>
      <c r="N154" t="s">
        <v>238</v>
      </c>
    </row>
    <row r="155" spans="1:14">
      <c r="A155">
        <v>462.14</v>
      </c>
      <c r="B155">
        <v>9</v>
      </c>
      <c r="C155">
        <v>29.523</v>
      </c>
      <c r="D155">
        <v>3.3871999999999999E-2</v>
      </c>
      <c r="E155">
        <v>54.072000000000003</v>
      </c>
      <c r="F155">
        <v>57.758000000000003</v>
      </c>
      <c r="G155">
        <v>221.8</v>
      </c>
      <c r="H155">
        <v>79.751000000000005</v>
      </c>
      <c r="I155">
        <v>89.947999999999993</v>
      </c>
      <c r="J155">
        <v>181.55</v>
      </c>
      <c r="K155">
        <v>0.70508000000000004</v>
      </c>
      <c r="L155">
        <v>1.8462E-5</v>
      </c>
      <c r="M155">
        <v>1.8304000000000001E-2</v>
      </c>
      <c r="N155" t="s">
        <v>238</v>
      </c>
    </row>
    <row r="156" spans="1:14">
      <c r="A156">
        <v>462.14</v>
      </c>
      <c r="B156">
        <v>9.5</v>
      </c>
      <c r="C156">
        <v>31.238</v>
      </c>
      <c r="D156">
        <v>3.2011999999999999E-2</v>
      </c>
      <c r="E156">
        <v>54.048999999999999</v>
      </c>
      <c r="F156">
        <v>57.725999999999999</v>
      </c>
      <c r="G156">
        <v>221.3</v>
      </c>
      <c r="H156">
        <v>79.787000000000006</v>
      </c>
      <c r="I156">
        <v>90.102999999999994</v>
      </c>
      <c r="J156">
        <v>181.22</v>
      </c>
      <c r="K156">
        <v>0.70631999999999995</v>
      </c>
      <c r="L156">
        <v>1.8485E-5</v>
      </c>
      <c r="M156">
        <v>1.8317E-2</v>
      </c>
      <c r="N156" t="s">
        <v>238</v>
      </c>
    </row>
    <row r="157" spans="1:14">
      <c r="A157">
        <v>462.14</v>
      </c>
      <c r="B157">
        <v>10</v>
      </c>
      <c r="C157">
        <v>32.962000000000003</v>
      </c>
      <c r="D157">
        <v>3.0338E-2</v>
      </c>
      <c r="E157">
        <v>54.026000000000003</v>
      </c>
      <c r="F157">
        <v>57.694000000000003</v>
      </c>
      <c r="G157">
        <v>220.83</v>
      </c>
      <c r="H157">
        <v>79.822000000000003</v>
      </c>
      <c r="I157">
        <v>90.259</v>
      </c>
      <c r="J157">
        <v>180.89</v>
      </c>
      <c r="K157">
        <v>0.70755000000000001</v>
      </c>
      <c r="L157">
        <v>1.8507000000000001E-5</v>
      </c>
      <c r="M157">
        <v>1.8329999999999999E-2</v>
      </c>
      <c r="N157" t="s">
        <v>238</v>
      </c>
    </row>
    <row r="158" spans="1:14">
      <c r="A158">
        <v>500.66</v>
      </c>
      <c r="B158">
        <v>1</v>
      </c>
      <c r="C158">
        <v>2.9144000000000001</v>
      </c>
      <c r="D158">
        <v>0.34311999999999998</v>
      </c>
      <c r="E158">
        <v>57.524999999999999</v>
      </c>
      <c r="F158">
        <v>61.673999999999999</v>
      </c>
      <c r="G158">
        <v>247.95</v>
      </c>
      <c r="H158">
        <v>81.5</v>
      </c>
      <c r="I158">
        <v>89.965000000000003</v>
      </c>
      <c r="J158">
        <v>194.29</v>
      </c>
      <c r="K158">
        <v>0.57108999999999999</v>
      </c>
      <c r="L158">
        <v>1.9524000000000001E-5</v>
      </c>
      <c r="M158">
        <v>1.9983000000000001E-2</v>
      </c>
      <c r="N158" t="s">
        <v>238</v>
      </c>
    </row>
    <row r="159" spans="1:14">
      <c r="A159">
        <v>500.66</v>
      </c>
      <c r="B159">
        <v>1.5</v>
      </c>
      <c r="C159">
        <v>4.3789999999999996</v>
      </c>
      <c r="D159">
        <v>0.22836000000000001</v>
      </c>
      <c r="E159">
        <v>57.506999999999998</v>
      </c>
      <c r="F159">
        <v>61.648000000000003</v>
      </c>
      <c r="G159">
        <v>244.54</v>
      </c>
      <c r="H159">
        <v>81.525000000000006</v>
      </c>
      <c r="I159">
        <v>90.066000000000003</v>
      </c>
      <c r="J159">
        <v>194.04</v>
      </c>
      <c r="K159">
        <v>0.57167000000000001</v>
      </c>
      <c r="L159">
        <v>1.9544000000000001E-5</v>
      </c>
      <c r="M159">
        <v>1.9991999999999999E-2</v>
      </c>
      <c r="N159" t="s">
        <v>238</v>
      </c>
    </row>
    <row r="160" spans="1:14">
      <c r="A160">
        <v>500.66</v>
      </c>
      <c r="B160">
        <v>2</v>
      </c>
      <c r="C160">
        <v>5.8484999999999996</v>
      </c>
      <c r="D160">
        <v>0.17097999999999999</v>
      </c>
      <c r="E160">
        <v>57.488</v>
      </c>
      <c r="F160">
        <v>61.622999999999998</v>
      </c>
      <c r="G160">
        <v>242.11</v>
      </c>
      <c r="H160">
        <v>81.55</v>
      </c>
      <c r="I160">
        <v>90.168000000000006</v>
      </c>
      <c r="J160">
        <v>193.8</v>
      </c>
      <c r="K160">
        <v>0.57223999999999997</v>
      </c>
      <c r="L160">
        <v>1.9562999999999999E-5</v>
      </c>
      <c r="M160">
        <v>2.0001000000000001E-2</v>
      </c>
      <c r="N160" t="s">
        <v>238</v>
      </c>
    </row>
    <row r="161" spans="1:14">
      <c r="A161">
        <v>500.66</v>
      </c>
      <c r="B161">
        <v>2.5</v>
      </c>
      <c r="C161">
        <v>7.3230000000000004</v>
      </c>
      <c r="D161">
        <v>0.13655999999999999</v>
      </c>
      <c r="E161">
        <v>57.469000000000001</v>
      </c>
      <c r="F161">
        <v>61.597000000000001</v>
      </c>
      <c r="G161">
        <v>240.22</v>
      </c>
      <c r="H161">
        <v>81.575000000000003</v>
      </c>
      <c r="I161">
        <v>90.271000000000001</v>
      </c>
      <c r="J161">
        <v>193.55</v>
      </c>
      <c r="K161">
        <v>0.57282</v>
      </c>
      <c r="L161">
        <v>1.9582999999999999E-5</v>
      </c>
      <c r="M161">
        <v>2.001E-2</v>
      </c>
      <c r="N161" t="s">
        <v>238</v>
      </c>
    </row>
    <row r="162" spans="1:14">
      <c r="A162">
        <v>500.66</v>
      </c>
      <c r="B162">
        <v>3</v>
      </c>
      <c r="C162">
        <v>8.8024000000000004</v>
      </c>
      <c r="D162">
        <v>0.11360000000000001</v>
      </c>
      <c r="E162">
        <v>57.45</v>
      </c>
      <c r="F162">
        <v>61.570999999999998</v>
      </c>
      <c r="G162">
        <v>238.67</v>
      </c>
      <c r="H162">
        <v>81.600999999999999</v>
      </c>
      <c r="I162">
        <v>90.375</v>
      </c>
      <c r="J162">
        <v>193.3</v>
      </c>
      <c r="K162">
        <v>0.57338999999999996</v>
      </c>
      <c r="L162">
        <v>1.9602999999999998E-5</v>
      </c>
      <c r="M162">
        <v>2.002E-2</v>
      </c>
      <c r="N162" t="s">
        <v>238</v>
      </c>
    </row>
    <row r="163" spans="1:14">
      <c r="A163">
        <v>500.66</v>
      </c>
      <c r="B163">
        <v>3.5</v>
      </c>
      <c r="C163">
        <v>10.287000000000001</v>
      </c>
      <c r="D163">
        <v>9.7211000000000006E-2</v>
      </c>
      <c r="E163">
        <v>57.430999999999997</v>
      </c>
      <c r="F163">
        <v>61.545000000000002</v>
      </c>
      <c r="G163">
        <v>237.35</v>
      </c>
      <c r="H163">
        <v>81.626000000000005</v>
      </c>
      <c r="I163">
        <v>90.48</v>
      </c>
      <c r="J163">
        <v>193.06</v>
      </c>
      <c r="K163">
        <v>0.57396000000000003</v>
      </c>
      <c r="L163">
        <v>1.9624E-5</v>
      </c>
      <c r="M163">
        <v>2.0029000000000002E-2</v>
      </c>
      <c r="N163" t="s">
        <v>238</v>
      </c>
    </row>
    <row r="164" spans="1:14">
      <c r="A164">
        <v>500.66</v>
      </c>
      <c r="B164">
        <v>4</v>
      </c>
      <c r="C164">
        <v>11.776999999999999</v>
      </c>
      <c r="D164">
        <v>8.4915000000000004E-2</v>
      </c>
      <c r="E164">
        <v>57.411999999999999</v>
      </c>
      <c r="F164">
        <v>61.518999999999998</v>
      </c>
      <c r="G164">
        <v>236.2</v>
      </c>
      <c r="H164">
        <v>81.650999999999996</v>
      </c>
      <c r="I164">
        <v>90.584999999999994</v>
      </c>
      <c r="J164">
        <v>192.81</v>
      </c>
      <c r="K164">
        <v>0.57452999999999999</v>
      </c>
      <c r="L164">
        <v>1.9644E-5</v>
      </c>
      <c r="M164">
        <v>2.0039000000000001E-2</v>
      </c>
      <c r="N164" t="s">
        <v>238</v>
      </c>
    </row>
    <row r="165" spans="1:14">
      <c r="A165">
        <v>500.66</v>
      </c>
      <c r="B165">
        <v>4.5</v>
      </c>
      <c r="C165">
        <v>13.271000000000001</v>
      </c>
      <c r="D165">
        <v>7.5351000000000001E-2</v>
      </c>
      <c r="E165">
        <v>57.393000000000001</v>
      </c>
      <c r="F165">
        <v>61.493000000000002</v>
      </c>
      <c r="G165">
        <v>235.18</v>
      </c>
      <c r="H165">
        <v>81.677000000000007</v>
      </c>
      <c r="I165">
        <v>90.691999999999993</v>
      </c>
      <c r="J165">
        <v>192.57</v>
      </c>
      <c r="K165">
        <v>0.57508999999999999</v>
      </c>
      <c r="L165">
        <v>1.9664999999999999E-5</v>
      </c>
      <c r="M165">
        <v>2.0048E-2</v>
      </c>
      <c r="N165" t="s">
        <v>238</v>
      </c>
    </row>
    <row r="166" spans="1:14">
      <c r="A166">
        <v>500.66</v>
      </c>
      <c r="B166">
        <v>5</v>
      </c>
      <c r="C166">
        <v>14.771000000000001</v>
      </c>
      <c r="D166">
        <v>6.7699999999999996E-2</v>
      </c>
      <c r="E166">
        <v>57.374000000000002</v>
      </c>
      <c r="F166">
        <v>61.466999999999999</v>
      </c>
      <c r="G166">
        <v>234.27</v>
      </c>
      <c r="H166">
        <v>81.701999999999998</v>
      </c>
      <c r="I166">
        <v>90.799000000000007</v>
      </c>
      <c r="J166">
        <v>192.32</v>
      </c>
      <c r="K166">
        <v>0.57565999999999995</v>
      </c>
      <c r="L166">
        <v>1.9687E-5</v>
      </c>
      <c r="M166">
        <v>2.0057999999999999E-2</v>
      </c>
      <c r="N166" t="s">
        <v>238</v>
      </c>
    </row>
    <row r="167" spans="1:14">
      <c r="A167">
        <v>500.66</v>
      </c>
      <c r="B167">
        <v>5.5</v>
      </c>
      <c r="C167">
        <v>16.276</v>
      </c>
      <c r="D167">
        <v>6.1441000000000003E-2</v>
      </c>
      <c r="E167">
        <v>57.354999999999997</v>
      </c>
      <c r="F167">
        <v>61.441000000000003</v>
      </c>
      <c r="G167">
        <v>233.44</v>
      </c>
      <c r="H167">
        <v>81.727999999999994</v>
      </c>
      <c r="I167">
        <v>90.906999999999996</v>
      </c>
      <c r="J167">
        <v>192.07</v>
      </c>
      <c r="K167">
        <v>0.57621999999999995</v>
      </c>
      <c r="L167">
        <v>1.9707999999999998E-5</v>
      </c>
      <c r="M167">
        <v>2.0069E-2</v>
      </c>
      <c r="N167" t="s">
        <v>238</v>
      </c>
    </row>
    <row r="168" spans="1:14">
      <c r="A168">
        <v>500.66</v>
      </c>
      <c r="B168">
        <v>6</v>
      </c>
      <c r="C168">
        <v>17.786000000000001</v>
      </c>
      <c r="D168">
        <v>5.6224000000000003E-2</v>
      </c>
      <c r="E168">
        <v>57.335000000000001</v>
      </c>
      <c r="F168">
        <v>61.414000000000001</v>
      </c>
      <c r="G168">
        <v>232.67</v>
      </c>
      <c r="H168">
        <v>81.753</v>
      </c>
      <c r="I168">
        <v>91.016000000000005</v>
      </c>
      <c r="J168">
        <v>191.83</v>
      </c>
      <c r="K168">
        <v>0.57677999999999996</v>
      </c>
      <c r="L168">
        <v>1.9729999999999999E-5</v>
      </c>
      <c r="M168">
        <v>2.0079E-2</v>
      </c>
      <c r="N168" t="s">
        <v>238</v>
      </c>
    </row>
    <row r="169" spans="1:14">
      <c r="A169">
        <v>500.66</v>
      </c>
      <c r="B169">
        <v>6.5</v>
      </c>
      <c r="C169">
        <v>19.300999999999998</v>
      </c>
      <c r="D169">
        <v>5.1810000000000002E-2</v>
      </c>
      <c r="E169">
        <v>57.316000000000003</v>
      </c>
      <c r="F169">
        <v>61.387999999999998</v>
      </c>
      <c r="G169">
        <v>231.97</v>
      </c>
      <c r="H169">
        <v>81.778999999999996</v>
      </c>
      <c r="I169">
        <v>91.126000000000005</v>
      </c>
      <c r="J169">
        <v>191.58</v>
      </c>
      <c r="K169">
        <v>0.57733999999999996</v>
      </c>
      <c r="L169">
        <v>1.9752E-5</v>
      </c>
      <c r="M169">
        <v>2.0088999999999999E-2</v>
      </c>
      <c r="N169" t="s">
        <v>238</v>
      </c>
    </row>
    <row r="170" spans="1:14">
      <c r="A170">
        <v>500.66</v>
      </c>
      <c r="B170">
        <v>7</v>
      </c>
      <c r="C170">
        <v>20.821999999999999</v>
      </c>
      <c r="D170">
        <v>4.8025999999999999E-2</v>
      </c>
      <c r="E170">
        <v>57.296999999999997</v>
      </c>
      <c r="F170">
        <v>61.362000000000002</v>
      </c>
      <c r="G170">
        <v>231.32</v>
      </c>
      <c r="H170">
        <v>81.805000000000007</v>
      </c>
      <c r="I170">
        <v>91.236999999999995</v>
      </c>
      <c r="J170">
        <v>191.34</v>
      </c>
      <c r="K170">
        <v>0.57789000000000001</v>
      </c>
      <c r="L170">
        <v>1.9775E-5</v>
      </c>
      <c r="M170">
        <v>2.01E-2</v>
      </c>
      <c r="N170" t="s">
        <v>238</v>
      </c>
    </row>
    <row r="171" spans="1:14">
      <c r="A171">
        <v>500.66</v>
      </c>
      <c r="B171">
        <v>7.5</v>
      </c>
      <c r="C171">
        <v>22.347999999999999</v>
      </c>
      <c r="D171">
        <v>4.4747000000000002E-2</v>
      </c>
      <c r="E171">
        <v>57.277000000000001</v>
      </c>
      <c r="F171">
        <v>61.335000000000001</v>
      </c>
      <c r="G171">
        <v>230.7</v>
      </c>
      <c r="H171">
        <v>81.83</v>
      </c>
      <c r="I171">
        <v>91.349000000000004</v>
      </c>
      <c r="J171">
        <v>191.09</v>
      </c>
      <c r="K171">
        <v>0.57845000000000002</v>
      </c>
      <c r="L171">
        <v>1.9797999999999999E-5</v>
      </c>
      <c r="M171">
        <v>2.0111E-2</v>
      </c>
      <c r="N171" t="s">
        <v>238</v>
      </c>
    </row>
    <row r="172" spans="1:14">
      <c r="A172">
        <v>500.66</v>
      </c>
      <c r="B172">
        <v>8</v>
      </c>
      <c r="C172">
        <v>23.879000000000001</v>
      </c>
      <c r="D172">
        <v>4.1877999999999999E-2</v>
      </c>
      <c r="E172">
        <v>57.258000000000003</v>
      </c>
      <c r="F172">
        <v>61.308999999999997</v>
      </c>
      <c r="G172">
        <v>230.13</v>
      </c>
      <c r="H172">
        <v>81.855999999999995</v>
      </c>
      <c r="I172">
        <v>91.462000000000003</v>
      </c>
      <c r="J172">
        <v>190.85</v>
      </c>
      <c r="K172">
        <v>0.57899999999999996</v>
      </c>
      <c r="L172">
        <v>1.9820999999999999E-5</v>
      </c>
      <c r="M172">
        <v>2.0122000000000001E-2</v>
      </c>
      <c r="N172" t="s">
        <v>238</v>
      </c>
    </row>
    <row r="173" spans="1:14">
      <c r="A173">
        <v>500.66</v>
      </c>
      <c r="B173">
        <v>8.5</v>
      </c>
      <c r="C173">
        <v>25.416</v>
      </c>
      <c r="D173">
        <v>3.9345999999999999E-2</v>
      </c>
      <c r="E173">
        <v>57.238999999999997</v>
      </c>
      <c r="F173">
        <v>61.281999999999996</v>
      </c>
      <c r="G173">
        <v>229.59</v>
      </c>
      <c r="H173">
        <v>81.882000000000005</v>
      </c>
      <c r="I173">
        <v>91.575000000000003</v>
      </c>
      <c r="J173">
        <v>190.6</v>
      </c>
      <c r="K173">
        <v>0.57955000000000001</v>
      </c>
      <c r="L173">
        <v>1.9843999999999998E-5</v>
      </c>
      <c r="M173">
        <v>2.0133000000000002E-2</v>
      </c>
      <c r="N173" t="s">
        <v>238</v>
      </c>
    </row>
    <row r="174" spans="1:14">
      <c r="A174">
        <v>500.66</v>
      </c>
      <c r="B174">
        <v>9</v>
      </c>
      <c r="C174">
        <v>26.957000000000001</v>
      </c>
      <c r="D174">
        <v>3.7095999999999997E-2</v>
      </c>
      <c r="E174">
        <v>57.219000000000001</v>
      </c>
      <c r="F174">
        <v>61.256</v>
      </c>
      <c r="G174">
        <v>229.07</v>
      </c>
      <c r="H174">
        <v>81.908000000000001</v>
      </c>
      <c r="I174">
        <v>91.69</v>
      </c>
      <c r="J174">
        <v>190.36</v>
      </c>
      <c r="K174">
        <v>0.58008999999999999</v>
      </c>
      <c r="L174">
        <v>1.9868E-5</v>
      </c>
      <c r="M174">
        <v>2.0143999999999999E-2</v>
      </c>
      <c r="N174" t="s">
        <v>238</v>
      </c>
    </row>
    <row r="175" spans="1:14">
      <c r="A175">
        <v>500.66</v>
      </c>
      <c r="B175">
        <v>9.5</v>
      </c>
      <c r="C175">
        <v>28.504999999999999</v>
      </c>
      <c r="D175">
        <v>3.5082000000000002E-2</v>
      </c>
      <c r="E175">
        <v>57.198999999999998</v>
      </c>
      <c r="F175">
        <v>61.228999999999999</v>
      </c>
      <c r="G175">
        <v>228.58</v>
      </c>
      <c r="H175">
        <v>81.933999999999997</v>
      </c>
      <c r="I175">
        <v>91.805999999999997</v>
      </c>
      <c r="J175">
        <v>190.11</v>
      </c>
      <c r="K175">
        <v>0.58064000000000004</v>
      </c>
      <c r="L175">
        <v>1.9891999999999999E-5</v>
      </c>
      <c r="M175">
        <v>2.0154999999999999E-2</v>
      </c>
      <c r="N175" t="s">
        <v>238</v>
      </c>
    </row>
    <row r="176" spans="1:14">
      <c r="A176">
        <v>500.66</v>
      </c>
      <c r="B176">
        <v>10</v>
      </c>
      <c r="C176">
        <v>30.058</v>
      </c>
      <c r="D176">
        <v>3.3270000000000001E-2</v>
      </c>
      <c r="E176">
        <v>57.18</v>
      </c>
      <c r="F176">
        <v>61.203000000000003</v>
      </c>
      <c r="G176">
        <v>228.12</v>
      </c>
      <c r="H176">
        <v>81.96</v>
      </c>
      <c r="I176">
        <v>91.921999999999997</v>
      </c>
      <c r="J176">
        <v>189.87</v>
      </c>
      <c r="K176">
        <v>0.58118000000000003</v>
      </c>
      <c r="L176">
        <v>1.9916E-5</v>
      </c>
      <c r="M176">
        <v>2.0167000000000001E-2</v>
      </c>
      <c r="N176" t="s">
        <v>238</v>
      </c>
    </row>
  </sheetData>
  <pageMargins left="0.7" right="0.7" top="0.75" bottom="0.75" header="0.3" footer="0.3"/>
  <tableParts count="1">
    <tablePart r:id="rId1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8099E-156A-4F68-96CE-8DD37B399F2C}">
  <dimension ref="A1:N176"/>
  <sheetViews>
    <sheetView workbookViewId="0"/>
  </sheetViews>
  <sheetFormatPr defaultRowHeight="15"/>
  <sheetData>
    <row r="1" spans="1:14">
      <c r="A1" t="s">
        <v>223</v>
      </c>
      <c r="B1" t="s">
        <v>224</v>
      </c>
      <c r="C1" t="s">
        <v>225</v>
      </c>
      <c r="D1" t="s">
        <v>226</v>
      </c>
      <c r="E1" t="s">
        <v>227</v>
      </c>
      <c r="F1" t="s">
        <v>228</v>
      </c>
      <c r="G1" t="s">
        <v>229</v>
      </c>
      <c r="H1" t="s">
        <v>230</v>
      </c>
      <c r="I1" t="s">
        <v>231</v>
      </c>
      <c r="J1" t="s">
        <v>232</v>
      </c>
      <c r="K1" t="s">
        <v>233</v>
      </c>
      <c r="L1" t="s">
        <v>234</v>
      </c>
      <c r="M1" t="s">
        <v>235</v>
      </c>
      <c r="N1" t="s">
        <v>236</v>
      </c>
    </row>
    <row r="2" spans="1:14">
      <c r="A2">
        <v>235.56</v>
      </c>
      <c r="B2">
        <v>1</v>
      </c>
      <c r="C2">
        <v>1616.8</v>
      </c>
      <c r="D2">
        <v>6.1850000000000002E-4</v>
      </c>
      <c r="E2">
        <v>23.100999999999999</v>
      </c>
      <c r="F2">
        <v>23.109000000000002</v>
      </c>
      <c r="G2">
        <v>120.16</v>
      </c>
      <c r="H2">
        <v>78.730999999999995</v>
      </c>
      <c r="I2">
        <v>114.51</v>
      </c>
      <c r="J2">
        <v>955.45</v>
      </c>
      <c r="K2">
        <v>-5.0997000000000001E-2</v>
      </c>
      <c r="L2">
        <v>8.7133999999999996E-4</v>
      </c>
      <c r="M2">
        <v>0.10585</v>
      </c>
      <c r="N2" t="s">
        <v>237</v>
      </c>
    </row>
    <row r="3" spans="1:14">
      <c r="A3">
        <v>235.56</v>
      </c>
      <c r="B3">
        <v>1.5</v>
      </c>
      <c r="C3">
        <v>1616.9</v>
      </c>
      <c r="D3">
        <v>6.1846000000000004E-4</v>
      </c>
      <c r="E3">
        <v>23.099</v>
      </c>
      <c r="F3">
        <v>23.111999999999998</v>
      </c>
      <c r="G3">
        <v>120.16</v>
      </c>
      <c r="H3">
        <v>78.727999999999994</v>
      </c>
      <c r="I3">
        <v>114.51</v>
      </c>
      <c r="J3">
        <v>955.76</v>
      </c>
      <c r="K3">
        <v>-5.1005000000000002E-2</v>
      </c>
      <c r="L3">
        <v>8.7175999999999996E-4</v>
      </c>
      <c r="M3">
        <v>0.10586</v>
      </c>
      <c r="N3" t="s">
        <v>237</v>
      </c>
    </row>
    <row r="4" spans="1:14">
      <c r="A4">
        <v>235.56</v>
      </c>
      <c r="B4">
        <v>2</v>
      </c>
      <c r="C4">
        <v>1617</v>
      </c>
      <c r="D4">
        <v>6.1843E-4</v>
      </c>
      <c r="E4">
        <v>23.097999999999999</v>
      </c>
      <c r="F4">
        <v>23.114999999999998</v>
      </c>
      <c r="G4">
        <v>120.15</v>
      </c>
      <c r="H4">
        <v>78.724999999999994</v>
      </c>
      <c r="I4">
        <v>114.5</v>
      </c>
      <c r="J4">
        <v>956.08</v>
      </c>
      <c r="K4">
        <v>-5.1013000000000003E-2</v>
      </c>
      <c r="L4">
        <v>8.7219000000000001E-4</v>
      </c>
      <c r="M4">
        <v>0.10588</v>
      </c>
      <c r="N4" t="s">
        <v>237</v>
      </c>
    </row>
    <row r="5" spans="1:14">
      <c r="A5">
        <v>235.56</v>
      </c>
      <c r="B5">
        <v>2.5</v>
      </c>
      <c r="C5">
        <v>1617.1</v>
      </c>
      <c r="D5">
        <v>6.1839999999999996E-4</v>
      </c>
      <c r="E5">
        <v>23.097000000000001</v>
      </c>
      <c r="F5">
        <v>23.117999999999999</v>
      </c>
      <c r="G5">
        <v>120.15</v>
      </c>
      <c r="H5">
        <v>78.721999999999994</v>
      </c>
      <c r="I5">
        <v>114.5</v>
      </c>
      <c r="J5">
        <v>956.39</v>
      </c>
      <c r="K5">
        <v>-5.1020000000000003E-2</v>
      </c>
      <c r="L5">
        <v>8.7261000000000001E-4</v>
      </c>
      <c r="M5">
        <v>0.10589</v>
      </c>
      <c r="N5" t="s">
        <v>237</v>
      </c>
    </row>
    <row r="6" spans="1:14">
      <c r="A6">
        <v>235.56</v>
      </c>
      <c r="B6">
        <v>3</v>
      </c>
      <c r="C6">
        <v>1617.1</v>
      </c>
      <c r="D6">
        <v>6.1837000000000003E-4</v>
      </c>
      <c r="E6">
        <v>23.094999999999999</v>
      </c>
      <c r="F6">
        <v>23.120999999999999</v>
      </c>
      <c r="G6">
        <v>120.14</v>
      </c>
      <c r="H6">
        <v>78.718000000000004</v>
      </c>
      <c r="I6">
        <v>114.49</v>
      </c>
      <c r="J6">
        <v>956.7</v>
      </c>
      <c r="K6">
        <v>-5.1027999999999997E-2</v>
      </c>
      <c r="L6">
        <v>8.7303000000000001E-4</v>
      </c>
      <c r="M6">
        <v>0.10589999999999999</v>
      </c>
      <c r="N6" t="s">
        <v>237</v>
      </c>
    </row>
    <row r="7" spans="1:14">
      <c r="A7">
        <v>235.56</v>
      </c>
      <c r="B7">
        <v>3.5</v>
      </c>
      <c r="C7">
        <v>1617.2</v>
      </c>
      <c r="D7">
        <v>6.1833999999999999E-4</v>
      </c>
      <c r="E7">
        <v>23.094000000000001</v>
      </c>
      <c r="F7">
        <v>23.123999999999999</v>
      </c>
      <c r="G7">
        <v>120.14</v>
      </c>
      <c r="H7">
        <v>78.715000000000003</v>
      </c>
      <c r="I7">
        <v>114.49</v>
      </c>
      <c r="J7">
        <v>957.01</v>
      </c>
      <c r="K7">
        <v>-5.1035999999999998E-2</v>
      </c>
      <c r="L7">
        <v>8.7345999999999995E-4</v>
      </c>
      <c r="M7">
        <v>0.10592</v>
      </c>
      <c r="N7" t="s">
        <v>237</v>
      </c>
    </row>
    <row r="8" spans="1:14">
      <c r="A8">
        <v>235.56</v>
      </c>
      <c r="B8">
        <v>4</v>
      </c>
      <c r="C8">
        <v>1617.3</v>
      </c>
      <c r="D8">
        <v>6.1830999999999995E-4</v>
      </c>
      <c r="E8">
        <v>23.093</v>
      </c>
      <c r="F8">
        <v>23.126999999999999</v>
      </c>
      <c r="G8">
        <v>120.13</v>
      </c>
      <c r="H8">
        <v>78.712000000000003</v>
      </c>
      <c r="I8">
        <v>114.48</v>
      </c>
      <c r="J8">
        <v>957.33</v>
      </c>
      <c r="K8">
        <v>-5.1043999999999999E-2</v>
      </c>
      <c r="L8">
        <v>8.7387999999999995E-4</v>
      </c>
      <c r="M8">
        <v>0.10593</v>
      </c>
      <c r="N8" t="s">
        <v>237</v>
      </c>
    </row>
    <row r="9" spans="1:14">
      <c r="A9">
        <v>235.56</v>
      </c>
      <c r="B9">
        <v>4.5</v>
      </c>
      <c r="C9">
        <v>1617.4</v>
      </c>
      <c r="D9">
        <v>6.1828000000000002E-4</v>
      </c>
      <c r="E9">
        <v>23.091000000000001</v>
      </c>
      <c r="F9">
        <v>23.13</v>
      </c>
      <c r="G9">
        <v>120.12</v>
      </c>
      <c r="H9">
        <v>78.709000000000003</v>
      </c>
      <c r="I9">
        <v>114.48</v>
      </c>
      <c r="J9">
        <v>957.64</v>
      </c>
      <c r="K9">
        <v>-5.1050999999999999E-2</v>
      </c>
      <c r="L9">
        <v>8.7429999999999995E-4</v>
      </c>
      <c r="M9">
        <v>0.10595</v>
      </c>
      <c r="N9" t="s">
        <v>237</v>
      </c>
    </row>
    <row r="10" spans="1:14">
      <c r="A10">
        <v>235.56</v>
      </c>
      <c r="B10">
        <v>5</v>
      </c>
      <c r="C10">
        <v>1617.5</v>
      </c>
      <c r="D10">
        <v>6.1824999999999998E-4</v>
      </c>
      <c r="E10">
        <v>23.09</v>
      </c>
      <c r="F10">
        <v>23.132999999999999</v>
      </c>
      <c r="G10">
        <v>120.12</v>
      </c>
      <c r="H10">
        <v>78.706000000000003</v>
      </c>
      <c r="I10">
        <v>114.47</v>
      </c>
      <c r="J10">
        <v>957.95</v>
      </c>
      <c r="K10">
        <v>-5.1059E-2</v>
      </c>
      <c r="L10">
        <v>8.7473E-4</v>
      </c>
      <c r="M10">
        <v>0.10596</v>
      </c>
      <c r="N10" t="s">
        <v>237</v>
      </c>
    </row>
    <row r="11" spans="1:14">
      <c r="A11">
        <v>235.56</v>
      </c>
      <c r="B11">
        <v>5.5</v>
      </c>
      <c r="C11">
        <v>1617.5</v>
      </c>
      <c r="D11">
        <v>6.1822000000000005E-4</v>
      </c>
      <c r="E11">
        <v>23.088999999999999</v>
      </c>
      <c r="F11">
        <v>23.135000000000002</v>
      </c>
      <c r="G11">
        <v>120.11</v>
      </c>
      <c r="H11">
        <v>78.703000000000003</v>
      </c>
      <c r="I11">
        <v>114.47</v>
      </c>
      <c r="J11">
        <v>958.26</v>
      </c>
      <c r="K11">
        <v>-5.1067000000000001E-2</v>
      </c>
      <c r="L11">
        <v>8.7514999999999999E-4</v>
      </c>
      <c r="M11">
        <v>0.10598</v>
      </c>
      <c r="N11" t="s">
        <v>237</v>
      </c>
    </row>
    <row r="12" spans="1:14">
      <c r="A12">
        <v>235.56</v>
      </c>
      <c r="B12">
        <v>6</v>
      </c>
      <c r="C12">
        <v>1617.6</v>
      </c>
      <c r="D12">
        <v>6.1819000000000002E-4</v>
      </c>
      <c r="E12">
        <v>23.087</v>
      </c>
      <c r="F12">
        <v>23.138000000000002</v>
      </c>
      <c r="G12">
        <v>120.11</v>
      </c>
      <c r="H12">
        <v>78.698999999999998</v>
      </c>
      <c r="I12">
        <v>114.46</v>
      </c>
      <c r="J12">
        <v>958.57</v>
      </c>
      <c r="K12">
        <v>-5.1074000000000001E-2</v>
      </c>
      <c r="L12">
        <v>8.7558000000000004E-4</v>
      </c>
      <c r="M12">
        <v>0.10599</v>
      </c>
      <c r="N12" t="s">
        <v>237</v>
      </c>
    </row>
    <row r="13" spans="1:14">
      <c r="A13">
        <v>235.56</v>
      </c>
      <c r="B13">
        <v>6.5</v>
      </c>
      <c r="C13">
        <v>1617.7</v>
      </c>
      <c r="D13">
        <v>6.1815999999999998E-4</v>
      </c>
      <c r="E13">
        <v>23.085999999999999</v>
      </c>
      <c r="F13">
        <v>23.140999999999998</v>
      </c>
      <c r="G13">
        <v>120.1</v>
      </c>
      <c r="H13">
        <v>78.695999999999998</v>
      </c>
      <c r="I13">
        <v>114.46</v>
      </c>
      <c r="J13">
        <v>958.88</v>
      </c>
      <c r="K13">
        <v>-5.1082000000000002E-2</v>
      </c>
      <c r="L13">
        <v>8.7600000000000004E-4</v>
      </c>
      <c r="M13">
        <v>0.10600999999999999</v>
      </c>
      <c r="N13" t="s">
        <v>237</v>
      </c>
    </row>
    <row r="14" spans="1:14">
      <c r="A14">
        <v>235.56</v>
      </c>
      <c r="B14">
        <v>7</v>
      </c>
      <c r="C14">
        <v>1617.8</v>
      </c>
      <c r="D14">
        <v>6.1813000000000005E-4</v>
      </c>
      <c r="E14">
        <v>23.085000000000001</v>
      </c>
      <c r="F14">
        <v>23.143999999999998</v>
      </c>
      <c r="G14">
        <v>120.1</v>
      </c>
      <c r="H14">
        <v>78.692999999999998</v>
      </c>
      <c r="I14">
        <v>114.45</v>
      </c>
      <c r="J14">
        <v>959.19</v>
      </c>
      <c r="K14">
        <v>-5.1090000000000003E-2</v>
      </c>
      <c r="L14">
        <v>8.7642999999999998E-4</v>
      </c>
      <c r="M14">
        <v>0.10602</v>
      </c>
      <c r="N14" t="s">
        <v>237</v>
      </c>
    </row>
    <row r="15" spans="1:14">
      <c r="A15">
        <v>235.56</v>
      </c>
      <c r="B15">
        <v>7.5</v>
      </c>
      <c r="C15">
        <v>1617.9</v>
      </c>
      <c r="D15">
        <v>6.1810000000000001E-4</v>
      </c>
      <c r="E15">
        <v>23.082999999999998</v>
      </c>
      <c r="F15">
        <v>23.146999999999998</v>
      </c>
      <c r="G15">
        <v>120.09</v>
      </c>
      <c r="H15">
        <v>78.69</v>
      </c>
      <c r="I15">
        <v>114.45</v>
      </c>
      <c r="J15">
        <v>959.5</v>
      </c>
      <c r="K15">
        <v>-5.1096999999999997E-2</v>
      </c>
      <c r="L15">
        <v>8.7684999999999998E-4</v>
      </c>
      <c r="M15">
        <v>0.10604</v>
      </c>
      <c r="N15" t="s">
        <v>237</v>
      </c>
    </row>
    <row r="16" spans="1:14">
      <c r="A16">
        <v>235.56</v>
      </c>
      <c r="B16">
        <v>8</v>
      </c>
      <c r="C16">
        <v>1617.9</v>
      </c>
      <c r="D16">
        <v>6.1806999999999997E-4</v>
      </c>
      <c r="E16">
        <v>23.082000000000001</v>
      </c>
      <c r="F16">
        <v>23.15</v>
      </c>
      <c r="G16">
        <v>120.08</v>
      </c>
      <c r="H16">
        <v>78.686999999999998</v>
      </c>
      <c r="I16">
        <v>114.44</v>
      </c>
      <c r="J16">
        <v>959.81</v>
      </c>
      <c r="K16">
        <v>-5.1104999999999998E-2</v>
      </c>
      <c r="L16">
        <v>8.7728000000000003E-4</v>
      </c>
      <c r="M16">
        <v>0.10605000000000001</v>
      </c>
      <c r="N16" t="s">
        <v>237</v>
      </c>
    </row>
    <row r="17" spans="1:14">
      <c r="A17">
        <v>235.56</v>
      </c>
      <c r="B17">
        <v>8.5</v>
      </c>
      <c r="C17">
        <v>1618</v>
      </c>
      <c r="D17">
        <v>6.1804000000000004E-4</v>
      </c>
      <c r="E17">
        <v>23.081</v>
      </c>
      <c r="F17">
        <v>23.152999999999999</v>
      </c>
      <c r="G17">
        <v>120.08</v>
      </c>
      <c r="H17">
        <v>78.683999999999997</v>
      </c>
      <c r="I17">
        <v>114.44</v>
      </c>
      <c r="J17">
        <v>960.12</v>
      </c>
      <c r="K17">
        <v>-5.1112999999999999E-2</v>
      </c>
      <c r="L17">
        <v>8.7770000000000003E-4</v>
      </c>
      <c r="M17">
        <v>0.10607</v>
      </c>
      <c r="N17" t="s">
        <v>237</v>
      </c>
    </row>
    <row r="18" spans="1:14">
      <c r="A18">
        <v>235.56</v>
      </c>
      <c r="B18">
        <v>9</v>
      </c>
      <c r="C18">
        <v>1618.1</v>
      </c>
      <c r="D18">
        <v>6.1801E-4</v>
      </c>
      <c r="E18">
        <v>23.08</v>
      </c>
      <c r="F18">
        <v>23.155999999999999</v>
      </c>
      <c r="G18">
        <v>120.07</v>
      </c>
      <c r="H18">
        <v>78.680999999999997</v>
      </c>
      <c r="I18">
        <v>114.44</v>
      </c>
      <c r="J18">
        <v>960.43</v>
      </c>
      <c r="K18">
        <v>-5.1119999999999999E-2</v>
      </c>
      <c r="L18">
        <v>8.7812999999999997E-4</v>
      </c>
      <c r="M18">
        <v>0.10607999999999999</v>
      </c>
      <c r="N18" t="s">
        <v>237</v>
      </c>
    </row>
    <row r="19" spans="1:14">
      <c r="A19">
        <v>235.56</v>
      </c>
      <c r="B19">
        <v>9.5</v>
      </c>
      <c r="C19">
        <v>1618.2</v>
      </c>
      <c r="D19">
        <v>6.1797999999999996E-4</v>
      </c>
      <c r="E19">
        <v>23.077999999999999</v>
      </c>
      <c r="F19">
        <v>23.158999999999999</v>
      </c>
      <c r="G19">
        <v>120.07</v>
      </c>
      <c r="H19">
        <v>78.677999999999997</v>
      </c>
      <c r="I19">
        <v>114.43</v>
      </c>
      <c r="J19">
        <v>960.74</v>
      </c>
      <c r="K19">
        <v>-5.1128E-2</v>
      </c>
      <c r="L19">
        <v>8.7854999999999997E-4</v>
      </c>
      <c r="M19">
        <v>0.1061</v>
      </c>
      <c r="N19" t="s">
        <v>237</v>
      </c>
    </row>
    <row r="20" spans="1:14">
      <c r="A20">
        <v>235.56</v>
      </c>
      <c r="B20">
        <v>10</v>
      </c>
      <c r="C20">
        <v>1618.3</v>
      </c>
      <c r="D20">
        <v>6.1795000000000003E-4</v>
      </c>
      <c r="E20">
        <v>23.077000000000002</v>
      </c>
      <c r="F20">
        <v>23.161999999999999</v>
      </c>
      <c r="G20">
        <v>120.06</v>
      </c>
      <c r="H20">
        <v>78.674999999999997</v>
      </c>
      <c r="I20">
        <v>114.43</v>
      </c>
      <c r="J20">
        <v>961.05</v>
      </c>
      <c r="K20">
        <v>-5.1136000000000001E-2</v>
      </c>
      <c r="L20">
        <v>8.7898000000000002E-4</v>
      </c>
      <c r="M20">
        <v>0.10611</v>
      </c>
      <c r="N20" t="s">
        <v>237</v>
      </c>
    </row>
    <row r="21" spans="1:14">
      <c r="A21">
        <v>282.67</v>
      </c>
      <c r="B21">
        <v>1</v>
      </c>
      <c r="C21">
        <v>1512.5</v>
      </c>
      <c r="D21">
        <v>6.6115E-4</v>
      </c>
      <c r="E21">
        <v>28.594999999999999</v>
      </c>
      <c r="F21">
        <v>28.605</v>
      </c>
      <c r="G21">
        <v>141.41999999999999</v>
      </c>
      <c r="H21">
        <v>81.263999999999996</v>
      </c>
      <c r="I21">
        <v>119.05</v>
      </c>
      <c r="J21">
        <v>784.3</v>
      </c>
      <c r="K21">
        <v>-4.3458999999999998E-2</v>
      </c>
      <c r="L21">
        <v>4.6972000000000002E-4</v>
      </c>
      <c r="M21">
        <v>9.1247999999999996E-2</v>
      </c>
      <c r="N21" t="s">
        <v>237</v>
      </c>
    </row>
    <row r="22" spans="1:14">
      <c r="A22">
        <v>282.67</v>
      </c>
      <c r="B22">
        <v>1.5</v>
      </c>
      <c r="C22">
        <v>1512.6</v>
      </c>
      <c r="D22">
        <v>6.6109000000000003E-4</v>
      </c>
      <c r="E22">
        <v>28.594000000000001</v>
      </c>
      <c r="F22">
        <v>28.606999999999999</v>
      </c>
      <c r="G22">
        <v>141.41</v>
      </c>
      <c r="H22">
        <v>81.262</v>
      </c>
      <c r="I22">
        <v>119.04</v>
      </c>
      <c r="J22">
        <v>784.63</v>
      </c>
      <c r="K22">
        <v>-4.3477000000000002E-2</v>
      </c>
      <c r="L22">
        <v>4.6996000000000001E-4</v>
      </c>
      <c r="M22">
        <v>9.1267000000000001E-2</v>
      </c>
      <c r="N22" t="s">
        <v>237</v>
      </c>
    </row>
    <row r="23" spans="1:14">
      <c r="A23">
        <v>282.67</v>
      </c>
      <c r="B23">
        <v>2</v>
      </c>
      <c r="C23">
        <v>1512.8</v>
      </c>
      <c r="D23">
        <v>6.6104E-4</v>
      </c>
      <c r="E23">
        <v>28.591999999999999</v>
      </c>
      <c r="F23">
        <v>28.61</v>
      </c>
      <c r="G23">
        <v>141.4</v>
      </c>
      <c r="H23">
        <v>81.260000000000005</v>
      </c>
      <c r="I23">
        <v>119.03</v>
      </c>
      <c r="J23">
        <v>784.95</v>
      </c>
      <c r="K23">
        <v>-4.3494999999999999E-2</v>
      </c>
      <c r="L23">
        <v>4.7019999999999999E-4</v>
      </c>
      <c r="M23">
        <v>9.1286000000000006E-2</v>
      </c>
      <c r="N23" t="s">
        <v>237</v>
      </c>
    </row>
    <row r="24" spans="1:14">
      <c r="A24">
        <v>282.67</v>
      </c>
      <c r="B24">
        <v>2.5</v>
      </c>
      <c r="C24">
        <v>1512.9</v>
      </c>
      <c r="D24">
        <v>6.6098999999999997E-4</v>
      </c>
      <c r="E24">
        <v>28.59</v>
      </c>
      <c r="F24">
        <v>28.611999999999998</v>
      </c>
      <c r="G24">
        <v>141.4</v>
      </c>
      <c r="H24">
        <v>81.257999999999996</v>
      </c>
      <c r="I24">
        <v>119.02</v>
      </c>
      <c r="J24">
        <v>785.28</v>
      </c>
      <c r="K24">
        <v>-4.3513000000000003E-2</v>
      </c>
      <c r="L24">
        <v>4.7045000000000002E-4</v>
      </c>
      <c r="M24">
        <v>9.1304999999999997E-2</v>
      </c>
      <c r="N24" t="s">
        <v>237</v>
      </c>
    </row>
    <row r="25" spans="1:14">
      <c r="A25">
        <v>282.67</v>
      </c>
      <c r="B25">
        <v>3</v>
      </c>
      <c r="C25">
        <v>1513</v>
      </c>
      <c r="D25">
        <v>6.6094000000000005E-4</v>
      </c>
      <c r="E25">
        <v>28.588000000000001</v>
      </c>
      <c r="F25">
        <v>28.614999999999998</v>
      </c>
      <c r="G25">
        <v>141.38999999999999</v>
      </c>
      <c r="H25">
        <v>81.256</v>
      </c>
      <c r="I25">
        <v>119.01</v>
      </c>
      <c r="J25">
        <v>785.6</v>
      </c>
      <c r="K25">
        <v>-4.3531E-2</v>
      </c>
      <c r="L25">
        <v>4.7069000000000001E-4</v>
      </c>
      <c r="M25">
        <v>9.1323000000000001E-2</v>
      </c>
      <c r="N25" t="s">
        <v>237</v>
      </c>
    </row>
    <row r="26" spans="1:14">
      <c r="A26">
        <v>282.67</v>
      </c>
      <c r="B26">
        <v>3.5</v>
      </c>
      <c r="C26">
        <v>1513.1</v>
      </c>
      <c r="D26">
        <v>6.6089000000000002E-4</v>
      </c>
      <c r="E26">
        <v>28.585999999999999</v>
      </c>
      <c r="F26">
        <v>28.617999999999999</v>
      </c>
      <c r="G26">
        <v>141.38</v>
      </c>
      <c r="H26">
        <v>81.253</v>
      </c>
      <c r="I26">
        <v>119</v>
      </c>
      <c r="J26">
        <v>785.93</v>
      </c>
      <c r="K26">
        <v>-4.3548999999999997E-2</v>
      </c>
      <c r="L26">
        <v>4.7092999999999999E-4</v>
      </c>
      <c r="M26">
        <v>9.1342000000000007E-2</v>
      </c>
      <c r="N26" t="s">
        <v>237</v>
      </c>
    </row>
    <row r="27" spans="1:14">
      <c r="A27">
        <v>282.67</v>
      </c>
      <c r="B27">
        <v>4</v>
      </c>
      <c r="C27">
        <v>1513.2</v>
      </c>
      <c r="D27">
        <v>6.6082999999999995E-4</v>
      </c>
      <c r="E27">
        <v>28.584</v>
      </c>
      <c r="F27">
        <v>28.62</v>
      </c>
      <c r="G27">
        <v>141.38</v>
      </c>
      <c r="H27">
        <v>81.251000000000005</v>
      </c>
      <c r="I27">
        <v>118.99</v>
      </c>
      <c r="J27">
        <v>786.25</v>
      </c>
      <c r="K27">
        <v>-4.3567000000000002E-2</v>
      </c>
      <c r="L27">
        <v>4.7118000000000003E-4</v>
      </c>
      <c r="M27">
        <v>9.1360999999999998E-2</v>
      </c>
      <c r="N27" t="s">
        <v>237</v>
      </c>
    </row>
    <row r="28" spans="1:14">
      <c r="A28">
        <v>282.67</v>
      </c>
      <c r="B28">
        <v>4.5</v>
      </c>
      <c r="C28">
        <v>1513.4</v>
      </c>
      <c r="D28">
        <v>6.6078000000000003E-4</v>
      </c>
      <c r="E28">
        <v>28.582000000000001</v>
      </c>
      <c r="F28">
        <v>28.623000000000001</v>
      </c>
      <c r="G28">
        <v>141.37</v>
      </c>
      <c r="H28">
        <v>81.248999999999995</v>
      </c>
      <c r="I28">
        <v>118.98</v>
      </c>
      <c r="J28">
        <v>786.58</v>
      </c>
      <c r="K28">
        <v>-4.3584999999999999E-2</v>
      </c>
      <c r="L28">
        <v>4.7142000000000001E-4</v>
      </c>
      <c r="M28">
        <v>9.1380000000000003E-2</v>
      </c>
      <c r="N28" t="s">
        <v>237</v>
      </c>
    </row>
    <row r="29" spans="1:14">
      <c r="A29">
        <v>282.67</v>
      </c>
      <c r="B29">
        <v>5</v>
      </c>
      <c r="C29">
        <v>1513.5</v>
      </c>
      <c r="D29">
        <v>6.6073E-4</v>
      </c>
      <c r="E29">
        <v>28.58</v>
      </c>
      <c r="F29">
        <v>28.625</v>
      </c>
      <c r="G29">
        <v>141.36000000000001</v>
      </c>
      <c r="H29">
        <v>81.247</v>
      </c>
      <c r="I29">
        <v>118.97</v>
      </c>
      <c r="J29">
        <v>786.9</v>
      </c>
      <c r="K29">
        <v>-4.3603000000000003E-2</v>
      </c>
      <c r="L29">
        <v>4.7165999999999999E-4</v>
      </c>
      <c r="M29">
        <v>9.1397999999999993E-2</v>
      </c>
      <c r="N29" t="s">
        <v>237</v>
      </c>
    </row>
    <row r="30" spans="1:14">
      <c r="A30">
        <v>282.67</v>
      </c>
      <c r="B30">
        <v>5.5</v>
      </c>
      <c r="C30">
        <v>1513.6</v>
      </c>
      <c r="D30">
        <v>6.6067999999999997E-4</v>
      </c>
      <c r="E30">
        <v>28.577999999999999</v>
      </c>
      <c r="F30">
        <v>28.628</v>
      </c>
      <c r="G30">
        <v>141.36000000000001</v>
      </c>
      <c r="H30">
        <v>81.245000000000005</v>
      </c>
      <c r="I30">
        <v>118.96</v>
      </c>
      <c r="J30">
        <v>787.22</v>
      </c>
      <c r="K30">
        <v>-4.3621E-2</v>
      </c>
      <c r="L30">
        <v>4.7189999999999998E-4</v>
      </c>
      <c r="M30">
        <v>9.1416999999999998E-2</v>
      </c>
      <c r="N30" t="s">
        <v>237</v>
      </c>
    </row>
    <row r="31" spans="1:14">
      <c r="A31">
        <v>282.67</v>
      </c>
      <c r="B31">
        <v>6</v>
      </c>
      <c r="C31">
        <v>1513.7</v>
      </c>
      <c r="D31">
        <v>6.6063000000000005E-4</v>
      </c>
      <c r="E31">
        <v>28.576000000000001</v>
      </c>
      <c r="F31">
        <v>28.63</v>
      </c>
      <c r="G31">
        <v>141.35</v>
      </c>
      <c r="H31">
        <v>81.242999999999995</v>
      </c>
      <c r="I31">
        <v>118.95</v>
      </c>
      <c r="J31">
        <v>787.55</v>
      </c>
      <c r="K31">
        <v>-4.3638999999999997E-2</v>
      </c>
      <c r="L31">
        <v>4.7215000000000001E-4</v>
      </c>
      <c r="M31">
        <v>9.1436000000000003E-2</v>
      </c>
      <c r="N31" t="s">
        <v>237</v>
      </c>
    </row>
    <row r="32" spans="1:14">
      <c r="A32">
        <v>282.67</v>
      </c>
      <c r="B32">
        <v>6.5</v>
      </c>
      <c r="C32">
        <v>1513.8</v>
      </c>
      <c r="D32">
        <v>6.6058000000000002E-4</v>
      </c>
      <c r="E32">
        <v>28.574000000000002</v>
      </c>
      <c r="F32">
        <v>28.632999999999999</v>
      </c>
      <c r="G32">
        <v>141.34</v>
      </c>
      <c r="H32">
        <v>81.241</v>
      </c>
      <c r="I32">
        <v>118.94</v>
      </c>
      <c r="J32">
        <v>787.87</v>
      </c>
      <c r="K32">
        <v>-4.3657000000000001E-2</v>
      </c>
      <c r="L32">
        <v>4.7239E-4</v>
      </c>
      <c r="M32">
        <v>9.1454999999999995E-2</v>
      </c>
      <c r="N32" t="s">
        <v>237</v>
      </c>
    </row>
    <row r="33" spans="1:14">
      <c r="A33">
        <v>282.67</v>
      </c>
      <c r="B33">
        <v>7</v>
      </c>
      <c r="C33">
        <v>1513.9</v>
      </c>
      <c r="D33">
        <v>6.6052000000000005E-4</v>
      </c>
      <c r="E33">
        <v>28.571999999999999</v>
      </c>
      <c r="F33">
        <v>28.635999999999999</v>
      </c>
      <c r="G33">
        <v>141.34</v>
      </c>
      <c r="H33">
        <v>81.239000000000004</v>
      </c>
      <c r="I33">
        <v>118.93</v>
      </c>
      <c r="J33">
        <v>788.19</v>
      </c>
      <c r="K33">
        <v>-4.3674999999999999E-2</v>
      </c>
      <c r="L33">
        <v>4.7262999999999998E-4</v>
      </c>
      <c r="M33">
        <v>9.1472999999999999E-2</v>
      </c>
      <c r="N33" t="s">
        <v>237</v>
      </c>
    </row>
    <row r="34" spans="1:14">
      <c r="A34">
        <v>282.67</v>
      </c>
      <c r="B34">
        <v>7.5</v>
      </c>
      <c r="C34">
        <v>1514.1</v>
      </c>
      <c r="D34">
        <v>6.6047000000000002E-4</v>
      </c>
      <c r="E34">
        <v>28.57</v>
      </c>
      <c r="F34">
        <v>28.638000000000002</v>
      </c>
      <c r="G34">
        <v>141.33000000000001</v>
      </c>
      <c r="H34">
        <v>81.236999999999995</v>
      </c>
      <c r="I34">
        <v>118.92</v>
      </c>
      <c r="J34">
        <v>788.51</v>
      </c>
      <c r="K34">
        <v>-4.3693000000000003E-2</v>
      </c>
      <c r="L34">
        <v>4.7288000000000001E-4</v>
      </c>
      <c r="M34">
        <v>9.1492000000000004E-2</v>
      </c>
      <c r="N34" t="s">
        <v>237</v>
      </c>
    </row>
    <row r="35" spans="1:14">
      <c r="A35">
        <v>282.67</v>
      </c>
      <c r="B35">
        <v>8</v>
      </c>
      <c r="C35">
        <v>1514.2</v>
      </c>
      <c r="D35">
        <v>6.6042E-4</v>
      </c>
      <c r="E35">
        <v>28.568000000000001</v>
      </c>
      <c r="F35">
        <v>28.640999999999998</v>
      </c>
      <c r="G35">
        <v>141.32</v>
      </c>
      <c r="H35">
        <v>81.234999999999999</v>
      </c>
      <c r="I35">
        <v>118.91</v>
      </c>
      <c r="J35">
        <v>788.83</v>
      </c>
      <c r="K35">
        <v>-4.3709999999999999E-2</v>
      </c>
      <c r="L35">
        <v>4.7312E-4</v>
      </c>
      <c r="M35">
        <v>9.1510999999999995E-2</v>
      </c>
      <c r="N35" t="s">
        <v>237</v>
      </c>
    </row>
    <row r="36" spans="1:14">
      <c r="A36">
        <v>282.67</v>
      </c>
      <c r="B36">
        <v>8.5</v>
      </c>
      <c r="C36">
        <v>1514.3</v>
      </c>
      <c r="D36">
        <v>6.6036999999999997E-4</v>
      </c>
      <c r="E36">
        <v>28.565999999999999</v>
      </c>
      <c r="F36">
        <v>28.643000000000001</v>
      </c>
      <c r="G36">
        <v>141.32</v>
      </c>
      <c r="H36">
        <v>81.233000000000004</v>
      </c>
      <c r="I36">
        <v>118.9</v>
      </c>
      <c r="J36">
        <v>789.16</v>
      </c>
      <c r="K36">
        <v>-4.3728000000000003E-2</v>
      </c>
      <c r="L36">
        <v>4.7335999999999998E-4</v>
      </c>
      <c r="M36">
        <v>9.1528999999999999E-2</v>
      </c>
      <c r="N36" t="s">
        <v>237</v>
      </c>
    </row>
    <row r="37" spans="1:14">
      <c r="A37">
        <v>282.67</v>
      </c>
      <c r="B37">
        <v>9</v>
      </c>
      <c r="C37">
        <v>1514.4</v>
      </c>
      <c r="D37">
        <v>6.6032000000000005E-4</v>
      </c>
      <c r="E37">
        <v>28.564</v>
      </c>
      <c r="F37">
        <v>28.646000000000001</v>
      </c>
      <c r="G37">
        <v>141.31</v>
      </c>
      <c r="H37">
        <v>81.230999999999995</v>
      </c>
      <c r="I37">
        <v>118.89</v>
      </c>
      <c r="J37">
        <v>789.48</v>
      </c>
      <c r="K37">
        <v>-4.3746E-2</v>
      </c>
      <c r="L37">
        <v>4.7361000000000001E-4</v>
      </c>
      <c r="M37">
        <v>9.1548000000000004E-2</v>
      </c>
      <c r="N37" t="s">
        <v>237</v>
      </c>
    </row>
    <row r="38" spans="1:14">
      <c r="A38">
        <v>282.67</v>
      </c>
      <c r="B38">
        <v>9.5</v>
      </c>
      <c r="C38">
        <v>1514.5</v>
      </c>
      <c r="D38">
        <v>6.6027000000000002E-4</v>
      </c>
      <c r="E38">
        <v>28.562999999999999</v>
      </c>
      <c r="F38">
        <v>28.649000000000001</v>
      </c>
      <c r="G38">
        <v>141.30000000000001</v>
      </c>
      <c r="H38">
        <v>81.228999999999999</v>
      </c>
      <c r="I38">
        <v>118.88</v>
      </c>
      <c r="J38">
        <v>789.8</v>
      </c>
      <c r="K38">
        <v>-4.3763000000000003E-2</v>
      </c>
      <c r="L38">
        <v>4.7385E-4</v>
      </c>
      <c r="M38">
        <v>9.1565999999999995E-2</v>
      </c>
      <c r="N38" t="s">
        <v>237</v>
      </c>
    </row>
    <row r="39" spans="1:14">
      <c r="A39">
        <v>282.67</v>
      </c>
      <c r="B39">
        <v>10</v>
      </c>
      <c r="C39">
        <v>1514.7</v>
      </c>
      <c r="D39">
        <v>6.6021999999999999E-4</v>
      </c>
      <c r="E39">
        <v>28.561</v>
      </c>
      <c r="F39">
        <v>28.651</v>
      </c>
      <c r="G39">
        <v>141.29</v>
      </c>
      <c r="H39">
        <v>81.227000000000004</v>
      </c>
      <c r="I39">
        <v>118.87</v>
      </c>
      <c r="J39">
        <v>790.12</v>
      </c>
      <c r="K39">
        <v>-4.3781E-2</v>
      </c>
      <c r="L39">
        <v>4.7409999999999998E-4</v>
      </c>
      <c r="M39">
        <v>9.1585E-2</v>
      </c>
      <c r="N39" t="s">
        <v>237</v>
      </c>
    </row>
    <row r="40" spans="1:14">
      <c r="A40">
        <v>329.78</v>
      </c>
      <c r="B40">
        <v>1</v>
      </c>
      <c r="C40">
        <v>5.1346999999999996</v>
      </c>
      <c r="D40">
        <v>0.19475999999999999</v>
      </c>
      <c r="E40">
        <v>55.301000000000002</v>
      </c>
      <c r="F40">
        <v>57.975999999999999</v>
      </c>
      <c r="G40">
        <v>240.13</v>
      </c>
      <c r="H40">
        <v>74.831000000000003</v>
      </c>
      <c r="I40">
        <v>84.167000000000002</v>
      </c>
      <c r="J40">
        <v>146.13</v>
      </c>
      <c r="K40">
        <v>2.7504</v>
      </c>
      <c r="L40">
        <v>1.1343E-5</v>
      </c>
      <c r="M40">
        <v>9.7499000000000006E-3</v>
      </c>
      <c r="N40" t="s">
        <v>238</v>
      </c>
    </row>
    <row r="41" spans="1:14">
      <c r="A41">
        <v>329.78</v>
      </c>
      <c r="B41">
        <v>1.5</v>
      </c>
      <c r="C41">
        <v>7.8045999999999998</v>
      </c>
      <c r="D41">
        <v>0.12812999999999999</v>
      </c>
      <c r="E41">
        <v>55.216999999999999</v>
      </c>
      <c r="F41">
        <v>57.857999999999997</v>
      </c>
      <c r="G41">
        <v>236.5</v>
      </c>
      <c r="H41">
        <v>75.539000000000001</v>
      </c>
      <c r="I41">
        <v>85.507999999999996</v>
      </c>
      <c r="J41">
        <v>144.58000000000001</v>
      </c>
      <c r="K41">
        <v>2.8492000000000002</v>
      </c>
      <c r="L41">
        <v>1.1302E-5</v>
      </c>
      <c r="M41">
        <v>9.7672000000000002E-3</v>
      </c>
      <c r="N41" t="s">
        <v>238</v>
      </c>
    </row>
    <row r="42" spans="1:14">
      <c r="A42">
        <v>329.78</v>
      </c>
      <c r="B42">
        <v>2</v>
      </c>
      <c r="C42">
        <v>10.553000000000001</v>
      </c>
      <c r="D42">
        <v>9.4764000000000001E-2</v>
      </c>
      <c r="E42">
        <v>55.128999999999998</v>
      </c>
      <c r="F42">
        <v>57.731999999999999</v>
      </c>
      <c r="G42">
        <v>233.83</v>
      </c>
      <c r="H42">
        <v>76.331999999999994</v>
      </c>
      <c r="I42">
        <v>87.037000000000006</v>
      </c>
      <c r="J42">
        <v>142.96</v>
      </c>
      <c r="K42">
        <v>2.9521999999999999</v>
      </c>
      <c r="L42">
        <v>1.1260999999999999E-5</v>
      </c>
      <c r="M42">
        <v>9.7855000000000008E-3</v>
      </c>
      <c r="N42" t="s">
        <v>238</v>
      </c>
    </row>
    <row r="43" spans="1:14">
      <c r="A43">
        <v>329.78</v>
      </c>
      <c r="B43">
        <v>2.5</v>
      </c>
      <c r="C43">
        <v>13.387</v>
      </c>
      <c r="D43">
        <v>7.4700000000000003E-2</v>
      </c>
      <c r="E43">
        <v>55.034999999999997</v>
      </c>
      <c r="F43">
        <v>57.6</v>
      </c>
      <c r="G43">
        <v>231.68</v>
      </c>
      <c r="H43">
        <v>77.218999999999994</v>
      </c>
      <c r="I43">
        <v>88.783000000000001</v>
      </c>
      <c r="J43">
        <v>141.26</v>
      </c>
      <c r="K43">
        <v>3.0600999999999998</v>
      </c>
      <c r="L43">
        <v>1.1221E-5</v>
      </c>
      <c r="M43">
        <v>9.8049000000000001E-3</v>
      </c>
      <c r="N43" t="s">
        <v>238</v>
      </c>
    </row>
    <row r="44" spans="1:14">
      <c r="A44">
        <v>329.78</v>
      </c>
      <c r="B44">
        <v>2.8540000000000001</v>
      </c>
      <c r="C44">
        <v>15.452</v>
      </c>
      <c r="D44">
        <v>6.4717999999999998E-2</v>
      </c>
      <c r="E44">
        <v>54.965000000000003</v>
      </c>
      <c r="F44">
        <v>57.502000000000002</v>
      </c>
      <c r="G44">
        <v>230.36</v>
      </c>
      <c r="H44">
        <v>77.909000000000006</v>
      </c>
      <c r="I44">
        <v>90.171999999999997</v>
      </c>
      <c r="J44">
        <v>140</v>
      </c>
      <c r="K44">
        <v>3.1396999999999999</v>
      </c>
      <c r="L44">
        <v>1.1192999999999999E-5</v>
      </c>
      <c r="M44">
        <v>9.8192999999999996E-3</v>
      </c>
      <c r="N44" t="s">
        <v>238</v>
      </c>
    </row>
    <row r="45" spans="1:14">
      <c r="A45">
        <v>329.78</v>
      </c>
      <c r="B45">
        <v>2.8540000000000001</v>
      </c>
      <c r="C45">
        <v>1397.9</v>
      </c>
      <c r="D45">
        <v>7.1535999999999995E-4</v>
      </c>
      <c r="E45">
        <v>34.343000000000004</v>
      </c>
      <c r="F45">
        <v>34.371000000000002</v>
      </c>
      <c r="G45">
        <v>160.22</v>
      </c>
      <c r="H45">
        <v>83.858999999999995</v>
      </c>
      <c r="I45">
        <v>125.91</v>
      </c>
      <c r="J45">
        <v>628.75</v>
      </c>
      <c r="K45">
        <v>-2.9718000000000001E-2</v>
      </c>
      <c r="L45">
        <v>2.9343000000000001E-4</v>
      </c>
      <c r="M45">
        <v>7.7813999999999994E-2</v>
      </c>
      <c r="N45" t="s">
        <v>237</v>
      </c>
    </row>
    <row r="46" spans="1:14">
      <c r="A46">
        <v>329.78</v>
      </c>
      <c r="B46">
        <v>3</v>
      </c>
      <c r="C46">
        <v>1398</v>
      </c>
      <c r="D46">
        <v>7.1533000000000002E-4</v>
      </c>
      <c r="E46">
        <v>34.341999999999999</v>
      </c>
      <c r="F46">
        <v>34.372</v>
      </c>
      <c r="G46">
        <v>160.21</v>
      </c>
      <c r="H46">
        <v>83.858000000000004</v>
      </c>
      <c r="I46">
        <v>125.91</v>
      </c>
      <c r="J46">
        <v>628.87</v>
      </c>
      <c r="K46">
        <v>-2.9732000000000001E-2</v>
      </c>
      <c r="L46">
        <v>2.9348999999999998E-4</v>
      </c>
      <c r="M46">
        <v>7.7821000000000001E-2</v>
      </c>
      <c r="N46" t="s">
        <v>237</v>
      </c>
    </row>
    <row r="47" spans="1:14">
      <c r="A47">
        <v>329.78</v>
      </c>
      <c r="B47">
        <v>3.5</v>
      </c>
      <c r="C47">
        <v>1398.1</v>
      </c>
      <c r="D47">
        <v>7.1522999999999997E-4</v>
      </c>
      <c r="E47">
        <v>34.338999999999999</v>
      </c>
      <c r="F47">
        <v>34.374000000000002</v>
      </c>
      <c r="G47">
        <v>160.19999999999999</v>
      </c>
      <c r="H47">
        <v>83.855000000000004</v>
      </c>
      <c r="I47">
        <v>125.88</v>
      </c>
      <c r="J47">
        <v>629.27</v>
      </c>
      <c r="K47">
        <v>-2.9779E-2</v>
      </c>
      <c r="L47">
        <v>2.9367999999999999E-4</v>
      </c>
      <c r="M47">
        <v>7.7847E-2</v>
      </c>
      <c r="N47" t="s">
        <v>237</v>
      </c>
    </row>
    <row r="48" spans="1:14">
      <c r="A48">
        <v>329.78</v>
      </c>
      <c r="B48">
        <v>4</v>
      </c>
      <c r="C48">
        <v>1398.3</v>
      </c>
      <c r="D48">
        <v>7.1513000000000002E-4</v>
      </c>
      <c r="E48">
        <v>34.335999999999999</v>
      </c>
      <c r="F48">
        <v>34.375</v>
      </c>
      <c r="G48">
        <v>160.19999999999999</v>
      </c>
      <c r="H48">
        <v>83.852000000000004</v>
      </c>
      <c r="I48">
        <v>125.86</v>
      </c>
      <c r="J48">
        <v>629.67999999999995</v>
      </c>
      <c r="K48">
        <v>-2.9825000000000001E-2</v>
      </c>
      <c r="L48">
        <v>2.9388E-4</v>
      </c>
      <c r="M48">
        <v>7.7871999999999997E-2</v>
      </c>
      <c r="N48" t="s">
        <v>237</v>
      </c>
    </row>
    <row r="49" spans="1:14">
      <c r="A49">
        <v>329.78</v>
      </c>
      <c r="B49">
        <v>4.5</v>
      </c>
      <c r="C49">
        <v>1398.5</v>
      </c>
      <c r="D49">
        <v>7.1504000000000001E-4</v>
      </c>
      <c r="E49">
        <v>34.332999999999998</v>
      </c>
      <c r="F49">
        <v>34.377000000000002</v>
      </c>
      <c r="G49">
        <v>160.19</v>
      </c>
      <c r="H49">
        <v>83.849000000000004</v>
      </c>
      <c r="I49">
        <v>125.84</v>
      </c>
      <c r="J49">
        <v>630.08000000000004</v>
      </c>
      <c r="K49">
        <v>-2.9871999999999999E-2</v>
      </c>
      <c r="L49">
        <v>2.9408E-4</v>
      </c>
      <c r="M49">
        <v>7.7896999999999994E-2</v>
      </c>
      <c r="N49" t="s">
        <v>237</v>
      </c>
    </row>
    <row r="50" spans="1:14">
      <c r="A50">
        <v>329.78</v>
      </c>
      <c r="B50">
        <v>5</v>
      </c>
      <c r="C50">
        <v>1398.7</v>
      </c>
      <c r="D50">
        <v>7.1493999999999995E-4</v>
      </c>
      <c r="E50">
        <v>34.33</v>
      </c>
      <c r="F50">
        <v>34.378999999999998</v>
      </c>
      <c r="G50">
        <v>160.18</v>
      </c>
      <c r="H50">
        <v>83.846000000000004</v>
      </c>
      <c r="I50">
        <v>125.82</v>
      </c>
      <c r="J50">
        <v>630.48</v>
      </c>
      <c r="K50">
        <v>-2.9919000000000001E-2</v>
      </c>
      <c r="L50">
        <v>2.9427000000000001E-4</v>
      </c>
      <c r="M50">
        <v>7.7923000000000006E-2</v>
      </c>
      <c r="N50" t="s">
        <v>237</v>
      </c>
    </row>
    <row r="51" spans="1:14">
      <c r="A51">
        <v>329.78</v>
      </c>
      <c r="B51">
        <v>5.5</v>
      </c>
      <c r="C51">
        <v>1398.9</v>
      </c>
      <c r="D51">
        <v>7.1484999999999995E-4</v>
      </c>
      <c r="E51">
        <v>34.326999999999998</v>
      </c>
      <c r="F51">
        <v>34.381</v>
      </c>
      <c r="G51">
        <v>160.16999999999999</v>
      </c>
      <c r="H51">
        <v>83.843000000000004</v>
      </c>
      <c r="I51">
        <v>125.79</v>
      </c>
      <c r="J51">
        <v>630.88</v>
      </c>
      <c r="K51">
        <v>-2.9964999999999999E-2</v>
      </c>
      <c r="L51">
        <v>2.9447000000000002E-4</v>
      </c>
      <c r="M51">
        <v>7.7948000000000003E-2</v>
      </c>
      <c r="N51" t="s">
        <v>237</v>
      </c>
    </row>
    <row r="52" spans="1:14">
      <c r="A52">
        <v>329.78</v>
      </c>
      <c r="B52">
        <v>6</v>
      </c>
      <c r="C52">
        <v>1399.1</v>
      </c>
      <c r="D52">
        <v>7.1475E-4</v>
      </c>
      <c r="E52">
        <v>34.323999999999998</v>
      </c>
      <c r="F52">
        <v>34.383000000000003</v>
      </c>
      <c r="G52">
        <v>160.16</v>
      </c>
      <c r="H52">
        <v>83.84</v>
      </c>
      <c r="I52">
        <v>125.77</v>
      </c>
      <c r="J52">
        <v>631.28</v>
      </c>
      <c r="K52">
        <v>-3.0010999999999999E-2</v>
      </c>
      <c r="L52">
        <v>2.9467000000000002E-4</v>
      </c>
      <c r="M52">
        <v>7.7973000000000001E-2</v>
      </c>
      <c r="N52" t="s">
        <v>237</v>
      </c>
    </row>
    <row r="53" spans="1:14">
      <c r="A53">
        <v>329.78</v>
      </c>
      <c r="B53">
        <v>6.5</v>
      </c>
      <c r="C53">
        <v>1399.3</v>
      </c>
      <c r="D53">
        <v>7.1465000000000005E-4</v>
      </c>
      <c r="E53">
        <v>34.320999999999998</v>
      </c>
      <c r="F53">
        <v>34.384999999999998</v>
      </c>
      <c r="G53">
        <v>160.15</v>
      </c>
      <c r="H53">
        <v>83.837000000000003</v>
      </c>
      <c r="I53">
        <v>125.75</v>
      </c>
      <c r="J53">
        <v>631.67999999999995</v>
      </c>
      <c r="K53">
        <v>-3.0058000000000001E-2</v>
      </c>
      <c r="L53">
        <v>2.9485999999999998E-4</v>
      </c>
      <c r="M53">
        <v>7.7998999999999999E-2</v>
      </c>
      <c r="N53" t="s">
        <v>237</v>
      </c>
    </row>
    <row r="54" spans="1:14">
      <c r="A54">
        <v>329.78</v>
      </c>
      <c r="B54">
        <v>7</v>
      </c>
      <c r="C54">
        <v>1399.5</v>
      </c>
      <c r="D54">
        <v>7.1456000000000004E-4</v>
      </c>
      <c r="E54">
        <v>34.317999999999998</v>
      </c>
      <c r="F54">
        <v>34.387</v>
      </c>
      <c r="G54">
        <v>160.13999999999999</v>
      </c>
      <c r="H54">
        <v>83.834000000000003</v>
      </c>
      <c r="I54">
        <v>125.73</v>
      </c>
      <c r="J54">
        <v>632.08000000000004</v>
      </c>
      <c r="K54">
        <v>-3.0103999999999999E-2</v>
      </c>
      <c r="L54">
        <v>2.9505999999999998E-4</v>
      </c>
      <c r="M54">
        <v>7.8023999999999996E-2</v>
      </c>
      <c r="N54" t="s">
        <v>237</v>
      </c>
    </row>
    <row r="55" spans="1:14">
      <c r="A55">
        <v>329.78</v>
      </c>
      <c r="B55">
        <v>7.5</v>
      </c>
      <c r="C55">
        <v>1399.7</v>
      </c>
      <c r="D55">
        <v>7.1445999999999999E-4</v>
      </c>
      <c r="E55">
        <v>34.314999999999998</v>
      </c>
      <c r="F55">
        <v>34.389000000000003</v>
      </c>
      <c r="G55">
        <v>160.13</v>
      </c>
      <c r="H55">
        <v>83.831000000000003</v>
      </c>
      <c r="I55">
        <v>125.7</v>
      </c>
      <c r="J55">
        <v>632.48</v>
      </c>
      <c r="K55">
        <v>-3.0148999999999999E-2</v>
      </c>
      <c r="L55">
        <v>2.9524999999999999E-4</v>
      </c>
      <c r="M55">
        <v>7.8048999999999993E-2</v>
      </c>
      <c r="N55" t="s">
        <v>237</v>
      </c>
    </row>
    <row r="56" spans="1:14">
      <c r="A56">
        <v>329.78</v>
      </c>
      <c r="B56">
        <v>8</v>
      </c>
      <c r="C56">
        <v>1399.8</v>
      </c>
      <c r="D56">
        <v>7.1436999999999998E-4</v>
      </c>
      <c r="E56">
        <v>34.311999999999998</v>
      </c>
      <c r="F56">
        <v>34.390999999999998</v>
      </c>
      <c r="G56">
        <v>160.12</v>
      </c>
      <c r="H56">
        <v>83.828000000000003</v>
      </c>
      <c r="I56">
        <v>125.68</v>
      </c>
      <c r="J56">
        <v>632.88</v>
      </c>
      <c r="K56">
        <v>-3.0195E-2</v>
      </c>
      <c r="L56">
        <v>2.9545E-4</v>
      </c>
      <c r="M56">
        <v>7.8074000000000005E-2</v>
      </c>
      <c r="N56" t="s">
        <v>237</v>
      </c>
    </row>
    <row r="57" spans="1:14">
      <c r="A57">
        <v>329.78</v>
      </c>
      <c r="B57">
        <v>8.5</v>
      </c>
      <c r="C57">
        <v>1400</v>
      </c>
      <c r="D57">
        <v>7.1427000000000003E-4</v>
      </c>
      <c r="E57">
        <v>34.308999999999997</v>
      </c>
      <c r="F57">
        <v>34.392000000000003</v>
      </c>
      <c r="G57">
        <v>160.11000000000001</v>
      </c>
      <c r="H57">
        <v>83.825000000000003</v>
      </c>
      <c r="I57">
        <v>125.66</v>
      </c>
      <c r="J57">
        <v>633.28</v>
      </c>
      <c r="K57">
        <v>-3.0241000000000001E-2</v>
      </c>
      <c r="L57">
        <v>2.9565E-4</v>
      </c>
      <c r="M57">
        <v>7.8099000000000002E-2</v>
      </c>
      <c r="N57" t="s">
        <v>237</v>
      </c>
    </row>
    <row r="58" spans="1:14">
      <c r="A58">
        <v>329.78</v>
      </c>
      <c r="B58">
        <v>9</v>
      </c>
      <c r="C58">
        <v>1400.2</v>
      </c>
      <c r="D58">
        <v>7.1416999999999997E-4</v>
      </c>
      <c r="E58">
        <v>34.305999999999997</v>
      </c>
      <c r="F58">
        <v>34.393999999999998</v>
      </c>
      <c r="G58">
        <v>160.1</v>
      </c>
      <c r="H58">
        <v>83.822000000000003</v>
      </c>
      <c r="I58">
        <v>125.64</v>
      </c>
      <c r="J58">
        <v>633.67999999999995</v>
      </c>
      <c r="K58">
        <v>-3.0286E-2</v>
      </c>
      <c r="L58">
        <v>2.9584000000000001E-4</v>
      </c>
      <c r="M58">
        <v>7.8123999999999999E-2</v>
      </c>
      <c r="N58" t="s">
        <v>237</v>
      </c>
    </row>
    <row r="59" spans="1:14">
      <c r="A59">
        <v>329.78</v>
      </c>
      <c r="B59">
        <v>9.5</v>
      </c>
      <c r="C59">
        <v>1400.4</v>
      </c>
      <c r="D59">
        <v>7.1407999999999997E-4</v>
      </c>
      <c r="E59">
        <v>34.302999999999997</v>
      </c>
      <c r="F59">
        <v>34.396000000000001</v>
      </c>
      <c r="G59">
        <v>160.09</v>
      </c>
      <c r="H59">
        <v>83.819000000000003</v>
      </c>
      <c r="I59">
        <v>125.62</v>
      </c>
      <c r="J59">
        <v>634.07000000000005</v>
      </c>
      <c r="K59">
        <v>-3.0331E-2</v>
      </c>
      <c r="L59">
        <v>2.9604000000000002E-4</v>
      </c>
      <c r="M59">
        <v>7.8148999999999996E-2</v>
      </c>
      <c r="N59" t="s">
        <v>237</v>
      </c>
    </row>
    <row r="60" spans="1:14">
      <c r="A60">
        <v>329.78</v>
      </c>
      <c r="B60">
        <v>10</v>
      </c>
      <c r="C60">
        <v>1400.6</v>
      </c>
      <c r="D60">
        <v>7.1398000000000002E-4</v>
      </c>
      <c r="E60">
        <v>34.299999999999997</v>
      </c>
      <c r="F60">
        <v>34.398000000000003</v>
      </c>
      <c r="G60">
        <v>160.09</v>
      </c>
      <c r="H60">
        <v>83.816999999999993</v>
      </c>
      <c r="I60">
        <v>125.59</v>
      </c>
      <c r="J60">
        <v>634.47</v>
      </c>
      <c r="K60">
        <v>-3.0377000000000001E-2</v>
      </c>
      <c r="L60">
        <v>2.9622999999999997E-4</v>
      </c>
      <c r="M60">
        <v>7.8174999999999994E-2</v>
      </c>
      <c r="N60" t="s">
        <v>237</v>
      </c>
    </row>
    <row r="61" spans="1:14">
      <c r="A61">
        <v>376.89</v>
      </c>
      <c r="B61">
        <v>1</v>
      </c>
      <c r="C61">
        <v>4.4532999999999996</v>
      </c>
      <c r="D61">
        <v>0.22455</v>
      </c>
      <c r="E61">
        <v>58.923000000000002</v>
      </c>
      <c r="F61">
        <v>62.008000000000003</v>
      </c>
      <c r="G61">
        <v>251.55</v>
      </c>
      <c r="H61">
        <v>78.212000000000003</v>
      </c>
      <c r="I61">
        <v>87.102000000000004</v>
      </c>
      <c r="J61">
        <v>156.87</v>
      </c>
      <c r="K61">
        <v>1.7921</v>
      </c>
      <c r="L61">
        <v>1.3057000000000001E-5</v>
      </c>
      <c r="M61">
        <v>1.1723000000000001E-2</v>
      </c>
      <c r="N61" t="s">
        <v>238</v>
      </c>
    </row>
    <row r="62" spans="1:14">
      <c r="A62">
        <v>376.89</v>
      </c>
      <c r="B62">
        <v>1.5</v>
      </c>
      <c r="C62">
        <v>6.7348999999999997</v>
      </c>
      <c r="D62">
        <v>0.14848</v>
      </c>
      <c r="E62">
        <v>58.869</v>
      </c>
      <c r="F62">
        <v>61.929000000000002</v>
      </c>
      <c r="G62">
        <v>248.03</v>
      </c>
      <c r="H62">
        <v>78.417000000000002</v>
      </c>
      <c r="I62">
        <v>87.626999999999995</v>
      </c>
      <c r="J62">
        <v>155.83000000000001</v>
      </c>
      <c r="K62">
        <v>1.8231999999999999</v>
      </c>
      <c r="L62">
        <v>1.3040000000000001E-5</v>
      </c>
      <c r="M62">
        <v>1.1738E-2</v>
      </c>
      <c r="N62" t="s">
        <v>238</v>
      </c>
    </row>
    <row r="63" spans="1:14">
      <c r="A63">
        <v>376.89</v>
      </c>
      <c r="B63">
        <v>2</v>
      </c>
      <c r="C63">
        <v>9.0556000000000001</v>
      </c>
      <c r="D63">
        <v>0.11043</v>
      </c>
      <c r="E63">
        <v>58.814</v>
      </c>
      <c r="F63">
        <v>61.847999999999999</v>
      </c>
      <c r="G63">
        <v>245.49</v>
      </c>
      <c r="H63">
        <v>78.641000000000005</v>
      </c>
      <c r="I63">
        <v>88.195999999999998</v>
      </c>
      <c r="J63">
        <v>154.77000000000001</v>
      </c>
      <c r="K63">
        <v>1.8552999999999999</v>
      </c>
      <c r="L63">
        <v>1.3023999999999999E-5</v>
      </c>
      <c r="M63">
        <v>1.1753E-2</v>
      </c>
      <c r="N63" t="s">
        <v>238</v>
      </c>
    </row>
    <row r="64" spans="1:14">
      <c r="A64">
        <v>376.89</v>
      </c>
      <c r="B64">
        <v>2.5</v>
      </c>
      <c r="C64">
        <v>11.417999999999999</v>
      </c>
      <c r="D64">
        <v>8.7582999999999994E-2</v>
      </c>
      <c r="E64">
        <v>58.756999999999998</v>
      </c>
      <c r="F64">
        <v>61.765000000000001</v>
      </c>
      <c r="G64">
        <v>243.48</v>
      </c>
      <c r="H64">
        <v>78.884</v>
      </c>
      <c r="I64">
        <v>88.81</v>
      </c>
      <c r="J64">
        <v>153.68</v>
      </c>
      <c r="K64">
        <v>1.8883000000000001</v>
      </c>
      <c r="L64">
        <v>1.3009E-5</v>
      </c>
      <c r="M64">
        <v>1.1769E-2</v>
      </c>
      <c r="N64" t="s">
        <v>238</v>
      </c>
    </row>
    <row r="65" spans="1:14">
      <c r="A65">
        <v>376.89</v>
      </c>
      <c r="B65">
        <v>3</v>
      </c>
      <c r="C65">
        <v>13.823</v>
      </c>
      <c r="D65">
        <v>7.2341000000000003E-2</v>
      </c>
      <c r="E65">
        <v>58.698999999999998</v>
      </c>
      <c r="F65">
        <v>61.68</v>
      </c>
      <c r="G65">
        <v>241.81</v>
      </c>
      <c r="H65">
        <v>79.147000000000006</v>
      </c>
      <c r="I65">
        <v>89.474000000000004</v>
      </c>
      <c r="J65">
        <v>152.57</v>
      </c>
      <c r="K65">
        <v>1.9224000000000001</v>
      </c>
      <c r="L65">
        <v>1.2995E-5</v>
      </c>
      <c r="M65">
        <v>1.1785E-2</v>
      </c>
      <c r="N65" t="s">
        <v>238</v>
      </c>
    </row>
    <row r="66" spans="1:14">
      <c r="A66">
        <v>376.89</v>
      </c>
      <c r="B66">
        <v>3.5</v>
      </c>
      <c r="C66">
        <v>16.274999999999999</v>
      </c>
      <c r="D66">
        <v>6.1442999999999998E-2</v>
      </c>
      <c r="E66">
        <v>58.639000000000003</v>
      </c>
      <c r="F66">
        <v>61.593000000000004</v>
      </c>
      <c r="G66">
        <v>240.37</v>
      </c>
      <c r="H66">
        <v>79.430999999999997</v>
      </c>
      <c r="I66">
        <v>90.192999999999998</v>
      </c>
      <c r="J66">
        <v>151.43</v>
      </c>
      <c r="K66">
        <v>1.9576</v>
      </c>
      <c r="L66">
        <v>1.2981E-5</v>
      </c>
      <c r="M66">
        <v>1.1802999999999999E-2</v>
      </c>
      <c r="N66" t="s">
        <v>238</v>
      </c>
    </row>
    <row r="67" spans="1:14">
      <c r="A67">
        <v>376.89</v>
      </c>
      <c r="B67">
        <v>4</v>
      </c>
      <c r="C67">
        <v>18.776</v>
      </c>
      <c r="D67">
        <v>5.3259000000000001E-2</v>
      </c>
      <c r="E67">
        <v>58.576999999999998</v>
      </c>
      <c r="F67">
        <v>61.503999999999998</v>
      </c>
      <c r="G67">
        <v>239.09</v>
      </c>
      <c r="H67">
        <v>79.738</v>
      </c>
      <c r="I67">
        <v>90.971000000000004</v>
      </c>
      <c r="J67">
        <v>150.26</v>
      </c>
      <c r="K67">
        <v>1.9939</v>
      </c>
      <c r="L67">
        <v>1.2969000000000001E-5</v>
      </c>
      <c r="M67">
        <v>1.1820000000000001E-2</v>
      </c>
      <c r="N67" t="s">
        <v>238</v>
      </c>
    </row>
    <row r="68" spans="1:14">
      <c r="A68">
        <v>376.89</v>
      </c>
      <c r="B68">
        <v>4.5</v>
      </c>
      <c r="C68">
        <v>21.329000000000001</v>
      </c>
      <c r="D68">
        <v>4.6884000000000002E-2</v>
      </c>
      <c r="E68">
        <v>58.514000000000003</v>
      </c>
      <c r="F68">
        <v>61.411999999999999</v>
      </c>
      <c r="G68">
        <v>237.93</v>
      </c>
      <c r="H68">
        <v>80.067999999999998</v>
      </c>
      <c r="I68">
        <v>91.813999999999993</v>
      </c>
      <c r="J68">
        <v>149.06</v>
      </c>
      <c r="K68">
        <v>2.0316000000000001</v>
      </c>
      <c r="L68">
        <v>1.2957E-5</v>
      </c>
      <c r="M68">
        <v>1.1839000000000001E-2</v>
      </c>
      <c r="N68" t="s">
        <v>238</v>
      </c>
    </row>
    <row r="69" spans="1:14">
      <c r="A69">
        <v>376.89</v>
      </c>
      <c r="B69">
        <v>5</v>
      </c>
      <c r="C69">
        <v>23.937999999999999</v>
      </c>
      <c r="D69">
        <v>4.1773999999999999E-2</v>
      </c>
      <c r="E69">
        <v>58.448</v>
      </c>
      <c r="F69">
        <v>61.317</v>
      </c>
      <c r="G69">
        <v>236.87</v>
      </c>
      <c r="H69">
        <v>80.424000000000007</v>
      </c>
      <c r="I69">
        <v>92.728999999999999</v>
      </c>
      <c r="J69">
        <v>147.83000000000001</v>
      </c>
      <c r="K69">
        <v>2.0706000000000002</v>
      </c>
      <c r="L69">
        <v>1.2947E-5</v>
      </c>
      <c r="M69">
        <v>1.1859E-2</v>
      </c>
      <c r="N69" t="s">
        <v>238</v>
      </c>
    </row>
    <row r="70" spans="1:14">
      <c r="A70">
        <v>376.89</v>
      </c>
      <c r="B70">
        <v>5.5</v>
      </c>
      <c r="C70">
        <v>26.606999999999999</v>
      </c>
      <c r="D70">
        <v>3.7585E-2</v>
      </c>
      <c r="E70">
        <v>58.38</v>
      </c>
      <c r="F70">
        <v>61.22</v>
      </c>
      <c r="G70">
        <v>235.89</v>
      </c>
      <c r="H70">
        <v>80.805999999999997</v>
      </c>
      <c r="I70">
        <v>93.722999999999999</v>
      </c>
      <c r="J70">
        <v>146.57</v>
      </c>
      <c r="K70">
        <v>2.1112000000000002</v>
      </c>
      <c r="L70">
        <v>1.2938E-5</v>
      </c>
      <c r="M70">
        <v>1.1879000000000001E-2</v>
      </c>
      <c r="N70" t="s">
        <v>238</v>
      </c>
    </row>
    <row r="71" spans="1:14">
      <c r="A71">
        <v>376.89</v>
      </c>
      <c r="B71">
        <v>6</v>
      </c>
      <c r="C71">
        <v>29.338999999999999</v>
      </c>
      <c r="D71">
        <v>3.4084999999999997E-2</v>
      </c>
      <c r="E71">
        <v>58.31</v>
      </c>
      <c r="F71">
        <v>61.119</v>
      </c>
      <c r="G71">
        <v>234.98</v>
      </c>
      <c r="H71">
        <v>81.218000000000004</v>
      </c>
      <c r="I71">
        <v>94.805999999999997</v>
      </c>
      <c r="J71">
        <v>145.27000000000001</v>
      </c>
      <c r="K71">
        <v>2.1533000000000002</v>
      </c>
      <c r="L71">
        <v>1.293E-5</v>
      </c>
      <c r="M71">
        <v>1.1901E-2</v>
      </c>
      <c r="N71" t="s">
        <v>238</v>
      </c>
    </row>
    <row r="72" spans="1:14">
      <c r="A72">
        <v>376.89</v>
      </c>
      <c r="B72">
        <v>6.5</v>
      </c>
      <c r="C72">
        <v>32.14</v>
      </c>
      <c r="D72">
        <v>3.1113999999999999E-2</v>
      </c>
      <c r="E72">
        <v>58.237000000000002</v>
      </c>
      <c r="F72">
        <v>61.015000000000001</v>
      </c>
      <c r="G72">
        <v>234.11</v>
      </c>
      <c r="H72">
        <v>81.66</v>
      </c>
      <c r="I72">
        <v>95.986999999999995</v>
      </c>
      <c r="J72">
        <v>143.93</v>
      </c>
      <c r="K72">
        <v>2.1972</v>
      </c>
      <c r="L72">
        <v>1.2924E-5</v>
      </c>
      <c r="M72">
        <v>1.1923E-2</v>
      </c>
      <c r="N72" t="s">
        <v>238</v>
      </c>
    </row>
    <row r="73" spans="1:14">
      <c r="A73">
        <v>376.89</v>
      </c>
      <c r="B73">
        <v>7</v>
      </c>
      <c r="C73">
        <v>35.015000000000001</v>
      </c>
      <c r="D73">
        <v>2.8559000000000001E-2</v>
      </c>
      <c r="E73">
        <v>58.161999999999999</v>
      </c>
      <c r="F73">
        <v>60.908000000000001</v>
      </c>
      <c r="G73">
        <v>233.28</v>
      </c>
      <c r="H73">
        <v>82.135000000000005</v>
      </c>
      <c r="I73">
        <v>97.28</v>
      </c>
      <c r="J73">
        <v>142.55000000000001</v>
      </c>
      <c r="K73">
        <v>2.2431000000000001</v>
      </c>
      <c r="L73">
        <v>1.2918000000000001E-5</v>
      </c>
      <c r="M73">
        <v>1.1946999999999999E-2</v>
      </c>
      <c r="N73" t="s">
        <v>238</v>
      </c>
    </row>
    <row r="74" spans="1:14">
      <c r="A74">
        <v>376.89</v>
      </c>
      <c r="B74">
        <v>7.5</v>
      </c>
      <c r="C74">
        <v>37.97</v>
      </c>
      <c r="D74">
        <v>2.6335999999999998E-2</v>
      </c>
      <c r="E74">
        <v>58.084000000000003</v>
      </c>
      <c r="F74">
        <v>60.796999999999997</v>
      </c>
      <c r="G74">
        <v>232.48</v>
      </c>
      <c r="H74">
        <v>82.646000000000001</v>
      </c>
      <c r="I74">
        <v>98.697999999999993</v>
      </c>
      <c r="J74">
        <v>141.12</v>
      </c>
      <c r="K74">
        <v>2.2911000000000001</v>
      </c>
      <c r="L74">
        <v>1.2914999999999999E-5</v>
      </c>
      <c r="M74">
        <v>1.1971000000000001E-2</v>
      </c>
      <c r="N74" t="s">
        <v>238</v>
      </c>
    </row>
    <row r="75" spans="1:14">
      <c r="A75">
        <v>376.89</v>
      </c>
      <c r="B75">
        <v>8</v>
      </c>
      <c r="C75">
        <v>41.014000000000003</v>
      </c>
      <c r="D75">
        <v>2.4382000000000001E-2</v>
      </c>
      <c r="E75">
        <v>58.002000000000002</v>
      </c>
      <c r="F75">
        <v>60.682000000000002</v>
      </c>
      <c r="G75">
        <v>231.72</v>
      </c>
      <c r="H75">
        <v>83.195999999999998</v>
      </c>
      <c r="I75">
        <v>100.26</v>
      </c>
      <c r="J75">
        <v>139.65</v>
      </c>
      <c r="K75">
        <v>2.3414999999999999</v>
      </c>
      <c r="L75">
        <v>1.2913E-5</v>
      </c>
      <c r="M75">
        <v>1.1997000000000001E-2</v>
      </c>
      <c r="N75" t="s">
        <v>238</v>
      </c>
    </row>
    <row r="76" spans="1:14">
      <c r="A76">
        <v>376.89</v>
      </c>
      <c r="B76">
        <v>8.5</v>
      </c>
      <c r="C76">
        <v>44.152999999999999</v>
      </c>
      <c r="D76">
        <v>2.2648999999999999E-2</v>
      </c>
      <c r="E76">
        <v>57.917999999999999</v>
      </c>
      <c r="F76">
        <v>60.561999999999998</v>
      </c>
      <c r="G76">
        <v>230.97</v>
      </c>
      <c r="H76">
        <v>83.789000000000001</v>
      </c>
      <c r="I76">
        <v>101.99</v>
      </c>
      <c r="J76">
        <v>138.11000000000001</v>
      </c>
      <c r="K76">
        <v>2.3944999999999999</v>
      </c>
      <c r="L76">
        <v>1.2913E-5</v>
      </c>
      <c r="M76">
        <v>1.2024999999999999E-2</v>
      </c>
      <c r="N76" t="s">
        <v>238</v>
      </c>
    </row>
    <row r="77" spans="1:14">
      <c r="A77">
        <v>376.89</v>
      </c>
      <c r="B77">
        <v>8.9183000000000003</v>
      </c>
      <c r="C77">
        <v>46.86</v>
      </c>
      <c r="D77">
        <v>2.1340000000000001E-2</v>
      </c>
      <c r="E77">
        <v>57.844000000000001</v>
      </c>
      <c r="F77">
        <v>60.457999999999998</v>
      </c>
      <c r="G77">
        <v>230.36</v>
      </c>
      <c r="H77">
        <v>84.32</v>
      </c>
      <c r="I77">
        <v>103.58</v>
      </c>
      <c r="J77">
        <v>136.79</v>
      </c>
      <c r="K77">
        <v>2.4411999999999998</v>
      </c>
      <c r="L77">
        <v>1.2914E-5</v>
      </c>
      <c r="M77">
        <v>1.2049000000000001E-2</v>
      </c>
      <c r="N77" t="s">
        <v>238</v>
      </c>
    </row>
    <row r="78" spans="1:14">
      <c r="A78">
        <v>376.89</v>
      </c>
      <c r="B78">
        <v>8.9183000000000003</v>
      </c>
      <c r="C78">
        <v>1263.9000000000001</v>
      </c>
      <c r="D78">
        <v>7.9118000000000005E-4</v>
      </c>
      <c r="E78">
        <v>40.457000000000001</v>
      </c>
      <c r="F78">
        <v>40.554000000000002</v>
      </c>
      <c r="G78">
        <v>177.55</v>
      </c>
      <c r="H78">
        <v>86.76</v>
      </c>
      <c r="I78">
        <v>137.07</v>
      </c>
      <c r="J78">
        <v>476.35</v>
      </c>
      <c r="K78">
        <v>-1.5581E-3</v>
      </c>
      <c r="L78">
        <v>1.9181999999999999E-4</v>
      </c>
      <c r="M78">
        <v>6.4838999999999994E-2</v>
      </c>
      <c r="N78" t="s">
        <v>237</v>
      </c>
    </row>
    <row r="79" spans="1:14">
      <c r="A79">
        <v>376.89</v>
      </c>
      <c r="B79">
        <v>9</v>
      </c>
      <c r="C79">
        <v>1264</v>
      </c>
      <c r="D79">
        <v>7.9115000000000001E-4</v>
      </c>
      <c r="E79">
        <v>40.456000000000003</v>
      </c>
      <c r="F79">
        <v>40.554000000000002</v>
      </c>
      <c r="G79">
        <v>177.54</v>
      </c>
      <c r="H79">
        <v>86.757999999999996</v>
      </c>
      <c r="I79">
        <v>137.06</v>
      </c>
      <c r="J79">
        <v>476.45</v>
      </c>
      <c r="K79">
        <v>-1.5838E-3</v>
      </c>
      <c r="L79">
        <v>1.9185E-4</v>
      </c>
      <c r="M79">
        <v>6.4845E-2</v>
      </c>
      <c r="N79" t="s">
        <v>237</v>
      </c>
    </row>
    <row r="80" spans="1:14">
      <c r="A80">
        <v>376.89</v>
      </c>
      <c r="B80">
        <v>9.5</v>
      </c>
      <c r="C80">
        <v>1264.3</v>
      </c>
      <c r="D80">
        <v>7.9093000000000002E-4</v>
      </c>
      <c r="E80">
        <v>40.450000000000003</v>
      </c>
      <c r="F80">
        <v>40.554000000000002</v>
      </c>
      <c r="G80">
        <v>177.53</v>
      </c>
      <c r="H80">
        <v>86.75</v>
      </c>
      <c r="I80">
        <v>136.99</v>
      </c>
      <c r="J80">
        <v>477.05</v>
      </c>
      <c r="K80">
        <v>-1.7404E-3</v>
      </c>
      <c r="L80">
        <v>1.9206E-4</v>
      </c>
      <c r="M80">
        <v>6.4883999999999997E-2</v>
      </c>
      <c r="N80" t="s">
        <v>237</v>
      </c>
    </row>
    <row r="81" spans="1:14">
      <c r="A81">
        <v>376.89</v>
      </c>
      <c r="B81">
        <v>10</v>
      </c>
      <c r="C81">
        <v>1264.7</v>
      </c>
      <c r="D81">
        <v>7.9071000000000002E-4</v>
      </c>
      <c r="E81">
        <v>40.445</v>
      </c>
      <c r="F81">
        <v>40.554000000000002</v>
      </c>
      <c r="G81">
        <v>177.52</v>
      </c>
      <c r="H81">
        <v>86.742999999999995</v>
      </c>
      <c r="I81">
        <v>136.93</v>
      </c>
      <c r="J81">
        <v>477.64</v>
      </c>
      <c r="K81">
        <v>-1.8961E-3</v>
      </c>
      <c r="L81">
        <v>1.9226000000000001E-4</v>
      </c>
      <c r="M81">
        <v>6.4922999999999995E-2</v>
      </c>
      <c r="N81" t="s">
        <v>237</v>
      </c>
    </row>
    <row r="82" spans="1:14">
      <c r="A82">
        <v>424</v>
      </c>
      <c r="B82">
        <v>1</v>
      </c>
      <c r="C82">
        <v>3.9390000000000001</v>
      </c>
      <c r="D82">
        <v>0.25386999999999998</v>
      </c>
      <c r="E82">
        <v>62.697000000000003</v>
      </c>
      <c r="F82">
        <v>66.183999999999997</v>
      </c>
      <c r="G82">
        <v>261.99</v>
      </c>
      <c r="H82">
        <v>81.429000000000002</v>
      </c>
      <c r="I82">
        <v>90.138999999999996</v>
      </c>
      <c r="J82">
        <v>166.72</v>
      </c>
      <c r="K82">
        <v>1.3416999999999999</v>
      </c>
      <c r="L82">
        <v>1.472E-5</v>
      </c>
      <c r="M82">
        <v>1.3697000000000001E-2</v>
      </c>
      <c r="N82" t="s">
        <v>238</v>
      </c>
    </row>
    <row r="83" spans="1:14">
      <c r="A83">
        <v>424</v>
      </c>
      <c r="B83">
        <v>1.5</v>
      </c>
      <c r="C83">
        <v>5.9413</v>
      </c>
      <c r="D83">
        <v>0.16830999999999999</v>
      </c>
      <c r="E83">
        <v>62.655000000000001</v>
      </c>
      <c r="F83">
        <v>66.123000000000005</v>
      </c>
      <c r="G83">
        <v>258.52</v>
      </c>
      <c r="H83">
        <v>81.506</v>
      </c>
      <c r="I83">
        <v>90.424999999999997</v>
      </c>
      <c r="J83">
        <v>165.98</v>
      </c>
      <c r="K83">
        <v>1.3532999999999999</v>
      </c>
      <c r="L83">
        <v>1.4718E-5</v>
      </c>
      <c r="M83">
        <v>1.3709000000000001E-2</v>
      </c>
      <c r="N83" t="s">
        <v>238</v>
      </c>
    </row>
    <row r="84" spans="1:14">
      <c r="A84">
        <v>424</v>
      </c>
      <c r="B84">
        <v>2</v>
      </c>
      <c r="C84">
        <v>7.9664000000000001</v>
      </c>
      <c r="D84">
        <v>0.12553</v>
      </c>
      <c r="E84">
        <v>62.613</v>
      </c>
      <c r="F84">
        <v>66.061999999999998</v>
      </c>
      <c r="G84">
        <v>256.02</v>
      </c>
      <c r="H84">
        <v>81.587000000000003</v>
      </c>
      <c r="I84">
        <v>90.724000000000004</v>
      </c>
      <c r="J84">
        <v>165.22</v>
      </c>
      <c r="K84">
        <v>1.3652</v>
      </c>
      <c r="L84">
        <v>1.4715999999999999E-5</v>
      </c>
      <c r="M84">
        <v>1.3723000000000001E-2</v>
      </c>
      <c r="N84" t="s">
        <v>238</v>
      </c>
    </row>
    <row r="85" spans="1:14">
      <c r="A85">
        <v>424</v>
      </c>
      <c r="B85">
        <v>2.5</v>
      </c>
      <c r="C85">
        <v>10.015000000000001</v>
      </c>
      <c r="D85">
        <v>9.9849999999999994E-2</v>
      </c>
      <c r="E85">
        <v>62.57</v>
      </c>
      <c r="F85">
        <v>65.998999999999995</v>
      </c>
      <c r="G85">
        <v>254.07</v>
      </c>
      <c r="H85">
        <v>81.671999999999997</v>
      </c>
      <c r="I85">
        <v>91.037000000000006</v>
      </c>
      <c r="J85">
        <v>164.46</v>
      </c>
      <c r="K85">
        <v>1.3773</v>
      </c>
      <c r="L85">
        <v>1.4715000000000001E-5</v>
      </c>
      <c r="M85">
        <v>1.3736E-2</v>
      </c>
      <c r="N85" t="s">
        <v>238</v>
      </c>
    </row>
    <row r="86" spans="1:14">
      <c r="A86">
        <v>424</v>
      </c>
      <c r="B86">
        <v>3</v>
      </c>
      <c r="C86">
        <v>12.087999999999999</v>
      </c>
      <c r="D86">
        <v>8.2726999999999995E-2</v>
      </c>
      <c r="E86">
        <v>62.527000000000001</v>
      </c>
      <c r="F86">
        <v>65.936000000000007</v>
      </c>
      <c r="G86">
        <v>252.45</v>
      </c>
      <c r="H86">
        <v>81.763000000000005</v>
      </c>
      <c r="I86">
        <v>91.364000000000004</v>
      </c>
      <c r="J86">
        <v>163.68</v>
      </c>
      <c r="K86">
        <v>1.3896999999999999</v>
      </c>
      <c r="L86">
        <v>1.4714E-5</v>
      </c>
      <c r="M86">
        <v>1.375E-2</v>
      </c>
      <c r="N86" t="s">
        <v>238</v>
      </c>
    </row>
    <row r="87" spans="1:14">
      <c r="A87">
        <v>424</v>
      </c>
      <c r="B87">
        <v>3.5</v>
      </c>
      <c r="C87">
        <v>14.186</v>
      </c>
      <c r="D87">
        <v>7.0491999999999999E-2</v>
      </c>
      <c r="E87">
        <v>62.482999999999997</v>
      </c>
      <c r="F87">
        <v>65.872</v>
      </c>
      <c r="G87">
        <v>251.06</v>
      </c>
      <c r="H87">
        <v>81.858000000000004</v>
      </c>
      <c r="I87">
        <v>91.706000000000003</v>
      </c>
      <c r="J87">
        <v>162.9</v>
      </c>
      <c r="K87">
        <v>1.4023000000000001</v>
      </c>
      <c r="L87">
        <v>1.4715000000000001E-5</v>
      </c>
      <c r="M87">
        <v>1.3764999999999999E-2</v>
      </c>
      <c r="N87" t="s">
        <v>238</v>
      </c>
    </row>
    <row r="88" spans="1:14">
      <c r="A88">
        <v>424</v>
      </c>
      <c r="B88">
        <v>4</v>
      </c>
      <c r="C88">
        <v>16.309999999999999</v>
      </c>
      <c r="D88">
        <v>6.1311999999999998E-2</v>
      </c>
      <c r="E88">
        <v>62.439</v>
      </c>
      <c r="F88">
        <v>65.808000000000007</v>
      </c>
      <c r="G88">
        <v>249.85</v>
      </c>
      <c r="H88">
        <v>81.959000000000003</v>
      </c>
      <c r="I88">
        <v>92.064999999999998</v>
      </c>
      <c r="J88">
        <v>162.11000000000001</v>
      </c>
      <c r="K88">
        <v>1.4151</v>
      </c>
      <c r="L88">
        <v>1.4715999999999999E-5</v>
      </c>
      <c r="M88">
        <v>1.3780000000000001E-2</v>
      </c>
      <c r="N88" t="s">
        <v>238</v>
      </c>
    </row>
    <row r="89" spans="1:14">
      <c r="A89">
        <v>424</v>
      </c>
      <c r="B89">
        <v>4.5</v>
      </c>
      <c r="C89">
        <v>18.460999999999999</v>
      </c>
      <c r="D89">
        <v>5.4169000000000002E-2</v>
      </c>
      <c r="E89">
        <v>62.393000000000001</v>
      </c>
      <c r="F89">
        <v>65.742000000000004</v>
      </c>
      <c r="G89">
        <v>248.76</v>
      </c>
      <c r="H89">
        <v>82.064999999999998</v>
      </c>
      <c r="I89">
        <v>92.44</v>
      </c>
      <c r="J89">
        <v>161.30000000000001</v>
      </c>
      <c r="K89">
        <v>1.4282999999999999</v>
      </c>
      <c r="L89">
        <v>1.4717E-5</v>
      </c>
      <c r="M89">
        <v>1.3795E-2</v>
      </c>
      <c r="N89" t="s">
        <v>238</v>
      </c>
    </row>
    <row r="90" spans="1:14">
      <c r="A90">
        <v>424</v>
      </c>
      <c r="B90">
        <v>5</v>
      </c>
      <c r="C90">
        <v>20.64</v>
      </c>
      <c r="D90">
        <v>4.8451000000000001E-2</v>
      </c>
      <c r="E90">
        <v>62.347999999999999</v>
      </c>
      <c r="F90">
        <v>65.676000000000002</v>
      </c>
      <c r="G90">
        <v>247.77</v>
      </c>
      <c r="H90">
        <v>82.177000000000007</v>
      </c>
      <c r="I90">
        <v>92.832999999999998</v>
      </c>
      <c r="J90">
        <v>160.49</v>
      </c>
      <c r="K90">
        <v>1.4417</v>
      </c>
      <c r="L90">
        <v>1.472E-5</v>
      </c>
      <c r="M90">
        <v>1.3811E-2</v>
      </c>
      <c r="N90" t="s">
        <v>238</v>
      </c>
    </row>
    <row r="91" spans="1:14">
      <c r="A91">
        <v>424</v>
      </c>
      <c r="B91">
        <v>5.5</v>
      </c>
      <c r="C91">
        <v>22.847000000000001</v>
      </c>
      <c r="D91">
        <v>4.3769000000000002E-2</v>
      </c>
      <c r="E91">
        <v>62.301000000000002</v>
      </c>
      <c r="F91">
        <v>65.608000000000004</v>
      </c>
      <c r="G91">
        <v>246.87</v>
      </c>
      <c r="H91">
        <v>82.295000000000002</v>
      </c>
      <c r="I91">
        <v>93.245999999999995</v>
      </c>
      <c r="J91">
        <v>159.66</v>
      </c>
      <c r="K91">
        <v>1.4554</v>
      </c>
      <c r="L91">
        <v>1.4724E-5</v>
      </c>
      <c r="M91">
        <v>1.3828E-2</v>
      </c>
      <c r="N91" t="s">
        <v>238</v>
      </c>
    </row>
    <row r="92" spans="1:14">
      <c r="A92">
        <v>424</v>
      </c>
      <c r="B92">
        <v>6</v>
      </c>
      <c r="C92">
        <v>25.085000000000001</v>
      </c>
      <c r="D92">
        <v>3.9864999999999998E-2</v>
      </c>
      <c r="E92">
        <v>62.253999999999998</v>
      </c>
      <c r="F92">
        <v>65.540000000000006</v>
      </c>
      <c r="G92">
        <v>246.03</v>
      </c>
      <c r="H92">
        <v>82.418000000000006</v>
      </c>
      <c r="I92">
        <v>93.677999999999997</v>
      </c>
      <c r="J92">
        <v>158.82</v>
      </c>
      <c r="K92">
        <v>1.4695</v>
      </c>
      <c r="L92">
        <v>1.4728E-5</v>
      </c>
      <c r="M92">
        <v>1.3844E-2</v>
      </c>
      <c r="N92" t="s">
        <v>238</v>
      </c>
    </row>
    <row r="93" spans="1:14">
      <c r="A93">
        <v>424</v>
      </c>
      <c r="B93">
        <v>6.5</v>
      </c>
      <c r="C93">
        <v>27.353000000000002</v>
      </c>
      <c r="D93">
        <v>3.6559000000000001E-2</v>
      </c>
      <c r="E93">
        <v>62.206000000000003</v>
      </c>
      <c r="F93">
        <v>65.47</v>
      </c>
      <c r="G93">
        <v>245.25</v>
      </c>
      <c r="H93">
        <v>82.548000000000002</v>
      </c>
      <c r="I93">
        <v>94.131</v>
      </c>
      <c r="J93">
        <v>157.97999999999999</v>
      </c>
      <c r="K93">
        <v>1.4839</v>
      </c>
      <c r="L93">
        <v>1.4734E-5</v>
      </c>
      <c r="M93">
        <v>1.3861999999999999E-2</v>
      </c>
      <c r="N93" t="s">
        <v>238</v>
      </c>
    </row>
    <row r="94" spans="1:14">
      <c r="A94">
        <v>424</v>
      </c>
      <c r="B94">
        <v>7</v>
      </c>
      <c r="C94">
        <v>29.654</v>
      </c>
      <c r="D94">
        <v>3.3722000000000002E-2</v>
      </c>
      <c r="E94">
        <v>62.156999999999996</v>
      </c>
      <c r="F94">
        <v>65.400000000000006</v>
      </c>
      <c r="G94">
        <v>244.51</v>
      </c>
      <c r="H94">
        <v>82.683999999999997</v>
      </c>
      <c r="I94">
        <v>94.606999999999999</v>
      </c>
      <c r="J94">
        <v>157.11000000000001</v>
      </c>
      <c r="K94">
        <v>1.4985999999999999</v>
      </c>
      <c r="L94">
        <v>1.4739999999999999E-5</v>
      </c>
      <c r="M94">
        <v>1.388E-2</v>
      </c>
      <c r="N94" t="s">
        <v>238</v>
      </c>
    </row>
    <row r="95" spans="1:14">
      <c r="A95">
        <v>424</v>
      </c>
      <c r="B95">
        <v>7.5</v>
      </c>
      <c r="C95">
        <v>31.989000000000001</v>
      </c>
      <c r="D95">
        <v>3.1260999999999997E-2</v>
      </c>
      <c r="E95">
        <v>62.107999999999997</v>
      </c>
      <c r="F95">
        <v>65.328999999999994</v>
      </c>
      <c r="G95">
        <v>243.82</v>
      </c>
      <c r="H95">
        <v>82.826999999999998</v>
      </c>
      <c r="I95">
        <v>95.105999999999995</v>
      </c>
      <c r="J95">
        <v>156.24</v>
      </c>
      <c r="K95">
        <v>1.5137</v>
      </c>
      <c r="L95">
        <v>1.4748E-5</v>
      </c>
      <c r="M95">
        <v>1.3899E-2</v>
      </c>
      <c r="N95" t="s">
        <v>238</v>
      </c>
    </row>
    <row r="96" spans="1:14">
      <c r="A96">
        <v>424</v>
      </c>
      <c r="B96">
        <v>8</v>
      </c>
      <c r="C96">
        <v>34.359000000000002</v>
      </c>
      <c r="D96">
        <v>2.9104999999999999E-2</v>
      </c>
      <c r="E96">
        <v>62.058</v>
      </c>
      <c r="F96">
        <v>65.256</v>
      </c>
      <c r="G96">
        <v>243.16</v>
      </c>
      <c r="H96">
        <v>82.977000000000004</v>
      </c>
      <c r="I96">
        <v>95.632000000000005</v>
      </c>
      <c r="J96">
        <v>155.35</v>
      </c>
      <c r="K96">
        <v>1.5290999999999999</v>
      </c>
      <c r="L96">
        <v>1.4756000000000001E-5</v>
      </c>
      <c r="M96">
        <v>1.3918E-2</v>
      </c>
      <c r="N96" t="s">
        <v>238</v>
      </c>
    </row>
    <row r="97" spans="1:14">
      <c r="A97">
        <v>424</v>
      </c>
      <c r="B97">
        <v>8.5</v>
      </c>
      <c r="C97">
        <v>36.765000000000001</v>
      </c>
      <c r="D97">
        <v>2.7199999999999998E-2</v>
      </c>
      <c r="E97">
        <v>62.006</v>
      </c>
      <c r="F97">
        <v>65.182000000000002</v>
      </c>
      <c r="G97">
        <v>242.53</v>
      </c>
      <c r="H97">
        <v>83.134</v>
      </c>
      <c r="I97">
        <v>96.183999999999997</v>
      </c>
      <c r="J97">
        <v>154.44999999999999</v>
      </c>
      <c r="K97">
        <v>1.5449999999999999</v>
      </c>
      <c r="L97">
        <v>1.4766000000000001E-5</v>
      </c>
      <c r="M97">
        <v>1.3938000000000001E-2</v>
      </c>
      <c r="N97" t="s">
        <v>238</v>
      </c>
    </row>
    <row r="98" spans="1:14">
      <c r="A98">
        <v>424</v>
      </c>
      <c r="B98">
        <v>9</v>
      </c>
      <c r="C98">
        <v>39.21</v>
      </c>
      <c r="D98">
        <v>2.5503999999999999E-2</v>
      </c>
      <c r="E98">
        <v>61.954000000000001</v>
      </c>
      <c r="F98">
        <v>65.106999999999999</v>
      </c>
      <c r="G98">
        <v>241.93</v>
      </c>
      <c r="H98">
        <v>83.299000000000007</v>
      </c>
      <c r="I98">
        <v>96.765000000000001</v>
      </c>
      <c r="J98">
        <v>153.53</v>
      </c>
      <c r="K98">
        <v>1.5611999999999999</v>
      </c>
      <c r="L98">
        <v>1.4776999999999999E-5</v>
      </c>
      <c r="M98">
        <v>1.3958999999999999E-2</v>
      </c>
      <c r="N98" t="s">
        <v>238</v>
      </c>
    </row>
    <row r="99" spans="1:14">
      <c r="A99">
        <v>424</v>
      </c>
      <c r="B99">
        <v>9.5</v>
      </c>
      <c r="C99">
        <v>41.694000000000003</v>
      </c>
      <c r="D99">
        <v>2.3983999999999998E-2</v>
      </c>
      <c r="E99">
        <v>61.901000000000003</v>
      </c>
      <c r="F99">
        <v>65.031000000000006</v>
      </c>
      <c r="G99">
        <v>241.35</v>
      </c>
      <c r="H99">
        <v>83.471999999999994</v>
      </c>
      <c r="I99">
        <v>97.378</v>
      </c>
      <c r="J99">
        <v>152.6</v>
      </c>
      <c r="K99">
        <v>1.5779000000000001</v>
      </c>
      <c r="L99">
        <v>1.4789E-5</v>
      </c>
      <c r="M99">
        <v>1.3979999999999999E-2</v>
      </c>
      <c r="N99" t="s">
        <v>238</v>
      </c>
    </row>
    <row r="100" spans="1:14">
      <c r="A100">
        <v>424</v>
      </c>
      <c r="B100">
        <v>10</v>
      </c>
      <c r="C100">
        <v>44.22</v>
      </c>
      <c r="D100">
        <v>2.2613999999999999E-2</v>
      </c>
      <c r="E100">
        <v>61.847000000000001</v>
      </c>
      <c r="F100">
        <v>64.953999999999994</v>
      </c>
      <c r="G100">
        <v>240.79</v>
      </c>
      <c r="H100">
        <v>83.653000000000006</v>
      </c>
      <c r="I100">
        <v>98.024000000000001</v>
      </c>
      <c r="J100">
        <v>151.65</v>
      </c>
      <c r="K100">
        <v>1.595</v>
      </c>
      <c r="L100">
        <v>1.4802E-5</v>
      </c>
      <c r="M100">
        <v>1.4002000000000001E-2</v>
      </c>
      <c r="N100" t="s">
        <v>238</v>
      </c>
    </row>
    <row r="101" spans="1:14">
      <c r="A101">
        <v>471.11</v>
      </c>
      <c r="B101">
        <v>1</v>
      </c>
      <c r="C101">
        <v>3.5339999999999998</v>
      </c>
      <c r="D101">
        <v>0.28297</v>
      </c>
      <c r="E101">
        <v>66.608000000000004</v>
      </c>
      <c r="F101">
        <v>70.495000000000005</v>
      </c>
      <c r="G101">
        <v>271.63</v>
      </c>
      <c r="H101">
        <v>84.186000000000007</v>
      </c>
      <c r="I101">
        <v>92.796999999999997</v>
      </c>
      <c r="J101">
        <v>175.93</v>
      </c>
      <c r="K101">
        <v>1.0706</v>
      </c>
      <c r="L101">
        <v>1.6333000000000001E-5</v>
      </c>
      <c r="M101">
        <v>1.5644000000000002E-2</v>
      </c>
      <c r="N101" t="s">
        <v>238</v>
      </c>
    </row>
    <row r="102" spans="1:14">
      <c r="A102">
        <v>471.11</v>
      </c>
      <c r="B102">
        <v>1.5</v>
      </c>
      <c r="C102">
        <v>5.3216999999999999</v>
      </c>
      <c r="D102">
        <v>0.18790999999999999</v>
      </c>
      <c r="E102">
        <v>66.572999999999993</v>
      </c>
      <c r="F102">
        <v>70.444999999999993</v>
      </c>
      <c r="G102">
        <v>268.18</v>
      </c>
      <c r="H102">
        <v>84.224999999999994</v>
      </c>
      <c r="I102">
        <v>92.99</v>
      </c>
      <c r="J102">
        <v>175.38</v>
      </c>
      <c r="K102">
        <v>1.0755999999999999</v>
      </c>
      <c r="L102">
        <v>1.6339000000000001E-5</v>
      </c>
      <c r="M102">
        <v>1.5654999999999999E-2</v>
      </c>
      <c r="N102" t="s">
        <v>238</v>
      </c>
    </row>
    <row r="103" spans="1:14">
      <c r="A103">
        <v>471.11</v>
      </c>
      <c r="B103">
        <v>2</v>
      </c>
      <c r="C103">
        <v>7.1235999999999997</v>
      </c>
      <c r="D103">
        <v>0.14038</v>
      </c>
      <c r="E103">
        <v>66.537999999999997</v>
      </c>
      <c r="F103">
        <v>70.394999999999996</v>
      </c>
      <c r="G103">
        <v>265.70999999999998</v>
      </c>
      <c r="H103">
        <v>84.265000000000001</v>
      </c>
      <c r="I103">
        <v>93.188000000000002</v>
      </c>
      <c r="J103">
        <v>174.83</v>
      </c>
      <c r="K103">
        <v>1.0806</v>
      </c>
      <c r="L103">
        <v>1.6345999999999999E-5</v>
      </c>
      <c r="M103">
        <v>1.5667E-2</v>
      </c>
      <c r="N103" t="s">
        <v>238</v>
      </c>
    </row>
    <row r="104" spans="1:14">
      <c r="A104">
        <v>471.11</v>
      </c>
      <c r="B104">
        <v>2.5</v>
      </c>
      <c r="C104">
        <v>8.9398999999999997</v>
      </c>
      <c r="D104">
        <v>0.11186</v>
      </c>
      <c r="E104">
        <v>66.503</v>
      </c>
      <c r="F104">
        <v>70.343999999999994</v>
      </c>
      <c r="G104">
        <v>263.77999999999997</v>
      </c>
      <c r="H104">
        <v>84.307000000000002</v>
      </c>
      <c r="I104">
        <v>93.391000000000005</v>
      </c>
      <c r="J104">
        <v>174.27</v>
      </c>
      <c r="K104">
        <v>1.0857000000000001</v>
      </c>
      <c r="L104">
        <v>1.6354E-5</v>
      </c>
      <c r="M104">
        <v>1.5678999999999998E-2</v>
      </c>
      <c r="N104" t="s">
        <v>238</v>
      </c>
    </row>
    <row r="105" spans="1:14">
      <c r="A105">
        <v>471.11</v>
      </c>
      <c r="B105">
        <v>3</v>
      </c>
      <c r="C105">
        <v>10.771000000000001</v>
      </c>
      <c r="D105">
        <v>9.2841000000000007E-2</v>
      </c>
      <c r="E105">
        <v>66.466999999999999</v>
      </c>
      <c r="F105">
        <v>70.293000000000006</v>
      </c>
      <c r="G105">
        <v>262.19</v>
      </c>
      <c r="H105">
        <v>84.349000000000004</v>
      </c>
      <c r="I105">
        <v>93.599000000000004</v>
      </c>
      <c r="J105">
        <v>173.71</v>
      </c>
      <c r="K105">
        <v>1.0908</v>
      </c>
      <c r="L105">
        <v>1.6362E-5</v>
      </c>
      <c r="M105">
        <v>1.5691E-2</v>
      </c>
      <c r="N105" t="s">
        <v>238</v>
      </c>
    </row>
    <row r="106" spans="1:14">
      <c r="A106">
        <v>471.11</v>
      </c>
      <c r="B106">
        <v>3.5</v>
      </c>
      <c r="C106">
        <v>12.617000000000001</v>
      </c>
      <c r="D106">
        <v>7.9255999999999993E-2</v>
      </c>
      <c r="E106">
        <v>66.432000000000002</v>
      </c>
      <c r="F106">
        <v>70.242000000000004</v>
      </c>
      <c r="G106">
        <v>260.83</v>
      </c>
      <c r="H106">
        <v>84.394000000000005</v>
      </c>
      <c r="I106">
        <v>93.813000000000002</v>
      </c>
      <c r="J106">
        <v>173.15</v>
      </c>
      <c r="K106">
        <v>1.0961000000000001</v>
      </c>
      <c r="L106">
        <v>1.6370000000000001E-5</v>
      </c>
      <c r="M106">
        <v>1.5703999999999999E-2</v>
      </c>
      <c r="N106" t="s">
        <v>238</v>
      </c>
    </row>
    <row r="107" spans="1:14">
      <c r="A107">
        <v>471.11</v>
      </c>
      <c r="B107">
        <v>4</v>
      </c>
      <c r="C107">
        <v>14.478999999999999</v>
      </c>
      <c r="D107">
        <v>6.9065000000000001E-2</v>
      </c>
      <c r="E107">
        <v>66.396000000000001</v>
      </c>
      <c r="F107">
        <v>70.191000000000003</v>
      </c>
      <c r="G107">
        <v>259.64999999999998</v>
      </c>
      <c r="H107">
        <v>84.438999999999993</v>
      </c>
      <c r="I107">
        <v>94.033000000000001</v>
      </c>
      <c r="J107">
        <v>172.58</v>
      </c>
      <c r="K107">
        <v>1.1013999999999999</v>
      </c>
      <c r="L107">
        <v>1.6379E-5</v>
      </c>
      <c r="M107">
        <v>1.5716999999999998E-2</v>
      </c>
      <c r="N107" t="s">
        <v>238</v>
      </c>
    </row>
    <row r="108" spans="1:14">
      <c r="A108">
        <v>471.11</v>
      </c>
      <c r="B108">
        <v>4.5</v>
      </c>
      <c r="C108">
        <v>16.356999999999999</v>
      </c>
      <c r="D108">
        <v>6.1137999999999998E-2</v>
      </c>
      <c r="E108">
        <v>66.358999999999995</v>
      </c>
      <c r="F108">
        <v>70.138999999999996</v>
      </c>
      <c r="G108">
        <v>258.58999999999997</v>
      </c>
      <c r="H108">
        <v>84.486000000000004</v>
      </c>
      <c r="I108">
        <v>94.259</v>
      </c>
      <c r="J108">
        <v>172</v>
      </c>
      <c r="K108">
        <v>1.1068</v>
      </c>
      <c r="L108">
        <v>1.6388999999999998E-5</v>
      </c>
      <c r="M108">
        <v>1.5730000000000001E-2</v>
      </c>
      <c r="N108" t="s">
        <v>238</v>
      </c>
    </row>
    <row r="109" spans="1:14">
      <c r="A109">
        <v>471.11</v>
      </c>
      <c r="B109">
        <v>5</v>
      </c>
      <c r="C109">
        <v>18.25</v>
      </c>
      <c r="D109">
        <v>5.4794000000000002E-2</v>
      </c>
      <c r="E109">
        <v>66.322999999999993</v>
      </c>
      <c r="F109">
        <v>70.085999999999999</v>
      </c>
      <c r="G109">
        <v>257.63</v>
      </c>
      <c r="H109">
        <v>84.534999999999997</v>
      </c>
      <c r="I109">
        <v>94.491</v>
      </c>
      <c r="J109">
        <v>171.43</v>
      </c>
      <c r="K109">
        <v>1.1122000000000001</v>
      </c>
      <c r="L109">
        <v>1.6399999999999999E-5</v>
      </c>
      <c r="M109">
        <v>1.5743E-2</v>
      </c>
      <c r="N109" t="s">
        <v>238</v>
      </c>
    </row>
    <row r="110" spans="1:14">
      <c r="A110">
        <v>471.11</v>
      </c>
      <c r="B110">
        <v>5.5</v>
      </c>
      <c r="C110">
        <v>20.16</v>
      </c>
      <c r="D110">
        <v>4.9603000000000001E-2</v>
      </c>
      <c r="E110">
        <v>66.286000000000001</v>
      </c>
      <c r="F110">
        <v>70.033000000000001</v>
      </c>
      <c r="G110">
        <v>256.76</v>
      </c>
      <c r="H110">
        <v>84.584999999999994</v>
      </c>
      <c r="I110">
        <v>94.728999999999999</v>
      </c>
      <c r="J110">
        <v>170.84</v>
      </c>
      <c r="K110">
        <v>1.1176999999999999</v>
      </c>
      <c r="L110">
        <v>1.6410999999999999E-5</v>
      </c>
      <c r="M110">
        <v>1.5757E-2</v>
      </c>
      <c r="N110" t="s">
        <v>238</v>
      </c>
    </row>
    <row r="111" spans="1:14">
      <c r="A111">
        <v>471.11</v>
      </c>
      <c r="B111">
        <v>6</v>
      </c>
      <c r="C111">
        <v>22.087</v>
      </c>
      <c r="D111">
        <v>4.5275000000000003E-2</v>
      </c>
      <c r="E111">
        <v>66.248999999999995</v>
      </c>
      <c r="F111">
        <v>69.98</v>
      </c>
      <c r="G111">
        <v>255.96</v>
      </c>
      <c r="H111">
        <v>84.635999999999996</v>
      </c>
      <c r="I111">
        <v>94.974000000000004</v>
      </c>
      <c r="J111">
        <v>170.26</v>
      </c>
      <c r="K111">
        <v>1.1233</v>
      </c>
      <c r="L111">
        <v>1.6422999999999998E-5</v>
      </c>
      <c r="M111">
        <v>1.5772000000000001E-2</v>
      </c>
      <c r="N111" t="s">
        <v>238</v>
      </c>
    </row>
    <row r="112" spans="1:14">
      <c r="A112">
        <v>471.11</v>
      </c>
      <c r="B112">
        <v>6.5</v>
      </c>
      <c r="C112">
        <v>24.032</v>
      </c>
      <c r="D112">
        <v>4.1612000000000003E-2</v>
      </c>
      <c r="E112">
        <v>66.210999999999999</v>
      </c>
      <c r="F112">
        <v>69.927000000000007</v>
      </c>
      <c r="G112">
        <v>255.21</v>
      </c>
      <c r="H112">
        <v>84.688999999999993</v>
      </c>
      <c r="I112">
        <v>95.225999999999999</v>
      </c>
      <c r="J112">
        <v>169.66</v>
      </c>
      <c r="K112">
        <v>1.129</v>
      </c>
      <c r="L112">
        <v>1.6435000000000001E-5</v>
      </c>
      <c r="M112">
        <v>1.5786000000000001E-2</v>
      </c>
      <c r="N112" t="s">
        <v>238</v>
      </c>
    </row>
    <row r="113" spans="1:14">
      <c r="A113">
        <v>471.11</v>
      </c>
      <c r="B113">
        <v>7</v>
      </c>
      <c r="C113">
        <v>25.994</v>
      </c>
      <c r="D113">
        <v>3.8470999999999998E-2</v>
      </c>
      <c r="E113">
        <v>66.174000000000007</v>
      </c>
      <c r="F113">
        <v>69.873000000000005</v>
      </c>
      <c r="G113">
        <v>254.51</v>
      </c>
      <c r="H113">
        <v>84.744</v>
      </c>
      <c r="I113">
        <v>95.484999999999999</v>
      </c>
      <c r="J113">
        <v>169.07</v>
      </c>
      <c r="K113">
        <v>1.1348</v>
      </c>
      <c r="L113">
        <v>1.6447999999999999E-5</v>
      </c>
      <c r="M113">
        <v>1.5800999999999999E-2</v>
      </c>
      <c r="N113" t="s">
        <v>238</v>
      </c>
    </row>
    <row r="114" spans="1:14">
      <c r="A114">
        <v>471.11</v>
      </c>
      <c r="B114">
        <v>7.5</v>
      </c>
      <c r="C114">
        <v>27.974</v>
      </c>
      <c r="D114">
        <v>3.5748000000000002E-2</v>
      </c>
      <c r="E114">
        <v>66.135000000000005</v>
      </c>
      <c r="F114">
        <v>69.817999999999998</v>
      </c>
      <c r="G114">
        <v>253.86</v>
      </c>
      <c r="H114">
        <v>84.8</v>
      </c>
      <c r="I114">
        <v>95.751000000000005</v>
      </c>
      <c r="J114">
        <v>168.46</v>
      </c>
      <c r="K114">
        <v>1.1406000000000001</v>
      </c>
      <c r="L114">
        <v>1.6461999999999999E-5</v>
      </c>
      <c r="M114">
        <v>1.5817000000000001E-2</v>
      </c>
      <c r="N114" t="s">
        <v>238</v>
      </c>
    </row>
    <row r="115" spans="1:14">
      <c r="A115">
        <v>471.11</v>
      </c>
      <c r="B115">
        <v>8</v>
      </c>
      <c r="C115">
        <v>29.972000000000001</v>
      </c>
      <c r="D115">
        <v>3.3363999999999998E-2</v>
      </c>
      <c r="E115">
        <v>66.096999999999994</v>
      </c>
      <c r="F115">
        <v>69.763999999999996</v>
      </c>
      <c r="G115">
        <v>253.24</v>
      </c>
      <c r="H115">
        <v>84.856999999999999</v>
      </c>
      <c r="I115">
        <v>96.025000000000006</v>
      </c>
      <c r="J115">
        <v>167.86</v>
      </c>
      <c r="K115">
        <v>1.1465000000000001</v>
      </c>
      <c r="L115">
        <v>1.6477000000000002E-5</v>
      </c>
      <c r="M115">
        <v>1.5831999999999999E-2</v>
      </c>
      <c r="N115" t="s">
        <v>238</v>
      </c>
    </row>
    <row r="116" spans="1:14">
      <c r="A116">
        <v>471.11</v>
      </c>
      <c r="B116">
        <v>8.5</v>
      </c>
      <c r="C116">
        <v>31.99</v>
      </c>
      <c r="D116">
        <v>3.1260000000000003E-2</v>
      </c>
      <c r="E116">
        <v>66.058000000000007</v>
      </c>
      <c r="F116">
        <v>69.707999999999998</v>
      </c>
      <c r="G116">
        <v>252.65</v>
      </c>
      <c r="H116">
        <v>84.917000000000002</v>
      </c>
      <c r="I116">
        <v>96.305999999999997</v>
      </c>
      <c r="J116">
        <v>167.24</v>
      </c>
      <c r="K116">
        <v>1.1525000000000001</v>
      </c>
      <c r="L116">
        <v>1.6492000000000001E-5</v>
      </c>
      <c r="M116">
        <v>1.5848999999999999E-2</v>
      </c>
      <c r="N116" t="s">
        <v>238</v>
      </c>
    </row>
    <row r="117" spans="1:14">
      <c r="A117">
        <v>471.11</v>
      </c>
      <c r="B117">
        <v>9</v>
      </c>
      <c r="C117">
        <v>34.027000000000001</v>
      </c>
      <c r="D117">
        <v>2.9388000000000001E-2</v>
      </c>
      <c r="E117">
        <v>66.019000000000005</v>
      </c>
      <c r="F117">
        <v>69.653000000000006</v>
      </c>
      <c r="G117">
        <v>252.09</v>
      </c>
      <c r="H117">
        <v>84.977999999999994</v>
      </c>
      <c r="I117">
        <v>96.596000000000004</v>
      </c>
      <c r="J117">
        <v>166.63</v>
      </c>
      <c r="K117">
        <v>1.1586000000000001</v>
      </c>
      <c r="L117">
        <v>1.6507999999999998E-5</v>
      </c>
      <c r="M117">
        <v>1.5865000000000001E-2</v>
      </c>
      <c r="N117" t="s">
        <v>238</v>
      </c>
    </row>
    <row r="118" spans="1:14">
      <c r="A118">
        <v>471.11</v>
      </c>
      <c r="B118">
        <v>9.5</v>
      </c>
      <c r="C118">
        <v>36.084000000000003</v>
      </c>
      <c r="D118">
        <v>2.7713000000000002E-2</v>
      </c>
      <c r="E118">
        <v>65.98</v>
      </c>
      <c r="F118">
        <v>69.596000000000004</v>
      </c>
      <c r="G118">
        <v>251.56</v>
      </c>
      <c r="H118">
        <v>85.040999999999997</v>
      </c>
      <c r="I118">
        <v>96.894999999999996</v>
      </c>
      <c r="J118">
        <v>166</v>
      </c>
      <c r="K118">
        <v>1.1648000000000001</v>
      </c>
      <c r="L118">
        <v>1.6524999999999998E-5</v>
      </c>
      <c r="M118">
        <v>1.5882E-2</v>
      </c>
      <c r="N118" t="s">
        <v>238</v>
      </c>
    </row>
    <row r="119" spans="1:14">
      <c r="A119">
        <v>471.11</v>
      </c>
      <c r="B119">
        <v>10</v>
      </c>
      <c r="C119">
        <v>38.161999999999999</v>
      </c>
      <c r="D119">
        <v>2.6204000000000002E-2</v>
      </c>
      <c r="E119">
        <v>65.94</v>
      </c>
      <c r="F119">
        <v>69.540000000000006</v>
      </c>
      <c r="G119">
        <v>251.04</v>
      </c>
      <c r="H119">
        <v>85.105999999999995</v>
      </c>
      <c r="I119">
        <v>97.201999999999998</v>
      </c>
      <c r="J119">
        <v>165.38</v>
      </c>
      <c r="K119">
        <v>1.1711</v>
      </c>
      <c r="L119">
        <v>1.6543000000000001E-5</v>
      </c>
      <c r="M119">
        <v>1.5900000000000001E-2</v>
      </c>
      <c r="N119" t="s">
        <v>238</v>
      </c>
    </row>
    <row r="120" spans="1:14">
      <c r="A120">
        <v>518.22</v>
      </c>
      <c r="B120">
        <v>1</v>
      </c>
      <c r="C120">
        <v>3.2059000000000002</v>
      </c>
      <c r="D120">
        <v>0.31192999999999999</v>
      </c>
      <c r="E120">
        <v>70.635999999999996</v>
      </c>
      <c r="F120">
        <v>74.921000000000006</v>
      </c>
      <c r="G120">
        <v>280.58</v>
      </c>
      <c r="H120">
        <v>86.492000000000004</v>
      </c>
      <c r="I120">
        <v>95.04</v>
      </c>
      <c r="J120">
        <v>184.62</v>
      </c>
      <c r="K120">
        <v>0.88112999999999997</v>
      </c>
      <c r="L120">
        <v>1.7893999999999998E-5</v>
      </c>
      <c r="M120">
        <v>1.7548000000000001E-2</v>
      </c>
      <c r="N120" t="s">
        <v>238</v>
      </c>
    </row>
    <row r="121" spans="1:14">
      <c r="A121">
        <v>518.22</v>
      </c>
      <c r="B121">
        <v>1.5</v>
      </c>
      <c r="C121">
        <v>4.8223000000000003</v>
      </c>
      <c r="D121">
        <v>0.20737</v>
      </c>
      <c r="E121">
        <v>70.605999999999995</v>
      </c>
      <c r="F121">
        <v>74.879000000000005</v>
      </c>
      <c r="G121">
        <v>277.14999999999998</v>
      </c>
      <c r="H121">
        <v>86.519000000000005</v>
      </c>
      <c r="I121">
        <v>95.186000000000007</v>
      </c>
      <c r="J121">
        <v>184.22</v>
      </c>
      <c r="K121">
        <v>0.88343000000000005</v>
      </c>
      <c r="L121">
        <v>1.7906000000000001E-5</v>
      </c>
      <c r="M121">
        <v>1.7558000000000001E-2</v>
      </c>
      <c r="N121" t="s">
        <v>238</v>
      </c>
    </row>
    <row r="122" spans="1:14">
      <c r="A122">
        <v>518.22</v>
      </c>
      <c r="B122">
        <v>2</v>
      </c>
      <c r="C122">
        <v>6.4478999999999997</v>
      </c>
      <c r="D122">
        <v>0.15509000000000001</v>
      </c>
      <c r="E122">
        <v>70.575999999999993</v>
      </c>
      <c r="F122">
        <v>74.837000000000003</v>
      </c>
      <c r="G122">
        <v>274.7</v>
      </c>
      <c r="H122">
        <v>86.546999999999997</v>
      </c>
      <c r="I122">
        <v>95.334000000000003</v>
      </c>
      <c r="J122">
        <v>183.81</v>
      </c>
      <c r="K122">
        <v>0.88575999999999999</v>
      </c>
      <c r="L122">
        <v>1.7918999999999999E-5</v>
      </c>
      <c r="M122">
        <v>1.7568E-2</v>
      </c>
      <c r="N122" t="s">
        <v>238</v>
      </c>
    </row>
    <row r="123" spans="1:14">
      <c r="A123">
        <v>518.22</v>
      </c>
      <c r="B123">
        <v>2.5</v>
      </c>
      <c r="C123">
        <v>8.0827000000000009</v>
      </c>
      <c r="D123">
        <v>0.12372</v>
      </c>
      <c r="E123">
        <v>70.546000000000006</v>
      </c>
      <c r="F123">
        <v>74.793999999999997</v>
      </c>
      <c r="G123">
        <v>272.77999999999997</v>
      </c>
      <c r="H123">
        <v>86.573999999999998</v>
      </c>
      <c r="I123">
        <v>95.484999999999999</v>
      </c>
      <c r="J123">
        <v>183.4</v>
      </c>
      <c r="K123">
        <v>0.8881</v>
      </c>
      <c r="L123">
        <v>1.7932E-5</v>
      </c>
      <c r="M123">
        <v>1.7579000000000001E-2</v>
      </c>
      <c r="N123" t="s">
        <v>238</v>
      </c>
    </row>
    <row r="124" spans="1:14">
      <c r="A124">
        <v>518.22</v>
      </c>
      <c r="B124">
        <v>3</v>
      </c>
      <c r="C124">
        <v>9.7271000000000001</v>
      </c>
      <c r="D124">
        <v>0.10281</v>
      </c>
      <c r="E124">
        <v>70.515000000000001</v>
      </c>
      <c r="F124">
        <v>74.751999999999995</v>
      </c>
      <c r="G124">
        <v>271.20999999999998</v>
      </c>
      <c r="H124">
        <v>86.602000000000004</v>
      </c>
      <c r="I124">
        <v>95.638000000000005</v>
      </c>
      <c r="J124">
        <v>182.98</v>
      </c>
      <c r="K124">
        <v>0.89046000000000003</v>
      </c>
      <c r="L124">
        <v>1.7944999999999998E-5</v>
      </c>
      <c r="M124">
        <v>1.7590000000000001E-2</v>
      </c>
      <c r="N124" t="s">
        <v>238</v>
      </c>
    </row>
    <row r="125" spans="1:14">
      <c r="A125">
        <v>518.22</v>
      </c>
      <c r="B125">
        <v>3.5</v>
      </c>
      <c r="C125">
        <v>11.381</v>
      </c>
      <c r="D125">
        <v>8.7866E-2</v>
      </c>
      <c r="E125">
        <v>70.484999999999999</v>
      </c>
      <c r="F125">
        <v>74.709000000000003</v>
      </c>
      <c r="G125">
        <v>269.87</v>
      </c>
      <c r="H125">
        <v>86.631</v>
      </c>
      <c r="I125">
        <v>95.793999999999997</v>
      </c>
      <c r="J125">
        <v>182.57</v>
      </c>
      <c r="K125">
        <v>0.89283999999999997</v>
      </c>
      <c r="L125">
        <v>1.7960000000000001E-5</v>
      </c>
      <c r="M125">
        <v>1.7600999999999999E-2</v>
      </c>
      <c r="N125" t="s">
        <v>238</v>
      </c>
    </row>
    <row r="126" spans="1:14">
      <c r="A126">
        <v>518.22</v>
      </c>
      <c r="B126">
        <v>4</v>
      </c>
      <c r="C126">
        <v>13.045</v>
      </c>
      <c r="D126">
        <v>7.6660000000000006E-2</v>
      </c>
      <c r="E126">
        <v>70.453999999999994</v>
      </c>
      <c r="F126">
        <v>74.665999999999997</v>
      </c>
      <c r="G126">
        <v>268.7</v>
      </c>
      <c r="H126">
        <v>86.66</v>
      </c>
      <c r="I126">
        <v>95.951999999999998</v>
      </c>
      <c r="J126">
        <v>182.15</v>
      </c>
      <c r="K126">
        <v>0.89524000000000004</v>
      </c>
      <c r="L126">
        <v>1.7974000000000001E-5</v>
      </c>
      <c r="M126">
        <v>1.7613E-2</v>
      </c>
      <c r="N126" t="s">
        <v>238</v>
      </c>
    </row>
    <row r="127" spans="1:14">
      <c r="A127">
        <v>518.22</v>
      </c>
      <c r="B127">
        <v>4.5</v>
      </c>
      <c r="C127">
        <v>14.718</v>
      </c>
      <c r="D127">
        <v>6.7944000000000004E-2</v>
      </c>
      <c r="E127">
        <v>70.423000000000002</v>
      </c>
      <c r="F127">
        <v>74.623000000000005</v>
      </c>
      <c r="G127">
        <v>267.66000000000003</v>
      </c>
      <c r="H127">
        <v>86.688999999999993</v>
      </c>
      <c r="I127">
        <v>96.111999999999995</v>
      </c>
      <c r="J127">
        <v>181.73</v>
      </c>
      <c r="K127">
        <v>0.89766000000000001</v>
      </c>
      <c r="L127">
        <v>1.7989E-5</v>
      </c>
      <c r="M127">
        <v>1.7624000000000001E-2</v>
      </c>
      <c r="N127" t="s">
        <v>238</v>
      </c>
    </row>
    <row r="128" spans="1:14">
      <c r="A128">
        <v>518.22</v>
      </c>
      <c r="B128">
        <v>5</v>
      </c>
      <c r="C128">
        <v>16.402000000000001</v>
      </c>
      <c r="D128">
        <v>6.0970000000000003E-2</v>
      </c>
      <c r="E128">
        <v>70.393000000000001</v>
      </c>
      <c r="F128">
        <v>74.58</v>
      </c>
      <c r="G128">
        <v>266.72000000000003</v>
      </c>
      <c r="H128">
        <v>86.718000000000004</v>
      </c>
      <c r="I128">
        <v>96.275999999999996</v>
      </c>
      <c r="J128">
        <v>181.31</v>
      </c>
      <c r="K128">
        <v>0.90010000000000001</v>
      </c>
      <c r="L128">
        <v>1.8005000000000001E-5</v>
      </c>
      <c r="M128">
        <v>1.7635999999999999E-2</v>
      </c>
      <c r="N128" t="s">
        <v>238</v>
      </c>
    </row>
    <row r="129" spans="1:14">
      <c r="A129">
        <v>518.22</v>
      </c>
      <c r="B129">
        <v>5.5</v>
      </c>
      <c r="C129">
        <v>18.094999999999999</v>
      </c>
      <c r="D129">
        <v>5.5263E-2</v>
      </c>
      <c r="E129">
        <v>70.361000000000004</v>
      </c>
      <c r="F129">
        <v>74.537000000000006</v>
      </c>
      <c r="G129">
        <v>265.87</v>
      </c>
      <c r="H129">
        <v>86.748000000000005</v>
      </c>
      <c r="I129">
        <v>96.441999999999993</v>
      </c>
      <c r="J129">
        <v>180.89</v>
      </c>
      <c r="K129">
        <v>0.90256000000000003</v>
      </c>
      <c r="L129">
        <v>1.8020999999999999E-5</v>
      </c>
      <c r="M129">
        <v>1.7648E-2</v>
      </c>
      <c r="N129" t="s">
        <v>238</v>
      </c>
    </row>
    <row r="130" spans="1:14">
      <c r="A130">
        <v>518.22</v>
      </c>
      <c r="B130">
        <v>6</v>
      </c>
      <c r="C130">
        <v>19.798999999999999</v>
      </c>
      <c r="D130">
        <v>5.0507000000000003E-2</v>
      </c>
      <c r="E130">
        <v>70.33</v>
      </c>
      <c r="F130">
        <v>74.492999999999995</v>
      </c>
      <c r="G130">
        <v>265.08999999999997</v>
      </c>
      <c r="H130">
        <v>86.778000000000006</v>
      </c>
      <c r="I130">
        <v>96.61</v>
      </c>
      <c r="J130">
        <v>180.46</v>
      </c>
      <c r="K130">
        <v>0.90503999999999996</v>
      </c>
      <c r="L130">
        <v>1.8037E-5</v>
      </c>
      <c r="M130">
        <v>1.7661E-2</v>
      </c>
      <c r="N130" t="s">
        <v>238</v>
      </c>
    </row>
    <row r="131" spans="1:14">
      <c r="A131">
        <v>518.22</v>
      </c>
      <c r="B131">
        <v>6.5</v>
      </c>
      <c r="C131">
        <v>21.513999999999999</v>
      </c>
      <c r="D131">
        <v>4.6482000000000002E-2</v>
      </c>
      <c r="E131">
        <v>70.299000000000007</v>
      </c>
      <c r="F131">
        <v>74.448999999999998</v>
      </c>
      <c r="G131">
        <v>264.36</v>
      </c>
      <c r="H131">
        <v>86.808999999999997</v>
      </c>
      <c r="I131">
        <v>96.781999999999996</v>
      </c>
      <c r="J131">
        <v>180.04</v>
      </c>
      <c r="K131">
        <v>0.90754000000000001</v>
      </c>
      <c r="L131">
        <v>1.8054E-5</v>
      </c>
      <c r="M131">
        <v>1.7673000000000001E-2</v>
      </c>
      <c r="N131" t="s">
        <v>238</v>
      </c>
    </row>
    <row r="132" spans="1:14">
      <c r="A132">
        <v>518.22</v>
      </c>
      <c r="B132">
        <v>7</v>
      </c>
      <c r="C132">
        <v>23.239000000000001</v>
      </c>
      <c r="D132">
        <v>4.3031E-2</v>
      </c>
      <c r="E132">
        <v>70.268000000000001</v>
      </c>
      <c r="F132">
        <v>74.405000000000001</v>
      </c>
      <c r="G132">
        <v>263.68</v>
      </c>
      <c r="H132">
        <v>86.84</v>
      </c>
      <c r="I132">
        <v>96.956000000000003</v>
      </c>
      <c r="J132">
        <v>179.61</v>
      </c>
      <c r="K132">
        <v>0.91005999999999998</v>
      </c>
      <c r="L132">
        <v>1.8071E-5</v>
      </c>
      <c r="M132">
        <v>1.7686E-2</v>
      </c>
      <c r="N132" t="s">
        <v>238</v>
      </c>
    </row>
    <row r="133" spans="1:14">
      <c r="A133">
        <v>518.22</v>
      </c>
      <c r="B133">
        <v>7.5</v>
      </c>
      <c r="C133">
        <v>24.975000000000001</v>
      </c>
      <c r="D133">
        <v>4.0039999999999999E-2</v>
      </c>
      <c r="E133">
        <v>70.236000000000004</v>
      </c>
      <c r="F133">
        <v>74.361000000000004</v>
      </c>
      <c r="G133">
        <v>263.05</v>
      </c>
      <c r="H133">
        <v>86.872</v>
      </c>
      <c r="I133">
        <v>97.132999999999996</v>
      </c>
      <c r="J133">
        <v>179.17</v>
      </c>
      <c r="K133">
        <v>0.91259999999999997</v>
      </c>
      <c r="L133">
        <v>1.8090000000000001E-5</v>
      </c>
      <c r="M133">
        <v>1.7698999999999999E-2</v>
      </c>
      <c r="N133" t="s">
        <v>238</v>
      </c>
    </row>
    <row r="134" spans="1:14">
      <c r="A134">
        <v>518.22</v>
      </c>
      <c r="B134">
        <v>8</v>
      </c>
      <c r="C134">
        <v>26.722000000000001</v>
      </c>
      <c r="D134">
        <v>3.7421999999999997E-2</v>
      </c>
      <c r="E134">
        <v>70.203999999999994</v>
      </c>
      <c r="F134">
        <v>74.316999999999993</v>
      </c>
      <c r="G134">
        <v>262.45</v>
      </c>
      <c r="H134">
        <v>86.903999999999996</v>
      </c>
      <c r="I134">
        <v>97.313999999999993</v>
      </c>
      <c r="J134">
        <v>178.74</v>
      </c>
      <c r="K134">
        <v>0.91515999999999997</v>
      </c>
      <c r="L134">
        <v>1.8108E-5</v>
      </c>
      <c r="M134">
        <v>1.7713E-2</v>
      </c>
      <c r="N134" t="s">
        <v>238</v>
      </c>
    </row>
    <row r="135" spans="1:14">
      <c r="A135">
        <v>518.22</v>
      </c>
      <c r="B135">
        <v>8.5</v>
      </c>
      <c r="C135">
        <v>28.48</v>
      </c>
      <c r="D135">
        <v>3.5111999999999997E-2</v>
      </c>
      <c r="E135">
        <v>70.171999999999997</v>
      </c>
      <c r="F135">
        <v>74.272000000000006</v>
      </c>
      <c r="G135">
        <v>261.88</v>
      </c>
      <c r="H135">
        <v>86.936000000000007</v>
      </c>
      <c r="I135">
        <v>97.497</v>
      </c>
      <c r="J135">
        <v>178.3</v>
      </c>
      <c r="K135">
        <v>0.91774999999999995</v>
      </c>
      <c r="L135">
        <v>1.8127000000000001E-5</v>
      </c>
      <c r="M135">
        <v>1.7727E-2</v>
      </c>
      <c r="N135" t="s">
        <v>238</v>
      </c>
    </row>
    <row r="136" spans="1:14">
      <c r="A136">
        <v>518.22</v>
      </c>
      <c r="B136">
        <v>9</v>
      </c>
      <c r="C136">
        <v>30.25</v>
      </c>
      <c r="D136">
        <v>3.3057999999999997E-2</v>
      </c>
      <c r="E136">
        <v>70.14</v>
      </c>
      <c r="F136">
        <v>74.227000000000004</v>
      </c>
      <c r="G136">
        <v>261.33999999999997</v>
      </c>
      <c r="H136">
        <v>86.968999999999994</v>
      </c>
      <c r="I136">
        <v>97.683999999999997</v>
      </c>
      <c r="J136">
        <v>177.86</v>
      </c>
      <c r="K136">
        <v>0.92035</v>
      </c>
      <c r="L136">
        <v>1.8147000000000001E-5</v>
      </c>
      <c r="M136">
        <v>1.7741E-2</v>
      </c>
      <c r="N136" t="s">
        <v>238</v>
      </c>
    </row>
    <row r="137" spans="1:14">
      <c r="A137">
        <v>518.22</v>
      </c>
      <c r="B137">
        <v>9.5</v>
      </c>
      <c r="C137">
        <v>32.030999999999999</v>
      </c>
      <c r="D137">
        <v>3.1220000000000001E-2</v>
      </c>
      <c r="E137">
        <v>70.108000000000004</v>
      </c>
      <c r="F137">
        <v>74.182000000000002</v>
      </c>
      <c r="G137">
        <v>260.83</v>
      </c>
      <c r="H137">
        <v>87.001999999999995</v>
      </c>
      <c r="I137">
        <v>97.873000000000005</v>
      </c>
      <c r="J137">
        <v>177.42</v>
      </c>
      <c r="K137">
        <v>0.92298000000000002</v>
      </c>
      <c r="L137">
        <v>1.8167000000000001E-5</v>
      </c>
      <c r="M137">
        <v>1.7755E-2</v>
      </c>
      <c r="N137" t="s">
        <v>238</v>
      </c>
    </row>
    <row r="138" spans="1:14">
      <c r="A138">
        <v>518.22</v>
      </c>
      <c r="B138">
        <v>10</v>
      </c>
      <c r="C138">
        <v>33.823</v>
      </c>
      <c r="D138">
        <v>2.9565000000000001E-2</v>
      </c>
      <c r="E138">
        <v>70.075999999999993</v>
      </c>
      <c r="F138">
        <v>74.137</v>
      </c>
      <c r="G138">
        <v>260.33999999999997</v>
      </c>
      <c r="H138">
        <v>87.036000000000001</v>
      </c>
      <c r="I138">
        <v>98.066000000000003</v>
      </c>
      <c r="J138">
        <v>176.98</v>
      </c>
      <c r="K138">
        <v>0.92562999999999995</v>
      </c>
      <c r="L138">
        <v>1.8187999999999999E-5</v>
      </c>
      <c r="M138">
        <v>1.7769E-2</v>
      </c>
      <c r="N138" t="s">
        <v>238</v>
      </c>
    </row>
    <row r="139" spans="1:14">
      <c r="A139">
        <v>565.33000000000004</v>
      </c>
      <c r="B139">
        <v>1</v>
      </c>
      <c r="C139">
        <v>2.9342999999999999</v>
      </c>
      <c r="D139">
        <v>0.34079999999999999</v>
      </c>
      <c r="E139">
        <v>74.762</v>
      </c>
      <c r="F139">
        <v>79.444000000000003</v>
      </c>
      <c r="G139">
        <v>288.93</v>
      </c>
      <c r="H139">
        <v>88.418999999999997</v>
      </c>
      <c r="I139">
        <v>96.92</v>
      </c>
      <c r="J139">
        <v>192.89</v>
      </c>
      <c r="K139">
        <v>0.73770999999999998</v>
      </c>
      <c r="L139">
        <v>1.9403E-5</v>
      </c>
      <c r="M139">
        <v>1.9400000000000001E-2</v>
      </c>
      <c r="N139" t="s">
        <v>238</v>
      </c>
    </row>
    <row r="140" spans="1:14">
      <c r="A140">
        <v>565.33000000000004</v>
      </c>
      <c r="B140">
        <v>1.5</v>
      </c>
      <c r="C140">
        <v>4.4104000000000001</v>
      </c>
      <c r="D140">
        <v>0.22674</v>
      </c>
      <c r="E140">
        <v>74.736000000000004</v>
      </c>
      <c r="F140">
        <v>79.408000000000001</v>
      </c>
      <c r="G140">
        <v>285.51</v>
      </c>
      <c r="H140">
        <v>88.441000000000003</v>
      </c>
      <c r="I140">
        <v>97.037999999999997</v>
      </c>
      <c r="J140">
        <v>192.59</v>
      </c>
      <c r="K140">
        <v>0.73882000000000003</v>
      </c>
      <c r="L140">
        <v>1.9419000000000002E-5</v>
      </c>
      <c r="M140">
        <v>1.9408999999999999E-2</v>
      </c>
      <c r="N140" t="s">
        <v>238</v>
      </c>
    </row>
    <row r="141" spans="1:14">
      <c r="A141">
        <v>565.33000000000004</v>
      </c>
      <c r="B141">
        <v>2</v>
      </c>
      <c r="C141">
        <v>5.8925000000000001</v>
      </c>
      <c r="D141">
        <v>0.16971</v>
      </c>
      <c r="E141">
        <v>74.709999999999994</v>
      </c>
      <c r="F141">
        <v>79.372</v>
      </c>
      <c r="G141">
        <v>283.07</v>
      </c>
      <c r="H141">
        <v>88.463999999999999</v>
      </c>
      <c r="I141">
        <v>97.156000000000006</v>
      </c>
      <c r="J141">
        <v>192.28</v>
      </c>
      <c r="K141">
        <v>0.73992999999999998</v>
      </c>
      <c r="L141">
        <v>1.9436000000000002E-5</v>
      </c>
      <c r="M141">
        <v>1.9418000000000001E-2</v>
      </c>
      <c r="N141" t="s">
        <v>238</v>
      </c>
    </row>
    <row r="142" spans="1:14">
      <c r="A142">
        <v>565.33000000000004</v>
      </c>
      <c r="B142">
        <v>2.5</v>
      </c>
      <c r="C142">
        <v>7.3807999999999998</v>
      </c>
      <c r="D142">
        <v>0.13549</v>
      </c>
      <c r="E142">
        <v>74.683000000000007</v>
      </c>
      <c r="F142">
        <v>79.335999999999999</v>
      </c>
      <c r="G142">
        <v>281.17</v>
      </c>
      <c r="H142">
        <v>88.486000000000004</v>
      </c>
      <c r="I142">
        <v>97.275999999999996</v>
      </c>
      <c r="J142">
        <v>191.98</v>
      </c>
      <c r="K142">
        <v>0.74104999999999999</v>
      </c>
      <c r="L142">
        <v>1.9453000000000002E-5</v>
      </c>
      <c r="M142">
        <v>1.9428000000000001E-2</v>
      </c>
      <c r="N142" t="s">
        <v>238</v>
      </c>
    </row>
    <row r="143" spans="1:14">
      <c r="A143">
        <v>565.33000000000004</v>
      </c>
      <c r="B143">
        <v>3</v>
      </c>
      <c r="C143">
        <v>8.8752999999999993</v>
      </c>
      <c r="D143">
        <v>0.11267000000000001</v>
      </c>
      <c r="E143">
        <v>74.656999999999996</v>
      </c>
      <c r="F143">
        <v>79.3</v>
      </c>
      <c r="G143">
        <v>279.61</v>
      </c>
      <c r="H143">
        <v>88.509</v>
      </c>
      <c r="I143">
        <v>97.397000000000006</v>
      </c>
      <c r="J143">
        <v>191.68</v>
      </c>
      <c r="K143">
        <v>0.74217</v>
      </c>
      <c r="L143">
        <v>1.9471E-5</v>
      </c>
      <c r="M143">
        <v>1.9438E-2</v>
      </c>
      <c r="N143" t="s">
        <v>238</v>
      </c>
    </row>
    <row r="144" spans="1:14">
      <c r="A144">
        <v>565.33000000000004</v>
      </c>
      <c r="B144">
        <v>3.5</v>
      </c>
      <c r="C144">
        <v>10.375999999999999</v>
      </c>
      <c r="D144">
        <v>9.6376000000000003E-2</v>
      </c>
      <c r="E144">
        <v>74.63</v>
      </c>
      <c r="F144">
        <v>79.263999999999996</v>
      </c>
      <c r="G144">
        <v>278.27999999999997</v>
      </c>
      <c r="H144">
        <v>88.531000000000006</v>
      </c>
      <c r="I144">
        <v>97.519000000000005</v>
      </c>
      <c r="J144">
        <v>191.37</v>
      </c>
      <c r="K144">
        <v>0.74329999999999996</v>
      </c>
      <c r="L144">
        <v>1.9488999999999999E-5</v>
      </c>
      <c r="M144">
        <v>1.9448E-2</v>
      </c>
      <c r="N144" t="s">
        <v>238</v>
      </c>
    </row>
    <row r="145" spans="1:14">
      <c r="A145">
        <v>565.33000000000004</v>
      </c>
      <c r="B145">
        <v>4</v>
      </c>
      <c r="C145">
        <v>11.882999999999999</v>
      </c>
      <c r="D145">
        <v>8.4153000000000006E-2</v>
      </c>
      <c r="E145">
        <v>74.603999999999999</v>
      </c>
      <c r="F145">
        <v>79.227999999999994</v>
      </c>
      <c r="G145">
        <v>277.12</v>
      </c>
      <c r="H145">
        <v>88.554000000000002</v>
      </c>
      <c r="I145">
        <v>97.641999999999996</v>
      </c>
      <c r="J145">
        <v>191.06</v>
      </c>
      <c r="K145">
        <v>0.74443000000000004</v>
      </c>
      <c r="L145">
        <v>1.9507000000000001E-5</v>
      </c>
      <c r="M145">
        <v>1.9458E-2</v>
      </c>
      <c r="N145" t="s">
        <v>238</v>
      </c>
    </row>
    <row r="146" spans="1:14">
      <c r="A146">
        <v>565.33000000000004</v>
      </c>
      <c r="B146">
        <v>4.5</v>
      </c>
      <c r="C146">
        <v>13.397</v>
      </c>
      <c r="D146">
        <v>7.4646000000000004E-2</v>
      </c>
      <c r="E146">
        <v>74.576999999999998</v>
      </c>
      <c r="F146">
        <v>79.191000000000003</v>
      </c>
      <c r="G146">
        <v>276.10000000000002</v>
      </c>
      <c r="H146">
        <v>88.576999999999998</v>
      </c>
      <c r="I146">
        <v>97.766000000000005</v>
      </c>
      <c r="J146">
        <v>190.76</v>
      </c>
      <c r="K146">
        <v>0.74556999999999995</v>
      </c>
      <c r="L146">
        <v>1.9525999999999999E-5</v>
      </c>
      <c r="M146">
        <v>1.9469E-2</v>
      </c>
      <c r="N146" t="s">
        <v>238</v>
      </c>
    </row>
    <row r="147" spans="1:14">
      <c r="A147">
        <v>565.33000000000004</v>
      </c>
      <c r="B147">
        <v>5</v>
      </c>
      <c r="C147">
        <v>14.916</v>
      </c>
      <c r="D147">
        <v>6.7040000000000002E-2</v>
      </c>
      <c r="E147">
        <v>74.55</v>
      </c>
      <c r="F147">
        <v>79.155000000000001</v>
      </c>
      <c r="G147">
        <v>275.17</v>
      </c>
      <c r="H147">
        <v>88.599000000000004</v>
      </c>
      <c r="I147">
        <v>97.891999999999996</v>
      </c>
      <c r="J147">
        <v>190.45</v>
      </c>
      <c r="K147">
        <v>0.74670999999999998</v>
      </c>
      <c r="L147">
        <v>1.9545E-5</v>
      </c>
      <c r="M147">
        <v>1.9479E-2</v>
      </c>
      <c r="N147" t="s">
        <v>238</v>
      </c>
    </row>
    <row r="148" spans="1:14">
      <c r="A148">
        <v>565.33000000000004</v>
      </c>
      <c r="B148">
        <v>5.5</v>
      </c>
      <c r="C148">
        <v>16.443000000000001</v>
      </c>
      <c r="D148">
        <v>6.0817000000000003E-2</v>
      </c>
      <c r="E148">
        <v>74.522999999999996</v>
      </c>
      <c r="F148">
        <v>79.117999999999995</v>
      </c>
      <c r="G148">
        <v>274.33</v>
      </c>
      <c r="H148">
        <v>88.622</v>
      </c>
      <c r="I148">
        <v>98.019000000000005</v>
      </c>
      <c r="J148">
        <v>190.14</v>
      </c>
      <c r="K148">
        <v>0.74785999999999997</v>
      </c>
      <c r="L148">
        <v>1.9564000000000001E-5</v>
      </c>
      <c r="M148">
        <v>1.949E-2</v>
      </c>
      <c r="N148" t="s">
        <v>238</v>
      </c>
    </row>
    <row r="149" spans="1:14">
      <c r="A149">
        <v>565.33000000000004</v>
      </c>
      <c r="B149">
        <v>6</v>
      </c>
      <c r="C149">
        <v>17.975999999999999</v>
      </c>
      <c r="D149">
        <v>5.5629999999999999E-2</v>
      </c>
      <c r="E149">
        <v>74.495999999999995</v>
      </c>
      <c r="F149">
        <v>79.081000000000003</v>
      </c>
      <c r="G149">
        <v>273.56</v>
      </c>
      <c r="H149">
        <v>88.644999999999996</v>
      </c>
      <c r="I149">
        <v>98.147999999999996</v>
      </c>
      <c r="J149">
        <v>189.82</v>
      </c>
      <c r="K149">
        <v>0.74900999999999995</v>
      </c>
      <c r="L149">
        <v>1.9584000000000001E-5</v>
      </c>
      <c r="M149">
        <v>1.9501000000000001E-2</v>
      </c>
      <c r="N149" t="s">
        <v>238</v>
      </c>
    </row>
    <row r="150" spans="1:14">
      <c r="A150">
        <v>565.33000000000004</v>
      </c>
      <c r="B150">
        <v>6.5</v>
      </c>
      <c r="C150">
        <v>19.515999999999998</v>
      </c>
      <c r="D150">
        <v>5.1241000000000002E-2</v>
      </c>
      <c r="E150">
        <v>74.468999999999994</v>
      </c>
      <c r="F150">
        <v>79.045000000000002</v>
      </c>
      <c r="G150">
        <v>272.85000000000002</v>
      </c>
      <c r="H150">
        <v>88.668000000000006</v>
      </c>
      <c r="I150">
        <v>98.278000000000006</v>
      </c>
      <c r="J150">
        <v>189.51</v>
      </c>
      <c r="K150">
        <v>0.75017</v>
      </c>
      <c r="L150">
        <v>1.9604000000000001E-5</v>
      </c>
      <c r="M150">
        <v>1.9512000000000002E-2</v>
      </c>
      <c r="N150" t="s">
        <v>238</v>
      </c>
    </row>
    <row r="151" spans="1:14">
      <c r="A151">
        <v>565.33000000000004</v>
      </c>
      <c r="B151">
        <v>7</v>
      </c>
      <c r="C151">
        <v>21.062000000000001</v>
      </c>
      <c r="D151">
        <v>4.7479E-2</v>
      </c>
      <c r="E151">
        <v>74.441999999999993</v>
      </c>
      <c r="F151">
        <v>79.007999999999996</v>
      </c>
      <c r="G151">
        <v>272.18</v>
      </c>
      <c r="H151">
        <v>88.691999999999993</v>
      </c>
      <c r="I151">
        <v>98.409000000000006</v>
      </c>
      <c r="J151">
        <v>189.2</v>
      </c>
      <c r="K151">
        <v>0.75133000000000005</v>
      </c>
      <c r="L151">
        <v>1.9624999999999999E-5</v>
      </c>
      <c r="M151">
        <v>1.9522999999999999E-2</v>
      </c>
      <c r="N151" t="s">
        <v>238</v>
      </c>
    </row>
    <row r="152" spans="1:14">
      <c r="A152">
        <v>565.33000000000004</v>
      </c>
      <c r="B152">
        <v>7.5</v>
      </c>
      <c r="C152">
        <v>22.614999999999998</v>
      </c>
      <c r="D152">
        <v>4.4218E-2</v>
      </c>
      <c r="E152">
        <v>74.415000000000006</v>
      </c>
      <c r="F152">
        <v>78.971000000000004</v>
      </c>
      <c r="G152">
        <v>271.56</v>
      </c>
      <c r="H152">
        <v>88.715000000000003</v>
      </c>
      <c r="I152">
        <v>98.540999999999997</v>
      </c>
      <c r="J152">
        <v>188.88</v>
      </c>
      <c r="K152">
        <v>0.75248999999999999</v>
      </c>
      <c r="L152">
        <v>1.9644999999999999E-5</v>
      </c>
      <c r="M152">
        <v>1.9535E-2</v>
      </c>
      <c r="N152" t="s">
        <v>238</v>
      </c>
    </row>
    <row r="153" spans="1:14">
      <c r="A153">
        <v>565.33000000000004</v>
      </c>
      <c r="B153">
        <v>8</v>
      </c>
      <c r="C153">
        <v>24.175999999999998</v>
      </c>
      <c r="D153">
        <v>4.1363999999999998E-2</v>
      </c>
      <c r="E153">
        <v>74.388000000000005</v>
      </c>
      <c r="F153">
        <v>78.933999999999997</v>
      </c>
      <c r="G153">
        <v>270.98</v>
      </c>
      <c r="H153">
        <v>88.738</v>
      </c>
      <c r="I153">
        <v>98.674999999999997</v>
      </c>
      <c r="J153">
        <v>188.57</v>
      </c>
      <c r="K153">
        <v>0.75366</v>
      </c>
      <c r="L153">
        <v>1.9667E-5</v>
      </c>
      <c r="M153">
        <v>1.9546999999999998E-2</v>
      </c>
      <c r="N153" t="s">
        <v>238</v>
      </c>
    </row>
    <row r="154" spans="1:14">
      <c r="A154">
        <v>565.33000000000004</v>
      </c>
      <c r="B154">
        <v>8.5</v>
      </c>
      <c r="C154">
        <v>25.742999999999999</v>
      </c>
      <c r="D154">
        <v>3.8845999999999999E-2</v>
      </c>
      <c r="E154">
        <v>74.361000000000004</v>
      </c>
      <c r="F154">
        <v>78.896000000000001</v>
      </c>
      <c r="G154">
        <v>270.42</v>
      </c>
      <c r="H154">
        <v>88.762</v>
      </c>
      <c r="I154">
        <v>98.81</v>
      </c>
      <c r="J154">
        <v>188.25</v>
      </c>
      <c r="K154">
        <v>0.75483999999999996</v>
      </c>
      <c r="L154">
        <v>1.9689000000000001E-5</v>
      </c>
      <c r="M154">
        <v>1.9559E-2</v>
      </c>
      <c r="N154" t="s">
        <v>238</v>
      </c>
    </row>
    <row r="155" spans="1:14">
      <c r="A155">
        <v>565.33000000000004</v>
      </c>
      <c r="B155">
        <v>9</v>
      </c>
      <c r="C155">
        <v>27.317</v>
      </c>
      <c r="D155">
        <v>3.6607000000000001E-2</v>
      </c>
      <c r="E155">
        <v>74.332999999999998</v>
      </c>
      <c r="F155">
        <v>78.858999999999995</v>
      </c>
      <c r="G155">
        <v>269.89999999999998</v>
      </c>
      <c r="H155">
        <v>88.784999999999997</v>
      </c>
      <c r="I155">
        <v>98.947000000000003</v>
      </c>
      <c r="J155">
        <v>187.93</v>
      </c>
      <c r="K155">
        <v>0.75602000000000003</v>
      </c>
      <c r="L155">
        <v>1.9711000000000002E-5</v>
      </c>
      <c r="M155">
        <v>1.9571000000000002E-2</v>
      </c>
      <c r="N155" t="s">
        <v>238</v>
      </c>
    </row>
    <row r="156" spans="1:14">
      <c r="A156">
        <v>565.33000000000004</v>
      </c>
      <c r="B156">
        <v>9.5</v>
      </c>
      <c r="C156">
        <v>28.898</v>
      </c>
      <c r="D156">
        <v>3.4604000000000003E-2</v>
      </c>
      <c r="E156">
        <v>74.305999999999997</v>
      </c>
      <c r="F156">
        <v>78.820999999999998</v>
      </c>
      <c r="G156">
        <v>269.39999999999998</v>
      </c>
      <c r="H156">
        <v>88.808999999999997</v>
      </c>
      <c r="I156">
        <v>99.084999999999994</v>
      </c>
      <c r="J156">
        <v>187.61</v>
      </c>
      <c r="K156">
        <v>0.75719999999999998</v>
      </c>
      <c r="L156">
        <v>1.9732999999999999E-5</v>
      </c>
      <c r="M156">
        <v>1.9583E-2</v>
      </c>
      <c r="N156" t="s">
        <v>238</v>
      </c>
    </row>
    <row r="157" spans="1:14">
      <c r="A157">
        <v>565.33000000000004</v>
      </c>
      <c r="B157">
        <v>10</v>
      </c>
      <c r="C157">
        <v>30.486999999999998</v>
      </c>
      <c r="D157">
        <v>3.2800999999999997E-2</v>
      </c>
      <c r="E157">
        <v>74.278000000000006</v>
      </c>
      <c r="F157">
        <v>78.784000000000006</v>
      </c>
      <c r="G157">
        <v>268.92</v>
      </c>
      <c r="H157">
        <v>88.832999999999998</v>
      </c>
      <c r="I157">
        <v>99.224999999999994</v>
      </c>
      <c r="J157">
        <v>187.29</v>
      </c>
      <c r="K157">
        <v>0.75839000000000001</v>
      </c>
      <c r="L157">
        <v>1.9755999999999999E-5</v>
      </c>
      <c r="M157">
        <v>1.9595999999999999E-2</v>
      </c>
      <c r="N157" t="s">
        <v>238</v>
      </c>
    </row>
    <row r="158" spans="1:14">
      <c r="A158">
        <v>612.44000000000005</v>
      </c>
      <c r="B158">
        <v>1</v>
      </c>
      <c r="C158">
        <v>2.7056</v>
      </c>
      <c r="D158">
        <v>0.36959999999999998</v>
      </c>
      <c r="E158">
        <v>78.971000000000004</v>
      </c>
      <c r="F158">
        <v>84.048000000000002</v>
      </c>
      <c r="G158">
        <v>296.75</v>
      </c>
      <c r="H158">
        <v>90.036000000000001</v>
      </c>
      <c r="I158">
        <v>98.503</v>
      </c>
      <c r="J158">
        <v>200.79</v>
      </c>
      <c r="K158">
        <v>0.62429999999999997</v>
      </c>
      <c r="L158">
        <v>2.0862000000000001E-5</v>
      </c>
      <c r="M158">
        <v>2.1196E-2</v>
      </c>
      <c r="N158" t="s">
        <v>238</v>
      </c>
    </row>
    <row r="159" spans="1:14">
      <c r="A159">
        <v>612.44000000000005</v>
      </c>
      <c r="B159">
        <v>1.5</v>
      </c>
      <c r="C159">
        <v>4.0644</v>
      </c>
      <c r="D159">
        <v>0.24604000000000001</v>
      </c>
      <c r="E159">
        <v>78.947999999999993</v>
      </c>
      <c r="F159">
        <v>84.016999999999996</v>
      </c>
      <c r="G159">
        <v>293.33999999999997</v>
      </c>
      <c r="H159">
        <v>90.055999999999997</v>
      </c>
      <c r="I159">
        <v>98.6</v>
      </c>
      <c r="J159">
        <v>200.57</v>
      </c>
      <c r="K159">
        <v>0.62483</v>
      </c>
      <c r="L159">
        <v>2.0882000000000001E-5</v>
      </c>
      <c r="M159">
        <v>2.1204000000000001E-2</v>
      </c>
      <c r="N159" t="s">
        <v>238</v>
      </c>
    </row>
    <row r="160" spans="1:14">
      <c r="A160">
        <v>612.44000000000005</v>
      </c>
      <c r="B160">
        <v>2</v>
      </c>
      <c r="C160">
        <v>5.4272999999999998</v>
      </c>
      <c r="D160">
        <v>0.18425</v>
      </c>
      <c r="E160">
        <v>78.924999999999997</v>
      </c>
      <c r="F160">
        <v>83.986999999999995</v>
      </c>
      <c r="G160">
        <v>290.91000000000003</v>
      </c>
      <c r="H160">
        <v>90.075999999999993</v>
      </c>
      <c r="I160">
        <v>98.697999999999993</v>
      </c>
      <c r="J160">
        <v>200.35</v>
      </c>
      <c r="K160">
        <v>0.62534999999999996</v>
      </c>
      <c r="L160">
        <v>2.0902000000000001E-5</v>
      </c>
      <c r="M160">
        <v>2.1212999999999999E-2</v>
      </c>
      <c r="N160" t="s">
        <v>238</v>
      </c>
    </row>
    <row r="161" spans="1:14">
      <c r="A161">
        <v>612.44000000000005</v>
      </c>
      <c r="B161">
        <v>2.5</v>
      </c>
      <c r="C161">
        <v>6.7942999999999998</v>
      </c>
      <c r="D161">
        <v>0.14718000000000001</v>
      </c>
      <c r="E161">
        <v>78.900999999999996</v>
      </c>
      <c r="F161">
        <v>83.956000000000003</v>
      </c>
      <c r="G161">
        <v>289.02</v>
      </c>
      <c r="H161">
        <v>90.094999999999999</v>
      </c>
      <c r="I161">
        <v>98.796000000000006</v>
      </c>
      <c r="J161">
        <v>200.12</v>
      </c>
      <c r="K161">
        <v>0.62587999999999999</v>
      </c>
      <c r="L161">
        <v>2.0922000000000001E-5</v>
      </c>
      <c r="M161">
        <v>2.1222000000000001E-2</v>
      </c>
      <c r="N161" t="s">
        <v>238</v>
      </c>
    </row>
    <row r="162" spans="1:14">
      <c r="A162">
        <v>612.44000000000005</v>
      </c>
      <c r="B162">
        <v>3</v>
      </c>
      <c r="C162">
        <v>8.1654</v>
      </c>
      <c r="D162">
        <v>0.12247</v>
      </c>
      <c r="E162">
        <v>78.878</v>
      </c>
      <c r="F162">
        <v>83.924999999999997</v>
      </c>
      <c r="G162">
        <v>287.47000000000003</v>
      </c>
      <c r="H162">
        <v>90.114999999999995</v>
      </c>
      <c r="I162">
        <v>98.894999999999996</v>
      </c>
      <c r="J162">
        <v>199.9</v>
      </c>
      <c r="K162">
        <v>0.62641000000000002</v>
      </c>
      <c r="L162">
        <v>2.0942999999999999E-5</v>
      </c>
      <c r="M162">
        <v>2.1231E-2</v>
      </c>
      <c r="N162" t="s">
        <v>238</v>
      </c>
    </row>
    <row r="163" spans="1:14">
      <c r="A163">
        <v>612.44000000000005</v>
      </c>
      <c r="B163">
        <v>3.5</v>
      </c>
      <c r="C163">
        <v>9.5405999999999995</v>
      </c>
      <c r="D163">
        <v>0.10482</v>
      </c>
      <c r="E163">
        <v>78.853999999999999</v>
      </c>
      <c r="F163">
        <v>83.894000000000005</v>
      </c>
      <c r="G163">
        <v>286.14999999999998</v>
      </c>
      <c r="H163">
        <v>90.135000000000005</v>
      </c>
      <c r="I163">
        <v>98.994</v>
      </c>
      <c r="J163">
        <v>199.68</v>
      </c>
      <c r="K163">
        <v>0.62694000000000005</v>
      </c>
      <c r="L163">
        <v>2.0964000000000001E-5</v>
      </c>
      <c r="M163">
        <v>2.1239999999999998E-2</v>
      </c>
      <c r="N163" t="s">
        <v>238</v>
      </c>
    </row>
    <row r="164" spans="1:14">
      <c r="A164">
        <v>612.44000000000005</v>
      </c>
      <c r="B164">
        <v>4</v>
      </c>
      <c r="C164">
        <v>10.92</v>
      </c>
      <c r="D164">
        <v>9.1575000000000004E-2</v>
      </c>
      <c r="E164">
        <v>78.831000000000003</v>
      </c>
      <c r="F164">
        <v>83.863</v>
      </c>
      <c r="G164">
        <v>285</v>
      </c>
      <c r="H164">
        <v>90.153999999999996</v>
      </c>
      <c r="I164">
        <v>99.093999999999994</v>
      </c>
      <c r="J164">
        <v>199.45</v>
      </c>
      <c r="K164">
        <v>0.62746999999999997</v>
      </c>
      <c r="L164">
        <v>2.0985E-5</v>
      </c>
      <c r="M164">
        <v>2.1249000000000001E-2</v>
      </c>
      <c r="N164" t="s">
        <v>238</v>
      </c>
    </row>
    <row r="165" spans="1:14">
      <c r="A165">
        <v>612.44000000000005</v>
      </c>
      <c r="B165">
        <v>4.5</v>
      </c>
      <c r="C165">
        <v>12.304</v>
      </c>
      <c r="D165">
        <v>8.1277000000000002E-2</v>
      </c>
      <c r="E165">
        <v>78.807000000000002</v>
      </c>
      <c r="F165">
        <v>83.831999999999994</v>
      </c>
      <c r="G165">
        <v>283.98</v>
      </c>
      <c r="H165">
        <v>90.174000000000007</v>
      </c>
      <c r="I165">
        <v>99.194999999999993</v>
      </c>
      <c r="J165">
        <v>199.23</v>
      </c>
      <c r="K165">
        <v>0.628</v>
      </c>
      <c r="L165">
        <v>2.1005999999999998E-5</v>
      </c>
      <c r="M165">
        <v>2.1259E-2</v>
      </c>
      <c r="N165" t="s">
        <v>238</v>
      </c>
    </row>
    <row r="166" spans="1:14">
      <c r="A166">
        <v>612.44000000000005</v>
      </c>
      <c r="B166">
        <v>5</v>
      </c>
      <c r="C166">
        <v>13.692</v>
      </c>
      <c r="D166">
        <v>7.3038000000000006E-2</v>
      </c>
      <c r="E166">
        <v>78.784000000000006</v>
      </c>
      <c r="F166">
        <v>83.8</v>
      </c>
      <c r="G166">
        <v>283.06</v>
      </c>
      <c r="H166">
        <v>90.194000000000003</v>
      </c>
      <c r="I166">
        <v>99.296999999999997</v>
      </c>
      <c r="J166">
        <v>199</v>
      </c>
      <c r="K166">
        <v>0.62853000000000003</v>
      </c>
      <c r="L166">
        <v>2.1027999999999999E-5</v>
      </c>
      <c r="M166">
        <v>2.1267999999999999E-2</v>
      </c>
      <c r="N166" t="s">
        <v>238</v>
      </c>
    </row>
    <row r="167" spans="1:14">
      <c r="A167">
        <v>612.44000000000005</v>
      </c>
      <c r="B167">
        <v>5.5</v>
      </c>
      <c r="C167">
        <v>15.084</v>
      </c>
      <c r="D167">
        <v>6.6295999999999994E-2</v>
      </c>
      <c r="E167">
        <v>78.760000000000005</v>
      </c>
      <c r="F167">
        <v>83.769000000000005</v>
      </c>
      <c r="G167">
        <v>282.23</v>
      </c>
      <c r="H167">
        <v>90.213999999999999</v>
      </c>
      <c r="I167">
        <v>99.399000000000001</v>
      </c>
      <c r="J167">
        <v>198.77</v>
      </c>
      <c r="K167">
        <v>0.62907000000000002</v>
      </c>
      <c r="L167">
        <v>2.105E-5</v>
      </c>
      <c r="M167">
        <v>2.1277999999999998E-2</v>
      </c>
      <c r="N167" t="s">
        <v>238</v>
      </c>
    </row>
    <row r="168" spans="1:14">
      <c r="A168">
        <v>612.44000000000005</v>
      </c>
      <c r="B168">
        <v>6</v>
      </c>
      <c r="C168">
        <v>16.48</v>
      </c>
      <c r="D168">
        <v>6.0678999999999997E-2</v>
      </c>
      <c r="E168">
        <v>78.736999999999995</v>
      </c>
      <c r="F168">
        <v>83.738</v>
      </c>
      <c r="G168">
        <v>281.47000000000003</v>
      </c>
      <c r="H168">
        <v>90.233000000000004</v>
      </c>
      <c r="I168">
        <v>99.501999999999995</v>
      </c>
      <c r="J168">
        <v>198.54</v>
      </c>
      <c r="K168">
        <v>0.62960000000000005</v>
      </c>
      <c r="L168">
        <v>2.1072000000000001E-5</v>
      </c>
      <c r="M168">
        <v>2.1288000000000001E-2</v>
      </c>
      <c r="N168" t="s">
        <v>238</v>
      </c>
    </row>
    <row r="169" spans="1:14">
      <c r="A169">
        <v>612.44000000000005</v>
      </c>
      <c r="B169">
        <v>6.5</v>
      </c>
      <c r="C169">
        <v>17.881</v>
      </c>
      <c r="D169">
        <v>5.5925000000000002E-2</v>
      </c>
      <c r="E169">
        <v>78.712999999999994</v>
      </c>
      <c r="F169">
        <v>83.706999999999994</v>
      </c>
      <c r="G169">
        <v>280.77</v>
      </c>
      <c r="H169">
        <v>90.253</v>
      </c>
      <c r="I169">
        <v>99.605999999999995</v>
      </c>
      <c r="J169">
        <v>198.32</v>
      </c>
      <c r="K169">
        <v>0.63012999999999997</v>
      </c>
      <c r="L169">
        <v>2.1094000000000002E-5</v>
      </c>
      <c r="M169">
        <v>2.1298000000000001E-2</v>
      </c>
      <c r="N169" t="s">
        <v>238</v>
      </c>
    </row>
    <row r="170" spans="1:14">
      <c r="A170">
        <v>612.44000000000005</v>
      </c>
      <c r="B170">
        <v>7</v>
      </c>
      <c r="C170">
        <v>19.286000000000001</v>
      </c>
      <c r="D170">
        <v>5.185E-2</v>
      </c>
      <c r="E170">
        <v>78.688999999999993</v>
      </c>
      <c r="F170">
        <v>83.674999999999997</v>
      </c>
      <c r="G170">
        <v>280.11</v>
      </c>
      <c r="H170">
        <v>90.272999999999996</v>
      </c>
      <c r="I170">
        <v>99.71</v>
      </c>
      <c r="J170">
        <v>198.09</v>
      </c>
      <c r="K170">
        <v>0.63066</v>
      </c>
      <c r="L170">
        <v>2.1117000000000001E-5</v>
      </c>
      <c r="M170">
        <v>2.1308000000000001E-2</v>
      </c>
      <c r="N170" t="s">
        <v>238</v>
      </c>
    </row>
    <row r="171" spans="1:14">
      <c r="A171">
        <v>612.44000000000005</v>
      </c>
      <c r="B171">
        <v>7.5</v>
      </c>
      <c r="C171">
        <v>20.696000000000002</v>
      </c>
      <c r="D171">
        <v>4.8318E-2</v>
      </c>
      <c r="E171">
        <v>78.665999999999997</v>
      </c>
      <c r="F171">
        <v>83.644000000000005</v>
      </c>
      <c r="G171">
        <v>279.5</v>
      </c>
      <c r="H171">
        <v>90.293000000000006</v>
      </c>
      <c r="I171">
        <v>99.814999999999998</v>
      </c>
      <c r="J171">
        <v>197.86</v>
      </c>
      <c r="K171">
        <v>0.63119000000000003</v>
      </c>
      <c r="L171">
        <v>2.1140000000000001E-5</v>
      </c>
      <c r="M171">
        <v>2.1319000000000001E-2</v>
      </c>
      <c r="N171" t="s">
        <v>238</v>
      </c>
    </row>
    <row r="172" spans="1:14">
      <c r="A172">
        <v>612.44000000000005</v>
      </c>
      <c r="B172">
        <v>8</v>
      </c>
      <c r="C172">
        <v>22.11</v>
      </c>
      <c r="D172">
        <v>4.5227999999999997E-2</v>
      </c>
      <c r="E172">
        <v>78.641999999999996</v>
      </c>
      <c r="F172">
        <v>83.611999999999995</v>
      </c>
      <c r="G172">
        <v>278.92</v>
      </c>
      <c r="H172">
        <v>90.313000000000002</v>
      </c>
      <c r="I172">
        <v>99.921000000000006</v>
      </c>
      <c r="J172">
        <v>197.63</v>
      </c>
      <c r="K172">
        <v>0.63173000000000001</v>
      </c>
      <c r="L172">
        <v>2.1163999999999999E-5</v>
      </c>
      <c r="M172">
        <v>2.1329000000000001E-2</v>
      </c>
      <c r="N172" t="s">
        <v>238</v>
      </c>
    </row>
    <row r="173" spans="1:14">
      <c r="A173">
        <v>612.44000000000005</v>
      </c>
      <c r="B173">
        <v>8.5</v>
      </c>
      <c r="C173">
        <v>23.529</v>
      </c>
      <c r="D173">
        <v>4.2500999999999997E-2</v>
      </c>
      <c r="E173">
        <v>78.617999999999995</v>
      </c>
      <c r="F173">
        <v>83.581000000000003</v>
      </c>
      <c r="G173">
        <v>278.38</v>
      </c>
      <c r="H173">
        <v>90.331999999999994</v>
      </c>
      <c r="I173">
        <v>100.03</v>
      </c>
      <c r="J173">
        <v>197.39</v>
      </c>
      <c r="K173">
        <v>0.63226000000000004</v>
      </c>
      <c r="L173">
        <v>2.1186999999999999E-5</v>
      </c>
      <c r="M173">
        <v>2.1340000000000001E-2</v>
      </c>
      <c r="N173" t="s">
        <v>238</v>
      </c>
    </row>
    <row r="174" spans="1:14">
      <c r="A174">
        <v>612.44000000000005</v>
      </c>
      <c r="B174">
        <v>9</v>
      </c>
      <c r="C174">
        <v>24.952000000000002</v>
      </c>
      <c r="D174">
        <v>4.0077000000000002E-2</v>
      </c>
      <c r="E174">
        <v>78.593999999999994</v>
      </c>
      <c r="F174">
        <v>83.549000000000007</v>
      </c>
      <c r="G174">
        <v>277.87</v>
      </c>
      <c r="H174">
        <v>90.352000000000004</v>
      </c>
      <c r="I174">
        <v>100.13</v>
      </c>
      <c r="J174">
        <v>197.16</v>
      </c>
      <c r="K174">
        <v>0.63278999999999996</v>
      </c>
      <c r="L174">
        <v>2.1211000000000001E-5</v>
      </c>
      <c r="M174">
        <v>2.1350999999999998E-2</v>
      </c>
      <c r="N174" t="s">
        <v>238</v>
      </c>
    </row>
    <row r="175" spans="1:14">
      <c r="A175">
        <v>612.44000000000005</v>
      </c>
      <c r="B175">
        <v>9.5</v>
      </c>
      <c r="C175">
        <v>26.38</v>
      </c>
      <c r="D175">
        <v>3.7907999999999997E-2</v>
      </c>
      <c r="E175">
        <v>78.569999999999993</v>
      </c>
      <c r="F175">
        <v>83.516999999999996</v>
      </c>
      <c r="G175">
        <v>277.38</v>
      </c>
      <c r="H175">
        <v>90.372</v>
      </c>
      <c r="I175">
        <v>100.24</v>
      </c>
      <c r="J175">
        <v>196.93</v>
      </c>
      <c r="K175">
        <v>0.63331999999999999</v>
      </c>
      <c r="L175">
        <v>2.1236000000000001E-5</v>
      </c>
      <c r="M175">
        <v>2.1361999999999999E-2</v>
      </c>
      <c r="N175" t="s">
        <v>238</v>
      </c>
    </row>
    <row r="176" spans="1:14">
      <c r="A176">
        <v>612.44000000000005</v>
      </c>
      <c r="B176">
        <v>10</v>
      </c>
      <c r="C176">
        <v>27.812000000000001</v>
      </c>
      <c r="D176">
        <v>3.5955000000000001E-2</v>
      </c>
      <c r="E176">
        <v>78.546000000000006</v>
      </c>
      <c r="F176">
        <v>83.484999999999999</v>
      </c>
      <c r="G176">
        <v>276.91000000000003</v>
      </c>
      <c r="H176">
        <v>90.391999999999996</v>
      </c>
      <c r="I176">
        <v>100.35</v>
      </c>
      <c r="J176">
        <v>196.7</v>
      </c>
      <c r="K176">
        <v>0.63385000000000002</v>
      </c>
      <c r="L176">
        <v>2.126E-5</v>
      </c>
      <c r="M176">
        <v>2.1373E-2</v>
      </c>
      <c r="N176" t="s">
        <v>238</v>
      </c>
    </row>
  </sheetData>
  <pageMargins left="0.7" right="0.7" top="0.75" bottom="0.75" header="0.3" footer="0.3"/>
  <tableParts count="1">
    <tablePart r:id="rId1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57423-2687-4F35-9F24-1398E34BC90C}">
  <dimension ref="A1:N119"/>
  <sheetViews>
    <sheetView workbookViewId="0"/>
  </sheetViews>
  <sheetFormatPr defaultRowHeight="15"/>
  <sheetData>
    <row r="1" spans="1:14">
      <c r="A1" t="s">
        <v>223</v>
      </c>
      <c r="B1" t="s">
        <v>224</v>
      </c>
      <c r="C1" t="s">
        <v>225</v>
      </c>
      <c r="D1" t="s">
        <v>226</v>
      </c>
      <c r="E1" t="s">
        <v>227</v>
      </c>
      <c r="F1" t="s">
        <v>228</v>
      </c>
      <c r="G1" t="s">
        <v>229</v>
      </c>
      <c r="H1" t="s">
        <v>230</v>
      </c>
      <c r="I1" t="s">
        <v>231</v>
      </c>
      <c r="J1" t="s">
        <v>232</v>
      </c>
      <c r="K1" t="s">
        <v>233</v>
      </c>
      <c r="L1" t="s">
        <v>234</v>
      </c>
      <c r="M1" t="s">
        <v>235</v>
      </c>
      <c r="N1" t="s">
        <v>236</v>
      </c>
    </row>
    <row r="2" spans="1:14">
      <c r="A2">
        <v>329.05</v>
      </c>
      <c r="B2">
        <v>1</v>
      </c>
      <c r="C2">
        <v>722.9</v>
      </c>
      <c r="D2">
        <v>1.3833000000000001E-3</v>
      </c>
      <c r="E2">
        <v>-71.995000000000005</v>
      </c>
      <c r="F2">
        <v>-71.971999999999994</v>
      </c>
      <c r="G2">
        <v>-176.73</v>
      </c>
      <c r="H2">
        <v>329.07</v>
      </c>
      <c r="I2">
        <v>394.98</v>
      </c>
      <c r="J2">
        <v>1161.8</v>
      </c>
      <c r="K2">
        <v>-3.9579000000000003E-2</v>
      </c>
      <c r="L2">
        <v>8.4469000000000005E-4</v>
      </c>
      <c r="M2">
        <v>0.12812000000000001</v>
      </c>
      <c r="N2" t="s">
        <v>237</v>
      </c>
    </row>
    <row r="3" spans="1:14">
      <c r="A3">
        <v>329.05</v>
      </c>
      <c r="B3">
        <v>1.5</v>
      </c>
      <c r="C3">
        <v>722.94</v>
      </c>
      <c r="D3">
        <v>1.3832E-3</v>
      </c>
      <c r="E3">
        <v>-71.998999999999995</v>
      </c>
      <c r="F3">
        <v>-71.963999999999999</v>
      </c>
      <c r="G3">
        <v>-176.74</v>
      </c>
      <c r="H3">
        <v>329.07</v>
      </c>
      <c r="I3">
        <v>394.98</v>
      </c>
      <c r="J3">
        <v>1162.0999999999999</v>
      </c>
      <c r="K3">
        <v>-3.9586000000000003E-2</v>
      </c>
      <c r="L3">
        <v>8.4522999999999998E-4</v>
      </c>
      <c r="M3">
        <v>0.12814</v>
      </c>
      <c r="N3" t="s">
        <v>237</v>
      </c>
    </row>
    <row r="4" spans="1:14">
      <c r="A4">
        <v>329.05</v>
      </c>
      <c r="B4">
        <v>2</v>
      </c>
      <c r="C4">
        <v>722.98</v>
      </c>
      <c r="D4">
        <v>1.3832E-3</v>
      </c>
      <c r="E4">
        <v>-72.003</v>
      </c>
      <c r="F4">
        <v>-71.956000000000003</v>
      </c>
      <c r="G4">
        <v>-176.75</v>
      </c>
      <c r="H4">
        <v>329.07</v>
      </c>
      <c r="I4">
        <v>394.97</v>
      </c>
      <c r="J4">
        <v>1162.5</v>
      </c>
      <c r="K4">
        <v>-3.9593000000000003E-2</v>
      </c>
      <c r="L4">
        <v>8.4577000000000003E-4</v>
      </c>
      <c r="M4">
        <v>0.12816</v>
      </c>
      <c r="N4" t="s">
        <v>237</v>
      </c>
    </row>
    <row r="5" spans="1:14">
      <c r="A5">
        <v>329.05</v>
      </c>
      <c r="B5">
        <v>2.5</v>
      </c>
      <c r="C5">
        <v>723.03</v>
      </c>
      <c r="D5">
        <v>1.3831E-3</v>
      </c>
      <c r="E5">
        <v>-72.007000000000005</v>
      </c>
      <c r="F5">
        <v>-71.947999999999993</v>
      </c>
      <c r="G5">
        <v>-176.76</v>
      </c>
      <c r="H5">
        <v>329.08</v>
      </c>
      <c r="I5">
        <v>394.96</v>
      </c>
      <c r="J5">
        <v>1162.8</v>
      </c>
      <c r="K5">
        <v>-3.9600000000000003E-2</v>
      </c>
      <c r="L5">
        <v>8.4630999999999997E-4</v>
      </c>
      <c r="M5">
        <v>0.12817999999999999</v>
      </c>
      <c r="N5" t="s">
        <v>237</v>
      </c>
    </row>
    <row r="6" spans="1:14">
      <c r="A6">
        <v>329.05</v>
      </c>
      <c r="B6">
        <v>3</v>
      </c>
      <c r="C6">
        <v>723.07</v>
      </c>
      <c r="D6">
        <v>1.3829999999999999E-3</v>
      </c>
      <c r="E6">
        <v>-72.010999999999996</v>
      </c>
      <c r="F6">
        <v>-71.94</v>
      </c>
      <c r="G6">
        <v>-176.77</v>
      </c>
      <c r="H6">
        <v>329.08</v>
      </c>
      <c r="I6">
        <v>394.95</v>
      </c>
      <c r="J6">
        <v>1163.2</v>
      </c>
      <c r="K6">
        <v>-3.9607000000000003E-2</v>
      </c>
      <c r="L6">
        <v>8.4685000000000001E-4</v>
      </c>
      <c r="M6">
        <v>0.12820000000000001</v>
      </c>
      <c r="N6" t="s">
        <v>237</v>
      </c>
    </row>
    <row r="7" spans="1:14">
      <c r="A7">
        <v>329.05</v>
      </c>
      <c r="B7">
        <v>3.5</v>
      </c>
      <c r="C7">
        <v>723.12</v>
      </c>
      <c r="D7">
        <v>1.3829000000000001E-3</v>
      </c>
      <c r="E7">
        <v>-72.015000000000001</v>
      </c>
      <c r="F7">
        <v>-71.933000000000007</v>
      </c>
      <c r="G7">
        <v>-176.79</v>
      </c>
      <c r="H7">
        <v>329.09</v>
      </c>
      <c r="I7">
        <v>394.94</v>
      </c>
      <c r="J7">
        <v>1163.5</v>
      </c>
      <c r="K7">
        <v>-3.9614000000000003E-2</v>
      </c>
      <c r="L7">
        <v>8.4738999999999995E-4</v>
      </c>
      <c r="M7">
        <v>0.12822</v>
      </c>
      <c r="N7" t="s">
        <v>237</v>
      </c>
    </row>
    <row r="8" spans="1:14">
      <c r="A8">
        <v>329.05</v>
      </c>
      <c r="B8">
        <v>4</v>
      </c>
      <c r="C8">
        <v>723.16</v>
      </c>
      <c r="D8">
        <v>1.3828E-3</v>
      </c>
      <c r="E8">
        <v>-72.019000000000005</v>
      </c>
      <c r="F8">
        <v>-71.924999999999997</v>
      </c>
      <c r="G8">
        <v>-176.8</v>
      </c>
      <c r="H8">
        <v>329.09</v>
      </c>
      <c r="I8">
        <v>394.93</v>
      </c>
      <c r="J8">
        <v>1163.9000000000001</v>
      </c>
      <c r="K8">
        <v>-3.9621000000000003E-2</v>
      </c>
      <c r="L8">
        <v>8.4792999999999999E-4</v>
      </c>
      <c r="M8">
        <v>0.12823999999999999</v>
      </c>
      <c r="N8" t="s">
        <v>237</v>
      </c>
    </row>
    <row r="9" spans="1:14">
      <c r="A9">
        <v>329.05</v>
      </c>
      <c r="B9">
        <v>4.5</v>
      </c>
      <c r="C9">
        <v>723.21</v>
      </c>
      <c r="D9">
        <v>1.3826999999999999E-3</v>
      </c>
      <c r="E9">
        <v>-72.022999999999996</v>
      </c>
      <c r="F9">
        <v>-71.917000000000002</v>
      </c>
      <c r="G9">
        <v>-176.81</v>
      </c>
      <c r="H9">
        <v>329.09</v>
      </c>
      <c r="I9">
        <v>394.92</v>
      </c>
      <c r="J9">
        <v>1164.2</v>
      </c>
      <c r="K9">
        <v>-3.9627000000000002E-2</v>
      </c>
      <c r="L9">
        <v>8.4847000000000004E-4</v>
      </c>
      <c r="M9">
        <v>0.12826000000000001</v>
      </c>
      <c r="N9" t="s">
        <v>237</v>
      </c>
    </row>
    <row r="10" spans="1:14">
      <c r="A10">
        <v>329.05</v>
      </c>
      <c r="B10">
        <v>5</v>
      </c>
      <c r="C10">
        <v>723.25</v>
      </c>
      <c r="D10">
        <v>1.3826000000000001E-3</v>
      </c>
      <c r="E10">
        <v>-72.027000000000001</v>
      </c>
      <c r="F10">
        <v>-71.909000000000006</v>
      </c>
      <c r="G10">
        <v>-176.82</v>
      </c>
      <c r="H10">
        <v>329.1</v>
      </c>
      <c r="I10">
        <v>394.91</v>
      </c>
      <c r="J10">
        <v>1164.5999999999999</v>
      </c>
      <c r="K10">
        <v>-3.9634000000000003E-2</v>
      </c>
      <c r="L10">
        <v>8.4900000000000004E-4</v>
      </c>
      <c r="M10">
        <v>0.12828000000000001</v>
      </c>
      <c r="N10" t="s">
        <v>237</v>
      </c>
    </row>
    <row r="11" spans="1:14">
      <c r="A11">
        <v>329.05</v>
      </c>
      <c r="B11">
        <v>5.5</v>
      </c>
      <c r="C11">
        <v>723.29</v>
      </c>
      <c r="D11">
        <v>1.3826000000000001E-3</v>
      </c>
      <c r="E11">
        <v>-72.031000000000006</v>
      </c>
      <c r="F11">
        <v>-71.900999999999996</v>
      </c>
      <c r="G11">
        <v>-176.83</v>
      </c>
      <c r="H11">
        <v>329.1</v>
      </c>
      <c r="I11">
        <v>394.91</v>
      </c>
      <c r="J11">
        <v>1164.9000000000001</v>
      </c>
      <c r="K11">
        <v>-3.9641000000000003E-2</v>
      </c>
      <c r="L11">
        <v>8.4953999999999997E-4</v>
      </c>
      <c r="M11">
        <v>0.1283</v>
      </c>
      <c r="N11" t="s">
        <v>237</v>
      </c>
    </row>
    <row r="12" spans="1:14">
      <c r="A12">
        <v>329.05</v>
      </c>
      <c r="B12">
        <v>6</v>
      </c>
      <c r="C12">
        <v>723.34</v>
      </c>
      <c r="D12">
        <v>1.3825E-3</v>
      </c>
      <c r="E12">
        <v>-72.034999999999997</v>
      </c>
      <c r="F12">
        <v>-71.893000000000001</v>
      </c>
      <c r="G12">
        <v>-176.85</v>
      </c>
      <c r="H12">
        <v>329.11</v>
      </c>
      <c r="I12">
        <v>394.9</v>
      </c>
      <c r="J12">
        <v>1165.3</v>
      </c>
      <c r="K12">
        <v>-3.9648000000000003E-2</v>
      </c>
      <c r="L12">
        <v>8.5008000000000002E-4</v>
      </c>
      <c r="M12">
        <v>0.12831999999999999</v>
      </c>
      <c r="N12" t="s">
        <v>237</v>
      </c>
    </row>
    <row r="13" spans="1:14">
      <c r="A13">
        <v>329.05</v>
      </c>
      <c r="B13">
        <v>6.5</v>
      </c>
      <c r="C13">
        <v>723.38</v>
      </c>
      <c r="D13">
        <v>1.3824E-3</v>
      </c>
      <c r="E13">
        <v>-72.039000000000001</v>
      </c>
      <c r="F13">
        <v>-71.885999999999996</v>
      </c>
      <c r="G13">
        <v>-176.86</v>
      </c>
      <c r="H13">
        <v>329.11</v>
      </c>
      <c r="I13">
        <v>394.89</v>
      </c>
      <c r="J13">
        <v>1165.5999999999999</v>
      </c>
      <c r="K13">
        <v>-3.9655000000000003E-2</v>
      </c>
      <c r="L13">
        <v>8.5061999999999996E-4</v>
      </c>
      <c r="M13">
        <v>0.12834000000000001</v>
      </c>
      <c r="N13" t="s">
        <v>237</v>
      </c>
    </row>
    <row r="14" spans="1:14">
      <c r="A14">
        <v>329.05</v>
      </c>
      <c r="B14">
        <v>7</v>
      </c>
      <c r="C14">
        <v>723.43</v>
      </c>
      <c r="D14">
        <v>1.3822999999999999E-3</v>
      </c>
      <c r="E14">
        <v>-72.043000000000006</v>
      </c>
      <c r="F14">
        <v>-71.878</v>
      </c>
      <c r="G14">
        <v>-176.87</v>
      </c>
      <c r="H14">
        <v>329.12</v>
      </c>
      <c r="I14">
        <v>394.88</v>
      </c>
      <c r="J14">
        <v>1166</v>
      </c>
      <c r="K14">
        <v>-3.9661000000000002E-2</v>
      </c>
      <c r="L14">
        <v>8.5116E-4</v>
      </c>
      <c r="M14">
        <v>0.12836</v>
      </c>
      <c r="N14" t="s">
        <v>237</v>
      </c>
    </row>
    <row r="15" spans="1:14">
      <c r="A15">
        <v>329.05</v>
      </c>
      <c r="B15">
        <v>7.5</v>
      </c>
      <c r="C15">
        <v>723.47</v>
      </c>
      <c r="D15">
        <v>1.3822000000000001E-3</v>
      </c>
      <c r="E15">
        <v>-72.046999999999997</v>
      </c>
      <c r="F15">
        <v>-71.87</v>
      </c>
      <c r="G15">
        <v>-176.88</v>
      </c>
      <c r="H15">
        <v>329.12</v>
      </c>
      <c r="I15">
        <v>394.87</v>
      </c>
      <c r="J15">
        <v>1166.3</v>
      </c>
      <c r="K15">
        <v>-3.9668000000000002E-2</v>
      </c>
      <c r="L15">
        <v>8.5170000000000005E-4</v>
      </c>
      <c r="M15">
        <v>0.12837999999999999</v>
      </c>
      <c r="N15" t="s">
        <v>237</v>
      </c>
    </row>
    <row r="16" spans="1:14">
      <c r="A16">
        <v>329.05</v>
      </c>
      <c r="B16">
        <v>8</v>
      </c>
      <c r="C16">
        <v>723.52</v>
      </c>
      <c r="D16">
        <v>1.3821E-3</v>
      </c>
      <c r="E16">
        <v>-72.05</v>
      </c>
      <c r="F16">
        <v>-71.861999999999995</v>
      </c>
      <c r="G16">
        <v>-176.89</v>
      </c>
      <c r="H16">
        <v>329.12</v>
      </c>
      <c r="I16">
        <v>394.86</v>
      </c>
      <c r="J16">
        <v>1166.7</v>
      </c>
      <c r="K16">
        <v>-3.9675000000000002E-2</v>
      </c>
      <c r="L16">
        <v>8.5223999999999999E-4</v>
      </c>
      <c r="M16">
        <v>0.12839999999999999</v>
      </c>
      <c r="N16" t="s">
        <v>237</v>
      </c>
    </row>
    <row r="17" spans="1:14">
      <c r="A17">
        <v>329.05</v>
      </c>
      <c r="B17">
        <v>8.5</v>
      </c>
      <c r="C17">
        <v>723.56</v>
      </c>
      <c r="D17">
        <v>1.3821E-3</v>
      </c>
      <c r="E17">
        <v>-72.054000000000002</v>
      </c>
      <c r="F17">
        <v>-71.853999999999999</v>
      </c>
      <c r="G17">
        <v>-176.91</v>
      </c>
      <c r="H17">
        <v>329.13</v>
      </c>
      <c r="I17">
        <v>394.85</v>
      </c>
      <c r="J17">
        <v>1167</v>
      </c>
      <c r="K17">
        <v>-3.9681000000000001E-2</v>
      </c>
      <c r="L17">
        <v>8.5278000000000003E-4</v>
      </c>
      <c r="M17">
        <v>0.12842000000000001</v>
      </c>
      <c r="N17" t="s">
        <v>237</v>
      </c>
    </row>
    <row r="18" spans="1:14">
      <c r="A18">
        <v>329.05</v>
      </c>
      <c r="B18">
        <v>9</v>
      </c>
      <c r="C18">
        <v>723.6</v>
      </c>
      <c r="D18">
        <v>1.382E-3</v>
      </c>
      <c r="E18">
        <v>-72.058000000000007</v>
      </c>
      <c r="F18">
        <v>-71.846000000000004</v>
      </c>
      <c r="G18">
        <v>-176.92</v>
      </c>
      <c r="H18">
        <v>329.13</v>
      </c>
      <c r="I18">
        <v>394.85</v>
      </c>
      <c r="J18">
        <v>1167.4000000000001</v>
      </c>
      <c r="K18">
        <v>-3.9688000000000001E-2</v>
      </c>
      <c r="L18">
        <v>8.5331999999999997E-4</v>
      </c>
      <c r="M18">
        <v>0.12844</v>
      </c>
      <c r="N18" t="s">
        <v>237</v>
      </c>
    </row>
    <row r="19" spans="1:14">
      <c r="A19">
        <v>329.05</v>
      </c>
      <c r="B19">
        <v>9.5</v>
      </c>
      <c r="C19">
        <v>723.65</v>
      </c>
      <c r="D19">
        <v>1.3818999999999999E-3</v>
      </c>
      <c r="E19">
        <v>-72.061999999999998</v>
      </c>
      <c r="F19">
        <v>-71.838999999999999</v>
      </c>
      <c r="G19">
        <v>-176.93</v>
      </c>
      <c r="H19">
        <v>329.14</v>
      </c>
      <c r="I19">
        <v>394.84</v>
      </c>
      <c r="J19">
        <v>1167.7</v>
      </c>
      <c r="K19">
        <v>-3.9695000000000001E-2</v>
      </c>
      <c r="L19">
        <v>8.5386000000000001E-4</v>
      </c>
      <c r="M19">
        <v>0.12845999999999999</v>
      </c>
      <c r="N19" t="s">
        <v>237</v>
      </c>
    </row>
    <row r="20" spans="1:14">
      <c r="A20">
        <v>329.05</v>
      </c>
      <c r="B20">
        <v>10</v>
      </c>
      <c r="C20">
        <v>723.69</v>
      </c>
      <c r="D20">
        <v>1.3818000000000001E-3</v>
      </c>
      <c r="E20">
        <v>-72.066000000000003</v>
      </c>
      <c r="F20">
        <v>-71.831000000000003</v>
      </c>
      <c r="G20">
        <v>-176.94</v>
      </c>
      <c r="H20">
        <v>329.14</v>
      </c>
      <c r="I20">
        <v>394.83</v>
      </c>
      <c r="J20">
        <v>1168.0999999999999</v>
      </c>
      <c r="K20">
        <v>-3.9701E-2</v>
      </c>
      <c r="L20">
        <v>8.5439999999999995E-4</v>
      </c>
      <c r="M20">
        <v>0.12848000000000001</v>
      </c>
      <c r="N20" t="s">
        <v>237</v>
      </c>
    </row>
    <row r="21" spans="1:14">
      <c r="A21">
        <v>394.86</v>
      </c>
      <c r="B21">
        <v>1</v>
      </c>
      <c r="C21">
        <v>673.41</v>
      </c>
      <c r="D21">
        <v>1.485E-3</v>
      </c>
      <c r="E21">
        <v>-44.600999999999999</v>
      </c>
      <c r="F21">
        <v>-44.575000000000003</v>
      </c>
      <c r="G21">
        <v>-100.95</v>
      </c>
      <c r="H21">
        <v>372.69</v>
      </c>
      <c r="I21">
        <v>438.31</v>
      </c>
      <c r="J21">
        <v>933.26</v>
      </c>
      <c r="K21">
        <v>-3.1555E-2</v>
      </c>
      <c r="L21">
        <v>4.1367999999999998E-4</v>
      </c>
      <c r="M21">
        <v>0.11397</v>
      </c>
      <c r="N21" t="s">
        <v>237</v>
      </c>
    </row>
    <row r="22" spans="1:14">
      <c r="A22">
        <v>394.86</v>
      </c>
      <c r="B22">
        <v>1.5</v>
      </c>
      <c r="C22">
        <v>673.48</v>
      </c>
      <c r="D22">
        <v>1.4848000000000001E-3</v>
      </c>
      <c r="E22">
        <v>-44.606000000000002</v>
      </c>
      <c r="F22">
        <v>-44.567999999999998</v>
      </c>
      <c r="G22">
        <v>-100.96</v>
      </c>
      <c r="H22">
        <v>372.7</v>
      </c>
      <c r="I22">
        <v>438.29</v>
      </c>
      <c r="J22">
        <v>933.73</v>
      </c>
      <c r="K22">
        <v>-3.1571000000000002E-2</v>
      </c>
      <c r="L22">
        <v>4.1398999999999999E-4</v>
      </c>
      <c r="M22">
        <v>0.114</v>
      </c>
      <c r="N22" t="s">
        <v>237</v>
      </c>
    </row>
    <row r="23" spans="1:14">
      <c r="A23">
        <v>394.86</v>
      </c>
      <c r="B23">
        <v>2</v>
      </c>
      <c r="C23">
        <v>673.54</v>
      </c>
      <c r="D23">
        <v>1.4847E-3</v>
      </c>
      <c r="E23">
        <v>-44.612000000000002</v>
      </c>
      <c r="F23">
        <v>-44.561</v>
      </c>
      <c r="G23">
        <v>-100.97</v>
      </c>
      <c r="H23">
        <v>372.7</v>
      </c>
      <c r="I23">
        <v>438.27</v>
      </c>
      <c r="J23">
        <v>934.19</v>
      </c>
      <c r="K23">
        <v>-3.1587999999999998E-2</v>
      </c>
      <c r="L23">
        <v>4.1428999999999999E-4</v>
      </c>
      <c r="M23">
        <v>0.11403000000000001</v>
      </c>
      <c r="N23" t="s">
        <v>237</v>
      </c>
    </row>
    <row r="24" spans="1:14">
      <c r="A24">
        <v>394.86</v>
      </c>
      <c r="B24">
        <v>2.5</v>
      </c>
      <c r="C24">
        <v>673.61</v>
      </c>
      <c r="D24">
        <v>1.4844999999999999E-3</v>
      </c>
      <c r="E24">
        <v>-44.618000000000002</v>
      </c>
      <c r="F24">
        <v>-44.554000000000002</v>
      </c>
      <c r="G24">
        <v>-100.99</v>
      </c>
      <c r="H24">
        <v>372.7</v>
      </c>
      <c r="I24">
        <v>438.25</v>
      </c>
      <c r="J24">
        <v>934.65</v>
      </c>
      <c r="K24">
        <v>-3.1604E-2</v>
      </c>
      <c r="L24">
        <v>4.1459E-4</v>
      </c>
      <c r="M24">
        <v>0.11405</v>
      </c>
      <c r="N24" t="s">
        <v>237</v>
      </c>
    </row>
    <row r="25" spans="1:14">
      <c r="A25">
        <v>394.86</v>
      </c>
      <c r="B25">
        <v>3</v>
      </c>
      <c r="C25">
        <v>673.68</v>
      </c>
      <c r="D25">
        <v>1.4844000000000001E-3</v>
      </c>
      <c r="E25">
        <v>-44.622999999999998</v>
      </c>
      <c r="F25">
        <v>-44.548000000000002</v>
      </c>
      <c r="G25">
        <v>-101</v>
      </c>
      <c r="H25">
        <v>372.71</v>
      </c>
      <c r="I25">
        <v>438.23</v>
      </c>
      <c r="J25">
        <v>935.11</v>
      </c>
      <c r="K25">
        <v>-3.1621000000000003E-2</v>
      </c>
      <c r="L25">
        <v>4.1489000000000001E-4</v>
      </c>
      <c r="M25">
        <v>0.11408</v>
      </c>
      <c r="N25" t="s">
        <v>237</v>
      </c>
    </row>
    <row r="26" spans="1:14">
      <c r="A26">
        <v>394.86</v>
      </c>
      <c r="B26">
        <v>3.5</v>
      </c>
      <c r="C26">
        <v>673.75</v>
      </c>
      <c r="D26">
        <v>1.4842E-3</v>
      </c>
      <c r="E26">
        <v>-44.628999999999998</v>
      </c>
      <c r="F26">
        <v>-44.540999999999997</v>
      </c>
      <c r="G26">
        <v>-101.02</v>
      </c>
      <c r="H26">
        <v>372.71</v>
      </c>
      <c r="I26">
        <v>438.21</v>
      </c>
      <c r="J26">
        <v>935.58</v>
      </c>
      <c r="K26">
        <v>-3.1636999999999998E-2</v>
      </c>
      <c r="L26">
        <v>4.1519000000000001E-4</v>
      </c>
      <c r="M26">
        <v>0.11411</v>
      </c>
      <c r="N26" t="s">
        <v>237</v>
      </c>
    </row>
    <row r="27" spans="1:14">
      <c r="A27">
        <v>394.86</v>
      </c>
      <c r="B27">
        <v>4</v>
      </c>
      <c r="C27">
        <v>673.81</v>
      </c>
      <c r="D27">
        <v>1.4840999999999999E-3</v>
      </c>
      <c r="E27">
        <v>-44.634999999999998</v>
      </c>
      <c r="F27">
        <v>-44.533999999999999</v>
      </c>
      <c r="G27">
        <v>-101.03</v>
      </c>
      <c r="H27">
        <v>372.71</v>
      </c>
      <c r="I27">
        <v>438.19</v>
      </c>
      <c r="J27">
        <v>936.04</v>
      </c>
      <c r="K27">
        <v>-3.1653000000000001E-2</v>
      </c>
      <c r="L27">
        <v>4.1549000000000002E-4</v>
      </c>
      <c r="M27">
        <v>0.11413</v>
      </c>
      <c r="N27" t="s">
        <v>237</v>
      </c>
    </row>
    <row r="28" spans="1:14">
      <c r="A28">
        <v>394.86</v>
      </c>
      <c r="B28">
        <v>4.5</v>
      </c>
      <c r="C28">
        <v>673.88</v>
      </c>
      <c r="D28">
        <v>1.4839E-3</v>
      </c>
      <c r="E28">
        <v>-44.64</v>
      </c>
      <c r="F28">
        <v>-44.527000000000001</v>
      </c>
      <c r="G28">
        <v>-101.05</v>
      </c>
      <c r="H28">
        <v>372.71</v>
      </c>
      <c r="I28">
        <v>438.17</v>
      </c>
      <c r="J28">
        <v>936.5</v>
      </c>
      <c r="K28">
        <v>-3.1669000000000003E-2</v>
      </c>
      <c r="L28">
        <v>4.1578999999999997E-4</v>
      </c>
      <c r="M28">
        <v>0.11416</v>
      </c>
      <c r="N28" t="s">
        <v>237</v>
      </c>
    </row>
    <row r="29" spans="1:14">
      <c r="A29">
        <v>394.86</v>
      </c>
      <c r="B29">
        <v>5</v>
      </c>
      <c r="C29">
        <v>673.95</v>
      </c>
      <c r="D29">
        <v>1.4838E-3</v>
      </c>
      <c r="E29">
        <v>-44.646000000000001</v>
      </c>
      <c r="F29">
        <v>-44.52</v>
      </c>
      <c r="G29">
        <v>-101.06</v>
      </c>
      <c r="H29">
        <v>372.72</v>
      </c>
      <c r="I29">
        <v>438.15</v>
      </c>
      <c r="J29">
        <v>936.96</v>
      </c>
      <c r="K29">
        <v>-3.1684999999999998E-2</v>
      </c>
      <c r="L29">
        <v>4.1609999999999998E-4</v>
      </c>
      <c r="M29">
        <v>0.11419</v>
      </c>
      <c r="N29" t="s">
        <v>237</v>
      </c>
    </row>
    <row r="30" spans="1:14">
      <c r="A30">
        <v>394.86</v>
      </c>
      <c r="B30">
        <v>5.5</v>
      </c>
      <c r="C30">
        <v>674.01</v>
      </c>
      <c r="D30">
        <v>1.4836000000000001E-3</v>
      </c>
      <c r="E30">
        <v>-44.652000000000001</v>
      </c>
      <c r="F30">
        <v>-44.512999999999998</v>
      </c>
      <c r="G30">
        <v>-101.08</v>
      </c>
      <c r="H30">
        <v>372.72</v>
      </c>
      <c r="I30">
        <v>438.14</v>
      </c>
      <c r="J30">
        <v>937.42</v>
      </c>
      <c r="K30">
        <v>-3.1702000000000001E-2</v>
      </c>
      <c r="L30">
        <v>4.1639999999999998E-4</v>
      </c>
      <c r="M30">
        <v>0.11421000000000001</v>
      </c>
      <c r="N30" t="s">
        <v>237</v>
      </c>
    </row>
    <row r="31" spans="1:14">
      <c r="A31">
        <v>394.86</v>
      </c>
      <c r="B31">
        <v>6</v>
      </c>
      <c r="C31">
        <v>674.08</v>
      </c>
      <c r="D31">
        <v>1.4835E-3</v>
      </c>
      <c r="E31">
        <v>-44.658000000000001</v>
      </c>
      <c r="F31">
        <v>-44.506</v>
      </c>
      <c r="G31">
        <v>-101.09</v>
      </c>
      <c r="H31">
        <v>372.72</v>
      </c>
      <c r="I31">
        <v>438.12</v>
      </c>
      <c r="J31">
        <v>937.88</v>
      </c>
      <c r="K31">
        <v>-3.1718000000000003E-2</v>
      </c>
      <c r="L31">
        <v>4.1669999999999999E-4</v>
      </c>
      <c r="M31">
        <v>0.11423999999999999</v>
      </c>
      <c r="N31" t="s">
        <v>237</v>
      </c>
    </row>
    <row r="32" spans="1:14">
      <c r="A32">
        <v>394.86</v>
      </c>
      <c r="B32">
        <v>6.5</v>
      </c>
      <c r="C32">
        <v>674.15</v>
      </c>
      <c r="D32">
        <v>1.4834E-3</v>
      </c>
      <c r="E32">
        <v>-44.662999999999997</v>
      </c>
      <c r="F32">
        <v>-44.499000000000002</v>
      </c>
      <c r="G32">
        <v>-101.1</v>
      </c>
      <c r="H32">
        <v>372.73</v>
      </c>
      <c r="I32">
        <v>438.1</v>
      </c>
      <c r="J32">
        <v>938.34</v>
      </c>
      <c r="K32">
        <v>-3.1733999999999998E-2</v>
      </c>
      <c r="L32">
        <v>4.17E-4</v>
      </c>
      <c r="M32">
        <v>0.11427</v>
      </c>
      <c r="N32" t="s">
        <v>237</v>
      </c>
    </row>
    <row r="33" spans="1:14">
      <c r="A33">
        <v>394.86</v>
      </c>
      <c r="B33">
        <v>7</v>
      </c>
      <c r="C33">
        <v>674.21</v>
      </c>
      <c r="D33">
        <v>1.4832000000000001E-3</v>
      </c>
      <c r="E33">
        <v>-44.668999999999997</v>
      </c>
      <c r="F33">
        <v>-44.491999999999997</v>
      </c>
      <c r="G33">
        <v>-101.12</v>
      </c>
      <c r="H33">
        <v>372.73</v>
      </c>
      <c r="I33">
        <v>438.08</v>
      </c>
      <c r="J33">
        <v>938.8</v>
      </c>
      <c r="K33">
        <v>-3.175E-2</v>
      </c>
      <c r="L33">
        <v>4.1730000000000001E-4</v>
      </c>
      <c r="M33">
        <v>0.11429</v>
      </c>
      <c r="N33" t="s">
        <v>237</v>
      </c>
    </row>
    <row r="34" spans="1:14">
      <c r="A34">
        <v>394.86</v>
      </c>
      <c r="B34">
        <v>7.5</v>
      </c>
      <c r="C34">
        <v>674.28</v>
      </c>
      <c r="D34">
        <v>1.4831E-3</v>
      </c>
      <c r="E34">
        <v>-44.674999999999997</v>
      </c>
      <c r="F34">
        <v>-44.484999999999999</v>
      </c>
      <c r="G34">
        <v>-101.13</v>
      </c>
      <c r="H34">
        <v>372.73</v>
      </c>
      <c r="I34">
        <v>438.06</v>
      </c>
      <c r="J34">
        <v>939.26</v>
      </c>
      <c r="K34">
        <v>-3.1766000000000003E-2</v>
      </c>
      <c r="L34">
        <v>4.1760000000000001E-4</v>
      </c>
      <c r="M34">
        <v>0.11432</v>
      </c>
      <c r="N34" t="s">
        <v>237</v>
      </c>
    </row>
    <row r="35" spans="1:14">
      <c r="A35">
        <v>394.86</v>
      </c>
      <c r="B35">
        <v>8</v>
      </c>
      <c r="C35">
        <v>674.35</v>
      </c>
      <c r="D35">
        <v>1.4829000000000001E-3</v>
      </c>
      <c r="E35">
        <v>-44.68</v>
      </c>
      <c r="F35">
        <v>-44.478000000000002</v>
      </c>
      <c r="G35">
        <v>-101.15</v>
      </c>
      <c r="H35">
        <v>372.73</v>
      </c>
      <c r="I35">
        <v>438.04</v>
      </c>
      <c r="J35">
        <v>939.71</v>
      </c>
      <c r="K35">
        <v>-3.1780999999999997E-2</v>
      </c>
      <c r="L35">
        <v>4.1790000000000002E-4</v>
      </c>
      <c r="M35">
        <v>0.11434999999999999</v>
      </c>
      <c r="N35" t="s">
        <v>237</v>
      </c>
    </row>
    <row r="36" spans="1:14">
      <c r="A36">
        <v>394.86</v>
      </c>
      <c r="B36">
        <v>8.5</v>
      </c>
      <c r="C36">
        <v>674.41</v>
      </c>
      <c r="D36">
        <v>1.4828E-3</v>
      </c>
      <c r="E36">
        <v>-44.686</v>
      </c>
      <c r="F36">
        <v>-44.470999999999997</v>
      </c>
      <c r="G36">
        <v>-101.16</v>
      </c>
      <c r="H36">
        <v>372.74</v>
      </c>
      <c r="I36">
        <v>438.02</v>
      </c>
      <c r="J36">
        <v>940.17</v>
      </c>
      <c r="K36">
        <v>-3.1796999999999999E-2</v>
      </c>
      <c r="L36">
        <v>4.1819999999999997E-4</v>
      </c>
      <c r="M36">
        <v>0.11437</v>
      </c>
      <c r="N36" t="s">
        <v>237</v>
      </c>
    </row>
    <row r="37" spans="1:14">
      <c r="A37">
        <v>394.86</v>
      </c>
      <c r="B37">
        <v>9</v>
      </c>
      <c r="C37">
        <v>674.48</v>
      </c>
      <c r="D37">
        <v>1.4825999999999999E-3</v>
      </c>
      <c r="E37">
        <v>-44.691000000000003</v>
      </c>
      <c r="F37">
        <v>-44.463999999999999</v>
      </c>
      <c r="G37">
        <v>-101.18</v>
      </c>
      <c r="H37">
        <v>372.74</v>
      </c>
      <c r="I37">
        <v>438</v>
      </c>
      <c r="J37">
        <v>940.63</v>
      </c>
      <c r="K37">
        <v>-3.1813000000000001E-2</v>
      </c>
      <c r="L37">
        <v>4.1849999999999998E-4</v>
      </c>
      <c r="M37">
        <v>0.1144</v>
      </c>
      <c r="N37" t="s">
        <v>237</v>
      </c>
    </row>
    <row r="38" spans="1:14">
      <c r="A38">
        <v>394.86</v>
      </c>
      <c r="B38">
        <v>9.5</v>
      </c>
      <c r="C38">
        <v>674.55</v>
      </c>
      <c r="D38">
        <v>1.4825000000000001E-3</v>
      </c>
      <c r="E38">
        <v>-44.697000000000003</v>
      </c>
      <c r="F38">
        <v>-44.457000000000001</v>
      </c>
      <c r="G38">
        <v>-101.19</v>
      </c>
      <c r="H38">
        <v>372.74</v>
      </c>
      <c r="I38">
        <v>437.98</v>
      </c>
      <c r="J38">
        <v>941.08</v>
      </c>
      <c r="K38">
        <v>-3.1829000000000003E-2</v>
      </c>
      <c r="L38">
        <v>4.1879999999999999E-4</v>
      </c>
      <c r="M38">
        <v>0.11443</v>
      </c>
      <c r="N38" t="s">
        <v>237</v>
      </c>
    </row>
    <row r="39" spans="1:14">
      <c r="A39">
        <v>394.86</v>
      </c>
      <c r="B39">
        <v>10</v>
      </c>
      <c r="C39">
        <v>674.61</v>
      </c>
      <c r="D39">
        <v>1.4823E-3</v>
      </c>
      <c r="E39">
        <v>-44.703000000000003</v>
      </c>
      <c r="F39">
        <v>-44.45</v>
      </c>
      <c r="G39">
        <v>-101.2</v>
      </c>
      <c r="H39">
        <v>372.75</v>
      </c>
      <c r="I39">
        <v>437.96</v>
      </c>
      <c r="J39">
        <v>941.54</v>
      </c>
      <c r="K39">
        <v>-3.1844999999999998E-2</v>
      </c>
      <c r="L39">
        <v>4.191E-4</v>
      </c>
      <c r="M39">
        <v>0.11445</v>
      </c>
      <c r="N39" t="s">
        <v>237</v>
      </c>
    </row>
    <row r="40" spans="1:14">
      <c r="A40">
        <v>460.67</v>
      </c>
      <c r="B40">
        <v>1</v>
      </c>
      <c r="C40">
        <v>619.88</v>
      </c>
      <c r="D40">
        <v>1.6132E-3</v>
      </c>
      <c r="E40">
        <v>-14.255000000000001</v>
      </c>
      <c r="F40">
        <v>-14.228</v>
      </c>
      <c r="G40">
        <v>-29.952000000000002</v>
      </c>
      <c r="H40">
        <v>415.34</v>
      </c>
      <c r="I40">
        <v>484.22</v>
      </c>
      <c r="J40">
        <v>723.87</v>
      </c>
      <c r="K40">
        <v>-2.0212999999999998E-2</v>
      </c>
      <c r="L40">
        <v>2.4190999999999999E-4</v>
      </c>
      <c r="M40">
        <v>0.10073</v>
      </c>
      <c r="N40" t="s">
        <v>237</v>
      </c>
    </row>
    <row r="41" spans="1:14">
      <c r="A41">
        <v>460.67</v>
      </c>
      <c r="B41">
        <v>1.5</v>
      </c>
      <c r="C41">
        <v>619.99</v>
      </c>
      <c r="D41">
        <v>1.6129E-3</v>
      </c>
      <c r="E41">
        <v>-14.263999999999999</v>
      </c>
      <c r="F41">
        <v>-14.223000000000001</v>
      </c>
      <c r="G41">
        <v>-29.971</v>
      </c>
      <c r="H41">
        <v>415.34</v>
      </c>
      <c r="I41">
        <v>484.17</v>
      </c>
      <c r="J41">
        <v>724.52</v>
      </c>
      <c r="K41">
        <v>-2.0257000000000001E-2</v>
      </c>
      <c r="L41">
        <v>2.4215E-4</v>
      </c>
      <c r="M41">
        <v>0.10077</v>
      </c>
      <c r="N41" t="s">
        <v>237</v>
      </c>
    </row>
    <row r="42" spans="1:14">
      <c r="A42">
        <v>460.67</v>
      </c>
      <c r="B42">
        <v>2</v>
      </c>
      <c r="C42">
        <v>620.1</v>
      </c>
      <c r="D42">
        <v>1.6126000000000001E-3</v>
      </c>
      <c r="E42">
        <v>-14.273</v>
      </c>
      <c r="F42">
        <v>-14.218</v>
      </c>
      <c r="G42">
        <v>-29.99</v>
      </c>
      <c r="H42">
        <v>415.34</v>
      </c>
      <c r="I42">
        <v>484.13</v>
      </c>
      <c r="J42">
        <v>725.17</v>
      </c>
      <c r="K42">
        <v>-2.0302000000000001E-2</v>
      </c>
      <c r="L42">
        <v>2.4238999999999999E-4</v>
      </c>
      <c r="M42">
        <v>0.1008</v>
      </c>
      <c r="N42" t="s">
        <v>237</v>
      </c>
    </row>
    <row r="43" spans="1:14">
      <c r="A43">
        <v>460.67</v>
      </c>
      <c r="B43">
        <v>2.5</v>
      </c>
      <c r="C43">
        <v>620.21</v>
      </c>
      <c r="D43">
        <v>1.6123000000000001E-3</v>
      </c>
      <c r="E43">
        <v>-14.282</v>
      </c>
      <c r="F43">
        <v>-14.212999999999999</v>
      </c>
      <c r="G43">
        <v>-30.01</v>
      </c>
      <c r="H43">
        <v>415.34</v>
      </c>
      <c r="I43">
        <v>484.08</v>
      </c>
      <c r="J43">
        <v>725.81</v>
      </c>
      <c r="K43">
        <v>-2.0347000000000001E-2</v>
      </c>
      <c r="L43">
        <v>2.4262E-4</v>
      </c>
      <c r="M43">
        <v>0.10084</v>
      </c>
      <c r="N43" t="s">
        <v>237</v>
      </c>
    </row>
    <row r="44" spans="1:14">
      <c r="A44">
        <v>460.67</v>
      </c>
      <c r="B44">
        <v>3</v>
      </c>
      <c r="C44">
        <v>620.33000000000004</v>
      </c>
      <c r="D44">
        <v>1.6121E-3</v>
      </c>
      <c r="E44">
        <v>-14.291</v>
      </c>
      <c r="F44">
        <v>-14.208</v>
      </c>
      <c r="G44">
        <v>-30.029</v>
      </c>
      <c r="H44">
        <v>415.34</v>
      </c>
      <c r="I44">
        <v>484.04</v>
      </c>
      <c r="J44">
        <v>726.46</v>
      </c>
      <c r="K44">
        <v>-2.0390999999999999E-2</v>
      </c>
      <c r="L44">
        <v>2.4285999999999999E-4</v>
      </c>
      <c r="M44">
        <v>0.10088</v>
      </c>
      <c r="N44" t="s">
        <v>237</v>
      </c>
    </row>
    <row r="45" spans="1:14">
      <c r="A45">
        <v>460.67</v>
      </c>
      <c r="B45">
        <v>3.5</v>
      </c>
      <c r="C45">
        <v>620.44000000000005</v>
      </c>
      <c r="D45">
        <v>1.6118E-3</v>
      </c>
      <c r="E45">
        <v>-14.298999999999999</v>
      </c>
      <c r="F45">
        <v>-14.202999999999999</v>
      </c>
      <c r="G45">
        <v>-30.047999999999998</v>
      </c>
      <c r="H45">
        <v>415.34</v>
      </c>
      <c r="I45">
        <v>483.99</v>
      </c>
      <c r="J45">
        <v>727.11</v>
      </c>
      <c r="K45">
        <v>-2.0434999999999998E-2</v>
      </c>
      <c r="L45">
        <v>2.431E-4</v>
      </c>
      <c r="M45">
        <v>0.10091</v>
      </c>
      <c r="N45" t="s">
        <v>237</v>
      </c>
    </row>
    <row r="46" spans="1:14">
      <c r="A46">
        <v>460.67</v>
      </c>
      <c r="B46">
        <v>4</v>
      </c>
      <c r="C46">
        <v>620.54999999999995</v>
      </c>
      <c r="D46">
        <v>1.6115000000000001E-3</v>
      </c>
      <c r="E46">
        <v>-14.308</v>
      </c>
      <c r="F46">
        <v>-14.198</v>
      </c>
      <c r="G46">
        <v>-30.067</v>
      </c>
      <c r="H46">
        <v>415.34</v>
      </c>
      <c r="I46">
        <v>483.95</v>
      </c>
      <c r="J46">
        <v>727.75</v>
      </c>
      <c r="K46">
        <v>-2.0479000000000001E-2</v>
      </c>
      <c r="L46">
        <v>2.4332999999999999E-4</v>
      </c>
      <c r="M46">
        <v>0.10095</v>
      </c>
      <c r="N46" t="s">
        <v>237</v>
      </c>
    </row>
    <row r="47" spans="1:14">
      <c r="A47">
        <v>460.67</v>
      </c>
      <c r="B47">
        <v>4.5</v>
      </c>
      <c r="C47">
        <v>620.66</v>
      </c>
      <c r="D47">
        <v>1.6111999999999999E-3</v>
      </c>
      <c r="E47">
        <v>-14.317</v>
      </c>
      <c r="F47">
        <v>-14.193</v>
      </c>
      <c r="G47">
        <v>-30.085999999999999</v>
      </c>
      <c r="H47">
        <v>415.34</v>
      </c>
      <c r="I47">
        <v>483.9</v>
      </c>
      <c r="J47">
        <v>728.4</v>
      </c>
      <c r="K47">
        <v>-2.0523E-2</v>
      </c>
      <c r="L47">
        <v>2.4357E-4</v>
      </c>
      <c r="M47">
        <v>0.10099</v>
      </c>
      <c r="N47" t="s">
        <v>237</v>
      </c>
    </row>
    <row r="48" spans="1:14">
      <c r="A48">
        <v>460.67</v>
      </c>
      <c r="B48">
        <v>5</v>
      </c>
      <c r="C48">
        <v>620.77</v>
      </c>
      <c r="D48">
        <v>1.6109E-3</v>
      </c>
      <c r="E48">
        <v>-14.326000000000001</v>
      </c>
      <c r="F48">
        <v>-14.188000000000001</v>
      </c>
      <c r="G48">
        <v>-30.105</v>
      </c>
      <c r="H48">
        <v>415.34</v>
      </c>
      <c r="I48">
        <v>483.86</v>
      </c>
      <c r="J48">
        <v>729.04</v>
      </c>
      <c r="K48">
        <v>-2.0566000000000001E-2</v>
      </c>
      <c r="L48">
        <v>2.4381000000000001E-4</v>
      </c>
      <c r="M48">
        <v>0.10102</v>
      </c>
      <c r="N48" t="s">
        <v>237</v>
      </c>
    </row>
    <row r="49" spans="1:14">
      <c r="A49">
        <v>460.67</v>
      </c>
      <c r="B49">
        <v>5.5</v>
      </c>
      <c r="C49">
        <v>620.87</v>
      </c>
      <c r="D49">
        <v>1.6106E-3</v>
      </c>
      <c r="E49">
        <v>-14.334</v>
      </c>
      <c r="F49">
        <v>-14.183</v>
      </c>
      <c r="G49">
        <v>-30.123999999999999</v>
      </c>
      <c r="H49">
        <v>415.34</v>
      </c>
      <c r="I49">
        <v>483.82</v>
      </c>
      <c r="J49">
        <v>729.68</v>
      </c>
      <c r="K49">
        <v>-2.0608999999999999E-2</v>
      </c>
      <c r="L49">
        <v>2.4404E-4</v>
      </c>
      <c r="M49">
        <v>0.10106</v>
      </c>
      <c r="N49" t="s">
        <v>237</v>
      </c>
    </row>
    <row r="50" spans="1:14">
      <c r="A50">
        <v>460.67</v>
      </c>
      <c r="B50">
        <v>6</v>
      </c>
      <c r="C50">
        <v>620.98</v>
      </c>
      <c r="D50">
        <v>1.6103000000000001E-3</v>
      </c>
      <c r="E50">
        <v>-14.343</v>
      </c>
      <c r="F50">
        <v>-14.178000000000001</v>
      </c>
      <c r="G50">
        <v>-30.143000000000001</v>
      </c>
      <c r="H50">
        <v>415.34</v>
      </c>
      <c r="I50">
        <v>483.77</v>
      </c>
      <c r="J50">
        <v>730.32</v>
      </c>
      <c r="K50">
        <v>-2.0652E-2</v>
      </c>
      <c r="L50">
        <v>2.4427999999999999E-4</v>
      </c>
      <c r="M50">
        <v>0.1011</v>
      </c>
      <c r="N50" t="s">
        <v>237</v>
      </c>
    </row>
    <row r="51" spans="1:14">
      <c r="A51">
        <v>460.67</v>
      </c>
      <c r="B51">
        <v>6.5</v>
      </c>
      <c r="C51">
        <v>621.09</v>
      </c>
      <c r="D51">
        <v>1.6100999999999999E-3</v>
      </c>
      <c r="E51">
        <v>-14.352</v>
      </c>
      <c r="F51">
        <v>-14.173</v>
      </c>
      <c r="G51">
        <v>-30.161999999999999</v>
      </c>
      <c r="H51">
        <v>415.34</v>
      </c>
      <c r="I51">
        <v>483.73</v>
      </c>
      <c r="J51">
        <v>730.96</v>
      </c>
      <c r="K51">
        <v>-2.0695000000000002E-2</v>
      </c>
      <c r="L51">
        <v>2.4450999999999997E-4</v>
      </c>
      <c r="M51">
        <v>0.10113</v>
      </c>
      <c r="N51" t="s">
        <v>237</v>
      </c>
    </row>
    <row r="52" spans="1:14">
      <c r="A52">
        <v>460.67</v>
      </c>
      <c r="B52">
        <v>7</v>
      </c>
      <c r="C52">
        <v>621.20000000000005</v>
      </c>
      <c r="D52">
        <v>1.6098E-3</v>
      </c>
      <c r="E52">
        <v>-14.36</v>
      </c>
      <c r="F52">
        <v>-14.167999999999999</v>
      </c>
      <c r="G52">
        <v>-30.181000000000001</v>
      </c>
      <c r="H52">
        <v>415.34</v>
      </c>
      <c r="I52">
        <v>483.68</v>
      </c>
      <c r="J52">
        <v>731.6</v>
      </c>
      <c r="K52">
        <v>-2.0737999999999999E-2</v>
      </c>
      <c r="L52">
        <v>2.4475000000000001E-4</v>
      </c>
      <c r="M52">
        <v>0.10117</v>
      </c>
      <c r="N52" t="s">
        <v>237</v>
      </c>
    </row>
    <row r="53" spans="1:14">
      <c r="A53">
        <v>460.67</v>
      </c>
      <c r="B53">
        <v>7.5</v>
      </c>
      <c r="C53">
        <v>621.30999999999995</v>
      </c>
      <c r="D53">
        <v>1.6095E-3</v>
      </c>
      <c r="E53">
        <v>-14.369</v>
      </c>
      <c r="F53">
        <v>-14.163</v>
      </c>
      <c r="G53">
        <v>-30.199000000000002</v>
      </c>
      <c r="H53">
        <v>415.34</v>
      </c>
      <c r="I53">
        <v>483.64</v>
      </c>
      <c r="J53">
        <v>732.23</v>
      </c>
      <c r="K53">
        <v>-2.0781000000000001E-2</v>
      </c>
      <c r="L53">
        <v>2.4498E-4</v>
      </c>
      <c r="M53">
        <v>0.1012</v>
      </c>
      <c r="N53" t="s">
        <v>237</v>
      </c>
    </row>
    <row r="54" spans="1:14">
      <c r="A54">
        <v>460.67</v>
      </c>
      <c r="B54">
        <v>8</v>
      </c>
      <c r="C54">
        <v>621.41999999999996</v>
      </c>
      <c r="D54">
        <v>1.6092000000000001E-3</v>
      </c>
      <c r="E54">
        <v>-14.378</v>
      </c>
      <c r="F54">
        <v>-14.157999999999999</v>
      </c>
      <c r="G54">
        <v>-30.218</v>
      </c>
      <c r="H54">
        <v>415.34</v>
      </c>
      <c r="I54">
        <v>483.6</v>
      </c>
      <c r="J54">
        <v>732.87</v>
      </c>
      <c r="K54">
        <v>-2.0823000000000001E-2</v>
      </c>
      <c r="L54">
        <v>2.4521999999999999E-4</v>
      </c>
      <c r="M54">
        <v>0.10124</v>
      </c>
      <c r="N54" t="s">
        <v>237</v>
      </c>
    </row>
    <row r="55" spans="1:14">
      <c r="A55">
        <v>460.67</v>
      </c>
      <c r="B55">
        <v>8.5</v>
      </c>
      <c r="C55">
        <v>621.53</v>
      </c>
      <c r="D55">
        <v>1.6088999999999999E-3</v>
      </c>
      <c r="E55">
        <v>-14.385999999999999</v>
      </c>
      <c r="F55">
        <v>-14.153</v>
      </c>
      <c r="G55">
        <v>-30.236999999999998</v>
      </c>
      <c r="H55">
        <v>415.34</v>
      </c>
      <c r="I55">
        <v>483.56</v>
      </c>
      <c r="J55">
        <v>733.5</v>
      </c>
      <c r="K55">
        <v>-2.0865000000000002E-2</v>
      </c>
      <c r="L55">
        <v>2.4544999999999998E-4</v>
      </c>
      <c r="M55">
        <v>0.10128</v>
      </c>
      <c r="N55" t="s">
        <v>237</v>
      </c>
    </row>
    <row r="56" spans="1:14">
      <c r="A56">
        <v>460.67</v>
      </c>
      <c r="B56">
        <v>9</v>
      </c>
      <c r="C56">
        <v>621.64</v>
      </c>
      <c r="D56">
        <v>1.6087E-3</v>
      </c>
      <c r="E56">
        <v>-14.395</v>
      </c>
      <c r="F56">
        <v>-14.148</v>
      </c>
      <c r="G56">
        <v>-30.256</v>
      </c>
      <c r="H56">
        <v>415.34</v>
      </c>
      <c r="I56">
        <v>483.51</v>
      </c>
      <c r="J56">
        <v>734.14</v>
      </c>
      <c r="K56">
        <v>-2.0906999999999999E-2</v>
      </c>
      <c r="L56">
        <v>2.4569000000000001E-4</v>
      </c>
      <c r="M56">
        <v>0.10131</v>
      </c>
      <c r="N56" t="s">
        <v>237</v>
      </c>
    </row>
    <row r="57" spans="1:14">
      <c r="A57">
        <v>460.67</v>
      </c>
      <c r="B57">
        <v>9.5</v>
      </c>
      <c r="C57">
        <v>621.74</v>
      </c>
      <c r="D57">
        <v>1.6084000000000001E-3</v>
      </c>
      <c r="E57">
        <v>-14.404</v>
      </c>
      <c r="F57">
        <v>-14.143000000000001</v>
      </c>
      <c r="G57">
        <v>-30.274999999999999</v>
      </c>
      <c r="H57">
        <v>415.34</v>
      </c>
      <c r="I57">
        <v>483.47</v>
      </c>
      <c r="J57">
        <v>734.77</v>
      </c>
      <c r="K57">
        <v>-2.0948999999999999E-2</v>
      </c>
      <c r="L57">
        <v>2.4592E-4</v>
      </c>
      <c r="M57">
        <v>0.10135</v>
      </c>
      <c r="N57" t="s">
        <v>237</v>
      </c>
    </row>
    <row r="58" spans="1:14">
      <c r="A58">
        <v>460.67</v>
      </c>
      <c r="B58">
        <v>10</v>
      </c>
      <c r="C58">
        <v>621.85</v>
      </c>
      <c r="D58">
        <v>1.6080999999999999E-3</v>
      </c>
      <c r="E58">
        <v>-14.412000000000001</v>
      </c>
      <c r="F58">
        <v>-14.138</v>
      </c>
      <c r="G58">
        <v>-30.292999999999999</v>
      </c>
      <c r="H58">
        <v>415.34</v>
      </c>
      <c r="I58">
        <v>483.43</v>
      </c>
      <c r="J58">
        <v>735.4</v>
      </c>
      <c r="K58">
        <v>-2.0990999999999999E-2</v>
      </c>
      <c r="L58">
        <v>2.4615999999999999E-4</v>
      </c>
      <c r="M58">
        <v>0.10138999999999999</v>
      </c>
      <c r="N58" t="s">
        <v>237</v>
      </c>
    </row>
    <row r="59" spans="1:14">
      <c r="A59">
        <v>526.48</v>
      </c>
      <c r="B59">
        <v>1</v>
      </c>
      <c r="C59">
        <v>4.1098999999999997</v>
      </c>
      <c r="D59">
        <v>0.24331</v>
      </c>
      <c r="E59">
        <v>55.698</v>
      </c>
      <c r="F59">
        <v>59.843000000000004</v>
      </c>
      <c r="G59">
        <v>121.17</v>
      </c>
      <c r="H59">
        <v>436.75</v>
      </c>
      <c r="I59">
        <v>447.83</v>
      </c>
      <c r="J59">
        <v>153.52000000000001</v>
      </c>
      <c r="K59">
        <v>2.0428000000000002</v>
      </c>
      <c r="L59">
        <v>8.0438000000000008E-6</v>
      </c>
      <c r="M59">
        <v>2.8176E-2</v>
      </c>
      <c r="N59" t="s">
        <v>238</v>
      </c>
    </row>
    <row r="60" spans="1:14">
      <c r="A60">
        <v>526.48</v>
      </c>
      <c r="B60">
        <v>1.5</v>
      </c>
      <c r="C60">
        <v>6.3554000000000004</v>
      </c>
      <c r="D60">
        <v>0.15734999999999999</v>
      </c>
      <c r="E60">
        <v>55.351999999999997</v>
      </c>
      <c r="F60">
        <v>59.372999999999998</v>
      </c>
      <c r="G60">
        <v>117.13</v>
      </c>
      <c r="H60">
        <v>438.01</v>
      </c>
      <c r="I60">
        <v>450.92</v>
      </c>
      <c r="J60">
        <v>148.96</v>
      </c>
      <c r="K60">
        <v>2.1455000000000002</v>
      </c>
      <c r="L60">
        <v>8.0218E-6</v>
      </c>
      <c r="M60">
        <v>2.8629999999999999E-2</v>
      </c>
      <c r="N60" t="s">
        <v>238</v>
      </c>
    </row>
    <row r="61" spans="1:14">
      <c r="A61">
        <v>526.48</v>
      </c>
      <c r="B61">
        <v>2</v>
      </c>
      <c r="C61">
        <v>8.7586999999999993</v>
      </c>
      <c r="D61">
        <v>0.11416999999999999</v>
      </c>
      <c r="E61">
        <v>54.984000000000002</v>
      </c>
      <c r="F61">
        <v>58.874000000000002</v>
      </c>
      <c r="G61">
        <v>114.02</v>
      </c>
      <c r="H61">
        <v>439.38</v>
      </c>
      <c r="I61">
        <v>454.57</v>
      </c>
      <c r="J61">
        <v>144.06</v>
      </c>
      <c r="K61">
        <v>2.2683</v>
      </c>
      <c r="L61">
        <v>8.0013000000000008E-6</v>
      </c>
      <c r="M61">
        <v>2.911E-2</v>
      </c>
      <c r="N61" t="s">
        <v>238</v>
      </c>
    </row>
    <row r="62" spans="1:14">
      <c r="A62">
        <v>526.48</v>
      </c>
      <c r="B62">
        <v>2.2707000000000002</v>
      </c>
      <c r="C62">
        <v>10.137</v>
      </c>
      <c r="D62">
        <v>9.8646999999999999E-2</v>
      </c>
      <c r="E62">
        <v>54.774000000000001</v>
      </c>
      <c r="F62">
        <v>58.588999999999999</v>
      </c>
      <c r="G62">
        <v>112.55</v>
      </c>
      <c r="H62">
        <v>440.18</v>
      </c>
      <c r="I62">
        <v>456.86</v>
      </c>
      <c r="J62">
        <v>141.24</v>
      </c>
      <c r="K62">
        <v>2.3456999999999999</v>
      </c>
      <c r="L62">
        <v>7.9909E-6</v>
      </c>
      <c r="M62">
        <v>2.9382999999999999E-2</v>
      </c>
      <c r="N62" t="s">
        <v>238</v>
      </c>
    </row>
    <row r="63" spans="1:14">
      <c r="A63">
        <v>526.48</v>
      </c>
      <c r="B63">
        <v>2.2707000000000002</v>
      </c>
      <c r="C63">
        <v>557.38</v>
      </c>
      <c r="D63">
        <v>1.7941000000000001E-3</v>
      </c>
      <c r="E63">
        <v>19.141999999999999</v>
      </c>
      <c r="F63">
        <v>19.210999999999999</v>
      </c>
      <c r="G63">
        <v>37.752000000000002</v>
      </c>
      <c r="H63">
        <v>455.32</v>
      </c>
      <c r="I63">
        <v>532.59</v>
      </c>
      <c r="J63">
        <v>520.4</v>
      </c>
      <c r="K63">
        <v>8.9771999999999996E-4</v>
      </c>
      <c r="L63">
        <v>1.4674999999999999E-4</v>
      </c>
      <c r="M63">
        <v>8.7991E-2</v>
      </c>
      <c r="N63" t="s">
        <v>237</v>
      </c>
    </row>
    <row r="64" spans="1:14">
      <c r="A64">
        <v>526.48</v>
      </c>
      <c r="B64">
        <v>2.5</v>
      </c>
      <c r="C64">
        <v>557.48</v>
      </c>
      <c r="D64">
        <v>1.7937999999999999E-3</v>
      </c>
      <c r="E64">
        <v>19.135000000000002</v>
      </c>
      <c r="F64">
        <v>19.210999999999999</v>
      </c>
      <c r="G64">
        <v>37.738</v>
      </c>
      <c r="H64">
        <v>455.31</v>
      </c>
      <c r="I64">
        <v>532.53</v>
      </c>
      <c r="J64">
        <v>520.87</v>
      </c>
      <c r="K64">
        <v>8.2078000000000001E-4</v>
      </c>
      <c r="L64">
        <v>1.4687000000000001E-4</v>
      </c>
      <c r="M64">
        <v>8.8015999999999997E-2</v>
      </c>
      <c r="N64" t="s">
        <v>237</v>
      </c>
    </row>
    <row r="65" spans="1:14">
      <c r="A65">
        <v>526.48</v>
      </c>
      <c r="B65">
        <v>3</v>
      </c>
      <c r="C65">
        <v>557.70000000000005</v>
      </c>
      <c r="D65">
        <v>1.7930999999999999E-3</v>
      </c>
      <c r="E65">
        <v>19.119</v>
      </c>
      <c r="F65">
        <v>19.210999999999999</v>
      </c>
      <c r="G65">
        <v>37.709000000000003</v>
      </c>
      <c r="H65">
        <v>455.3</v>
      </c>
      <c r="I65">
        <v>532.39</v>
      </c>
      <c r="J65">
        <v>521.89</v>
      </c>
      <c r="K65">
        <v>6.5415999999999998E-4</v>
      </c>
      <c r="L65">
        <v>1.4710999999999999E-4</v>
      </c>
      <c r="M65">
        <v>8.8070999999999997E-2</v>
      </c>
      <c r="N65" t="s">
        <v>237</v>
      </c>
    </row>
    <row r="66" spans="1:14">
      <c r="A66">
        <v>526.48</v>
      </c>
      <c r="B66">
        <v>3.5</v>
      </c>
      <c r="C66">
        <v>557.91</v>
      </c>
      <c r="D66">
        <v>1.7924E-3</v>
      </c>
      <c r="E66">
        <v>19.103999999999999</v>
      </c>
      <c r="F66">
        <v>19.210999999999999</v>
      </c>
      <c r="G66">
        <v>37.68</v>
      </c>
      <c r="H66">
        <v>455.3</v>
      </c>
      <c r="I66">
        <v>532.27</v>
      </c>
      <c r="J66">
        <v>522.91</v>
      </c>
      <c r="K66">
        <v>4.8910999999999996E-4</v>
      </c>
      <c r="L66">
        <v>1.4735E-4</v>
      </c>
      <c r="M66">
        <v>8.8124999999999995E-2</v>
      </c>
      <c r="N66" t="s">
        <v>237</v>
      </c>
    </row>
    <row r="67" spans="1:14">
      <c r="A67">
        <v>526.48</v>
      </c>
      <c r="B67">
        <v>4</v>
      </c>
      <c r="C67">
        <v>558.13</v>
      </c>
      <c r="D67">
        <v>1.7917E-3</v>
      </c>
      <c r="E67">
        <v>19.088999999999999</v>
      </c>
      <c r="F67">
        <v>19.210999999999999</v>
      </c>
      <c r="G67">
        <v>37.65</v>
      </c>
      <c r="H67">
        <v>455.29</v>
      </c>
      <c r="I67">
        <v>532.14</v>
      </c>
      <c r="J67">
        <v>523.92999999999995</v>
      </c>
      <c r="K67">
        <v>3.2560999999999999E-4</v>
      </c>
      <c r="L67">
        <v>1.4758999999999999E-4</v>
      </c>
      <c r="M67">
        <v>8.8179999999999994E-2</v>
      </c>
      <c r="N67" t="s">
        <v>237</v>
      </c>
    </row>
    <row r="68" spans="1:14">
      <c r="A68">
        <v>526.48</v>
      </c>
      <c r="B68">
        <v>4.5</v>
      </c>
      <c r="C68">
        <v>558.34</v>
      </c>
      <c r="D68">
        <v>1.7910000000000001E-3</v>
      </c>
      <c r="E68">
        <v>19.073</v>
      </c>
      <c r="F68">
        <v>19.210999999999999</v>
      </c>
      <c r="G68">
        <v>37.621000000000002</v>
      </c>
      <c r="H68">
        <v>455.28</v>
      </c>
      <c r="I68">
        <v>532.01</v>
      </c>
      <c r="J68">
        <v>524.94000000000005</v>
      </c>
      <c r="K68">
        <v>1.6363E-4</v>
      </c>
      <c r="L68">
        <v>1.4783E-4</v>
      </c>
      <c r="M68">
        <v>8.8234000000000007E-2</v>
      </c>
      <c r="N68" t="s">
        <v>237</v>
      </c>
    </row>
    <row r="69" spans="1:14">
      <c r="A69">
        <v>526.48</v>
      </c>
      <c r="B69">
        <v>5</v>
      </c>
      <c r="C69">
        <v>558.54999999999995</v>
      </c>
      <c r="D69">
        <v>1.7903999999999999E-3</v>
      </c>
      <c r="E69">
        <v>19.058</v>
      </c>
      <c r="F69">
        <v>19.210999999999999</v>
      </c>
      <c r="G69">
        <v>37.591999999999999</v>
      </c>
      <c r="H69">
        <v>455.27</v>
      </c>
      <c r="I69">
        <v>531.88</v>
      </c>
      <c r="J69">
        <v>525.95000000000005</v>
      </c>
      <c r="K69">
        <v>3.1597E-6</v>
      </c>
      <c r="L69">
        <v>1.4807000000000001E-4</v>
      </c>
      <c r="M69">
        <v>8.8289000000000006E-2</v>
      </c>
      <c r="N69" t="s">
        <v>237</v>
      </c>
    </row>
    <row r="70" spans="1:14">
      <c r="A70">
        <v>526.48</v>
      </c>
      <c r="B70">
        <v>5.5</v>
      </c>
      <c r="C70">
        <v>558.76</v>
      </c>
      <c r="D70">
        <v>1.7897E-3</v>
      </c>
      <c r="E70">
        <v>19.042999999999999</v>
      </c>
      <c r="F70">
        <v>19.210999999999999</v>
      </c>
      <c r="G70">
        <v>37.563000000000002</v>
      </c>
      <c r="H70">
        <v>455.26</v>
      </c>
      <c r="I70">
        <v>531.76</v>
      </c>
      <c r="J70">
        <v>526.95000000000005</v>
      </c>
      <c r="K70">
        <v>-1.5584E-4</v>
      </c>
      <c r="L70">
        <v>1.4830999999999999E-4</v>
      </c>
      <c r="M70">
        <v>8.8343000000000005E-2</v>
      </c>
      <c r="N70" t="s">
        <v>237</v>
      </c>
    </row>
    <row r="71" spans="1:14">
      <c r="A71">
        <v>526.48</v>
      </c>
      <c r="B71">
        <v>6</v>
      </c>
      <c r="C71">
        <v>558.97</v>
      </c>
      <c r="D71">
        <v>1.789E-3</v>
      </c>
      <c r="E71">
        <v>19.027999999999999</v>
      </c>
      <c r="F71">
        <v>19.210999999999999</v>
      </c>
      <c r="G71">
        <v>37.534999999999997</v>
      </c>
      <c r="H71">
        <v>455.25</v>
      </c>
      <c r="I71">
        <v>531.63</v>
      </c>
      <c r="J71">
        <v>527.96</v>
      </c>
      <c r="K71">
        <v>-3.1337999999999998E-4</v>
      </c>
      <c r="L71">
        <v>1.4855000000000001E-4</v>
      </c>
      <c r="M71">
        <v>8.8397000000000003E-2</v>
      </c>
      <c r="N71" t="s">
        <v>237</v>
      </c>
    </row>
    <row r="72" spans="1:14">
      <c r="A72">
        <v>526.48</v>
      </c>
      <c r="B72">
        <v>6.5</v>
      </c>
      <c r="C72">
        <v>559.17999999999995</v>
      </c>
      <c r="D72">
        <v>1.7883E-3</v>
      </c>
      <c r="E72">
        <v>19.013000000000002</v>
      </c>
      <c r="F72">
        <v>19.210999999999999</v>
      </c>
      <c r="G72">
        <v>37.506</v>
      </c>
      <c r="H72">
        <v>455.24</v>
      </c>
      <c r="I72">
        <v>531.51</v>
      </c>
      <c r="J72">
        <v>528.95000000000005</v>
      </c>
      <c r="K72">
        <v>-4.6947999999999998E-4</v>
      </c>
      <c r="L72">
        <v>1.4878999999999999E-4</v>
      </c>
      <c r="M72">
        <v>8.8451000000000002E-2</v>
      </c>
      <c r="N72" t="s">
        <v>237</v>
      </c>
    </row>
    <row r="73" spans="1:14">
      <c r="A73">
        <v>526.48</v>
      </c>
      <c r="B73">
        <v>7</v>
      </c>
      <c r="C73">
        <v>559.39</v>
      </c>
      <c r="D73">
        <v>1.7876999999999999E-3</v>
      </c>
      <c r="E73">
        <v>18.998000000000001</v>
      </c>
      <c r="F73">
        <v>19.210999999999999</v>
      </c>
      <c r="G73">
        <v>37.476999999999997</v>
      </c>
      <c r="H73">
        <v>455.24</v>
      </c>
      <c r="I73">
        <v>531.39</v>
      </c>
      <c r="J73">
        <v>529.95000000000005</v>
      </c>
      <c r="K73">
        <v>-6.2416999999999995E-4</v>
      </c>
      <c r="L73">
        <v>1.4903E-4</v>
      </c>
      <c r="M73">
        <v>8.8503999999999999E-2</v>
      </c>
      <c r="N73" t="s">
        <v>237</v>
      </c>
    </row>
    <row r="74" spans="1:14">
      <c r="A74">
        <v>526.48</v>
      </c>
      <c r="B74">
        <v>7.5</v>
      </c>
      <c r="C74">
        <v>559.59</v>
      </c>
      <c r="D74">
        <v>1.787E-3</v>
      </c>
      <c r="E74">
        <v>18.983000000000001</v>
      </c>
      <c r="F74">
        <v>19.210999999999999</v>
      </c>
      <c r="G74">
        <v>37.448999999999998</v>
      </c>
      <c r="H74">
        <v>455.23</v>
      </c>
      <c r="I74">
        <v>531.27</v>
      </c>
      <c r="J74">
        <v>530.94000000000005</v>
      </c>
      <c r="K74">
        <v>-7.7747000000000005E-4</v>
      </c>
      <c r="L74">
        <v>1.4925999999999999E-4</v>
      </c>
      <c r="M74">
        <v>8.8557999999999998E-2</v>
      </c>
      <c r="N74" t="s">
        <v>237</v>
      </c>
    </row>
    <row r="75" spans="1:14">
      <c r="A75">
        <v>526.48</v>
      </c>
      <c r="B75">
        <v>8</v>
      </c>
      <c r="C75">
        <v>559.79999999999995</v>
      </c>
      <c r="D75">
        <v>1.7863E-3</v>
      </c>
      <c r="E75">
        <v>18.968</v>
      </c>
      <c r="F75">
        <v>19.210999999999999</v>
      </c>
      <c r="G75">
        <v>37.42</v>
      </c>
      <c r="H75">
        <v>455.22</v>
      </c>
      <c r="I75">
        <v>531.15</v>
      </c>
      <c r="J75">
        <v>531.91999999999996</v>
      </c>
      <c r="K75">
        <v>-9.2938999999999999E-4</v>
      </c>
      <c r="L75">
        <v>1.495E-4</v>
      </c>
      <c r="M75">
        <v>8.8610999999999995E-2</v>
      </c>
      <c r="N75" t="s">
        <v>237</v>
      </c>
    </row>
    <row r="76" spans="1:14">
      <c r="A76">
        <v>526.48</v>
      </c>
      <c r="B76">
        <v>8.5</v>
      </c>
      <c r="C76">
        <v>560.01</v>
      </c>
      <c r="D76">
        <v>1.7857000000000001E-3</v>
      </c>
      <c r="E76">
        <v>18.952999999999999</v>
      </c>
      <c r="F76">
        <v>19.212</v>
      </c>
      <c r="G76">
        <v>37.392000000000003</v>
      </c>
      <c r="H76">
        <v>455.21</v>
      </c>
      <c r="I76">
        <v>531.03</v>
      </c>
      <c r="J76">
        <v>532.9</v>
      </c>
      <c r="K76">
        <v>-1.08E-3</v>
      </c>
      <c r="L76">
        <v>1.4974000000000001E-4</v>
      </c>
      <c r="M76">
        <v>8.8664000000000007E-2</v>
      </c>
      <c r="N76" t="s">
        <v>237</v>
      </c>
    </row>
    <row r="77" spans="1:14">
      <c r="A77">
        <v>526.48</v>
      </c>
      <c r="B77">
        <v>9</v>
      </c>
      <c r="C77">
        <v>560.21</v>
      </c>
      <c r="D77">
        <v>1.7849999999999999E-3</v>
      </c>
      <c r="E77">
        <v>18.937999999999999</v>
      </c>
      <c r="F77">
        <v>19.212</v>
      </c>
      <c r="G77">
        <v>37.363</v>
      </c>
      <c r="H77">
        <v>455.2</v>
      </c>
      <c r="I77">
        <v>530.91</v>
      </c>
      <c r="J77">
        <v>533.88</v>
      </c>
      <c r="K77">
        <v>-1.2292E-3</v>
      </c>
      <c r="L77">
        <v>1.4997E-4</v>
      </c>
      <c r="M77">
        <v>8.8717000000000004E-2</v>
      </c>
      <c r="N77" t="s">
        <v>237</v>
      </c>
    </row>
    <row r="78" spans="1:14">
      <c r="A78">
        <v>526.48</v>
      </c>
      <c r="B78">
        <v>9.5</v>
      </c>
      <c r="C78">
        <v>560.41999999999996</v>
      </c>
      <c r="D78">
        <v>1.7844E-3</v>
      </c>
      <c r="E78">
        <v>18.923999999999999</v>
      </c>
      <c r="F78">
        <v>19.212</v>
      </c>
      <c r="G78">
        <v>37.335000000000001</v>
      </c>
      <c r="H78">
        <v>455.2</v>
      </c>
      <c r="I78">
        <v>530.79999999999995</v>
      </c>
      <c r="J78">
        <v>534.86</v>
      </c>
      <c r="K78">
        <v>-1.3771E-3</v>
      </c>
      <c r="L78">
        <v>1.5020999999999999E-4</v>
      </c>
      <c r="M78">
        <v>8.8770000000000002E-2</v>
      </c>
      <c r="N78" t="s">
        <v>237</v>
      </c>
    </row>
    <row r="79" spans="1:14">
      <c r="A79">
        <v>526.48</v>
      </c>
      <c r="B79">
        <v>10</v>
      </c>
      <c r="C79">
        <v>560.62</v>
      </c>
      <c r="D79">
        <v>1.7837E-3</v>
      </c>
      <c r="E79">
        <v>18.908999999999999</v>
      </c>
      <c r="F79">
        <v>19.213000000000001</v>
      </c>
      <c r="G79">
        <v>37.307000000000002</v>
      </c>
      <c r="H79">
        <v>455.19</v>
      </c>
      <c r="I79">
        <v>530.67999999999995</v>
      </c>
      <c r="J79">
        <v>535.83000000000004</v>
      </c>
      <c r="K79">
        <v>-1.5237E-3</v>
      </c>
      <c r="L79">
        <v>1.5044E-4</v>
      </c>
      <c r="M79">
        <v>8.8822999999999999E-2</v>
      </c>
      <c r="N79" t="s">
        <v>237</v>
      </c>
    </row>
    <row r="80" spans="1:14">
      <c r="A80">
        <v>592.29</v>
      </c>
      <c r="B80">
        <v>1</v>
      </c>
      <c r="C80">
        <v>3.5796999999999999</v>
      </c>
      <c r="D80">
        <v>0.27934999999999999</v>
      </c>
      <c r="E80">
        <v>85.751000000000005</v>
      </c>
      <c r="F80">
        <v>90.51</v>
      </c>
      <c r="G80">
        <v>176.01</v>
      </c>
      <c r="H80">
        <v>473.64</v>
      </c>
      <c r="I80">
        <v>483.61</v>
      </c>
      <c r="J80">
        <v>165.95</v>
      </c>
      <c r="K80">
        <v>1.3123</v>
      </c>
      <c r="L80">
        <v>9.1481999999999999E-6</v>
      </c>
      <c r="M80">
        <v>3.4733E-2</v>
      </c>
      <c r="N80" t="s">
        <v>238</v>
      </c>
    </row>
    <row r="81" spans="1:14">
      <c r="A81">
        <v>592.29</v>
      </c>
      <c r="B81">
        <v>1.5</v>
      </c>
      <c r="C81">
        <v>5.4680999999999997</v>
      </c>
      <c r="D81">
        <v>0.18287999999999999</v>
      </c>
      <c r="E81">
        <v>85.515000000000001</v>
      </c>
      <c r="F81">
        <v>90.188000000000002</v>
      </c>
      <c r="G81">
        <v>172.24</v>
      </c>
      <c r="H81">
        <v>474.31</v>
      </c>
      <c r="I81">
        <v>485.24</v>
      </c>
      <c r="J81">
        <v>163.05000000000001</v>
      </c>
      <c r="K81">
        <v>1.3458000000000001</v>
      </c>
      <c r="L81">
        <v>9.1417999999999994E-6</v>
      </c>
      <c r="M81">
        <v>3.5090999999999997E-2</v>
      </c>
      <c r="N81" t="s">
        <v>238</v>
      </c>
    </row>
    <row r="82" spans="1:14">
      <c r="A82">
        <v>592.29</v>
      </c>
      <c r="B82">
        <v>2</v>
      </c>
      <c r="C82">
        <v>7.4303999999999997</v>
      </c>
      <c r="D82">
        <v>0.13458000000000001</v>
      </c>
      <c r="E82">
        <v>85.271000000000001</v>
      </c>
      <c r="F82">
        <v>89.855999999999995</v>
      </c>
      <c r="G82">
        <v>169.43</v>
      </c>
      <c r="H82">
        <v>475</v>
      </c>
      <c r="I82">
        <v>487.02</v>
      </c>
      <c r="J82">
        <v>160.04</v>
      </c>
      <c r="K82">
        <v>1.3824000000000001</v>
      </c>
      <c r="L82">
        <v>9.1365999999999999E-6</v>
      </c>
      <c r="M82">
        <v>3.5459999999999998E-2</v>
      </c>
      <c r="N82" t="s">
        <v>238</v>
      </c>
    </row>
    <row r="83" spans="1:14">
      <c r="A83">
        <v>592.29</v>
      </c>
      <c r="B83">
        <v>2.5</v>
      </c>
      <c r="C83">
        <v>9.4738000000000007</v>
      </c>
      <c r="D83">
        <v>0.10555</v>
      </c>
      <c r="E83">
        <v>85.019000000000005</v>
      </c>
      <c r="F83">
        <v>89.513999999999996</v>
      </c>
      <c r="G83">
        <v>167.14</v>
      </c>
      <c r="H83">
        <v>475.72</v>
      </c>
      <c r="I83">
        <v>488.97</v>
      </c>
      <c r="J83">
        <v>156.93</v>
      </c>
      <c r="K83">
        <v>1.4224000000000001</v>
      </c>
      <c r="L83">
        <v>9.1328E-6</v>
      </c>
      <c r="M83">
        <v>3.5839999999999997E-2</v>
      </c>
      <c r="N83" t="s">
        <v>238</v>
      </c>
    </row>
    <row r="84" spans="1:14">
      <c r="A84">
        <v>592.29</v>
      </c>
      <c r="B84">
        <v>3</v>
      </c>
      <c r="C84">
        <v>11.606999999999999</v>
      </c>
      <c r="D84">
        <v>8.6154999999999995E-2</v>
      </c>
      <c r="E84">
        <v>84.757999999999996</v>
      </c>
      <c r="F84">
        <v>89.16</v>
      </c>
      <c r="G84">
        <v>165.17</v>
      </c>
      <c r="H84">
        <v>476.47</v>
      </c>
      <c r="I84">
        <v>491.12</v>
      </c>
      <c r="J84">
        <v>153.71</v>
      </c>
      <c r="K84">
        <v>1.4663999999999999</v>
      </c>
      <c r="L84">
        <v>9.1303999999999999E-6</v>
      </c>
      <c r="M84">
        <v>3.6232E-2</v>
      </c>
      <c r="N84" t="s">
        <v>238</v>
      </c>
    </row>
    <row r="85" spans="1:14">
      <c r="A85">
        <v>592.29</v>
      </c>
      <c r="B85">
        <v>3.5</v>
      </c>
      <c r="C85">
        <v>13.84</v>
      </c>
      <c r="D85">
        <v>7.2253999999999999E-2</v>
      </c>
      <c r="E85">
        <v>84.486000000000004</v>
      </c>
      <c r="F85">
        <v>88.793000000000006</v>
      </c>
      <c r="G85">
        <v>163.41999999999999</v>
      </c>
      <c r="H85">
        <v>477.26</v>
      </c>
      <c r="I85">
        <v>493.51</v>
      </c>
      <c r="J85">
        <v>150.36000000000001</v>
      </c>
      <c r="K85">
        <v>1.5153000000000001</v>
      </c>
      <c r="L85">
        <v>9.1298000000000002E-6</v>
      </c>
      <c r="M85">
        <v>3.6638999999999998E-2</v>
      </c>
      <c r="N85" t="s">
        <v>238</v>
      </c>
    </row>
    <row r="86" spans="1:14">
      <c r="A86">
        <v>592.29</v>
      </c>
      <c r="B86">
        <v>4</v>
      </c>
      <c r="C86">
        <v>16.184999999999999</v>
      </c>
      <c r="D86">
        <v>6.1783999999999999E-2</v>
      </c>
      <c r="E86">
        <v>84.201999999999998</v>
      </c>
      <c r="F86">
        <v>88.412000000000006</v>
      </c>
      <c r="G86">
        <v>161.82</v>
      </c>
      <c r="H86">
        <v>478.09</v>
      </c>
      <c r="I86">
        <v>496.18</v>
      </c>
      <c r="J86">
        <v>146.86000000000001</v>
      </c>
      <c r="K86">
        <v>1.5699000000000001</v>
      </c>
      <c r="L86">
        <v>9.1311999999999999E-6</v>
      </c>
      <c r="M86">
        <v>3.7060999999999997E-2</v>
      </c>
      <c r="N86" t="s">
        <v>238</v>
      </c>
    </row>
    <row r="87" spans="1:14">
      <c r="A87">
        <v>592.29</v>
      </c>
      <c r="B87">
        <v>4.5</v>
      </c>
      <c r="C87">
        <v>18.658000000000001</v>
      </c>
      <c r="D87">
        <v>5.3596999999999999E-2</v>
      </c>
      <c r="E87">
        <v>83.906000000000006</v>
      </c>
      <c r="F87">
        <v>88.013999999999996</v>
      </c>
      <c r="G87">
        <v>160.32</v>
      </c>
      <c r="H87">
        <v>478.97</v>
      </c>
      <c r="I87">
        <v>499.22</v>
      </c>
      <c r="J87">
        <v>143.19</v>
      </c>
      <c r="K87">
        <v>1.6315</v>
      </c>
      <c r="L87">
        <v>9.1347999999999993E-6</v>
      </c>
      <c r="M87">
        <v>3.7501E-2</v>
      </c>
      <c r="N87" t="s">
        <v>238</v>
      </c>
    </row>
    <row r="88" spans="1:14">
      <c r="A88">
        <v>592.29</v>
      </c>
      <c r="B88">
        <v>5</v>
      </c>
      <c r="C88">
        <v>21.276</v>
      </c>
      <c r="D88">
        <v>4.7001000000000001E-2</v>
      </c>
      <c r="E88">
        <v>83.593999999999994</v>
      </c>
      <c r="F88">
        <v>87.596999999999994</v>
      </c>
      <c r="G88">
        <v>158.88999999999999</v>
      </c>
      <c r="H88">
        <v>479.91</v>
      </c>
      <c r="I88">
        <v>502.71</v>
      </c>
      <c r="J88">
        <v>139.32</v>
      </c>
      <c r="K88">
        <v>1.7016</v>
      </c>
      <c r="L88">
        <v>9.1411999999999998E-6</v>
      </c>
      <c r="M88">
        <v>3.7962000000000003E-2</v>
      </c>
      <c r="N88" t="s">
        <v>238</v>
      </c>
    </row>
    <row r="89" spans="1:14">
      <c r="A89">
        <v>592.29</v>
      </c>
      <c r="B89">
        <v>5.5</v>
      </c>
      <c r="C89">
        <v>24.062999999999999</v>
      </c>
      <c r="D89">
        <v>4.1556999999999997E-2</v>
      </c>
      <c r="E89">
        <v>83.263999999999996</v>
      </c>
      <c r="F89">
        <v>87.156999999999996</v>
      </c>
      <c r="G89">
        <v>157.51</v>
      </c>
      <c r="H89">
        <v>480.93</v>
      </c>
      <c r="I89">
        <v>506.78</v>
      </c>
      <c r="J89">
        <v>135.22999999999999</v>
      </c>
      <c r="K89">
        <v>1.7825</v>
      </c>
      <c r="L89">
        <v>9.1508000000000005E-6</v>
      </c>
      <c r="M89">
        <v>3.8448000000000003E-2</v>
      </c>
      <c r="N89" t="s">
        <v>238</v>
      </c>
    </row>
    <row r="90" spans="1:14">
      <c r="A90">
        <v>592.29</v>
      </c>
      <c r="B90">
        <v>6</v>
      </c>
      <c r="C90">
        <v>27.05</v>
      </c>
      <c r="D90">
        <v>3.6968000000000001E-2</v>
      </c>
      <c r="E90">
        <v>82.912999999999997</v>
      </c>
      <c r="F90">
        <v>86.691999999999993</v>
      </c>
      <c r="G90">
        <v>156.16</v>
      </c>
      <c r="H90">
        <v>482.03</v>
      </c>
      <c r="I90">
        <v>511.62</v>
      </c>
      <c r="J90">
        <v>130.86000000000001</v>
      </c>
      <c r="K90">
        <v>1.8773</v>
      </c>
      <c r="L90">
        <v>9.1641999999999994E-6</v>
      </c>
      <c r="M90">
        <v>3.8962999999999998E-2</v>
      </c>
      <c r="N90" t="s">
        <v>238</v>
      </c>
    </row>
    <row r="91" spans="1:14">
      <c r="A91">
        <v>592.29</v>
      </c>
      <c r="B91">
        <v>6.5</v>
      </c>
      <c r="C91">
        <v>30.277000000000001</v>
      </c>
      <c r="D91">
        <v>3.3028000000000002E-2</v>
      </c>
      <c r="E91">
        <v>82.537999999999997</v>
      </c>
      <c r="F91">
        <v>86.194999999999993</v>
      </c>
      <c r="G91">
        <v>154.82</v>
      </c>
      <c r="H91">
        <v>483.24</v>
      </c>
      <c r="I91">
        <v>517.49</v>
      </c>
      <c r="J91">
        <v>126.16</v>
      </c>
      <c r="K91">
        <v>1.9904999999999999</v>
      </c>
      <c r="L91">
        <v>9.1825000000000006E-6</v>
      </c>
      <c r="M91">
        <v>3.9514000000000001E-2</v>
      </c>
      <c r="N91" t="s">
        <v>238</v>
      </c>
    </row>
    <row r="92" spans="1:14">
      <c r="A92">
        <v>592.29</v>
      </c>
      <c r="B92">
        <v>7</v>
      </c>
      <c r="C92">
        <v>33.801000000000002</v>
      </c>
      <c r="D92">
        <v>2.9585E-2</v>
      </c>
      <c r="E92">
        <v>82.131</v>
      </c>
      <c r="F92">
        <v>85.659000000000006</v>
      </c>
      <c r="G92">
        <v>153.47</v>
      </c>
      <c r="H92">
        <v>484.59</v>
      </c>
      <c r="I92">
        <v>524.86</v>
      </c>
      <c r="J92">
        <v>121.03</v>
      </c>
      <c r="K92">
        <v>2.1291000000000002</v>
      </c>
      <c r="L92">
        <v>9.2066999999999995E-6</v>
      </c>
      <c r="M92">
        <v>4.0111000000000001E-2</v>
      </c>
      <c r="N92" t="s">
        <v>238</v>
      </c>
    </row>
    <row r="93" spans="1:14">
      <c r="A93">
        <v>592.29</v>
      </c>
      <c r="B93">
        <v>7.1778000000000004</v>
      </c>
      <c r="C93">
        <v>35.14</v>
      </c>
      <c r="D93">
        <v>2.8458000000000001E-2</v>
      </c>
      <c r="E93">
        <v>81.977000000000004</v>
      </c>
      <c r="F93">
        <v>85.456999999999994</v>
      </c>
      <c r="G93">
        <v>152.97999999999999</v>
      </c>
      <c r="H93">
        <v>485.11</v>
      </c>
      <c r="I93">
        <v>527.96</v>
      </c>
      <c r="J93">
        <v>119.09</v>
      </c>
      <c r="K93">
        <v>2.1863999999999999</v>
      </c>
      <c r="L93">
        <v>9.2171000000000002E-6</v>
      </c>
      <c r="M93">
        <v>4.0335999999999997E-2</v>
      </c>
      <c r="N93" t="s">
        <v>238</v>
      </c>
    </row>
    <row r="94" spans="1:14">
      <c r="A94">
        <v>592.29</v>
      </c>
      <c r="B94">
        <v>7.1778000000000004</v>
      </c>
      <c r="C94">
        <v>475.02</v>
      </c>
      <c r="D94">
        <v>2.1052000000000002E-3</v>
      </c>
      <c r="E94">
        <v>55.784999999999997</v>
      </c>
      <c r="F94">
        <v>56.042999999999999</v>
      </c>
      <c r="G94">
        <v>103.32</v>
      </c>
      <c r="H94">
        <v>493.09</v>
      </c>
      <c r="I94">
        <v>594.1</v>
      </c>
      <c r="J94">
        <v>312.58</v>
      </c>
      <c r="K94">
        <v>6.5254999999999994E-2</v>
      </c>
      <c r="L94">
        <v>8.2577000000000006E-5</v>
      </c>
      <c r="M94">
        <v>7.5880000000000003E-2</v>
      </c>
      <c r="N94" t="s">
        <v>237</v>
      </c>
    </row>
    <row r="95" spans="1:14">
      <c r="A95">
        <v>592.29</v>
      </c>
      <c r="B95">
        <v>7.5</v>
      </c>
      <c r="C95">
        <v>475.41</v>
      </c>
      <c r="D95">
        <v>2.1034000000000001E-3</v>
      </c>
      <c r="E95">
        <v>55.762</v>
      </c>
      <c r="F95">
        <v>56.03</v>
      </c>
      <c r="G95">
        <v>103.28</v>
      </c>
      <c r="H95">
        <v>493.06</v>
      </c>
      <c r="I95">
        <v>593.64</v>
      </c>
      <c r="J95">
        <v>313.92</v>
      </c>
      <c r="K95">
        <v>6.4406000000000005E-2</v>
      </c>
      <c r="L95">
        <v>8.2803E-5</v>
      </c>
      <c r="M95">
        <v>7.5942999999999997E-2</v>
      </c>
      <c r="N95" t="s">
        <v>237</v>
      </c>
    </row>
    <row r="96" spans="1:14">
      <c r="A96">
        <v>592.29</v>
      </c>
      <c r="B96">
        <v>8</v>
      </c>
      <c r="C96">
        <v>476.02</v>
      </c>
      <c r="D96">
        <v>2.1007999999999999E-3</v>
      </c>
      <c r="E96">
        <v>55.725000000000001</v>
      </c>
      <c r="F96">
        <v>56.011000000000003</v>
      </c>
      <c r="G96">
        <v>103.21</v>
      </c>
      <c r="H96">
        <v>493</v>
      </c>
      <c r="I96">
        <v>592.94000000000005</v>
      </c>
      <c r="J96">
        <v>315.99</v>
      </c>
      <c r="K96">
        <v>6.3120999999999997E-2</v>
      </c>
      <c r="L96">
        <v>8.3151000000000004E-5</v>
      </c>
      <c r="M96">
        <v>7.6038999999999995E-2</v>
      </c>
      <c r="N96" t="s">
        <v>237</v>
      </c>
    </row>
    <row r="97" spans="1:14">
      <c r="A97">
        <v>592.29</v>
      </c>
      <c r="B97">
        <v>8.5</v>
      </c>
      <c r="C97">
        <v>476.62</v>
      </c>
      <c r="D97">
        <v>2.0980999999999999E-3</v>
      </c>
      <c r="E97">
        <v>55.689</v>
      </c>
      <c r="F97">
        <v>55.993000000000002</v>
      </c>
      <c r="G97">
        <v>103.15</v>
      </c>
      <c r="H97">
        <v>492.95</v>
      </c>
      <c r="I97">
        <v>592.27</v>
      </c>
      <c r="J97">
        <v>318.02999999999997</v>
      </c>
      <c r="K97">
        <v>6.1876E-2</v>
      </c>
      <c r="L97">
        <v>8.3496000000000002E-5</v>
      </c>
      <c r="M97">
        <v>7.6134999999999994E-2</v>
      </c>
      <c r="N97" t="s">
        <v>237</v>
      </c>
    </row>
    <row r="98" spans="1:14">
      <c r="A98">
        <v>592.29</v>
      </c>
      <c r="B98">
        <v>9</v>
      </c>
      <c r="C98">
        <v>477.21</v>
      </c>
      <c r="D98">
        <v>2.0955000000000001E-3</v>
      </c>
      <c r="E98">
        <v>55.654000000000003</v>
      </c>
      <c r="F98">
        <v>55.975000000000001</v>
      </c>
      <c r="G98">
        <v>103.09</v>
      </c>
      <c r="H98">
        <v>492.9</v>
      </c>
      <c r="I98">
        <v>591.61</v>
      </c>
      <c r="J98">
        <v>320.04000000000002</v>
      </c>
      <c r="K98">
        <v>6.0668E-2</v>
      </c>
      <c r="L98">
        <v>8.3837000000000004E-5</v>
      </c>
      <c r="M98">
        <v>7.6229000000000005E-2</v>
      </c>
      <c r="N98" t="s">
        <v>237</v>
      </c>
    </row>
    <row r="99" spans="1:14">
      <c r="A99">
        <v>592.29</v>
      </c>
      <c r="B99">
        <v>9.5</v>
      </c>
      <c r="C99">
        <v>477.79</v>
      </c>
      <c r="D99">
        <v>2.0929999999999998E-3</v>
      </c>
      <c r="E99">
        <v>55.618000000000002</v>
      </c>
      <c r="F99">
        <v>55.957000000000001</v>
      </c>
      <c r="G99">
        <v>103.03</v>
      </c>
      <c r="H99">
        <v>492.85</v>
      </c>
      <c r="I99">
        <v>590.98</v>
      </c>
      <c r="J99">
        <v>322.04000000000002</v>
      </c>
      <c r="K99">
        <v>5.9494999999999999E-2</v>
      </c>
      <c r="L99">
        <v>8.4175E-5</v>
      </c>
      <c r="M99">
        <v>7.6323000000000002E-2</v>
      </c>
      <c r="N99" t="s">
        <v>237</v>
      </c>
    </row>
    <row r="100" spans="1:14">
      <c r="A100">
        <v>592.29</v>
      </c>
      <c r="B100">
        <v>10</v>
      </c>
      <c r="C100">
        <v>478.36</v>
      </c>
      <c r="D100">
        <v>2.0904999999999999E-3</v>
      </c>
      <c r="E100">
        <v>55.584000000000003</v>
      </c>
      <c r="F100">
        <v>55.94</v>
      </c>
      <c r="G100">
        <v>102.97</v>
      </c>
      <c r="H100">
        <v>492.8</v>
      </c>
      <c r="I100">
        <v>590.36</v>
      </c>
      <c r="J100">
        <v>324</v>
      </c>
      <c r="K100">
        <v>5.8355999999999998E-2</v>
      </c>
      <c r="L100">
        <v>8.4511000000000005E-5</v>
      </c>
      <c r="M100">
        <v>7.6415999999999998E-2</v>
      </c>
      <c r="N100" t="s">
        <v>237</v>
      </c>
    </row>
    <row r="101" spans="1:14">
      <c r="A101">
        <v>658.1</v>
      </c>
      <c r="B101">
        <v>1</v>
      </c>
      <c r="C101">
        <v>3.1850000000000001</v>
      </c>
      <c r="D101">
        <v>0.31397999999999998</v>
      </c>
      <c r="E101">
        <v>118.07</v>
      </c>
      <c r="F101">
        <v>123.42</v>
      </c>
      <c r="G101">
        <v>228.66</v>
      </c>
      <c r="H101">
        <v>506.39</v>
      </c>
      <c r="I101">
        <v>515.79</v>
      </c>
      <c r="J101">
        <v>176.78</v>
      </c>
      <c r="K101">
        <v>0.91479999999999995</v>
      </c>
      <c r="L101">
        <v>1.0239E-5</v>
      </c>
      <c r="M101">
        <v>4.1596000000000001E-2</v>
      </c>
      <c r="N101" t="s">
        <v>238</v>
      </c>
    </row>
    <row r="102" spans="1:14">
      <c r="A102">
        <v>658.1</v>
      </c>
      <c r="B102">
        <v>1.5</v>
      </c>
      <c r="C102">
        <v>4.8341000000000003</v>
      </c>
      <c r="D102">
        <v>0.20685999999999999</v>
      </c>
      <c r="E102">
        <v>117.89</v>
      </c>
      <c r="F102">
        <v>123.18</v>
      </c>
      <c r="G102">
        <v>225.03</v>
      </c>
      <c r="H102">
        <v>506.78</v>
      </c>
      <c r="I102">
        <v>516.79</v>
      </c>
      <c r="J102">
        <v>174.78</v>
      </c>
      <c r="K102">
        <v>0.92759000000000003</v>
      </c>
      <c r="L102">
        <v>1.0242E-5</v>
      </c>
      <c r="M102">
        <v>4.1889000000000003E-2</v>
      </c>
      <c r="N102" t="s">
        <v>238</v>
      </c>
    </row>
    <row r="103" spans="1:14">
      <c r="A103">
        <v>658.1</v>
      </c>
      <c r="B103">
        <v>2</v>
      </c>
      <c r="C103">
        <v>6.5236999999999998</v>
      </c>
      <c r="D103">
        <v>0.15329000000000001</v>
      </c>
      <c r="E103">
        <v>117.71</v>
      </c>
      <c r="F103">
        <v>122.94</v>
      </c>
      <c r="G103">
        <v>222.36</v>
      </c>
      <c r="H103">
        <v>507.18</v>
      </c>
      <c r="I103">
        <v>517.83000000000004</v>
      </c>
      <c r="J103">
        <v>172.76</v>
      </c>
      <c r="K103">
        <v>0.94094999999999995</v>
      </c>
      <c r="L103">
        <v>1.0244999999999999E-5</v>
      </c>
      <c r="M103">
        <v>4.2187000000000002E-2</v>
      </c>
      <c r="N103" t="s">
        <v>238</v>
      </c>
    </row>
    <row r="104" spans="1:14">
      <c r="A104">
        <v>658.1</v>
      </c>
      <c r="B104">
        <v>2.5</v>
      </c>
      <c r="C104">
        <v>8.2559000000000005</v>
      </c>
      <c r="D104">
        <v>0.12113</v>
      </c>
      <c r="E104">
        <v>117.53</v>
      </c>
      <c r="F104">
        <v>122.69</v>
      </c>
      <c r="G104">
        <v>220.23</v>
      </c>
      <c r="H104">
        <v>507.59</v>
      </c>
      <c r="I104">
        <v>518.92999999999995</v>
      </c>
      <c r="J104">
        <v>170.7</v>
      </c>
      <c r="K104">
        <v>0.95491000000000004</v>
      </c>
      <c r="L104">
        <v>1.025E-5</v>
      </c>
      <c r="M104">
        <v>4.2488999999999999E-2</v>
      </c>
      <c r="N104" t="s">
        <v>238</v>
      </c>
    </row>
    <row r="105" spans="1:14">
      <c r="A105">
        <v>658.1</v>
      </c>
      <c r="B105">
        <v>3</v>
      </c>
      <c r="C105">
        <v>10.032999999999999</v>
      </c>
      <c r="D105">
        <v>9.9671999999999997E-2</v>
      </c>
      <c r="E105">
        <v>117.35</v>
      </c>
      <c r="F105">
        <v>122.44</v>
      </c>
      <c r="G105">
        <v>218.43</v>
      </c>
      <c r="H105">
        <v>508</v>
      </c>
      <c r="I105">
        <v>520.1</v>
      </c>
      <c r="J105">
        <v>168.62</v>
      </c>
      <c r="K105">
        <v>0.96953</v>
      </c>
      <c r="L105">
        <v>1.0254999999999999E-5</v>
      </c>
      <c r="M105">
        <v>4.2795E-2</v>
      </c>
      <c r="N105" t="s">
        <v>238</v>
      </c>
    </row>
    <row r="106" spans="1:14">
      <c r="A106">
        <v>658.1</v>
      </c>
      <c r="B106">
        <v>3.5</v>
      </c>
      <c r="C106">
        <v>11.856999999999999</v>
      </c>
      <c r="D106">
        <v>8.4334999999999993E-2</v>
      </c>
      <c r="E106">
        <v>117.16</v>
      </c>
      <c r="F106">
        <v>122.19</v>
      </c>
      <c r="G106">
        <v>216.86</v>
      </c>
      <c r="H106">
        <v>508.43</v>
      </c>
      <c r="I106">
        <v>521.32000000000005</v>
      </c>
      <c r="J106">
        <v>166.51</v>
      </c>
      <c r="K106">
        <v>0.98484000000000005</v>
      </c>
      <c r="L106">
        <v>1.0261999999999999E-5</v>
      </c>
      <c r="M106">
        <v>4.3106999999999999E-2</v>
      </c>
      <c r="N106" t="s">
        <v>238</v>
      </c>
    </row>
    <row r="107" spans="1:14">
      <c r="A107">
        <v>658.1</v>
      </c>
      <c r="B107">
        <v>4</v>
      </c>
      <c r="C107">
        <v>13.731999999999999</v>
      </c>
      <c r="D107">
        <v>7.2820999999999997E-2</v>
      </c>
      <c r="E107">
        <v>116.97</v>
      </c>
      <c r="F107">
        <v>121.93</v>
      </c>
      <c r="G107">
        <v>215.45</v>
      </c>
      <c r="H107">
        <v>508.86</v>
      </c>
      <c r="I107">
        <v>522.62</v>
      </c>
      <c r="J107">
        <v>164.36</v>
      </c>
      <c r="K107">
        <v>1.0008999999999999</v>
      </c>
      <c r="L107">
        <v>1.0268999999999999E-5</v>
      </c>
      <c r="M107">
        <v>4.3423000000000003E-2</v>
      </c>
      <c r="N107" t="s">
        <v>238</v>
      </c>
    </row>
    <row r="108" spans="1:14">
      <c r="A108">
        <v>658.1</v>
      </c>
      <c r="B108">
        <v>4.5</v>
      </c>
      <c r="C108">
        <v>15.661</v>
      </c>
      <c r="D108">
        <v>6.3854999999999995E-2</v>
      </c>
      <c r="E108">
        <v>116.77</v>
      </c>
      <c r="F108">
        <v>121.66</v>
      </c>
      <c r="G108">
        <v>214.16</v>
      </c>
      <c r="H108">
        <v>509.31</v>
      </c>
      <c r="I108">
        <v>524.01</v>
      </c>
      <c r="J108">
        <v>162.16999999999999</v>
      </c>
      <c r="K108">
        <v>1.0178</v>
      </c>
      <c r="L108">
        <v>1.0278000000000001E-5</v>
      </c>
      <c r="M108">
        <v>4.3744999999999999E-2</v>
      </c>
      <c r="N108" t="s">
        <v>238</v>
      </c>
    </row>
    <row r="109" spans="1:14">
      <c r="A109">
        <v>658.1</v>
      </c>
      <c r="B109">
        <v>5</v>
      </c>
      <c r="C109">
        <v>17.646000000000001</v>
      </c>
      <c r="D109">
        <v>5.6672E-2</v>
      </c>
      <c r="E109">
        <v>116.57</v>
      </c>
      <c r="F109">
        <v>121.39</v>
      </c>
      <c r="G109">
        <v>212.98</v>
      </c>
      <c r="H109">
        <v>509.77</v>
      </c>
      <c r="I109">
        <v>525.48</v>
      </c>
      <c r="J109">
        <v>159.94999999999999</v>
      </c>
      <c r="K109">
        <v>1.0356000000000001</v>
      </c>
      <c r="L109">
        <v>1.0288E-5</v>
      </c>
      <c r="M109">
        <v>4.4073000000000001E-2</v>
      </c>
      <c r="N109" t="s">
        <v>238</v>
      </c>
    </row>
    <row r="110" spans="1:14">
      <c r="A110">
        <v>658.1</v>
      </c>
      <c r="B110">
        <v>5.5</v>
      </c>
      <c r="C110">
        <v>19.690999999999999</v>
      </c>
      <c r="D110">
        <v>5.0784999999999997E-2</v>
      </c>
      <c r="E110">
        <v>116.36</v>
      </c>
      <c r="F110">
        <v>121.12</v>
      </c>
      <c r="G110">
        <v>211.86</v>
      </c>
      <c r="H110">
        <v>510.24</v>
      </c>
      <c r="I110">
        <v>527.04</v>
      </c>
      <c r="J110">
        <v>157.69</v>
      </c>
      <c r="K110">
        <v>1.0544</v>
      </c>
      <c r="L110">
        <v>1.0299000000000001E-5</v>
      </c>
      <c r="M110">
        <v>4.4407000000000002E-2</v>
      </c>
      <c r="N110" t="s">
        <v>238</v>
      </c>
    </row>
    <row r="111" spans="1:14">
      <c r="A111">
        <v>658.1</v>
      </c>
      <c r="B111">
        <v>6</v>
      </c>
      <c r="C111">
        <v>21.800999999999998</v>
      </c>
      <c r="D111">
        <v>4.5870000000000001E-2</v>
      </c>
      <c r="E111">
        <v>116.15</v>
      </c>
      <c r="F111">
        <v>120.84</v>
      </c>
      <c r="G111">
        <v>210.81</v>
      </c>
      <c r="H111">
        <v>510.72</v>
      </c>
      <c r="I111">
        <v>528.72</v>
      </c>
      <c r="J111">
        <v>155.38999999999999</v>
      </c>
      <c r="K111">
        <v>1.0742</v>
      </c>
      <c r="L111">
        <v>1.0312000000000001E-5</v>
      </c>
      <c r="M111">
        <v>4.4747000000000002E-2</v>
      </c>
      <c r="N111" t="s">
        <v>238</v>
      </c>
    </row>
    <row r="112" spans="1:14">
      <c r="A112">
        <v>658.1</v>
      </c>
      <c r="B112">
        <v>6.5</v>
      </c>
      <c r="C112">
        <v>23.98</v>
      </c>
      <c r="D112">
        <v>4.1701000000000002E-2</v>
      </c>
      <c r="E112">
        <v>115.93</v>
      </c>
      <c r="F112">
        <v>120.55</v>
      </c>
      <c r="G112">
        <v>209.81</v>
      </c>
      <c r="H112">
        <v>511.21</v>
      </c>
      <c r="I112">
        <v>530.52</v>
      </c>
      <c r="J112">
        <v>153.04</v>
      </c>
      <c r="K112">
        <v>1.0952</v>
      </c>
      <c r="L112">
        <v>1.0327E-5</v>
      </c>
      <c r="M112">
        <v>4.5094000000000002E-2</v>
      </c>
      <c r="N112" t="s">
        <v>238</v>
      </c>
    </row>
    <row r="113" spans="1:14">
      <c r="A113">
        <v>658.1</v>
      </c>
      <c r="B113">
        <v>7</v>
      </c>
      <c r="C113">
        <v>26.234000000000002</v>
      </c>
      <c r="D113">
        <v>3.8119E-2</v>
      </c>
      <c r="E113">
        <v>115.71</v>
      </c>
      <c r="F113">
        <v>120.26</v>
      </c>
      <c r="G113">
        <v>208.85</v>
      </c>
      <c r="H113">
        <v>511.72</v>
      </c>
      <c r="I113">
        <v>532.46</v>
      </c>
      <c r="J113">
        <v>150.63999999999999</v>
      </c>
      <c r="K113">
        <v>1.1174999999999999</v>
      </c>
      <c r="L113">
        <v>1.0344E-5</v>
      </c>
      <c r="M113">
        <v>4.5449000000000003E-2</v>
      </c>
      <c r="N113" t="s">
        <v>238</v>
      </c>
    </row>
    <row r="114" spans="1:14">
      <c r="A114">
        <v>658.1</v>
      </c>
      <c r="B114">
        <v>7.5</v>
      </c>
      <c r="C114">
        <v>28.567</v>
      </c>
      <c r="D114">
        <v>3.5005000000000001E-2</v>
      </c>
      <c r="E114">
        <v>115.48</v>
      </c>
      <c r="F114">
        <v>119.96</v>
      </c>
      <c r="G114">
        <v>207.92</v>
      </c>
      <c r="H114">
        <v>512.25</v>
      </c>
      <c r="I114">
        <v>534.54999999999995</v>
      </c>
      <c r="J114">
        <v>148.19999999999999</v>
      </c>
      <c r="K114">
        <v>1.1412</v>
      </c>
      <c r="L114">
        <v>1.0362E-5</v>
      </c>
      <c r="M114">
        <v>4.5811999999999999E-2</v>
      </c>
      <c r="N114" t="s">
        <v>238</v>
      </c>
    </row>
    <row r="115" spans="1:14">
      <c r="A115">
        <v>658.1</v>
      </c>
      <c r="B115">
        <v>8</v>
      </c>
      <c r="C115">
        <v>30.988</v>
      </c>
      <c r="D115">
        <v>3.2271000000000001E-2</v>
      </c>
      <c r="E115">
        <v>115.25</v>
      </c>
      <c r="F115">
        <v>119.65</v>
      </c>
      <c r="G115">
        <v>207.01</v>
      </c>
      <c r="H115">
        <v>512.79999999999995</v>
      </c>
      <c r="I115">
        <v>536.80999999999995</v>
      </c>
      <c r="J115">
        <v>145.69</v>
      </c>
      <c r="K115">
        <v>1.1665000000000001</v>
      </c>
      <c r="L115">
        <v>1.0383E-5</v>
      </c>
      <c r="M115">
        <v>4.6184000000000003E-2</v>
      </c>
      <c r="N115" t="s">
        <v>238</v>
      </c>
    </row>
    <row r="116" spans="1:14">
      <c r="A116">
        <v>658.1</v>
      </c>
      <c r="B116">
        <v>8.5</v>
      </c>
      <c r="C116">
        <v>33.502000000000002</v>
      </c>
      <c r="D116">
        <v>2.9849000000000001E-2</v>
      </c>
      <c r="E116">
        <v>115.01</v>
      </c>
      <c r="F116">
        <v>119.33</v>
      </c>
      <c r="G116">
        <v>206.13</v>
      </c>
      <c r="H116">
        <v>513.36</v>
      </c>
      <c r="I116">
        <v>539.28</v>
      </c>
      <c r="J116">
        <v>143.13</v>
      </c>
      <c r="K116">
        <v>1.1936</v>
      </c>
      <c r="L116">
        <v>1.0407E-5</v>
      </c>
      <c r="M116">
        <v>4.6565000000000002E-2</v>
      </c>
      <c r="N116" t="s">
        <v>238</v>
      </c>
    </row>
    <row r="117" spans="1:14">
      <c r="A117">
        <v>658.1</v>
      </c>
      <c r="B117">
        <v>9</v>
      </c>
      <c r="C117">
        <v>36.118000000000002</v>
      </c>
      <c r="D117">
        <v>2.7687E-2</v>
      </c>
      <c r="E117">
        <v>114.76</v>
      </c>
      <c r="F117">
        <v>119</v>
      </c>
      <c r="G117">
        <v>205.26</v>
      </c>
      <c r="H117">
        <v>513.95000000000005</v>
      </c>
      <c r="I117">
        <v>541.98</v>
      </c>
      <c r="J117">
        <v>140.51</v>
      </c>
      <c r="K117">
        <v>1.2226999999999999</v>
      </c>
      <c r="L117">
        <v>1.0433E-5</v>
      </c>
      <c r="M117">
        <v>4.6955999999999998E-2</v>
      </c>
      <c r="N117" t="s">
        <v>238</v>
      </c>
    </row>
    <row r="118" spans="1:14">
      <c r="A118">
        <v>658.1</v>
      </c>
      <c r="B118">
        <v>9.5</v>
      </c>
      <c r="C118">
        <v>38.845999999999997</v>
      </c>
      <c r="D118">
        <v>2.5742000000000001E-2</v>
      </c>
      <c r="E118">
        <v>114.5</v>
      </c>
      <c r="F118">
        <v>118.67</v>
      </c>
      <c r="G118">
        <v>204.4</v>
      </c>
      <c r="H118">
        <v>514.55999999999995</v>
      </c>
      <c r="I118">
        <v>544.94000000000005</v>
      </c>
      <c r="J118">
        <v>137.82</v>
      </c>
      <c r="K118">
        <v>1.2539</v>
      </c>
      <c r="L118">
        <v>1.0462000000000001E-5</v>
      </c>
      <c r="M118">
        <v>4.7358999999999998E-2</v>
      </c>
      <c r="N118" t="s">
        <v>238</v>
      </c>
    </row>
    <row r="119" spans="1:14">
      <c r="A119">
        <v>658.1</v>
      </c>
      <c r="B119">
        <v>10</v>
      </c>
      <c r="C119">
        <v>41.698</v>
      </c>
      <c r="D119">
        <v>2.3982E-2</v>
      </c>
      <c r="E119">
        <v>114.23</v>
      </c>
      <c r="F119">
        <v>118.32</v>
      </c>
      <c r="G119">
        <v>203.56</v>
      </c>
      <c r="H119">
        <v>515.20000000000005</v>
      </c>
      <c r="I119">
        <v>548.22</v>
      </c>
      <c r="J119">
        <v>135.05000000000001</v>
      </c>
      <c r="K119">
        <v>1.2878000000000001</v>
      </c>
      <c r="L119">
        <v>1.0495E-5</v>
      </c>
      <c r="M119">
        <v>4.7773999999999997E-2</v>
      </c>
      <c r="N119" t="s">
        <v>238</v>
      </c>
    </row>
  </sheetData>
  <pageMargins left="0.7" right="0.7" top="0.75" bottom="0.75" header="0.3" footer="0.3"/>
  <tableParts count="1">
    <tablePart r:id="rId1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869D3-FE38-4F6A-B4E8-3D61279B342B}">
  <dimension ref="A1:N119"/>
  <sheetViews>
    <sheetView workbookViewId="0"/>
  </sheetViews>
  <sheetFormatPr defaultRowHeight="15"/>
  <sheetData>
    <row r="1" spans="1:14">
      <c r="A1" t="s">
        <v>223</v>
      </c>
      <c r="B1" t="s">
        <v>224</v>
      </c>
      <c r="C1" t="s">
        <v>225</v>
      </c>
      <c r="D1" t="s">
        <v>226</v>
      </c>
      <c r="E1" t="s">
        <v>227</v>
      </c>
      <c r="F1" t="s">
        <v>228</v>
      </c>
      <c r="G1" t="s">
        <v>229</v>
      </c>
      <c r="H1" t="s">
        <v>230</v>
      </c>
      <c r="I1" t="s">
        <v>231</v>
      </c>
      <c r="J1" t="s">
        <v>232</v>
      </c>
      <c r="K1" t="s">
        <v>233</v>
      </c>
      <c r="L1" t="s">
        <v>234</v>
      </c>
      <c r="M1" t="s">
        <v>235</v>
      </c>
      <c r="N1" t="s">
        <v>236</v>
      </c>
    </row>
    <row r="2" spans="1:14">
      <c r="A2">
        <v>308.85000000000002</v>
      </c>
      <c r="B2">
        <v>1</v>
      </c>
      <c r="C2">
        <v>718.21</v>
      </c>
      <c r="D2">
        <v>1.3923E-3</v>
      </c>
      <c r="E2">
        <v>-49.573999999999998</v>
      </c>
      <c r="F2">
        <v>-49.554000000000002</v>
      </c>
      <c r="G2">
        <v>-131.63</v>
      </c>
      <c r="H2">
        <v>258.29000000000002</v>
      </c>
      <c r="I2">
        <v>317.68</v>
      </c>
      <c r="J2">
        <v>1191.0999999999999</v>
      </c>
      <c r="K2">
        <v>-4.1512E-2</v>
      </c>
      <c r="L2">
        <v>7.3068999999999999E-4</v>
      </c>
      <c r="M2">
        <v>0.12673000000000001</v>
      </c>
      <c r="N2" t="s">
        <v>237</v>
      </c>
    </row>
    <row r="3" spans="1:14">
      <c r="A3">
        <v>308.85000000000002</v>
      </c>
      <c r="B3">
        <v>1.5</v>
      </c>
      <c r="C3">
        <v>718.25</v>
      </c>
      <c r="D3">
        <v>1.3923E-3</v>
      </c>
      <c r="E3">
        <v>-49.576999999999998</v>
      </c>
      <c r="F3">
        <v>-49.548000000000002</v>
      </c>
      <c r="G3">
        <v>-131.63999999999999</v>
      </c>
      <c r="H3">
        <v>258.29000000000002</v>
      </c>
      <c r="I3">
        <v>317.67</v>
      </c>
      <c r="J3">
        <v>1191.5</v>
      </c>
      <c r="K3">
        <v>-4.1519E-2</v>
      </c>
      <c r="L3">
        <v>7.3114000000000002E-4</v>
      </c>
      <c r="M3">
        <v>0.12676000000000001</v>
      </c>
      <c r="N3" t="s">
        <v>237</v>
      </c>
    </row>
    <row r="4" spans="1:14">
      <c r="A4">
        <v>308.85000000000002</v>
      </c>
      <c r="B4">
        <v>2</v>
      </c>
      <c r="C4">
        <v>718.3</v>
      </c>
      <c r="D4">
        <v>1.3921999999999999E-3</v>
      </c>
      <c r="E4">
        <v>-49.581000000000003</v>
      </c>
      <c r="F4">
        <v>-49.540999999999997</v>
      </c>
      <c r="G4">
        <v>-131.65</v>
      </c>
      <c r="H4">
        <v>258.29000000000002</v>
      </c>
      <c r="I4">
        <v>317.67</v>
      </c>
      <c r="J4">
        <v>1191.8</v>
      </c>
      <c r="K4">
        <v>-4.1524999999999999E-2</v>
      </c>
      <c r="L4">
        <v>7.3158000000000001E-4</v>
      </c>
      <c r="M4">
        <v>0.12678</v>
      </c>
      <c r="N4" t="s">
        <v>237</v>
      </c>
    </row>
    <row r="5" spans="1:14">
      <c r="A5">
        <v>308.85000000000002</v>
      </c>
      <c r="B5">
        <v>2.5</v>
      </c>
      <c r="C5">
        <v>718.34</v>
      </c>
      <c r="D5">
        <v>1.3921000000000001E-3</v>
      </c>
      <c r="E5">
        <v>-49.584000000000003</v>
      </c>
      <c r="F5">
        <v>-49.534999999999997</v>
      </c>
      <c r="G5">
        <v>-131.66</v>
      </c>
      <c r="H5">
        <v>258.3</v>
      </c>
      <c r="I5">
        <v>317.66000000000003</v>
      </c>
      <c r="J5">
        <v>1192.2</v>
      </c>
      <c r="K5">
        <v>-4.1531999999999999E-2</v>
      </c>
      <c r="L5">
        <v>7.3202E-4</v>
      </c>
      <c r="M5">
        <v>0.1268</v>
      </c>
      <c r="N5" t="s">
        <v>237</v>
      </c>
    </row>
    <row r="6" spans="1:14">
      <c r="A6">
        <v>308.85000000000002</v>
      </c>
      <c r="B6">
        <v>3</v>
      </c>
      <c r="C6">
        <v>718.38</v>
      </c>
      <c r="D6">
        <v>1.392E-3</v>
      </c>
      <c r="E6">
        <v>-49.587000000000003</v>
      </c>
      <c r="F6">
        <v>-49.527999999999999</v>
      </c>
      <c r="G6">
        <v>-131.66999999999999</v>
      </c>
      <c r="H6">
        <v>258.3</v>
      </c>
      <c r="I6">
        <v>317.64999999999998</v>
      </c>
      <c r="J6">
        <v>1192.5</v>
      </c>
      <c r="K6">
        <v>-4.1539E-2</v>
      </c>
      <c r="L6">
        <v>7.3245999999999999E-4</v>
      </c>
      <c r="M6">
        <v>0.12681999999999999</v>
      </c>
      <c r="N6" t="s">
        <v>237</v>
      </c>
    </row>
    <row r="7" spans="1:14">
      <c r="A7">
        <v>308.85000000000002</v>
      </c>
      <c r="B7">
        <v>3.5</v>
      </c>
      <c r="C7">
        <v>718.43</v>
      </c>
      <c r="D7">
        <v>1.3919E-3</v>
      </c>
      <c r="E7">
        <v>-49.591000000000001</v>
      </c>
      <c r="F7">
        <v>-49.521000000000001</v>
      </c>
      <c r="G7">
        <v>-131.68</v>
      </c>
      <c r="H7">
        <v>258.3</v>
      </c>
      <c r="I7">
        <v>317.64</v>
      </c>
      <c r="J7">
        <v>1192.8</v>
      </c>
      <c r="K7">
        <v>-4.1546E-2</v>
      </c>
      <c r="L7">
        <v>7.3289999999999998E-4</v>
      </c>
      <c r="M7">
        <v>0.12684000000000001</v>
      </c>
      <c r="N7" t="s">
        <v>237</v>
      </c>
    </row>
    <row r="8" spans="1:14">
      <c r="A8">
        <v>308.85000000000002</v>
      </c>
      <c r="B8">
        <v>4</v>
      </c>
      <c r="C8">
        <v>718.47</v>
      </c>
      <c r="D8">
        <v>1.3917999999999999E-3</v>
      </c>
      <c r="E8">
        <v>-49.594000000000001</v>
      </c>
      <c r="F8">
        <v>-49.515000000000001</v>
      </c>
      <c r="G8">
        <v>-131.69</v>
      </c>
      <c r="H8">
        <v>258.31</v>
      </c>
      <c r="I8">
        <v>317.64</v>
      </c>
      <c r="J8">
        <v>1193.2</v>
      </c>
      <c r="K8">
        <v>-4.1551999999999999E-2</v>
      </c>
      <c r="L8">
        <v>7.3335000000000002E-4</v>
      </c>
      <c r="M8">
        <v>0.12686</v>
      </c>
      <c r="N8" t="s">
        <v>237</v>
      </c>
    </row>
    <row r="9" spans="1:14">
      <c r="A9">
        <v>308.85000000000002</v>
      </c>
      <c r="B9">
        <v>4.5</v>
      </c>
      <c r="C9">
        <v>718.51</v>
      </c>
      <c r="D9">
        <v>1.3917999999999999E-3</v>
      </c>
      <c r="E9">
        <v>-49.597000000000001</v>
      </c>
      <c r="F9">
        <v>-49.508000000000003</v>
      </c>
      <c r="G9">
        <v>-131.69999999999999</v>
      </c>
      <c r="H9">
        <v>258.31</v>
      </c>
      <c r="I9">
        <v>317.63</v>
      </c>
      <c r="J9">
        <v>1193.5</v>
      </c>
      <c r="K9">
        <v>-4.1558999999999999E-2</v>
      </c>
      <c r="L9">
        <v>7.3379000000000001E-4</v>
      </c>
      <c r="M9">
        <v>0.12687999999999999</v>
      </c>
      <c r="N9" t="s">
        <v>237</v>
      </c>
    </row>
    <row r="10" spans="1:14">
      <c r="A10">
        <v>308.85000000000002</v>
      </c>
      <c r="B10">
        <v>5</v>
      </c>
      <c r="C10">
        <v>718.56</v>
      </c>
      <c r="D10">
        <v>1.3917000000000001E-3</v>
      </c>
      <c r="E10">
        <v>-49.600999999999999</v>
      </c>
      <c r="F10">
        <v>-49.502000000000002</v>
      </c>
      <c r="G10">
        <v>-131.71</v>
      </c>
      <c r="H10">
        <v>258.31</v>
      </c>
      <c r="I10">
        <v>317.62</v>
      </c>
      <c r="J10">
        <v>1193.9000000000001</v>
      </c>
      <c r="K10">
        <v>-4.1565999999999999E-2</v>
      </c>
      <c r="L10">
        <v>7.3423E-4</v>
      </c>
      <c r="M10">
        <v>0.12690000000000001</v>
      </c>
      <c r="N10" t="s">
        <v>237</v>
      </c>
    </row>
    <row r="11" spans="1:14">
      <c r="A11">
        <v>308.85000000000002</v>
      </c>
      <c r="B11">
        <v>5.5</v>
      </c>
      <c r="C11">
        <v>718.6</v>
      </c>
      <c r="D11">
        <v>1.3916E-3</v>
      </c>
      <c r="E11">
        <v>-49.603999999999999</v>
      </c>
      <c r="F11">
        <v>-49.494999999999997</v>
      </c>
      <c r="G11">
        <v>-131.72</v>
      </c>
      <c r="H11">
        <v>258.32</v>
      </c>
      <c r="I11">
        <v>317.61</v>
      </c>
      <c r="J11">
        <v>1194.2</v>
      </c>
      <c r="K11">
        <v>-4.1572999999999999E-2</v>
      </c>
      <c r="L11">
        <v>7.3466999999999998E-4</v>
      </c>
      <c r="M11">
        <v>0.12692000000000001</v>
      </c>
      <c r="N11" t="s">
        <v>237</v>
      </c>
    </row>
    <row r="12" spans="1:14">
      <c r="A12">
        <v>308.85000000000002</v>
      </c>
      <c r="B12">
        <v>6</v>
      </c>
      <c r="C12">
        <v>718.64</v>
      </c>
      <c r="D12">
        <v>1.3914999999999999E-3</v>
      </c>
      <c r="E12">
        <v>-49.606999999999999</v>
      </c>
      <c r="F12">
        <v>-49.488</v>
      </c>
      <c r="G12">
        <v>-131.74</v>
      </c>
      <c r="H12">
        <v>258.32</v>
      </c>
      <c r="I12">
        <v>317.61</v>
      </c>
      <c r="J12">
        <v>1194.5</v>
      </c>
      <c r="K12">
        <v>-4.1578999999999998E-2</v>
      </c>
      <c r="L12">
        <v>7.3510999999999997E-4</v>
      </c>
      <c r="M12">
        <v>0.12694</v>
      </c>
      <c r="N12" t="s">
        <v>237</v>
      </c>
    </row>
    <row r="13" spans="1:14">
      <c r="A13">
        <v>308.85000000000002</v>
      </c>
      <c r="B13">
        <v>6.5</v>
      </c>
      <c r="C13">
        <v>718.69</v>
      </c>
      <c r="D13">
        <v>1.3914000000000001E-3</v>
      </c>
      <c r="E13">
        <v>-49.61</v>
      </c>
      <c r="F13">
        <v>-49.481999999999999</v>
      </c>
      <c r="G13">
        <v>-131.75</v>
      </c>
      <c r="H13">
        <v>258.32</v>
      </c>
      <c r="I13">
        <v>317.60000000000002</v>
      </c>
      <c r="J13">
        <v>1194.9000000000001</v>
      </c>
      <c r="K13">
        <v>-4.1585999999999998E-2</v>
      </c>
      <c r="L13">
        <v>7.3556000000000001E-4</v>
      </c>
      <c r="M13">
        <v>0.12695999999999999</v>
      </c>
      <c r="N13" t="s">
        <v>237</v>
      </c>
    </row>
    <row r="14" spans="1:14">
      <c r="A14">
        <v>308.85000000000002</v>
      </c>
      <c r="B14">
        <v>7</v>
      </c>
      <c r="C14">
        <v>718.73</v>
      </c>
      <c r="D14">
        <v>1.3913E-3</v>
      </c>
      <c r="E14">
        <v>-49.613999999999997</v>
      </c>
      <c r="F14">
        <v>-49.475000000000001</v>
      </c>
      <c r="G14">
        <v>-131.76</v>
      </c>
      <c r="H14">
        <v>258.33</v>
      </c>
      <c r="I14">
        <v>317.58999999999997</v>
      </c>
      <c r="J14">
        <v>1195.2</v>
      </c>
      <c r="K14">
        <v>-4.1592999999999998E-2</v>
      </c>
      <c r="L14">
        <v>7.36E-4</v>
      </c>
      <c r="M14">
        <v>0.12698000000000001</v>
      </c>
      <c r="N14" t="s">
        <v>237</v>
      </c>
    </row>
    <row r="15" spans="1:14">
      <c r="A15">
        <v>308.85000000000002</v>
      </c>
      <c r="B15">
        <v>7.5</v>
      </c>
      <c r="C15">
        <v>718.77</v>
      </c>
      <c r="D15">
        <v>1.3913E-3</v>
      </c>
      <c r="E15">
        <v>-49.616999999999997</v>
      </c>
      <c r="F15">
        <v>-49.469000000000001</v>
      </c>
      <c r="G15">
        <v>-131.77000000000001</v>
      </c>
      <c r="H15">
        <v>258.33</v>
      </c>
      <c r="I15">
        <v>317.58</v>
      </c>
      <c r="J15">
        <v>1195.5999999999999</v>
      </c>
      <c r="K15">
        <v>-4.1598999999999997E-2</v>
      </c>
      <c r="L15">
        <v>7.3643999999999999E-4</v>
      </c>
      <c r="M15">
        <v>0.127</v>
      </c>
      <c r="N15" t="s">
        <v>237</v>
      </c>
    </row>
    <row r="16" spans="1:14">
      <c r="A16">
        <v>308.85000000000002</v>
      </c>
      <c r="B16">
        <v>8</v>
      </c>
      <c r="C16">
        <v>718.82</v>
      </c>
      <c r="D16">
        <v>1.3912E-3</v>
      </c>
      <c r="E16">
        <v>-49.62</v>
      </c>
      <c r="F16">
        <v>-49.462000000000003</v>
      </c>
      <c r="G16">
        <v>-131.78</v>
      </c>
      <c r="H16">
        <v>258.33</v>
      </c>
      <c r="I16">
        <v>317.58</v>
      </c>
      <c r="J16">
        <v>1195.9000000000001</v>
      </c>
      <c r="K16">
        <v>-4.1605999999999997E-2</v>
      </c>
      <c r="L16">
        <v>7.3689000000000003E-4</v>
      </c>
      <c r="M16">
        <v>0.12701999999999999</v>
      </c>
      <c r="N16" t="s">
        <v>237</v>
      </c>
    </row>
    <row r="17" spans="1:14">
      <c r="A17">
        <v>308.85000000000002</v>
      </c>
      <c r="B17">
        <v>8.5</v>
      </c>
      <c r="C17">
        <v>718.86</v>
      </c>
      <c r="D17">
        <v>1.3910999999999999E-3</v>
      </c>
      <c r="E17">
        <v>-49.624000000000002</v>
      </c>
      <c r="F17">
        <v>-49.454999999999998</v>
      </c>
      <c r="G17">
        <v>-131.79</v>
      </c>
      <c r="H17">
        <v>258.33999999999997</v>
      </c>
      <c r="I17">
        <v>317.57</v>
      </c>
      <c r="J17">
        <v>1196.2</v>
      </c>
      <c r="K17">
        <v>-4.1612999999999997E-2</v>
      </c>
      <c r="L17">
        <v>7.3733000000000002E-4</v>
      </c>
      <c r="M17">
        <v>0.12703999999999999</v>
      </c>
      <c r="N17" t="s">
        <v>237</v>
      </c>
    </row>
    <row r="18" spans="1:14">
      <c r="A18">
        <v>308.85000000000002</v>
      </c>
      <c r="B18">
        <v>9</v>
      </c>
      <c r="C18">
        <v>718.9</v>
      </c>
      <c r="D18">
        <v>1.3910000000000001E-3</v>
      </c>
      <c r="E18">
        <v>-49.627000000000002</v>
      </c>
      <c r="F18">
        <v>-49.448999999999998</v>
      </c>
      <c r="G18">
        <v>-131.80000000000001</v>
      </c>
      <c r="H18">
        <v>258.33999999999997</v>
      </c>
      <c r="I18">
        <v>317.56</v>
      </c>
      <c r="J18">
        <v>1196.5999999999999</v>
      </c>
      <c r="K18">
        <v>-4.1619000000000003E-2</v>
      </c>
      <c r="L18">
        <v>7.3777000000000001E-4</v>
      </c>
      <c r="M18">
        <v>0.12706000000000001</v>
      </c>
      <c r="N18" t="s">
        <v>237</v>
      </c>
    </row>
    <row r="19" spans="1:14">
      <c r="A19">
        <v>308.85000000000002</v>
      </c>
      <c r="B19">
        <v>9.5</v>
      </c>
      <c r="C19">
        <v>718.94</v>
      </c>
      <c r="D19">
        <v>1.3909E-3</v>
      </c>
      <c r="E19">
        <v>-49.63</v>
      </c>
      <c r="F19">
        <v>-49.442</v>
      </c>
      <c r="G19">
        <v>-131.81</v>
      </c>
      <c r="H19">
        <v>258.33999999999997</v>
      </c>
      <c r="I19">
        <v>317.55</v>
      </c>
      <c r="J19">
        <v>1196.9000000000001</v>
      </c>
      <c r="K19">
        <v>-4.1626000000000003E-2</v>
      </c>
      <c r="L19">
        <v>7.3820999999999999E-4</v>
      </c>
      <c r="M19">
        <v>0.12708</v>
      </c>
      <c r="N19" t="s">
        <v>237</v>
      </c>
    </row>
    <row r="20" spans="1:14">
      <c r="A20">
        <v>308.85000000000002</v>
      </c>
      <c r="B20">
        <v>10</v>
      </c>
      <c r="C20">
        <v>718.99</v>
      </c>
      <c r="D20">
        <v>1.3908E-3</v>
      </c>
      <c r="E20">
        <v>-49.633000000000003</v>
      </c>
      <c r="F20">
        <v>-49.436</v>
      </c>
      <c r="G20">
        <v>-131.82</v>
      </c>
      <c r="H20">
        <v>258.35000000000002</v>
      </c>
      <c r="I20">
        <v>317.55</v>
      </c>
      <c r="J20">
        <v>1197.2</v>
      </c>
      <c r="K20">
        <v>-4.1632000000000002E-2</v>
      </c>
      <c r="L20">
        <v>7.3866000000000003E-4</v>
      </c>
      <c r="M20">
        <v>0.12709999999999999</v>
      </c>
      <c r="N20" t="s">
        <v>237</v>
      </c>
    </row>
    <row r="21" spans="1:14">
      <c r="A21">
        <v>370.62</v>
      </c>
      <c r="B21">
        <v>1</v>
      </c>
      <c r="C21">
        <v>669.51</v>
      </c>
      <c r="D21">
        <v>1.4936000000000001E-3</v>
      </c>
      <c r="E21">
        <v>-28.873000000000001</v>
      </c>
      <c r="F21">
        <v>-28.852</v>
      </c>
      <c r="G21">
        <v>-70.622</v>
      </c>
      <c r="H21">
        <v>293.89999999999998</v>
      </c>
      <c r="I21">
        <v>353.16</v>
      </c>
      <c r="J21">
        <v>964.33</v>
      </c>
      <c r="K21">
        <v>-3.3301999999999998E-2</v>
      </c>
      <c r="L21">
        <v>3.7190999999999998E-4</v>
      </c>
      <c r="M21">
        <v>0.11155</v>
      </c>
      <c r="N21" t="s">
        <v>237</v>
      </c>
    </row>
    <row r="22" spans="1:14">
      <c r="A22">
        <v>370.62</v>
      </c>
      <c r="B22">
        <v>1.5</v>
      </c>
      <c r="C22">
        <v>669.58</v>
      </c>
      <c r="D22">
        <v>1.4935E-3</v>
      </c>
      <c r="E22">
        <v>-28.878</v>
      </c>
      <c r="F22">
        <v>-28.846</v>
      </c>
      <c r="G22">
        <v>-70.634</v>
      </c>
      <c r="H22">
        <v>293.89999999999998</v>
      </c>
      <c r="I22">
        <v>353.14</v>
      </c>
      <c r="J22">
        <v>964.77</v>
      </c>
      <c r="K22">
        <v>-3.3318E-2</v>
      </c>
      <c r="L22">
        <v>3.7216000000000001E-4</v>
      </c>
      <c r="M22">
        <v>0.11157</v>
      </c>
      <c r="N22" t="s">
        <v>237</v>
      </c>
    </row>
    <row r="23" spans="1:14">
      <c r="A23">
        <v>370.62</v>
      </c>
      <c r="B23">
        <v>2</v>
      </c>
      <c r="C23">
        <v>669.64</v>
      </c>
      <c r="D23">
        <v>1.4932999999999999E-3</v>
      </c>
      <c r="E23">
        <v>-28.882999999999999</v>
      </c>
      <c r="F23">
        <v>-28.84</v>
      </c>
      <c r="G23">
        <v>-70.647000000000006</v>
      </c>
      <c r="H23">
        <v>293.91000000000003</v>
      </c>
      <c r="I23">
        <v>353.12</v>
      </c>
      <c r="J23">
        <v>965.22</v>
      </c>
      <c r="K23">
        <v>-3.3334000000000003E-2</v>
      </c>
      <c r="L23">
        <v>3.724E-4</v>
      </c>
      <c r="M23">
        <v>0.1116</v>
      </c>
      <c r="N23" t="s">
        <v>237</v>
      </c>
    </row>
    <row r="24" spans="1:14">
      <c r="A24">
        <v>370.62</v>
      </c>
      <c r="B24">
        <v>2.5</v>
      </c>
      <c r="C24">
        <v>669.71</v>
      </c>
      <c r="D24">
        <v>1.4932000000000001E-3</v>
      </c>
      <c r="E24">
        <v>-28.888000000000002</v>
      </c>
      <c r="F24">
        <v>-28.835000000000001</v>
      </c>
      <c r="G24">
        <v>-70.66</v>
      </c>
      <c r="H24">
        <v>293.91000000000003</v>
      </c>
      <c r="I24">
        <v>353.11</v>
      </c>
      <c r="J24">
        <v>965.66</v>
      </c>
      <c r="K24">
        <v>-3.3348999999999997E-2</v>
      </c>
      <c r="L24">
        <v>3.7263999999999998E-4</v>
      </c>
      <c r="M24">
        <v>0.11162999999999999</v>
      </c>
      <c r="N24" t="s">
        <v>237</v>
      </c>
    </row>
    <row r="25" spans="1:14">
      <c r="A25">
        <v>370.62</v>
      </c>
      <c r="B25">
        <v>3</v>
      </c>
      <c r="C25">
        <v>669.77</v>
      </c>
      <c r="D25">
        <v>1.493E-3</v>
      </c>
      <c r="E25">
        <v>-28.891999999999999</v>
      </c>
      <c r="F25">
        <v>-28.829000000000001</v>
      </c>
      <c r="G25">
        <v>-70.673000000000002</v>
      </c>
      <c r="H25">
        <v>293.91000000000003</v>
      </c>
      <c r="I25">
        <v>353.09</v>
      </c>
      <c r="J25">
        <v>966.11</v>
      </c>
      <c r="K25">
        <v>-3.3364999999999999E-2</v>
      </c>
      <c r="L25">
        <v>3.7289000000000002E-4</v>
      </c>
      <c r="M25">
        <v>0.11165</v>
      </c>
      <c r="N25" t="s">
        <v>237</v>
      </c>
    </row>
    <row r="26" spans="1:14">
      <c r="A26">
        <v>370.62</v>
      </c>
      <c r="B26">
        <v>3.5</v>
      </c>
      <c r="C26">
        <v>669.84</v>
      </c>
      <c r="D26">
        <v>1.4928999999999999E-3</v>
      </c>
      <c r="E26">
        <v>-28.896999999999998</v>
      </c>
      <c r="F26">
        <v>-28.823</v>
      </c>
      <c r="G26">
        <v>-70.686000000000007</v>
      </c>
      <c r="H26">
        <v>293.92</v>
      </c>
      <c r="I26">
        <v>353.07</v>
      </c>
      <c r="J26">
        <v>966.55</v>
      </c>
      <c r="K26">
        <v>-3.3381000000000001E-2</v>
      </c>
      <c r="L26">
        <v>3.7313E-4</v>
      </c>
      <c r="M26">
        <v>0.11168</v>
      </c>
      <c r="N26" t="s">
        <v>237</v>
      </c>
    </row>
    <row r="27" spans="1:14">
      <c r="A27">
        <v>370.62</v>
      </c>
      <c r="B27">
        <v>4</v>
      </c>
      <c r="C27">
        <v>669.9</v>
      </c>
      <c r="D27">
        <v>1.4928000000000001E-3</v>
      </c>
      <c r="E27">
        <v>-28.902000000000001</v>
      </c>
      <c r="F27">
        <v>-28.817</v>
      </c>
      <c r="G27">
        <v>-70.697999999999993</v>
      </c>
      <c r="H27">
        <v>293.92</v>
      </c>
      <c r="I27">
        <v>353.06</v>
      </c>
      <c r="J27">
        <v>967</v>
      </c>
      <c r="K27">
        <v>-3.3397000000000003E-2</v>
      </c>
      <c r="L27">
        <v>3.7337999999999998E-4</v>
      </c>
      <c r="M27">
        <v>0.11169999999999999</v>
      </c>
      <c r="N27" t="s">
        <v>237</v>
      </c>
    </row>
    <row r="28" spans="1:14">
      <c r="A28">
        <v>370.62</v>
      </c>
      <c r="B28">
        <v>4.5</v>
      </c>
      <c r="C28">
        <v>669.97</v>
      </c>
      <c r="D28">
        <v>1.4926E-3</v>
      </c>
      <c r="E28">
        <v>-28.907</v>
      </c>
      <c r="F28">
        <v>-28.811</v>
      </c>
      <c r="G28">
        <v>-70.710999999999999</v>
      </c>
      <c r="H28">
        <v>293.92</v>
      </c>
      <c r="I28">
        <v>353.04</v>
      </c>
      <c r="J28">
        <v>967.44</v>
      </c>
      <c r="K28">
        <v>-3.3411999999999997E-2</v>
      </c>
      <c r="L28">
        <v>3.7362000000000002E-4</v>
      </c>
      <c r="M28">
        <v>0.11173</v>
      </c>
      <c r="N28" t="s">
        <v>237</v>
      </c>
    </row>
    <row r="29" spans="1:14">
      <c r="A29">
        <v>370.62</v>
      </c>
      <c r="B29">
        <v>5</v>
      </c>
      <c r="C29">
        <v>670.03</v>
      </c>
      <c r="D29">
        <v>1.4924999999999999E-3</v>
      </c>
      <c r="E29">
        <v>-28.911000000000001</v>
      </c>
      <c r="F29">
        <v>-28.805</v>
      </c>
      <c r="G29">
        <v>-70.724000000000004</v>
      </c>
      <c r="H29">
        <v>293.92</v>
      </c>
      <c r="I29">
        <v>353.03</v>
      </c>
      <c r="J29">
        <v>967.88</v>
      </c>
      <c r="K29">
        <v>-3.3427999999999999E-2</v>
      </c>
      <c r="L29">
        <v>3.7387E-4</v>
      </c>
      <c r="M29">
        <v>0.11176</v>
      </c>
      <c r="N29" t="s">
        <v>237</v>
      </c>
    </row>
    <row r="30" spans="1:14">
      <c r="A30">
        <v>370.62</v>
      </c>
      <c r="B30">
        <v>5.5</v>
      </c>
      <c r="C30">
        <v>670.09</v>
      </c>
      <c r="D30">
        <v>1.4923E-3</v>
      </c>
      <c r="E30">
        <v>-28.916</v>
      </c>
      <c r="F30">
        <v>-28.798999999999999</v>
      </c>
      <c r="G30">
        <v>-70.736999999999995</v>
      </c>
      <c r="H30">
        <v>293.93</v>
      </c>
      <c r="I30">
        <v>353.01</v>
      </c>
      <c r="J30">
        <v>968.33</v>
      </c>
      <c r="K30">
        <v>-3.3443000000000001E-2</v>
      </c>
      <c r="L30">
        <v>3.7410999999999998E-4</v>
      </c>
      <c r="M30">
        <v>0.11178</v>
      </c>
      <c r="N30" t="s">
        <v>237</v>
      </c>
    </row>
    <row r="31" spans="1:14">
      <c r="A31">
        <v>370.62</v>
      </c>
      <c r="B31">
        <v>6</v>
      </c>
      <c r="C31">
        <v>670.16</v>
      </c>
      <c r="D31">
        <v>1.4922E-3</v>
      </c>
      <c r="E31">
        <v>-28.920999999999999</v>
      </c>
      <c r="F31">
        <v>-28.792999999999999</v>
      </c>
      <c r="G31">
        <v>-70.748999999999995</v>
      </c>
      <c r="H31">
        <v>293.93</v>
      </c>
      <c r="I31">
        <v>352.99</v>
      </c>
      <c r="J31">
        <v>968.77</v>
      </c>
      <c r="K31">
        <v>-3.3459000000000003E-2</v>
      </c>
      <c r="L31">
        <v>3.7436000000000001E-4</v>
      </c>
      <c r="M31">
        <v>0.11181000000000001</v>
      </c>
      <c r="N31" t="s">
        <v>237</v>
      </c>
    </row>
    <row r="32" spans="1:14">
      <c r="A32">
        <v>370.62</v>
      </c>
      <c r="B32">
        <v>6.5</v>
      </c>
      <c r="C32">
        <v>670.22</v>
      </c>
      <c r="D32">
        <v>1.4920000000000001E-3</v>
      </c>
      <c r="E32">
        <v>-28.925000000000001</v>
      </c>
      <c r="F32">
        <v>-28.786999999999999</v>
      </c>
      <c r="G32">
        <v>-70.762</v>
      </c>
      <c r="H32">
        <v>293.93</v>
      </c>
      <c r="I32">
        <v>352.98</v>
      </c>
      <c r="J32">
        <v>969.21</v>
      </c>
      <c r="K32">
        <v>-3.3474999999999998E-2</v>
      </c>
      <c r="L32">
        <v>3.746E-4</v>
      </c>
      <c r="M32">
        <v>0.11183999999999999</v>
      </c>
      <c r="N32" t="s">
        <v>237</v>
      </c>
    </row>
    <row r="33" spans="1:14">
      <c r="A33">
        <v>370.62</v>
      </c>
      <c r="B33">
        <v>7</v>
      </c>
      <c r="C33">
        <v>670.29</v>
      </c>
      <c r="D33">
        <v>1.4919E-3</v>
      </c>
      <c r="E33">
        <v>-28.93</v>
      </c>
      <c r="F33">
        <v>-28.780999999999999</v>
      </c>
      <c r="G33">
        <v>-70.775000000000006</v>
      </c>
      <c r="H33">
        <v>293.94</v>
      </c>
      <c r="I33">
        <v>352.96</v>
      </c>
      <c r="J33">
        <v>969.65</v>
      </c>
      <c r="K33">
        <v>-3.3489999999999999E-2</v>
      </c>
      <c r="L33">
        <v>3.7483999999999998E-4</v>
      </c>
      <c r="M33">
        <v>0.11186</v>
      </c>
      <c r="N33" t="s">
        <v>237</v>
      </c>
    </row>
    <row r="34" spans="1:14">
      <c r="A34">
        <v>370.62</v>
      </c>
      <c r="B34">
        <v>7.5</v>
      </c>
      <c r="C34">
        <v>670.35</v>
      </c>
      <c r="D34">
        <v>1.4917999999999999E-3</v>
      </c>
      <c r="E34">
        <v>-28.934999999999999</v>
      </c>
      <c r="F34">
        <v>-28.776</v>
      </c>
      <c r="G34">
        <v>-70.787000000000006</v>
      </c>
      <c r="H34">
        <v>293.94</v>
      </c>
      <c r="I34">
        <v>352.95</v>
      </c>
      <c r="J34">
        <v>970.09</v>
      </c>
      <c r="K34">
        <v>-3.3505E-2</v>
      </c>
      <c r="L34">
        <v>3.7509000000000002E-4</v>
      </c>
      <c r="M34">
        <v>0.11189</v>
      </c>
      <c r="N34" t="s">
        <v>237</v>
      </c>
    </row>
    <row r="35" spans="1:14">
      <c r="A35">
        <v>370.62</v>
      </c>
      <c r="B35">
        <v>8</v>
      </c>
      <c r="C35">
        <v>670.41</v>
      </c>
      <c r="D35">
        <v>1.4916E-3</v>
      </c>
      <c r="E35">
        <v>-28.939</v>
      </c>
      <c r="F35">
        <v>-28.77</v>
      </c>
      <c r="G35">
        <v>-70.8</v>
      </c>
      <c r="H35">
        <v>293.94</v>
      </c>
      <c r="I35">
        <v>352.93</v>
      </c>
      <c r="J35">
        <v>970.53</v>
      </c>
      <c r="K35">
        <v>-3.3521000000000002E-2</v>
      </c>
      <c r="L35">
        <v>3.7533E-4</v>
      </c>
      <c r="M35">
        <v>0.11192000000000001</v>
      </c>
      <c r="N35" t="s">
        <v>237</v>
      </c>
    </row>
    <row r="36" spans="1:14">
      <c r="A36">
        <v>370.62</v>
      </c>
      <c r="B36">
        <v>8.5</v>
      </c>
      <c r="C36">
        <v>670.48</v>
      </c>
      <c r="D36">
        <v>1.4915E-3</v>
      </c>
      <c r="E36">
        <v>-28.943999999999999</v>
      </c>
      <c r="F36">
        <v>-28.763999999999999</v>
      </c>
      <c r="G36">
        <v>-70.813000000000002</v>
      </c>
      <c r="H36">
        <v>293.95</v>
      </c>
      <c r="I36">
        <v>352.91</v>
      </c>
      <c r="J36">
        <v>970.97</v>
      </c>
      <c r="K36">
        <v>-3.3536000000000003E-2</v>
      </c>
      <c r="L36">
        <v>3.7557999999999998E-4</v>
      </c>
      <c r="M36">
        <v>0.11194</v>
      </c>
      <c r="N36" t="s">
        <v>237</v>
      </c>
    </row>
    <row r="37" spans="1:14">
      <c r="A37">
        <v>370.62</v>
      </c>
      <c r="B37">
        <v>9</v>
      </c>
      <c r="C37">
        <v>670.54</v>
      </c>
      <c r="D37">
        <v>1.4913000000000001E-3</v>
      </c>
      <c r="E37">
        <v>-28.949000000000002</v>
      </c>
      <c r="F37">
        <v>-28.757999999999999</v>
      </c>
      <c r="G37">
        <v>-70.825000000000003</v>
      </c>
      <c r="H37">
        <v>293.95</v>
      </c>
      <c r="I37">
        <v>352.9</v>
      </c>
      <c r="J37">
        <v>971.41</v>
      </c>
      <c r="K37">
        <v>-3.3550999999999997E-2</v>
      </c>
      <c r="L37">
        <v>3.7582000000000002E-4</v>
      </c>
      <c r="M37">
        <v>0.11197</v>
      </c>
      <c r="N37" t="s">
        <v>237</v>
      </c>
    </row>
    <row r="38" spans="1:14">
      <c r="A38">
        <v>370.62</v>
      </c>
      <c r="B38">
        <v>9.5</v>
      </c>
      <c r="C38">
        <v>670.6</v>
      </c>
      <c r="D38">
        <v>1.4912E-3</v>
      </c>
      <c r="E38">
        <v>-28.952999999999999</v>
      </c>
      <c r="F38">
        <v>-28.751999999999999</v>
      </c>
      <c r="G38">
        <v>-70.837999999999994</v>
      </c>
      <c r="H38">
        <v>293.95</v>
      </c>
      <c r="I38">
        <v>352.88</v>
      </c>
      <c r="J38">
        <v>971.85</v>
      </c>
      <c r="K38">
        <v>-3.3567E-2</v>
      </c>
      <c r="L38">
        <v>3.7606E-4</v>
      </c>
      <c r="M38">
        <v>0.11199000000000001</v>
      </c>
      <c r="N38" t="s">
        <v>237</v>
      </c>
    </row>
    <row r="39" spans="1:14">
      <c r="A39">
        <v>370.62</v>
      </c>
      <c r="B39">
        <v>10</v>
      </c>
      <c r="C39">
        <v>670.67</v>
      </c>
      <c r="D39">
        <v>1.4911E-3</v>
      </c>
      <c r="E39">
        <v>-28.957999999999998</v>
      </c>
      <c r="F39">
        <v>-28.745999999999999</v>
      </c>
      <c r="G39">
        <v>-70.850999999999999</v>
      </c>
      <c r="H39">
        <v>293.95</v>
      </c>
      <c r="I39">
        <v>352.87</v>
      </c>
      <c r="J39">
        <v>972.29</v>
      </c>
      <c r="K39">
        <v>-3.3582000000000001E-2</v>
      </c>
      <c r="L39">
        <v>3.7630999999999998E-4</v>
      </c>
      <c r="M39">
        <v>0.11201999999999999</v>
      </c>
      <c r="N39" t="s">
        <v>237</v>
      </c>
    </row>
    <row r="40" spans="1:14">
      <c r="A40">
        <v>432.39</v>
      </c>
      <c r="B40">
        <v>1</v>
      </c>
      <c r="C40">
        <v>617.41999999999996</v>
      </c>
      <c r="D40">
        <v>1.6197E-3</v>
      </c>
      <c r="E40">
        <v>-5.907</v>
      </c>
      <c r="F40">
        <v>-5.8838999999999997</v>
      </c>
      <c r="G40">
        <v>-13.377000000000001</v>
      </c>
      <c r="H40">
        <v>329.24</v>
      </c>
      <c r="I40">
        <v>390.76</v>
      </c>
      <c r="J40">
        <v>753.8</v>
      </c>
      <c r="K40">
        <v>-2.2119E-2</v>
      </c>
      <c r="L40">
        <v>2.2552E-4</v>
      </c>
      <c r="M40">
        <v>9.7941E-2</v>
      </c>
      <c r="N40" t="s">
        <v>237</v>
      </c>
    </row>
    <row r="41" spans="1:14">
      <c r="A41">
        <v>432.39</v>
      </c>
      <c r="B41">
        <v>1.5</v>
      </c>
      <c r="C41">
        <v>617.52</v>
      </c>
      <c r="D41">
        <v>1.6194E-3</v>
      </c>
      <c r="E41">
        <v>-5.9142000000000001</v>
      </c>
      <c r="F41">
        <v>-5.8795999999999999</v>
      </c>
      <c r="G41">
        <v>-13.394</v>
      </c>
      <c r="H41">
        <v>329.24</v>
      </c>
      <c r="I41">
        <v>390.73</v>
      </c>
      <c r="J41">
        <v>754.43</v>
      </c>
      <c r="K41">
        <v>-2.2161E-2</v>
      </c>
      <c r="L41">
        <v>2.2570000000000001E-4</v>
      </c>
      <c r="M41">
        <v>9.7975000000000007E-2</v>
      </c>
      <c r="N41" t="s">
        <v>237</v>
      </c>
    </row>
    <row r="42" spans="1:14">
      <c r="A42">
        <v>432.39</v>
      </c>
      <c r="B42">
        <v>2</v>
      </c>
      <c r="C42">
        <v>617.62</v>
      </c>
      <c r="D42">
        <v>1.6191000000000001E-3</v>
      </c>
      <c r="E42">
        <v>-5.9212999999999996</v>
      </c>
      <c r="F42">
        <v>-5.8753000000000002</v>
      </c>
      <c r="G42">
        <v>-13.411</v>
      </c>
      <c r="H42">
        <v>329.24</v>
      </c>
      <c r="I42">
        <v>390.69</v>
      </c>
      <c r="J42">
        <v>755.06</v>
      </c>
      <c r="K42">
        <v>-2.2204000000000002E-2</v>
      </c>
      <c r="L42">
        <v>2.2588999999999999E-4</v>
      </c>
      <c r="M42">
        <v>9.801E-2</v>
      </c>
      <c r="N42" t="s">
        <v>237</v>
      </c>
    </row>
    <row r="43" spans="1:14">
      <c r="A43">
        <v>432.39</v>
      </c>
      <c r="B43">
        <v>2.5</v>
      </c>
      <c r="C43">
        <v>617.73</v>
      </c>
      <c r="D43">
        <v>1.6188000000000001E-3</v>
      </c>
      <c r="E43">
        <v>-5.9284999999999997</v>
      </c>
      <c r="F43">
        <v>-5.8708999999999998</v>
      </c>
      <c r="G43">
        <v>-13.427</v>
      </c>
      <c r="H43">
        <v>329.24</v>
      </c>
      <c r="I43">
        <v>390.65</v>
      </c>
      <c r="J43">
        <v>755.69</v>
      </c>
      <c r="K43">
        <v>-2.2245999999999998E-2</v>
      </c>
      <c r="L43">
        <v>2.2607000000000001E-4</v>
      </c>
      <c r="M43">
        <v>9.8044000000000006E-2</v>
      </c>
      <c r="N43" t="s">
        <v>237</v>
      </c>
    </row>
    <row r="44" spans="1:14">
      <c r="A44">
        <v>432.39</v>
      </c>
      <c r="B44">
        <v>3</v>
      </c>
      <c r="C44">
        <v>617.83000000000004</v>
      </c>
      <c r="D44">
        <v>1.6186E-3</v>
      </c>
      <c r="E44">
        <v>-5.9356999999999998</v>
      </c>
      <c r="F44">
        <v>-5.8666</v>
      </c>
      <c r="G44">
        <v>-13.444000000000001</v>
      </c>
      <c r="H44">
        <v>329.24</v>
      </c>
      <c r="I44">
        <v>390.62</v>
      </c>
      <c r="J44">
        <v>756.31</v>
      </c>
      <c r="K44">
        <v>-2.2287999999999999E-2</v>
      </c>
      <c r="L44">
        <v>2.2625999999999999E-4</v>
      </c>
      <c r="M44">
        <v>9.8077999999999999E-2</v>
      </c>
      <c r="N44" t="s">
        <v>237</v>
      </c>
    </row>
    <row r="45" spans="1:14">
      <c r="A45">
        <v>432.39</v>
      </c>
      <c r="B45">
        <v>3.5</v>
      </c>
      <c r="C45">
        <v>617.94000000000005</v>
      </c>
      <c r="D45">
        <v>1.6183E-3</v>
      </c>
      <c r="E45">
        <v>-5.9428000000000001</v>
      </c>
      <c r="F45">
        <v>-5.8621999999999996</v>
      </c>
      <c r="G45">
        <v>-13.46</v>
      </c>
      <c r="H45">
        <v>329.25</v>
      </c>
      <c r="I45">
        <v>390.58</v>
      </c>
      <c r="J45">
        <v>756.94</v>
      </c>
      <c r="K45">
        <v>-2.2329999999999999E-2</v>
      </c>
      <c r="L45">
        <v>2.2644000000000001E-4</v>
      </c>
      <c r="M45">
        <v>9.8113000000000006E-2</v>
      </c>
      <c r="N45" t="s">
        <v>237</v>
      </c>
    </row>
    <row r="46" spans="1:14">
      <c r="A46">
        <v>432.39</v>
      </c>
      <c r="B46">
        <v>4</v>
      </c>
      <c r="C46">
        <v>618.04</v>
      </c>
      <c r="D46">
        <v>1.6180000000000001E-3</v>
      </c>
      <c r="E46">
        <v>-5.9499000000000004</v>
      </c>
      <c r="F46">
        <v>-5.8578999999999999</v>
      </c>
      <c r="G46">
        <v>-13.477</v>
      </c>
      <c r="H46">
        <v>329.25</v>
      </c>
      <c r="I46">
        <v>390.54</v>
      </c>
      <c r="J46">
        <v>757.56</v>
      </c>
      <c r="K46">
        <v>-2.2370999999999999E-2</v>
      </c>
      <c r="L46">
        <v>2.2662E-4</v>
      </c>
      <c r="M46">
        <v>9.8146999999999998E-2</v>
      </c>
      <c r="N46" t="s">
        <v>237</v>
      </c>
    </row>
    <row r="47" spans="1:14">
      <c r="A47">
        <v>432.39</v>
      </c>
      <c r="B47">
        <v>4.5</v>
      </c>
      <c r="C47">
        <v>618.14</v>
      </c>
      <c r="D47">
        <v>1.6178E-3</v>
      </c>
      <c r="E47">
        <v>-5.9570999999999996</v>
      </c>
      <c r="F47">
        <v>-5.8535000000000004</v>
      </c>
      <c r="G47">
        <v>-13.493</v>
      </c>
      <c r="H47">
        <v>329.25</v>
      </c>
      <c r="I47">
        <v>390.51</v>
      </c>
      <c r="J47">
        <v>758.19</v>
      </c>
      <c r="K47">
        <v>-2.2412999999999999E-2</v>
      </c>
      <c r="L47">
        <v>2.2681000000000001E-4</v>
      </c>
      <c r="M47">
        <v>9.8181000000000004E-2</v>
      </c>
      <c r="N47" t="s">
        <v>237</v>
      </c>
    </row>
    <row r="48" spans="1:14">
      <c r="A48">
        <v>432.39</v>
      </c>
      <c r="B48">
        <v>5</v>
      </c>
      <c r="C48">
        <v>618.25</v>
      </c>
      <c r="D48">
        <v>1.6175E-3</v>
      </c>
      <c r="E48">
        <v>-5.9641999999999999</v>
      </c>
      <c r="F48">
        <v>-5.8491</v>
      </c>
      <c r="G48">
        <v>-13.51</v>
      </c>
      <c r="H48">
        <v>329.25</v>
      </c>
      <c r="I48">
        <v>390.47</v>
      </c>
      <c r="J48">
        <v>758.81</v>
      </c>
      <c r="K48">
        <v>-2.2454000000000002E-2</v>
      </c>
      <c r="L48">
        <v>2.2698999999999999E-4</v>
      </c>
      <c r="M48">
        <v>9.8214999999999997E-2</v>
      </c>
      <c r="N48" t="s">
        <v>237</v>
      </c>
    </row>
    <row r="49" spans="1:14">
      <c r="A49">
        <v>432.39</v>
      </c>
      <c r="B49">
        <v>5.5</v>
      </c>
      <c r="C49">
        <v>618.35</v>
      </c>
      <c r="D49">
        <v>1.6172000000000001E-3</v>
      </c>
      <c r="E49">
        <v>-5.9713000000000003</v>
      </c>
      <c r="F49">
        <v>-5.8446999999999996</v>
      </c>
      <c r="G49">
        <v>-13.526</v>
      </c>
      <c r="H49">
        <v>329.25</v>
      </c>
      <c r="I49">
        <v>390.43</v>
      </c>
      <c r="J49">
        <v>759.43</v>
      </c>
      <c r="K49">
        <v>-2.2495000000000001E-2</v>
      </c>
      <c r="L49">
        <v>2.2717000000000001E-4</v>
      </c>
      <c r="M49">
        <v>9.8250000000000004E-2</v>
      </c>
      <c r="N49" t="s">
        <v>237</v>
      </c>
    </row>
    <row r="50" spans="1:14">
      <c r="A50">
        <v>432.39</v>
      </c>
      <c r="B50">
        <v>6</v>
      </c>
      <c r="C50">
        <v>618.45000000000005</v>
      </c>
      <c r="D50">
        <v>1.6169000000000001E-3</v>
      </c>
      <c r="E50">
        <v>-5.9783999999999997</v>
      </c>
      <c r="F50">
        <v>-5.8403</v>
      </c>
      <c r="G50">
        <v>-13.542999999999999</v>
      </c>
      <c r="H50">
        <v>329.25</v>
      </c>
      <c r="I50">
        <v>390.4</v>
      </c>
      <c r="J50">
        <v>760.05</v>
      </c>
      <c r="K50">
        <v>-2.2536E-2</v>
      </c>
      <c r="L50">
        <v>2.2735999999999999E-4</v>
      </c>
      <c r="M50">
        <v>9.8283999999999996E-2</v>
      </c>
      <c r="N50" t="s">
        <v>237</v>
      </c>
    </row>
    <row r="51" spans="1:14">
      <c r="A51">
        <v>432.39</v>
      </c>
      <c r="B51">
        <v>6.5</v>
      </c>
      <c r="C51">
        <v>618.54999999999995</v>
      </c>
      <c r="D51">
        <v>1.6167E-3</v>
      </c>
      <c r="E51">
        <v>-5.9854000000000003</v>
      </c>
      <c r="F51">
        <v>-5.8358999999999996</v>
      </c>
      <c r="G51">
        <v>-13.558999999999999</v>
      </c>
      <c r="H51">
        <v>329.25</v>
      </c>
      <c r="I51">
        <v>390.36</v>
      </c>
      <c r="J51">
        <v>760.67</v>
      </c>
      <c r="K51">
        <v>-2.2577E-2</v>
      </c>
      <c r="L51">
        <v>2.2754000000000001E-4</v>
      </c>
      <c r="M51">
        <v>9.8318000000000003E-2</v>
      </c>
      <c r="N51" t="s">
        <v>237</v>
      </c>
    </row>
    <row r="52" spans="1:14">
      <c r="A52">
        <v>432.39</v>
      </c>
      <c r="B52">
        <v>7</v>
      </c>
      <c r="C52">
        <v>618.66</v>
      </c>
      <c r="D52">
        <v>1.6164E-3</v>
      </c>
      <c r="E52">
        <v>-5.9924999999999997</v>
      </c>
      <c r="F52">
        <v>-5.8315000000000001</v>
      </c>
      <c r="G52">
        <v>-13.576000000000001</v>
      </c>
      <c r="H52">
        <v>329.26</v>
      </c>
      <c r="I52">
        <v>390.33</v>
      </c>
      <c r="J52">
        <v>761.28</v>
      </c>
      <c r="K52">
        <v>-2.2617999999999999E-2</v>
      </c>
      <c r="L52">
        <v>2.2771999999999999E-4</v>
      </c>
      <c r="M52">
        <v>9.8351999999999995E-2</v>
      </c>
      <c r="N52" t="s">
        <v>237</v>
      </c>
    </row>
    <row r="53" spans="1:14">
      <c r="A53">
        <v>432.39</v>
      </c>
      <c r="B53">
        <v>7.5</v>
      </c>
      <c r="C53">
        <v>618.76</v>
      </c>
      <c r="D53">
        <v>1.6161000000000001E-3</v>
      </c>
      <c r="E53">
        <v>-5.9996</v>
      </c>
      <c r="F53">
        <v>-5.8270999999999997</v>
      </c>
      <c r="G53">
        <v>-13.592000000000001</v>
      </c>
      <c r="H53">
        <v>329.26</v>
      </c>
      <c r="I53">
        <v>390.29</v>
      </c>
      <c r="J53">
        <v>761.9</v>
      </c>
      <c r="K53">
        <v>-2.2658000000000001E-2</v>
      </c>
      <c r="L53">
        <v>2.2790000000000001E-4</v>
      </c>
      <c r="M53">
        <v>9.8386000000000001E-2</v>
      </c>
      <c r="N53" t="s">
        <v>237</v>
      </c>
    </row>
    <row r="54" spans="1:14">
      <c r="A54">
        <v>432.39</v>
      </c>
      <c r="B54">
        <v>8</v>
      </c>
      <c r="C54">
        <v>618.86</v>
      </c>
      <c r="D54">
        <v>1.6159E-3</v>
      </c>
      <c r="E54">
        <v>-6.0065999999999997</v>
      </c>
      <c r="F54">
        <v>-5.8227000000000002</v>
      </c>
      <c r="G54">
        <v>-13.608000000000001</v>
      </c>
      <c r="H54">
        <v>329.26</v>
      </c>
      <c r="I54">
        <v>390.25</v>
      </c>
      <c r="J54">
        <v>762.52</v>
      </c>
      <c r="K54">
        <v>-2.2697999999999999E-2</v>
      </c>
      <c r="L54">
        <v>2.2808999999999999E-4</v>
      </c>
      <c r="M54">
        <v>9.8419999999999994E-2</v>
      </c>
      <c r="N54" t="s">
        <v>237</v>
      </c>
    </row>
    <row r="55" spans="1:14">
      <c r="A55">
        <v>432.39</v>
      </c>
      <c r="B55">
        <v>8.5</v>
      </c>
      <c r="C55">
        <v>618.96</v>
      </c>
      <c r="D55">
        <v>1.6156E-3</v>
      </c>
      <c r="E55">
        <v>-6.0136000000000003</v>
      </c>
      <c r="F55">
        <v>-5.8182</v>
      </c>
      <c r="G55">
        <v>-13.625</v>
      </c>
      <c r="H55">
        <v>329.26</v>
      </c>
      <c r="I55">
        <v>390.22</v>
      </c>
      <c r="J55">
        <v>763.13</v>
      </c>
      <c r="K55">
        <v>-2.2738999999999999E-2</v>
      </c>
      <c r="L55">
        <v>2.2827000000000001E-4</v>
      </c>
      <c r="M55">
        <v>9.8454E-2</v>
      </c>
      <c r="N55" t="s">
        <v>237</v>
      </c>
    </row>
    <row r="56" spans="1:14">
      <c r="A56">
        <v>432.39</v>
      </c>
      <c r="B56">
        <v>9</v>
      </c>
      <c r="C56">
        <v>619.05999999999995</v>
      </c>
      <c r="D56">
        <v>1.6153000000000001E-3</v>
      </c>
      <c r="E56">
        <v>-6.0206</v>
      </c>
      <c r="F56">
        <v>-5.8137999999999996</v>
      </c>
      <c r="G56">
        <v>-13.641</v>
      </c>
      <c r="H56">
        <v>329.26</v>
      </c>
      <c r="I56">
        <v>390.18</v>
      </c>
      <c r="J56">
        <v>763.74</v>
      </c>
      <c r="K56">
        <v>-2.2778E-2</v>
      </c>
      <c r="L56">
        <v>2.2845E-4</v>
      </c>
      <c r="M56">
        <v>9.8488000000000006E-2</v>
      </c>
      <c r="N56" t="s">
        <v>237</v>
      </c>
    </row>
    <row r="57" spans="1:14">
      <c r="A57">
        <v>432.39</v>
      </c>
      <c r="B57">
        <v>9.5</v>
      </c>
      <c r="C57">
        <v>619.16</v>
      </c>
      <c r="D57">
        <v>1.6151E-3</v>
      </c>
      <c r="E57">
        <v>-6.0277000000000003</v>
      </c>
      <c r="F57">
        <v>-5.8093000000000004</v>
      </c>
      <c r="G57">
        <v>-13.657</v>
      </c>
      <c r="H57">
        <v>329.26</v>
      </c>
      <c r="I57">
        <v>390.15</v>
      </c>
      <c r="J57">
        <v>764.36</v>
      </c>
      <c r="K57">
        <v>-2.2818000000000001E-2</v>
      </c>
      <c r="L57">
        <v>2.2863000000000001E-4</v>
      </c>
      <c r="M57">
        <v>9.8521999999999998E-2</v>
      </c>
      <c r="N57" t="s">
        <v>237</v>
      </c>
    </row>
    <row r="58" spans="1:14">
      <c r="A58">
        <v>432.39</v>
      </c>
      <c r="B58">
        <v>10</v>
      </c>
      <c r="C58">
        <v>619.27</v>
      </c>
      <c r="D58">
        <v>1.6148E-3</v>
      </c>
      <c r="E58">
        <v>-6.0346000000000002</v>
      </c>
      <c r="F58">
        <v>-5.8048999999999999</v>
      </c>
      <c r="G58">
        <v>-13.673999999999999</v>
      </c>
      <c r="H58">
        <v>329.26</v>
      </c>
      <c r="I58">
        <v>390.11</v>
      </c>
      <c r="J58">
        <v>764.97</v>
      </c>
      <c r="K58">
        <v>-2.2858E-2</v>
      </c>
      <c r="L58">
        <v>2.2881999999999999E-4</v>
      </c>
      <c r="M58">
        <v>9.8555000000000004E-2</v>
      </c>
      <c r="N58" t="s">
        <v>237</v>
      </c>
    </row>
    <row r="59" spans="1:14">
      <c r="A59">
        <v>494.16</v>
      </c>
      <c r="B59">
        <v>1</v>
      </c>
      <c r="C59">
        <v>3.6133000000000002</v>
      </c>
      <c r="D59">
        <v>0.27676000000000001</v>
      </c>
      <c r="E59">
        <v>51.604999999999997</v>
      </c>
      <c r="F59">
        <v>55.542000000000002</v>
      </c>
      <c r="G59">
        <v>122.49</v>
      </c>
      <c r="H59">
        <v>346.96</v>
      </c>
      <c r="I59">
        <v>357.51</v>
      </c>
      <c r="J59">
        <v>165.18</v>
      </c>
      <c r="K59">
        <v>1.9401999999999999</v>
      </c>
      <c r="L59">
        <v>8.5287000000000002E-6</v>
      </c>
      <c r="M59">
        <v>2.6221999999999999E-2</v>
      </c>
      <c r="N59" t="s">
        <v>238</v>
      </c>
    </row>
    <row r="60" spans="1:14">
      <c r="A60">
        <v>494.16</v>
      </c>
      <c r="B60">
        <v>1.5</v>
      </c>
      <c r="C60">
        <v>5.5483000000000002</v>
      </c>
      <c r="D60">
        <v>0.18024000000000001</v>
      </c>
      <c r="E60">
        <v>51.34</v>
      </c>
      <c r="F60">
        <v>55.186999999999998</v>
      </c>
      <c r="G60">
        <v>118.57</v>
      </c>
      <c r="H60">
        <v>348.04</v>
      </c>
      <c r="I60">
        <v>360.01</v>
      </c>
      <c r="J60">
        <v>161.46</v>
      </c>
      <c r="K60">
        <v>2.024</v>
      </c>
      <c r="L60">
        <v>8.5161999999999999E-6</v>
      </c>
      <c r="M60">
        <v>2.6109E-2</v>
      </c>
      <c r="N60" t="s">
        <v>238</v>
      </c>
    </row>
    <row r="61" spans="1:14">
      <c r="A61">
        <v>494.16</v>
      </c>
      <c r="B61">
        <v>2</v>
      </c>
      <c r="C61">
        <v>7.5861999999999998</v>
      </c>
      <c r="D61">
        <v>0.13181999999999999</v>
      </c>
      <c r="E61">
        <v>51.061999999999998</v>
      </c>
      <c r="F61">
        <v>54.813000000000002</v>
      </c>
      <c r="G61">
        <v>115.6</v>
      </c>
      <c r="H61">
        <v>349.19</v>
      </c>
      <c r="I61">
        <v>362.86</v>
      </c>
      <c r="J61">
        <v>157.49</v>
      </c>
      <c r="K61">
        <v>2.1202999999999999</v>
      </c>
      <c r="L61">
        <v>8.5088000000000006E-6</v>
      </c>
      <c r="M61">
        <v>2.6006000000000001E-2</v>
      </c>
      <c r="N61" t="s">
        <v>238</v>
      </c>
    </row>
    <row r="62" spans="1:14">
      <c r="A62">
        <v>494.16</v>
      </c>
      <c r="B62">
        <v>2.5</v>
      </c>
      <c r="C62">
        <v>9.7446999999999999</v>
      </c>
      <c r="D62">
        <v>0.10262</v>
      </c>
      <c r="E62">
        <v>50.765999999999998</v>
      </c>
      <c r="F62">
        <v>54.415999999999997</v>
      </c>
      <c r="G62">
        <v>113.13</v>
      </c>
      <c r="H62">
        <v>350.42</v>
      </c>
      <c r="I62">
        <v>366.16</v>
      </c>
      <c r="J62">
        <v>153.19999999999999</v>
      </c>
      <c r="K62">
        <v>2.2326000000000001</v>
      </c>
      <c r="L62">
        <v>8.5074999999999994E-6</v>
      </c>
      <c r="M62">
        <v>2.5916999999999999E-2</v>
      </c>
      <c r="N62" t="s">
        <v>238</v>
      </c>
    </row>
    <row r="63" spans="1:14">
      <c r="A63">
        <v>494.16</v>
      </c>
      <c r="B63">
        <v>2.9207999999999998</v>
      </c>
      <c r="C63">
        <v>11.672000000000001</v>
      </c>
      <c r="D63">
        <v>8.5678000000000004E-2</v>
      </c>
      <c r="E63">
        <v>50.502000000000002</v>
      </c>
      <c r="F63">
        <v>54.063000000000002</v>
      </c>
      <c r="G63">
        <v>111.28</v>
      </c>
      <c r="H63">
        <v>351.54</v>
      </c>
      <c r="I63">
        <v>369.4</v>
      </c>
      <c r="J63">
        <v>149.31</v>
      </c>
      <c r="K63">
        <v>2.3431000000000002</v>
      </c>
      <c r="L63">
        <v>8.5118000000000004E-6</v>
      </c>
      <c r="M63">
        <v>2.5856000000000001E-2</v>
      </c>
      <c r="N63" t="s">
        <v>238</v>
      </c>
    </row>
    <row r="64" spans="1:14">
      <c r="A64">
        <v>494.16</v>
      </c>
      <c r="B64">
        <v>2.9207999999999998</v>
      </c>
      <c r="C64">
        <v>557.57000000000005</v>
      </c>
      <c r="D64">
        <v>1.7935E-3</v>
      </c>
      <c r="E64">
        <v>19.401</v>
      </c>
      <c r="F64">
        <v>19.475999999999999</v>
      </c>
      <c r="G64">
        <v>41.284999999999997</v>
      </c>
      <c r="H64">
        <v>362.78</v>
      </c>
      <c r="I64">
        <v>430.79</v>
      </c>
      <c r="J64">
        <v>545.62</v>
      </c>
      <c r="K64">
        <v>-1.7381E-3</v>
      </c>
      <c r="L64">
        <v>1.461E-4</v>
      </c>
      <c r="M64">
        <v>8.634E-2</v>
      </c>
      <c r="N64" t="s">
        <v>237</v>
      </c>
    </row>
    <row r="65" spans="1:14">
      <c r="A65">
        <v>494.16</v>
      </c>
      <c r="B65">
        <v>3</v>
      </c>
      <c r="C65">
        <v>557.6</v>
      </c>
      <c r="D65">
        <v>1.7933999999999999E-3</v>
      </c>
      <c r="E65">
        <v>19.399999999999999</v>
      </c>
      <c r="F65">
        <v>19.475999999999999</v>
      </c>
      <c r="G65">
        <v>41.280999999999999</v>
      </c>
      <c r="H65">
        <v>362.78</v>
      </c>
      <c r="I65">
        <v>430.78</v>
      </c>
      <c r="J65">
        <v>545.78</v>
      </c>
      <c r="K65">
        <v>-1.7631999999999999E-3</v>
      </c>
      <c r="L65">
        <v>1.4613000000000001E-4</v>
      </c>
      <c r="M65">
        <v>8.6347999999999994E-2</v>
      </c>
      <c r="N65" t="s">
        <v>237</v>
      </c>
    </row>
    <row r="66" spans="1:14">
      <c r="A66">
        <v>494.16</v>
      </c>
      <c r="B66">
        <v>3.5</v>
      </c>
      <c r="C66">
        <v>557.79999999999995</v>
      </c>
      <c r="D66">
        <v>1.7926999999999999E-3</v>
      </c>
      <c r="E66">
        <v>19.387</v>
      </c>
      <c r="F66">
        <v>19.475999999999999</v>
      </c>
      <c r="G66">
        <v>41.256</v>
      </c>
      <c r="H66">
        <v>362.78</v>
      </c>
      <c r="I66">
        <v>430.67</v>
      </c>
      <c r="J66">
        <v>546.79</v>
      </c>
      <c r="K66">
        <v>-1.9208000000000001E-3</v>
      </c>
      <c r="L66">
        <v>1.4631E-4</v>
      </c>
      <c r="M66">
        <v>8.6395E-2</v>
      </c>
      <c r="N66" t="s">
        <v>237</v>
      </c>
    </row>
    <row r="67" spans="1:14">
      <c r="A67">
        <v>494.16</v>
      </c>
      <c r="B67">
        <v>4</v>
      </c>
      <c r="C67">
        <v>558</v>
      </c>
      <c r="D67">
        <v>1.7921E-3</v>
      </c>
      <c r="E67">
        <v>19.375</v>
      </c>
      <c r="F67">
        <v>19.477</v>
      </c>
      <c r="G67">
        <v>41.231000000000002</v>
      </c>
      <c r="H67">
        <v>362.78</v>
      </c>
      <c r="I67">
        <v>430.56</v>
      </c>
      <c r="J67">
        <v>547.79999999999995</v>
      </c>
      <c r="K67">
        <v>-2.0769E-3</v>
      </c>
      <c r="L67">
        <v>1.4648999999999999E-4</v>
      </c>
      <c r="M67">
        <v>8.6443000000000006E-2</v>
      </c>
      <c r="N67" t="s">
        <v>237</v>
      </c>
    </row>
    <row r="68" spans="1:14">
      <c r="A68">
        <v>494.16</v>
      </c>
      <c r="B68">
        <v>4.5</v>
      </c>
      <c r="C68">
        <v>558.20000000000005</v>
      </c>
      <c r="D68">
        <v>1.7914999999999999E-3</v>
      </c>
      <c r="E68">
        <v>19.363</v>
      </c>
      <c r="F68">
        <v>19.477</v>
      </c>
      <c r="G68">
        <v>41.206000000000003</v>
      </c>
      <c r="H68">
        <v>362.77</v>
      </c>
      <c r="I68">
        <v>430.45</v>
      </c>
      <c r="J68">
        <v>548.79999999999995</v>
      </c>
      <c r="K68">
        <v>-2.2315999999999998E-3</v>
      </c>
      <c r="L68">
        <v>1.4667E-4</v>
      </c>
      <c r="M68">
        <v>8.6490999999999998E-2</v>
      </c>
      <c r="N68" t="s">
        <v>237</v>
      </c>
    </row>
    <row r="69" spans="1:14">
      <c r="A69">
        <v>494.16</v>
      </c>
      <c r="B69">
        <v>5</v>
      </c>
      <c r="C69">
        <v>558.39</v>
      </c>
      <c r="D69">
        <v>1.7907999999999999E-3</v>
      </c>
      <c r="E69">
        <v>19.350000000000001</v>
      </c>
      <c r="F69">
        <v>19.478000000000002</v>
      </c>
      <c r="G69">
        <v>41.182000000000002</v>
      </c>
      <c r="H69">
        <v>362.77</v>
      </c>
      <c r="I69">
        <v>430.35</v>
      </c>
      <c r="J69">
        <v>549.79999999999995</v>
      </c>
      <c r="K69">
        <v>-2.3849000000000001E-3</v>
      </c>
      <c r="L69">
        <v>1.4684999999999999E-4</v>
      </c>
      <c r="M69">
        <v>8.6538000000000004E-2</v>
      </c>
      <c r="N69" t="s">
        <v>237</v>
      </c>
    </row>
    <row r="70" spans="1:14">
      <c r="A70">
        <v>494.16</v>
      </c>
      <c r="B70">
        <v>5.5</v>
      </c>
      <c r="C70">
        <v>558.59</v>
      </c>
      <c r="D70">
        <v>1.7902E-3</v>
      </c>
      <c r="E70">
        <v>19.338000000000001</v>
      </c>
      <c r="F70">
        <v>19.478000000000002</v>
      </c>
      <c r="G70">
        <v>41.156999999999996</v>
      </c>
      <c r="H70">
        <v>362.77</v>
      </c>
      <c r="I70">
        <v>430.24</v>
      </c>
      <c r="J70">
        <v>550.79</v>
      </c>
      <c r="K70">
        <v>-2.5368000000000001E-3</v>
      </c>
      <c r="L70">
        <v>1.4703000000000001E-4</v>
      </c>
      <c r="M70">
        <v>8.6584999999999995E-2</v>
      </c>
      <c r="N70" t="s">
        <v>237</v>
      </c>
    </row>
    <row r="71" spans="1:14">
      <c r="A71">
        <v>494.16</v>
      </c>
      <c r="B71">
        <v>6</v>
      </c>
      <c r="C71">
        <v>558.79</v>
      </c>
      <c r="D71">
        <v>1.7895999999999999E-3</v>
      </c>
      <c r="E71">
        <v>19.326000000000001</v>
      </c>
      <c r="F71">
        <v>19.478999999999999</v>
      </c>
      <c r="G71">
        <v>41.131999999999998</v>
      </c>
      <c r="H71">
        <v>362.76</v>
      </c>
      <c r="I71">
        <v>430.14</v>
      </c>
      <c r="J71">
        <v>551.79</v>
      </c>
      <c r="K71">
        <v>-2.6873999999999999E-3</v>
      </c>
      <c r="L71">
        <v>1.4720999999999999E-4</v>
      </c>
      <c r="M71">
        <v>8.6633000000000002E-2</v>
      </c>
      <c r="N71" t="s">
        <v>237</v>
      </c>
    </row>
    <row r="72" spans="1:14">
      <c r="A72">
        <v>494.16</v>
      </c>
      <c r="B72">
        <v>6.5</v>
      </c>
      <c r="C72">
        <v>558.98</v>
      </c>
      <c r="D72">
        <v>1.789E-3</v>
      </c>
      <c r="E72">
        <v>19.314</v>
      </c>
      <c r="F72">
        <v>19.48</v>
      </c>
      <c r="G72">
        <v>41.107999999999997</v>
      </c>
      <c r="H72">
        <v>362.76</v>
      </c>
      <c r="I72">
        <v>430.03</v>
      </c>
      <c r="J72">
        <v>552.78</v>
      </c>
      <c r="K72">
        <v>-2.8365999999999999E-3</v>
      </c>
      <c r="L72">
        <v>1.4739000000000001E-4</v>
      </c>
      <c r="M72">
        <v>8.6679999999999993E-2</v>
      </c>
      <c r="N72" t="s">
        <v>237</v>
      </c>
    </row>
    <row r="73" spans="1:14">
      <c r="A73">
        <v>494.16</v>
      </c>
      <c r="B73">
        <v>7</v>
      </c>
      <c r="C73">
        <v>559.16999999999996</v>
      </c>
      <c r="D73">
        <v>1.7884000000000001E-3</v>
      </c>
      <c r="E73">
        <v>19.302</v>
      </c>
      <c r="F73">
        <v>19.48</v>
      </c>
      <c r="G73">
        <v>41.082999999999998</v>
      </c>
      <c r="H73">
        <v>362.76</v>
      </c>
      <c r="I73">
        <v>429.93</v>
      </c>
      <c r="J73">
        <v>553.76</v>
      </c>
      <c r="K73">
        <v>-2.9846E-3</v>
      </c>
      <c r="L73">
        <v>1.4757E-4</v>
      </c>
      <c r="M73">
        <v>8.6726999999999999E-2</v>
      </c>
      <c r="N73" t="s">
        <v>237</v>
      </c>
    </row>
    <row r="74" spans="1:14">
      <c r="A74">
        <v>494.16</v>
      </c>
      <c r="B74">
        <v>7.5</v>
      </c>
      <c r="C74">
        <v>559.37</v>
      </c>
      <c r="D74">
        <v>1.7876999999999999E-3</v>
      </c>
      <c r="E74">
        <v>19.29</v>
      </c>
      <c r="F74">
        <v>19.481000000000002</v>
      </c>
      <c r="G74">
        <v>41.058999999999997</v>
      </c>
      <c r="H74">
        <v>362.75</v>
      </c>
      <c r="I74">
        <v>429.83</v>
      </c>
      <c r="J74">
        <v>554.74</v>
      </c>
      <c r="K74">
        <v>-3.1312000000000002E-3</v>
      </c>
      <c r="L74">
        <v>1.4773999999999999E-4</v>
      </c>
      <c r="M74">
        <v>8.6773000000000003E-2</v>
      </c>
      <c r="N74" t="s">
        <v>237</v>
      </c>
    </row>
    <row r="75" spans="1:14">
      <c r="A75">
        <v>494.16</v>
      </c>
      <c r="B75">
        <v>8</v>
      </c>
      <c r="C75">
        <v>559.55999999999995</v>
      </c>
      <c r="D75">
        <v>1.7871E-3</v>
      </c>
      <c r="E75">
        <v>19.277999999999999</v>
      </c>
      <c r="F75">
        <v>19.481000000000002</v>
      </c>
      <c r="G75">
        <v>41.034999999999997</v>
      </c>
      <c r="H75">
        <v>362.75</v>
      </c>
      <c r="I75">
        <v>429.73</v>
      </c>
      <c r="J75">
        <v>555.72</v>
      </c>
      <c r="K75">
        <v>-3.2764999999999999E-3</v>
      </c>
      <c r="L75">
        <v>1.4792000000000001E-4</v>
      </c>
      <c r="M75">
        <v>8.6819999999999994E-2</v>
      </c>
      <c r="N75" t="s">
        <v>237</v>
      </c>
    </row>
    <row r="76" spans="1:14">
      <c r="A76">
        <v>494.16</v>
      </c>
      <c r="B76">
        <v>8.5</v>
      </c>
      <c r="C76">
        <v>559.75</v>
      </c>
      <c r="D76">
        <v>1.7864999999999999E-3</v>
      </c>
      <c r="E76">
        <v>19.265999999999998</v>
      </c>
      <c r="F76">
        <v>19.481999999999999</v>
      </c>
      <c r="G76">
        <v>41.01</v>
      </c>
      <c r="H76">
        <v>362.75</v>
      </c>
      <c r="I76">
        <v>429.63</v>
      </c>
      <c r="J76">
        <v>556.69000000000005</v>
      </c>
      <c r="K76">
        <v>-3.4206000000000002E-3</v>
      </c>
      <c r="L76">
        <v>1.4809999999999999E-4</v>
      </c>
      <c r="M76">
        <v>8.6867E-2</v>
      </c>
      <c r="N76" t="s">
        <v>237</v>
      </c>
    </row>
    <row r="77" spans="1:14">
      <c r="A77">
        <v>494.16</v>
      </c>
      <c r="B77">
        <v>9</v>
      </c>
      <c r="C77">
        <v>559.94000000000005</v>
      </c>
      <c r="D77">
        <v>1.7859E-3</v>
      </c>
      <c r="E77">
        <v>19.254000000000001</v>
      </c>
      <c r="F77">
        <v>19.483000000000001</v>
      </c>
      <c r="G77">
        <v>40.985999999999997</v>
      </c>
      <c r="H77">
        <v>362.74</v>
      </c>
      <c r="I77">
        <v>429.53</v>
      </c>
      <c r="J77">
        <v>557.66999999999996</v>
      </c>
      <c r="K77">
        <v>-3.5634999999999998E-3</v>
      </c>
      <c r="L77">
        <v>1.4828000000000001E-4</v>
      </c>
      <c r="M77">
        <v>8.6913000000000004E-2</v>
      </c>
      <c r="N77" t="s">
        <v>237</v>
      </c>
    </row>
    <row r="78" spans="1:14">
      <c r="A78">
        <v>494.16</v>
      </c>
      <c r="B78">
        <v>9.5</v>
      </c>
      <c r="C78">
        <v>560.13</v>
      </c>
      <c r="D78">
        <v>1.7853000000000001E-3</v>
      </c>
      <c r="E78">
        <v>19.242000000000001</v>
      </c>
      <c r="F78">
        <v>19.484000000000002</v>
      </c>
      <c r="G78">
        <v>40.962000000000003</v>
      </c>
      <c r="H78">
        <v>362.74</v>
      </c>
      <c r="I78">
        <v>429.43</v>
      </c>
      <c r="J78">
        <v>558.63</v>
      </c>
      <c r="K78">
        <v>-3.7050999999999998E-3</v>
      </c>
      <c r="L78">
        <v>1.4845E-4</v>
      </c>
      <c r="M78">
        <v>8.6959999999999996E-2</v>
      </c>
      <c r="N78" t="s">
        <v>237</v>
      </c>
    </row>
    <row r="79" spans="1:14">
      <c r="A79">
        <v>494.16</v>
      </c>
      <c r="B79">
        <v>10</v>
      </c>
      <c r="C79">
        <v>560.32000000000005</v>
      </c>
      <c r="D79">
        <v>1.7847E-3</v>
      </c>
      <c r="E79">
        <v>19.231000000000002</v>
      </c>
      <c r="F79">
        <v>19.484999999999999</v>
      </c>
      <c r="G79">
        <v>40.938000000000002</v>
      </c>
      <c r="H79">
        <v>362.74</v>
      </c>
      <c r="I79">
        <v>429.33</v>
      </c>
      <c r="J79">
        <v>559.6</v>
      </c>
      <c r="K79">
        <v>-3.8455E-3</v>
      </c>
      <c r="L79">
        <v>1.4862999999999999E-4</v>
      </c>
      <c r="M79">
        <v>8.7006E-2</v>
      </c>
      <c r="N79" t="s">
        <v>237</v>
      </c>
    </row>
    <row r="80" spans="1:14">
      <c r="A80">
        <v>555.92999999999995</v>
      </c>
      <c r="B80">
        <v>1</v>
      </c>
      <c r="C80">
        <v>3.1602999999999999</v>
      </c>
      <c r="D80">
        <v>0.31642999999999999</v>
      </c>
      <c r="E80">
        <v>74.064999999999998</v>
      </c>
      <c r="F80">
        <v>78.567999999999998</v>
      </c>
      <c r="G80">
        <v>166.36</v>
      </c>
      <c r="H80">
        <v>377.99</v>
      </c>
      <c r="I80">
        <v>387.62</v>
      </c>
      <c r="J80">
        <v>177.73</v>
      </c>
      <c r="K80">
        <v>1.2259</v>
      </c>
      <c r="L80">
        <v>9.5818000000000003E-6</v>
      </c>
      <c r="M80">
        <v>3.3266999999999998E-2</v>
      </c>
      <c r="N80" t="s">
        <v>238</v>
      </c>
    </row>
    <row r="81" spans="1:14">
      <c r="A81">
        <v>555.92999999999995</v>
      </c>
      <c r="B81">
        <v>1.5</v>
      </c>
      <c r="C81">
        <v>4.8067000000000002</v>
      </c>
      <c r="D81">
        <v>0.20804</v>
      </c>
      <c r="E81">
        <v>73.887</v>
      </c>
      <c r="F81">
        <v>78.326999999999998</v>
      </c>
      <c r="G81">
        <v>162.66</v>
      </c>
      <c r="H81">
        <v>378.59</v>
      </c>
      <c r="I81">
        <v>388.98</v>
      </c>
      <c r="J81">
        <v>175.38</v>
      </c>
      <c r="K81">
        <v>1.2559</v>
      </c>
      <c r="L81">
        <v>9.5806999999999996E-6</v>
      </c>
      <c r="M81">
        <v>3.3173000000000001E-2</v>
      </c>
      <c r="N81" t="s">
        <v>238</v>
      </c>
    </row>
    <row r="82" spans="1:14">
      <c r="A82">
        <v>555.92999999999995</v>
      </c>
      <c r="B82">
        <v>2</v>
      </c>
      <c r="C82">
        <v>6.5022000000000002</v>
      </c>
      <c r="D82">
        <v>0.15379000000000001</v>
      </c>
      <c r="E82">
        <v>73.703000000000003</v>
      </c>
      <c r="F82">
        <v>78.078999999999994</v>
      </c>
      <c r="G82">
        <v>159.93</v>
      </c>
      <c r="H82">
        <v>379.2</v>
      </c>
      <c r="I82">
        <v>390.45</v>
      </c>
      <c r="J82">
        <v>172.94</v>
      </c>
      <c r="K82">
        <v>1.2882</v>
      </c>
      <c r="L82">
        <v>9.5827000000000006E-6</v>
      </c>
      <c r="M82">
        <v>3.3085000000000003E-2</v>
      </c>
      <c r="N82" t="s">
        <v>238</v>
      </c>
    </row>
    <row r="83" spans="1:14">
      <c r="A83">
        <v>555.92999999999995</v>
      </c>
      <c r="B83">
        <v>2.5</v>
      </c>
      <c r="C83">
        <v>8.2508999999999997</v>
      </c>
      <c r="D83">
        <v>0.1212</v>
      </c>
      <c r="E83">
        <v>73.513000000000005</v>
      </c>
      <c r="F83">
        <v>77.823999999999998</v>
      </c>
      <c r="G83">
        <v>157.72999999999999</v>
      </c>
      <c r="H83">
        <v>379.84</v>
      </c>
      <c r="I83">
        <v>392.03</v>
      </c>
      <c r="J83">
        <v>170.41</v>
      </c>
      <c r="K83">
        <v>1.3229</v>
      </c>
      <c r="L83">
        <v>9.5881000000000006E-6</v>
      </c>
      <c r="M83">
        <v>3.3002999999999998E-2</v>
      </c>
      <c r="N83" t="s">
        <v>238</v>
      </c>
    </row>
    <row r="84" spans="1:14">
      <c r="A84">
        <v>555.92999999999995</v>
      </c>
      <c r="B84">
        <v>3</v>
      </c>
      <c r="C84">
        <v>10.058</v>
      </c>
      <c r="D84">
        <v>9.9424999999999999E-2</v>
      </c>
      <c r="E84">
        <v>73.316000000000003</v>
      </c>
      <c r="F84">
        <v>77.56</v>
      </c>
      <c r="G84">
        <v>155.85</v>
      </c>
      <c r="H84">
        <v>380.5</v>
      </c>
      <c r="I84">
        <v>393.74</v>
      </c>
      <c r="J84">
        <v>167.79</v>
      </c>
      <c r="K84">
        <v>1.3604000000000001</v>
      </c>
      <c r="L84">
        <v>9.5973000000000004E-6</v>
      </c>
      <c r="M84">
        <v>3.2929E-2</v>
      </c>
      <c r="N84" t="s">
        <v>238</v>
      </c>
    </row>
    <row r="85" spans="1:14">
      <c r="A85">
        <v>555.92999999999995</v>
      </c>
      <c r="B85">
        <v>3.5</v>
      </c>
      <c r="C85">
        <v>11.928000000000001</v>
      </c>
      <c r="D85">
        <v>8.3834000000000006E-2</v>
      </c>
      <c r="E85">
        <v>73.113</v>
      </c>
      <c r="F85">
        <v>77.287999999999997</v>
      </c>
      <c r="G85">
        <v>154.19999999999999</v>
      </c>
      <c r="H85">
        <v>381.19</v>
      </c>
      <c r="I85">
        <v>395.6</v>
      </c>
      <c r="J85">
        <v>165.06</v>
      </c>
      <c r="K85">
        <v>1.4011</v>
      </c>
      <c r="L85">
        <v>9.6105000000000006E-6</v>
      </c>
      <c r="M85">
        <v>3.2863000000000003E-2</v>
      </c>
      <c r="N85" t="s">
        <v>238</v>
      </c>
    </row>
    <row r="86" spans="1:14">
      <c r="A86">
        <v>555.92999999999995</v>
      </c>
      <c r="B86">
        <v>4</v>
      </c>
      <c r="C86">
        <v>13.869</v>
      </c>
      <c r="D86">
        <v>7.2101999999999999E-2</v>
      </c>
      <c r="E86">
        <v>72.902000000000001</v>
      </c>
      <c r="F86">
        <v>77.006</v>
      </c>
      <c r="G86">
        <v>152.69</v>
      </c>
      <c r="H86">
        <v>381.9</v>
      </c>
      <c r="I86">
        <v>397.65</v>
      </c>
      <c r="J86">
        <v>162.22</v>
      </c>
      <c r="K86">
        <v>1.4454</v>
      </c>
      <c r="L86">
        <v>9.6283000000000006E-6</v>
      </c>
      <c r="M86">
        <v>3.2807999999999997E-2</v>
      </c>
      <c r="N86" t="s">
        <v>238</v>
      </c>
    </row>
    <row r="87" spans="1:14">
      <c r="A87">
        <v>555.92999999999995</v>
      </c>
      <c r="B87">
        <v>4.5</v>
      </c>
      <c r="C87">
        <v>15.888</v>
      </c>
      <c r="D87">
        <v>6.2939999999999996E-2</v>
      </c>
      <c r="E87">
        <v>72.683000000000007</v>
      </c>
      <c r="F87">
        <v>76.712999999999994</v>
      </c>
      <c r="G87">
        <v>151.30000000000001</v>
      </c>
      <c r="H87">
        <v>382.65</v>
      </c>
      <c r="I87">
        <v>399.91</v>
      </c>
      <c r="J87">
        <v>159.24</v>
      </c>
      <c r="K87">
        <v>1.4941</v>
      </c>
      <c r="L87">
        <v>9.6509999999999996E-6</v>
      </c>
      <c r="M87">
        <v>3.2764000000000001E-2</v>
      </c>
      <c r="N87" t="s">
        <v>238</v>
      </c>
    </row>
    <row r="88" spans="1:14">
      <c r="A88">
        <v>555.92999999999995</v>
      </c>
      <c r="B88">
        <v>5</v>
      </c>
      <c r="C88">
        <v>17.994</v>
      </c>
      <c r="D88">
        <v>5.5573999999999998E-2</v>
      </c>
      <c r="E88">
        <v>72.453999999999994</v>
      </c>
      <c r="F88">
        <v>76.408000000000001</v>
      </c>
      <c r="G88">
        <v>150</v>
      </c>
      <c r="H88">
        <v>383.43</v>
      </c>
      <c r="I88">
        <v>402.43</v>
      </c>
      <c r="J88">
        <v>156.12</v>
      </c>
      <c r="K88">
        <v>1.5478000000000001</v>
      </c>
      <c r="L88">
        <v>9.6793999999999992E-6</v>
      </c>
      <c r="M88">
        <v>3.2733999999999999E-2</v>
      </c>
      <c r="N88" t="s">
        <v>238</v>
      </c>
    </row>
    <row r="89" spans="1:14">
      <c r="A89">
        <v>555.92999999999995</v>
      </c>
      <c r="B89">
        <v>5.5</v>
      </c>
      <c r="C89">
        <v>20.198</v>
      </c>
      <c r="D89">
        <v>4.9509999999999998E-2</v>
      </c>
      <c r="E89">
        <v>72.215000000000003</v>
      </c>
      <c r="F89">
        <v>76.088999999999999</v>
      </c>
      <c r="G89">
        <v>148.76</v>
      </c>
      <c r="H89">
        <v>384.25</v>
      </c>
      <c r="I89">
        <v>405.25</v>
      </c>
      <c r="J89">
        <v>152.84</v>
      </c>
      <c r="K89">
        <v>1.6073999999999999</v>
      </c>
      <c r="L89">
        <v>9.7140000000000005E-6</v>
      </c>
      <c r="M89">
        <v>3.2721E-2</v>
      </c>
      <c r="N89" t="s">
        <v>238</v>
      </c>
    </row>
    <row r="90" spans="1:14">
      <c r="A90">
        <v>555.92999999999995</v>
      </c>
      <c r="B90">
        <v>6</v>
      </c>
      <c r="C90">
        <v>22.513999999999999</v>
      </c>
      <c r="D90">
        <v>4.4416999999999998E-2</v>
      </c>
      <c r="E90">
        <v>71.963999999999999</v>
      </c>
      <c r="F90">
        <v>75.756</v>
      </c>
      <c r="G90">
        <v>147.56</v>
      </c>
      <c r="H90">
        <v>385.12</v>
      </c>
      <c r="I90">
        <v>408.46</v>
      </c>
      <c r="J90">
        <v>149.37</v>
      </c>
      <c r="K90">
        <v>1.6742999999999999</v>
      </c>
      <c r="L90">
        <v>9.7558999999999992E-6</v>
      </c>
      <c r="M90">
        <v>3.2728E-2</v>
      </c>
      <c r="N90" t="s">
        <v>238</v>
      </c>
    </row>
    <row r="91" spans="1:14">
      <c r="A91">
        <v>555.92999999999995</v>
      </c>
      <c r="B91">
        <v>6.5</v>
      </c>
      <c r="C91">
        <v>24.957999999999998</v>
      </c>
      <c r="D91">
        <v>4.0066999999999998E-2</v>
      </c>
      <c r="E91">
        <v>71.698999999999998</v>
      </c>
      <c r="F91">
        <v>75.403999999999996</v>
      </c>
      <c r="G91">
        <v>146.38</v>
      </c>
      <c r="H91">
        <v>386.03</v>
      </c>
      <c r="I91">
        <v>412.14</v>
      </c>
      <c r="J91">
        <v>145.69</v>
      </c>
      <c r="K91">
        <v>1.7501</v>
      </c>
      <c r="L91">
        <v>9.8060999999999992E-6</v>
      </c>
      <c r="M91">
        <v>3.2759999999999997E-2</v>
      </c>
      <c r="N91" t="s">
        <v>238</v>
      </c>
    </row>
    <row r="92" spans="1:14">
      <c r="A92">
        <v>555.92999999999995</v>
      </c>
      <c r="B92">
        <v>7</v>
      </c>
      <c r="C92">
        <v>27.552</v>
      </c>
      <c r="D92">
        <v>3.6295000000000001E-2</v>
      </c>
      <c r="E92">
        <v>71.418000000000006</v>
      </c>
      <c r="F92">
        <v>75.033000000000001</v>
      </c>
      <c r="G92">
        <v>145.22999999999999</v>
      </c>
      <c r="H92">
        <v>387.02</v>
      </c>
      <c r="I92">
        <v>416.44</v>
      </c>
      <c r="J92">
        <v>141.76</v>
      </c>
      <c r="K92">
        <v>1.8368</v>
      </c>
      <c r="L92">
        <v>9.8660000000000001E-6</v>
      </c>
      <c r="M92">
        <v>3.2823999999999999E-2</v>
      </c>
      <c r="N92" t="s">
        <v>238</v>
      </c>
    </row>
    <row r="93" spans="1:14">
      <c r="A93">
        <v>555.92999999999995</v>
      </c>
      <c r="B93">
        <v>7.5</v>
      </c>
      <c r="C93">
        <v>30.323</v>
      </c>
      <c r="D93">
        <v>3.2978E-2</v>
      </c>
      <c r="E93">
        <v>71.119</v>
      </c>
      <c r="F93">
        <v>74.638000000000005</v>
      </c>
      <c r="G93">
        <v>144.07</v>
      </c>
      <c r="H93">
        <v>388.07</v>
      </c>
      <c r="I93">
        <v>421.55</v>
      </c>
      <c r="J93">
        <v>137.54</v>
      </c>
      <c r="K93">
        <v>1.9376</v>
      </c>
      <c r="L93">
        <v>9.9374999999999993E-6</v>
      </c>
      <c r="M93">
        <v>3.2926999999999998E-2</v>
      </c>
      <c r="N93" t="s">
        <v>238</v>
      </c>
    </row>
    <row r="94" spans="1:14">
      <c r="A94">
        <v>555.92999999999995</v>
      </c>
      <c r="B94">
        <v>8</v>
      </c>
      <c r="C94">
        <v>33.308</v>
      </c>
      <c r="D94">
        <v>3.0023000000000001E-2</v>
      </c>
      <c r="E94">
        <v>70.796999999999997</v>
      </c>
      <c r="F94">
        <v>74.215000000000003</v>
      </c>
      <c r="G94">
        <v>142.91</v>
      </c>
      <c r="H94">
        <v>389.22</v>
      </c>
      <c r="I94">
        <v>427.76</v>
      </c>
      <c r="J94">
        <v>132.96</v>
      </c>
      <c r="K94">
        <v>2.0569000000000002</v>
      </c>
      <c r="L94">
        <v>1.0023E-5</v>
      </c>
      <c r="M94">
        <v>3.3083000000000001E-2</v>
      </c>
      <c r="N94" t="s">
        <v>238</v>
      </c>
    </row>
    <row r="95" spans="1:14">
      <c r="A95">
        <v>555.92999999999995</v>
      </c>
      <c r="B95">
        <v>8.5</v>
      </c>
      <c r="C95">
        <v>36.56</v>
      </c>
      <c r="D95">
        <v>2.7352999999999999E-2</v>
      </c>
      <c r="E95">
        <v>70.447999999999993</v>
      </c>
      <c r="F95">
        <v>73.756</v>
      </c>
      <c r="G95">
        <v>141.72</v>
      </c>
      <c r="H95">
        <v>390.48</v>
      </c>
      <c r="I95">
        <v>435.54</v>
      </c>
      <c r="J95">
        <v>127.95</v>
      </c>
      <c r="K95">
        <v>2.2014</v>
      </c>
      <c r="L95">
        <v>1.0125999999999999E-5</v>
      </c>
      <c r="M95">
        <v>3.3308999999999998E-2</v>
      </c>
      <c r="N95" t="s">
        <v>238</v>
      </c>
    </row>
    <row r="96" spans="1:14">
      <c r="A96">
        <v>555.92999999999995</v>
      </c>
      <c r="B96">
        <v>8.6791</v>
      </c>
      <c r="C96">
        <v>37.802</v>
      </c>
      <c r="D96">
        <v>2.6453999999999998E-2</v>
      </c>
      <c r="E96">
        <v>70.313999999999993</v>
      </c>
      <c r="F96">
        <v>73.581000000000003</v>
      </c>
      <c r="G96">
        <v>141.28</v>
      </c>
      <c r="H96">
        <v>390.96</v>
      </c>
      <c r="I96">
        <v>438.84</v>
      </c>
      <c r="J96">
        <v>126.02</v>
      </c>
      <c r="K96">
        <v>2.2610999999999999</v>
      </c>
      <c r="L96">
        <v>1.0168E-5</v>
      </c>
      <c r="M96">
        <v>3.3412999999999998E-2</v>
      </c>
      <c r="N96" t="s">
        <v>238</v>
      </c>
    </row>
    <row r="97" spans="1:14">
      <c r="A97">
        <v>555.92999999999995</v>
      </c>
      <c r="B97">
        <v>8.6791</v>
      </c>
      <c r="C97">
        <v>478.66</v>
      </c>
      <c r="D97">
        <v>2.0891999999999998E-3</v>
      </c>
      <c r="E97">
        <v>47.261000000000003</v>
      </c>
      <c r="F97">
        <v>47.518999999999998</v>
      </c>
      <c r="G97">
        <v>94.4</v>
      </c>
      <c r="H97">
        <v>394.85</v>
      </c>
      <c r="I97">
        <v>484.69</v>
      </c>
      <c r="J97">
        <v>323.02</v>
      </c>
      <c r="K97">
        <v>6.3297999999999993E-2</v>
      </c>
      <c r="L97">
        <v>9.2573999999999998E-5</v>
      </c>
      <c r="M97">
        <v>7.6995999999999995E-2</v>
      </c>
      <c r="N97" t="s">
        <v>237</v>
      </c>
    </row>
    <row r="98" spans="1:14">
      <c r="A98">
        <v>555.92999999999995</v>
      </c>
      <c r="B98">
        <v>9</v>
      </c>
      <c r="C98">
        <v>479.04</v>
      </c>
      <c r="D98">
        <v>2.0874999999999999E-3</v>
      </c>
      <c r="E98">
        <v>47.241999999999997</v>
      </c>
      <c r="F98">
        <v>47.509</v>
      </c>
      <c r="G98">
        <v>94.366</v>
      </c>
      <c r="H98">
        <v>394.83</v>
      </c>
      <c r="I98">
        <v>484.26</v>
      </c>
      <c r="J98">
        <v>324.43</v>
      </c>
      <c r="K98">
        <v>6.2432000000000001E-2</v>
      </c>
      <c r="L98">
        <v>9.2750000000000005E-5</v>
      </c>
      <c r="M98">
        <v>7.7048000000000005E-2</v>
      </c>
      <c r="N98" t="s">
        <v>237</v>
      </c>
    </row>
    <row r="99" spans="1:14">
      <c r="A99">
        <v>555.92999999999995</v>
      </c>
      <c r="B99">
        <v>9.5</v>
      </c>
      <c r="C99">
        <v>479.62</v>
      </c>
      <c r="D99">
        <v>2.085E-3</v>
      </c>
      <c r="E99">
        <v>47.213000000000001</v>
      </c>
      <c r="F99">
        <v>47.494</v>
      </c>
      <c r="G99">
        <v>94.311999999999998</v>
      </c>
      <c r="H99">
        <v>394.79</v>
      </c>
      <c r="I99">
        <v>483.61</v>
      </c>
      <c r="J99">
        <v>326.60000000000002</v>
      </c>
      <c r="K99">
        <v>6.1116999999999998E-2</v>
      </c>
      <c r="L99">
        <v>9.3022000000000005E-5</v>
      </c>
      <c r="M99">
        <v>7.7129000000000003E-2</v>
      </c>
      <c r="N99" t="s">
        <v>237</v>
      </c>
    </row>
    <row r="100" spans="1:14">
      <c r="A100">
        <v>555.92999999999995</v>
      </c>
      <c r="B100">
        <v>10</v>
      </c>
      <c r="C100">
        <v>480.19</v>
      </c>
      <c r="D100">
        <v>2.0825000000000001E-3</v>
      </c>
      <c r="E100">
        <v>47.183999999999997</v>
      </c>
      <c r="F100">
        <v>47.48</v>
      </c>
      <c r="G100">
        <v>94.259</v>
      </c>
      <c r="H100">
        <v>394.76</v>
      </c>
      <c r="I100">
        <v>482.98</v>
      </c>
      <c r="J100">
        <v>328.74</v>
      </c>
      <c r="K100">
        <v>5.9843E-2</v>
      </c>
      <c r="L100">
        <v>9.3292000000000001E-5</v>
      </c>
      <c r="M100">
        <v>7.7207999999999999E-2</v>
      </c>
      <c r="N100" t="s">
        <v>237</v>
      </c>
    </row>
    <row r="101" spans="1:14">
      <c r="A101">
        <v>617.70000000000005</v>
      </c>
      <c r="B101">
        <v>1</v>
      </c>
      <c r="C101">
        <v>2.8187000000000002</v>
      </c>
      <c r="D101">
        <v>0.35477999999999998</v>
      </c>
      <c r="E101">
        <v>98.325999999999993</v>
      </c>
      <c r="F101">
        <v>103.37</v>
      </c>
      <c r="G101">
        <v>208.64</v>
      </c>
      <c r="H101">
        <v>405.9</v>
      </c>
      <c r="I101">
        <v>415.07</v>
      </c>
      <c r="J101">
        <v>188.81</v>
      </c>
      <c r="K101">
        <v>0.83582000000000001</v>
      </c>
      <c r="L101">
        <v>1.0618999999999999E-5</v>
      </c>
      <c r="M101">
        <v>4.0672E-2</v>
      </c>
      <c r="N101" t="s">
        <v>238</v>
      </c>
    </row>
    <row r="102" spans="1:14">
      <c r="A102">
        <v>617.70000000000005</v>
      </c>
      <c r="B102">
        <v>1.5</v>
      </c>
      <c r="C102">
        <v>4.2659000000000002</v>
      </c>
      <c r="D102">
        <v>0.23441999999999999</v>
      </c>
      <c r="E102">
        <v>98.195999999999998</v>
      </c>
      <c r="F102">
        <v>103.2</v>
      </c>
      <c r="G102">
        <v>205.06</v>
      </c>
      <c r="H102">
        <v>406.26</v>
      </c>
      <c r="I102">
        <v>415.91</v>
      </c>
      <c r="J102">
        <v>187.21</v>
      </c>
      <c r="K102">
        <v>0.84838999999999998</v>
      </c>
      <c r="L102">
        <v>1.0625000000000001E-5</v>
      </c>
      <c r="M102">
        <v>4.0594999999999999E-2</v>
      </c>
      <c r="N102" t="s">
        <v>238</v>
      </c>
    </row>
    <row r="103" spans="1:14">
      <c r="A103">
        <v>617.70000000000005</v>
      </c>
      <c r="B103">
        <v>2</v>
      </c>
      <c r="C103">
        <v>5.7398999999999996</v>
      </c>
      <c r="D103">
        <v>0.17422000000000001</v>
      </c>
      <c r="E103">
        <v>98.063000000000002</v>
      </c>
      <c r="F103">
        <v>103.02</v>
      </c>
      <c r="G103">
        <v>202.45</v>
      </c>
      <c r="H103">
        <v>406.63</v>
      </c>
      <c r="I103">
        <v>416.78</v>
      </c>
      <c r="J103">
        <v>185.59</v>
      </c>
      <c r="K103">
        <v>0.86141999999999996</v>
      </c>
      <c r="L103">
        <v>1.0633E-5</v>
      </c>
      <c r="M103">
        <v>4.0523000000000003E-2</v>
      </c>
      <c r="N103" t="s">
        <v>238</v>
      </c>
    </row>
    <row r="104" spans="1:14">
      <c r="A104">
        <v>617.70000000000005</v>
      </c>
      <c r="B104">
        <v>2.5</v>
      </c>
      <c r="C104">
        <v>7.2420999999999998</v>
      </c>
      <c r="D104">
        <v>0.13808000000000001</v>
      </c>
      <c r="E104">
        <v>97.927999999999997</v>
      </c>
      <c r="F104">
        <v>102.84</v>
      </c>
      <c r="G104">
        <v>200.38</v>
      </c>
      <c r="H104">
        <v>407.01</v>
      </c>
      <c r="I104">
        <v>417.69</v>
      </c>
      <c r="J104">
        <v>183.93</v>
      </c>
      <c r="K104">
        <v>0.87494000000000005</v>
      </c>
      <c r="L104">
        <v>1.0642000000000001E-5</v>
      </c>
      <c r="M104">
        <v>4.0453999999999997E-2</v>
      </c>
      <c r="N104" t="s">
        <v>238</v>
      </c>
    </row>
    <row r="105" spans="1:14">
      <c r="A105">
        <v>617.70000000000005</v>
      </c>
      <c r="B105">
        <v>3</v>
      </c>
      <c r="C105">
        <v>8.7737999999999996</v>
      </c>
      <c r="D105">
        <v>0.11398</v>
      </c>
      <c r="E105">
        <v>97.79</v>
      </c>
      <c r="F105">
        <v>102.66</v>
      </c>
      <c r="G105">
        <v>198.63</v>
      </c>
      <c r="H105">
        <v>407.39</v>
      </c>
      <c r="I105">
        <v>418.64</v>
      </c>
      <c r="J105">
        <v>182.25</v>
      </c>
      <c r="K105">
        <v>0.88898999999999995</v>
      </c>
      <c r="L105">
        <v>1.0654E-5</v>
      </c>
      <c r="M105">
        <v>4.0391000000000003E-2</v>
      </c>
      <c r="N105" t="s">
        <v>238</v>
      </c>
    </row>
    <row r="106" spans="1:14">
      <c r="A106">
        <v>617.70000000000005</v>
      </c>
      <c r="B106">
        <v>3.5</v>
      </c>
      <c r="C106">
        <v>10.336</v>
      </c>
      <c r="D106">
        <v>9.6744999999999998E-2</v>
      </c>
      <c r="E106">
        <v>97.65</v>
      </c>
      <c r="F106">
        <v>102.47</v>
      </c>
      <c r="G106">
        <v>197.12</v>
      </c>
      <c r="H106">
        <v>407.78</v>
      </c>
      <c r="I106">
        <v>419.65</v>
      </c>
      <c r="J106">
        <v>180.53</v>
      </c>
      <c r="K106">
        <v>0.90359</v>
      </c>
      <c r="L106">
        <v>1.0669000000000001E-5</v>
      </c>
      <c r="M106">
        <v>4.0332E-2</v>
      </c>
      <c r="N106" t="s">
        <v>238</v>
      </c>
    </row>
    <row r="107" spans="1:14">
      <c r="A107">
        <v>617.70000000000005</v>
      </c>
      <c r="B107">
        <v>4</v>
      </c>
      <c r="C107">
        <v>11.932</v>
      </c>
      <c r="D107">
        <v>8.3808999999999995E-2</v>
      </c>
      <c r="E107">
        <v>97.506</v>
      </c>
      <c r="F107">
        <v>102.28</v>
      </c>
      <c r="G107">
        <v>195.78</v>
      </c>
      <c r="H107">
        <v>408.18</v>
      </c>
      <c r="I107">
        <v>420.7</v>
      </c>
      <c r="J107">
        <v>178.78</v>
      </c>
      <c r="K107">
        <v>0.91879999999999995</v>
      </c>
      <c r="L107">
        <v>1.0686000000000001E-5</v>
      </c>
      <c r="M107">
        <v>4.0278000000000001E-2</v>
      </c>
      <c r="N107" t="s">
        <v>238</v>
      </c>
    </row>
    <row r="108" spans="1:14">
      <c r="A108">
        <v>617.70000000000005</v>
      </c>
      <c r="B108">
        <v>4.5</v>
      </c>
      <c r="C108">
        <v>13.561999999999999</v>
      </c>
      <c r="D108">
        <v>7.3736999999999997E-2</v>
      </c>
      <c r="E108">
        <v>97.36</v>
      </c>
      <c r="F108">
        <v>102.08</v>
      </c>
      <c r="G108">
        <v>194.55</v>
      </c>
      <c r="H108">
        <v>408.58</v>
      </c>
      <c r="I108">
        <v>421.82</v>
      </c>
      <c r="J108">
        <v>177</v>
      </c>
      <c r="K108">
        <v>0.93464000000000003</v>
      </c>
      <c r="L108">
        <v>1.0705E-5</v>
      </c>
      <c r="M108">
        <v>4.0231000000000003E-2</v>
      </c>
      <c r="N108" t="s">
        <v>238</v>
      </c>
    </row>
    <row r="109" spans="1:14">
      <c r="A109">
        <v>617.70000000000005</v>
      </c>
      <c r="B109">
        <v>5</v>
      </c>
      <c r="C109">
        <v>15.228</v>
      </c>
      <c r="D109">
        <v>6.5669000000000005E-2</v>
      </c>
      <c r="E109">
        <v>97.21</v>
      </c>
      <c r="F109">
        <v>101.88</v>
      </c>
      <c r="G109">
        <v>193.43</v>
      </c>
      <c r="H109">
        <v>409</v>
      </c>
      <c r="I109">
        <v>422.99</v>
      </c>
      <c r="J109">
        <v>175.18</v>
      </c>
      <c r="K109">
        <v>0.95116999999999996</v>
      </c>
      <c r="L109">
        <v>1.0728E-5</v>
      </c>
      <c r="M109">
        <v>4.0189000000000002E-2</v>
      </c>
      <c r="N109" t="s">
        <v>238</v>
      </c>
    </row>
    <row r="110" spans="1:14">
      <c r="A110">
        <v>617.70000000000005</v>
      </c>
      <c r="B110">
        <v>5.5</v>
      </c>
      <c r="C110">
        <v>16.931999999999999</v>
      </c>
      <c r="D110">
        <v>5.9057999999999999E-2</v>
      </c>
      <c r="E110">
        <v>97.057000000000002</v>
      </c>
      <c r="F110">
        <v>101.68</v>
      </c>
      <c r="G110">
        <v>192.39</v>
      </c>
      <c r="H110">
        <v>409.43</v>
      </c>
      <c r="I110">
        <v>424.23</v>
      </c>
      <c r="J110">
        <v>173.32</v>
      </c>
      <c r="K110">
        <v>0.96843999999999997</v>
      </c>
      <c r="L110">
        <v>1.0753E-5</v>
      </c>
      <c r="M110">
        <v>4.0154000000000002E-2</v>
      </c>
      <c r="N110" t="s">
        <v>238</v>
      </c>
    </row>
    <row r="111" spans="1:14">
      <c r="A111">
        <v>617.70000000000005</v>
      </c>
      <c r="B111">
        <v>6</v>
      </c>
      <c r="C111">
        <v>18.678000000000001</v>
      </c>
      <c r="D111">
        <v>5.3539999999999997E-2</v>
      </c>
      <c r="E111">
        <v>96.9</v>
      </c>
      <c r="F111">
        <v>101.47</v>
      </c>
      <c r="G111">
        <v>191.4</v>
      </c>
      <c r="H111">
        <v>409.86</v>
      </c>
      <c r="I111">
        <v>425.55</v>
      </c>
      <c r="J111">
        <v>171.43</v>
      </c>
      <c r="K111">
        <v>0.98650000000000004</v>
      </c>
      <c r="L111">
        <v>1.0781999999999999E-5</v>
      </c>
      <c r="M111">
        <v>4.0127000000000003E-2</v>
      </c>
      <c r="N111" t="s">
        <v>238</v>
      </c>
    </row>
    <row r="112" spans="1:14">
      <c r="A112">
        <v>617.70000000000005</v>
      </c>
      <c r="B112">
        <v>6.5</v>
      </c>
      <c r="C112">
        <v>20.466000000000001</v>
      </c>
      <c r="D112">
        <v>4.8861000000000002E-2</v>
      </c>
      <c r="E112">
        <v>96.74</v>
      </c>
      <c r="F112">
        <v>101.26</v>
      </c>
      <c r="G112">
        <v>190.47</v>
      </c>
      <c r="H112">
        <v>410.31</v>
      </c>
      <c r="I112">
        <v>426.94</v>
      </c>
      <c r="J112">
        <v>169.49</v>
      </c>
      <c r="K112">
        <v>1.0054000000000001</v>
      </c>
      <c r="L112">
        <v>1.0814E-5</v>
      </c>
      <c r="M112">
        <v>4.0106999999999997E-2</v>
      </c>
      <c r="N112" t="s">
        <v>238</v>
      </c>
    </row>
    <row r="113" spans="1:14">
      <c r="A113">
        <v>617.70000000000005</v>
      </c>
      <c r="B113">
        <v>7</v>
      </c>
      <c r="C113">
        <v>22.300999999999998</v>
      </c>
      <c r="D113">
        <v>4.4840999999999999E-2</v>
      </c>
      <c r="E113">
        <v>96.575000000000003</v>
      </c>
      <c r="F113">
        <v>101.04</v>
      </c>
      <c r="G113">
        <v>189.58</v>
      </c>
      <c r="H113">
        <v>410.77</v>
      </c>
      <c r="I113">
        <v>428.43</v>
      </c>
      <c r="J113">
        <v>167.5</v>
      </c>
      <c r="K113">
        <v>1.0253000000000001</v>
      </c>
      <c r="L113">
        <v>1.0849000000000001E-5</v>
      </c>
      <c r="M113">
        <v>4.0096E-2</v>
      </c>
      <c r="N113" t="s">
        <v>238</v>
      </c>
    </row>
    <row r="114" spans="1:14">
      <c r="A114">
        <v>617.70000000000005</v>
      </c>
      <c r="B114">
        <v>7.5</v>
      </c>
      <c r="C114">
        <v>24.184999999999999</v>
      </c>
      <c r="D114">
        <v>4.1348000000000003E-2</v>
      </c>
      <c r="E114">
        <v>96.406999999999996</v>
      </c>
      <c r="F114">
        <v>100.82</v>
      </c>
      <c r="G114">
        <v>188.72</v>
      </c>
      <c r="H114">
        <v>411.23</v>
      </c>
      <c r="I114">
        <v>430.02</v>
      </c>
      <c r="J114">
        <v>165.48</v>
      </c>
      <c r="K114">
        <v>1.0461</v>
      </c>
      <c r="L114">
        <v>1.0889E-5</v>
      </c>
      <c r="M114">
        <v>4.0093999999999998E-2</v>
      </c>
      <c r="N114" t="s">
        <v>238</v>
      </c>
    </row>
    <row r="115" spans="1:14">
      <c r="A115">
        <v>617.70000000000005</v>
      </c>
      <c r="B115">
        <v>8</v>
      </c>
      <c r="C115">
        <v>26.120999999999999</v>
      </c>
      <c r="D115">
        <v>3.8282999999999998E-2</v>
      </c>
      <c r="E115">
        <v>96.233999999999995</v>
      </c>
      <c r="F115">
        <v>100.59</v>
      </c>
      <c r="G115">
        <v>187.9</v>
      </c>
      <c r="H115">
        <v>411.72</v>
      </c>
      <c r="I115">
        <v>431.71</v>
      </c>
      <c r="J115">
        <v>163.4</v>
      </c>
      <c r="K115">
        <v>1.0680000000000001</v>
      </c>
      <c r="L115">
        <v>1.0933E-5</v>
      </c>
      <c r="M115">
        <v>4.0103E-2</v>
      </c>
      <c r="N115" t="s">
        <v>238</v>
      </c>
    </row>
    <row r="116" spans="1:14">
      <c r="A116">
        <v>617.70000000000005</v>
      </c>
      <c r="B116">
        <v>8.5</v>
      </c>
      <c r="C116">
        <v>28.114000000000001</v>
      </c>
      <c r="D116">
        <v>3.5569999999999997E-2</v>
      </c>
      <c r="E116">
        <v>96.055999999999997</v>
      </c>
      <c r="F116">
        <v>100.36</v>
      </c>
      <c r="G116">
        <v>187.09</v>
      </c>
      <c r="H116">
        <v>412.21</v>
      </c>
      <c r="I116">
        <v>433.53</v>
      </c>
      <c r="J116">
        <v>161.27000000000001</v>
      </c>
      <c r="K116">
        <v>1.0911</v>
      </c>
      <c r="L116">
        <v>1.0981E-5</v>
      </c>
      <c r="M116">
        <v>4.0122999999999999E-2</v>
      </c>
      <c r="N116" t="s">
        <v>238</v>
      </c>
    </row>
    <row r="117" spans="1:14">
      <c r="A117">
        <v>617.70000000000005</v>
      </c>
      <c r="B117">
        <v>9</v>
      </c>
      <c r="C117">
        <v>30.166</v>
      </c>
      <c r="D117">
        <v>3.3148999999999998E-2</v>
      </c>
      <c r="E117">
        <v>95.873000000000005</v>
      </c>
      <c r="F117">
        <v>100.12</v>
      </c>
      <c r="G117">
        <v>186.31</v>
      </c>
      <c r="H117">
        <v>412.72</v>
      </c>
      <c r="I117">
        <v>435.49</v>
      </c>
      <c r="J117">
        <v>159.09</v>
      </c>
      <c r="K117">
        <v>1.1155999999999999</v>
      </c>
      <c r="L117">
        <v>1.1034E-5</v>
      </c>
      <c r="M117">
        <v>4.0155000000000003E-2</v>
      </c>
      <c r="N117" t="s">
        <v>238</v>
      </c>
    </row>
    <row r="118" spans="1:14">
      <c r="A118">
        <v>617.70000000000005</v>
      </c>
      <c r="B118">
        <v>9.5</v>
      </c>
      <c r="C118">
        <v>32.283999999999999</v>
      </c>
      <c r="D118">
        <v>3.0974999999999999E-2</v>
      </c>
      <c r="E118">
        <v>95.685000000000002</v>
      </c>
      <c r="F118">
        <v>99.872</v>
      </c>
      <c r="G118">
        <v>185.54</v>
      </c>
      <c r="H118">
        <v>413.25</v>
      </c>
      <c r="I118">
        <v>437.6</v>
      </c>
      <c r="J118">
        <v>156.85</v>
      </c>
      <c r="K118">
        <v>1.1414</v>
      </c>
      <c r="L118">
        <v>1.1092E-5</v>
      </c>
      <c r="M118">
        <v>4.02E-2</v>
      </c>
      <c r="N118" t="s">
        <v>238</v>
      </c>
    </row>
    <row r="119" spans="1:14">
      <c r="A119">
        <v>617.70000000000005</v>
      </c>
      <c r="B119">
        <v>10</v>
      </c>
      <c r="C119">
        <v>34.472999999999999</v>
      </c>
      <c r="D119">
        <v>2.9007999999999999E-2</v>
      </c>
      <c r="E119">
        <v>95.491</v>
      </c>
      <c r="F119">
        <v>99.619</v>
      </c>
      <c r="G119">
        <v>184.79</v>
      </c>
      <c r="H119">
        <v>413.79</v>
      </c>
      <c r="I119">
        <v>439.88</v>
      </c>
      <c r="J119">
        <v>154.55000000000001</v>
      </c>
      <c r="K119">
        <v>1.1688000000000001</v>
      </c>
      <c r="L119">
        <v>1.1156E-5</v>
      </c>
      <c r="M119">
        <v>4.0260999999999998E-2</v>
      </c>
      <c r="N119" t="s">
        <v>238</v>
      </c>
    </row>
  </sheetData>
  <pageMargins left="0.7" right="0.7" top="0.75" bottom="0.75" header="0.3" footer="0.3"/>
  <tableParts count="1">
    <tablePart r:id="rId1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3B3A1-9B1A-4663-B12F-CDF7075C1534}">
  <dimension ref="A1:N119"/>
  <sheetViews>
    <sheetView workbookViewId="0"/>
  </sheetViews>
  <sheetFormatPr defaultRowHeight="15"/>
  <sheetData>
    <row r="1" spans="1:14">
      <c r="A1" t="s">
        <v>223</v>
      </c>
      <c r="B1" t="s">
        <v>224</v>
      </c>
      <c r="C1" t="s">
        <v>225</v>
      </c>
      <c r="D1" t="s">
        <v>226</v>
      </c>
      <c r="E1" t="s">
        <v>227</v>
      </c>
      <c r="F1" t="s">
        <v>228</v>
      </c>
      <c r="G1" t="s">
        <v>229</v>
      </c>
      <c r="H1" t="s">
        <v>230</v>
      </c>
      <c r="I1" t="s">
        <v>231</v>
      </c>
      <c r="J1" t="s">
        <v>232</v>
      </c>
      <c r="K1" t="s">
        <v>233</v>
      </c>
      <c r="L1" t="s">
        <v>234</v>
      </c>
      <c r="M1" t="s">
        <v>235</v>
      </c>
      <c r="N1" t="s">
        <v>236</v>
      </c>
    </row>
    <row r="2" spans="1:14">
      <c r="A2">
        <v>297.27</v>
      </c>
      <c r="B2">
        <v>1</v>
      </c>
      <c r="C2">
        <v>714.78</v>
      </c>
      <c r="D2">
        <v>1.3990000000000001E-3</v>
      </c>
      <c r="E2">
        <v>-39.968000000000004</v>
      </c>
      <c r="F2">
        <v>-39.950000000000003</v>
      </c>
      <c r="G2">
        <v>-111.24</v>
      </c>
      <c r="H2">
        <v>228.05</v>
      </c>
      <c r="I2">
        <v>282.73</v>
      </c>
      <c r="J2">
        <v>1209.3</v>
      </c>
      <c r="K2">
        <v>-4.2661999999999999E-2</v>
      </c>
      <c r="L2">
        <v>6.6140999999999997E-4</v>
      </c>
      <c r="M2">
        <v>0.12694</v>
      </c>
      <c r="N2" t="s">
        <v>237</v>
      </c>
    </row>
    <row r="3" spans="1:14">
      <c r="A3">
        <v>297.27</v>
      </c>
      <c r="B3">
        <v>1.5</v>
      </c>
      <c r="C3">
        <v>714.82</v>
      </c>
      <c r="D3">
        <v>1.3989E-3</v>
      </c>
      <c r="E3">
        <v>-39.970999999999997</v>
      </c>
      <c r="F3">
        <v>-39.944000000000003</v>
      </c>
      <c r="G3">
        <v>-111.25</v>
      </c>
      <c r="H3">
        <v>228.06</v>
      </c>
      <c r="I3">
        <v>282.72000000000003</v>
      </c>
      <c r="J3">
        <v>1209.5999999999999</v>
      </c>
      <c r="K3">
        <v>-4.2668999999999999E-2</v>
      </c>
      <c r="L3">
        <v>6.6178000000000005E-4</v>
      </c>
      <c r="M3">
        <v>0.12695999999999999</v>
      </c>
      <c r="N3" t="s">
        <v>237</v>
      </c>
    </row>
    <row r="4" spans="1:14">
      <c r="A4">
        <v>297.27</v>
      </c>
      <c r="B4">
        <v>2</v>
      </c>
      <c r="C4">
        <v>714.86</v>
      </c>
      <c r="D4">
        <v>1.3989E-3</v>
      </c>
      <c r="E4">
        <v>-39.973999999999997</v>
      </c>
      <c r="F4">
        <v>-39.938000000000002</v>
      </c>
      <c r="G4">
        <v>-111.26</v>
      </c>
      <c r="H4">
        <v>228.06</v>
      </c>
      <c r="I4">
        <v>282.70999999999998</v>
      </c>
      <c r="J4">
        <v>1209.9000000000001</v>
      </c>
      <c r="K4">
        <v>-4.2675999999999999E-2</v>
      </c>
      <c r="L4">
        <v>6.6213999999999997E-4</v>
      </c>
      <c r="M4">
        <v>0.12698000000000001</v>
      </c>
      <c r="N4" t="s">
        <v>237</v>
      </c>
    </row>
    <row r="5" spans="1:14">
      <c r="A5">
        <v>297.27</v>
      </c>
      <c r="B5">
        <v>2.5</v>
      </c>
      <c r="C5">
        <v>714.91</v>
      </c>
      <c r="D5">
        <v>1.3988E-3</v>
      </c>
      <c r="E5">
        <v>-39.976999999999997</v>
      </c>
      <c r="F5">
        <v>-39.932000000000002</v>
      </c>
      <c r="G5">
        <v>-111.27</v>
      </c>
      <c r="H5">
        <v>228.06</v>
      </c>
      <c r="I5">
        <v>282.70999999999998</v>
      </c>
      <c r="J5">
        <v>1210.3</v>
      </c>
      <c r="K5">
        <v>-4.2681999999999998E-2</v>
      </c>
      <c r="L5">
        <v>6.625E-4</v>
      </c>
      <c r="M5">
        <v>0.127</v>
      </c>
      <c r="N5" t="s">
        <v>237</v>
      </c>
    </row>
    <row r="6" spans="1:14">
      <c r="A6">
        <v>297.27</v>
      </c>
      <c r="B6">
        <v>3</v>
      </c>
      <c r="C6">
        <v>714.95</v>
      </c>
      <c r="D6">
        <v>1.3986999999999999E-3</v>
      </c>
      <c r="E6">
        <v>-39.979999999999997</v>
      </c>
      <c r="F6">
        <v>-39.926000000000002</v>
      </c>
      <c r="G6">
        <v>-111.28</v>
      </c>
      <c r="H6">
        <v>228.07</v>
      </c>
      <c r="I6">
        <v>282.7</v>
      </c>
      <c r="J6">
        <v>1210.5999999999999</v>
      </c>
      <c r="K6">
        <v>-4.2688999999999998E-2</v>
      </c>
      <c r="L6">
        <v>6.6286999999999997E-4</v>
      </c>
      <c r="M6">
        <v>0.12703</v>
      </c>
      <c r="N6" t="s">
        <v>237</v>
      </c>
    </row>
    <row r="7" spans="1:14">
      <c r="A7">
        <v>297.27</v>
      </c>
      <c r="B7">
        <v>3.5</v>
      </c>
      <c r="C7">
        <v>714.99</v>
      </c>
      <c r="D7">
        <v>1.3986000000000001E-3</v>
      </c>
      <c r="E7">
        <v>-39.982999999999997</v>
      </c>
      <c r="F7">
        <v>-39.92</v>
      </c>
      <c r="G7">
        <v>-111.29</v>
      </c>
      <c r="H7">
        <v>228.07</v>
      </c>
      <c r="I7">
        <v>282.69</v>
      </c>
      <c r="J7">
        <v>1210.9000000000001</v>
      </c>
      <c r="K7">
        <v>-4.2694999999999997E-2</v>
      </c>
      <c r="L7">
        <v>6.6323E-4</v>
      </c>
      <c r="M7">
        <v>0.12705</v>
      </c>
      <c r="N7" t="s">
        <v>237</v>
      </c>
    </row>
    <row r="8" spans="1:14">
      <c r="A8">
        <v>297.27</v>
      </c>
      <c r="B8">
        <v>4</v>
      </c>
      <c r="C8">
        <v>715.03</v>
      </c>
      <c r="D8">
        <v>1.3985E-3</v>
      </c>
      <c r="E8">
        <v>-39.985999999999997</v>
      </c>
      <c r="F8">
        <v>-39.914000000000001</v>
      </c>
      <c r="G8">
        <v>-111.3</v>
      </c>
      <c r="H8">
        <v>228.07</v>
      </c>
      <c r="I8">
        <v>282.68</v>
      </c>
      <c r="J8">
        <v>1211.2</v>
      </c>
      <c r="K8">
        <v>-4.2701999999999997E-2</v>
      </c>
      <c r="L8">
        <v>6.6359999999999998E-4</v>
      </c>
      <c r="M8">
        <v>0.12706999999999999</v>
      </c>
      <c r="N8" t="s">
        <v>237</v>
      </c>
    </row>
    <row r="9" spans="1:14">
      <c r="A9">
        <v>297.27</v>
      </c>
      <c r="B9">
        <v>4.5</v>
      </c>
      <c r="C9">
        <v>715.08</v>
      </c>
      <c r="D9">
        <v>1.3985E-3</v>
      </c>
      <c r="E9">
        <v>-39.988999999999997</v>
      </c>
      <c r="F9">
        <v>-39.908000000000001</v>
      </c>
      <c r="G9">
        <v>-111.31</v>
      </c>
      <c r="H9">
        <v>228.08</v>
      </c>
      <c r="I9">
        <v>282.68</v>
      </c>
      <c r="J9">
        <v>1211.5</v>
      </c>
      <c r="K9">
        <v>-4.2708000000000003E-2</v>
      </c>
      <c r="L9">
        <v>6.6396000000000001E-4</v>
      </c>
      <c r="M9">
        <v>0.12709000000000001</v>
      </c>
      <c r="N9" t="s">
        <v>237</v>
      </c>
    </row>
    <row r="10" spans="1:14">
      <c r="A10">
        <v>297.27</v>
      </c>
      <c r="B10">
        <v>5</v>
      </c>
      <c r="C10">
        <v>715.12</v>
      </c>
      <c r="D10">
        <v>1.3983999999999999E-3</v>
      </c>
      <c r="E10">
        <v>-39.991999999999997</v>
      </c>
      <c r="F10">
        <v>-39.902000000000001</v>
      </c>
      <c r="G10">
        <v>-111.32</v>
      </c>
      <c r="H10">
        <v>228.08</v>
      </c>
      <c r="I10">
        <v>282.67</v>
      </c>
      <c r="J10">
        <v>1211.9000000000001</v>
      </c>
      <c r="K10">
        <v>-4.2715000000000003E-2</v>
      </c>
      <c r="L10">
        <v>6.6432999999999998E-4</v>
      </c>
      <c r="M10">
        <v>0.12711</v>
      </c>
      <c r="N10" t="s">
        <v>237</v>
      </c>
    </row>
    <row r="11" spans="1:14">
      <c r="A11">
        <v>297.27</v>
      </c>
      <c r="B11">
        <v>5.5</v>
      </c>
      <c r="C11">
        <v>715.16</v>
      </c>
      <c r="D11">
        <v>1.3983000000000001E-3</v>
      </c>
      <c r="E11">
        <v>-39.994999999999997</v>
      </c>
      <c r="F11">
        <v>-39.896000000000001</v>
      </c>
      <c r="G11">
        <v>-111.33</v>
      </c>
      <c r="H11">
        <v>228.08</v>
      </c>
      <c r="I11">
        <v>282.66000000000003</v>
      </c>
      <c r="J11">
        <v>1212.2</v>
      </c>
      <c r="K11">
        <v>-4.2722000000000003E-2</v>
      </c>
      <c r="L11">
        <v>6.6469000000000001E-4</v>
      </c>
      <c r="M11">
        <v>0.12712999999999999</v>
      </c>
      <c r="N11" t="s">
        <v>237</v>
      </c>
    </row>
    <row r="12" spans="1:14">
      <c r="A12">
        <v>297.27</v>
      </c>
      <c r="B12">
        <v>6</v>
      </c>
      <c r="C12">
        <v>715.2</v>
      </c>
      <c r="D12">
        <v>1.3982000000000001E-3</v>
      </c>
      <c r="E12">
        <v>-39.997</v>
      </c>
      <c r="F12">
        <v>-39.89</v>
      </c>
      <c r="G12">
        <v>-111.34</v>
      </c>
      <c r="H12">
        <v>228.09</v>
      </c>
      <c r="I12">
        <v>282.66000000000003</v>
      </c>
      <c r="J12">
        <v>1212.5</v>
      </c>
      <c r="K12">
        <v>-4.2728000000000002E-2</v>
      </c>
      <c r="L12">
        <v>6.6505000000000004E-4</v>
      </c>
      <c r="M12">
        <v>0.12715000000000001</v>
      </c>
      <c r="N12" t="s">
        <v>237</v>
      </c>
    </row>
    <row r="13" spans="1:14">
      <c r="A13">
        <v>297.27</v>
      </c>
      <c r="B13">
        <v>6.5</v>
      </c>
      <c r="C13">
        <v>715.24</v>
      </c>
      <c r="D13">
        <v>1.3981E-3</v>
      </c>
      <c r="E13">
        <v>-40</v>
      </c>
      <c r="F13">
        <v>-39.884</v>
      </c>
      <c r="G13">
        <v>-111.35</v>
      </c>
      <c r="H13">
        <v>228.09</v>
      </c>
      <c r="I13">
        <v>282.64999999999998</v>
      </c>
      <c r="J13">
        <v>1212.8</v>
      </c>
      <c r="K13">
        <v>-4.2735000000000002E-2</v>
      </c>
      <c r="L13">
        <v>6.6542000000000001E-4</v>
      </c>
      <c r="M13">
        <v>0.12717999999999999</v>
      </c>
      <c r="N13" t="s">
        <v>237</v>
      </c>
    </row>
    <row r="14" spans="1:14">
      <c r="A14">
        <v>297.27</v>
      </c>
      <c r="B14">
        <v>7</v>
      </c>
      <c r="C14">
        <v>715.29</v>
      </c>
      <c r="D14">
        <v>1.3979999999999999E-3</v>
      </c>
      <c r="E14">
        <v>-40.003</v>
      </c>
      <c r="F14">
        <v>-39.878</v>
      </c>
      <c r="G14">
        <v>-111.36</v>
      </c>
      <c r="H14">
        <v>228.1</v>
      </c>
      <c r="I14">
        <v>282.64</v>
      </c>
      <c r="J14">
        <v>1213.0999999999999</v>
      </c>
      <c r="K14">
        <v>-4.2741000000000001E-2</v>
      </c>
      <c r="L14">
        <v>6.6578000000000004E-4</v>
      </c>
      <c r="M14">
        <v>0.12720000000000001</v>
      </c>
      <c r="N14" t="s">
        <v>237</v>
      </c>
    </row>
    <row r="15" spans="1:14">
      <c r="A15">
        <v>297.27</v>
      </c>
      <c r="B15">
        <v>7.5</v>
      </c>
      <c r="C15">
        <v>715.33</v>
      </c>
      <c r="D15">
        <v>1.3979999999999999E-3</v>
      </c>
      <c r="E15">
        <v>-40.006</v>
      </c>
      <c r="F15">
        <v>-39.872</v>
      </c>
      <c r="G15">
        <v>-111.37</v>
      </c>
      <c r="H15">
        <v>228.1</v>
      </c>
      <c r="I15">
        <v>282.64</v>
      </c>
      <c r="J15">
        <v>1213.5</v>
      </c>
      <c r="K15">
        <v>-4.2748000000000001E-2</v>
      </c>
      <c r="L15">
        <v>6.6615000000000001E-4</v>
      </c>
      <c r="M15">
        <v>0.12722</v>
      </c>
      <c r="N15" t="s">
        <v>237</v>
      </c>
    </row>
    <row r="16" spans="1:14">
      <c r="A16">
        <v>297.27</v>
      </c>
      <c r="B16">
        <v>8</v>
      </c>
      <c r="C16">
        <v>715.37</v>
      </c>
      <c r="D16">
        <v>1.3979000000000001E-3</v>
      </c>
      <c r="E16">
        <v>-40.009</v>
      </c>
      <c r="F16">
        <v>-39.866</v>
      </c>
      <c r="G16">
        <v>-111.38</v>
      </c>
      <c r="H16">
        <v>228.1</v>
      </c>
      <c r="I16">
        <v>282.63</v>
      </c>
      <c r="J16">
        <v>1213.8</v>
      </c>
      <c r="K16">
        <v>-4.2754E-2</v>
      </c>
      <c r="L16">
        <v>6.6651000000000004E-4</v>
      </c>
      <c r="M16">
        <v>0.12723999999999999</v>
      </c>
      <c r="N16" t="s">
        <v>237</v>
      </c>
    </row>
    <row r="17" spans="1:14">
      <c r="A17">
        <v>297.27</v>
      </c>
      <c r="B17">
        <v>8.5</v>
      </c>
      <c r="C17">
        <v>715.41</v>
      </c>
      <c r="D17">
        <v>1.3978E-3</v>
      </c>
      <c r="E17">
        <v>-40.012</v>
      </c>
      <c r="F17">
        <v>-39.86</v>
      </c>
      <c r="G17">
        <v>-111.39</v>
      </c>
      <c r="H17">
        <v>228.11</v>
      </c>
      <c r="I17">
        <v>282.62</v>
      </c>
      <c r="J17">
        <v>1214.0999999999999</v>
      </c>
      <c r="K17">
        <v>-4.2761E-2</v>
      </c>
      <c r="L17">
        <v>6.6688000000000001E-4</v>
      </c>
      <c r="M17">
        <v>0.12726000000000001</v>
      </c>
      <c r="N17" t="s">
        <v>237</v>
      </c>
    </row>
    <row r="18" spans="1:14">
      <c r="A18">
        <v>297.27</v>
      </c>
      <c r="B18">
        <v>9</v>
      </c>
      <c r="C18">
        <v>715.45</v>
      </c>
      <c r="D18">
        <v>1.3977E-3</v>
      </c>
      <c r="E18">
        <v>-40.015000000000001</v>
      </c>
      <c r="F18">
        <v>-39.853999999999999</v>
      </c>
      <c r="G18">
        <v>-111.4</v>
      </c>
      <c r="H18">
        <v>228.11</v>
      </c>
      <c r="I18">
        <v>282.61</v>
      </c>
      <c r="J18">
        <v>1214.4000000000001</v>
      </c>
      <c r="K18">
        <v>-4.2766999999999999E-2</v>
      </c>
      <c r="L18">
        <v>6.6724000000000004E-4</v>
      </c>
      <c r="M18">
        <v>0.12728</v>
      </c>
      <c r="N18" t="s">
        <v>237</v>
      </c>
    </row>
    <row r="19" spans="1:14">
      <c r="A19">
        <v>297.27</v>
      </c>
      <c r="B19">
        <v>9.5</v>
      </c>
      <c r="C19">
        <v>715.5</v>
      </c>
      <c r="D19">
        <v>1.3975999999999999E-3</v>
      </c>
      <c r="E19">
        <v>-40.018000000000001</v>
      </c>
      <c r="F19">
        <v>-39.847999999999999</v>
      </c>
      <c r="G19">
        <v>-111.41</v>
      </c>
      <c r="H19">
        <v>228.11</v>
      </c>
      <c r="I19">
        <v>282.61</v>
      </c>
      <c r="J19">
        <v>1214.7</v>
      </c>
      <c r="K19">
        <v>-4.2772999999999999E-2</v>
      </c>
      <c r="L19">
        <v>6.6761000000000001E-4</v>
      </c>
      <c r="M19">
        <v>0.12731000000000001</v>
      </c>
      <c r="N19" t="s">
        <v>237</v>
      </c>
    </row>
    <row r="20" spans="1:14">
      <c r="A20">
        <v>297.27</v>
      </c>
      <c r="B20">
        <v>10</v>
      </c>
      <c r="C20">
        <v>715.54</v>
      </c>
      <c r="D20">
        <v>1.3975000000000001E-3</v>
      </c>
      <c r="E20">
        <v>-40.021000000000001</v>
      </c>
      <c r="F20">
        <v>-39.841999999999999</v>
      </c>
      <c r="G20">
        <v>-111.42</v>
      </c>
      <c r="H20">
        <v>228.12</v>
      </c>
      <c r="I20">
        <v>282.60000000000002</v>
      </c>
      <c r="J20">
        <v>1215.0999999999999</v>
      </c>
      <c r="K20">
        <v>-4.2779999999999999E-2</v>
      </c>
      <c r="L20">
        <v>6.6797000000000004E-4</v>
      </c>
      <c r="M20">
        <v>0.12733</v>
      </c>
      <c r="N20" t="s">
        <v>237</v>
      </c>
    </row>
    <row r="21" spans="1:14">
      <c r="A21">
        <v>356.73</v>
      </c>
      <c r="B21">
        <v>1</v>
      </c>
      <c r="C21">
        <v>667.15</v>
      </c>
      <c r="D21">
        <v>1.4989000000000001E-3</v>
      </c>
      <c r="E21">
        <v>-22.285</v>
      </c>
      <c r="F21">
        <v>-22.265999999999998</v>
      </c>
      <c r="G21">
        <v>-57.091999999999999</v>
      </c>
      <c r="H21">
        <v>257.29000000000002</v>
      </c>
      <c r="I21">
        <v>312.85000000000002</v>
      </c>
      <c r="J21">
        <v>987.04</v>
      </c>
      <c r="K21">
        <v>-3.4462E-2</v>
      </c>
      <c r="L21">
        <v>3.5525999999999998E-4</v>
      </c>
      <c r="M21">
        <v>0.11172</v>
      </c>
      <c r="N21" t="s">
        <v>237</v>
      </c>
    </row>
    <row r="22" spans="1:14">
      <c r="A22">
        <v>356.73</v>
      </c>
      <c r="B22">
        <v>1.5</v>
      </c>
      <c r="C22">
        <v>667.21</v>
      </c>
      <c r="D22">
        <v>1.4988E-3</v>
      </c>
      <c r="E22">
        <v>-22.289000000000001</v>
      </c>
      <c r="F22">
        <v>-22.26</v>
      </c>
      <c r="G22">
        <v>-57.103999999999999</v>
      </c>
      <c r="H22">
        <v>257.29000000000002</v>
      </c>
      <c r="I22">
        <v>312.83</v>
      </c>
      <c r="J22">
        <v>987.46</v>
      </c>
      <c r="K22">
        <v>-3.4478000000000002E-2</v>
      </c>
      <c r="L22">
        <v>3.5545999999999999E-4</v>
      </c>
      <c r="M22">
        <v>0.11175</v>
      </c>
      <c r="N22" t="s">
        <v>237</v>
      </c>
    </row>
    <row r="23" spans="1:14">
      <c r="A23">
        <v>356.73</v>
      </c>
      <c r="B23">
        <v>2</v>
      </c>
      <c r="C23">
        <v>667.28</v>
      </c>
      <c r="D23">
        <v>1.4986000000000001E-3</v>
      </c>
      <c r="E23">
        <v>-22.292999999999999</v>
      </c>
      <c r="F23">
        <v>-22.254999999999999</v>
      </c>
      <c r="G23">
        <v>-57.116</v>
      </c>
      <c r="H23">
        <v>257.29000000000002</v>
      </c>
      <c r="I23">
        <v>312.82</v>
      </c>
      <c r="J23">
        <v>987.88</v>
      </c>
      <c r="K23">
        <v>-3.4493000000000003E-2</v>
      </c>
      <c r="L23">
        <v>3.5565999999999999E-4</v>
      </c>
      <c r="M23">
        <v>0.11178</v>
      </c>
      <c r="N23" t="s">
        <v>237</v>
      </c>
    </row>
    <row r="24" spans="1:14">
      <c r="A24">
        <v>356.73</v>
      </c>
      <c r="B24">
        <v>2.5</v>
      </c>
      <c r="C24">
        <v>667.34</v>
      </c>
      <c r="D24">
        <v>1.4985E-3</v>
      </c>
      <c r="E24">
        <v>-22.297999999999998</v>
      </c>
      <c r="F24">
        <v>-22.25</v>
      </c>
      <c r="G24">
        <v>-57.128</v>
      </c>
      <c r="H24">
        <v>257.3</v>
      </c>
      <c r="I24">
        <v>312.8</v>
      </c>
      <c r="J24">
        <v>988.3</v>
      </c>
      <c r="K24">
        <v>-3.4507999999999997E-2</v>
      </c>
      <c r="L24">
        <v>3.5585E-4</v>
      </c>
      <c r="M24">
        <v>0.1118</v>
      </c>
      <c r="N24" t="s">
        <v>237</v>
      </c>
    </row>
    <row r="25" spans="1:14">
      <c r="A25">
        <v>356.73</v>
      </c>
      <c r="B25">
        <v>3</v>
      </c>
      <c r="C25">
        <v>667.4</v>
      </c>
      <c r="D25">
        <v>1.4984E-3</v>
      </c>
      <c r="E25">
        <v>-22.302</v>
      </c>
      <c r="F25">
        <v>-22.244</v>
      </c>
      <c r="G25">
        <v>-57.139000000000003</v>
      </c>
      <c r="H25">
        <v>257.3</v>
      </c>
      <c r="I25">
        <v>312.79000000000002</v>
      </c>
      <c r="J25">
        <v>988.72</v>
      </c>
      <c r="K25">
        <v>-3.4522999999999998E-2</v>
      </c>
      <c r="L25">
        <v>3.5605000000000001E-4</v>
      </c>
      <c r="M25">
        <v>0.11183</v>
      </c>
      <c r="N25" t="s">
        <v>237</v>
      </c>
    </row>
    <row r="26" spans="1:14">
      <c r="A26">
        <v>356.73</v>
      </c>
      <c r="B26">
        <v>3.5</v>
      </c>
      <c r="C26">
        <v>667.46</v>
      </c>
      <c r="D26">
        <v>1.4982000000000001E-3</v>
      </c>
      <c r="E26">
        <v>-22.306000000000001</v>
      </c>
      <c r="F26">
        <v>-22.239000000000001</v>
      </c>
      <c r="G26">
        <v>-57.151000000000003</v>
      </c>
      <c r="H26">
        <v>257.3</v>
      </c>
      <c r="I26">
        <v>312.77</v>
      </c>
      <c r="J26">
        <v>989.14</v>
      </c>
      <c r="K26">
        <v>-3.4539E-2</v>
      </c>
      <c r="L26">
        <v>3.5625000000000001E-4</v>
      </c>
      <c r="M26">
        <v>0.11186</v>
      </c>
      <c r="N26" t="s">
        <v>237</v>
      </c>
    </row>
    <row r="27" spans="1:14">
      <c r="A27">
        <v>356.73</v>
      </c>
      <c r="B27">
        <v>4</v>
      </c>
      <c r="C27">
        <v>667.52</v>
      </c>
      <c r="D27">
        <v>1.4981E-3</v>
      </c>
      <c r="E27">
        <v>-22.31</v>
      </c>
      <c r="F27">
        <v>-22.233000000000001</v>
      </c>
      <c r="G27">
        <v>-57.162999999999997</v>
      </c>
      <c r="H27">
        <v>257.31</v>
      </c>
      <c r="I27">
        <v>312.76</v>
      </c>
      <c r="J27">
        <v>989.56</v>
      </c>
      <c r="K27">
        <v>-3.4554000000000001E-2</v>
      </c>
      <c r="L27">
        <v>3.5644000000000002E-4</v>
      </c>
      <c r="M27">
        <v>0.11189</v>
      </c>
      <c r="N27" t="s">
        <v>237</v>
      </c>
    </row>
    <row r="28" spans="1:14">
      <c r="A28">
        <v>356.73</v>
      </c>
      <c r="B28">
        <v>4.5</v>
      </c>
      <c r="C28">
        <v>667.59</v>
      </c>
      <c r="D28">
        <v>1.4978999999999999E-3</v>
      </c>
      <c r="E28">
        <v>-22.314</v>
      </c>
      <c r="F28">
        <v>-22.228000000000002</v>
      </c>
      <c r="G28">
        <v>-57.174999999999997</v>
      </c>
      <c r="H28">
        <v>257.31</v>
      </c>
      <c r="I28">
        <v>312.74</v>
      </c>
      <c r="J28">
        <v>989.98</v>
      </c>
      <c r="K28">
        <v>-3.4569000000000003E-2</v>
      </c>
      <c r="L28">
        <v>3.5663999999999997E-4</v>
      </c>
      <c r="M28">
        <v>0.11191</v>
      </c>
      <c r="N28" t="s">
        <v>237</v>
      </c>
    </row>
    <row r="29" spans="1:14">
      <c r="A29">
        <v>356.73</v>
      </c>
      <c r="B29">
        <v>5</v>
      </c>
      <c r="C29">
        <v>667.65</v>
      </c>
      <c r="D29">
        <v>1.4978000000000001E-3</v>
      </c>
      <c r="E29">
        <v>-22.318999999999999</v>
      </c>
      <c r="F29">
        <v>-22.222999999999999</v>
      </c>
      <c r="G29">
        <v>-57.186999999999998</v>
      </c>
      <c r="H29">
        <v>257.31</v>
      </c>
      <c r="I29">
        <v>312.73</v>
      </c>
      <c r="J29">
        <v>990.4</v>
      </c>
      <c r="K29">
        <v>-3.4583999999999997E-2</v>
      </c>
      <c r="L29">
        <v>3.5683999999999998E-4</v>
      </c>
      <c r="M29">
        <v>0.11194</v>
      </c>
      <c r="N29" t="s">
        <v>237</v>
      </c>
    </row>
    <row r="30" spans="1:14">
      <c r="A30">
        <v>356.73</v>
      </c>
      <c r="B30">
        <v>5.5</v>
      </c>
      <c r="C30">
        <v>667.71</v>
      </c>
      <c r="D30">
        <v>1.4977E-3</v>
      </c>
      <c r="E30">
        <v>-22.323</v>
      </c>
      <c r="F30">
        <v>-22.216999999999999</v>
      </c>
      <c r="G30">
        <v>-57.198</v>
      </c>
      <c r="H30">
        <v>257.32</v>
      </c>
      <c r="I30">
        <v>312.70999999999998</v>
      </c>
      <c r="J30">
        <v>990.82</v>
      </c>
      <c r="K30">
        <v>-3.4598999999999998E-2</v>
      </c>
      <c r="L30">
        <v>3.5703999999999998E-4</v>
      </c>
      <c r="M30">
        <v>0.11197</v>
      </c>
      <c r="N30" t="s">
        <v>237</v>
      </c>
    </row>
    <row r="31" spans="1:14">
      <c r="A31">
        <v>356.73</v>
      </c>
      <c r="B31">
        <v>6</v>
      </c>
      <c r="C31">
        <v>667.77</v>
      </c>
      <c r="D31">
        <v>1.4974999999999999E-3</v>
      </c>
      <c r="E31">
        <v>-22.327000000000002</v>
      </c>
      <c r="F31">
        <v>-22.212</v>
      </c>
      <c r="G31">
        <v>-57.21</v>
      </c>
      <c r="H31">
        <v>257.32</v>
      </c>
      <c r="I31">
        <v>312.7</v>
      </c>
      <c r="J31">
        <v>991.23</v>
      </c>
      <c r="K31">
        <v>-3.4613999999999999E-2</v>
      </c>
      <c r="L31">
        <v>3.5722999999999999E-4</v>
      </c>
      <c r="M31">
        <v>0.112</v>
      </c>
      <c r="N31" t="s">
        <v>237</v>
      </c>
    </row>
    <row r="32" spans="1:14">
      <c r="A32">
        <v>356.73</v>
      </c>
      <c r="B32">
        <v>6.5</v>
      </c>
      <c r="C32">
        <v>667.83</v>
      </c>
      <c r="D32">
        <v>1.4974000000000001E-3</v>
      </c>
      <c r="E32">
        <v>-22.331</v>
      </c>
      <c r="F32">
        <v>-22.206</v>
      </c>
      <c r="G32">
        <v>-57.222000000000001</v>
      </c>
      <c r="H32">
        <v>257.32</v>
      </c>
      <c r="I32">
        <v>312.68</v>
      </c>
      <c r="J32">
        <v>991.65</v>
      </c>
      <c r="K32">
        <v>-3.4629E-2</v>
      </c>
      <c r="L32">
        <v>3.5743E-4</v>
      </c>
      <c r="M32">
        <v>0.11201999999999999</v>
      </c>
      <c r="N32" t="s">
        <v>237</v>
      </c>
    </row>
    <row r="33" spans="1:14">
      <c r="A33">
        <v>356.73</v>
      </c>
      <c r="B33">
        <v>7</v>
      </c>
      <c r="C33">
        <v>667.9</v>
      </c>
      <c r="D33">
        <v>1.4972E-3</v>
      </c>
      <c r="E33">
        <v>-22.335000000000001</v>
      </c>
      <c r="F33">
        <v>-22.201000000000001</v>
      </c>
      <c r="G33">
        <v>-57.234000000000002</v>
      </c>
      <c r="H33">
        <v>257.33</v>
      </c>
      <c r="I33">
        <v>312.67</v>
      </c>
      <c r="J33">
        <v>992.07</v>
      </c>
      <c r="K33">
        <v>-3.4644000000000001E-2</v>
      </c>
      <c r="L33">
        <v>3.5763E-4</v>
      </c>
      <c r="M33">
        <v>0.11205</v>
      </c>
      <c r="N33" t="s">
        <v>237</v>
      </c>
    </row>
    <row r="34" spans="1:14">
      <c r="A34">
        <v>356.73</v>
      </c>
      <c r="B34">
        <v>7.5</v>
      </c>
      <c r="C34">
        <v>667.96</v>
      </c>
      <c r="D34">
        <v>1.4970999999999999E-3</v>
      </c>
      <c r="E34">
        <v>-22.34</v>
      </c>
      <c r="F34">
        <v>-22.196000000000002</v>
      </c>
      <c r="G34">
        <v>-57.244999999999997</v>
      </c>
      <c r="H34">
        <v>257.33</v>
      </c>
      <c r="I34">
        <v>312.64999999999998</v>
      </c>
      <c r="J34">
        <v>992.49</v>
      </c>
      <c r="K34">
        <v>-3.4659000000000002E-2</v>
      </c>
      <c r="L34">
        <v>3.5782000000000001E-4</v>
      </c>
      <c r="M34">
        <v>0.11208</v>
      </c>
      <c r="N34" t="s">
        <v>237</v>
      </c>
    </row>
    <row r="35" spans="1:14">
      <c r="A35">
        <v>356.73</v>
      </c>
      <c r="B35">
        <v>8</v>
      </c>
      <c r="C35">
        <v>668.02</v>
      </c>
      <c r="D35">
        <v>1.4970000000000001E-3</v>
      </c>
      <c r="E35">
        <v>-22.344000000000001</v>
      </c>
      <c r="F35">
        <v>-22.19</v>
      </c>
      <c r="G35">
        <v>-57.256999999999998</v>
      </c>
      <c r="H35">
        <v>257.33</v>
      </c>
      <c r="I35">
        <v>312.64</v>
      </c>
      <c r="J35">
        <v>992.9</v>
      </c>
      <c r="K35">
        <v>-3.4674000000000003E-2</v>
      </c>
      <c r="L35">
        <v>3.5802000000000002E-4</v>
      </c>
      <c r="M35">
        <v>0.11211</v>
      </c>
      <c r="N35" t="s">
        <v>237</v>
      </c>
    </row>
    <row r="36" spans="1:14">
      <c r="A36">
        <v>356.73</v>
      </c>
      <c r="B36">
        <v>8.5</v>
      </c>
      <c r="C36">
        <v>668.08</v>
      </c>
      <c r="D36">
        <v>1.4968E-3</v>
      </c>
      <c r="E36">
        <v>-22.347999999999999</v>
      </c>
      <c r="F36">
        <v>-22.184999999999999</v>
      </c>
      <c r="G36">
        <v>-57.268999999999998</v>
      </c>
      <c r="H36">
        <v>257.33999999999997</v>
      </c>
      <c r="I36">
        <v>312.62</v>
      </c>
      <c r="J36">
        <v>993.32</v>
      </c>
      <c r="K36">
        <v>-3.4688999999999998E-2</v>
      </c>
      <c r="L36">
        <v>3.5822000000000002E-4</v>
      </c>
      <c r="M36">
        <v>0.11212999999999999</v>
      </c>
      <c r="N36" t="s">
        <v>237</v>
      </c>
    </row>
    <row r="37" spans="1:14">
      <c r="A37">
        <v>356.73</v>
      </c>
      <c r="B37">
        <v>9</v>
      </c>
      <c r="C37">
        <v>668.14</v>
      </c>
      <c r="D37">
        <v>1.4966999999999999E-3</v>
      </c>
      <c r="E37">
        <v>-22.352</v>
      </c>
      <c r="F37">
        <v>-22.178999999999998</v>
      </c>
      <c r="G37">
        <v>-57.28</v>
      </c>
      <c r="H37">
        <v>257.33999999999997</v>
      </c>
      <c r="I37">
        <v>312.61</v>
      </c>
      <c r="J37">
        <v>993.74</v>
      </c>
      <c r="K37">
        <v>-3.4702999999999998E-2</v>
      </c>
      <c r="L37">
        <v>3.5840999999999998E-4</v>
      </c>
      <c r="M37">
        <v>0.11216</v>
      </c>
      <c r="N37" t="s">
        <v>237</v>
      </c>
    </row>
    <row r="38" spans="1:14">
      <c r="A38">
        <v>356.73</v>
      </c>
      <c r="B38">
        <v>9.5</v>
      </c>
      <c r="C38">
        <v>668.2</v>
      </c>
      <c r="D38">
        <v>1.4965E-3</v>
      </c>
      <c r="E38">
        <v>-22.356000000000002</v>
      </c>
      <c r="F38">
        <v>-22.173999999999999</v>
      </c>
      <c r="G38">
        <v>-57.292000000000002</v>
      </c>
      <c r="H38">
        <v>257.33999999999997</v>
      </c>
      <c r="I38">
        <v>312.58999999999997</v>
      </c>
      <c r="J38">
        <v>994.15</v>
      </c>
      <c r="K38">
        <v>-3.4717999999999999E-2</v>
      </c>
      <c r="L38">
        <v>3.5860999999999998E-4</v>
      </c>
      <c r="M38">
        <v>0.11219</v>
      </c>
      <c r="N38" t="s">
        <v>237</v>
      </c>
    </row>
    <row r="39" spans="1:14">
      <c r="A39">
        <v>356.73</v>
      </c>
      <c r="B39">
        <v>10</v>
      </c>
      <c r="C39">
        <v>668.27</v>
      </c>
      <c r="D39">
        <v>1.4963999999999999E-3</v>
      </c>
      <c r="E39">
        <v>-22.36</v>
      </c>
      <c r="F39">
        <v>-22.167999999999999</v>
      </c>
      <c r="G39">
        <v>-57.304000000000002</v>
      </c>
      <c r="H39">
        <v>257.35000000000002</v>
      </c>
      <c r="I39">
        <v>312.58</v>
      </c>
      <c r="J39">
        <v>994.57</v>
      </c>
      <c r="K39">
        <v>-3.4733E-2</v>
      </c>
      <c r="L39">
        <v>3.5880999999999999E-4</v>
      </c>
      <c r="M39">
        <v>0.11222</v>
      </c>
      <c r="N39" t="s">
        <v>237</v>
      </c>
    </row>
    <row r="40" spans="1:14">
      <c r="A40">
        <v>416.19</v>
      </c>
      <c r="B40">
        <v>1</v>
      </c>
      <c r="C40">
        <v>616.04999999999995</v>
      </c>
      <c r="D40">
        <v>1.6233E-3</v>
      </c>
      <c r="E40">
        <v>-2.7122999999999999</v>
      </c>
      <c r="F40">
        <v>-2.6915</v>
      </c>
      <c r="G40">
        <v>-6.4069000000000003</v>
      </c>
      <c r="H40">
        <v>287.36</v>
      </c>
      <c r="I40">
        <v>346.01</v>
      </c>
      <c r="J40">
        <v>778.87</v>
      </c>
      <c r="K40">
        <v>-2.3185000000000001E-2</v>
      </c>
      <c r="L40">
        <v>2.2115000000000001E-4</v>
      </c>
      <c r="M40">
        <v>9.9127000000000007E-2</v>
      </c>
      <c r="N40" t="s">
        <v>237</v>
      </c>
    </row>
    <row r="41" spans="1:14">
      <c r="A41">
        <v>416.19</v>
      </c>
      <c r="B41">
        <v>1.5</v>
      </c>
      <c r="C41">
        <v>616.14</v>
      </c>
      <c r="D41">
        <v>1.6230000000000001E-3</v>
      </c>
      <c r="E41">
        <v>-2.7187000000000001</v>
      </c>
      <c r="F41">
        <v>-2.6875</v>
      </c>
      <c r="G41">
        <v>-6.4222999999999999</v>
      </c>
      <c r="H41">
        <v>287.36</v>
      </c>
      <c r="I41">
        <v>345.98</v>
      </c>
      <c r="J41">
        <v>779.46</v>
      </c>
      <c r="K41">
        <v>-2.3224999999999999E-2</v>
      </c>
      <c r="L41">
        <v>2.2130000000000001E-4</v>
      </c>
      <c r="M41">
        <v>9.9164000000000002E-2</v>
      </c>
      <c r="N41" t="s">
        <v>237</v>
      </c>
    </row>
    <row r="42" spans="1:14">
      <c r="A42">
        <v>416.19</v>
      </c>
      <c r="B42">
        <v>2</v>
      </c>
      <c r="C42">
        <v>616.24</v>
      </c>
      <c r="D42">
        <v>1.6226999999999999E-3</v>
      </c>
      <c r="E42">
        <v>-2.7250999999999999</v>
      </c>
      <c r="F42">
        <v>-2.6833999999999998</v>
      </c>
      <c r="G42">
        <v>-6.4375999999999998</v>
      </c>
      <c r="H42">
        <v>287.36</v>
      </c>
      <c r="I42">
        <v>345.95</v>
      </c>
      <c r="J42">
        <v>780.05</v>
      </c>
      <c r="K42">
        <v>-2.3265000000000001E-2</v>
      </c>
      <c r="L42">
        <v>2.2144999999999999E-4</v>
      </c>
      <c r="M42">
        <v>9.9200999999999998E-2</v>
      </c>
      <c r="N42" t="s">
        <v>237</v>
      </c>
    </row>
    <row r="43" spans="1:14">
      <c r="A43">
        <v>416.19</v>
      </c>
      <c r="B43">
        <v>2.5</v>
      </c>
      <c r="C43">
        <v>616.34</v>
      </c>
      <c r="D43">
        <v>1.6225E-3</v>
      </c>
      <c r="E43">
        <v>-2.7313999999999998</v>
      </c>
      <c r="F43">
        <v>-2.6793999999999998</v>
      </c>
      <c r="G43">
        <v>-6.4528999999999996</v>
      </c>
      <c r="H43">
        <v>287.36</v>
      </c>
      <c r="I43">
        <v>345.91</v>
      </c>
      <c r="J43">
        <v>780.63</v>
      </c>
      <c r="K43">
        <v>-2.3304999999999999E-2</v>
      </c>
      <c r="L43">
        <v>2.2160999999999999E-4</v>
      </c>
      <c r="M43">
        <v>9.9237000000000006E-2</v>
      </c>
      <c r="N43" t="s">
        <v>237</v>
      </c>
    </row>
    <row r="44" spans="1:14">
      <c r="A44">
        <v>416.19</v>
      </c>
      <c r="B44">
        <v>3</v>
      </c>
      <c r="C44">
        <v>616.44000000000005</v>
      </c>
      <c r="D44">
        <v>1.6222000000000001E-3</v>
      </c>
      <c r="E44">
        <v>-2.7378</v>
      </c>
      <c r="F44">
        <v>-2.6753999999999998</v>
      </c>
      <c r="G44">
        <v>-6.4682000000000004</v>
      </c>
      <c r="H44">
        <v>287.37</v>
      </c>
      <c r="I44">
        <v>345.88</v>
      </c>
      <c r="J44">
        <v>781.22</v>
      </c>
      <c r="K44">
        <v>-2.3344E-2</v>
      </c>
      <c r="L44">
        <v>2.2175999999999999E-4</v>
      </c>
      <c r="M44">
        <v>9.9274000000000001E-2</v>
      </c>
      <c r="N44" t="s">
        <v>237</v>
      </c>
    </row>
    <row r="45" spans="1:14">
      <c r="A45">
        <v>416.19</v>
      </c>
      <c r="B45">
        <v>3.5</v>
      </c>
      <c r="C45">
        <v>616.54</v>
      </c>
      <c r="D45">
        <v>1.622E-3</v>
      </c>
      <c r="E45">
        <v>-2.7441</v>
      </c>
      <c r="F45">
        <v>-2.6713</v>
      </c>
      <c r="G45">
        <v>-6.4835000000000003</v>
      </c>
      <c r="H45">
        <v>287.37</v>
      </c>
      <c r="I45">
        <v>345.84</v>
      </c>
      <c r="J45">
        <v>781.8</v>
      </c>
      <c r="K45">
        <v>-2.3383999999999999E-2</v>
      </c>
      <c r="L45">
        <v>2.2191999999999999E-4</v>
      </c>
      <c r="M45">
        <v>9.9310999999999997E-2</v>
      </c>
      <c r="N45" t="s">
        <v>237</v>
      </c>
    </row>
    <row r="46" spans="1:14">
      <c r="A46">
        <v>416.19</v>
      </c>
      <c r="B46">
        <v>4</v>
      </c>
      <c r="C46">
        <v>616.64</v>
      </c>
      <c r="D46">
        <v>1.6217E-3</v>
      </c>
      <c r="E46">
        <v>-2.7505000000000002</v>
      </c>
      <c r="F46">
        <v>-2.6673</v>
      </c>
      <c r="G46">
        <v>-6.4988000000000001</v>
      </c>
      <c r="H46">
        <v>287.37</v>
      </c>
      <c r="I46">
        <v>345.81</v>
      </c>
      <c r="J46">
        <v>782.39</v>
      </c>
      <c r="K46">
        <v>-2.3422999999999999E-2</v>
      </c>
      <c r="L46">
        <v>2.2206999999999999E-4</v>
      </c>
      <c r="M46">
        <v>9.9348000000000006E-2</v>
      </c>
      <c r="N46" t="s">
        <v>237</v>
      </c>
    </row>
    <row r="47" spans="1:14">
      <c r="A47">
        <v>416.19</v>
      </c>
      <c r="B47">
        <v>4.5</v>
      </c>
      <c r="C47">
        <v>616.74</v>
      </c>
      <c r="D47">
        <v>1.6214000000000001E-3</v>
      </c>
      <c r="E47">
        <v>-2.7568000000000001</v>
      </c>
      <c r="F47">
        <v>-2.6631999999999998</v>
      </c>
      <c r="G47">
        <v>-6.5140000000000002</v>
      </c>
      <c r="H47">
        <v>287.37</v>
      </c>
      <c r="I47">
        <v>345.78</v>
      </c>
      <c r="J47">
        <v>782.97</v>
      </c>
      <c r="K47">
        <v>-2.3462E-2</v>
      </c>
      <c r="L47">
        <v>2.2222E-4</v>
      </c>
      <c r="M47">
        <v>9.9384E-2</v>
      </c>
      <c r="N47" t="s">
        <v>237</v>
      </c>
    </row>
    <row r="48" spans="1:14">
      <c r="A48">
        <v>416.19</v>
      </c>
      <c r="B48">
        <v>5</v>
      </c>
      <c r="C48">
        <v>616.83000000000004</v>
      </c>
      <c r="D48">
        <v>1.6211999999999999E-3</v>
      </c>
      <c r="E48">
        <v>-2.7631000000000001</v>
      </c>
      <c r="F48">
        <v>-2.6591999999999998</v>
      </c>
      <c r="G48">
        <v>-6.5293000000000001</v>
      </c>
      <c r="H48">
        <v>287.38</v>
      </c>
      <c r="I48">
        <v>345.74</v>
      </c>
      <c r="J48">
        <v>783.55</v>
      </c>
      <c r="K48">
        <v>-2.3501000000000001E-2</v>
      </c>
      <c r="L48">
        <v>2.2238E-4</v>
      </c>
      <c r="M48">
        <v>9.9420999999999995E-2</v>
      </c>
      <c r="N48" t="s">
        <v>237</v>
      </c>
    </row>
    <row r="49" spans="1:14">
      <c r="A49">
        <v>416.19</v>
      </c>
      <c r="B49">
        <v>5.5</v>
      </c>
      <c r="C49">
        <v>616.92999999999995</v>
      </c>
      <c r="D49">
        <v>1.6209E-3</v>
      </c>
      <c r="E49">
        <v>-2.7694000000000001</v>
      </c>
      <c r="F49">
        <v>-2.6551</v>
      </c>
      <c r="G49">
        <v>-6.5445000000000002</v>
      </c>
      <c r="H49">
        <v>287.38</v>
      </c>
      <c r="I49">
        <v>345.71</v>
      </c>
      <c r="J49">
        <v>784.14</v>
      </c>
      <c r="K49">
        <v>-2.3539999999999998E-2</v>
      </c>
      <c r="L49">
        <v>2.2253E-4</v>
      </c>
      <c r="M49">
        <v>9.9457000000000004E-2</v>
      </c>
      <c r="N49" t="s">
        <v>237</v>
      </c>
    </row>
    <row r="50" spans="1:14">
      <c r="A50">
        <v>416.19</v>
      </c>
      <c r="B50">
        <v>6</v>
      </c>
      <c r="C50">
        <v>617.03</v>
      </c>
      <c r="D50">
        <v>1.6207000000000001E-3</v>
      </c>
      <c r="E50">
        <v>-2.7757000000000001</v>
      </c>
      <c r="F50">
        <v>-2.6509999999999998</v>
      </c>
      <c r="G50">
        <v>-6.5597000000000003</v>
      </c>
      <c r="H50">
        <v>287.38</v>
      </c>
      <c r="I50">
        <v>345.68</v>
      </c>
      <c r="J50">
        <v>784.72</v>
      </c>
      <c r="K50">
        <v>-2.3578000000000002E-2</v>
      </c>
      <c r="L50">
        <v>2.2268E-4</v>
      </c>
      <c r="M50">
        <v>9.9493999999999999E-2</v>
      </c>
      <c r="N50" t="s">
        <v>237</v>
      </c>
    </row>
    <row r="51" spans="1:14">
      <c r="A51">
        <v>416.19</v>
      </c>
      <c r="B51">
        <v>6.5</v>
      </c>
      <c r="C51">
        <v>617.13</v>
      </c>
      <c r="D51">
        <v>1.6203999999999999E-3</v>
      </c>
      <c r="E51">
        <v>-2.782</v>
      </c>
      <c r="F51">
        <v>-2.6469999999999998</v>
      </c>
      <c r="G51">
        <v>-6.5747999999999998</v>
      </c>
      <c r="H51">
        <v>287.39</v>
      </c>
      <c r="I51">
        <v>345.65</v>
      </c>
      <c r="J51">
        <v>785.3</v>
      </c>
      <c r="K51">
        <v>-2.3616999999999999E-2</v>
      </c>
      <c r="L51">
        <v>2.2284E-4</v>
      </c>
      <c r="M51">
        <v>9.9529999999999993E-2</v>
      </c>
      <c r="N51" t="s">
        <v>237</v>
      </c>
    </row>
    <row r="52" spans="1:14">
      <c r="A52">
        <v>416.19</v>
      </c>
      <c r="B52">
        <v>7</v>
      </c>
      <c r="C52">
        <v>617.23</v>
      </c>
      <c r="D52">
        <v>1.6202E-3</v>
      </c>
      <c r="E52">
        <v>-2.7883</v>
      </c>
      <c r="F52">
        <v>-2.6429</v>
      </c>
      <c r="G52">
        <v>-6.59</v>
      </c>
      <c r="H52">
        <v>287.39</v>
      </c>
      <c r="I52">
        <v>345.61</v>
      </c>
      <c r="J52">
        <v>785.87</v>
      </c>
      <c r="K52">
        <v>-2.3654999999999999E-2</v>
      </c>
      <c r="L52">
        <v>2.2299E-4</v>
      </c>
      <c r="M52">
        <v>9.9567000000000003E-2</v>
      </c>
      <c r="N52" t="s">
        <v>237</v>
      </c>
    </row>
    <row r="53" spans="1:14">
      <c r="A53">
        <v>416.19</v>
      </c>
      <c r="B53">
        <v>7.5</v>
      </c>
      <c r="C53">
        <v>617.32000000000005</v>
      </c>
      <c r="D53">
        <v>1.6199000000000001E-3</v>
      </c>
      <c r="E53">
        <v>-2.7946</v>
      </c>
      <c r="F53">
        <v>-2.6387999999999998</v>
      </c>
      <c r="G53">
        <v>-6.6051000000000002</v>
      </c>
      <c r="H53">
        <v>287.39</v>
      </c>
      <c r="I53">
        <v>345.58</v>
      </c>
      <c r="J53">
        <v>786.45</v>
      </c>
      <c r="K53">
        <v>-2.3694E-2</v>
      </c>
      <c r="L53">
        <v>2.2314000000000001E-4</v>
      </c>
      <c r="M53">
        <v>9.9602999999999997E-2</v>
      </c>
      <c r="N53" t="s">
        <v>237</v>
      </c>
    </row>
    <row r="54" spans="1:14">
      <c r="A54">
        <v>416.19</v>
      </c>
      <c r="B54">
        <v>8</v>
      </c>
      <c r="C54">
        <v>617.41999999999996</v>
      </c>
      <c r="D54">
        <v>1.6195999999999999E-3</v>
      </c>
      <c r="E54">
        <v>-2.8008999999999999</v>
      </c>
      <c r="F54">
        <v>-2.6347</v>
      </c>
      <c r="G54">
        <v>-6.6201999999999996</v>
      </c>
      <c r="H54">
        <v>287.39</v>
      </c>
      <c r="I54">
        <v>345.55</v>
      </c>
      <c r="J54">
        <v>787.03</v>
      </c>
      <c r="K54">
        <v>-2.3732E-2</v>
      </c>
      <c r="L54">
        <v>2.2330000000000001E-4</v>
      </c>
      <c r="M54">
        <v>9.9640000000000006E-2</v>
      </c>
      <c r="N54" t="s">
        <v>237</v>
      </c>
    </row>
    <row r="55" spans="1:14">
      <c r="A55">
        <v>416.19</v>
      </c>
      <c r="B55">
        <v>8.5</v>
      </c>
      <c r="C55">
        <v>617.52</v>
      </c>
      <c r="D55">
        <v>1.6194E-3</v>
      </c>
      <c r="E55">
        <v>-2.8071000000000002</v>
      </c>
      <c r="F55">
        <v>-2.6305999999999998</v>
      </c>
      <c r="G55">
        <v>-6.6353</v>
      </c>
      <c r="H55">
        <v>287.39999999999998</v>
      </c>
      <c r="I55">
        <v>345.52</v>
      </c>
      <c r="J55">
        <v>787.61</v>
      </c>
      <c r="K55">
        <v>-2.3769999999999999E-2</v>
      </c>
      <c r="L55">
        <v>2.2345000000000001E-4</v>
      </c>
      <c r="M55">
        <v>9.9676000000000001E-2</v>
      </c>
      <c r="N55" t="s">
        <v>237</v>
      </c>
    </row>
    <row r="56" spans="1:14">
      <c r="A56">
        <v>416.19</v>
      </c>
      <c r="B56">
        <v>9</v>
      </c>
      <c r="C56">
        <v>617.61</v>
      </c>
      <c r="D56">
        <v>1.6191000000000001E-3</v>
      </c>
      <c r="E56">
        <v>-2.8134000000000001</v>
      </c>
      <c r="F56">
        <v>-2.6265000000000001</v>
      </c>
      <c r="G56">
        <v>-6.6504000000000003</v>
      </c>
      <c r="H56">
        <v>287.39999999999998</v>
      </c>
      <c r="I56">
        <v>345.48</v>
      </c>
      <c r="J56">
        <v>788.18</v>
      </c>
      <c r="K56">
        <v>-2.3806999999999998E-2</v>
      </c>
      <c r="L56">
        <v>2.2359999999999999E-4</v>
      </c>
      <c r="M56">
        <v>9.9711999999999995E-2</v>
      </c>
      <c r="N56" t="s">
        <v>237</v>
      </c>
    </row>
    <row r="57" spans="1:14">
      <c r="A57">
        <v>416.19</v>
      </c>
      <c r="B57">
        <v>9.5</v>
      </c>
      <c r="C57">
        <v>617.71</v>
      </c>
      <c r="D57">
        <v>1.6188999999999999E-3</v>
      </c>
      <c r="E57">
        <v>-2.8195999999999999</v>
      </c>
      <c r="F57">
        <v>-2.6223999999999998</v>
      </c>
      <c r="G57">
        <v>-6.6654999999999998</v>
      </c>
      <c r="H57">
        <v>287.39999999999998</v>
      </c>
      <c r="I57">
        <v>345.45</v>
      </c>
      <c r="J57">
        <v>788.76</v>
      </c>
      <c r="K57">
        <v>-2.3845000000000002E-2</v>
      </c>
      <c r="L57">
        <v>2.2374999999999999E-4</v>
      </c>
      <c r="M57">
        <v>9.9748000000000003E-2</v>
      </c>
      <c r="N57" t="s">
        <v>237</v>
      </c>
    </row>
    <row r="58" spans="1:14">
      <c r="A58">
        <v>416.19</v>
      </c>
      <c r="B58">
        <v>10</v>
      </c>
      <c r="C58">
        <v>617.80999999999995</v>
      </c>
      <c r="D58">
        <v>1.6186E-3</v>
      </c>
      <c r="E58">
        <v>-2.8258000000000001</v>
      </c>
      <c r="F58">
        <v>-2.6181999999999999</v>
      </c>
      <c r="G58">
        <v>-6.6805000000000003</v>
      </c>
      <c r="H58">
        <v>287.39999999999998</v>
      </c>
      <c r="I58">
        <v>345.42</v>
      </c>
      <c r="J58">
        <v>789.33</v>
      </c>
      <c r="K58">
        <v>-2.3882E-2</v>
      </c>
      <c r="L58">
        <v>2.2390999999999999E-4</v>
      </c>
      <c r="M58">
        <v>9.9783999999999998E-2</v>
      </c>
      <c r="N58" t="s">
        <v>237</v>
      </c>
    </row>
    <row r="59" spans="1:14">
      <c r="A59">
        <v>475.64</v>
      </c>
      <c r="B59">
        <v>1</v>
      </c>
      <c r="C59">
        <v>3.3654999999999999</v>
      </c>
      <c r="D59">
        <v>0.29713000000000001</v>
      </c>
      <c r="E59">
        <v>48.747</v>
      </c>
      <c r="F59">
        <v>52.558</v>
      </c>
      <c r="G59">
        <v>121.99</v>
      </c>
      <c r="H59">
        <v>302.58999999999997</v>
      </c>
      <c r="I59">
        <v>312.73</v>
      </c>
      <c r="J59">
        <v>171.91</v>
      </c>
      <c r="K59">
        <v>1.7905</v>
      </c>
      <c r="L59">
        <v>8.5074999999999994E-6</v>
      </c>
      <c r="M59">
        <v>2.6575000000000001E-2</v>
      </c>
      <c r="N59" t="s">
        <v>238</v>
      </c>
    </row>
    <row r="60" spans="1:14">
      <c r="A60">
        <v>475.64</v>
      </c>
      <c r="B60">
        <v>1.5</v>
      </c>
      <c r="C60">
        <v>5.1509999999999998</v>
      </c>
      <c r="D60">
        <v>0.19414000000000001</v>
      </c>
      <c r="E60">
        <v>48.537999999999997</v>
      </c>
      <c r="F60">
        <v>52.271999999999998</v>
      </c>
      <c r="G60">
        <v>118.17</v>
      </c>
      <c r="H60">
        <v>303.43</v>
      </c>
      <c r="I60">
        <v>314.69</v>
      </c>
      <c r="J60">
        <v>168.61</v>
      </c>
      <c r="K60">
        <v>1.8554999999999999</v>
      </c>
      <c r="L60">
        <v>8.4909000000000003E-6</v>
      </c>
      <c r="M60">
        <v>2.6675000000000001E-2</v>
      </c>
      <c r="N60" t="s">
        <v>238</v>
      </c>
    </row>
    <row r="61" spans="1:14">
      <c r="A61">
        <v>475.64</v>
      </c>
      <c r="B61">
        <v>2</v>
      </c>
      <c r="C61">
        <v>7.0167999999999999</v>
      </c>
      <c r="D61">
        <v>0.14251</v>
      </c>
      <c r="E61">
        <v>48.317999999999998</v>
      </c>
      <c r="F61">
        <v>51.973999999999997</v>
      </c>
      <c r="G61">
        <v>115.31</v>
      </c>
      <c r="H61">
        <v>304.31</v>
      </c>
      <c r="I61">
        <v>316.88</v>
      </c>
      <c r="J61">
        <v>165.12</v>
      </c>
      <c r="K61">
        <v>1.9286000000000001</v>
      </c>
      <c r="L61">
        <v>8.4766999999999997E-6</v>
      </c>
      <c r="M61">
        <v>2.6780999999999999E-2</v>
      </c>
      <c r="N61" t="s">
        <v>238</v>
      </c>
    </row>
    <row r="62" spans="1:14">
      <c r="A62">
        <v>475.64</v>
      </c>
      <c r="B62">
        <v>2.5</v>
      </c>
      <c r="C62">
        <v>8.9742999999999995</v>
      </c>
      <c r="D62">
        <v>0.11143</v>
      </c>
      <c r="E62">
        <v>48.088000000000001</v>
      </c>
      <c r="F62">
        <v>51.661000000000001</v>
      </c>
      <c r="G62">
        <v>112.95</v>
      </c>
      <c r="H62">
        <v>305.23</v>
      </c>
      <c r="I62">
        <v>319.33999999999997</v>
      </c>
      <c r="J62">
        <v>161.41</v>
      </c>
      <c r="K62">
        <v>2.0114000000000001</v>
      </c>
      <c r="L62">
        <v>8.4650999999999996E-6</v>
      </c>
      <c r="M62">
        <v>2.6894000000000001E-2</v>
      </c>
      <c r="N62" t="s">
        <v>238</v>
      </c>
    </row>
    <row r="63" spans="1:14">
      <c r="A63">
        <v>475.64</v>
      </c>
      <c r="B63">
        <v>3</v>
      </c>
      <c r="C63">
        <v>11.038</v>
      </c>
      <c r="D63">
        <v>9.0596999999999997E-2</v>
      </c>
      <c r="E63">
        <v>47.844999999999999</v>
      </c>
      <c r="F63">
        <v>51.331000000000003</v>
      </c>
      <c r="G63">
        <v>110.9</v>
      </c>
      <c r="H63">
        <v>306.22000000000003</v>
      </c>
      <c r="I63">
        <v>322.16000000000003</v>
      </c>
      <c r="J63">
        <v>157.44</v>
      </c>
      <c r="K63">
        <v>2.1065</v>
      </c>
      <c r="L63">
        <v>8.4565999999999996E-6</v>
      </c>
      <c r="M63">
        <v>2.7015000000000001E-2</v>
      </c>
      <c r="N63" t="s">
        <v>238</v>
      </c>
    </row>
    <row r="64" spans="1:14">
      <c r="A64">
        <v>475.64</v>
      </c>
      <c r="B64">
        <v>3.3477999999999999</v>
      </c>
      <c r="C64">
        <v>12.545</v>
      </c>
      <c r="D64">
        <v>7.9712000000000005E-2</v>
      </c>
      <c r="E64">
        <v>47.667000000000002</v>
      </c>
      <c r="F64">
        <v>51.09</v>
      </c>
      <c r="G64">
        <v>109.6</v>
      </c>
      <c r="H64">
        <v>306.95</v>
      </c>
      <c r="I64">
        <v>324.38</v>
      </c>
      <c r="J64">
        <v>154.49</v>
      </c>
      <c r="K64">
        <v>2.1815000000000002</v>
      </c>
      <c r="L64">
        <v>8.4526999999999996E-6</v>
      </c>
      <c r="M64">
        <v>2.7105000000000001E-2</v>
      </c>
      <c r="N64" t="s">
        <v>238</v>
      </c>
    </row>
    <row r="65" spans="1:14">
      <c r="A65">
        <v>475.64</v>
      </c>
      <c r="B65">
        <v>3.3477999999999999</v>
      </c>
      <c r="C65">
        <v>557.51</v>
      </c>
      <c r="D65">
        <v>1.7937000000000001E-3</v>
      </c>
      <c r="E65">
        <v>18.870999999999999</v>
      </c>
      <c r="F65">
        <v>18.948</v>
      </c>
      <c r="G65">
        <v>42.024999999999999</v>
      </c>
      <c r="H65">
        <v>316.54000000000002</v>
      </c>
      <c r="I65">
        <v>382.38</v>
      </c>
      <c r="J65">
        <v>572.78</v>
      </c>
      <c r="K65">
        <v>-3.1216E-3</v>
      </c>
      <c r="L65">
        <v>1.4276999999999999E-4</v>
      </c>
      <c r="M65">
        <v>8.8155999999999998E-2</v>
      </c>
      <c r="N65" t="s">
        <v>237</v>
      </c>
    </row>
    <row r="66" spans="1:14">
      <c r="A66">
        <v>475.64</v>
      </c>
      <c r="B66">
        <v>3.5</v>
      </c>
      <c r="C66">
        <v>557.55999999999995</v>
      </c>
      <c r="D66">
        <v>1.7935E-3</v>
      </c>
      <c r="E66">
        <v>18.867000000000001</v>
      </c>
      <c r="F66">
        <v>18.948</v>
      </c>
      <c r="G66">
        <v>42.018000000000001</v>
      </c>
      <c r="H66">
        <v>316.54000000000002</v>
      </c>
      <c r="I66">
        <v>382.35</v>
      </c>
      <c r="J66">
        <v>573.05999999999995</v>
      </c>
      <c r="K66">
        <v>-3.1646000000000001E-3</v>
      </c>
      <c r="L66">
        <v>1.4281999999999999E-4</v>
      </c>
      <c r="M66">
        <v>8.8173000000000001E-2</v>
      </c>
      <c r="N66" t="s">
        <v>237</v>
      </c>
    </row>
    <row r="67" spans="1:14">
      <c r="A67">
        <v>475.64</v>
      </c>
      <c r="B67">
        <v>4</v>
      </c>
      <c r="C67">
        <v>557.75</v>
      </c>
      <c r="D67">
        <v>1.7929E-3</v>
      </c>
      <c r="E67">
        <v>18.856999999999999</v>
      </c>
      <c r="F67">
        <v>18.949000000000002</v>
      </c>
      <c r="G67">
        <v>41.994999999999997</v>
      </c>
      <c r="H67">
        <v>316.54000000000002</v>
      </c>
      <c r="I67">
        <v>382.25</v>
      </c>
      <c r="J67">
        <v>573.99</v>
      </c>
      <c r="K67">
        <v>-3.3054E-3</v>
      </c>
      <c r="L67">
        <v>1.4297999999999999E-4</v>
      </c>
      <c r="M67">
        <v>8.8228000000000001E-2</v>
      </c>
      <c r="N67" t="s">
        <v>237</v>
      </c>
    </row>
    <row r="68" spans="1:14">
      <c r="A68">
        <v>475.64</v>
      </c>
      <c r="B68">
        <v>4.5</v>
      </c>
      <c r="C68">
        <v>557.92999999999995</v>
      </c>
      <c r="D68">
        <v>1.7922999999999999E-3</v>
      </c>
      <c r="E68">
        <v>18.846</v>
      </c>
      <c r="F68">
        <v>18.949000000000002</v>
      </c>
      <c r="G68">
        <v>41.972000000000001</v>
      </c>
      <c r="H68">
        <v>316.54000000000002</v>
      </c>
      <c r="I68">
        <v>382.15</v>
      </c>
      <c r="J68">
        <v>574.91</v>
      </c>
      <c r="K68">
        <v>-3.4450000000000001E-3</v>
      </c>
      <c r="L68">
        <v>1.4313999999999999E-4</v>
      </c>
      <c r="M68">
        <v>8.8283E-2</v>
      </c>
      <c r="N68" t="s">
        <v>237</v>
      </c>
    </row>
    <row r="69" spans="1:14">
      <c r="A69">
        <v>475.64</v>
      </c>
      <c r="B69">
        <v>5</v>
      </c>
      <c r="C69">
        <v>558.11</v>
      </c>
      <c r="D69">
        <v>1.7918000000000001E-3</v>
      </c>
      <c r="E69">
        <v>18.835000000000001</v>
      </c>
      <c r="F69">
        <v>18.95</v>
      </c>
      <c r="G69">
        <v>41.948999999999998</v>
      </c>
      <c r="H69">
        <v>316.54000000000002</v>
      </c>
      <c r="I69">
        <v>382.06</v>
      </c>
      <c r="J69">
        <v>575.83000000000004</v>
      </c>
      <c r="K69">
        <v>-3.5834E-3</v>
      </c>
      <c r="L69">
        <v>1.4329999999999999E-4</v>
      </c>
      <c r="M69">
        <v>8.8338E-2</v>
      </c>
      <c r="N69" t="s">
        <v>237</v>
      </c>
    </row>
    <row r="70" spans="1:14">
      <c r="A70">
        <v>475.64</v>
      </c>
      <c r="B70">
        <v>5.5</v>
      </c>
      <c r="C70">
        <v>558.29</v>
      </c>
      <c r="D70">
        <v>1.7912E-3</v>
      </c>
      <c r="E70">
        <v>18.824000000000002</v>
      </c>
      <c r="F70">
        <v>18.951000000000001</v>
      </c>
      <c r="G70">
        <v>41.927</v>
      </c>
      <c r="H70">
        <v>316.54000000000002</v>
      </c>
      <c r="I70">
        <v>381.96</v>
      </c>
      <c r="J70">
        <v>576.75</v>
      </c>
      <c r="K70">
        <v>-3.7207999999999998E-3</v>
      </c>
      <c r="L70">
        <v>1.4344999999999999E-4</v>
      </c>
      <c r="M70">
        <v>8.8392999999999999E-2</v>
      </c>
      <c r="N70" t="s">
        <v>237</v>
      </c>
    </row>
    <row r="71" spans="1:14">
      <c r="A71">
        <v>475.64</v>
      </c>
      <c r="B71">
        <v>6</v>
      </c>
      <c r="C71">
        <v>558.47</v>
      </c>
      <c r="D71">
        <v>1.7906E-3</v>
      </c>
      <c r="E71">
        <v>18.812999999999999</v>
      </c>
      <c r="F71">
        <v>18.951000000000001</v>
      </c>
      <c r="G71">
        <v>41.904000000000003</v>
      </c>
      <c r="H71">
        <v>316.54000000000002</v>
      </c>
      <c r="I71">
        <v>381.87</v>
      </c>
      <c r="J71">
        <v>577.66999999999996</v>
      </c>
      <c r="K71">
        <v>-3.8571E-3</v>
      </c>
      <c r="L71">
        <v>1.4360999999999999E-4</v>
      </c>
      <c r="M71">
        <v>8.8446999999999998E-2</v>
      </c>
      <c r="N71" t="s">
        <v>237</v>
      </c>
    </row>
    <row r="72" spans="1:14">
      <c r="A72">
        <v>475.64</v>
      </c>
      <c r="B72">
        <v>6.5</v>
      </c>
      <c r="C72">
        <v>558.65</v>
      </c>
      <c r="D72">
        <v>1.7899999999999999E-3</v>
      </c>
      <c r="E72">
        <v>18.803000000000001</v>
      </c>
      <c r="F72">
        <v>18.952000000000002</v>
      </c>
      <c r="G72">
        <v>41.881</v>
      </c>
      <c r="H72">
        <v>316.54000000000002</v>
      </c>
      <c r="I72">
        <v>381.78</v>
      </c>
      <c r="J72">
        <v>578.58000000000004</v>
      </c>
      <c r="K72">
        <v>-3.9922999999999998E-3</v>
      </c>
      <c r="L72">
        <v>1.4376999999999999E-4</v>
      </c>
      <c r="M72">
        <v>8.8501999999999997E-2</v>
      </c>
      <c r="N72" t="s">
        <v>237</v>
      </c>
    </row>
    <row r="73" spans="1:14">
      <c r="A73">
        <v>475.64</v>
      </c>
      <c r="B73">
        <v>7</v>
      </c>
      <c r="C73">
        <v>558.83000000000004</v>
      </c>
      <c r="D73">
        <v>1.7894E-3</v>
      </c>
      <c r="E73">
        <v>18.792000000000002</v>
      </c>
      <c r="F73">
        <v>18.952999999999999</v>
      </c>
      <c r="G73">
        <v>41.859000000000002</v>
      </c>
      <c r="H73">
        <v>316.54000000000002</v>
      </c>
      <c r="I73">
        <v>381.68</v>
      </c>
      <c r="J73">
        <v>579.49</v>
      </c>
      <c r="K73">
        <v>-4.1263999999999997E-3</v>
      </c>
      <c r="L73">
        <v>1.4391999999999999E-4</v>
      </c>
      <c r="M73">
        <v>8.8555999999999996E-2</v>
      </c>
      <c r="N73" t="s">
        <v>237</v>
      </c>
    </row>
    <row r="74" spans="1:14">
      <c r="A74">
        <v>475.64</v>
      </c>
      <c r="B74">
        <v>7.5</v>
      </c>
      <c r="C74">
        <v>559.01</v>
      </c>
      <c r="D74">
        <v>1.7889E-3</v>
      </c>
      <c r="E74">
        <v>18.782</v>
      </c>
      <c r="F74">
        <v>18.954000000000001</v>
      </c>
      <c r="G74">
        <v>41.835999999999999</v>
      </c>
      <c r="H74">
        <v>316.54000000000002</v>
      </c>
      <c r="I74">
        <v>381.59</v>
      </c>
      <c r="J74">
        <v>580.39</v>
      </c>
      <c r="K74">
        <v>-4.2595000000000003E-3</v>
      </c>
      <c r="L74">
        <v>1.4407999999999999E-4</v>
      </c>
      <c r="M74">
        <v>8.8609999999999994E-2</v>
      </c>
      <c r="N74" t="s">
        <v>237</v>
      </c>
    </row>
    <row r="75" spans="1:14">
      <c r="A75">
        <v>475.64</v>
      </c>
      <c r="B75">
        <v>8</v>
      </c>
      <c r="C75">
        <v>559.19000000000005</v>
      </c>
      <c r="D75">
        <v>1.7883E-3</v>
      </c>
      <c r="E75">
        <v>18.771000000000001</v>
      </c>
      <c r="F75">
        <v>18.954000000000001</v>
      </c>
      <c r="G75">
        <v>41.814</v>
      </c>
      <c r="H75">
        <v>316.54000000000002</v>
      </c>
      <c r="I75">
        <v>381.5</v>
      </c>
      <c r="J75">
        <v>581.29999999999995</v>
      </c>
      <c r="K75">
        <v>-4.3914999999999996E-3</v>
      </c>
      <c r="L75">
        <v>1.4423999999999999E-4</v>
      </c>
      <c r="M75">
        <v>8.8664000000000007E-2</v>
      </c>
      <c r="N75" t="s">
        <v>237</v>
      </c>
    </row>
    <row r="76" spans="1:14">
      <c r="A76">
        <v>475.64</v>
      </c>
      <c r="B76">
        <v>8.5</v>
      </c>
      <c r="C76">
        <v>559.37</v>
      </c>
      <c r="D76">
        <v>1.7876999999999999E-3</v>
      </c>
      <c r="E76">
        <v>18.760000000000002</v>
      </c>
      <c r="F76">
        <v>18.954999999999998</v>
      </c>
      <c r="G76">
        <v>41.792000000000002</v>
      </c>
      <c r="H76">
        <v>316.54000000000002</v>
      </c>
      <c r="I76">
        <v>381.41</v>
      </c>
      <c r="J76">
        <v>582.20000000000005</v>
      </c>
      <c r="K76">
        <v>-4.5224999999999996E-3</v>
      </c>
      <c r="L76">
        <v>1.4438999999999999E-4</v>
      </c>
      <c r="M76">
        <v>8.8718000000000005E-2</v>
      </c>
      <c r="N76" t="s">
        <v>237</v>
      </c>
    </row>
    <row r="77" spans="1:14">
      <c r="A77">
        <v>475.64</v>
      </c>
      <c r="B77">
        <v>9</v>
      </c>
      <c r="C77">
        <v>559.54999999999995</v>
      </c>
      <c r="D77">
        <v>1.7872000000000001E-3</v>
      </c>
      <c r="E77">
        <v>18.75</v>
      </c>
      <c r="F77">
        <v>18.956</v>
      </c>
      <c r="G77">
        <v>41.768999999999998</v>
      </c>
      <c r="H77">
        <v>316.54000000000002</v>
      </c>
      <c r="I77">
        <v>381.32</v>
      </c>
      <c r="J77">
        <v>583.1</v>
      </c>
      <c r="K77">
        <v>-4.6525000000000004E-3</v>
      </c>
      <c r="L77">
        <v>1.4454999999999999E-4</v>
      </c>
      <c r="M77">
        <v>8.8772000000000004E-2</v>
      </c>
      <c r="N77" t="s">
        <v>237</v>
      </c>
    </row>
    <row r="78" spans="1:14">
      <c r="A78">
        <v>475.64</v>
      </c>
      <c r="B78">
        <v>9.5</v>
      </c>
      <c r="C78">
        <v>559.72</v>
      </c>
      <c r="D78">
        <v>1.7866E-3</v>
      </c>
      <c r="E78">
        <v>18.739000000000001</v>
      </c>
      <c r="F78">
        <v>18.957000000000001</v>
      </c>
      <c r="G78">
        <v>41.747</v>
      </c>
      <c r="H78">
        <v>316.54000000000002</v>
      </c>
      <c r="I78">
        <v>381.23</v>
      </c>
      <c r="J78">
        <v>583.99</v>
      </c>
      <c r="K78">
        <v>-4.7815000000000002E-3</v>
      </c>
      <c r="L78">
        <v>1.4469999999999999E-4</v>
      </c>
      <c r="M78">
        <v>8.8825000000000001E-2</v>
      </c>
      <c r="N78" t="s">
        <v>237</v>
      </c>
    </row>
    <row r="79" spans="1:14">
      <c r="A79">
        <v>475.64</v>
      </c>
      <c r="B79">
        <v>10</v>
      </c>
      <c r="C79">
        <v>559.9</v>
      </c>
      <c r="D79">
        <v>1.786E-3</v>
      </c>
      <c r="E79">
        <v>18.728999999999999</v>
      </c>
      <c r="F79">
        <v>18.957999999999998</v>
      </c>
      <c r="G79">
        <v>41.725000000000001</v>
      </c>
      <c r="H79">
        <v>316.54000000000002</v>
      </c>
      <c r="I79">
        <v>381.14</v>
      </c>
      <c r="J79">
        <v>584.88</v>
      </c>
      <c r="K79">
        <v>-4.9094999999999998E-3</v>
      </c>
      <c r="L79">
        <v>1.4485999999999999E-4</v>
      </c>
      <c r="M79">
        <v>8.8879E-2</v>
      </c>
      <c r="N79" t="s">
        <v>237</v>
      </c>
    </row>
    <row r="80" spans="1:14">
      <c r="A80">
        <v>535.1</v>
      </c>
      <c r="B80">
        <v>1</v>
      </c>
      <c r="C80">
        <v>2.9510000000000001</v>
      </c>
      <c r="D80">
        <v>0.33887</v>
      </c>
      <c r="E80">
        <v>67.63</v>
      </c>
      <c r="F80">
        <v>71.975999999999999</v>
      </c>
      <c r="G80">
        <v>160.43</v>
      </c>
      <c r="H80">
        <v>330.7</v>
      </c>
      <c r="I80">
        <v>340.12</v>
      </c>
      <c r="J80">
        <v>184.47</v>
      </c>
      <c r="K80">
        <v>1.1523000000000001</v>
      </c>
      <c r="L80">
        <v>9.5644999999999997E-6</v>
      </c>
      <c r="M80">
        <v>3.3298000000000001E-2</v>
      </c>
      <c r="N80" t="s">
        <v>238</v>
      </c>
    </row>
    <row r="81" spans="1:14">
      <c r="A81">
        <v>535.1</v>
      </c>
      <c r="B81">
        <v>1.5</v>
      </c>
      <c r="C81">
        <v>4.4812000000000003</v>
      </c>
      <c r="D81">
        <v>0.22314999999999999</v>
      </c>
      <c r="E81">
        <v>67.483999999999995</v>
      </c>
      <c r="F81">
        <v>71.777000000000001</v>
      </c>
      <c r="G81">
        <v>156.78</v>
      </c>
      <c r="H81">
        <v>331.16</v>
      </c>
      <c r="I81">
        <v>341.22</v>
      </c>
      <c r="J81">
        <v>182.33</v>
      </c>
      <c r="K81">
        <v>1.1771</v>
      </c>
      <c r="L81">
        <v>9.5602000000000004E-6</v>
      </c>
      <c r="M81">
        <v>3.3390000000000003E-2</v>
      </c>
      <c r="N81" t="s">
        <v>238</v>
      </c>
    </row>
    <row r="82" spans="1:14">
      <c r="A82">
        <v>535.1</v>
      </c>
      <c r="B82">
        <v>2</v>
      </c>
      <c r="C82">
        <v>6.0514999999999999</v>
      </c>
      <c r="D82">
        <v>0.16525000000000001</v>
      </c>
      <c r="E82">
        <v>67.334999999999994</v>
      </c>
      <c r="F82">
        <v>71.573999999999998</v>
      </c>
      <c r="G82">
        <v>154.11000000000001</v>
      </c>
      <c r="H82">
        <v>331.64</v>
      </c>
      <c r="I82">
        <v>342.39</v>
      </c>
      <c r="J82">
        <v>180.11</v>
      </c>
      <c r="K82">
        <v>1.2034</v>
      </c>
      <c r="L82">
        <v>9.5574999999999995E-6</v>
      </c>
      <c r="M82">
        <v>3.3484E-2</v>
      </c>
      <c r="N82" t="s">
        <v>238</v>
      </c>
    </row>
    <row r="83" spans="1:14">
      <c r="A83">
        <v>535.1</v>
      </c>
      <c r="B83">
        <v>2.5</v>
      </c>
      <c r="C83">
        <v>7.6647999999999996</v>
      </c>
      <c r="D83">
        <v>0.13047</v>
      </c>
      <c r="E83">
        <v>67.182000000000002</v>
      </c>
      <c r="F83">
        <v>71.364999999999995</v>
      </c>
      <c r="G83">
        <v>151.96</v>
      </c>
      <c r="H83">
        <v>332.14</v>
      </c>
      <c r="I83">
        <v>343.64</v>
      </c>
      <c r="J83">
        <v>177.82</v>
      </c>
      <c r="K83">
        <v>1.2315</v>
      </c>
      <c r="L83">
        <v>9.5563000000000003E-6</v>
      </c>
      <c r="M83">
        <v>3.3581E-2</v>
      </c>
      <c r="N83" t="s">
        <v>238</v>
      </c>
    </row>
    <row r="84" spans="1:14">
      <c r="A84">
        <v>535.1</v>
      </c>
      <c r="B84">
        <v>3</v>
      </c>
      <c r="C84">
        <v>9.3247</v>
      </c>
      <c r="D84">
        <v>0.10724</v>
      </c>
      <c r="E84">
        <v>67.024000000000001</v>
      </c>
      <c r="F84">
        <v>71.150999999999996</v>
      </c>
      <c r="G84">
        <v>150.13999999999999</v>
      </c>
      <c r="H84">
        <v>332.65</v>
      </c>
      <c r="I84">
        <v>344.98</v>
      </c>
      <c r="J84">
        <v>175.46</v>
      </c>
      <c r="K84">
        <v>1.2615000000000001</v>
      </c>
      <c r="L84">
        <v>9.5568999999999999E-6</v>
      </c>
      <c r="M84">
        <v>3.3681000000000003E-2</v>
      </c>
      <c r="N84" t="s">
        <v>238</v>
      </c>
    </row>
    <row r="85" spans="1:14">
      <c r="A85">
        <v>535.1</v>
      </c>
      <c r="B85">
        <v>3.5</v>
      </c>
      <c r="C85">
        <v>11.035</v>
      </c>
      <c r="D85">
        <v>9.0620999999999993E-2</v>
      </c>
      <c r="E85">
        <v>66.861999999999995</v>
      </c>
      <c r="F85">
        <v>70.930000000000007</v>
      </c>
      <c r="G85">
        <v>148.55000000000001</v>
      </c>
      <c r="H85">
        <v>333.17</v>
      </c>
      <c r="I85">
        <v>346.42</v>
      </c>
      <c r="J85">
        <v>173.01</v>
      </c>
      <c r="K85">
        <v>1.2937000000000001</v>
      </c>
      <c r="L85">
        <v>9.5594000000000003E-6</v>
      </c>
      <c r="M85">
        <v>3.3785000000000003E-2</v>
      </c>
      <c r="N85" t="s">
        <v>238</v>
      </c>
    </row>
    <row r="86" spans="1:14">
      <c r="A86">
        <v>535.1</v>
      </c>
      <c r="B86">
        <v>4</v>
      </c>
      <c r="C86">
        <v>12.8</v>
      </c>
      <c r="D86">
        <v>7.8125E-2</v>
      </c>
      <c r="E86">
        <v>66.694000000000003</v>
      </c>
      <c r="F86">
        <v>70.701999999999998</v>
      </c>
      <c r="G86">
        <v>147.12</v>
      </c>
      <c r="H86">
        <v>333.71</v>
      </c>
      <c r="I86">
        <v>347.98</v>
      </c>
      <c r="J86">
        <v>170.47</v>
      </c>
      <c r="K86">
        <v>1.3284</v>
      </c>
      <c r="L86">
        <v>9.5639E-6</v>
      </c>
      <c r="M86">
        <v>3.3893E-2</v>
      </c>
      <c r="N86" t="s">
        <v>238</v>
      </c>
    </row>
    <row r="87" spans="1:14">
      <c r="A87">
        <v>535.1</v>
      </c>
      <c r="B87">
        <v>4.5</v>
      </c>
      <c r="C87">
        <v>14.625</v>
      </c>
      <c r="D87">
        <v>6.8375000000000005E-2</v>
      </c>
      <c r="E87">
        <v>66.521000000000001</v>
      </c>
      <c r="F87">
        <v>70.466999999999999</v>
      </c>
      <c r="G87">
        <v>145.80000000000001</v>
      </c>
      <c r="H87">
        <v>334.28</v>
      </c>
      <c r="I87">
        <v>349.67</v>
      </c>
      <c r="J87">
        <v>167.83</v>
      </c>
      <c r="K87">
        <v>1.3657999999999999</v>
      </c>
      <c r="L87">
        <v>9.5706999999999997E-6</v>
      </c>
      <c r="M87">
        <v>3.4005000000000001E-2</v>
      </c>
      <c r="N87" t="s">
        <v>238</v>
      </c>
    </row>
    <row r="88" spans="1:14">
      <c r="A88">
        <v>535.1</v>
      </c>
      <c r="B88">
        <v>5</v>
      </c>
      <c r="C88">
        <v>16.515999999999998</v>
      </c>
      <c r="D88">
        <v>6.0546999999999997E-2</v>
      </c>
      <c r="E88">
        <v>66.341999999999999</v>
      </c>
      <c r="F88">
        <v>70.224000000000004</v>
      </c>
      <c r="G88">
        <v>144.58000000000001</v>
      </c>
      <c r="H88">
        <v>334.86</v>
      </c>
      <c r="I88">
        <v>351.52</v>
      </c>
      <c r="J88">
        <v>165.08</v>
      </c>
      <c r="K88">
        <v>1.4064000000000001</v>
      </c>
      <c r="L88">
        <v>9.5799999999999998E-6</v>
      </c>
      <c r="M88">
        <v>3.4122E-2</v>
      </c>
      <c r="N88" t="s">
        <v>238</v>
      </c>
    </row>
    <row r="89" spans="1:14">
      <c r="A89">
        <v>535.1</v>
      </c>
      <c r="B89">
        <v>5.5</v>
      </c>
      <c r="C89">
        <v>18.48</v>
      </c>
      <c r="D89">
        <v>5.4112E-2</v>
      </c>
      <c r="E89">
        <v>66.156000000000006</v>
      </c>
      <c r="F89">
        <v>69.972999999999999</v>
      </c>
      <c r="G89">
        <v>143.41999999999999</v>
      </c>
      <c r="H89">
        <v>335.46</v>
      </c>
      <c r="I89">
        <v>353.56</v>
      </c>
      <c r="J89">
        <v>162.19999999999999</v>
      </c>
      <c r="K89">
        <v>1.4507000000000001</v>
      </c>
      <c r="L89">
        <v>9.5920999999999992E-6</v>
      </c>
      <c r="M89">
        <v>3.4245999999999999E-2</v>
      </c>
      <c r="N89" t="s">
        <v>238</v>
      </c>
    </row>
    <row r="90" spans="1:14">
      <c r="A90">
        <v>535.1</v>
      </c>
      <c r="B90">
        <v>6</v>
      </c>
      <c r="C90">
        <v>20.524999999999999</v>
      </c>
      <c r="D90">
        <v>4.8721E-2</v>
      </c>
      <c r="E90">
        <v>65.962000000000003</v>
      </c>
      <c r="F90">
        <v>69.710999999999999</v>
      </c>
      <c r="G90">
        <v>142.32</v>
      </c>
      <c r="H90">
        <v>336.1</v>
      </c>
      <c r="I90">
        <v>355.82</v>
      </c>
      <c r="J90">
        <v>159.19999999999999</v>
      </c>
      <c r="K90">
        <v>1.4994000000000001</v>
      </c>
      <c r="L90">
        <v>9.6073000000000003E-6</v>
      </c>
      <c r="M90">
        <v>3.4375999999999997E-2</v>
      </c>
      <c r="N90" t="s">
        <v>238</v>
      </c>
    </row>
    <row r="91" spans="1:14">
      <c r="A91">
        <v>535.1</v>
      </c>
      <c r="B91">
        <v>6.5</v>
      </c>
      <c r="C91">
        <v>22.661000000000001</v>
      </c>
      <c r="D91">
        <v>4.4129000000000002E-2</v>
      </c>
      <c r="E91">
        <v>65.760000000000005</v>
      </c>
      <c r="F91">
        <v>69.438999999999993</v>
      </c>
      <c r="G91">
        <v>141.25</v>
      </c>
      <c r="H91">
        <v>336.76</v>
      </c>
      <c r="I91">
        <v>358.34</v>
      </c>
      <c r="J91">
        <v>156.05000000000001</v>
      </c>
      <c r="K91">
        <v>1.5529999999999999</v>
      </c>
      <c r="L91">
        <v>9.6260000000000007E-6</v>
      </c>
      <c r="M91">
        <v>3.4514999999999997E-2</v>
      </c>
      <c r="N91" t="s">
        <v>238</v>
      </c>
    </row>
    <row r="92" spans="1:14">
      <c r="A92">
        <v>535.1</v>
      </c>
      <c r="B92">
        <v>7</v>
      </c>
      <c r="C92">
        <v>24.899000000000001</v>
      </c>
      <c r="D92">
        <v>4.0162000000000003E-2</v>
      </c>
      <c r="E92">
        <v>65.548000000000002</v>
      </c>
      <c r="F92">
        <v>69.153999999999996</v>
      </c>
      <c r="G92">
        <v>140.21</v>
      </c>
      <c r="H92">
        <v>337.46</v>
      </c>
      <c r="I92">
        <v>361.17</v>
      </c>
      <c r="J92">
        <v>152.72999999999999</v>
      </c>
      <c r="K92">
        <v>1.6127</v>
      </c>
      <c r="L92">
        <v>9.6486999999999996E-6</v>
      </c>
      <c r="M92">
        <v>3.4664E-2</v>
      </c>
      <c r="N92" t="s">
        <v>238</v>
      </c>
    </row>
    <row r="93" spans="1:14">
      <c r="A93">
        <v>535.1</v>
      </c>
      <c r="B93">
        <v>7.5</v>
      </c>
      <c r="C93">
        <v>27.254000000000001</v>
      </c>
      <c r="D93">
        <v>3.6691000000000001E-2</v>
      </c>
      <c r="E93">
        <v>65.325999999999993</v>
      </c>
      <c r="F93">
        <v>68.855999999999995</v>
      </c>
      <c r="G93">
        <v>139.19999999999999</v>
      </c>
      <c r="H93">
        <v>338.19</v>
      </c>
      <c r="I93">
        <v>364.41</v>
      </c>
      <c r="J93">
        <v>149.22</v>
      </c>
      <c r="K93">
        <v>1.6797</v>
      </c>
      <c r="L93">
        <v>9.6760000000000002E-6</v>
      </c>
      <c r="M93">
        <v>3.4824000000000001E-2</v>
      </c>
      <c r="N93" t="s">
        <v>238</v>
      </c>
    </row>
    <row r="94" spans="1:14">
      <c r="A94">
        <v>535.1</v>
      </c>
      <c r="B94">
        <v>8</v>
      </c>
      <c r="C94">
        <v>29.745000000000001</v>
      </c>
      <c r="D94">
        <v>3.3619000000000003E-2</v>
      </c>
      <c r="E94">
        <v>65.091999999999999</v>
      </c>
      <c r="F94">
        <v>68.540999999999997</v>
      </c>
      <c r="G94">
        <v>138.19</v>
      </c>
      <c r="H94">
        <v>338.97</v>
      </c>
      <c r="I94">
        <v>368.14</v>
      </c>
      <c r="J94">
        <v>145.49</v>
      </c>
      <c r="K94">
        <v>1.7556</v>
      </c>
      <c r="L94">
        <v>9.7086000000000005E-6</v>
      </c>
      <c r="M94">
        <v>3.4999000000000002E-2</v>
      </c>
      <c r="N94" t="s">
        <v>238</v>
      </c>
    </row>
    <row r="95" spans="1:14">
      <c r="A95">
        <v>535.1</v>
      </c>
      <c r="B95">
        <v>8.5</v>
      </c>
      <c r="C95">
        <v>32.393999999999998</v>
      </c>
      <c r="D95">
        <v>3.0870000000000002E-2</v>
      </c>
      <c r="E95">
        <v>64.843000000000004</v>
      </c>
      <c r="F95">
        <v>68.207999999999998</v>
      </c>
      <c r="G95">
        <v>137.18</v>
      </c>
      <c r="H95">
        <v>339.81</v>
      </c>
      <c r="I95">
        <v>372.52</v>
      </c>
      <c r="J95">
        <v>141.5</v>
      </c>
      <c r="K95">
        <v>1.8427</v>
      </c>
      <c r="L95">
        <v>9.7474999999999994E-6</v>
      </c>
      <c r="M95">
        <v>3.5192000000000001E-2</v>
      </c>
      <c r="N95" t="s">
        <v>238</v>
      </c>
    </row>
    <row r="96" spans="1:14">
      <c r="A96">
        <v>535.1</v>
      </c>
      <c r="B96">
        <v>9</v>
      </c>
      <c r="C96">
        <v>35.231999999999999</v>
      </c>
      <c r="D96">
        <v>2.8382999999999999E-2</v>
      </c>
      <c r="E96">
        <v>64.576999999999998</v>
      </c>
      <c r="F96">
        <v>67.853999999999999</v>
      </c>
      <c r="G96">
        <v>136.16</v>
      </c>
      <c r="H96">
        <v>340.7</v>
      </c>
      <c r="I96">
        <v>377.76</v>
      </c>
      <c r="J96">
        <v>137.21</v>
      </c>
      <c r="K96">
        <v>1.9440999999999999</v>
      </c>
      <c r="L96">
        <v>9.7939999999999997E-6</v>
      </c>
      <c r="M96">
        <v>3.5408000000000002E-2</v>
      </c>
      <c r="N96" t="s">
        <v>238</v>
      </c>
    </row>
    <row r="97" spans="1:14">
      <c r="A97">
        <v>535.1</v>
      </c>
      <c r="B97">
        <v>9.5</v>
      </c>
      <c r="C97">
        <v>38.299999999999997</v>
      </c>
      <c r="D97">
        <v>2.6110000000000001E-2</v>
      </c>
      <c r="E97">
        <v>64.290999999999997</v>
      </c>
      <c r="F97">
        <v>67.471999999999994</v>
      </c>
      <c r="G97">
        <v>135.12</v>
      </c>
      <c r="H97">
        <v>341.68</v>
      </c>
      <c r="I97">
        <v>384.17</v>
      </c>
      <c r="J97">
        <v>132.55000000000001</v>
      </c>
      <c r="K97">
        <v>2.0644</v>
      </c>
      <c r="L97">
        <v>9.8499000000000003E-6</v>
      </c>
      <c r="M97">
        <v>3.5654999999999999E-2</v>
      </c>
      <c r="N97" t="s">
        <v>238</v>
      </c>
    </row>
    <row r="98" spans="1:14">
      <c r="A98">
        <v>535.1</v>
      </c>
      <c r="B98">
        <v>9.6270000000000007</v>
      </c>
      <c r="C98">
        <v>39.122</v>
      </c>
      <c r="D98">
        <v>2.5561E-2</v>
      </c>
      <c r="E98">
        <v>64.213999999999999</v>
      </c>
      <c r="F98">
        <v>67.37</v>
      </c>
      <c r="G98">
        <v>134.85</v>
      </c>
      <c r="H98">
        <v>341.94</v>
      </c>
      <c r="I98">
        <v>386.04</v>
      </c>
      <c r="J98">
        <v>131.29</v>
      </c>
      <c r="K98">
        <v>2.0988000000000002</v>
      </c>
      <c r="L98">
        <v>9.8657999999999996E-6</v>
      </c>
      <c r="M98">
        <v>3.5725E-2</v>
      </c>
      <c r="N98" t="s">
        <v>238</v>
      </c>
    </row>
    <row r="99" spans="1:14">
      <c r="A99">
        <v>535.1</v>
      </c>
      <c r="B99">
        <v>9.6270000000000007</v>
      </c>
      <c r="C99">
        <v>481.18</v>
      </c>
      <c r="D99">
        <v>2.0782000000000001E-3</v>
      </c>
      <c r="E99">
        <v>42.707000000000001</v>
      </c>
      <c r="F99">
        <v>42.963999999999999</v>
      </c>
      <c r="G99">
        <v>89.242999999999995</v>
      </c>
      <c r="H99">
        <v>344.69</v>
      </c>
      <c r="I99">
        <v>432.53</v>
      </c>
      <c r="J99">
        <v>351.48</v>
      </c>
      <c r="K99">
        <v>5.7272000000000003E-2</v>
      </c>
      <c r="L99">
        <v>8.7718000000000003E-5</v>
      </c>
      <c r="M99">
        <v>7.7457999999999999E-2</v>
      </c>
      <c r="N99" t="s">
        <v>237</v>
      </c>
    </row>
    <row r="100" spans="1:14">
      <c r="A100">
        <v>535.1</v>
      </c>
      <c r="B100">
        <v>10</v>
      </c>
      <c r="C100">
        <v>481.56</v>
      </c>
      <c r="D100">
        <v>2.0766000000000001E-3</v>
      </c>
      <c r="E100">
        <v>42.688000000000002</v>
      </c>
      <c r="F100">
        <v>42.954999999999998</v>
      </c>
      <c r="G100">
        <v>89.206999999999994</v>
      </c>
      <c r="H100">
        <v>344.67</v>
      </c>
      <c r="I100">
        <v>432.11</v>
      </c>
      <c r="J100">
        <v>352.93</v>
      </c>
      <c r="K100">
        <v>5.6469999999999999E-2</v>
      </c>
      <c r="L100">
        <v>8.7899000000000007E-5</v>
      </c>
      <c r="M100">
        <v>7.7538999999999997E-2</v>
      </c>
      <c r="N100" t="s">
        <v>237</v>
      </c>
    </row>
    <row r="101" spans="1:14">
      <c r="A101">
        <v>594.54999999999995</v>
      </c>
      <c r="B101">
        <v>1</v>
      </c>
      <c r="C101">
        <v>2.6353</v>
      </c>
      <c r="D101">
        <v>0.37946000000000002</v>
      </c>
      <c r="E101">
        <v>88.09</v>
      </c>
      <c r="F101">
        <v>92.956999999999994</v>
      </c>
      <c r="G101">
        <v>197.58</v>
      </c>
      <c r="H101">
        <v>356.21</v>
      </c>
      <c r="I101">
        <v>365.26</v>
      </c>
      <c r="J101">
        <v>195.7</v>
      </c>
      <c r="K101">
        <v>0.79747000000000001</v>
      </c>
      <c r="L101">
        <v>1.0607E-5</v>
      </c>
      <c r="M101">
        <v>4.0392999999999998E-2</v>
      </c>
      <c r="N101" t="s">
        <v>238</v>
      </c>
    </row>
    <row r="102" spans="1:14">
      <c r="A102">
        <v>594.54999999999995</v>
      </c>
      <c r="B102">
        <v>1.5</v>
      </c>
      <c r="C102">
        <v>3.9849000000000001</v>
      </c>
      <c r="D102">
        <v>0.25095000000000001</v>
      </c>
      <c r="E102">
        <v>87.983000000000004</v>
      </c>
      <c r="F102">
        <v>92.81</v>
      </c>
      <c r="G102">
        <v>194.03</v>
      </c>
      <c r="H102">
        <v>356.5</v>
      </c>
      <c r="I102">
        <v>365.95</v>
      </c>
      <c r="J102">
        <v>194.22</v>
      </c>
      <c r="K102">
        <v>0.80833999999999995</v>
      </c>
      <c r="L102">
        <v>1.061E-5</v>
      </c>
      <c r="M102">
        <v>4.0479000000000001E-2</v>
      </c>
      <c r="N102" t="s">
        <v>238</v>
      </c>
    </row>
    <row r="103" spans="1:14">
      <c r="A103">
        <v>594.54999999999995</v>
      </c>
      <c r="B103">
        <v>2</v>
      </c>
      <c r="C103">
        <v>5.3570000000000002</v>
      </c>
      <c r="D103">
        <v>0.18667</v>
      </c>
      <c r="E103">
        <v>87.873000000000005</v>
      </c>
      <c r="F103">
        <v>92.661000000000001</v>
      </c>
      <c r="G103">
        <v>191.45</v>
      </c>
      <c r="H103">
        <v>356.78</v>
      </c>
      <c r="I103">
        <v>366.66</v>
      </c>
      <c r="J103">
        <v>192.71</v>
      </c>
      <c r="K103">
        <v>0.81957000000000002</v>
      </c>
      <c r="L103">
        <v>1.0614E-5</v>
      </c>
      <c r="M103">
        <v>4.0566999999999999E-2</v>
      </c>
      <c r="N103" t="s">
        <v>238</v>
      </c>
    </row>
    <row r="104" spans="1:14">
      <c r="A104">
        <v>594.54999999999995</v>
      </c>
      <c r="B104">
        <v>2.5</v>
      </c>
      <c r="C104">
        <v>6.7526000000000002</v>
      </c>
      <c r="D104">
        <v>0.14809</v>
      </c>
      <c r="E104">
        <v>87.760999999999996</v>
      </c>
      <c r="F104">
        <v>92.51</v>
      </c>
      <c r="G104">
        <v>189.41</v>
      </c>
      <c r="H104">
        <v>357.08</v>
      </c>
      <c r="I104">
        <v>367.4</v>
      </c>
      <c r="J104">
        <v>191.17</v>
      </c>
      <c r="K104">
        <v>0.83118999999999998</v>
      </c>
      <c r="L104">
        <v>1.0618999999999999E-5</v>
      </c>
      <c r="M104">
        <v>4.0654999999999997E-2</v>
      </c>
      <c r="N104" t="s">
        <v>238</v>
      </c>
    </row>
    <row r="105" spans="1:14">
      <c r="A105">
        <v>594.54999999999995</v>
      </c>
      <c r="B105">
        <v>3</v>
      </c>
      <c r="C105">
        <v>8.1728000000000005</v>
      </c>
      <c r="D105">
        <v>0.12236</v>
      </c>
      <c r="E105">
        <v>87.647999999999996</v>
      </c>
      <c r="F105">
        <v>92.355999999999995</v>
      </c>
      <c r="G105">
        <v>187.7</v>
      </c>
      <c r="H105">
        <v>357.37</v>
      </c>
      <c r="I105">
        <v>368.17</v>
      </c>
      <c r="J105">
        <v>189.6</v>
      </c>
      <c r="K105">
        <v>0.84321999999999997</v>
      </c>
      <c r="L105">
        <v>1.0625000000000001E-5</v>
      </c>
      <c r="M105">
        <v>4.0745999999999997E-2</v>
      </c>
      <c r="N105" t="s">
        <v>238</v>
      </c>
    </row>
    <row r="106" spans="1:14">
      <c r="A106">
        <v>594.54999999999995</v>
      </c>
      <c r="B106">
        <v>3.5</v>
      </c>
      <c r="C106">
        <v>9.6188000000000002</v>
      </c>
      <c r="D106">
        <v>0.10396</v>
      </c>
      <c r="E106">
        <v>87.533000000000001</v>
      </c>
      <c r="F106">
        <v>92.198999999999998</v>
      </c>
      <c r="G106">
        <v>186.22</v>
      </c>
      <c r="H106">
        <v>357.68</v>
      </c>
      <c r="I106">
        <v>368.98</v>
      </c>
      <c r="J106">
        <v>188.01</v>
      </c>
      <c r="K106">
        <v>0.85568999999999995</v>
      </c>
      <c r="L106">
        <v>1.0631999999999999E-5</v>
      </c>
      <c r="M106">
        <v>4.0837999999999999E-2</v>
      </c>
      <c r="N106" t="s">
        <v>238</v>
      </c>
    </row>
    <row r="107" spans="1:14">
      <c r="A107">
        <v>594.54999999999995</v>
      </c>
      <c r="B107">
        <v>4</v>
      </c>
      <c r="C107">
        <v>11.092000000000001</v>
      </c>
      <c r="D107">
        <v>9.0157000000000001E-2</v>
      </c>
      <c r="E107">
        <v>87.415000000000006</v>
      </c>
      <c r="F107">
        <v>92.04</v>
      </c>
      <c r="G107">
        <v>184.91</v>
      </c>
      <c r="H107">
        <v>357.98</v>
      </c>
      <c r="I107">
        <v>369.83</v>
      </c>
      <c r="J107">
        <v>186.38</v>
      </c>
      <c r="K107">
        <v>0.86861999999999995</v>
      </c>
      <c r="L107">
        <v>1.064E-5</v>
      </c>
      <c r="M107">
        <v>4.0932000000000003E-2</v>
      </c>
      <c r="N107" t="s">
        <v>238</v>
      </c>
    </row>
    <row r="108" spans="1:14">
      <c r="A108">
        <v>594.54999999999995</v>
      </c>
      <c r="B108">
        <v>4.5</v>
      </c>
      <c r="C108">
        <v>12.593</v>
      </c>
      <c r="D108">
        <v>7.9408000000000006E-2</v>
      </c>
      <c r="E108">
        <v>87.295000000000002</v>
      </c>
      <c r="F108">
        <v>91.878</v>
      </c>
      <c r="G108">
        <v>183.72</v>
      </c>
      <c r="H108">
        <v>358.3</v>
      </c>
      <c r="I108">
        <v>370.72</v>
      </c>
      <c r="J108">
        <v>184.73</v>
      </c>
      <c r="K108">
        <v>0.88204000000000005</v>
      </c>
      <c r="L108">
        <v>1.065E-5</v>
      </c>
      <c r="M108">
        <v>4.1028000000000002E-2</v>
      </c>
      <c r="N108" t="s">
        <v>238</v>
      </c>
    </row>
    <row r="109" spans="1:14">
      <c r="A109">
        <v>594.54999999999995</v>
      </c>
      <c r="B109">
        <v>5</v>
      </c>
      <c r="C109">
        <v>14.124000000000001</v>
      </c>
      <c r="D109">
        <v>7.0800000000000002E-2</v>
      </c>
      <c r="E109">
        <v>87.173000000000002</v>
      </c>
      <c r="F109">
        <v>91.712999999999994</v>
      </c>
      <c r="G109">
        <v>182.64</v>
      </c>
      <c r="H109">
        <v>358.62</v>
      </c>
      <c r="I109">
        <v>371.65</v>
      </c>
      <c r="J109">
        <v>183.04</v>
      </c>
      <c r="K109">
        <v>0.89598999999999995</v>
      </c>
      <c r="L109">
        <v>1.0661E-5</v>
      </c>
      <c r="M109">
        <v>4.1126000000000003E-2</v>
      </c>
      <c r="N109" t="s">
        <v>238</v>
      </c>
    </row>
    <row r="110" spans="1:14">
      <c r="A110">
        <v>594.54999999999995</v>
      </c>
      <c r="B110">
        <v>5.5</v>
      </c>
      <c r="C110">
        <v>15.686999999999999</v>
      </c>
      <c r="D110">
        <v>6.3747999999999999E-2</v>
      </c>
      <c r="E110">
        <v>87.048000000000002</v>
      </c>
      <c r="F110">
        <v>91.545000000000002</v>
      </c>
      <c r="G110">
        <v>181.63</v>
      </c>
      <c r="H110">
        <v>358.95</v>
      </c>
      <c r="I110">
        <v>372.62</v>
      </c>
      <c r="J110">
        <v>181.32</v>
      </c>
      <c r="K110">
        <v>0.91049000000000002</v>
      </c>
      <c r="L110">
        <v>1.0672999999999999E-5</v>
      </c>
      <c r="M110">
        <v>4.1225999999999999E-2</v>
      </c>
      <c r="N110" t="s">
        <v>238</v>
      </c>
    </row>
    <row r="111" spans="1:14">
      <c r="A111">
        <v>594.54999999999995</v>
      </c>
      <c r="B111">
        <v>6</v>
      </c>
      <c r="C111">
        <v>17.282</v>
      </c>
      <c r="D111">
        <v>5.7862999999999998E-2</v>
      </c>
      <c r="E111">
        <v>86.921000000000006</v>
      </c>
      <c r="F111">
        <v>91.373999999999995</v>
      </c>
      <c r="G111">
        <v>180.69</v>
      </c>
      <c r="H111">
        <v>359.28</v>
      </c>
      <c r="I111">
        <v>373.65</v>
      </c>
      <c r="J111">
        <v>179.57</v>
      </c>
      <c r="K111">
        <v>0.92559999999999998</v>
      </c>
      <c r="L111">
        <v>1.0686999999999999E-5</v>
      </c>
      <c r="M111">
        <v>4.1327999999999997E-2</v>
      </c>
      <c r="N111" t="s">
        <v>238</v>
      </c>
    </row>
    <row r="112" spans="1:14">
      <c r="A112">
        <v>594.54999999999995</v>
      </c>
      <c r="B112">
        <v>6.5</v>
      </c>
      <c r="C112">
        <v>18.913</v>
      </c>
      <c r="D112">
        <v>5.2873999999999997E-2</v>
      </c>
      <c r="E112">
        <v>86.790999999999997</v>
      </c>
      <c r="F112">
        <v>91.198999999999998</v>
      </c>
      <c r="G112">
        <v>179.8</v>
      </c>
      <c r="H112">
        <v>359.62</v>
      </c>
      <c r="I112">
        <v>374.74</v>
      </c>
      <c r="J112">
        <v>177.78</v>
      </c>
      <c r="K112">
        <v>0.94133999999999995</v>
      </c>
      <c r="L112">
        <v>1.0702E-5</v>
      </c>
      <c r="M112">
        <v>4.1432999999999998E-2</v>
      </c>
      <c r="N112" t="s">
        <v>238</v>
      </c>
    </row>
    <row r="113" spans="1:14">
      <c r="A113">
        <v>594.54999999999995</v>
      </c>
      <c r="B113">
        <v>7</v>
      </c>
      <c r="C113">
        <v>20.58</v>
      </c>
      <c r="D113">
        <v>4.8591000000000002E-2</v>
      </c>
      <c r="E113">
        <v>86.659000000000006</v>
      </c>
      <c r="F113">
        <v>91.021000000000001</v>
      </c>
      <c r="G113">
        <v>178.95</v>
      </c>
      <c r="H113">
        <v>359.97</v>
      </c>
      <c r="I113">
        <v>375.89</v>
      </c>
      <c r="J113">
        <v>175.95</v>
      </c>
      <c r="K113">
        <v>0.95777000000000001</v>
      </c>
      <c r="L113">
        <v>1.0719E-5</v>
      </c>
      <c r="M113">
        <v>4.1541000000000002E-2</v>
      </c>
      <c r="N113" t="s">
        <v>238</v>
      </c>
    </row>
    <row r="114" spans="1:14">
      <c r="A114">
        <v>594.54999999999995</v>
      </c>
      <c r="B114">
        <v>7.5</v>
      </c>
      <c r="C114">
        <v>22.286000000000001</v>
      </c>
      <c r="D114">
        <v>4.487E-2</v>
      </c>
      <c r="E114">
        <v>86.522999999999996</v>
      </c>
      <c r="F114">
        <v>90.838999999999999</v>
      </c>
      <c r="G114">
        <v>178.14</v>
      </c>
      <c r="H114">
        <v>360.32</v>
      </c>
      <c r="I114">
        <v>377.1</v>
      </c>
      <c r="J114">
        <v>174.08</v>
      </c>
      <c r="K114">
        <v>0.97494000000000003</v>
      </c>
      <c r="L114">
        <v>1.0738E-5</v>
      </c>
      <c r="M114">
        <v>4.1652000000000002E-2</v>
      </c>
      <c r="N114" t="s">
        <v>238</v>
      </c>
    </row>
    <row r="115" spans="1:14">
      <c r="A115">
        <v>594.54999999999995</v>
      </c>
      <c r="B115">
        <v>8</v>
      </c>
      <c r="C115">
        <v>24.033999999999999</v>
      </c>
      <c r="D115">
        <v>4.1606999999999998E-2</v>
      </c>
      <c r="E115">
        <v>86.384</v>
      </c>
      <c r="F115">
        <v>90.653000000000006</v>
      </c>
      <c r="G115">
        <v>177.36</v>
      </c>
      <c r="H115">
        <v>360.69</v>
      </c>
      <c r="I115">
        <v>378.39</v>
      </c>
      <c r="J115">
        <v>172.17</v>
      </c>
      <c r="K115">
        <v>0.9929</v>
      </c>
      <c r="L115">
        <v>1.0757999999999999E-5</v>
      </c>
      <c r="M115">
        <v>4.1765999999999998E-2</v>
      </c>
      <c r="N115" t="s">
        <v>238</v>
      </c>
    </row>
    <row r="116" spans="1:14">
      <c r="A116">
        <v>594.54999999999995</v>
      </c>
      <c r="B116">
        <v>8.5</v>
      </c>
      <c r="C116">
        <v>25.826000000000001</v>
      </c>
      <c r="D116">
        <v>3.8719999999999997E-2</v>
      </c>
      <c r="E116">
        <v>86.242000000000004</v>
      </c>
      <c r="F116">
        <v>90.462999999999994</v>
      </c>
      <c r="G116">
        <v>176.61</v>
      </c>
      <c r="H116">
        <v>361.06</v>
      </c>
      <c r="I116">
        <v>379.75</v>
      </c>
      <c r="J116">
        <v>170.22</v>
      </c>
      <c r="K116">
        <v>1.0117</v>
      </c>
      <c r="L116">
        <v>1.0781000000000001E-5</v>
      </c>
      <c r="M116">
        <v>4.1883999999999998E-2</v>
      </c>
      <c r="N116" t="s">
        <v>238</v>
      </c>
    </row>
    <row r="117" spans="1:14">
      <c r="A117">
        <v>594.54999999999995</v>
      </c>
      <c r="B117">
        <v>9</v>
      </c>
      <c r="C117">
        <v>27.664999999999999</v>
      </c>
      <c r="D117">
        <v>3.6145999999999998E-2</v>
      </c>
      <c r="E117">
        <v>86.096999999999994</v>
      </c>
      <c r="F117">
        <v>90.269000000000005</v>
      </c>
      <c r="G117">
        <v>175.88</v>
      </c>
      <c r="H117">
        <v>361.44</v>
      </c>
      <c r="I117">
        <v>381.21</v>
      </c>
      <c r="J117">
        <v>168.22</v>
      </c>
      <c r="K117">
        <v>1.0315000000000001</v>
      </c>
      <c r="L117">
        <v>1.0806E-5</v>
      </c>
      <c r="M117">
        <v>4.2005000000000001E-2</v>
      </c>
      <c r="N117" t="s">
        <v>238</v>
      </c>
    </row>
    <row r="118" spans="1:14">
      <c r="A118">
        <v>594.54999999999995</v>
      </c>
      <c r="B118">
        <v>9.5</v>
      </c>
      <c r="C118">
        <v>29.555</v>
      </c>
      <c r="D118">
        <v>3.3835999999999998E-2</v>
      </c>
      <c r="E118">
        <v>85.947000000000003</v>
      </c>
      <c r="F118">
        <v>90.07</v>
      </c>
      <c r="G118">
        <v>175.17</v>
      </c>
      <c r="H118">
        <v>361.83</v>
      </c>
      <c r="I118">
        <v>382.76</v>
      </c>
      <c r="J118">
        <v>166.17</v>
      </c>
      <c r="K118">
        <v>1.0522</v>
      </c>
      <c r="L118">
        <v>1.0832999999999999E-5</v>
      </c>
      <c r="M118">
        <v>4.2131000000000002E-2</v>
      </c>
      <c r="N118" t="s">
        <v>238</v>
      </c>
    </row>
    <row r="119" spans="1:14">
      <c r="A119">
        <v>594.54999999999995</v>
      </c>
      <c r="B119">
        <v>10</v>
      </c>
      <c r="C119">
        <v>31.498000000000001</v>
      </c>
      <c r="D119">
        <v>3.1747999999999998E-2</v>
      </c>
      <c r="E119">
        <v>85.793999999999997</v>
      </c>
      <c r="F119">
        <v>89.866</v>
      </c>
      <c r="G119">
        <v>174.47</v>
      </c>
      <c r="H119">
        <v>362.23</v>
      </c>
      <c r="I119">
        <v>384.43</v>
      </c>
      <c r="J119">
        <v>164.07</v>
      </c>
      <c r="K119">
        <v>1.0741000000000001</v>
      </c>
      <c r="L119">
        <v>1.0862999999999999E-5</v>
      </c>
      <c r="M119">
        <v>4.2261E-2</v>
      </c>
      <c r="N119" t="s">
        <v>238</v>
      </c>
    </row>
  </sheetData>
  <pageMargins left="0.7" right="0.7" top="0.75" bottom="0.75" header="0.3" footer="0.3"/>
  <tableParts count="1">
    <tablePart r:id="rId1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866CA-300F-4781-BC65-A37E6E2AEBE0}">
  <dimension ref="A1:N155"/>
  <sheetViews>
    <sheetView workbookViewId="0"/>
  </sheetViews>
  <sheetFormatPr defaultRowHeight="15"/>
  <sheetData>
    <row r="1" spans="1:14">
      <c r="A1" t="s">
        <v>223</v>
      </c>
      <c r="B1" t="s">
        <v>224</v>
      </c>
      <c r="C1" t="s">
        <v>225</v>
      </c>
      <c r="D1" t="s">
        <v>226</v>
      </c>
      <c r="E1" t="s">
        <v>227</v>
      </c>
      <c r="F1" t="s">
        <v>228</v>
      </c>
      <c r="G1" t="s">
        <v>229</v>
      </c>
      <c r="H1" t="s">
        <v>230</v>
      </c>
      <c r="I1" t="s">
        <v>231</v>
      </c>
      <c r="J1" t="s">
        <v>232</v>
      </c>
      <c r="K1" t="s">
        <v>233</v>
      </c>
      <c r="L1" t="s">
        <v>234</v>
      </c>
      <c r="M1" t="s">
        <v>235</v>
      </c>
      <c r="N1" t="s">
        <v>236</v>
      </c>
    </row>
    <row r="2" spans="1:14">
      <c r="A2">
        <v>284.37</v>
      </c>
      <c r="B2">
        <v>1</v>
      </c>
      <c r="C2">
        <v>709.66</v>
      </c>
      <c r="D2">
        <v>1.4090999999999999E-3</v>
      </c>
      <c r="E2">
        <v>-31.407</v>
      </c>
      <c r="F2">
        <v>-31.390999999999998</v>
      </c>
      <c r="G2">
        <v>-92.265000000000001</v>
      </c>
      <c r="H2">
        <v>198.99</v>
      </c>
      <c r="I2">
        <v>248.95</v>
      </c>
      <c r="J2">
        <v>1230</v>
      </c>
      <c r="K2">
        <v>-4.3922000000000003E-2</v>
      </c>
      <c r="L2">
        <v>6.0999000000000003E-4</v>
      </c>
      <c r="M2">
        <v>0.12898999999999999</v>
      </c>
      <c r="N2" t="s">
        <v>237</v>
      </c>
    </row>
    <row r="3" spans="1:14">
      <c r="A3">
        <v>284.37</v>
      </c>
      <c r="B3">
        <v>1.5</v>
      </c>
      <c r="C3">
        <v>709.7</v>
      </c>
      <c r="D3">
        <v>1.4090000000000001E-3</v>
      </c>
      <c r="E3">
        <v>-31.41</v>
      </c>
      <c r="F3">
        <v>-31.385999999999999</v>
      </c>
      <c r="G3">
        <v>-92.274000000000001</v>
      </c>
      <c r="H3">
        <v>198.99</v>
      </c>
      <c r="I3">
        <v>248.94</v>
      </c>
      <c r="J3">
        <v>1230.4000000000001</v>
      </c>
      <c r="K3">
        <v>-4.3929000000000003E-2</v>
      </c>
      <c r="L3">
        <v>6.1030999999999998E-4</v>
      </c>
      <c r="M3">
        <v>0.12901000000000001</v>
      </c>
      <c r="N3" t="s">
        <v>237</v>
      </c>
    </row>
    <row r="4" spans="1:14">
      <c r="A4">
        <v>284.37</v>
      </c>
      <c r="B4">
        <v>2</v>
      </c>
      <c r="C4">
        <v>709.74</v>
      </c>
      <c r="D4">
        <v>1.4090000000000001E-3</v>
      </c>
      <c r="E4">
        <v>-31.413</v>
      </c>
      <c r="F4">
        <v>-31.38</v>
      </c>
      <c r="G4">
        <v>-92.283000000000001</v>
      </c>
      <c r="H4">
        <v>198.99</v>
      </c>
      <c r="I4">
        <v>248.93</v>
      </c>
      <c r="J4">
        <v>1230.7</v>
      </c>
      <c r="K4">
        <v>-4.3936000000000003E-2</v>
      </c>
      <c r="L4">
        <v>6.1063999999999997E-4</v>
      </c>
      <c r="M4">
        <v>0.12903000000000001</v>
      </c>
      <c r="N4" t="s">
        <v>237</v>
      </c>
    </row>
    <row r="5" spans="1:14">
      <c r="A5">
        <v>284.37</v>
      </c>
      <c r="B5">
        <v>2.5</v>
      </c>
      <c r="C5">
        <v>709.78</v>
      </c>
      <c r="D5">
        <v>1.4089E-3</v>
      </c>
      <c r="E5">
        <v>-31.414999999999999</v>
      </c>
      <c r="F5">
        <v>-31.375</v>
      </c>
      <c r="G5">
        <v>-92.292000000000002</v>
      </c>
      <c r="H5">
        <v>199</v>
      </c>
      <c r="I5">
        <v>248.92</v>
      </c>
      <c r="J5">
        <v>1231</v>
      </c>
      <c r="K5">
        <v>-4.3943000000000003E-2</v>
      </c>
      <c r="L5">
        <v>6.1096000000000002E-4</v>
      </c>
      <c r="M5">
        <v>0.12905</v>
      </c>
      <c r="N5" t="s">
        <v>237</v>
      </c>
    </row>
    <row r="6" spans="1:14">
      <c r="A6">
        <v>284.37</v>
      </c>
      <c r="B6">
        <v>3</v>
      </c>
      <c r="C6">
        <v>709.82</v>
      </c>
      <c r="D6">
        <v>1.4088E-3</v>
      </c>
      <c r="E6">
        <v>-31.417999999999999</v>
      </c>
      <c r="F6">
        <v>-31.369</v>
      </c>
      <c r="G6">
        <v>-92.301000000000002</v>
      </c>
      <c r="H6">
        <v>199</v>
      </c>
      <c r="I6">
        <v>248.92</v>
      </c>
      <c r="J6">
        <v>1231.4000000000001</v>
      </c>
      <c r="K6">
        <v>-4.3950999999999997E-2</v>
      </c>
      <c r="L6">
        <v>6.1127999999999996E-4</v>
      </c>
      <c r="M6">
        <v>0.12908</v>
      </c>
      <c r="N6" t="s">
        <v>237</v>
      </c>
    </row>
    <row r="7" spans="1:14">
      <c r="A7">
        <v>284.37</v>
      </c>
      <c r="B7">
        <v>3.5</v>
      </c>
      <c r="C7">
        <v>709.86</v>
      </c>
      <c r="D7">
        <v>1.4086999999999999E-3</v>
      </c>
      <c r="E7">
        <v>-31.42</v>
      </c>
      <c r="F7">
        <v>-31.364000000000001</v>
      </c>
      <c r="G7">
        <v>-92.31</v>
      </c>
      <c r="H7">
        <v>199</v>
      </c>
      <c r="I7">
        <v>248.91</v>
      </c>
      <c r="J7">
        <v>1231.7</v>
      </c>
      <c r="K7">
        <v>-4.3957999999999997E-2</v>
      </c>
      <c r="L7">
        <v>6.1160999999999995E-4</v>
      </c>
      <c r="M7">
        <v>0.12909999999999999</v>
      </c>
      <c r="N7" t="s">
        <v>237</v>
      </c>
    </row>
    <row r="8" spans="1:14">
      <c r="A8">
        <v>284.37</v>
      </c>
      <c r="B8">
        <v>4</v>
      </c>
      <c r="C8">
        <v>709.91</v>
      </c>
      <c r="D8">
        <v>1.4086000000000001E-3</v>
      </c>
      <c r="E8">
        <v>-31.422999999999998</v>
      </c>
      <c r="F8">
        <v>-31.359000000000002</v>
      </c>
      <c r="G8">
        <v>-92.319000000000003</v>
      </c>
      <c r="H8">
        <v>199.01</v>
      </c>
      <c r="I8">
        <v>248.9</v>
      </c>
      <c r="J8">
        <v>1232</v>
      </c>
      <c r="K8">
        <v>-4.3964999999999997E-2</v>
      </c>
      <c r="L8">
        <v>6.1193E-4</v>
      </c>
      <c r="M8">
        <v>0.12912000000000001</v>
      </c>
      <c r="N8" t="s">
        <v>237</v>
      </c>
    </row>
    <row r="9" spans="1:14">
      <c r="A9">
        <v>284.37</v>
      </c>
      <c r="B9">
        <v>4.5</v>
      </c>
      <c r="C9">
        <v>709.95</v>
      </c>
      <c r="D9">
        <v>1.4086000000000001E-3</v>
      </c>
      <c r="E9">
        <v>-31.425000000000001</v>
      </c>
      <c r="F9">
        <v>-31.353000000000002</v>
      </c>
      <c r="G9">
        <v>-92.328000000000003</v>
      </c>
      <c r="H9">
        <v>199.01</v>
      </c>
      <c r="I9">
        <v>248.89</v>
      </c>
      <c r="J9">
        <v>1232.4000000000001</v>
      </c>
      <c r="K9">
        <v>-4.3971999999999997E-2</v>
      </c>
      <c r="L9">
        <v>6.1224999999999995E-4</v>
      </c>
      <c r="M9">
        <v>0.12914</v>
      </c>
      <c r="N9" t="s">
        <v>237</v>
      </c>
    </row>
    <row r="10" spans="1:14">
      <c r="A10">
        <v>284.37</v>
      </c>
      <c r="B10">
        <v>5</v>
      </c>
      <c r="C10">
        <v>709.99</v>
      </c>
      <c r="D10">
        <v>1.4085E-3</v>
      </c>
      <c r="E10">
        <v>-31.428000000000001</v>
      </c>
      <c r="F10">
        <v>-31.347999999999999</v>
      </c>
      <c r="G10">
        <v>-92.337000000000003</v>
      </c>
      <c r="H10">
        <v>199.01</v>
      </c>
      <c r="I10">
        <v>248.89</v>
      </c>
      <c r="J10">
        <v>1232.7</v>
      </c>
      <c r="K10">
        <v>-4.3978999999999997E-2</v>
      </c>
      <c r="L10">
        <v>6.1258000000000005E-4</v>
      </c>
      <c r="M10">
        <v>0.12916</v>
      </c>
      <c r="N10" t="s">
        <v>237</v>
      </c>
    </row>
    <row r="11" spans="1:14">
      <c r="A11">
        <v>284.37</v>
      </c>
      <c r="B11">
        <v>5.5</v>
      </c>
      <c r="C11">
        <v>710.03</v>
      </c>
      <c r="D11">
        <v>1.4084E-3</v>
      </c>
      <c r="E11">
        <v>-31.431000000000001</v>
      </c>
      <c r="F11">
        <v>-31.341999999999999</v>
      </c>
      <c r="G11">
        <v>-92.346000000000004</v>
      </c>
      <c r="H11">
        <v>199.01</v>
      </c>
      <c r="I11">
        <v>248.88</v>
      </c>
      <c r="J11">
        <v>1233</v>
      </c>
      <c r="K11">
        <v>-4.3985999999999997E-2</v>
      </c>
      <c r="L11">
        <v>6.1289999999999999E-4</v>
      </c>
      <c r="M11">
        <v>0.12917999999999999</v>
      </c>
      <c r="N11" t="s">
        <v>237</v>
      </c>
    </row>
    <row r="12" spans="1:14">
      <c r="A12">
        <v>284.37</v>
      </c>
      <c r="B12">
        <v>6</v>
      </c>
      <c r="C12">
        <v>710.07</v>
      </c>
      <c r="D12">
        <v>1.4082999999999999E-3</v>
      </c>
      <c r="E12">
        <v>-31.433</v>
      </c>
      <c r="F12">
        <v>-31.337</v>
      </c>
      <c r="G12">
        <v>-92.355000000000004</v>
      </c>
      <c r="H12">
        <v>199.02</v>
      </c>
      <c r="I12">
        <v>248.87</v>
      </c>
      <c r="J12">
        <v>1233.4000000000001</v>
      </c>
      <c r="K12">
        <v>-4.3992999999999997E-2</v>
      </c>
      <c r="L12">
        <v>6.1322000000000004E-4</v>
      </c>
      <c r="M12">
        <v>0.12920000000000001</v>
      </c>
      <c r="N12" t="s">
        <v>237</v>
      </c>
    </row>
    <row r="13" spans="1:14">
      <c r="A13">
        <v>284.37</v>
      </c>
      <c r="B13">
        <v>6.5</v>
      </c>
      <c r="C13">
        <v>710.11</v>
      </c>
      <c r="D13">
        <v>1.4082000000000001E-3</v>
      </c>
      <c r="E13">
        <v>-31.436</v>
      </c>
      <c r="F13">
        <v>-31.331</v>
      </c>
      <c r="G13">
        <v>-92.364000000000004</v>
      </c>
      <c r="H13">
        <v>199.02</v>
      </c>
      <c r="I13">
        <v>248.86</v>
      </c>
      <c r="J13">
        <v>1233.7</v>
      </c>
      <c r="K13">
        <v>-4.3999999999999997E-2</v>
      </c>
      <c r="L13">
        <v>6.1355000000000003E-4</v>
      </c>
      <c r="M13">
        <v>0.12923000000000001</v>
      </c>
      <c r="N13" t="s">
        <v>237</v>
      </c>
    </row>
    <row r="14" spans="1:14">
      <c r="A14">
        <v>284.37</v>
      </c>
      <c r="B14">
        <v>7</v>
      </c>
      <c r="C14">
        <v>710.15</v>
      </c>
      <c r="D14">
        <v>1.4081E-3</v>
      </c>
      <c r="E14">
        <v>-31.437999999999999</v>
      </c>
      <c r="F14">
        <v>-31.326000000000001</v>
      </c>
      <c r="G14">
        <v>-92.373999999999995</v>
      </c>
      <c r="H14">
        <v>199.02</v>
      </c>
      <c r="I14">
        <v>248.86</v>
      </c>
      <c r="J14">
        <v>1234</v>
      </c>
      <c r="K14">
        <v>-4.4006999999999998E-2</v>
      </c>
      <c r="L14">
        <v>6.1386999999999998E-4</v>
      </c>
      <c r="M14">
        <v>0.12925</v>
      </c>
      <c r="N14" t="s">
        <v>237</v>
      </c>
    </row>
    <row r="15" spans="1:14">
      <c r="A15">
        <v>284.37</v>
      </c>
      <c r="B15">
        <v>7.5</v>
      </c>
      <c r="C15">
        <v>710.19</v>
      </c>
      <c r="D15">
        <v>1.4081E-3</v>
      </c>
      <c r="E15">
        <v>-31.440999999999999</v>
      </c>
      <c r="F15">
        <v>-31.32</v>
      </c>
      <c r="G15">
        <v>-92.382999999999996</v>
      </c>
      <c r="H15">
        <v>199.03</v>
      </c>
      <c r="I15">
        <v>248.85</v>
      </c>
      <c r="J15">
        <v>1234.4000000000001</v>
      </c>
      <c r="K15">
        <v>-4.4012999999999997E-2</v>
      </c>
      <c r="L15">
        <v>6.1419000000000003E-4</v>
      </c>
      <c r="M15">
        <v>0.12927</v>
      </c>
      <c r="N15" t="s">
        <v>237</v>
      </c>
    </row>
    <row r="16" spans="1:14">
      <c r="A16">
        <v>284.37</v>
      </c>
      <c r="B16">
        <v>8</v>
      </c>
      <c r="C16">
        <v>710.23</v>
      </c>
      <c r="D16">
        <v>1.408E-3</v>
      </c>
      <c r="E16">
        <v>-31.443000000000001</v>
      </c>
      <c r="F16">
        <v>-31.315000000000001</v>
      </c>
      <c r="G16">
        <v>-92.391999999999996</v>
      </c>
      <c r="H16">
        <v>199.03</v>
      </c>
      <c r="I16">
        <v>248.84</v>
      </c>
      <c r="J16">
        <v>1234.7</v>
      </c>
      <c r="K16">
        <v>-4.4019999999999997E-2</v>
      </c>
      <c r="L16">
        <v>6.1452000000000002E-4</v>
      </c>
      <c r="M16">
        <v>0.12928999999999999</v>
      </c>
      <c r="N16" t="s">
        <v>237</v>
      </c>
    </row>
    <row r="17" spans="1:14">
      <c r="A17">
        <v>284.37</v>
      </c>
      <c r="B17">
        <v>8.5</v>
      </c>
      <c r="C17">
        <v>710.27</v>
      </c>
      <c r="D17">
        <v>1.4078999999999999E-3</v>
      </c>
      <c r="E17">
        <v>-31.446000000000002</v>
      </c>
      <c r="F17">
        <v>-31.309000000000001</v>
      </c>
      <c r="G17">
        <v>-92.400999999999996</v>
      </c>
      <c r="H17">
        <v>199.03</v>
      </c>
      <c r="I17">
        <v>248.84</v>
      </c>
      <c r="J17">
        <v>1235</v>
      </c>
      <c r="K17">
        <v>-4.4026999999999997E-2</v>
      </c>
      <c r="L17">
        <v>6.1483999999999996E-4</v>
      </c>
      <c r="M17">
        <v>0.12931000000000001</v>
      </c>
      <c r="N17" t="s">
        <v>237</v>
      </c>
    </row>
    <row r="18" spans="1:14">
      <c r="A18">
        <v>284.37</v>
      </c>
      <c r="B18">
        <v>9</v>
      </c>
      <c r="C18">
        <v>710.32</v>
      </c>
      <c r="D18">
        <v>1.4078000000000001E-3</v>
      </c>
      <c r="E18">
        <v>-31.448</v>
      </c>
      <c r="F18">
        <v>-31.303999999999998</v>
      </c>
      <c r="G18">
        <v>-92.41</v>
      </c>
      <c r="H18">
        <v>199.04</v>
      </c>
      <c r="I18">
        <v>248.83</v>
      </c>
      <c r="J18">
        <v>1235.4000000000001</v>
      </c>
      <c r="K18">
        <v>-4.4033999999999997E-2</v>
      </c>
      <c r="L18">
        <v>6.1516000000000001E-4</v>
      </c>
      <c r="M18">
        <v>0.12933</v>
      </c>
      <c r="N18" t="s">
        <v>237</v>
      </c>
    </row>
    <row r="19" spans="1:14">
      <c r="A19">
        <v>284.37</v>
      </c>
      <c r="B19">
        <v>9.5</v>
      </c>
      <c r="C19">
        <v>710.36</v>
      </c>
      <c r="D19">
        <v>1.4077E-3</v>
      </c>
      <c r="E19">
        <v>-31.451000000000001</v>
      </c>
      <c r="F19">
        <v>-31.297999999999998</v>
      </c>
      <c r="G19">
        <v>-92.418999999999997</v>
      </c>
      <c r="H19">
        <v>199.04</v>
      </c>
      <c r="I19">
        <v>248.82</v>
      </c>
      <c r="J19">
        <v>1235.7</v>
      </c>
      <c r="K19">
        <v>-4.4040999999999997E-2</v>
      </c>
      <c r="L19">
        <v>6.1549E-4</v>
      </c>
      <c r="M19">
        <v>0.12934999999999999</v>
      </c>
      <c r="N19" t="s">
        <v>237</v>
      </c>
    </row>
    <row r="20" spans="1:14">
      <c r="A20">
        <v>284.37</v>
      </c>
      <c r="B20">
        <v>10</v>
      </c>
      <c r="C20">
        <v>710.4</v>
      </c>
      <c r="D20">
        <v>1.4077E-3</v>
      </c>
      <c r="E20">
        <v>-31.454000000000001</v>
      </c>
      <c r="F20">
        <v>-31.292999999999999</v>
      </c>
      <c r="G20">
        <v>-92.427999999999997</v>
      </c>
      <c r="H20">
        <v>199.04</v>
      </c>
      <c r="I20">
        <v>248.81</v>
      </c>
      <c r="J20">
        <v>1236</v>
      </c>
      <c r="K20">
        <v>-4.4047999999999997E-2</v>
      </c>
      <c r="L20">
        <v>6.1580999999999995E-4</v>
      </c>
      <c r="M20">
        <v>0.12938</v>
      </c>
      <c r="N20" t="s">
        <v>237</v>
      </c>
    </row>
    <row r="21" spans="1:14">
      <c r="A21">
        <v>341.24</v>
      </c>
      <c r="B21">
        <v>1</v>
      </c>
      <c r="C21">
        <v>662.9</v>
      </c>
      <c r="D21">
        <v>1.5085000000000001E-3</v>
      </c>
      <c r="E21">
        <v>-16.573</v>
      </c>
      <c r="F21">
        <v>-16.556000000000001</v>
      </c>
      <c r="G21">
        <v>-44.774999999999999</v>
      </c>
      <c r="H21">
        <v>221.76</v>
      </c>
      <c r="I21">
        <v>273.52999999999997</v>
      </c>
      <c r="J21">
        <v>997.19</v>
      </c>
      <c r="K21">
        <v>-3.5404999999999999E-2</v>
      </c>
      <c r="L21">
        <v>3.2461000000000002E-4</v>
      </c>
      <c r="M21">
        <v>0.11187999999999999</v>
      </c>
      <c r="N21" t="s">
        <v>237</v>
      </c>
    </row>
    <row r="22" spans="1:14">
      <c r="A22">
        <v>341.24</v>
      </c>
      <c r="B22">
        <v>1.5</v>
      </c>
      <c r="C22">
        <v>662.96</v>
      </c>
      <c r="D22">
        <v>1.5084E-3</v>
      </c>
      <c r="E22">
        <v>-16.577000000000002</v>
      </c>
      <c r="F22">
        <v>-16.550999999999998</v>
      </c>
      <c r="G22">
        <v>-44.786000000000001</v>
      </c>
      <c r="H22">
        <v>221.76</v>
      </c>
      <c r="I22">
        <v>273.51</v>
      </c>
      <c r="J22">
        <v>997.65</v>
      </c>
      <c r="K22">
        <v>-3.5422000000000002E-2</v>
      </c>
      <c r="L22">
        <v>3.2478999999999999E-4</v>
      </c>
      <c r="M22">
        <v>0.11191</v>
      </c>
      <c r="N22" t="s">
        <v>237</v>
      </c>
    </row>
    <row r="23" spans="1:14">
      <c r="A23">
        <v>341.24</v>
      </c>
      <c r="B23">
        <v>2</v>
      </c>
      <c r="C23">
        <v>663.02</v>
      </c>
      <c r="D23">
        <v>1.5081999999999999E-3</v>
      </c>
      <c r="E23">
        <v>-16.581</v>
      </c>
      <c r="F23">
        <v>-16.545999999999999</v>
      </c>
      <c r="G23">
        <v>-44.796999999999997</v>
      </c>
      <c r="H23">
        <v>221.76</v>
      </c>
      <c r="I23">
        <v>273.5</v>
      </c>
      <c r="J23">
        <v>998.1</v>
      </c>
      <c r="K23">
        <v>-3.5438999999999998E-2</v>
      </c>
      <c r="L23">
        <v>3.2497E-4</v>
      </c>
      <c r="M23">
        <v>0.11194</v>
      </c>
      <c r="N23" t="s">
        <v>237</v>
      </c>
    </row>
    <row r="24" spans="1:14">
      <c r="A24">
        <v>341.24</v>
      </c>
      <c r="B24">
        <v>2.5</v>
      </c>
      <c r="C24">
        <v>663.09</v>
      </c>
      <c r="D24">
        <v>1.5081000000000001E-3</v>
      </c>
      <c r="E24">
        <v>-16.584</v>
      </c>
      <c r="F24">
        <v>-16.541</v>
      </c>
      <c r="G24">
        <v>-44.808</v>
      </c>
      <c r="H24">
        <v>221.76</v>
      </c>
      <c r="I24">
        <v>273.48</v>
      </c>
      <c r="J24">
        <v>998.55</v>
      </c>
      <c r="K24">
        <v>-3.5455E-2</v>
      </c>
      <c r="L24">
        <v>3.2516000000000001E-4</v>
      </c>
      <c r="M24">
        <v>0.11196</v>
      </c>
      <c r="N24" t="s">
        <v>237</v>
      </c>
    </row>
    <row r="25" spans="1:14">
      <c r="A25">
        <v>341.24</v>
      </c>
      <c r="B25">
        <v>3</v>
      </c>
      <c r="C25">
        <v>663.15</v>
      </c>
      <c r="D25">
        <v>1.508E-3</v>
      </c>
      <c r="E25">
        <v>-16.588000000000001</v>
      </c>
      <c r="F25">
        <v>-16.536000000000001</v>
      </c>
      <c r="G25">
        <v>-44.819000000000003</v>
      </c>
      <c r="H25">
        <v>221.77</v>
      </c>
      <c r="I25">
        <v>273.47000000000003</v>
      </c>
      <c r="J25">
        <v>999</v>
      </c>
      <c r="K25">
        <v>-3.5471999999999997E-2</v>
      </c>
      <c r="L25">
        <v>3.2534000000000003E-4</v>
      </c>
      <c r="M25">
        <v>0.11199000000000001</v>
      </c>
      <c r="N25" t="s">
        <v>237</v>
      </c>
    </row>
    <row r="26" spans="1:14">
      <c r="A26">
        <v>341.24</v>
      </c>
      <c r="B26">
        <v>3.5</v>
      </c>
      <c r="C26">
        <v>663.21</v>
      </c>
      <c r="D26">
        <v>1.5077999999999999E-3</v>
      </c>
      <c r="E26">
        <v>-16.591999999999999</v>
      </c>
      <c r="F26">
        <v>-16.532</v>
      </c>
      <c r="G26">
        <v>-44.83</v>
      </c>
      <c r="H26">
        <v>221.77</v>
      </c>
      <c r="I26">
        <v>273.45</v>
      </c>
      <c r="J26">
        <v>999.45</v>
      </c>
      <c r="K26">
        <v>-3.5487999999999999E-2</v>
      </c>
      <c r="L26">
        <v>3.2551999999999999E-4</v>
      </c>
      <c r="M26">
        <v>0.11201999999999999</v>
      </c>
      <c r="N26" t="s">
        <v>237</v>
      </c>
    </row>
    <row r="27" spans="1:14">
      <c r="A27">
        <v>341.24</v>
      </c>
      <c r="B27">
        <v>4</v>
      </c>
      <c r="C27">
        <v>663.27</v>
      </c>
      <c r="D27">
        <v>1.5077000000000001E-3</v>
      </c>
      <c r="E27">
        <v>-16.596</v>
      </c>
      <c r="F27">
        <v>-16.527000000000001</v>
      </c>
      <c r="G27">
        <v>-44.841000000000001</v>
      </c>
      <c r="H27">
        <v>221.77</v>
      </c>
      <c r="I27">
        <v>273.44</v>
      </c>
      <c r="J27">
        <v>999.9</v>
      </c>
      <c r="K27">
        <v>-3.5505000000000002E-2</v>
      </c>
      <c r="L27">
        <v>3.257E-4</v>
      </c>
      <c r="M27">
        <v>0.11205</v>
      </c>
      <c r="N27" t="s">
        <v>237</v>
      </c>
    </row>
    <row r="28" spans="1:14">
      <c r="A28">
        <v>341.24</v>
      </c>
      <c r="B28">
        <v>4.5</v>
      </c>
      <c r="C28">
        <v>663.33</v>
      </c>
      <c r="D28">
        <v>1.5074999999999999E-3</v>
      </c>
      <c r="E28">
        <v>-16.599</v>
      </c>
      <c r="F28">
        <v>-16.521999999999998</v>
      </c>
      <c r="G28">
        <v>-44.851999999999997</v>
      </c>
      <c r="H28">
        <v>221.77</v>
      </c>
      <c r="I28">
        <v>273.42</v>
      </c>
      <c r="J28">
        <v>1000.4</v>
      </c>
      <c r="K28">
        <v>-3.5521999999999998E-2</v>
      </c>
      <c r="L28">
        <v>3.2588000000000002E-4</v>
      </c>
      <c r="M28">
        <v>0.11208</v>
      </c>
      <c r="N28" t="s">
        <v>237</v>
      </c>
    </row>
    <row r="29" spans="1:14">
      <c r="A29">
        <v>341.24</v>
      </c>
      <c r="B29">
        <v>5</v>
      </c>
      <c r="C29">
        <v>663.4</v>
      </c>
      <c r="D29">
        <v>1.5074000000000001E-3</v>
      </c>
      <c r="E29">
        <v>-16.603000000000002</v>
      </c>
      <c r="F29">
        <v>-16.516999999999999</v>
      </c>
      <c r="G29">
        <v>-44.863</v>
      </c>
      <c r="H29">
        <v>221.78</v>
      </c>
      <c r="I29">
        <v>273.41000000000003</v>
      </c>
      <c r="J29">
        <v>1000.8</v>
      </c>
      <c r="K29">
        <v>-3.5538E-2</v>
      </c>
      <c r="L29">
        <v>3.2606999999999997E-4</v>
      </c>
      <c r="M29">
        <v>0.11210000000000001</v>
      </c>
      <c r="N29" t="s">
        <v>237</v>
      </c>
    </row>
    <row r="30" spans="1:14">
      <c r="A30">
        <v>341.24</v>
      </c>
      <c r="B30">
        <v>5.5</v>
      </c>
      <c r="C30">
        <v>663.46</v>
      </c>
      <c r="D30">
        <v>1.5073E-3</v>
      </c>
      <c r="E30">
        <v>-16.606999999999999</v>
      </c>
      <c r="F30">
        <v>-16.512</v>
      </c>
      <c r="G30">
        <v>-44.874000000000002</v>
      </c>
      <c r="H30">
        <v>221.78</v>
      </c>
      <c r="I30">
        <v>273.39</v>
      </c>
      <c r="J30">
        <v>1001.2</v>
      </c>
      <c r="K30">
        <v>-3.5554000000000002E-2</v>
      </c>
      <c r="L30">
        <v>3.2624999999999999E-4</v>
      </c>
      <c r="M30">
        <v>0.11212999999999999</v>
      </c>
      <c r="N30" t="s">
        <v>237</v>
      </c>
    </row>
    <row r="31" spans="1:14">
      <c r="A31">
        <v>341.24</v>
      </c>
      <c r="B31">
        <v>6</v>
      </c>
      <c r="C31">
        <v>663.52</v>
      </c>
      <c r="D31">
        <v>1.5070999999999999E-3</v>
      </c>
      <c r="E31">
        <v>-16.611000000000001</v>
      </c>
      <c r="F31">
        <v>-16.507000000000001</v>
      </c>
      <c r="G31">
        <v>-44.884999999999998</v>
      </c>
      <c r="H31">
        <v>221.78</v>
      </c>
      <c r="I31">
        <v>273.38</v>
      </c>
      <c r="J31">
        <v>1001.7</v>
      </c>
      <c r="K31">
        <v>-3.5570999999999998E-2</v>
      </c>
      <c r="L31">
        <v>3.2643E-4</v>
      </c>
      <c r="M31">
        <v>0.11216</v>
      </c>
      <c r="N31" t="s">
        <v>237</v>
      </c>
    </row>
    <row r="32" spans="1:14">
      <c r="A32">
        <v>341.24</v>
      </c>
      <c r="B32">
        <v>6.5</v>
      </c>
      <c r="C32">
        <v>663.58</v>
      </c>
      <c r="D32">
        <v>1.5070000000000001E-3</v>
      </c>
      <c r="E32">
        <v>-16.614000000000001</v>
      </c>
      <c r="F32">
        <v>-16.501999999999999</v>
      </c>
      <c r="G32">
        <v>-44.896000000000001</v>
      </c>
      <c r="H32">
        <v>221.78</v>
      </c>
      <c r="I32">
        <v>273.36</v>
      </c>
      <c r="J32">
        <v>1002.1</v>
      </c>
      <c r="K32">
        <v>-3.5587000000000001E-2</v>
      </c>
      <c r="L32">
        <v>3.2661000000000002E-4</v>
      </c>
      <c r="M32">
        <v>0.11219</v>
      </c>
      <c r="N32" t="s">
        <v>237</v>
      </c>
    </row>
    <row r="33" spans="1:14">
      <c r="A33">
        <v>341.24</v>
      </c>
      <c r="B33">
        <v>7</v>
      </c>
      <c r="C33">
        <v>663.64</v>
      </c>
      <c r="D33">
        <v>1.5068E-3</v>
      </c>
      <c r="E33">
        <v>-16.617999999999999</v>
      </c>
      <c r="F33">
        <v>-16.498000000000001</v>
      </c>
      <c r="G33">
        <v>-44.906999999999996</v>
      </c>
      <c r="H33">
        <v>221.78</v>
      </c>
      <c r="I33">
        <v>273.35000000000002</v>
      </c>
      <c r="J33">
        <v>1002.6</v>
      </c>
      <c r="K33">
        <v>-3.5603000000000003E-2</v>
      </c>
      <c r="L33">
        <v>3.2678999999999998E-4</v>
      </c>
      <c r="M33">
        <v>0.11221</v>
      </c>
      <c r="N33" t="s">
        <v>237</v>
      </c>
    </row>
    <row r="34" spans="1:14">
      <c r="A34">
        <v>341.24</v>
      </c>
      <c r="B34">
        <v>7.5</v>
      </c>
      <c r="C34">
        <v>663.7</v>
      </c>
      <c r="D34">
        <v>1.5066999999999999E-3</v>
      </c>
      <c r="E34">
        <v>-16.622</v>
      </c>
      <c r="F34">
        <v>-16.492999999999999</v>
      </c>
      <c r="G34">
        <v>-44.917999999999999</v>
      </c>
      <c r="H34">
        <v>221.79</v>
      </c>
      <c r="I34">
        <v>273.33</v>
      </c>
      <c r="J34">
        <v>1003</v>
      </c>
      <c r="K34">
        <v>-3.5619999999999999E-2</v>
      </c>
      <c r="L34">
        <v>3.2697999999999999E-4</v>
      </c>
      <c r="M34">
        <v>0.11224000000000001</v>
      </c>
      <c r="N34" t="s">
        <v>237</v>
      </c>
    </row>
    <row r="35" spans="1:14">
      <c r="A35">
        <v>341.24</v>
      </c>
      <c r="B35">
        <v>8</v>
      </c>
      <c r="C35">
        <v>663.76</v>
      </c>
      <c r="D35">
        <v>1.5066000000000001E-3</v>
      </c>
      <c r="E35">
        <v>-16.625</v>
      </c>
      <c r="F35">
        <v>-16.488</v>
      </c>
      <c r="G35">
        <v>-44.929000000000002</v>
      </c>
      <c r="H35">
        <v>221.79</v>
      </c>
      <c r="I35">
        <v>273.32</v>
      </c>
      <c r="J35">
        <v>1003.5</v>
      </c>
      <c r="K35">
        <v>-3.5636000000000001E-2</v>
      </c>
      <c r="L35">
        <v>3.2716000000000001E-4</v>
      </c>
      <c r="M35">
        <v>0.11226999999999999</v>
      </c>
      <c r="N35" t="s">
        <v>237</v>
      </c>
    </row>
    <row r="36" spans="1:14">
      <c r="A36">
        <v>341.24</v>
      </c>
      <c r="B36">
        <v>8.5</v>
      </c>
      <c r="C36">
        <v>663.82</v>
      </c>
      <c r="D36">
        <v>1.5064E-3</v>
      </c>
      <c r="E36">
        <v>-16.629000000000001</v>
      </c>
      <c r="F36">
        <v>-16.483000000000001</v>
      </c>
      <c r="G36">
        <v>-44.94</v>
      </c>
      <c r="H36">
        <v>221.79</v>
      </c>
      <c r="I36">
        <v>273.3</v>
      </c>
      <c r="J36">
        <v>1003.9</v>
      </c>
      <c r="K36">
        <v>-3.5652000000000003E-2</v>
      </c>
      <c r="L36">
        <v>3.2734000000000002E-4</v>
      </c>
      <c r="M36">
        <v>0.1123</v>
      </c>
      <c r="N36" t="s">
        <v>237</v>
      </c>
    </row>
    <row r="37" spans="1:14">
      <c r="A37">
        <v>341.24</v>
      </c>
      <c r="B37">
        <v>9</v>
      </c>
      <c r="C37">
        <v>663.89</v>
      </c>
      <c r="D37">
        <v>1.5062999999999999E-3</v>
      </c>
      <c r="E37">
        <v>-16.632999999999999</v>
      </c>
      <c r="F37">
        <v>-16.478000000000002</v>
      </c>
      <c r="G37">
        <v>-44.95</v>
      </c>
      <c r="H37">
        <v>221.79</v>
      </c>
      <c r="I37">
        <v>273.29000000000002</v>
      </c>
      <c r="J37">
        <v>1004.4</v>
      </c>
      <c r="K37">
        <v>-3.5667999999999998E-2</v>
      </c>
      <c r="L37">
        <v>3.2751999999999998E-4</v>
      </c>
      <c r="M37">
        <v>0.11232</v>
      </c>
      <c r="N37" t="s">
        <v>237</v>
      </c>
    </row>
    <row r="38" spans="1:14">
      <c r="A38">
        <v>341.24</v>
      </c>
      <c r="B38">
        <v>9.5</v>
      </c>
      <c r="C38">
        <v>663.95</v>
      </c>
      <c r="D38">
        <v>1.5061E-3</v>
      </c>
      <c r="E38">
        <v>-16.637</v>
      </c>
      <c r="F38">
        <v>-16.472999999999999</v>
      </c>
      <c r="G38">
        <v>-44.960999999999999</v>
      </c>
      <c r="H38">
        <v>221.79</v>
      </c>
      <c r="I38">
        <v>273.27</v>
      </c>
      <c r="J38">
        <v>1004.8</v>
      </c>
      <c r="K38">
        <v>-3.5684E-2</v>
      </c>
      <c r="L38">
        <v>3.277E-4</v>
      </c>
      <c r="M38">
        <v>0.11235000000000001</v>
      </c>
      <c r="N38" t="s">
        <v>237</v>
      </c>
    </row>
    <row r="39" spans="1:14">
      <c r="A39">
        <v>341.24</v>
      </c>
      <c r="B39">
        <v>10</v>
      </c>
      <c r="C39">
        <v>664.01</v>
      </c>
      <c r="D39">
        <v>1.506E-3</v>
      </c>
      <c r="E39">
        <v>-16.64</v>
      </c>
      <c r="F39">
        <v>-16.468</v>
      </c>
      <c r="G39">
        <v>-44.972000000000001</v>
      </c>
      <c r="H39">
        <v>221.8</v>
      </c>
      <c r="I39">
        <v>273.26</v>
      </c>
      <c r="J39">
        <v>1005.3</v>
      </c>
      <c r="K39">
        <v>-3.5700000000000003E-2</v>
      </c>
      <c r="L39">
        <v>3.2789000000000001E-4</v>
      </c>
      <c r="M39">
        <v>0.11237999999999999</v>
      </c>
      <c r="N39" t="s">
        <v>237</v>
      </c>
    </row>
    <row r="40" spans="1:14">
      <c r="A40">
        <v>398.12</v>
      </c>
      <c r="B40">
        <v>1</v>
      </c>
      <c r="C40">
        <v>611.84</v>
      </c>
      <c r="D40">
        <v>1.6344E-3</v>
      </c>
      <c r="E40">
        <v>-0.22301000000000001</v>
      </c>
      <c r="F40">
        <v>-0.20433999999999999</v>
      </c>
      <c r="G40">
        <v>-0.51219999999999999</v>
      </c>
      <c r="H40">
        <v>246.96</v>
      </c>
      <c r="I40">
        <v>302.07</v>
      </c>
      <c r="J40">
        <v>778.03</v>
      </c>
      <c r="K40">
        <v>-2.3303000000000001E-2</v>
      </c>
      <c r="L40">
        <v>2.0165E-4</v>
      </c>
      <c r="M40">
        <v>9.6709000000000003E-2</v>
      </c>
      <c r="N40" t="s">
        <v>237</v>
      </c>
    </row>
    <row r="41" spans="1:14">
      <c r="A41">
        <v>398.12</v>
      </c>
      <c r="B41">
        <v>1.5</v>
      </c>
      <c r="C41">
        <v>611.94000000000005</v>
      </c>
      <c r="D41">
        <v>1.6341000000000001E-3</v>
      </c>
      <c r="E41">
        <v>-0.22882</v>
      </c>
      <c r="F41">
        <v>-0.20082</v>
      </c>
      <c r="G41">
        <v>-0.52680000000000005</v>
      </c>
      <c r="H41">
        <v>246.96</v>
      </c>
      <c r="I41">
        <v>302.02999999999997</v>
      </c>
      <c r="J41">
        <v>778.67</v>
      </c>
      <c r="K41">
        <v>-2.3347E-2</v>
      </c>
      <c r="L41">
        <v>2.0179E-4</v>
      </c>
      <c r="M41">
        <v>9.6747E-2</v>
      </c>
      <c r="N41" t="s">
        <v>237</v>
      </c>
    </row>
    <row r="42" spans="1:14">
      <c r="A42">
        <v>398.12</v>
      </c>
      <c r="B42">
        <v>2</v>
      </c>
      <c r="C42">
        <v>612.04</v>
      </c>
      <c r="D42">
        <v>1.6339E-3</v>
      </c>
      <c r="E42">
        <v>-0.23461000000000001</v>
      </c>
      <c r="F42">
        <v>-0.19728999999999999</v>
      </c>
      <c r="G42">
        <v>-0.54137999999999997</v>
      </c>
      <c r="H42">
        <v>246.96</v>
      </c>
      <c r="I42">
        <v>302</v>
      </c>
      <c r="J42">
        <v>779.3</v>
      </c>
      <c r="K42">
        <v>-2.3390999999999999E-2</v>
      </c>
      <c r="L42">
        <v>2.0193000000000001E-4</v>
      </c>
      <c r="M42">
        <v>9.6783999999999995E-2</v>
      </c>
      <c r="N42" t="s">
        <v>237</v>
      </c>
    </row>
    <row r="43" spans="1:14">
      <c r="A43">
        <v>398.12</v>
      </c>
      <c r="B43">
        <v>2.5</v>
      </c>
      <c r="C43">
        <v>612.14</v>
      </c>
      <c r="D43">
        <v>1.6336E-3</v>
      </c>
      <c r="E43">
        <v>-0.2404</v>
      </c>
      <c r="F43">
        <v>-0.19375000000000001</v>
      </c>
      <c r="G43">
        <v>-0.55593999999999999</v>
      </c>
      <c r="H43">
        <v>246.96</v>
      </c>
      <c r="I43">
        <v>301.97000000000003</v>
      </c>
      <c r="J43">
        <v>779.94</v>
      </c>
      <c r="K43">
        <v>-2.3435000000000001E-2</v>
      </c>
      <c r="L43">
        <v>2.0206999999999999E-4</v>
      </c>
      <c r="M43">
        <v>9.6822000000000005E-2</v>
      </c>
      <c r="N43" t="s">
        <v>237</v>
      </c>
    </row>
    <row r="44" spans="1:14">
      <c r="A44">
        <v>398.12</v>
      </c>
      <c r="B44">
        <v>3</v>
      </c>
      <c r="C44">
        <v>612.24</v>
      </c>
      <c r="D44">
        <v>1.6333000000000001E-3</v>
      </c>
      <c r="E44">
        <v>-0.24618000000000001</v>
      </c>
      <c r="F44">
        <v>-0.19020999999999999</v>
      </c>
      <c r="G44">
        <v>-0.57047999999999999</v>
      </c>
      <c r="H44">
        <v>246.96</v>
      </c>
      <c r="I44">
        <v>301.93</v>
      </c>
      <c r="J44">
        <v>780.57</v>
      </c>
      <c r="K44">
        <v>-2.3479E-2</v>
      </c>
      <c r="L44">
        <v>2.0221E-4</v>
      </c>
      <c r="M44">
        <v>9.6860000000000002E-2</v>
      </c>
      <c r="N44" t="s">
        <v>237</v>
      </c>
    </row>
    <row r="45" spans="1:14">
      <c r="A45">
        <v>398.12</v>
      </c>
      <c r="B45">
        <v>3.5</v>
      </c>
      <c r="C45">
        <v>612.34</v>
      </c>
      <c r="D45">
        <v>1.6331E-3</v>
      </c>
      <c r="E45">
        <v>-0.25195000000000001</v>
      </c>
      <c r="F45">
        <v>-0.18665999999999999</v>
      </c>
      <c r="G45">
        <v>-0.58499000000000001</v>
      </c>
      <c r="H45">
        <v>246.96</v>
      </c>
      <c r="I45">
        <v>301.89999999999998</v>
      </c>
      <c r="J45">
        <v>781.2</v>
      </c>
      <c r="K45">
        <v>-2.3522999999999999E-2</v>
      </c>
      <c r="L45">
        <v>2.0235000000000001E-4</v>
      </c>
      <c r="M45">
        <v>9.6896999999999997E-2</v>
      </c>
      <c r="N45" t="s">
        <v>237</v>
      </c>
    </row>
    <row r="46" spans="1:14">
      <c r="A46">
        <v>398.12</v>
      </c>
      <c r="B46">
        <v>4</v>
      </c>
      <c r="C46">
        <v>612.44000000000005</v>
      </c>
      <c r="D46">
        <v>1.6328E-3</v>
      </c>
      <c r="E46">
        <v>-0.25770999999999999</v>
      </c>
      <c r="F46">
        <v>-0.18310999999999999</v>
      </c>
      <c r="G46">
        <v>-0.59948999999999997</v>
      </c>
      <c r="H46">
        <v>246.96</v>
      </c>
      <c r="I46">
        <v>301.86</v>
      </c>
      <c r="J46">
        <v>781.83</v>
      </c>
      <c r="K46">
        <v>-2.3566E-2</v>
      </c>
      <c r="L46">
        <v>2.0248999999999999E-4</v>
      </c>
      <c r="M46">
        <v>9.6934999999999993E-2</v>
      </c>
      <c r="N46" t="s">
        <v>237</v>
      </c>
    </row>
    <row r="47" spans="1:14">
      <c r="A47">
        <v>398.12</v>
      </c>
      <c r="B47">
        <v>4.5</v>
      </c>
      <c r="C47">
        <v>612.54</v>
      </c>
      <c r="D47">
        <v>1.6325000000000001E-3</v>
      </c>
      <c r="E47">
        <v>-0.26346999999999998</v>
      </c>
      <c r="F47">
        <v>-0.17954999999999999</v>
      </c>
      <c r="G47">
        <v>-0.61397000000000002</v>
      </c>
      <c r="H47">
        <v>246.96</v>
      </c>
      <c r="I47">
        <v>301.83</v>
      </c>
      <c r="J47">
        <v>782.46</v>
      </c>
      <c r="K47">
        <v>-2.3609000000000002E-2</v>
      </c>
      <c r="L47">
        <v>2.0263E-4</v>
      </c>
      <c r="M47">
        <v>9.6973000000000004E-2</v>
      </c>
      <c r="N47" t="s">
        <v>237</v>
      </c>
    </row>
    <row r="48" spans="1:14">
      <c r="A48">
        <v>398.12</v>
      </c>
      <c r="B48">
        <v>5</v>
      </c>
      <c r="C48">
        <v>612.64</v>
      </c>
      <c r="D48">
        <v>1.6322999999999999E-3</v>
      </c>
      <c r="E48">
        <v>-0.26921</v>
      </c>
      <c r="F48">
        <v>-0.17598</v>
      </c>
      <c r="G48">
        <v>-0.62844</v>
      </c>
      <c r="H48">
        <v>246.96</v>
      </c>
      <c r="I48">
        <v>301.8</v>
      </c>
      <c r="J48">
        <v>783.09</v>
      </c>
      <c r="K48">
        <v>-2.3651999999999999E-2</v>
      </c>
      <c r="L48">
        <v>2.0277000000000001E-4</v>
      </c>
      <c r="M48">
        <v>9.7009999999999999E-2</v>
      </c>
      <c r="N48" t="s">
        <v>237</v>
      </c>
    </row>
    <row r="49" spans="1:14">
      <c r="A49">
        <v>398.12</v>
      </c>
      <c r="B49">
        <v>5.5</v>
      </c>
      <c r="C49">
        <v>612.74</v>
      </c>
      <c r="D49">
        <v>1.632E-3</v>
      </c>
      <c r="E49">
        <v>-0.27494000000000002</v>
      </c>
      <c r="F49">
        <v>-0.17241000000000001</v>
      </c>
      <c r="G49">
        <v>-0.64288000000000001</v>
      </c>
      <c r="H49">
        <v>246.96</v>
      </c>
      <c r="I49">
        <v>301.76</v>
      </c>
      <c r="J49">
        <v>783.72</v>
      </c>
      <c r="K49">
        <v>-2.3695000000000001E-2</v>
      </c>
      <c r="L49">
        <v>2.029E-4</v>
      </c>
      <c r="M49">
        <v>9.7046999999999994E-2</v>
      </c>
      <c r="N49" t="s">
        <v>237</v>
      </c>
    </row>
    <row r="50" spans="1:14">
      <c r="A50">
        <v>398.12</v>
      </c>
      <c r="B50">
        <v>6</v>
      </c>
      <c r="C50">
        <v>612.84</v>
      </c>
      <c r="D50">
        <v>1.6317E-3</v>
      </c>
      <c r="E50">
        <v>-0.28066999999999998</v>
      </c>
      <c r="F50">
        <v>-0.16883000000000001</v>
      </c>
      <c r="G50">
        <v>-0.6573</v>
      </c>
      <c r="H50">
        <v>246.96</v>
      </c>
      <c r="I50">
        <v>301.73</v>
      </c>
      <c r="J50">
        <v>784.35</v>
      </c>
      <c r="K50">
        <v>-2.3737999999999999E-2</v>
      </c>
      <c r="L50">
        <v>2.0304000000000001E-4</v>
      </c>
      <c r="M50">
        <v>9.7085000000000005E-2</v>
      </c>
      <c r="N50" t="s">
        <v>237</v>
      </c>
    </row>
    <row r="51" spans="1:14">
      <c r="A51">
        <v>398.12</v>
      </c>
      <c r="B51">
        <v>6.5</v>
      </c>
      <c r="C51">
        <v>612.94000000000005</v>
      </c>
      <c r="D51">
        <v>1.6314999999999999E-3</v>
      </c>
      <c r="E51">
        <v>-0.28638000000000002</v>
      </c>
      <c r="F51">
        <v>-0.16525000000000001</v>
      </c>
      <c r="G51">
        <v>-0.67171000000000003</v>
      </c>
      <c r="H51">
        <v>246.96</v>
      </c>
      <c r="I51">
        <v>301.7</v>
      </c>
      <c r="J51">
        <v>784.97</v>
      </c>
      <c r="K51">
        <v>-2.3781E-2</v>
      </c>
      <c r="L51">
        <v>2.0317999999999999E-4</v>
      </c>
      <c r="M51">
        <v>9.7122E-2</v>
      </c>
      <c r="N51" t="s">
        <v>237</v>
      </c>
    </row>
    <row r="52" spans="1:14">
      <c r="A52">
        <v>398.12</v>
      </c>
      <c r="B52">
        <v>7</v>
      </c>
      <c r="C52">
        <v>613.04</v>
      </c>
      <c r="D52">
        <v>1.6312E-3</v>
      </c>
      <c r="E52">
        <v>-0.29209000000000002</v>
      </c>
      <c r="F52">
        <v>-0.16166</v>
      </c>
      <c r="G52">
        <v>-0.68608999999999998</v>
      </c>
      <c r="H52">
        <v>246.96</v>
      </c>
      <c r="I52">
        <v>301.67</v>
      </c>
      <c r="J52">
        <v>785.6</v>
      </c>
      <c r="K52">
        <v>-2.3823E-2</v>
      </c>
      <c r="L52">
        <v>2.0332E-4</v>
      </c>
      <c r="M52">
        <v>9.7159999999999996E-2</v>
      </c>
      <c r="N52" t="s">
        <v>237</v>
      </c>
    </row>
    <row r="53" spans="1:14">
      <c r="A53">
        <v>398.12</v>
      </c>
      <c r="B53">
        <v>7.5</v>
      </c>
      <c r="C53">
        <v>613.14</v>
      </c>
      <c r="D53">
        <v>1.6310000000000001E-3</v>
      </c>
      <c r="E53">
        <v>-0.29779</v>
      </c>
      <c r="F53">
        <v>-0.15806000000000001</v>
      </c>
      <c r="G53">
        <v>-0.70045999999999997</v>
      </c>
      <c r="H53">
        <v>246.96</v>
      </c>
      <c r="I53">
        <v>301.63</v>
      </c>
      <c r="J53">
        <v>786.22</v>
      </c>
      <c r="K53">
        <v>-2.3865000000000001E-2</v>
      </c>
      <c r="L53">
        <v>2.0346000000000001E-4</v>
      </c>
      <c r="M53">
        <v>9.7197000000000006E-2</v>
      </c>
      <c r="N53" t="s">
        <v>237</v>
      </c>
    </row>
    <row r="54" spans="1:14">
      <c r="A54">
        <v>398.12</v>
      </c>
      <c r="B54">
        <v>8</v>
      </c>
      <c r="C54">
        <v>613.24</v>
      </c>
      <c r="D54">
        <v>1.6306999999999999E-3</v>
      </c>
      <c r="E54">
        <v>-0.30348000000000003</v>
      </c>
      <c r="F54">
        <v>-0.15445999999999999</v>
      </c>
      <c r="G54">
        <v>-0.71479999999999999</v>
      </c>
      <c r="H54">
        <v>246.96</v>
      </c>
      <c r="I54">
        <v>301.60000000000002</v>
      </c>
      <c r="J54">
        <v>786.85</v>
      </c>
      <c r="K54">
        <v>-2.3907000000000001E-2</v>
      </c>
      <c r="L54">
        <v>2.0359999999999999E-4</v>
      </c>
      <c r="M54">
        <v>9.7234000000000001E-2</v>
      </c>
      <c r="N54" t="s">
        <v>237</v>
      </c>
    </row>
    <row r="55" spans="1:14">
      <c r="A55">
        <v>398.12</v>
      </c>
      <c r="B55">
        <v>8.5</v>
      </c>
      <c r="C55">
        <v>613.34</v>
      </c>
      <c r="D55">
        <v>1.6303999999999999E-3</v>
      </c>
      <c r="E55">
        <v>-0.30915999999999999</v>
      </c>
      <c r="F55">
        <v>-0.15085000000000001</v>
      </c>
      <c r="G55">
        <v>-0.72912999999999994</v>
      </c>
      <c r="H55">
        <v>246.96</v>
      </c>
      <c r="I55">
        <v>301.57</v>
      </c>
      <c r="J55">
        <v>787.47</v>
      </c>
      <c r="K55">
        <v>-2.3949000000000002E-2</v>
      </c>
      <c r="L55">
        <v>2.0374E-4</v>
      </c>
      <c r="M55">
        <v>9.7270999999999996E-2</v>
      </c>
      <c r="N55" t="s">
        <v>237</v>
      </c>
    </row>
    <row r="56" spans="1:14">
      <c r="A56">
        <v>398.12</v>
      </c>
      <c r="B56">
        <v>9</v>
      </c>
      <c r="C56">
        <v>613.42999999999995</v>
      </c>
      <c r="D56">
        <v>1.6302000000000001E-3</v>
      </c>
      <c r="E56">
        <v>-0.31483</v>
      </c>
      <c r="F56">
        <v>-0.14724000000000001</v>
      </c>
      <c r="G56">
        <v>-0.74343999999999999</v>
      </c>
      <c r="H56">
        <v>246.96</v>
      </c>
      <c r="I56">
        <v>301.54000000000002</v>
      </c>
      <c r="J56">
        <v>788.09</v>
      </c>
      <c r="K56">
        <v>-2.3990999999999998E-2</v>
      </c>
      <c r="L56">
        <v>2.0388000000000001E-4</v>
      </c>
      <c r="M56">
        <v>9.7308000000000006E-2</v>
      </c>
      <c r="N56" t="s">
        <v>237</v>
      </c>
    </row>
    <row r="57" spans="1:14">
      <c r="A57">
        <v>398.12</v>
      </c>
      <c r="B57">
        <v>9.5</v>
      </c>
      <c r="C57">
        <v>613.53</v>
      </c>
      <c r="D57">
        <v>1.6299000000000001E-3</v>
      </c>
      <c r="E57">
        <v>-0.32049</v>
      </c>
      <c r="F57">
        <v>-0.14362</v>
      </c>
      <c r="G57">
        <v>-0.75773999999999997</v>
      </c>
      <c r="H57">
        <v>246.96</v>
      </c>
      <c r="I57">
        <v>301.5</v>
      </c>
      <c r="J57">
        <v>788.71</v>
      </c>
      <c r="K57">
        <v>-2.4032000000000001E-2</v>
      </c>
      <c r="L57">
        <v>2.0400999999999999E-4</v>
      </c>
      <c r="M57">
        <v>9.7345000000000001E-2</v>
      </c>
      <c r="N57" t="s">
        <v>237</v>
      </c>
    </row>
    <row r="58" spans="1:14">
      <c r="A58">
        <v>398.12</v>
      </c>
      <c r="B58">
        <v>10</v>
      </c>
      <c r="C58">
        <v>613.63</v>
      </c>
      <c r="D58">
        <v>1.6295999999999999E-3</v>
      </c>
      <c r="E58">
        <v>-0.32613999999999999</v>
      </c>
      <c r="F58">
        <v>-0.13999</v>
      </c>
      <c r="G58">
        <v>-0.77200999999999997</v>
      </c>
      <c r="H58">
        <v>246.96</v>
      </c>
      <c r="I58">
        <v>301.47000000000003</v>
      </c>
      <c r="J58">
        <v>789.33</v>
      </c>
      <c r="K58">
        <v>-2.4074000000000002E-2</v>
      </c>
      <c r="L58">
        <v>2.0415E-4</v>
      </c>
      <c r="M58">
        <v>9.7381999999999996E-2</v>
      </c>
      <c r="N58" t="s">
        <v>237</v>
      </c>
    </row>
    <row r="59" spans="1:14">
      <c r="A59">
        <v>454.99</v>
      </c>
      <c r="B59">
        <v>1</v>
      </c>
      <c r="C59">
        <v>3.1233</v>
      </c>
      <c r="D59">
        <v>0.32017000000000001</v>
      </c>
      <c r="E59">
        <v>45.232999999999997</v>
      </c>
      <c r="F59">
        <v>48.890999999999998</v>
      </c>
      <c r="G59">
        <v>120.33</v>
      </c>
      <c r="H59">
        <v>259.33999999999997</v>
      </c>
      <c r="I59">
        <v>269.24</v>
      </c>
      <c r="J59">
        <v>179.17</v>
      </c>
      <c r="K59">
        <v>1.7579</v>
      </c>
      <c r="L59">
        <v>8.6001999999999994E-6</v>
      </c>
      <c r="M59">
        <v>2.6054000000000001E-2</v>
      </c>
      <c r="N59" t="s">
        <v>238</v>
      </c>
    </row>
    <row r="60" spans="1:14">
      <c r="A60">
        <v>454.99</v>
      </c>
      <c r="B60">
        <v>1.5</v>
      </c>
      <c r="C60">
        <v>4.7709000000000001</v>
      </c>
      <c r="D60">
        <v>0.20960000000000001</v>
      </c>
      <c r="E60">
        <v>45.058</v>
      </c>
      <c r="F60">
        <v>48.649000000000001</v>
      </c>
      <c r="G60">
        <v>116.57</v>
      </c>
      <c r="H60">
        <v>260.13</v>
      </c>
      <c r="I60">
        <v>270.99</v>
      </c>
      <c r="J60">
        <v>176.12</v>
      </c>
      <c r="K60">
        <v>1.8149999999999999</v>
      </c>
      <c r="L60">
        <v>8.5926999999999999E-6</v>
      </c>
      <c r="M60">
        <v>2.6207999999999999E-2</v>
      </c>
      <c r="N60" t="s">
        <v>238</v>
      </c>
    </row>
    <row r="61" spans="1:14">
      <c r="A61">
        <v>454.99</v>
      </c>
      <c r="B61">
        <v>2</v>
      </c>
      <c r="C61">
        <v>6.4843000000000002</v>
      </c>
      <c r="D61">
        <v>0.15422</v>
      </c>
      <c r="E61">
        <v>44.875</v>
      </c>
      <c r="F61">
        <v>48.398000000000003</v>
      </c>
      <c r="G61">
        <v>113.76</v>
      </c>
      <c r="H61">
        <v>260.95999999999998</v>
      </c>
      <c r="I61">
        <v>272.92</v>
      </c>
      <c r="J61">
        <v>172.92</v>
      </c>
      <c r="K61">
        <v>1.8779999999999999</v>
      </c>
      <c r="L61">
        <v>8.5909999999999996E-6</v>
      </c>
      <c r="M61">
        <v>2.6370999999999999E-2</v>
      </c>
      <c r="N61" t="s">
        <v>238</v>
      </c>
    </row>
    <row r="62" spans="1:14">
      <c r="A62">
        <v>454.99</v>
      </c>
      <c r="B62">
        <v>2.5</v>
      </c>
      <c r="C62">
        <v>8.2713999999999999</v>
      </c>
      <c r="D62">
        <v>0.12089999999999999</v>
      </c>
      <c r="E62">
        <v>44.683999999999997</v>
      </c>
      <c r="F62">
        <v>48.136000000000003</v>
      </c>
      <c r="G62">
        <v>111.48</v>
      </c>
      <c r="H62">
        <v>261.83999999999997</v>
      </c>
      <c r="I62">
        <v>275.08</v>
      </c>
      <c r="J62">
        <v>169.55</v>
      </c>
      <c r="K62">
        <v>1.948</v>
      </c>
      <c r="L62">
        <v>8.5960000000000004E-6</v>
      </c>
      <c r="M62">
        <v>2.6544999999999999E-2</v>
      </c>
      <c r="N62" t="s">
        <v>238</v>
      </c>
    </row>
    <row r="63" spans="1:14">
      <c r="A63">
        <v>454.99</v>
      </c>
      <c r="B63">
        <v>3</v>
      </c>
      <c r="C63">
        <v>10.141999999999999</v>
      </c>
      <c r="D63">
        <v>9.8598000000000005E-2</v>
      </c>
      <c r="E63">
        <v>44.482999999999997</v>
      </c>
      <c r="F63">
        <v>47.862000000000002</v>
      </c>
      <c r="G63">
        <v>109.51</v>
      </c>
      <c r="H63">
        <v>262.77999999999997</v>
      </c>
      <c r="I63">
        <v>277.51</v>
      </c>
      <c r="J63">
        <v>165.99</v>
      </c>
      <c r="K63">
        <v>2.0266000000000002</v>
      </c>
      <c r="L63">
        <v>8.6084000000000005E-6</v>
      </c>
      <c r="M63">
        <v>2.6734000000000001E-2</v>
      </c>
      <c r="N63" t="s">
        <v>238</v>
      </c>
    </row>
    <row r="64" spans="1:14">
      <c r="A64">
        <v>454.99</v>
      </c>
      <c r="B64">
        <v>3.5</v>
      </c>
      <c r="C64">
        <v>12.109</v>
      </c>
      <c r="D64">
        <v>8.2586000000000007E-2</v>
      </c>
      <c r="E64">
        <v>44.271999999999998</v>
      </c>
      <c r="F64">
        <v>47.573</v>
      </c>
      <c r="G64">
        <v>107.74</v>
      </c>
      <c r="H64">
        <v>263.77999999999997</v>
      </c>
      <c r="I64">
        <v>280.27</v>
      </c>
      <c r="J64">
        <v>162.21</v>
      </c>
      <c r="K64">
        <v>2.1156000000000001</v>
      </c>
      <c r="L64">
        <v>8.6293000000000005E-6</v>
      </c>
      <c r="M64">
        <v>2.6939000000000001E-2</v>
      </c>
      <c r="N64" t="s">
        <v>238</v>
      </c>
    </row>
    <row r="65" spans="1:14">
      <c r="A65">
        <v>454.99</v>
      </c>
      <c r="B65">
        <v>3.8622999999999998</v>
      </c>
      <c r="C65">
        <v>13.602</v>
      </c>
      <c r="D65">
        <v>7.3519000000000001E-2</v>
      </c>
      <c r="E65">
        <v>44.11</v>
      </c>
      <c r="F65">
        <v>47.353999999999999</v>
      </c>
      <c r="G65">
        <v>106.55</v>
      </c>
      <c r="H65">
        <v>264.55</v>
      </c>
      <c r="I65">
        <v>282.54000000000002</v>
      </c>
      <c r="J65">
        <v>159.31</v>
      </c>
      <c r="K65">
        <v>2.1880999999999999</v>
      </c>
      <c r="L65">
        <v>8.6505999999999998E-6</v>
      </c>
      <c r="M65">
        <v>2.7101E-2</v>
      </c>
      <c r="N65" t="s">
        <v>238</v>
      </c>
    </row>
    <row r="66" spans="1:14">
      <c r="A66">
        <v>454.99</v>
      </c>
      <c r="B66">
        <v>3.8622999999999998</v>
      </c>
      <c r="C66">
        <v>552.69000000000005</v>
      </c>
      <c r="D66">
        <v>1.8093E-3</v>
      </c>
      <c r="E66">
        <v>17.811</v>
      </c>
      <c r="F66">
        <v>17.890999999999998</v>
      </c>
      <c r="G66">
        <v>41.793999999999997</v>
      </c>
      <c r="H66">
        <v>272.64999999999998</v>
      </c>
      <c r="I66">
        <v>334.91</v>
      </c>
      <c r="J66">
        <v>566.57000000000005</v>
      </c>
      <c r="K66">
        <v>-1.5973000000000001E-3</v>
      </c>
      <c r="L66">
        <v>1.3154E-4</v>
      </c>
      <c r="M66">
        <v>8.3089999999999997E-2</v>
      </c>
      <c r="N66" t="s">
        <v>237</v>
      </c>
    </row>
    <row r="67" spans="1:14">
      <c r="A67">
        <v>454.99</v>
      </c>
      <c r="B67">
        <v>4</v>
      </c>
      <c r="C67">
        <v>552.75</v>
      </c>
      <c r="D67">
        <v>1.8090999999999999E-3</v>
      </c>
      <c r="E67">
        <v>17.809000000000001</v>
      </c>
      <c r="F67">
        <v>17.890999999999998</v>
      </c>
      <c r="G67">
        <v>41.787999999999997</v>
      </c>
      <c r="H67">
        <v>272.64999999999998</v>
      </c>
      <c r="I67">
        <v>334.88</v>
      </c>
      <c r="J67">
        <v>566.84</v>
      </c>
      <c r="K67">
        <v>-1.6405E-3</v>
      </c>
      <c r="L67">
        <v>1.3158000000000001E-4</v>
      </c>
      <c r="M67">
        <v>8.3105999999999999E-2</v>
      </c>
      <c r="N67" t="s">
        <v>237</v>
      </c>
    </row>
    <row r="68" spans="1:14">
      <c r="A68">
        <v>454.99</v>
      </c>
      <c r="B68">
        <v>4.5</v>
      </c>
      <c r="C68">
        <v>552.94000000000005</v>
      </c>
      <c r="D68">
        <v>1.8085E-3</v>
      </c>
      <c r="E68">
        <v>17.798999999999999</v>
      </c>
      <c r="F68">
        <v>17.891999999999999</v>
      </c>
      <c r="G68">
        <v>41.765000000000001</v>
      </c>
      <c r="H68">
        <v>272.64</v>
      </c>
      <c r="I68">
        <v>334.78</v>
      </c>
      <c r="J68">
        <v>567.83000000000004</v>
      </c>
      <c r="K68">
        <v>-1.7963E-3</v>
      </c>
      <c r="L68">
        <v>1.3171999999999999E-4</v>
      </c>
      <c r="M68">
        <v>8.3160999999999999E-2</v>
      </c>
      <c r="N68" t="s">
        <v>237</v>
      </c>
    </row>
    <row r="69" spans="1:14">
      <c r="A69">
        <v>454.99</v>
      </c>
      <c r="B69">
        <v>5</v>
      </c>
      <c r="C69">
        <v>553.13</v>
      </c>
      <c r="D69">
        <v>1.8079000000000001E-3</v>
      </c>
      <c r="E69">
        <v>17.789000000000001</v>
      </c>
      <c r="F69">
        <v>17.891999999999999</v>
      </c>
      <c r="G69">
        <v>41.743000000000002</v>
      </c>
      <c r="H69">
        <v>272.64</v>
      </c>
      <c r="I69">
        <v>334.69</v>
      </c>
      <c r="J69">
        <v>568.80999999999995</v>
      </c>
      <c r="K69">
        <v>-1.9509E-3</v>
      </c>
      <c r="L69">
        <v>1.3185000000000001E-4</v>
      </c>
      <c r="M69">
        <v>8.3216999999999999E-2</v>
      </c>
      <c r="N69" t="s">
        <v>237</v>
      </c>
    </row>
    <row r="70" spans="1:14">
      <c r="A70">
        <v>454.99</v>
      </c>
      <c r="B70">
        <v>5.5</v>
      </c>
      <c r="C70">
        <v>553.32000000000005</v>
      </c>
      <c r="D70">
        <v>1.8073E-3</v>
      </c>
      <c r="E70">
        <v>17.779</v>
      </c>
      <c r="F70">
        <v>17.891999999999999</v>
      </c>
      <c r="G70">
        <v>41.722000000000001</v>
      </c>
      <c r="H70">
        <v>272.63</v>
      </c>
      <c r="I70">
        <v>334.59</v>
      </c>
      <c r="J70">
        <v>569.79</v>
      </c>
      <c r="K70">
        <v>-2.1042000000000001E-3</v>
      </c>
      <c r="L70">
        <v>1.3198999999999999E-4</v>
      </c>
      <c r="M70">
        <v>8.3271999999999999E-2</v>
      </c>
      <c r="N70" t="s">
        <v>237</v>
      </c>
    </row>
    <row r="71" spans="1:14">
      <c r="A71">
        <v>454.99</v>
      </c>
      <c r="B71">
        <v>6</v>
      </c>
      <c r="C71">
        <v>553.51</v>
      </c>
      <c r="D71">
        <v>1.8067000000000001E-3</v>
      </c>
      <c r="E71">
        <v>17.768999999999998</v>
      </c>
      <c r="F71">
        <v>17.893000000000001</v>
      </c>
      <c r="G71">
        <v>41.7</v>
      </c>
      <c r="H71">
        <v>272.62</v>
      </c>
      <c r="I71">
        <v>334.5</v>
      </c>
      <c r="J71">
        <v>570.77</v>
      </c>
      <c r="K71">
        <v>-2.2561999999999999E-3</v>
      </c>
      <c r="L71">
        <v>1.3213E-4</v>
      </c>
      <c r="M71">
        <v>8.3326999999999998E-2</v>
      </c>
      <c r="N71" t="s">
        <v>237</v>
      </c>
    </row>
    <row r="72" spans="1:14">
      <c r="A72">
        <v>454.99</v>
      </c>
      <c r="B72">
        <v>6.5</v>
      </c>
      <c r="C72">
        <v>553.69000000000005</v>
      </c>
      <c r="D72">
        <v>1.8060999999999999E-3</v>
      </c>
      <c r="E72">
        <v>17.759</v>
      </c>
      <c r="F72">
        <v>17.893000000000001</v>
      </c>
      <c r="G72">
        <v>41.677999999999997</v>
      </c>
      <c r="H72">
        <v>272.62</v>
      </c>
      <c r="I72">
        <v>334.4</v>
      </c>
      <c r="J72">
        <v>571.74</v>
      </c>
      <c r="K72">
        <v>-2.4069E-3</v>
      </c>
      <c r="L72">
        <v>1.3227000000000001E-4</v>
      </c>
      <c r="M72">
        <v>8.3381999999999998E-2</v>
      </c>
      <c r="N72" t="s">
        <v>237</v>
      </c>
    </row>
    <row r="73" spans="1:14">
      <c r="A73">
        <v>454.99</v>
      </c>
      <c r="B73">
        <v>7</v>
      </c>
      <c r="C73">
        <v>553.88</v>
      </c>
      <c r="D73">
        <v>1.8054E-3</v>
      </c>
      <c r="E73">
        <v>17.748999999999999</v>
      </c>
      <c r="F73">
        <v>17.893000000000001</v>
      </c>
      <c r="G73">
        <v>41.655999999999999</v>
      </c>
      <c r="H73">
        <v>272.61</v>
      </c>
      <c r="I73">
        <v>334.31</v>
      </c>
      <c r="J73">
        <v>572.71</v>
      </c>
      <c r="K73">
        <v>-2.5563999999999999E-3</v>
      </c>
      <c r="L73">
        <v>1.3239999999999999E-4</v>
      </c>
      <c r="M73">
        <v>8.3436999999999997E-2</v>
      </c>
      <c r="N73" t="s">
        <v>237</v>
      </c>
    </row>
    <row r="74" spans="1:14">
      <c r="A74">
        <v>454.99</v>
      </c>
      <c r="B74">
        <v>7.5</v>
      </c>
      <c r="C74">
        <v>554.07000000000005</v>
      </c>
      <c r="D74">
        <v>1.8048000000000001E-3</v>
      </c>
      <c r="E74">
        <v>17.739000000000001</v>
      </c>
      <c r="F74">
        <v>17.893999999999998</v>
      </c>
      <c r="G74">
        <v>41.634</v>
      </c>
      <c r="H74">
        <v>272.60000000000002</v>
      </c>
      <c r="I74">
        <v>334.22</v>
      </c>
      <c r="J74">
        <v>573.67999999999995</v>
      </c>
      <c r="K74">
        <v>-2.7046000000000001E-3</v>
      </c>
      <c r="L74">
        <v>1.3254E-4</v>
      </c>
      <c r="M74">
        <v>8.3491999999999997E-2</v>
      </c>
      <c r="N74" t="s">
        <v>237</v>
      </c>
    </row>
    <row r="75" spans="1:14">
      <c r="A75">
        <v>454.99</v>
      </c>
      <c r="B75">
        <v>8</v>
      </c>
      <c r="C75">
        <v>554.25</v>
      </c>
      <c r="D75">
        <v>1.8041999999999999E-3</v>
      </c>
      <c r="E75">
        <v>17.728999999999999</v>
      </c>
      <c r="F75">
        <v>17.893999999999998</v>
      </c>
      <c r="G75">
        <v>41.613</v>
      </c>
      <c r="H75">
        <v>272.60000000000002</v>
      </c>
      <c r="I75">
        <v>334.12</v>
      </c>
      <c r="J75">
        <v>574.65</v>
      </c>
      <c r="K75">
        <v>-2.8517E-3</v>
      </c>
      <c r="L75">
        <v>1.3266999999999999E-4</v>
      </c>
      <c r="M75">
        <v>8.3545999999999995E-2</v>
      </c>
      <c r="N75" t="s">
        <v>237</v>
      </c>
    </row>
    <row r="76" spans="1:14">
      <c r="A76">
        <v>454.99</v>
      </c>
      <c r="B76">
        <v>8.5</v>
      </c>
      <c r="C76">
        <v>554.44000000000005</v>
      </c>
      <c r="D76">
        <v>1.8036E-3</v>
      </c>
      <c r="E76">
        <v>17.72</v>
      </c>
      <c r="F76">
        <v>17.895</v>
      </c>
      <c r="G76">
        <v>41.591000000000001</v>
      </c>
      <c r="H76">
        <v>272.58999999999997</v>
      </c>
      <c r="I76">
        <v>334.03</v>
      </c>
      <c r="J76">
        <v>575.61</v>
      </c>
      <c r="K76">
        <v>-2.9975000000000002E-3</v>
      </c>
      <c r="L76">
        <v>1.3281E-4</v>
      </c>
      <c r="M76">
        <v>8.3600999999999995E-2</v>
      </c>
      <c r="N76" t="s">
        <v>237</v>
      </c>
    </row>
    <row r="77" spans="1:14">
      <c r="A77">
        <v>454.99</v>
      </c>
      <c r="B77">
        <v>9</v>
      </c>
      <c r="C77">
        <v>554.62</v>
      </c>
      <c r="D77">
        <v>1.8029999999999999E-3</v>
      </c>
      <c r="E77">
        <v>17.71</v>
      </c>
      <c r="F77">
        <v>17.895</v>
      </c>
      <c r="G77">
        <v>41.57</v>
      </c>
      <c r="H77">
        <v>272.58</v>
      </c>
      <c r="I77">
        <v>333.94</v>
      </c>
      <c r="J77">
        <v>576.55999999999995</v>
      </c>
      <c r="K77">
        <v>-3.1421999999999999E-3</v>
      </c>
      <c r="L77">
        <v>1.3295000000000001E-4</v>
      </c>
      <c r="M77">
        <v>8.3654999999999993E-2</v>
      </c>
      <c r="N77" t="s">
        <v>237</v>
      </c>
    </row>
    <row r="78" spans="1:14">
      <c r="A78">
        <v>454.99</v>
      </c>
      <c r="B78">
        <v>9.5</v>
      </c>
      <c r="C78">
        <v>554.80999999999995</v>
      </c>
      <c r="D78">
        <v>1.8024E-3</v>
      </c>
      <c r="E78">
        <v>17.7</v>
      </c>
      <c r="F78">
        <v>17.896000000000001</v>
      </c>
      <c r="G78">
        <v>41.548000000000002</v>
      </c>
      <c r="H78">
        <v>272.58</v>
      </c>
      <c r="I78">
        <v>333.85</v>
      </c>
      <c r="J78">
        <v>577.52</v>
      </c>
      <c r="K78">
        <v>-3.2856000000000001E-3</v>
      </c>
      <c r="L78">
        <v>1.3307999999999999E-4</v>
      </c>
      <c r="M78">
        <v>8.3709000000000006E-2</v>
      </c>
      <c r="N78" t="s">
        <v>237</v>
      </c>
    </row>
    <row r="79" spans="1:14">
      <c r="A79">
        <v>454.99</v>
      </c>
      <c r="B79">
        <v>10</v>
      </c>
      <c r="C79">
        <v>554.99</v>
      </c>
      <c r="D79">
        <v>1.8018000000000001E-3</v>
      </c>
      <c r="E79">
        <v>17.690999999999999</v>
      </c>
      <c r="F79">
        <v>17.896000000000001</v>
      </c>
      <c r="G79">
        <v>41.527000000000001</v>
      </c>
      <c r="H79">
        <v>272.57</v>
      </c>
      <c r="I79">
        <v>333.76</v>
      </c>
      <c r="J79">
        <v>578.47</v>
      </c>
      <c r="K79">
        <v>-3.4280000000000001E-3</v>
      </c>
      <c r="L79">
        <v>1.3322E-4</v>
      </c>
      <c r="M79">
        <v>8.3763000000000004E-2</v>
      </c>
      <c r="N79" t="s">
        <v>237</v>
      </c>
    </row>
    <row r="80" spans="1:14">
      <c r="A80">
        <v>511.87</v>
      </c>
      <c r="B80">
        <v>1</v>
      </c>
      <c r="C80">
        <v>2.7431000000000001</v>
      </c>
      <c r="D80">
        <v>0.36454999999999999</v>
      </c>
      <c r="E80">
        <v>60.734000000000002</v>
      </c>
      <c r="F80">
        <v>64.897999999999996</v>
      </c>
      <c r="G80">
        <v>153.44999999999999</v>
      </c>
      <c r="H80">
        <v>284.2</v>
      </c>
      <c r="I80">
        <v>293.48</v>
      </c>
      <c r="J80">
        <v>191.89</v>
      </c>
      <c r="K80">
        <v>1.1302000000000001</v>
      </c>
      <c r="L80">
        <v>9.6640999999999995E-6</v>
      </c>
      <c r="M80">
        <v>3.2638E-2</v>
      </c>
      <c r="N80" t="s">
        <v>238</v>
      </c>
    </row>
    <row r="81" spans="1:14">
      <c r="A81">
        <v>511.87</v>
      </c>
      <c r="B81">
        <v>1.5</v>
      </c>
      <c r="C81">
        <v>4.1616</v>
      </c>
      <c r="D81">
        <v>0.24029</v>
      </c>
      <c r="E81">
        <v>60.613</v>
      </c>
      <c r="F81">
        <v>64.730999999999995</v>
      </c>
      <c r="G81">
        <v>149.84</v>
      </c>
      <c r="H81">
        <v>284.61</v>
      </c>
      <c r="I81">
        <v>294.42</v>
      </c>
      <c r="J81">
        <v>189.85</v>
      </c>
      <c r="K81">
        <v>1.1508</v>
      </c>
      <c r="L81">
        <v>9.6639000000000008E-6</v>
      </c>
      <c r="M81">
        <v>3.2761999999999999E-2</v>
      </c>
      <c r="N81" t="s">
        <v>238</v>
      </c>
    </row>
    <row r="82" spans="1:14">
      <c r="A82">
        <v>511.87</v>
      </c>
      <c r="B82">
        <v>2</v>
      </c>
      <c r="C82">
        <v>5.6139000000000001</v>
      </c>
      <c r="D82">
        <v>0.17813000000000001</v>
      </c>
      <c r="E82">
        <v>60.49</v>
      </c>
      <c r="F82">
        <v>64.558999999999997</v>
      </c>
      <c r="G82">
        <v>147.21</v>
      </c>
      <c r="H82">
        <v>285.02999999999997</v>
      </c>
      <c r="I82">
        <v>295.43</v>
      </c>
      <c r="J82">
        <v>187.76</v>
      </c>
      <c r="K82">
        <v>1.1726000000000001</v>
      </c>
      <c r="L82">
        <v>9.6668000000000003E-6</v>
      </c>
      <c r="M82">
        <v>3.2889000000000002E-2</v>
      </c>
      <c r="N82" t="s">
        <v>238</v>
      </c>
    </row>
    <row r="83" spans="1:14">
      <c r="A83">
        <v>511.87</v>
      </c>
      <c r="B83">
        <v>2.5</v>
      </c>
      <c r="C83">
        <v>7.1021999999999998</v>
      </c>
      <c r="D83">
        <v>0.14080000000000001</v>
      </c>
      <c r="E83">
        <v>60.363</v>
      </c>
      <c r="F83">
        <v>64.384</v>
      </c>
      <c r="G83">
        <v>145.1</v>
      </c>
      <c r="H83">
        <v>285.47000000000003</v>
      </c>
      <c r="I83">
        <v>296.49</v>
      </c>
      <c r="J83">
        <v>185.62</v>
      </c>
      <c r="K83">
        <v>1.1956</v>
      </c>
      <c r="L83">
        <v>9.6729000000000002E-6</v>
      </c>
      <c r="M83">
        <v>3.3020000000000001E-2</v>
      </c>
      <c r="N83" t="s">
        <v>238</v>
      </c>
    </row>
    <row r="84" spans="1:14">
      <c r="A84">
        <v>511.87</v>
      </c>
      <c r="B84">
        <v>3</v>
      </c>
      <c r="C84">
        <v>8.6290999999999993</v>
      </c>
      <c r="D84">
        <v>0.11589000000000001</v>
      </c>
      <c r="E84">
        <v>60.232999999999997</v>
      </c>
      <c r="F84">
        <v>64.204999999999998</v>
      </c>
      <c r="G84">
        <v>143.33000000000001</v>
      </c>
      <c r="H84">
        <v>285.92</v>
      </c>
      <c r="I84">
        <v>297.63</v>
      </c>
      <c r="J84">
        <v>183.43</v>
      </c>
      <c r="K84">
        <v>1.22</v>
      </c>
      <c r="L84">
        <v>9.6825999999999994E-6</v>
      </c>
      <c r="M84">
        <v>3.3155999999999998E-2</v>
      </c>
      <c r="N84" t="s">
        <v>238</v>
      </c>
    </row>
    <row r="85" spans="1:14">
      <c r="A85">
        <v>511.87</v>
      </c>
      <c r="B85">
        <v>3.5</v>
      </c>
      <c r="C85">
        <v>10.196999999999999</v>
      </c>
      <c r="D85">
        <v>9.8067000000000001E-2</v>
      </c>
      <c r="E85">
        <v>60.1</v>
      </c>
      <c r="F85">
        <v>64.021000000000001</v>
      </c>
      <c r="G85">
        <v>141.78</v>
      </c>
      <c r="H85">
        <v>286.39</v>
      </c>
      <c r="I85">
        <v>298.85000000000002</v>
      </c>
      <c r="J85">
        <v>181.17</v>
      </c>
      <c r="K85">
        <v>1.246</v>
      </c>
      <c r="L85">
        <v>9.6958999999999998E-6</v>
      </c>
      <c r="M85">
        <v>3.3297E-2</v>
      </c>
      <c r="N85" t="s">
        <v>238</v>
      </c>
    </row>
    <row r="86" spans="1:14">
      <c r="A86">
        <v>511.87</v>
      </c>
      <c r="B86">
        <v>4</v>
      </c>
      <c r="C86">
        <v>11.808999999999999</v>
      </c>
      <c r="D86">
        <v>8.4679000000000004E-2</v>
      </c>
      <c r="E86">
        <v>59.963000000000001</v>
      </c>
      <c r="F86">
        <v>63.832000000000001</v>
      </c>
      <c r="G86">
        <v>140.38999999999999</v>
      </c>
      <c r="H86">
        <v>286.88</v>
      </c>
      <c r="I86">
        <v>300.16000000000003</v>
      </c>
      <c r="J86">
        <v>178.86</v>
      </c>
      <c r="K86">
        <v>1.2737000000000001</v>
      </c>
      <c r="L86">
        <v>9.7133000000000007E-6</v>
      </c>
      <c r="M86">
        <v>3.3444000000000002E-2</v>
      </c>
      <c r="N86" t="s">
        <v>238</v>
      </c>
    </row>
    <row r="87" spans="1:14">
      <c r="A87">
        <v>511.87</v>
      </c>
      <c r="B87">
        <v>4.5</v>
      </c>
      <c r="C87">
        <v>13.468999999999999</v>
      </c>
      <c r="D87">
        <v>7.4244000000000004E-2</v>
      </c>
      <c r="E87">
        <v>59.822000000000003</v>
      </c>
      <c r="F87">
        <v>63.637999999999998</v>
      </c>
      <c r="G87">
        <v>139.13</v>
      </c>
      <c r="H87">
        <v>287.39</v>
      </c>
      <c r="I87">
        <v>301.57</v>
      </c>
      <c r="J87">
        <v>176.47</v>
      </c>
      <c r="K87">
        <v>1.3032999999999999</v>
      </c>
      <c r="L87">
        <v>9.7350000000000008E-6</v>
      </c>
      <c r="M87">
        <v>3.3598000000000003E-2</v>
      </c>
      <c r="N87" t="s">
        <v>238</v>
      </c>
    </row>
    <row r="88" spans="1:14">
      <c r="A88">
        <v>511.87</v>
      </c>
      <c r="B88">
        <v>5</v>
      </c>
      <c r="C88">
        <v>15.18</v>
      </c>
      <c r="D88">
        <v>6.5875000000000003E-2</v>
      </c>
      <c r="E88">
        <v>59.677</v>
      </c>
      <c r="F88">
        <v>63.439</v>
      </c>
      <c r="G88">
        <v>137.96</v>
      </c>
      <c r="H88">
        <v>287.92</v>
      </c>
      <c r="I88">
        <v>303.10000000000002</v>
      </c>
      <c r="J88">
        <v>174</v>
      </c>
      <c r="K88">
        <v>1.335</v>
      </c>
      <c r="L88">
        <v>9.7613999999999994E-6</v>
      </c>
      <c r="M88">
        <v>3.3758999999999997E-2</v>
      </c>
      <c r="N88" t="s">
        <v>238</v>
      </c>
    </row>
    <row r="89" spans="1:14">
      <c r="A89">
        <v>511.87</v>
      </c>
      <c r="B89">
        <v>5.5</v>
      </c>
      <c r="C89">
        <v>16.948</v>
      </c>
      <c r="D89">
        <v>5.9006000000000003E-2</v>
      </c>
      <c r="E89">
        <v>59.526000000000003</v>
      </c>
      <c r="F89">
        <v>63.234000000000002</v>
      </c>
      <c r="G89">
        <v>136.86000000000001</v>
      </c>
      <c r="H89">
        <v>288.48</v>
      </c>
      <c r="I89">
        <v>304.76</v>
      </c>
      <c r="J89">
        <v>171.46</v>
      </c>
      <c r="K89">
        <v>1.3691</v>
      </c>
      <c r="L89">
        <v>9.7929000000000007E-6</v>
      </c>
      <c r="M89">
        <v>3.3929000000000001E-2</v>
      </c>
      <c r="N89" t="s">
        <v>238</v>
      </c>
    </row>
    <row r="90" spans="1:14">
      <c r="A90">
        <v>511.87</v>
      </c>
      <c r="B90">
        <v>6</v>
      </c>
      <c r="C90">
        <v>18.776</v>
      </c>
      <c r="D90">
        <v>5.3260000000000002E-2</v>
      </c>
      <c r="E90">
        <v>59.371000000000002</v>
      </c>
      <c r="F90">
        <v>63.021999999999998</v>
      </c>
      <c r="G90">
        <v>135.83000000000001</v>
      </c>
      <c r="H90">
        <v>289.06</v>
      </c>
      <c r="I90">
        <v>306.56</v>
      </c>
      <c r="J90">
        <v>168.82</v>
      </c>
      <c r="K90">
        <v>1.4059999999999999</v>
      </c>
      <c r="L90">
        <v>9.8300000000000008E-6</v>
      </c>
      <c r="M90">
        <v>3.4106999999999998E-2</v>
      </c>
      <c r="N90" t="s">
        <v>238</v>
      </c>
    </row>
    <row r="91" spans="1:14">
      <c r="A91">
        <v>511.87</v>
      </c>
      <c r="B91">
        <v>6.5</v>
      </c>
      <c r="C91">
        <v>20.670999999999999</v>
      </c>
      <c r="D91">
        <v>4.8377000000000003E-2</v>
      </c>
      <c r="E91">
        <v>59.21</v>
      </c>
      <c r="F91">
        <v>62.802</v>
      </c>
      <c r="G91">
        <v>134.83000000000001</v>
      </c>
      <c r="H91">
        <v>289.67</v>
      </c>
      <c r="I91">
        <v>308.54000000000002</v>
      </c>
      <c r="J91">
        <v>166.08</v>
      </c>
      <c r="K91">
        <v>1.4460999999999999</v>
      </c>
      <c r="L91">
        <v>9.8731000000000004E-6</v>
      </c>
      <c r="M91">
        <v>3.4297000000000001E-2</v>
      </c>
      <c r="N91" t="s">
        <v>238</v>
      </c>
    </row>
    <row r="92" spans="1:14">
      <c r="A92">
        <v>511.87</v>
      </c>
      <c r="B92">
        <v>7</v>
      </c>
      <c r="C92">
        <v>22.64</v>
      </c>
      <c r="D92">
        <v>4.4170000000000001E-2</v>
      </c>
      <c r="E92">
        <v>59.042999999999999</v>
      </c>
      <c r="F92">
        <v>62.575000000000003</v>
      </c>
      <c r="G92">
        <v>133.87</v>
      </c>
      <c r="H92">
        <v>290.31</v>
      </c>
      <c r="I92">
        <v>310.73</v>
      </c>
      <c r="J92">
        <v>163.24</v>
      </c>
      <c r="K92">
        <v>1.4897</v>
      </c>
      <c r="L92">
        <v>9.9229999999999997E-6</v>
      </c>
      <c r="M92">
        <v>3.4500000000000003E-2</v>
      </c>
      <c r="N92" t="s">
        <v>238</v>
      </c>
    </row>
    <row r="93" spans="1:14">
      <c r="A93">
        <v>511.87</v>
      </c>
      <c r="B93">
        <v>7.5</v>
      </c>
      <c r="C93">
        <v>24.690999999999999</v>
      </c>
      <c r="D93">
        <v>4.0501000000000002E-2</v>
      </c>
      <c r="E93">
        <v>58.869</v>
      </c>
      <c r="F93">
        <v>62.338999999999999</v>
      </c>
      <c r="G93">
        <v>132.94</v>
      </c>
      <c r="H93">
        <v>290.98</v>
      </c>
      <c r="I93">
        <v>313.16000000000003</v>
      </c>
      <c r="J93">
        <v>160.27000000000001</v>
      </c>
      <c r="K93">
        <v>1.5376000000000001</v>
      </c>
      <c r="L93">
        <v>9.9804000000000002E-6</v>
      </c>
      <c r="M93">
        <v>3.4717999999999999E-2</v>
      </c>
      <c r="N93" t="s">
        <v>238</v>
      </c>
    </row>
    <row r="94" spans="1:14">
      <c r="A94">
        <v>511.87</v>
      </c>
      <c r="B94">
        <v>8</v>
      </c>
      <c r="C94">
        <v>26.832999999999998</v>
      </c>
      <c r="D94">
        <v>3.7267000000000002E-2</v>
      </c>
      <c r="E94">
        <v>58.688000000000002</v>
      </c>
      <c r="F94">
        <v>62.093000000000004</v>
      </c>
      <c r="G94">
        <v>132.02000000000001</v>
      </c>
      <c r="H94">
        <v>291.69</v>
      </c>
      <c r="I94">
        <v>315.89</v>
      </c>
      <c r="J94">
        <v>157.16</v>
      </c>
      <c r="K94">
        <v>1.5905</v>
      </c>
      <c r="L94">
        <v>1.0046E-5</v>
      </c>
      <c r="M94">
        <v>3.4951999999999997E-2</v>
      </c>
      <c r="N94" t="s">
        <v>238</v>
      </c>
    </row>
    <row r="95" spans="1:14">
      <c r="A95">
        <v>511.87</v>
      </c>
      <c r="B95">
        <v>8.5</v>
      </c>
      <c r="C95">
        <v>29.079000000000001</v>
      </c>
      <c r="D95">
        <v>3.4389000000000003E-2</v>
      </c>
      <c r="E95">
        <v>58.497</v>
      </c>
      <c r="F95">
        <v>61.835999999999999</v>
      </c>
      <c r="G95">
        <v>131.12</v>
      </c>
      <c r="H95">
        <v>292.45</v>
      </c>
      <c r="I95">
        <v>318.97000000000003</v>
      </c>
      <c r="J95">
        <v>153.9</v>
      </c>
      <c r="K95">
        <v>1.6492</v>
      </c>
      <c r="L95">
        <v>1.0121E-5</v>
      </c>
      <c r="M95">
        <v>3.5208000000000003E-2</v>
      </c>
      <c r="N95" t="s">
        <v>238</v>
      </c>
    </row>
    <row r="96" spans="1:14">
      <c r="A96">
        <v>511.87</v>
      </c>
      <c r="B96">
        <v>9</v>
      </c>
      <c r="C96">
        <v>31.443000000000001</v>
      </c>
      <c r="D96">
        <v>3.1802999999999998E-2</v>
      </c>
      <c r="E96">
        <v>58.296999999999997</v>
      </c>
      <c r="F96">
        <v>61.567</v>
      </c>
      <c r="G96">
        <v>130.22999999999999</v>
      </c>
      <c r="H96">
        <v>293.26</v>
      </c>
      <c r="I96">
        <v>322.49</v>
      </c>
      <c r="J96">
        <v>150.46</v>
      </c>
      <c r="K96">
        <v>1.7152000000000001</v>
      </c>
      <c r="L96">
        <v>1.0208E-5</v>
      </c>
      <c r="M96">
        <v>3.5487999999999999E-2</v>
      </c>
      <c r="N96" t="s">
        <v>238</v>
      </c>
    </row>
    <row r="97" spans="1:14">
      <c r="A97">
        <v>511.87</v>
      </c>
      <c r="B97">
        <v>9.5</v>
      </c>
      <c r="C97">
        <v>33.944000000000003</v>
      </c>
      <c r="D97">
        <v>2.946E-2</v>
      </c>
      <c r="E97">
        <v>58.085000000000001</v>
      </c>
      <c r="F97">
        <v>61.281999999999996</v>
      </c>
      <c r="G97">
        <v>129.33000000000001</v>
      </c>
      <c r="H97">
        <v>294.12</v>
      </c>
      <c r="I97">
        <v>326.57</v>
      </c>
      <c r="J97">
        <v>146.81</v>
      </c>
      <c r="K97">
        <v>1.7899</v>
      </c>
      <c r="L97">
        <v>1.0305999999999999E-5</v>
      </c>
      <c r="M97">
        <v>3.5798000000000003E-2</v>
      </c>
      <c r="N97" t="s">
        <v>238</v>
      </c>
    </row>
    <row r="98" spans="1:14">
      <c r="A98">
        <v>511.87</v>
      </c>
      <c r="B98">
        <v>10</v>
      </c>
      <c r="C98">
        <v>36.603999999999999</v>
      </c>
      <c r="D98">
        <v>2.7320000000000001E-2</v>
      </c>
      <c r="E98">
        <v>57.86</v>
      </c>
      <c r="F98">
        <v>60.981000000000002</v>
      </c>
      <c r="G98">
        <v>128.41999999999999</v>
      </c>
      <c r="H98">
        <v>295.05</v>
      </c>
      <c r="I98">
        <v>331.37</v>
      </c>
      <c r="J98">
        <v>142.91</v>
      </c>
      <c r="K98">
        <v>1.8755999999999999</v>
      </c>
      <c r="L98">
        <v>1.0419E-5</v>
      </c>
      <c r="M98">
        <v>3.6146999999999999E-2</v>
      </c>
      <c r="N98" t="s">
        <v>238</v>
      </c>
    </row>
    <row r="99" spans="1:14">
      <c r="A99">
        <v>568.74</v>
      </c>
      <c r="B99">
        <v>1</v>
      </c>
      <c r="C99">
        <v>2.4518</v>
      </c>
      <c r="D99">
        <v>0.40787000000000001</v>
      </c>
      <c r="E99">
        <v>77.584999999999994</v>
      </c>
      <c r="F99">
        <v>82.244</v>
      </c>
      <c r="G99">
        <v>185.56</v>
      </c>
      <c r="H99">
        <v>307.26</v>
      </c>
      <c r="I99">
        <v>316.22000000000003</v>
      </c>
      <c r="J99">
        <v>203.35</v>
      </c>
      <c r="K99">
        <v>0.79078999999999999</v>
      </c>
      <c r="L99">
        <v>1.0716E-5</v>
      </c>
      <c r="M99">
        <v>3.9631E-2</v>
      </c>
      <c r="N99" t="s">
        <v>238</v>
      </c>
    </row>
    <row r="100" spans="1:14">
      <c r="A100">
        <v>568.74</v>
      </c>
      <c r="B100">
        <v>1.5</v>
      </c>
      <c r="C100">
        <v>3.7057000000000002</v>
      </c>
      <c r="D100">
        <v>0.26984999999999998</v>
      </c>
      <c r="E100">
        <v>77.495000000000005</v>
      </c>
      <c r="F100">
        <v>82.117999999999995</v>
      </c>
      <c r="G100">
        <v>182.03</v>
      </c>
      <c r="H100">
        <v>307.48</v>
      </c>
      <c r="I100">
        <v>316.79000000000002</v>
      </c>
      <c r="J100">
        <v>201.9</v>
      </c>
      <c r="K100">
        <v>0.79918</v>
      </c>
      <c r="L100">
        <v>1.0720000000000001E-5</v>
      </c>
      <c r="M100">
        <v>3.9733999999999998E-2</v>
      </c>
      <c r="N100" t="s">
        <v>238</v>
      </c>
    </row>
    <row r="101" spans="1:14">
      <c r="A101">
        <v>568.74</v>
      </c>
      <c r="B101">
        <v>2</v>
      </c>
      <c r="C101">
        <v>4.9793000000000003</v>
      </c>
      <c r="D101">
        <v>0.20083000000000001</v>
      </c>
      <c r="E101">
        <v>77.403000000000006</v>
      </c>
      <c r="F101">
        <v>81.991</v>
      </c>
      <c r="G101">
        <v>179.48</v>
      </c>
      <c r="H101">
        <v>307.70999999999998</v>
      </c>
      <c r="I101">
        <v>317.38</v>
      </c>
      <c r="J101">
        <v>200.44</v>
      </c>
      <c r="K101">
        <v>0.80783000000000005</v>
      </c>
      <c r="L101">
        <v>1.0727000000000001E-5</v>
      </c>
      <c r="M101">
        <v>3.9838999999999999E-2</v>
      </c>
      <c r="N101" t="s">
        <v>238</v>
      </c>
    </row>
    <row r="102" spans="1:14">
      <c r="A102">
        <v>568.74</v>
      </c>
      <c r="B102">
        <v>2.5</v>
      </c>
      <c r="C102">
        <v>6.2732999999999999</v>
      </c>
      <c r="D102">
        <v>0.15941</v>
      </c>
      <c r="E102">
        <v>77.31</v>
      </c>
      <c r="F102">
        <v>81.861999999999995</v>
      </c>
      <c r="G102">
        <v>177.46</v>
      </c>
      <c r="H102">
        <v>307.94</v>
      </c>
      <c r="I102">
        <v>317.99</v>
      </c>
      <c r="J102">
        <v>198.95</v>
      </c>
      <c r="K102">
        <v>0.81676000000000004</v>
      </c>
      <c r="L102">
        <v>1.0735E-5</v>
      </c>
      <c r="M102">
        <v>3.9945000000000001E-2</v>
      </c>
      <c r="N102" t="s">
        <v>238</v>
      </c>
    </row>
    <row r="103" spans="1:14">
      <c r="A103">
        <v>568.74</v>
      </c>
      <c r="B103">
        <v>3</v>
      </c>
      <c r="C103">
        <v>7.5884999999999998</v>
      </c>
      <c r="D103">
        <v>0.13178000000000001</v>
      </c>
      <c r="E103">
        <v>77.215000000000003</v>
      </c>
      <c r="F103">
        <v>81.730999999999995</v>
      </c>
      <c r="G103">
        <v>175.78</v>
      </c>
      <c r="H103">
        <v>308.18</v>
      </c>
      <c r="I103">
        <v>318.63</v>
      </c>
      <c r="J103">
        <v>197.45</v>
      </c>
      <c r="K103">
        <v>0.82598000000000005</v>
      </c>
      <c r="L103">
        <v>1.0745E-5</v>
      </c>
      <c r="M103">
        <v>4.0053999999999999E-2</v>
      </c>
      <c r="N103" t="s">
        <v>238</v>
      </c>
    </row>
    <row r="104" spans="1:14">
      <c r="A104">
        <v>568.74</v>
      </c>
      <c r="B104">
        <v>3.5</v>
      </c>
      <c r="C104">
        <v>8.9255999999999993</v>
      </c>
      <c r="D104">
        <v>0.11204</v>
      </c>
      <c r="E104">
        <v>77.119</v>
      </c>
      <c r="F104">
        <v>81.599000000000004</v>
      </c>
      <c r="G104">
        <v>174.32</v>
      </c>
      <c r="H104">
        <v>308.42</v>
      </c>
      <c r="I104">
        <v>319.3</v>
      </c>
      <c r="J104">
        <v>195.93</v>
      </c>
      <c r="K104">
        <v>0.83550000000000002</v>
      </c>
      <c r="L104">
        <v>1.0757000000000001E-5</v>
      </c>
      <c r="M104">
        <v>4.0163999999999998E-2</v>
      </c>
      <c r="N104" t="s">
        <v>238</v>
      </c>
    </row>
    <row r="105" spans="1:14">
      <c r="A105">
        <v>568.74</v>
      </c>
      <c r="B105">
        <v>4</v>
      </c>
      <c r="C105">
        <v>10.286</v>
      </c>
      <c r="D105">
        <v>9.7223000000000004E-2</v>
      </c>
      <c r="E105">
        <v>77.022000000000006</v>
      </c>
      <c r="F105">
        <v>81.463999999999999</v>
      </c>
      <c r="G105">
        <v>173.04</v>
      </c>
      <c r="H105">
        <v>308.67</v>
      </c>
      <c r="I105">
        <v>319.99</v>
      </c>
      <c r="J105">
        <v>194.39</v>
      </c>
      <c r="K105">
        <v>0.84535000000000005</v>
      </c>
      <c r="L105">
        <v>1.0771000000000001E-5</v>
      </c>
      <c r="M105">
        <v>4.0277E-2</v>
      </c>
      <c r="N105" t="s">
        <v>238</v>
      </c>
    </row>
    <row r="106" spans="1:14">
      <c r="A106">
        <v>568.74</v>
      </c>
      <c r="B106">
        <v>4.5</v>
      </c>
      <c r="C106">
        <v>11.669</v>
      </c>
      <c r="D106">
        <v>8.5694000000000006E-2</v>
      </c>
      <c r="E106">
        <v>76.923000000000002</v>
      </c>
      <c r="F106">
        <v>81.328000000000003</v>
      </c>
      <c r="G106">
        <v>171.88</v>
      </c>
      <c r="H106">
        <v>308.92</v>
      </c>
      <c r="I106">
        <v>320.70999999999998</v>
      </c>
      <c r="J106">
        <v>192.83</v>
      </c>
      <c r="K106">
        <v>0.85553000000000001</v>
      </c>
      <c r="L106">
        <v>1.0787E-5</v>
      </c>
      <c r="M106">
        <v>4.0391999999999997E-2</v>
      </c>
      <c r="N106" t="s">
        <v>238</v>
      </c>
    </row>
    <row r="107" spans="1:14">
      <c r="A107">
        <v>568.74</v>
      </c>
      <c r="B107">
        <v>5</v>
      </c>
      <c r="C107">
        <v>13.077999999999999</v>
      </c>
      <c r="D107">
        <v>7.6464000000000004E-2</v>
      </c>
      <c r="E107">
        <v>76.822999999999993</v>
      </c>
      <c r="F107">
        <v>81.19</v>
      </c>
      <c r="G107">
        <v>170.83</v>
      </c>
      <c r="H107">
        <v>309.18</v>
      </c>
      <c r="I107">
        <v>321.47000000000003</v>
      </c>
      <c r="J107">
        <v>191.25</v>
      </c>
      <c r="K107">
        <v>0.86607999999999996</v>
      </c>
      <c r="L107">
        <v>1.0805000000000001E-5</v>
      </c>
      <c r="M107">
        <v>4.0509000000000003E-2</v>
      </c>
      <c r="N107" t="s">
        <v>238</v>
      </c>
    </row>
    <row r="108" spans="1:14">
      <c r="A108">
        <v>568.74</v>
      </c>
      <c r="B108">
        <v>5.5</v>
      </c>
      <c r="C108">
        <v>14.512</v>
      </c>
      <c r="D108">
        <v>6.8905999999999995E-2</v>
      </c>
      <c r="E108">
        <v>76.721000000000004</v>
      </c>
      <c r="F108">
        <v>81.05</v>
      </c>
      <c r="G108">
        <v>169.85</v>
      </c>
      <c r="H108">
        <v>309.45</v>
      </c>
      <c r="I108">
        <v>322.26</v>
      </c>
      <c r="J108">
        <v>189.64</v>
      </c>
      <c r="K108">
        <v>0.87700999999999996</v>
      </c>
      <c r="L108">
        <v>1.0825999999999999E-5</v>
      </c>
      <c r="M108">
        <v>4.0629999999999999E-2</v>
      </c>
      <c r="N108" t="s">
        <v>238</v>
      </c>
    </row>
    <row r="109" spans="1:14">
      <c r="A109">
        <v>568.74</v>
      </c>
      <c r="B109">
        <v>6</v>
      </c>
      <c r="C109">
        <v>15.974</v>
      </c>
      <c r="D109">
        <v>6.2602000000000005E-2</v>
      </c>
      <c r="E109">
        <v>76.617000000000004</v>
      </c>
      <c r="F109">
        <v>80.906999999999996</v>
      </c>
      <c r="G109">
        <v>168.94</v>
      </c>
      <c r="H109">
        <v>309.73</v>
      </c>
      <c r="I109">
        <v>323.08999999999997</v>
      </c>
      <c r="J109">
        <v>188.02</v>
      </c>
      <c r="K109">
        <v>0.88834999999999997</v>
      </c>
      <c r="L109">
        <v>1.0849000000000001E-5</v>
      </c>
      <c r="M109">
        <v>4.0752999999999998E-2</v>
      </c>
      <c r="N109" t="s">
        <v>238</v>
      </c>
    </row>
    <row r="110" spans="1:14">
      <c r="A110">
        <v>568.74</v>
      </c>
      <c r="B110">
        <v>6.5</v>
      </c>
      <c r="C110">
        <v>17.463999999999999</v>
      </c>
      <c r="D110">
        <v>5.7260999999999999E-2</v>
      </c>
      <c r="E110">
        <v>76.510999999999996</v>
      </c>
      <c r="F110">
        <v>80.763000000000005</v>
      </c>
      <c r="G110">
        <v>168.09</v>
      </c>
      <c r="H110">
        <v>310.01</v>
      </c>
      <c r="I110">
        <v>323.95999999999998</v>
      </c>
      <c r="J110">
        <v>186.37</v>
      </c>
      <c r="K110">
        <v>0.90010999999999997</v>
      </c>
      <c r="L110">
        <v>1.0874E-5</v>
      </c>
      <c r="M110">
        <v>4.0878999999999999E-2</v>
      </c>
      <c r="N110" t="s">
        <v>238</v>
      </c>
    </row>
    <row r="111" spans="1:14">
      <c r="A111">
        <v>568.74</v>
      </c>
      <c r="B111">
        <v>7</v>
      </c>
      <c r="C111">
        <v>18.983000000000001</v>
      </c>
      <c r="D111">
        <v>5.2678000000000003E-2</v>
      </c>
      <c r="E111">
        <v>76.403999999999996</v>
      </c>
      <c r="F111">
        <v>80.616</v>
      </c>
      <c r="G111">
        <v>167.28</v>
      </c>
      <c r="H111">
        <v>310.3</v>
      </c>
      <c r="I111">
        <v>324.87</v>
      </c>
      <c r="J111">
        <v>184.69</v>
      </c>
      <c r="K111">
        <v>0.91232999999999997</v>
      </c>
      <c r="L111">
        <v>1.0902E-5</v>
      </c>
      <c r="M111">
        <v>4.1008999999999997E-2</v>
      </c>
      <c r="N111" t="s">
        <v>238</v>
      </c>
    </row>
    <row r="112" spans="1:14">
      <c r="A112">
        <v>568.74</v>
      </c>
      <c r="B112">
        <v>7.5</v>
      </c>
      <c r="C112">
        <v>20.533999999999999</v>
      </c>
      <c r="D112">
        <v>4.8701000000000001E-2</v>
      </c>
      <c r="E112">
        <v>76.293999999999997</v>
      </c>
      <c r="F112">
        <v>80.465999999999994</v>
      </c>
      <c r="G112">
        <v>166.51</v>
      </c>
      <c r="H112">
        <v>310.58999999999997</v>
      </c>
      <c r="I112">
        <v>325.83</v>
      </c>
      <c r="J112">
        <v>182.99</v>
      </c>
      <c r="K112">
        <v>0.92505000000000004</v>
      </c>
      <c r="L112">
        <v>1.0933E-5</v>
      </c>
      <c r="M112">
        <v>4.1141999999999998E-2</v>
      </c>
      <c r="N112" t="s">
        <v>238</v>
      </c>
    </row>
    <row r="113" spans="1:14">
      <c r="A113">
        <v>568.74</v>
      </c>
      <c r="B113">
        <v>8</v>
      </c>
      <c r="C113">
        <v>22.117000000000001</v>
      </c>
      <c r="D113">
        <v>4.5214999999999998E-2</v>
      </c>
      <c r="E113">
        <v>76.182000000000002</v>
      </c>
      <c r="F113">
        <v>80.313999999999993</v>
      </c>
      <c r="G113">
        <v>165.77</v>
      </c>
      <c r="H113">
        <v>310.89999999999998</v>
      </c>
      <c r="I113">
        <v>326.83999999999997</v>
      </c>
      <c r="J113">
        <v>181.26</v>
      </c>
      <c r="K113">
        <v>0.93828</v>
      </c>
      <c r="L113">
        <v>1.0967E-5</v>
      </c>
      <c r="M113">
        <v>4.1279000000000003E-2</v>
      </c>
      <c r="N113" t="s">
        <v>238</v>
      </c>
    </row>
    <row r="114" spans="1:14">
      <c r="A114">
        <v>568.74</v>
      </c>
      <c r="B114">
        <v>8.5</v>
      </c>
      <c r="C114">
        <v>23.734000000000002</v>
      </c>
      <c r="D114">
        <v>4.2133999999999998E-2</v>
      </c>
      <c r="E114">
        <v>76.069000000000003</v>
      </c>
      <c r="F114">
        <v>80.16</v>
      </c>
      <c r="G114">
        <v>165.06</v>
      </c>
      <c r="H114">
        <v>311.20999999999998</v>
      </c>
      <c r="I114">
        <v>327.91</v>
      </c>
      <c r="J114">
        <v>179.51</v>
      </c>
      <c r="K114">
        <v>0.95206000000000002</v>
      </c>
      <c r="L114">
        <v>1.1004E-5</v>
      </c>
      <c r="M114">
        <v>4.1420999999999999E-2</v>
      </c>
      <c r="N114" t="s">
        <v>238</v>
      </c>
    </row>
    <row r="115" spans="1:14">
      <c r="A115">
        <v>568.74</v>
      </c>
      <c r="B115">
        <v>9</v>
      </c>
      <c r="C115">
        <v>25.387</v>
      </c>
      <c r="D115">
        <v>3.9390000000000001E-2</v>
      </c>
      <c r="E115">
        <v>75.953000000000003</v>
      </c>
      <c r="F115">
        <v>80.001999999999995</v>
      </c>
      <c r="G115">
        <v>164.37</v>
      </c>
      <c r="H115">
        <v>311.54000000000002</v>
      </c>
      <c r="I115">
        <v>329.03</v>
      </c>
      <c r="J115">
        <v>177.72</v>
      </c>
      <c r="K115">
        <v>0.96645000000000003</v>
      </c>
      <c r="L115">
        <v>1.1044E-5</v>
      </c>
      <c r="M115">
        <v>4.1567E-2</v>
      </c>
      <c r="N115" t="s">
        <v>238</v>
      </c>
    </row>
    <row r="116" spans="1:14">
      <c r="A116">
        <v>568.74</v>
      </c>
      <c r="B116">
        <v>9.5</v>
      </c>
      <c r="C116">
        <v>27.077999999999999</v>
      </c>
      <c r="D116">
        <v>3.6929999999999998E-2</v>
      </c>
      <c r="E116">
        <v>75.834000000000003</v>
      </c>
      <c r="F116">
        <v>79.841999999999999</v>
      </c>
      <c r="G116">
        <v>163.71</v>
      </c>
      <c r="H116">
        <v>311.87</v>
      </c>
      <c r="I116">
        <v>330.22</v>
      </c>
      <c r="J116">
        <v>175.9</v>
      </c>
      <c r="K116">
        <v>0.98146999999999995</v>
      </c>
      <c r="L116">
        <v>1.1088E-5</v>
      </c>
      <c r="M116">
        <v>4.1716999999999997E-2</v>
      </c>
      <c r="N116" t="s">
        <v>238</v>
      </c>
    </row>
    <row r="117" spans="1:14">
      <c r="A117">
        <v>568.74</v>
      </c>
      <c r="B117">
        <v>10</v>
      </c>
      <c r="C117">
        <v>28.81</v>
      </c>
      <c r="D117">
        <v>3.4709999999999998E-2</v>
      </c>
      <c r="E117">
        <v>75.712999999999994</v>
      </c>
      <c r="F117">
        <v>79.677999999999997</v>
      </c>
      <c r="G117">
        <v>163.06</v>
      </c>
      <c r="H117">
        <v>312.20999999999998</v>
      </c>
      <c r="I117">
        <v>331.48</v>
      </c>
      <c r="J117">
        <v>174.06</v>
      </c>
      <c r="K117">
        <v>0.99717999999999996</v>
      </c>
      <c r="L117">
        <v>1.1134999999999999E-5</v>
      </c>
      <c r="M117">
        <v>4.1874000000000001E-2</v>
      </c>
      <c r="N117" t="s">
        <v>238</v>
      </c>
    </row>
    <row r="118" spans="1:14">
      <c r="A118">
        <v>625.61</v>
      </c>
      <c r="B118">
        <v>1</v>
      </c>
      <c r="C118">
        <v>2.2191999999999998</v>
      </c>
      <c r="D118">
        <v>0.45061000000000001</v>
      </c>
      <c r="E118">
        <v>95.686000000000007</v>
      </c>
      <c r="F118">
        <v>100.83</v>
      </c>
      <c r="G118">
        <v>216.7</v>
      </c>
      <c r="H118">
        <v>328.4</v>
      </c>
      <c r="I118">
        <v>337.18</v>
      </c>
      <c r="J118">
        <v>213.96</v>
      </c>
      <c r="K118">
        <v>0.58872999999999998</v>
      </c>
      <c r="L118">
        <v>1.1759E-5</v>
      </c>
      <c r="M118">
        <v>4.6856000000000002E-2</v>
      </c>
      <c r="N118" t="s">
        <v>238</v>
      </c>
    </row>
    <row r="119" spans="1:14">
      <c r="A119">
        <v>625.61</v>
      </c>
      <c r="B119">
        <v>1.5</v>
      </c>
      <c r="C119">
        <v>3.3466</v>
      </c>
      <c r="D119">
        <v>0.29881000000000002</v>
      </c>
      <c r="E119">
        <v>95.614000000000004</v>
      </c>
      <c r="F119">
        <v>100.73</v>
      </c>
      <c r="G119">
        <v>213.21</v>
      </c>
      <c r="H119">
        <v>328.52</v>
      </c>
      <c r="I119">
        <v>337.55</v>
      </c>
      <c r="J119">
        <v>212.9</v>
      </c>
      <c r="K119">
        <v>0.59236999999999995</v>
      </c>
      <c r="L119">
        <v>1.1766999999999999E-5</v>
      </c>
      <c r="M119">
        <v>4.6942999999999999E-2</v>
      </c>
      <c r="N119" t="s">
        <v>238</v>
      </c>
    </row>
    <row r="120" spans="1:14">
      <c r="A120">
        <v>625.61</v>
      </c>
      <c r="B120">
        <v>2</v>
      </c>
      <c r="C120">
        <v>4.4862000000000002</v>
      </c>
      <c r="D120">
        <v>0.22291</v>
      </c>
      <c r="E120">
        <v>95.540999999999997</v>
      </c>
      <c r="F120">
        <v>100.63</v>
      </c>
      <c r="G120">
        <v>210.71</v>
      </c>
      <c r="H120">
        <v>328.65</v>
      </c>
      <c r="I120">
        <v>337.93</v>
      </c>
      <c r="J120">
        <v>211.83</v>
      </c>
      <c r="K120">
        <v>0.59606999999999999</v>
      </c>
      <c r="L120">
        <v>1.1776E-5</v>
      </c>
      <c r="M120">
        <v>4.7031999999999997E-2</v>
      </c>
      <c r="N120" t="s">
        <v>238</v>
      </c>
    </row>
    <row r="121" spans="1:14">
      <c r="A121">
        <v>625.61</v>
      </c>
      <c r="B121">
        <v>2.5</v>
      </c>
      <c r="C121">
        <v>5.6383000000000001</v>
      </c>
      <c r="D121">
        <v>0.17735999999999999</v>
      </c>
      <c r="E121">
        <v>95.466999999999999</v>
      </c>
      <c r="F121">
        <v>100.53</v>
      </c>
      <c r="G121">
        <v>208.73</v>
      </c>
      <c r="H121">
        <v>328.79</v>
      </c>
      <c r="I121">
        <v>338.33</v>
      </c>
      <c r="J121">
        <v>210.75</v>
      </c>
      <c r="K121">
        <v>0.59982999999999997</v>
      </c>
      <c r="L121">
        <v>1.1786E-5</v>
      </c>
      <c r="M121">
        <v>4.7121000000000003E-2</v>
      </c>
      <c r="N121" t="s">
        <v>238</v>
      </c>
    </row>
    <row r="122" spans="1:14">
      <c r="A122">
        <v>625.61</v>
      </c>
      <c r="B122">
        <v>3</v>
      </c>
      <c r="C122">
        <v>6.8030999999999997</v>
      </c>
      <c r="D122">
        <v>0.14699000000000001</v>
      </c>
      <c r="E122">
        <v>95.393000000000001</v>
      </c>
      <c r="F122">
        <v>100.43</v>
      </c>
      <c r="G122">
        <v>207.1</v>
      </c>
      <c r="H122">
        <v>328.92</v>
      </c>
      <c r="I122">
        <v>338.73</v>
      </c>
      <c r="J122">
        <v>209.67</v>
      </c>
      <c r="K122">
        <v>0.60365000000000002</v>
      </c>
      <c r="L122">
        <v>1.1797000000000001E-5</v>
      </c>
      <c r="M122">
        <v>4.7211000000000003E-2</v>
      </c>
      <c r="N122" t="s">
        <v>238</v>
      </c>
    </row>
    <row r="123" spans="1:14">
      <c r="A123">
        <v>625.61</v>
      </c>
      <c r="B123">
        <v>3.5</v>
      </c>
      <c r="C123">
        <v>7.9809999999999999</v>
      </c>
      <c r="D123">
        <v>0.12529999999999999</v>
      </c>
      <c r="E123">
        <v>95.317999999999998</v>
      </c>
      <c r="F123">
        <v>100.33</v>
      </c>
      <c r="G123">
        <v>205.7</v>
      </c>
      <c r="H123">
        <v>329.06</v>
      </c>
      <c r="I123">
        <v>339.14</v>
      </c>
      <c r="J123">
        <v>208.58</v>
      </c>
      <c r="K123">
        <v>0.60753000000000001</v>
      </c>
      <c r="L123">
        <v>1.1809E-5</v>
      </c>
      <c r="M123">
        <v>4.7301999999999997E-2</v>
      </c>
      <c r="N123" t="s">
        <v>238</v>
      </c>
    </row>
    <row r="124" spans="1:14">
      <c r="A124">
        <v>625.61</v>
      </c>
      <c r="B124">
        <v>4</v>
      </c>
      <c r="C124">
        <v>9.1722000000000001</v>
      </c>
      <c r="D124">
        <v>0.10902000000000001</v>
      </c>
      <c r="E124">
        <v>95.242999999999995</v>
      </c>
      <c r="F124">
        <v>100.22</v>
      </c>
      <c r="G124">
        <v>204.46</v>
      </c>
      <c r="H124">
        <v>329.19</v>
      </c>
      <c r="I124">
        <v>339.57</v>
      </c>
      <c r="J124">
        <v>207.48</v>
      </c>
      <c r="K124">
        <v>0.61148000000000002</v>
      </c>
      <c r="L124">
        <v>1.1822E-5</v>
      </c>
      <c r="M124">
        <v>4.7392999999999998E-2</v>
      </c>
      <c r="N124" t="s">
        <v>238</v>
      </c>
    </row>
    <row r="125" spans="1:14">
      <c r="A125">
        <v>625.61</v>
      </c>
      <c r="B125">
        <v>4.5</v>
      </c>
      <c r="C125">
        <v>10.377000000000001</v>
      </c>
      <c r="D125">
        <v>9.6365000000000006E-2</v>
      </c>
      <c r="E125">
        <v>95.167000000000002</v>
      </c>
      <c r="F125">
        <v>100.12</v>
      </c>
      <c r="G125">
        <v>203.36</v>
      </c>
      <c r="H125">
        <v>329.33</v>
      </c>
      <c r="I125">
        <v>340</v>
      </c>
      <c r="J125">
        <v>206.39</v>
      </c>
      <c r="K125">
        <v>0.61548999999999998</v>
      </c>
      <c r="L125">
        <v>1.1836E-5</v>
      </c>
      <c r="M125">
        <v>4.7486E-2</v>
      </c>
      <c r="N125" t="s">
        <v>238</v>
      </c>
    </row>
    <row r="126" spans="1:14">
      <c r="A126">
        <v>625.61</v>
      </c>
      <c r="B126">
        <v>5</v>
      </c>
      <c r="C126">
        <v>11.596</v>
      </c>
      <c r="D126">
        <v>8.6235999999999993E-2</v>
      </c>
      <c r="E126">
        <v>95.09</v>
      </c>
      <c r="F126">
        <v>100.02</v>
      </c>
      <c r="G126">
        <v>202.36</v>
      </c>
      <c r="H126">
        <v>329.48</v>
      </c>
      <c r="I126">
        <v>340.45</v>
      </c>
      <c r="J126">
        <v>205.28</v>
      </c>
      <c r="K126">
        <v>0.61956</v>
      </c>
      <c r="L126">
        <v>1.1851000000000001E-5</v>
      </c>
      <c r="M126">
        <v>4.7579999999999997E-2</v>
      </c>
      <c r="N126" t="s">
        <v>238</v>
      </c>
    </row>
    <row r="127" spans="1:14">
      <c r="A127">
        <v>625.61</v>
      </c>
      <c r="B127">
        <v>5.5</v>
      </c>
      <c r="C127">
        <v>12.829000000000001</v>
      </c>
      <c r="D127">
        <v>7.7946000000000001E-2</v>
      </c>
      <c r="E127">
        <v>95.012</v>
      </c>
      <c r="F127">
        <v>99.909000000000006</v>
      </c>
      <c r="G127">
        <v>201.44</v>
      </c>
      <c r="H127">
        <v>329.62</v>
      </c>
      <c r="I127">
        <v>340.91</v>
      </c>
      <c r="J127">
        <v>204.17</v>
      </c>
      <c r="K127">
        <v>0.62370999999999999</v>
      </c>
      <c r="L127">
        <v>1.1868000000000001E-5</v>
      </c>
      <c r="M127">
        <v>4.7675000000000002E-2</v>
      </c>
      <c r="N127" t="s">
        <v>238</v>
      </c>
    </row>
    <row r="128" spans="1:14">
      <c r="A128">
        <v>625.61</v>
      </c>
      <c r="B128">
        <v>6</v>
      </c>
      <c r="C128">
        <v>14.077</v>
      </c>
      <c r="D128">
        <v>7.1036000000000002E-2</v>
      </c>
      <c r="E128">
        <v>94.933999999999997</v>
      </c>
      <c r="F128">
        <v>99.802999999999997</v>
      </c>
      <c r="G128">
        <v>200.59</v>
      </c>
      <c r="H128">
        <v>329.77</v>
      </c>
      <c r="I128">
        <v>341.39</v>
      </c>
      <c r="J128">
        <v>203.06</v>
      </c>
      <c r="K128">
        <v>0.62792999999999999</v>
      </c>
      <c r="L128">
        <v>1.1885999999999999E-5</v>
      </c>
      <c r="M128">
        <v>4.7771000000000001E-2</v>
      </c>
      <c r="N128" t="s">
        <v>238</v>
      </c>
    </row>
    <row r="129" spans="1:14">
      <c r="A129">
        <v>625.61</v>
      </c>
      <c r="B129">
        <v>6.5</v>
      </c>
      <c r="C129">
        <v>15.34</v>
      </c>
      <c r="D129">
        <v>6.5187999999999996E-2</v>
      </c>
      <c r="E129">
        <v>94.855000000000004</v>
      </c>
      <c r="F129">
        <v>99.694999999999993</v>
      </c>
      <c r="G129">
        <v>199.8</v>
      </c>
      <c r="H129">
        <v>329.91</v>
      </c>
      <c r="I129">
        <v>341.88</v>
      </c>
      <c r="J129">
        <v>201.93</v>
      </c>
      <c r="K129">
        <v>0.63222</v>
      </c>
      <c r="L129">
        <v>1.1905E-5</v>
      </c>
      <c r="M129">
        <v>4.7868000000000001E-2</v>
      </c>
      <c r="N129" t="s">
        <v>238</v>
      </c>
    </row>
    <row r="130" spans="1:14">
      <c r="A130">
        <v>625.61</v>
      </c>
      <c r="B130">
        <v>7</v>
      </c>
      <c r="C130">
        <v>16.619</v>
      </c>
      <c r="D130">
        <v>6.0172999999999997E-2</v>
      </c>
      <c r="E130">
        <v>94.775000000000006</v>
      </c>
      <c r="F130">
        <v>99.585999999999999</v>
      </c>
      <c r="G130">
        <v>199.06</v>
      </c>
      <c r="H130">
        <v>330.06</v>
      </c>
      <c r="I130">
        <v>342.38</v>
      </c>
      <c r="J130">
        <v>200.81</v>
      </c>
      <c r="K130">
        <v>0.63658000000000003</v>
      </c>
      <c r="L130">
        <v>1.1925E-5</v>
      </c>
      <c r="M130">
        <v>4.7966000000000002E-2</v>
      </c>
      <c r="N130" t="s">
        <v>238</v>
      </c>
    </row>
    <row r="131" spans="1:14">
      <c r="A131">
        <v>625.61</v>
      </c>
      <c r="B131">
        <v>7.5</v>
      </c>
      <c r="C131">
        <v>17.913</v>
      </c>
      <c r="D131">
        <v>5.5826000000000001E-2</v>
      </c>
      <c r="E131">
        <v>94.694000000000003</v>
      </c>
      <c r="F131">
        <v>99.477000000000004</v>
      </c>
      <c r="G131">
        <v>198.35</v>
      </c>
      <c r="H131">
        <v>330.22</v>
      </c>
      <c r="I131">
        <v>342.89</v>
      </c>
      <c r="J131">
        <v>199.67</v>
      </c>
      <c r="K131">
        <v>0.64100999999999997</v>
      </c>
      <c r="L131">
        <v>1.1946999999999999E-5</v>
      </c>
      <c r="M131">
        <v>4.8064999999999997E-2</v>
      </c>
      <c r="N131" t="s">
        <v>238</v>
      </c>
    </row>
    <row r="132" spans="1:14">
      <c r="A132">
        <v>625.61</v>
      </c>
      <c r="B132">
        <v>8</v>
      </c>
      <c r="C132">
        <v>19.222999999999999</v>
      </c>
      <c r="D132">
        <v>5.2019999999999997E-2</v>
      </c>
      <c r="E132">
        <v>94.613</v>
      </c>
      <c r="F132">
        <v>99.367000000000004</v>
      </c>
      <c r="G132">
        <v>197.68</v>
      </c>
      <c r="H132">
        <v>330.37</v>
      </c>
      <c r="I132">
        <v>343.43</v>
      </c>
      <c r="J132">
        <v>198.54</v>
      </c>
      <c r="K132">
        <v>0.64553000000000005</v>
      </c>
      <c r="L132">
        <v>1.1970000000000001E-5</v>
      </c>
      <c r="M132">
        <v>4.8166E-2</v>
      </c>
      <c r="N132" t="s">
        <v>238</v>
      </c>
    </row>
    <row r="133" spans="1:14">
      <c r="A133">
        <v>625.61</v>
      </c>
      <c r="B133">
        <v>8.5</v>
      </c>
      <c r="C133">
        <v>20.55</v>
      </c>
      <c r="D133">
        <v>4.8661000000000003E-2</v>
      </c>
      <c r="E133">
        <v>94.531000000000006</v>
      </c>
      <c r="F133">
        <v>99.254999999999995</v>
      </c>
      <c r="G133">
        <v>197.05</v>
      </c>
      <c r="H133">
        <v>330.53</v>
      </c>
      <c r="I133">
        <v>343.97</v>
      </c>
      <c r="J133">
        <v>197.39</v>
      </c>
      <c r="K133">
        <v>0.65012000000000003</v>
      </c>
      <c r="L133">
        <v>1.1995E-5</v>
      </c>
      <c r="M133">
        <v>4.8267999999999998E-2</v>
      </c>
      <c r="N133" t="s">
        <v>238</v>
      </c>
    </row>
    <row r="134" spans="1:14">
      <c r="A134">
        <v>625.61</v>
      </c>
      <c r="B134">
        <v>9</v>
      </c>
      <c r="C134">
        <v>21.893999999999998</v>
      </c>
      <c r="D134">
        <v>4.5673999999999999E-2</v>
      </c>
      <c r="E134">
        <v>94.447000000000003</v>
      </c>
      <c r="F134">
        <v>99.143000000000001</v>
      </c>
      <c r="G134">
        <v>196.44</v>
      </c>
      <c r="H134">
        <v>330.69</v>
      </c>
      <c r="I134">
        <v>344.54</v>
      </c>
      <c r="J134">
        <v>196.24</v>
      </c>
      <c r="K134">
        <v>0.65478999999999998</v>
      </c>
      <c r="L134">
        <v>1.2021000000000001E-5</v>
      </c>
      <c r="M134">
        <v>4.8370999999999997E-2</v>
      </c>
      <c r="N134" t="s">
        <v>238</v>
      </c>
    </row>
    <row r="135" spans="1:14">
      <c r="A135">
        <v>625.61</v>
      </c>
      <c r="B135">
        <v>9.5</v>
      </c>
      <c r="C135">
        <v>23.256</v>
      </c>
      <c r="D135">
        <v>4.2999999999999997E-2</v>
      </c>
      <c r="E135">
        <v>94.363</v>
      </c>
      <c r="F135">
        <v>99.03</v>
      </c>
      <c r="G135">
        <v>195.85</v>
      </c>
      <c r="H135">
        <v>330.85</v>
      </c>
      <c r="I135">
        <v>345.12</v>
      </c>
      <c r="J135">
        <v>195.08</v>
      </c>
      <c r="K135">
        <v>0.65954000000000002</v>
      </c>
      <c r="L135">
        <v>1.2048000000000001E-5</v>
      </c>
      <c r="M135">
        <v>4.8475999999999998E-2</v>
      </c>
      <c r="N135" t="s">
        <v>238</v>
      </c>
    </row>
    <row r="136" spans="1:14">
      <c r="A136">
        <v>625.61</v>
      </c>
      <c r="B136">
        <v>10</v>
      </c>
      <c r="C136">
        <v>24.635000000000002</v>
      </c>
      <c r="D136">
        <v>4.0592000000000003E-2</v>
      </c>
      <c r="E136">
        <v>94.278999999999996</v>
      </c>
      <c r="F136">
        <v>98.915000000000006</v>
      </c>
      <c r="G136">
        <v>195.29</v>
      </c>
      <c r="H136">
        <v>331.02</v>
      </c>
      <c r="I136">
        <v>345.72</v>
      </c>
      <c r="J136">
        <v>193.92</v>
      </c>
      <c r="K136">
        <v>0.66437999999999997</v>
      </c>
      <c r="L136">
        <v>1.2077E-5</v>
      </c>
      <c r="M136">
        <v>4.8583000000000001E-2</v>
      </c>
      <c r="N136" t="s">
        <v>238</v>
      </c>
    </row>
    <row r="137" spans="1:14">
      <c r="A137">
        <v>682.49</v>
      </c>
      <c r="B137">
        <v>1</v>
      </c>
      <c r="C137">
        <v>2.0284</v>
      </c>
      <c r="D137">
        <v>0.49301</v>
      </c>
      <c r="E137">
        <v>114.93</v>
      </c>
      <c r="F137">
        <v>120.56</v>
      </c>
      <c r="G137">
        <v>246.87</v>
      </c>
      <c r="H137">
        <v>347.68</v>
      </c>
      <c r="I137">
        <v>356.35</v>
      </c>
      <c r="J137">
        <v>223.94</v>
      </c>
      <c r="K137">
        <v>0.45809</v>
      </c>
      <c r="L137">
        <v>1.2797E-5</v>
      </c>
      <c r="M137">
        <v>5.4136999999999998E-2</v>
      </c>
      <c r="N137" t="s">
        <v>238</v>
      </c>
    </row>
    <row r="138" spans="1:14">
      <c r="A138">
        <v>682.49</v>
      </c>
      <c r="B138">
        <v>1.5</v>
      </c>
      <c r="C138">
        <v>3.0541999999999998</v>
      </c>
      <c r="D138">
        <v>0.32741999999999999</v>
      </c>
      <c r="E138">
        <v>114.87</v>
      </c>
      <c r="F138">
        <v>120.48</v>
      </c>
      <c r="G138">
        <v>243.41</v>
      </c>
      <c r="H138">
        <v>347.76</v>
      </c>
      <c r="I138">
        <v>356.61</v>
      </c>
      <c r="J138">
        <v>223.14</v>
      </c>
      <c r="K138">
        <v>0.45967999999999998</v>
      </c>
      <c r="L138">
        <v>1.2806000000000001E-5</v>
      </c>
      <c r="M138">
        <v>5.4212000000000003E-2</v>
      </c>
      <c r="N138" t="s">
        <v>238</v>
      </c>
    </row>
    <row r="139" spans="1:14">
      <c r="A139">
        <v>682.49</v>
      </c>
      <c r="B139">
        <v>2</v>
      </c>
      <c r="C139">
        <v>4.0879000000000003</v>
      </c>
      <c r="D139">
        <v>0.24462</v>
      </c>
      <c r="E139">
        <v>114.81</v>
      </c>
      <c r="F139">
        <v>120.4</v>
      </c>
      <c r="G139">
        <v>240.93</v>
      </c>
      <c r="H139">
        <v>347.84</v>
      </c>
      <c r="I139">
        <v>356.88</v>
      </c>
      <c r="J139">
        <v>222.34</v>
      </c>
      <c r="K139">
        <v>0.46128000000000002</v>
      </c>
      <c r="L139">
        <v>1.2816999999999999E-5</v>
      </c>
      <c r="M139">
        <v>5.4288000000000003E-2</v>
      </c>
      <c r="N139" t="s">
        <v>238</v>
      </c>
    </row>
    <row r="140" spans="1:14">
      <c r="A140">
        <v>682.49</v>
      </c>
      <c r="B140">
        <v>2.5</v>
      </c>
      <c r="C140">
        <v>5.1296999999999997</v>
      </c>
      <c r="D140">
        <v>0.19494</v>
      </c>
      <c r="E140">
        <v>114.75</v>
      </c>
      <c r="F140">
        <v>120.32</v>
      </c>
      <c r="G140">
        <v>238.99</v>
      </c>
      <c r="H140">
        <v>347.92</v>
      </c>
      <c r="I140">
        <v>357.15</v>
      </c>
      <c r="J140">
        <v>221.54</v>
      </c>
      <c r="K140">
        <v>0.46289000000000002</v>
      </c>
      <c r="L140">
        <v>1.2828E-5</v>
      </c>
      <c r="M140">
        <v>5.4364000000000003E-2</v>
      </c>
      <c r="N140" t="s">
        <v>238</v>
      </c>
    </row>
    <row r="141" spans="1:14">
      <c r="A141">
        <v>682.49</v>
      </c>
      <c r="B141">
        <v>3</v>
      </c>
      <c r="C141">
        <v>6.1795999999999998</v>
      </c>
      <c r="D141">
        <v>0.16181999999999999</v>
      </c>
      <c r="E141">
        <v>114.69</v>
      </c>
      <c r="F141">
        <v>120.23</v>
      </c>
      <c r="G141">
        <v>237.38</v>
      </c>
      <c r="H141">
        <v>348</v>
      </c>
      <c r="I141">
        <v>357.43</v>
      </c>
      <c r="J141">
        <v>220.74</v>
      </c>
      <c r="K141">
        <v>0.46450999999999998</v>
      </c>
      <c r="L141">
        <v>1.2840000000000001E-5</v>
      </c>
      <c r="M141">
        <v>5.4440000000000002E-2</v>
      </c>
      <c r="N141" t="s">
        <v>238</v>
      </c>
    </row>
    <row r="142" spans="1:14">
      <c r="A142">
        <v>682.49</v>
      </c>
      <c r="B142">
        <v>3.5</v>
      </c>
      <c r="C142">
        <v>7.2377000000000002</v>
      </c>
      <c r="D142">
        <v>0.13816999999999999</v>
      </c>
      <c r="E142">
        <v>114.63</v>
      </c>
      <c r="F142">
        <v>120.15</v>
      </c>
      <c r="G142">
        <v>236.01</v>
      </c>
      <c r="H142">
        <v>348.08</v>
      </c>
      <c r="I142">
        <v>357.71</v>
      </c>
      <c r="J142">
        <v>219.94</v>
      </c>
      <c r="K142">
        <v>0.46612999999999999</v>
      </c>
      <c r="L142">
        <v>1.2852E-5</v>
      </c>
      <c r="M142">
        <v>5.4517000000000003E-2</v>
      </c>
      <c r="N142" t="s">
        <v>238</v>
      </c>
    </row>
    <row r="143" spans="1:14">
      <c r="A143">
        <v>682.49</v>
      </c>
      <c r="B143">
        <v>4</v>
      </c>
      <c r="C143">
        <v>8.3041</v>
      </c>
      <c r="D143">
        <v>0.12042</v>
      </c>
      <c r="E143">
        <v>114.56</v>
      </c>
      <c r="F143">
        <v>120.07</v>
      </c>
      <c r="G143">
        <v>234.81</v>
      </c>
      <c r="H143">
        <v>348.17</v>
      </c>
      <c r="I143">
        <v>358</v>
      </c>
      <c r="J143">
        <v>219.13</v>
      </c>
      <c r="K143">
        <v>0.46776000000000001</v>
      </c>
      <c r="L143">
        <v>1.2865E-5</v>
      </c>
      <c r="M143">
        <v>5.4593999999999997E-2</v>
      </c>
      <c r="N143" t="s">
        <v>238</v>
      </c>
    </row>
    <row r="144" spans="1:14">
      <c r="A144">
        <v>682.49</v>
      </c>
      <c r="B144">
        <v>4.5</v>
      </c>
      <c r="C144">
        <v>9.3789999999999996</v>
      </c>
      <c r="D144">
        <v>0.10662000000000001</v>
      </c>
      <c r="E144">
        <v>114.5</v>
      </c>
      <c r="F144">
        <v>119.98</v>
      </c>
      <c r="G144">
        <v>233.74</v>
      </c>
      <c r="H144">
        <v>348.25</v>
      </c>
      <c r="I144">
        <v>358.29</v>
      </c>
      <c r="J144">
        <v>218.33</v>
      </c>
      <c r="K144">
        <v>0.46939999999999998</v>
      </c>
      <c r="L144">
        <v>1.2879E-5</v>
      </c>
      <c r="M144">
        <v>5.4670999999999997E-2</v>
      </c>
      <c r="N144" t="s">
        <v>238</v>
      </c>
    </row>
    <row r="145" spans="1:14">
      <c r="A145">
        <v>682.49</v>
      </c>
      <c r="B145">
        <v>5</v>
      </c>
      <c r="C145">
        <v>10.462</v>
      </c>
      <c r="D145">
        <v>9.5579999999999998E-2</v>
      </c>
      <c r="E145">
        <v>114.44</v>
      </c>
      <c r="F145">
        <v>119.9</v>
      </c>
      <c r="G145">
        <v>232.77</v>
      </c>
      <c r="H145">
        <v>348.33</v>
      </c>
      <c r="I145">
        <v>358.59</v>
      </c>
      <c r="J145">
        <v>217.53</v>
      </c>
      <c r="K145">
        <v>0.47104000000000001</v>
      </c>
      <c r="L145">
        <v>1.2893E-5</v>
      </c>
      <c r="M145">
        <v>5.4748999999999999E-2</v>
      </c>
      <c r="N145" t="s">
        <v>238</v>
      </c>
    </row>
    <row r="146" spans="1:14">
      <c r="A146">
        <v>682.49</v>
      </c>
      <c r="B146">
        <v>5.5</v>
      </c>
      <c r="C146">
        <v>11.555</v>
      </c>
      <c r="D146">
        <v>8.6545999999999998E-2</v>
      </c>
      <c r="E146">
        <v>114.38</v>
      </c>
      <c r="F146">
        <v>119.81</v>
      </c>
      <c r="G146">
        <v>231.89</v>
      </c>
      <c r="H146">
        <v>348.42</v>
      </c>
      <c r="I146">
        <v>358.9</v>
      </c>
      <c r="J146">
        <v>216.73</v>
      </c>
      <c r="K146">
        <v>0.47269</v>
      </c>
      <c r="L146">
        <v>1.2908000000000001E-5</v>
      </c>
      <c r="M146">
        <v>5.4827000000000001E-2</v>
      </c>
      <c r="N146" t="s">
        <v>238</v>
      </c>
    </row>
    <row r="147" spans="1:14">
      <c r="A147">
        <v>682.49</v>
      </c>
      <c r="B147">
        <v>6</v>
      </c>
      <c r="C147">
        <v>12.654999999999999</v>
      </c>
      <c r="D147">
        <v>7.9017000000000004E-2</v>
      </c>
      <c r="E147">
        <v>114.31</v>
      </c>
      <c r="F147">
        <v>119.73</v>
      </c>
      <c r="G147">
        <v>231.07</v>
      </c>
      <c r="H147">
        <v>348.5</v>
      </c>
      <c r="I147">
        <v>359.2</v>
      </c>
      <c r="J147">
        <v>215.93</v>
      </c>
      <c r="K147">
        <v>0.47434999999999999</v>
      </c>
      <c r="L147">
        <v>1.2923E-5</v>
      </c>
      <c r="M147">
        <v>5.4905000000000002E-2</v>
      </c>
      <c r="N147" t="s">
        <v>238</v>
      </c>
    </row>
    <row r="148" spans="1:14">
      <c r="A148">
        <v>682.49</v>
      </c>
      <c r="B148">
        <v>6.5</v>
      </c>
      <c r="C148">
        <v>13.765000000000001</v>
      </c>
      <c r="D148">
        <v>7.2647000000000003E-2</v>
      </c>
      <c r="E148">
        <v>114.25</v>
      </c>
      <c r="F148">
        <v>119.64</v>
      </c>
      <c r="G148">
        <v>230.31</v>
      </c>
      <c r="H148">
        <v>348.59</v>
      </c>
      <c r="I148">
        <v>359.52</v>
      </c>
      <c r="J148">
        <v>215.12</v>
      </c>
      <c r="K148">
        <v>0.47600999999999999</v>
      </c>
      <c r="L148">
        <v>1.294E-5</v>
      </c>
      <c r="M148">
        <v>5.4983999999999998E-2</v>
      </c>
      <c r="N148" t="s">
        <v>238</v>
      </c>
    </row>
    <row r="149" spans="1:14">
      <c r="A149">
        <v>682.49</v>
      </c>
      <c r="B149">
        <v>7</v>
      </c>
      <c r="C149">
        <v>14.884</v>
      </c>
      <c r="D149">
        <v>6.7185999999999996E-2</v>
      </c>
      <c r="E149">
        <v>114.19</v>
      </c>
      <c r="F149">
        <v>119.56</v>
      </c>
      <c r="G149">
        <v>229.6</v>
      </c>
      <c r="H149">
        <v>348.68</v>
      </c>
      <c r="I149">
        <v>359.84</v>
      </c>
      <c r="J149">
        <v>214.32</v>
      </c>
      <c r="K149">
        <v>0.47766999999999998</v>
      </c>
      <c r="L149">
        <v>1.2957E-5</v>
      </c>
      <c r="M149">
        <v>5.5063000000000001E-2</v>
      </c>
      <c r="N149" t="s">
        <v>238</v>
      </c>
    </row>
    <row r="150" spans="1:14">
      <c r="A150">
        <v>682.49</v>
      </c>
      <c r="B150">
        <v>7.5</v>
      </c>
      <c r="C150">
        <v>16.012</v>
      </c>
      <c r="D150">
        <v>6.2453000000000002E-2</v>
      </c>
      <c r="E150">
        <v>114.12</v>
      </c>
      <c r="F150">
        <v>119.47</v>
      </c>
      <c r="G150">
        <v>228.93</v>
      </c>
      <c r="H150">
        <v>348.77</v>
      </c>
      <c r="I150">
        <v>360.16</v>
      </c>
      <c r="J150">
        <v>213.52</v>
      </c>
      <c r="K150">
        <v>0.47935</v>
      </c>
      <c r="L150">
        <v>1.2975E-5</v>
      </c>
      <c r="M150">
        <v>5.5142999999999998E-2</v>
      </c>
      <c r="N150" t="s">
        <v>238</v>
      </c>
    </row>
    <row r="151" spans="1:14">
      <c r="A151">
        <v>682.49</v>
      </c>
      <c r="B151">
        <v>8</v>
      </c>
      <c r="C151">
        <v>17.149000000000001</v>
      </c>
      <c r="D151">
        <v>5.8312000000000003E-2</v>
      </c>
      <c r="E151">
        <v>114.06</v>
      </c>
      <c r="F151">
        <v>119.39</v>
      </c>
      <c r="G151">
        <v>228.3</v>
      </c>
      <c r="H151">
        <v>348.85</v>
      </c>
      <c r="I151">
        <v>360.5</v>
      </c>
      <c r="J151">
        <v>212.72</v>
      </c>
      <c r="K151">
        <v>0.48102</v>
      </c>
      <c r="L151">
        <v>1.2993000000000001E-5</v>
      </c>
      <c r="M151">
        <v>5.5223000000000001E-2</v>
      </c>
      <c r="N151" t="s">
        <v>238</v>
      </c>
    </row>
    <row r="152" spans="1:14">
      <c r="A152">
        <v>682.49</v>
      </c>
      <c r="B152">
        <v>8.5</v>
      </c>
      <c r="C152">
        <v>18.295999999999999</v>
      </c>
      <c r="D152">
        <v>5.4656999999999997E-2</v>
      </c>
      <c r="E152">
        <v>113.99</v>
      </c>
      <c r="F152">
        <v>119.3</v>
      </c>
      <c r="G152">
        <v>227.7</v>
      </c>
      <c r="H152">
        <v>348.94</v>
      </c>
      <c r="I152">
        <v>360.83</v>
      </c>
      <c r="J152">
        <v>211.91</v>
      </c>
      <c r="K152">
        <v>0.48270000000000002</v>
      </c>
      <c r="L152">
        <v>1.3013000000000001E-5</v>
      </c>
      <c r="M152">
        <v>5.5303999999999999E-2</v>
      </c>
      <c r="N152" t="s">
        <v>238</v>
      </c>
    </row>
    <row r="153" spans="1:14">
      <c r="A153">
        <v>682.49</v>
      </c>
      <c r="B153">
        <v>9</v>
      </c>
      <c r="C153">
        <v>19.452000000000002</v>
      </c>
      <c r="D153">
        <v>5.1409000000000003E-2</v>
      </c>
      <c r="E153">
        <v>113.93</v>
      </c>
      <c r="F153">
        <v>119.21</v>
      </c>
      <c r="G153">
        <v>227.13</v>
      </c>
      <c r="H153">
        <v>349.03</v>
      </c>
      <c r="I153">
        <v>361.18</v>
      </c>
      <c r="J153">
        <v>211.11</v>
      </c>
      <c r="K153">
        <v>0.48438999999999999</v>
      </c>
      <c r="L153">
        <v>1.3033E-5</v>
      </c>
      <c r="M153">
        <v>5.5384999999999997E-2</v>
      </c>
      <c r="N153" t="s">
        <v>238</v>
      </c>
    </row>
    <row r="154" spans="1:14">
      <c r="A154">
        <v>682.49</v>
      </c>
      <c r="B154">
        <v>9.5</v>
      </c>
      <c r="C154">
        <v>20.617999999999999</v>
      </c>
      <c r="D154">
        <v>4.8502000000000003E-2</v>
      </c>
      <c r="E154">
        <v>113.86</v>
      </c>
      <c r="F154">
        <v>119.12</v>
      </c>
      <c r="G154">
        <v>226.58</v>
      </c>
      <c r="H154">
        <v>349.13</v>
      </c>
      <c r="I154">
        <v>361.53</v>
      </c>
      <c r="J154">
        <v>210.31</v>
      </c>
      <c r="K154">
        <v>0.48608000000000001</v>
      </c>
      <c r="L154">
        <v>1.3054000000000001E-5</v>
      </c>
      <c r="M154">
        <v>5.5466000000000001E-2</v>
      </c>
      <c r="N154" t="s">
        <v>238</v>
      </c>
    </row>
    <row r="155" spans="1:14">
      <c r="A155">
        <v>682.49</v>
      </c>
      <c r="B155">
        <v>10</v>
      </c>
      <c r="C155">
        <v>21.792999999999999</v>
      </c>
      <c r="D155">
        <v>4.5886000000000003E-2</v>
      </c>
      <c r="E155">
        <v>113.79</v>
      </c>
      <c r="F155">
        <v>119.04</v>
      </c>
      <c r="G155">
        <v>226.06</v>
      </c>
      <c r="H155">
        <v>349.22</v>
      </c>
      <c r="I155">
        <v>361.89</v>
      </c>
      <c r="J155">
        <v>209.51</v>
      </c>
      <c r="K155">
        <v>0.48776999999999998</v>
      </c>
      <c r="L155">
        <v>1.3074999999999999E-5</v>
      </c>
      <c r="M155">
        <v>5.5548E-2</v>
      </c>
      <c r="N155" t="s">
        <v>238</v>
      </c>
    </row>
  </sheetData>
  <pageMargins left="0.7" right="0.7" top="0.75" bottom="0.75" header="0.3" footer="0.3"/>
  <tableParts count="1">
    <tablePart r:id="rId1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F4639-C6D5-48B3-9FF8-05B685D0D3BF}">
  <dimension ref="A1:N138"/>
  <sheetViews>
    <sheetView workbookViewId="0"/>
  </sheetViews>
  <sheetFormatPr defaultRowHeight="15"/>
  <sheetData>
    <row r="1" spans="1:14">
      <c r="A1" t="s">
        <v>223</v>
      </c>
      <c r="B1" t="s">
        <v>224</v>
      </c>
      <c r="C1" t="s">
        <v>225</v>
      </c>
      <c r="D1" t="s">
        <v>226</v>
      </c>
      <c r="E1" t="s">
        <v>227</v>
      </c>
      <c r="F1" t="s">
        <v>228</v>
      </c>
      <c r="G1" t="s">
        <v>229</v>
      </c>
      <c r="H1" t="s">
        <v>230</v>
      </c>
      <c r="I1" t="s">
        <v>231</v>
      </c>
      <c r="J1" t="s">
        <v>232</v>
      </c>
      <c r="K1" t="s">
        <v>233</v>
      </c>
      <c r="L1" t="s">
        <v>234</v>
      </c>
      <c r="M1" t="s">
        <v>235</v>
      </c>
      <c r="N1" t="s">
        <v>236</v>
      </c>
    </row>
    <row r="2" spans="1:14">
      <c r="A2">
        <v>270.10000000000002</v>
      </c>
      <c r="B2">
        <v>1</v>
      </c>
      <c r="C2">
        <v>703.15</v>
      </c>
      <c r="D2">
        <v>1.4222E-3</v>
      </c>
      <c r="E2">
        <v>-23.818000000000001</v>
      </c>
      <c r="F2">
        <v>-23.803000000000001</v>
      </c>
      <c r="G2">
        <v>-74.471999999999994</v>
      </c>
      <c r="H2">
        <v>168.47</v>
      </c>
      <c r="I2">
        <v>215.17</v>
      </c>
      <c r="J2">
        <v>1256.2</v>
      </c>
      <c r="K2">
        <v>-4.5089999999999998E-2</v>
      </c>
      <c r="L2">
        <v>5.4443000000000004E-4</v>
      </c>
      <c r="M2">
        <v>0.13078000000000001</v>
      </c>
      <c r="N2" t="s">
        <v>237</v>
      </c>
    </row>
    <row r="3" spans="1:14">
      <c r="A3">
        <v>270.10000000000002</v>
      </c>
      <c r="B3">
        <v>1.5</v>
      </c>
      <c r="C3">
        <v>703.19</v>
      </c>
      <c r="D3">
        <v>1.4220999999999999E-3</v>
      </c>
      <c r="E3">
        <v>-23.82</v>
      </c>
      <c r="F3">
        <v>-23.797999999999998</v>
      </c>
      <c r="G3">
        <v>-74.48</v>
      </c>
      <c r="H3">
        <v>168.47</v>
      </c>
      <c r="I3">
        <v>215.16</v>
      </c>
      <c r="J3">
        <v>1256.5999999999999</v>
      </c>
      <c r="K3">
        <v>-4.5096999999999998E-2</v>
      </c>
      <c r="L3">
        <v>5.4471999999999995E-4</v>
      </c>
      <c r="M3">
        <v>0.1308</v>
      </c>
      <c r="N3" t="s">
        <v>237</v>
      </c>
    </row>
    <row r="4" spans="1:14">
      <c r="A4">
        <v>270.10000000000002</v>
      </c>
      <c r="B4">
        <v>2</v>
      </c>
      <c r="C4">
        <v>703.23</v>
      </c>
      <c r="D4">
        <v>1.4220000000000001E-3</v>
      </c>
      <c r="E4">
        <v>-23.821999999999999</v>
      </c>
      <c r="F4">
        <v>-23.794</v>
      </c>
      <c r="G4">
        <v>-74.489000000000004</v>
      </c>
      <c r="H4">
        <v>168.48</v>
      </c>
      <c r="I4">
        <v>215.15</v>
      </c>
      <c r="J4">
        <v>1256.9000000000001</v>
      </c>
      <c r="K4">
        <v>-4.5103999999999998E-2</v>
      </c>
      <c r="L4">
        <v>5.4500000000000002E-4</v>
      </c>
      <c r="M4">
        <v>0.13081999999999999</v>
      </c>
      <c r="N4" t="s">
        <v>237</v>
      </c>
    </row>
    <row r="5" spans="1:14">
      <c r="A5">
        <v>270.10000000000002</v>
      </c>
      <c r="B5">
        <v>2.5</v>
      </c>
      <c r="C5">
        <v>703.27</v>
      </c>
      <c r="D5">
        <v>1.4219E-3</v>
      </c>
      <c r="E5">
        <v>-23.824000000000002</v>
      </c>
      <c r="F5">
        <v>-23.789000000000001</v>
      </c>
      <c r="G5">
        <v>-74.497</v>
      </c>
      <c r="H5">
        <v>168.48</v>
      </c>
      <c r="I5">
        <v>215.15</v>
      </c>
      <c r="J5">
        <v>1257.2</v>
      </c>
      <c r="K5">
        <v>-4.5110999999999998E-2</v>
      </c>
      <c r="L5">
        <v>5.4529000000000003E-4</v>
      </c>
      <c r="M5">
        <v>0.13084000000000001</v>
      </c>
      <c r="N5" t="s">
        <v>237</v>
      </c>
    </row>
    <row r="6" spans="1:14">
      <c r="A6">
        <v>270.10000000000002</v>
      </c>
      <c r="B6">
        <v>3</v>
      </c>
      <c r="C6">
        <v>703.31</v>
      </c>
      <c r="D6">
        <v>1.4218E-3</v>
      </c>
      <c r="E6">
        <v>-23.827000000000002</v>
      </c>
      <c r="F6">
        <v>-23.783999999999999</v>
      </c>
      <c r="G6">
        <v>-74.506</v>
      </c>
      <c r="H6">
        <v>168.48</v>
      </c>
      <c r="I6">
        <v>215.14</v>
      </c>
      <c r="J6">
        <v>1257.5</v>
      </c>
      <c r="K6">
        <v>-4.5117999999999998E-2</v>
      </c>
      <c r="L6">
        <v>5.4557E-4</v>
      </c>
      <c r="M6">
        <v>0.13086</v>
      </c>
      <c r="N6" t="s">
        <v>237</v>
      </c>
    </row>
    <row r="7" spans="1:14">
      <c r="A7">
        <v>270.10000000000002</v>
      </c>
      <c r="B7">
        <v>3.5</v>
      </c>
      <c r="C7">
        <v>703.35</v>
      </c>
      <c r="D7">
        <v>1.4218E-3</v>
      </c>
      <c r="E7">
        <v>-23.829000000000001</v>
      </c>
      <c r="F7">
        <v>-23.779</v>
      </c>
      <c r="G7">
        <v>-74.513999999999996</v>
      </c>
      <c r="H7">
        <v>168.49</v>
      </c>
      <c r="I7">
        <v>215.14</v>
      </c>
      <c r="J7">
        <v>1257.9000000000001</v>
      </c>
      <c r="K7">
        <v>-4.5124999999999998E-2</v>
      </c>
      <c r="L7">
        <v>5.4586000000000001E-4</v>
      </c>
      <c r="M7">
        <v>0.13089000000000001</v>
      </c>
      <c r="N7" t="s">
        <v>237</v>
      </c>
    </row>
    <row r="8" spans="1:14">
      <c r="A8">
        <v>270.10000000000002</v>
      </c>
      <c r="B8">
        <v>4</v>
      </c>
      <c r="C8">
        <v>703.39</v>
      </c>
      <c r="D8">
        <v>1.4216999999999999E-3</v>
      </c>
      <c r="E8">
        <v>-23.831</v>
      </c>
      <c r="F8">
        <v>-23.774000000000001</v>
      </c>
      <c r="G8">
        <v>-74.522000000000006</v>
      </c>
      <c r="H8">
        <v>168.49</v>
      </c>
      <c r="I8">
        <v>215.13</v>
      </c>
      <c r="J8">
        <v>1258.2</v>
      </c>
      <c r="K8">
        <v>-4.5131999999999999E-2</v>
      </c>
      <c r="L8">
        <v>5.4613999999999997E-4</v>
      </c>
      <c r="M8">
        <v>0.13091</v>
      </c>
      <c r="N8" t="s">
        <v>237</v>
      </c>
    </row>
    <row r="9" spans="1:14">
      <c r="A9">
        <v>270.10000000000002</v>
      </c>
      <c r="B9">
        <v>4.5</v>
      </c>
      <c r="C9">
        <v>703.44</v>
      </c>
      <c r="D9">
        <v>1.4216000000000001E-3</v>
      </c>
      <c r="E9">
        <v>-23.832999999999998</v>
      </c>
      <c r="F9">
        <v>-23.768999999999998</v>
      </c>
      <c r="G9">
        <v>-74.531000000000006</v>
      </c>
      <c r="H9">
        <v>168.49</v>
      </c>
      <c r="I9">
        <v>215.12</v>
      </c>
      <c r="J9">
        <v>1258.5</v>
      </c>
      <c r="K9">
        <v>-4.5138999999999999E-2</v>
      </c>
      <c r="L9">
        <v>5.4642999999999998E-4</v>
      </c>
      <c r="M9">
        <v>0.13092999999999999</v>
      </c>
      <c r="N9" t="s">
        <v>237</v>
      </c>
    </row>
    <row r="10" spans="1:14">
      <c r="A10">
        <v>270.10000000000002</v>
      </c>
      <c r="B10">
        <v>5</v>
      </c>
      <c r="C10">
        <v>703.48</v>
      </c>
      <c r="D10">
        <v>1.4215E-3</v>
      </c>
      <c r="E10">
        <v>-23.835999999999999</v>
      </c>
      <c r="F10">
        <v>-23.763999999999999</v>
      </c>
      <c r="G10">
        <v>-74.539000000000001</v>
      </c>
      <c r="H10">
        <v>168.49</v>
      </c>
      <c r="I10">
        <v>215.12</v>
      </c>
      <c r="J10">
        <v>1258.8</v>
      </c>
      <c r="K10">
        <v>-4.5145999999999999E-2</v>
      </c>
      <c r="L10">
        <v>5.4670999999999995E-4</v>
      </c>
      <c r="M10">
        <v>0.13095000000000001</v>
      </c>
      <c r="N10" t="s">
        <v>237</v>
      </c>
    </row>
    <row r="11" spans="1:14">
      <c r="A11">
        <v>270.10000000000002</v>
      </c>
      <c r="B11">
        <v>5.5</v>
      </c>
      <c r="C11">
        <v>703.52</v>
      </c>
      <c r="D11">
        <v>1.4214E-3</v>
      </c>
      <c r="E11">
        <v>-23.838000000000001</v>
      </c>
      <c r="F11">
        <v>-23.76</v>
      </c>
      <c r="G11">
        <v>-74.548000000000002</v>
      </c>
      <c r="H11">
        <v>168.5</v>
      </c>
      <c r="I11">
        <v>215.11</v>
      </c>
      <c r="J11">
        <v>1259.2</v>
      </c>
      <c r="K11">
        <v>-4.5152999999999999E-2</v>
      </c>
      <c r="L11">
        <v>5.4699999999999996E-4</v>
      </c>
      <c r="M11">
        <v>0.13097</v>
      </c>
      <c r="N11" t="s">
        <v>237</v>
      </c>
    </row>
    <row r="12" spans="1:14">
      <c r="A12">
        <v>270.10000000000002</v>
      </c>
      <c r="B12">
        <v>6</v>
      </c>
      <c r="C12">
        <v>703.56</v>
      </c>
      <c r="D12">
        <v>1.4214E-3</v>
      </c>
      <c r="E12">
        <v>-23.84</v>
      </c>
      <c r="F12">
        <v>-23.754999999999999</v>
      </c>
      <c r="G12">
        <v>-74.555999999999997</v>
      </c>
      <c r="H12">
        <v>168.5</v>
      </c>
      <c r="I12">
        <v>215.1</v>
      </c>
      <c r="J12">
        <v>1259.5</v>
      </c>
      <c r="K12">
        <v>-4.5159999999999999E-2</v>
      </c>
      <c r="L12">
        <v>5.4728000000000003E-4</v>
      </c>
      <c r="M12">
        <v>0.13099</v>
      </c>
      <c r="N12" t="s">
        <v>237</v>
      </c>
    </row>
    <row r="13" spans="1:14">
      <c r="A13">
        <v>270.10000000000002</v>
      </c>
      <c r="B13">
        <v>6.5</v>
      </c>
      <c r="C13">
        <v>703.6</v>
      </c>
      <c r="D13">
        <v>1.4212999999999999E-3</v>
      </c>
      <c r="E13">
        <v>-23.841999999999999</v>
      </c>
      <c r="F13">
        <v>-23.75</v>
      </c>
      <c r="G13">
        <v>-74.563999999999993</v>
      </c>
      <c r="H13">
        <v>168.5</v>
      </c>
      <c r="I13">
        <v>215.1</v>
      </c>
      <c r="J13">
        <v>1259.8</v>
      </c>
      <c r="K13">
        <v>-4.5166999999999999E-2</v>
      </c>
      <c r="L13">
        <v>5.4757000000000004E-4</v>
      </c>
      <c r="M13">
        <v>0.13100999999999999</v>
      </c>
      <c r="N13" t="s">
        <v>237</v>
      </c>
    </row>
    <row r="14" spans="1:14">
      <c r="A14">
        <v>270.10000000000002</v>
      </c>
      <c r="B14">
        <v>7</v>
      </c>
      <c r="C14">
        <v>703.64</v>
      </c>
      <c r="D14">
        <v>1.4212000000000001E-3</v>
      </c>
      <c r="E14">
        <v>-23.844999999999999</v>
      </c>
      <c r="F14">
        <v>-23.745000000000001</v>
      </c>
      <c r="G14">
        <v>-74.572999999999993</v>
      </c>
      <c r="H14">
        <v>168.51</v>
      </c>
      <c r="I14">
        <v>215.09</v>
      </c>
      <c r="J14">
        <v>1260.2</v>
      </c>
      <c r="K14">
        <v>-4.5173999999999999E-2</v>
      </c>
      <c r="L14">
        <v>5.4785000000000001E-4</v>
      </c>
      <c r="M14">
        <v>0.13103000000000001</v>
      </c>
      <c r="N14" t="s">
        <v>237</v>
      </c>
    </row>
    <row r="15" spans="1:14">
      <c r="A15">
        <v>270.10000000000002</v>
      </c>
      <c r="B15">
        <v>7.5</v>
      </c>
      <c r="C15">
        <v>703.68</v>
      </c>
      <c r="D15">
        <v>1.4211E-3</v>
      </c>
      <c r="E15">
        <v>-23.847000000000001</v>
      </c>
      <c r="F15">
        <v>-23.74</v>
      </c>
      <c r="G15">
        <v>-74.581000000000003</v>
      </c>
      <c r="H15">
        <v>168.51</v>
      </c>
      <c r="I15">
        <v>215.08</v>
      </c>
      <c r="J15">
        <v>1260.5</v>
      </c>
      <c r="K15">
        <v>-4.5180999999999999E-2</v>
      </c>
      <c r="L15">
        <v>5.4814000000000002E-4</v>
      </c>
      <c r="M15">
        <v>0.13105</v>
      </c>
      <c r="N15" t="s">
        <v>237</v>
      </c>
    </row>
    <row r="16" spans="1:14">
      <c r="A16">
        <v>270.10000000000002</v>
      </c>
      <c r="B16">
        <v>8</v>
      </c>
      <c r="C16">
        <v>703.72</v>
      </c>
      <c r="D16">
        <v>1.421E-3</v>
      </c>
      <c r="E16">
        <v>-23.849</v>
      </c>
      <c r="F16">
        <v>-23.734999999999999</v>
      </c>
      <c r="G16">
        <v>-74.588999999999999</v>
      </c>
      <c r="H16">
        <v>168.51</v>
      </c>
      <c r="I16">
        <v>215.08</v>
      </c>
      <c r="J16">
        <v>1260.8</v>
      </c>
      <c r="K16">
        <v>-4.5187999999999999E-2</v>
      </c>
      <c r="L16">
        <v>5.4841999999999998E-4</v>
      </c>
      <c r="M16">
        <v>0.13106999999999999</v>
      </c>
      <c r="N16" t="s">
        <v>237</v>
      </c>
    </row>
    <row r="17" spans="1:14">
      <c r="A17">
        <v>270.10000000000002</v>
      </c>
      <c r="B17">
        <v>8.5</v>
      </c>
      <c r="C17">
        <v>703.76</v>
      </c>
      <c r="D17">
        <v>1.4208999999999999E-3</v>
      </c>
      <c r="E17">
        <v>-23.850999999999999</v>
      </c>
      <c r="F17">
        <v>-23.73</v>
      </c>
      <c r="G17">
        <v>-74.597999999999999</v>
      </c>
      <c r="H17">
        <v>168.52</v>
      </c>
      <c r="I17">
        <v>215.07</v>
      </c>
      <c r="J17">
        <v>1261.0999999999999</v>
      </c>
      <c r="K17">
        <v>-4.5194999999999999E-2</v>
      </c>
      <c r="L17">
        <v>5.4871E-4</v>
      </c>
      <c r="M17">
        <v>0.13109000000000001</v>
      </c>
      <c r="N17" t="s">
        <v>237</v>
      </c>
    </row>
    <row r="18" spans="1:14">
      <c r="A18">
        <v>270.10000000000002</v>
      </c>
      <c r="B18">
        <v>9</v>
      </c>
      <c r="C18">
        <v>703.8</v>
      </c>
      <c r="D18">
        <v>1.4208999999999999E-3</v>
      </c>
      <c r="E18">
        <v>-23.853999999999999</v>
      </c>
      <c r="F18">
        <v>-23.725999999999999</v>
      </c>
      <c r="G18">
        <v>-74.605999999999995</v>
      </c>
      <c r="H18">
        <v>168.52</v>
      </c>
      <c r="I18">
        <v>215.06</v>
      </c>
      <c r="J18">
        <v>1261.5</v>
      </c>
      <c r="K18">
        <v>-4.5200999999999998E-2</v>
      </c>
      <c r="L18">
        <v>5.4898999999999996E-4</v>
      </c>
      <c r="M18">
        <v>0.13111</v>
      </c>
      <c r="N18" t="s">
        <v>237</v>
      </c>
    </row>
    <row r="19" spans="1:14">
      <c r="A19">
        <v>270.10000000000002</v>
      </c>
      <c r="B19">
        <v>9.5</v>
      </c>
      <c r="C19">
        <v>703.84</v>
      </c>
      <c r="D19">
        <v>1.4208000000000001E-3</v>
      </c>
      <c r="E19">
        <v>-23.856000000000002</v>
      </c>
      <c r="F19">
        <v>-23.721</v>
      </c>
      <c r="G19">
        <v>-74.614999999999995</v>
      </c>
      <c r="H19">
        <v>168.52</v>
      </c>
      <c r="I19">
        <v>215.06</v>
      </c>
      <c r="J19">
        <v>1261.8</v>
      </c>
      <c r="K19">
        <v>-4.5207999999999998E-2</v>
      </c>
      <c r="L19">
        <v>5.4927999999999997E-4</v>
      </c>
      <c r="M19">
        <v>0.13113</v>
      </c>
      <c r="N19" t="s">
        <v>237</v>
      </c>
    </row>
    <row r="20" spans="1:14">
      <c r="A20">
        <v>270.10000000000002</v>
      </c>
      <c r="B20">
        <v>10</v>
      </c>
      <c r="C20">
        <v>703.88</v>
      </c>
      <c r="D20">
        <v>1.4207E-3</v>
      </c>
      <c r="E20">
        <v>-23.858000000000001</v>
      </c>
      <c r="F20">
        <v>-23.716000000000001</v>
      </c>
      <c r="G20">
        <v>-74.623000000000005</v>
      </c>
      <c r="H20">
        <v>168.53</v>
      </c>
      <c r="I20">
        <v>215.05</v>
      </c>
      <c r="J20">
        <v>1262.0999999999999</v>
      </c>
      <c r="K20">
        <v>-4.5214999999999998E-2</v>
      </c>
      <c r="L20">
        <v>5.4956000000000004E-4</v>
      </c>
      <c r="M20">
        <v>0.13114999999999999</v>
      </c>
      <c r="N20" t="s">
        <v>237</v>
      </c>
    </row>
    <row r="21" spans="1:14">
      <c r="A21">
        <v>324.12</v>
      </c>
      <c r="B21">
        <v>1</v>
      </c>
      <c r="C21">
        <v>657.18</v>
      </c>
      <c r="D21">
        <v>1.5217E-3</v>
      </c>
      <c r="E21">
        <v>-11.669</v>
      </c>
      <c r="F21">
        <v>-11.654</v>
      </c>
      <c r="G21">
        <v>-33.521999999999998</v>
      </c>
      <c r="H21">
        <v>187.25</v>
      </c>
      <c r="I21">
        <v>235.45</v>
      </c>
      <c r="J21">
        <v>1020.9</v>
      </c>
      <c r="K21">
        <v>-3.6672999999999997E-2</v>
      </c>
      <c r="L21">
        <v>2.9928000000000002E-4</v>
      </c>
      <c r="M21">
        <v>0.11444</v>
      </c>
      <c r="N21" t="s">
        <v>237</v>
      </c>
    </row>
    <row r="22" spans="1:14">
      <c r="A22">
        <v>324.12</v>
      </c>
      <c r="B22">
        <v>1.5</v>
      </c>
      <c r="C22">
        <v>657.24</v>
      </c>
      <c r="D22">
        <v>1.5215000000000001E-3</v>
      </c>
      <c r="E22">
        <v>-11.672000000000001</v>
      </c>
      <c r="F22">
        <v>-11.648999999999999</v>
      </c>
      <c r="G22">
        <v>-33.533000000000001</v>
      </c>
      <c r="H22">
        <v>187.26</v>
      </c>
      <c r="I22">
        <v>235.44</v>
      </c>
      <c r="J22">
        <v>1021.3</v>
      </c>
      <c r="K22">
        <v>-3.669E-2</v>
      </c>
      <c r="L22">
        <v>2.9945999999999998E-4</v>
      </c>
      <c r="M22">
        <v>0.11447</v>
      </c>
      <c r="N22" t="s">
        <v>237</v>
      </c>
    </row>
    <row r="23" spans="1:14">
      <c r="A23">
        <v>324.12</v>
      </c>
      <c r="B23">
        <v>2</v>
      </c>
      <c r="C23">
        <v>657.3</v>
      </c>
      <c r="D23">
        <v>1.5214E-3</v>
      </c>
      <c r="E23">
        <v>-11.676</v>
      </c>
      <c r="F23">
        <v>-11.645</v>
      </c>
      <c r="G23">
        <v>-33.542999999999999</v>
      </c>
      <c r="H23">
        <v>187.26</v>
      </c>
      <c r="I23">
        <v>235.42</v>
      </c>
      <c r="J23">
        <v>1021.8</v>
      </c>
      <c r="K23">
        <v>-3.6706999999999997E-2</v>
      </c>
      <c r="L23">
        <v>2.9964E-4</v>
      </c>
      <c r="M23">
        <v>0.1145</v>
      </c>
      <c r="N23" t="s">
        <v>237</v>
      </c>
    </row>
    <row r="24" spans="1:14">
      <c r="A24">
        <v>324.12</v>
      </c>
      <c r="B24">
        <v>2.5</v>
      </c>
      <c r="C24">
        <v>657.36</v>
      </c>
      <c r="D24">
        <v>1.5211999999999999E-3</v>
      </c>
      <c r="E24">
        <v>-11.679</v>
      </c>
      <c r="F24">
        <v>-11.641</v>
      </c>
      <c r="G24">
        <v>-33.552999999999997</v>
      </c>
      <c r="H24">
        <v>187.26</v>
      </c>
      <c r="I24">
        <v>235.41</v>
      </c>
      <c r="J24">
        <v>1022.2</v>
      </c>
      <c r="K24">
        <v>-3.6724E-2</v>
      </c>
      <c r="L24">
        <v>2.9983000000000001E-4</v>
      </c>
      <c r="M24">
        <v>0.11452</v>
      </c>
      <c r="N24" t="s">
        <v>237</v>
      </c>
    </row>
    <row r="25" spans="1:14">
      <c r="A25">
        <v>324.12</v>
      </c>
      <c r="B25">
        <v>3</v>
      </c>
      <c r="C25">
        <v>657.42</v>
      </c>
      <c r="D25">
        <v>1.5211000000000001E-3</v>
      </c>
      <c r="E25">
        <v>-11.682</v>
      </c>
      <c r="F25">
        <v>-11.635999999999999</v>
      </c>
      <c r="G25">
        <v>-33.563000000000002</v>
      </c>
      <c r="H25">
        <v>187.26</v>
      </c>
      <c r="I25">
        <v>235.39</v>
      </c>
      <c r="J25">
        <v>1022.6</v>
      </c>
      <c r="K25">
        <v>-3.6741000000000003E-2</v>
      </c>
      <c r="L25">
        <v>3.0001000000000002E-4</v>
      </c>
      <c r="M25">
        <v>0.11455</v>
      </c>
      <c r="N25" t="s">
        <v>237</v>
      </c>
    </row>
    <row r="26" spans="1:14">
      <c r="A26">
        <v>324.12</v>
      </c>
      <c r="B26">
        <v>3.5</v>
      </c>
      <c r="C26">
        <v>657.48</v>
      </c>
      <c r="D26">
        <v>1.521E-3</v>
      </c>
      <c r="E26">
        <v>-11.685</v>
      </c>
      <c r="F26">
        <v>-11.632</v>
      </c>
      <c r="G26">
        <v>-33.573</v>
      </c>
      <c r="H26">
        <v>187.27</v>
      </c>
      <c r="I26">
        <v>235.38</v>
      </c>
      <c r="J26">
        <v>1023.1</v>
      </c>
      <c r="K26">
        <v>-3.6756999999999998E-2</v>
      </c>
      <c r="L26">
        <v>3.0018999999999998E-4</v>
      </c>
      <c r="M26">
        <v>0.11458</v>
      </c>
      <c r="N26" t="s">
        <v>237</v>
      </c>
    </row>
    <row r="27" spans="1:14">
      <c r="A27">
        <v>324.12</v>
      </c>
      <c r="B27">
        <v>4</v>
      </c>
      <c r="C27">
        <v>657.54</v>
      </c>
      <c r="D27">
        <v>1.5208000000000001E-3</v>
      </c>
      <c r="E27">
        <v>-11.689</v>
      </c>
      <c r="F27">
        <v>-11.628</v>
      </c>
      <c r="G27">
        <v>-33.582999999999998</v>
      </c>
      <c r="H27">
        <v>187.27</v>
      </c>
      <c r="I27">
        <v>235.37</v>
      </c>
      <c r="J27">
        <v>1023.5</v>
      </c>
      <c r="K27">
        <v>-3.6774000000000001E-2</v>
      </c>
      <c r="L27">
        <v>3.0037E-4</v>
      </c>
      <c r="M27">
        <v>0.11461</v>
      </c>
      <c r="N27" t="s">
        <v>237</v>
      </c>
    </row>
    <row r="28" spans="1:14">
      <c r="A28">
        <v>324.12</v>
      </c>
      <c r="B28">
        <v>4.5</v>
      </c>
      <c r="C28">
        <v>657.6</v>
      </c>
      <c r="D28">
        <v>1.5207E-3</v>
      </c>
      <c r="E28">
        <v>-11.692</v>
      </c>
      <c r="F28">
        <v>-11.622999999999999</v>
      </c>
      <c r="G28">
        <v>-33.594000000000001</v>
      </c>
      <c r="H28">
        <v>187.27</v>
      </c>
      <c r="I28">
        <v>235.35</v>
      </c>
      <c r="J28">
        <v>1024</v>
      </c>
      <c r="K28">
        <v>-3.6790999999999997E-2</v>
      </c>
      <c r="L28">
        <v>3.0056000000000001E-4</v>
      </c>
      <c r="M28">
        <v>0.11464000000000001</v>
      </c>
      <c r="N28" t="s">
        <v>237</v>
      </c>
    </row>
    <row r="29" spans="1:14">
      <c r="A29">
        <v>324.12</v>
      </c>
      <c r="B29">
        <v>5</v>
      </c>
      <c r="C29">
        <v>657.66</v>
      </c>
      <c r="D29">
        <v>1.5204999999999999E-3</v>
      </c>
      <c r="E29">
        <v>-11.695</v>
      </c>
      <c r="F29">
        <v>-11.619</v>
      </c>
      <c r="G29">
        <v>-33.603999999999999</v>
      </c>
      <c r="H29">
        <v>187.27</v>
      </c>
      <c r="I29">
        <v>235.34</v>
      </c>
      <c r="J29">
        <v>1024.4000000000001</v>
      </c>
      <c r="K29">
        <v>-3.6806999999999999E-2</v>
      </c>
      <c r="L29">
        <v>3.0074000000000002E-4</v>
      </c>
      <c r="M29">
        <v>0.11466999999999999</v>
      </c>
      <c r="N29" t="s">
        <v>237</v>
      </c>
    </row>
    <row r="30" spans="1:14">
      <c r="A30">
        <v>324.12</v>
      </c>
      <c r="B30">
        <v>5.5</v>
      </c>
      <c r="C30">
        <v>657.72</v>
      </c>
      <c r="D30">
        <v>1.5204000000000001E-3</v>
      </c>
      <c r="E30">
        <v>-11.699</v>
      </c>
      <c r="F30">
        <v>-11.615</v>
      </c>
      <c r="G30">
        <v>-33.613999999999997</v>
      </c>
      <c r="H30">
        <v>187.28</v>
      </c>
      <c r="I30">
        <v>235.32</v>
      </c>
      <c r="J30">
        <v>1024.9000000000001</v>
      </c>
      <c r="K30">
        <v>-3.6824000000000003E-2</v>
      </c>
      <c r="L30">
        <v>3.0091999999999999E-4</v>
      </c>
      <c r="M30">
        <v>0.11469</v>
      </c>
      <c r="N30" t="s">
        <v>237</v>
      </c>
    </row>
    <row r="31" spans="1:14">
      <c r="A31">
        <v>324.12</v>
      </c>
      <c r="B31">
        <v>6</v>
      </c>
      <c r="C31">
        <v>657.78</v>
      </c>
      <c r="D31">
        <v>1.5203E-3</v>
      </c>
      <c r="E31">
        <v>-11.702</v>
      </c>
      <c r="F31">
        <v>-11.61</v>
      </c>
      <c r="G31">
        <v>-33.624000000000002</v>
      </c>
      <c r="H31">
        <v>187.28</v>
      </c>
      <c r="I31">
        <v>235.31</v>
      </c>
      <c r="J31">
        <v>1025.3</v>
      </c>
      <c r="K31">
        <v>-3.6839999999999998E-2</v>
      </c>
      <c r="L31">
        <v>3.011E-4</v>
      </c>
      <c r="M31">
        <v>0.11472</v>
      </c>
      <c r="N31" t="s">
        <v>237</v>
      </c>
    </row>
    <row r="32" spans="1:14">
      <c r="A32">
        <v>324.12</v>
      </c>
      <c r="B32">
        <v>6.5</v>
      </c>
      <c r="C32">
        <v>657.84</v>
      </c>
      <c r="D32">
        <v>1.5200999999999999E-3</v>
      </c>
      <c r="E32">
        <v>-11.705</v>
      </c>
      <c r="F32">
        <v>-11.606</v>
      </c>
      <c r="G32">
        <v>-33.634</v>
      </c>
      <c r="H32">
        <v>187.28</v>
      </c>
      <c r="I32">
        <v>235.3</v>
      </c>
      <c r="J32">
        <v>1025.8</v>
      </c>
      <c r="K32">
        <v>-3.6857000000000001E-2</v>
      </c>
      <c r="L32">
        <v>3.0128000000000002E-4</v>
      </c>
      <c r="M32">
        <v>0.11475</v>
      </c>
      <c r="N32" t="s">
        <v>237</v>
      </c>
    </row>
    <row r="33" spans="1:14">
      <c r="A33">
        <v>324.12</v>
      </c>
      <c r="B33">
        <v>7</v>
      </c>
      <c r="C33">
        <v>657.9</v>
      </c>
      <c r="D33">
        <v>1.5200000000000001E-3</v>
      </c>
      <c r="E33">
        <v>-11.708</v>
      </c>
      <c r="F33">
        <v>-11.602</v>
      </c>
      <c r="G33">
        <v>-33.643999999999998</v>
      </c>
      <c r="H33">
        <v>187.28</v>
      </c>
      <c r="I33">
        <v>235.28</v>
      </c>
      <c r="J33">
        <v>1026.2</v>
      </c>
      <c r="K33">
        <v>-3.6873000000000003E-2</v>
      </c>
      <c r="L33">
        <v>3.0145999999999998E-4</v>
      </c>
      <c r="M33">
        <v>0.11477999999999999</v>
      </c>
      <c r="N33" t="s">
        <v>237</v>
      </c>
    </row>
    <row r="34" spans="1:14">
      <c r="A34">
        <v>324.12</v>
      </c>
      <c r="B34">
        <v>7.5</v>
      </c>
      <c r="C34">
        <v>657.96</v>
      </c>
      <c r="D34">
        <v>1.5199E-3</v>
      </c>
      <c r="E34">
        <v>-11.712</v>
      </c>
      <c r="F34">
        <v>-11.597</v>
      </c>
      <c r="G34">
        <v>-33.654000000000003</v>
      </c>
      <c r="H34">
        <v>187.28</v>
      </c>
      <c r="I34">
        <v>235.27</v>
      </c>
      <c r="J34">
        <v>1026.7</v>
      </c>
      <c r="K34">
        <v>-3.6889999999999999E-2</v>
      </c>
      <c r="L34">
        <v>3.0164999999999999E-4</v>
      </c>
      <c r="M34">
        <v>0.11481</v>
      </c>
      <c r="N34" t="s">
        <v>237</v>
      </c>
    </row>
    <row r="35" spans="1:14">
      <c r="A35">
        <v>324.12</v>
      </c>
      <c r="B35">
        <v>8</v>
      </c>
      <c r="C35">
        <v>658.02</v>
      </c>
      <c r="D35">
        <v>1.5196999999999999E-3</v>
      </c>
      <c r="E35">
        <v>-11.715</v>
      </c>
      <c r="F35">
        <v>-11.593</v>
      </c>
      <c r="G35">
        <v>-33.664999999999999</v>
      </c>
      <c r="H35">
        <v>187.29</v>
      </c>
      <c r="I35">
        <v>235.26</v>
      </c>
      <c r="J35">
        <v>1027.0999999999999</v>
      </c>
      <c r="K35">
        <v>-3.6906000000000001E-2</v>
      </c>
      <c r="L35">
        <v>3.0183E-4</v>
      </c>
      <c r="M35">
        <v>0.11483</v>
      </c>
      <c r="N35" t="s">
        <v>237</v>
      </c>
    </row>
    <row r="36" spans="1:14">
      <c r="A36">
        <v>324.12</v>
      </c>
      <c r="B36">
        <v>8.5</v>
      </c>
      <c r="C36">
        <v>658.07</v>
      </c>
      <c r="D36">
        <v>1.5196000000000001E-3</v>
      </c>
      <c r="E36">
        <v>-11.718</v>
      </c>
      <c r="F36">
        <v>-11.589</v>
      </c>
      <c r="G36">
        <v>-33.674999999999997</v>
      </c>
      <c r="H36">
        <v>187.29</v>
      </c>
      <c r="I36">
        <v>235.24</v>
      </c>
      <c r="J36">
        <v>1027.5</v>
      </c>
      <c r="K36">
        <v>-3.6922000000000003E-2</v>
      </c>
      <c r="L36">
        <v>3.0201000000000002E-4</v>
      </c>
      <c r="M36">
        <v>0.11486</v>
      </c>
      <c r="N36" t="s">
        <v>237</v>
      </c>
    </row>
    <row r="37" spans="1:14">
      <c r="A37">
        <v>324.12</v>
      </c>
      <c r="B37">
        <v>9</v>
      </c>
      <c r="C37">
        <v>658.13</v>
      </c>
      <c r="D37">
        <v>1.5194E-3</v>
      </c>
      <c r="E37">
        <v>-11.721</v>
      </c>
      <c r="F37">
        <v>-11.584</v>
      </c>
      <c r="G37">
        <v>-33.685000000000002</v>
      </c>
      <c r="H37">
        <v>187.29</v>
      </c>
      <c r="I37">
        <v>235.23</v>
      </c>
      <c r="J37">
        <v>1028</v>
      </c>
      <c r="K37">
        <v>-3.6939E-2</v>
      </c>
      <c r="L37">
        <v>3.0218999999999998E-4</v>
      </c>
      <c r="M37">
        <v>0.11489000000000001</v>
      </c>
      <c r="N37" t="s">
        <v>237</v>
      </c>
    </row>
    <row r="38" spans="1:14">
      <c r="A38">
        <v>324.12</v>
      </c>
      <c r="B38">
        <v>9.5</v>
      </c>
      <c r="C38">
        <v>658.19</v>
      </c>
      <c r="D38">
        <v>1.5192999999999999E-3</v>
      </c>
      <c r="E38">
        <v>-11.725</v>
      </c>
      <c r="F38">
        <v>-11.58</v>
      </c>
      <c r="G38">
        <v>-33.695</v>
      </c>
      <c r="H38">
        <v>187.29</v>
      </c>
      <c r="I38">
        <v>235.22</v>
      </c>
      <c r="J38">
        <v>1028.4000000000001</v>
      </c>
      <c r="K38">
        <v>-3.6955000000000002E-2</v>
      </c>
      <c r="L38">
        <v>3.0236999999999999E-4</v>
      </c>
      <c r="M38">
        <v>0.11491999999999999</v>
      </c>
      <c r="N38" t="s">
        <v>237</v>
      </c>
    </row>
    <row r="39" spans="1:14">
      <c r="A39">
        <v>324.12</v>
      </c>
      <c r="B39">
        <v>10</v>
      </c>
      <c r="C39">
        <v>658.25</v>
      </c>
      <c r="D39">
        <v>1.5192000000000001E-3</v>
      </c>
      <c r="E39">
        <v>-11.728</v>
      </c>
      <c r="F39">
        <v>-11.576000000000001</v>
      </c>
      <c r="G39">
        <v>-33.704999999999998</v>
      </c>
      <c r="H39">
        <v>187.3</v>
      </c>
      <c r="I39">
        <v>235.2</v>
      </c>
      <c r="J39">
        <v>1028.9000000000001</v>
      </c>
      <c r="K39">
        <v>-3.6970999999999997E-2</v>
      </c>
      <c r="L39">
        <v>3.0256E-4</v>
      </c>
      <c r="M39">
        <v>0.11495</v>
      </c>
      <c r="N39" t="s">
        <v>237</v>
      </c>
    </row>
    <row r="40" spans="1:14">
      <c r="A40">
        <v>378.14</v>
      </c>
      <c r="B40">
        <v>1</v>
      </c>
      <c r="C40">
        <v>3.3502000000000001</v>
      </c>
      <c r="D40">
        <v>0.29848999999999998</v>
      </c>
      <c r="E40">
        <v>30.1</v>
      </c>
      <c r="F40">
        <v>33.091000000000001</v>
      </c>
      <c r="G40">
        <v>89.134</v>
      </c>
      <c r="H40">
        <v>195.3</v>
      </c>
      <c r="I40">
        <v>206.16</v>
      </c>
      <c r="J40">
        <v>172.9</v>
      </c>
      <c r="K40">
        <v>2.9394999999999998</v>
      </c>
      <c r="L40">
        <v>7.3509999999999996E-6</v>
      </c>
      <c r="M40">
        <v>1.9817999999999999E-2</v>
      </c>
      <c r="N40" t="s">
        <v>238</v>
      </c>
    </row>
    <row r="41" spans="1:14">
      <c r="A41">
        <v>378.14</v>
      </c>
      <c r="B41">
        <v>1.2246999999999999</v>
      </c>
      <c r="C41">
        <v>4.1539000000000001</v>
      </c>
      <c r="D41">
        <v>0.24074000000000001</v>
      </c>
      <c r="E41">
        <v>29.998999999999999</v>
      </c>
      <c r="F41">
        <v>32.953000000000003</v>
      </c>
      <c r="G41">
        <v>87.174999999999997</v>
      </c>
      <c r="H41">
        <v>195.84</v>
      </c>
      <c r="I41">
        <v>207.42</v>
      </c>
      <c r="J41">
        <v>170.93</v>
      </c>
      <c r="K41">
        <v>3.0066999999999999</v>
      </c>
      <c r="L41">
        <v>7.3401999999999996E-6</v>
      </c>
      <c r="M41">
        <v>1.9976000000000001E-2</v>
      </c>
      <c r="N41" t="s">
        <v>238</v>
      </c>
    </row>
    <row r="42" spans="1:14">
      <c r="A42">
        <v>378.14</v>
      </c>
      <c r="B42">
        <v>1.2246999999999999</v>
      </c>
      <c r="C42">
        <v>607.11</v>
      </c>
      <c r="D42">
        <v>1.6471000000000001E-3</v>
      </c>
      <c r="E42">
        <v>1.6805000000000001</v>
      </c>
      <c r="F42">
        <v>1.7007000000000001</v>
      </c>
      <c r="G42">
        <v>4.5279999999999996</v>
      </c>
      <c r="H42">
        <v>208.14</v>
      </c>
      <c r="I42">
        <v>259.43</v>
      </c>
      <c r="J42">
        <v>797.38</v>
      </c>
      <c r="K42">
        <v>-2.4427999999999998E-2</v>
      </c>
      <c r="L42">
        <v>1.8621999999999999E-4</v>
      </c>
      <c r="M42">
        <v>9.9196000000000006E-2</v>
      </c>
      <c r="N42" t="s">
        <v>237</v>
      </c>
    </row>
    <row r="43" spans="1:14">
      <c r="A43">
        <v>378.14</v>
      </c>
      <c r="B43">
        <v>1.5</v>
      </c>
      <c r="C43">
        <v>607.16</v>
      </c>
      <c r="D43">
        <v>1.647E-3</v>
      </c>
      <c r="E43">
        <v>1.6777</v>
      </c>
      <c r="F43">
        <v>1.7024999999999999</v>
      </c>
      <c r="G43">
        <v>4.5206</v>
      </c>
      <c r="H43">
        <v>208.14</v>
      </c>
      <c r="I43">
        <v>259.41000000000003</v>
      </c>
      <c r="J43">
        <v>797.73</v>
      </c>
      <c r="K43">
        <v>-2.4452999999999999E-2</v>
      </c>
      <c r="L43">
        <v>1.863E-4</v>
      </c>
      <c r="M43">
        <v>9.9218000000000001E-2</v>
      </c>
      <c r="N43" t="s">
        <v>237</v>
      </c>
    </row>
    <row r="44" spans="1:14">
      <c r="A44">
        <v>378.14</v>
      </c>
      <c r="B44">
        <v>2</v>
      </c>
      <c r="C44">
        <v>607.26</v>
      </c>
      <c r="D44">
        <v>1.6467000000000001E-3</v>
      </c>
      <c r="E44">
        <v>1.6727000000000001</v>
      </c>
      <c r="F44">
        <v>1.7057</v>
      </c>
      <c r="G44">
        <v>4.5071000000000003</v>
      </c>
      <c r="H44">
        <v>208.14</v>
      </c>
      <c r="I44">
        <v>259.38</v>
      </c>
      <c r="J44">
        <v>798.36</v>
      </c>
      <c r="K44">
        <v>-2.4497000000000001E-2</v>
      </c>
      <c r="L44">
        <v>1.8645000000000001E-4</v>
      </c>
      <c r="M44">
        <v>9.9256999999999998E-2</v>
      </c>
      <c r="N44" t="s">
        <v>237</v>
      </c>
    </row>
    <row r="45" spans="1:14">
      <c r="A45">
        <v>378.14</v>
      </c>
      <c r="B45">
        <v>2.5</v>
      </c>
      <c r="C45">
        <v>607.36</v>
      </c>
      <c r="D45">
        <v>1.6465E-3</v>
      </c>
      <c r="E45">
        <v>1.6676</v>
      </c>
      <c r="F45">
        <v>1.7088000000000001</v>
      </c>
      <c r="G45">
        <v>4.4936999999999996</v>
      </c>
      <c r="H45">
        <v>208.14</v>
      </c>
      <c r="I45">
        <v>259.35000000000002</v>
      </c>
      <c r="J45">
        <v>798.99</v>
      </c>
      <c r="K45">
        <v>-2.4542000000000001E-2</v>
      </c>
      <c r="L45">
        <v>1.8660000000000001E-4</v>
      </c>
      <c r="M45">
        <v>9.9295999999999995E-2</v>
      </c>
      <c r="N45" t="s">
        <v>237</v>
      </c>
    </row>
    <row r="46" spans="1:14">
      <c r="A46">
        <v>378.14</v>
      </c>
      <c r="B46">
        <v>3</v>
      </c>
      <c r="C46">
        <v>607.46</v>
      </c>
      <c r="D46">
        <v>1.6462E-3</v>
      </c>
      <c r="E46">
        <v>1.6625000000000001</v>
      </c>
      <c r="F46">
        <v>1.712</v>
      </c>
      <c r="G46">
        <v>4.4802999999999997</v>
      </c>
      <c r="H46">
        <v>208.14</v>
      </c>
      <c r="I46">
        <v>259.32</v>
      </c>
      <c r="J46">
        <v>799.62</v>
      </c>
      <c r="K46">
        <v>-2.4586E-2</v>
      </c>
      <c r="L46">
        <v>1.8676000000000001E-4</v>
      </c>
      <c r="M46">
        <v>9.9335000000000007E-2</v>
      </c>
      <c r="N46" t="s">
        <v>237</v>
      </c>
    </row>
    <row r="47" spans="1:14">
      <c r="A47">
        <v>378.14</v>
      </c>
      <c r="B47">
        <v>3.5</v>
      </c>
      <c r="C47">
        <v>607.54999999999995</v>
      </c>
      <c r="D47">
        <v>1.6459000000000001E-3</v>
      </c>
      <c r="E47">
        <v>1.6575</v>
      </c>
      <c r="F47">
        <v>1.7152000000000001</v>
      </c>
      <c r="G47">
        <v>4.4669999999999996</v>
      </c>
      <c r="H47">
        <v>208.14</v>
      </c>
      <c r="I47">
        <v>259.29000000000002</v>
      </c>
      <c r="J47">
        <v>800.26</v>
      </c>
      <c r="K47">
        <v>-2.4629999999999999E-2</v>
      </c>
      <c r="L47">
        <v>1.8691000000000001E-4</v>
      </c>
      <c r="M47">
        <v>9.9374000000000004E-2</v>
      </c>
      <c r="N47" t="s">
        <v>237</v>
      </c>
    </row>
    <row r="48" spans="1:14">
      <c r="A48">
        <v>378.14</v>
      </c>
      <c r="B48">
        <v>4</v>
      </c>
      <c r="C48">
        <v>607.65</v>
      </c>
      <c r="D48">
        <v>1.6456999999999999E-3</v>
      </c>
      <c r="E48">
        <v>1.6525000000000001</v>
      </c>
      <c r="F48">
        <v>1.7183999999999999</v>
      </c>
      <c r="G48">
        <v>4.4535999999999998</v>
      </c>
      <c r="H48">
        <v>208.14</v>
      </c>
      <c r="I48">
        <v>259.26</v>
      </c>
      <c r="J48">
        <v>800.89</v>
      </c>
      <c r="K48">
        <v>-2.4674000000000001E-2</v>
      </c>
      <c r="L48">
        <v>1.8705999999999999E-4</v>
      </c>
      <c r="M48">
        <v>9.9413000000000001E-2</v>
      </c>
      <c r="N48" t="s">
        <v>237</v>
      </c>
    </row>
    <row r="49" spans="1:14">
      <c r="A49">
        <v>378.14</v>
      </c>
      <c r="B49">
        <v>4.5</v>
      </c>
      <c r="C49">
        <v>607.75</v>
      </c>
      <c r="D49">
        <v>1.6454E-3</v>
      </c>
      <c r="E49">
        <v>1.6474</v>
      </c>
      <c r="F49">
        <v>1.7216</v>
      </c>
      <c r="G49">
        <v>4.4402999999999997</v>
      </c>
      <c r="H49">
        <v>208.14</v>
      </c>
      <c r="I49">
        <v>259.23</v>
      </c>
      <c r="J49">
        <v>801.51</v>
      </c>
      <c r="K49">
        <v>-2.4718E-2</v>
      </c>
      <c r="L49">
        <v>1.8720999999999999E-4</v>
      </c>
      <c r="M49">
        <v>9.9451999999999999E-2</v>
      </c>
      <c r="N49" t="s">
        <v>237</v>
      </c>
    </row>
    <row r="50" spans="1:14">
      <c r="A50">
        <v>378.14</v>
      </c>
      <c r="B50">
        <v>5</v>
      </c>
      <c r="C50">
        <v>607.85</v>
      </c>
      <c r="D50">
        <v>1.6452000000000001E-3</v>
      </c>
      <c r="E50">
        <v>1.6424000000000001</v>
      </c>
      <c r="F50">
        <v>1.7248000000000001</v>
      </c>
      <c r="G50">
        <v>4.4269999999999996</v>
      </c>
      <c r="H50">
        <v>208.14</v>
      </c>
      <c r="I50">
        <v>259.2</v>
      </c>
      <c r="J50">
        <v>802.14</v>
      </c>
      <c r="K50">
        <v>-2.4760999999999998E-2</v>
      </c>
      <c r="L50">
        <v>1.8736E-4</v>
      </c>
      <c r="M50">
        <v>9.9490999999999996E-2</v>
      </c>
      <c r="N50" t="s">
        <v>237</v>
      </c>
    </row>
    <row r="51" spans="1:14">
      <c r="A51">
        <v>378.14</v>
      </c>
      <c r="B51">
        <v>5.5</v>
      </c>
      <c r="C51">
        <v>607.94000000000005</v>
      </c>
      <c r="D51">
        <v>1.6448999999999999E-3</v>
      </c>
      <c r="E51">
        <v>1.6374</v>
      </c>
      <c r="F51">
        <v>1.728</v>
      </c>
      <c r="G51">
        <v>4.4137000000000004</v>
      </c>
      <c r="H51">
        <v>208.14</v>
      </c>
      <c r="I51">
        <v>259.17</v>
      </c>
      <c r="J51">
        <v>802.77</v>
      </c>
      <c r="K51">
        <v>-2.4805000000000001E-2</v>
      </c>
      <c r="L51">
        <v>1.8751E-4</v>
      </c>
      <c r="M51">
        <v>9.9529999999999993E-2</v>
      </c>
      <c r="N51" t="s">
        <v>237</v>
      </c>
    </row>
    <row r="52" spans="1:14">
      <c r="A52">
        <v>378.14</v>
      </c>
      <c r="B52">
        <v>6</v>
      </c>
      <c r="C52">
        <v>608.04</v>
      </c>
      <c r="D52">
        <v>1.6446E-3</v>
      </c>
      <c r="E52">
        <v>1.6324000000000001</v>
      </c>
      <c r="F52">
        <v>1.7313000000000001</v>
      </c>
      <c r="G52">
        <v>4.4004000000000003</v>
      </c>
      <c r="H52">
        <v>208.14</v>
      </c>
      <c r="I52">
        <v>259.14</v>
      </c>
      <c r="J52">
        <v>803.39</v>
      </c>
      <c r="K52">
        <v>-2.4847999999999999E-2</v>
      </c>
      <c r="L52">
        <v>1.8766E-4</v>
      </c>
      <c r="M52">
        <v>9.9569000000000005E-2</v>
      </c>
      <c r="N52" t="s">
        <v>237</v>
      </c>
    </row>
    <row r="53" spans="1:14">
      <c r="A53">
        <v>378.14</v>
      </c>
      <c r="B53">
        <v>6.5</v>
      </c>
      <c r="C53">
        <v>608.14</v>
      </c>
      <c r="D53">
        <v>1.6444000000000001E-3</v>
      </c>
      <c r="E53">
        <v>1.6274</v>
      </c>
      <c r="F53">
        <v>1.7344999999999999</v>
      </c>
      <c r="G53">
        <v>4.3871000000000002</v>
      </c>
      <c r="H53">
        <v>208.14</v>
      </c>
      <c r="I53">
        <v>259.11</v>
      </c>
      <c r="J53">
        <v>804.02</v>
      </c>
      <c r="K53">
        <v>-2.4891E-2</v>
      </c>
      <c r="L53">
        <v>1.8781000000000001E-4</v>
      </c>
      <c r="M53">
        <v>9.9608000000000002E-2</v>
      </c>
      <c r="N53" t="s">
        <v>237</v>
      </c>
    </row>
    <row r="54" spans="1:14">
      <c r="A54">
        <v>378.14</v>
      </c>
      <c r="B54">
        <v>7</v>
      </c>
      <c r="C54">
        <v>608.23</v>
      </c>
      <c r="D54">
        <v>1.6440999999999999E-3</v>
      </c>
      <c r="E54">
        <v>1.6224000000000001</v>
      </c>
      <c r="F54">
        <v>1.7377</v>
      </c>
      <c r="G54">
        <v>4.3738999999999999</v>
      </c>
      <c r="H54">
        <v>208.14</v>
      </c>
      <c r="I54">
        <v>259.08</v>
      </c>
      <c r="J54">
        <v>804.64</v>
      </c>
      <c r="K54">
        <v>-2.4934000000000001E-2</v>
      </c>
      <c r="L54">
        <v>1.8796000000000001E-4</v>
      </c>
      <c r="M54">
        <v>9.9645999999999998E-2</v>
      </c>
      <c r="N54" t="s">
        <v>237</v>
      </c>
    </row>
    <row r="55" spans="1:14">
      <c r="A55">
        <v>378.14</v>
      </c>
      <c r="B55">
        <v>7.5</v>
      </c>
      <c r="C55">
        <v>608.33000000000004</v>
      </c>
      <c r="D55">
        <v>1.6439E-3</v>
      </c>
      <c r="E55">
        <v>1.6173999999999999</v>
      </c>
      <c r="F55">
        <v>1.7408999999999999</v>
      </c>
      <c r="G55">
        <v>4.3605999999999998</v>
      </c>
      <c r="H55">
        <v>208.14</v>
      </c>
      <c r="I55">
        <v>259.05</v>
      </c>
      <c r="J55">
        <v>805.26</v>
      </c>
      <c r="K55">
        <v>-2.4976000000000002E-2</v>
      </c>
      <c r="L55">
        <v>1.8811000000000001E-4</v>
      </c>
      <c r="M55">
        <v>9.9684999999999996E-2</v>
      </c>
      <c r="N55" t="s">
        <v>237</v>
      </c>
    </row>
    <row r="56" spans="1:14">
      <c r="A56">
        <v>378.14</v>
      </c>
      <c r="B56">
        <v>8</v>
      </c>
      <c r="C56">
        <v>608.41999999999996</v>
      </c>
      <c r="D56">
        <v>1.6436000000000001E-3</v>
      </c>
      <c r="E56">
        <v>1.6124000000000001</v>
      </c>
      <c r="F56">
        <v>1.7442</v>
      </c>
      <c r="G56">
        <v>4.3474000000000004</v>
      </c>
      <c r="H56">
        <v>208.14</v>
      </c>
      <c r="I56">
        <v>259.02</v>
      </c>
      <c r="J56">
        <v>805.89</v>
      </c>
      <c r="K56">
        <v>-2.5019E-2</v>
      </c>
      <c r="L56">
        <v>1.8825999999999999E-4</v>
      </c>
      <c r="M56">
        <v>9.9723999999999993E-2</v>
      </c>
      <c r="N56" t="s">
        <v>237</v>
      </c>
    </row>
    <row r="57" spans="1:14">
      <c r="A57">
        <v>378.14</v>
      </c>
      <c r="B57">
        <v>8.5</v>
      </c>
      <c r="C57">
        <v>608.52</v>
      </c>
      <c r="D57">
        <v>1.6433000000000001E-3</v>
      </c>
      <c r="E57">
        <v>1.6073999999999999</v>
      </c>
      <c r="F57">
        <v>1.7474000000000001</v>
      </c>
      <c r="G57">
        <v>4.3342000000000001</v>
      </c>
      <c r="H57">
        <v>208.14</v>
      </c>
      <c r="I57">
        <v>258.99</v>
      </c>
      <c r="J57">
        <v>806.51</v>
      </c>
      <c r="K57">
        <v>-2.5061E-2</v>
      </c>
      <c r="L57">
        <v>1.8841999999999999E-4</v>
      </c>
      <c r="M57">
        <v>9.9762000000000003E-2</v>
      </c>
      <c r="N57" t="s">
        <v>237</v>
      </c>
    </row>
    <row r="58" spans="1:14">
      <c r="A58">
        <v>378.14</v>
      </c>
      <c r="B58">
        <v>9</v>
      </c>
      <c r="C58">
        <v>608.61</v>
      </c>
      <c r="D58">
        <v>1.6431E-3</v>
      </c>
      <c r="E58">
        <v>1.6025</v>
      </c>
      <c r="F58">
        <v>1.7506999999999999</v>
      </c>
      <c r="G58">
        <v>4.3209999999999997</v>
      </c>
      <c r="H58">
        <v>208.14</v>
      </c>
      <c r="I58">
        <v>258.95999999999998</v>
      </c>
      <c r="J58">
        <v>807.12</v>
      </c>
      <c r="K58">
        <v>-2.5104000000000001E-2</v>
      </c>
      <c r="L58">
        <v>1.8856999999999999E-4</v>
      </c>
      <c r="M58">
        <v>9.9801000000000001E-2</v>
      </c>
      <c r="N58" t="s">
        <v>237</v>
      </c>
    </row>
    <row r="59" spans="1:14">
      <c r="A59">
        <v>378.14</v>
      </c>
      <c r="B59">
        <v>9.5</v>
      </c>
      <c r="C59">
        <v>608.71</v>
      </c>
      <c r="D59">
        <v>1.6428E-3</v>
      </c>
      <c r="E59">
        <v>1.5974999999999999</v>
      </c>
      <c r="F59">
        <v>1.7539</v>
      </c>
      <c r="G59">
        <v>4.3079000000000001</v>
      </c>
      <c r="H59">
        <v>208.14</v>
      </c>
      <c r="I59">
        <v>258.93</v>
      </c>
      <c r="J59">
        <v>807.74</v>
      </c>
      <c r="K59">
        <v>-2.5146000000000002E-2</v>
      </c>
      <c r="L59">
        <v>1.8872E-4</v>
      </c>
      <c r="M59">
        <v>9.9838999999999997E-2</v>
      </c>
      <c r="N59" t="s">
        <v>237</v>
      </c>
    </row>
    <row r="60" spans="1:14">
      <c r="A60">
        <v>378.14</v>
      </c>
      <c r="B60">
        <v>10</v>
      </c>
      <c r="C60">
        <v>608.80999999999995</v>
      </c>
      <c r="D60">
        <v>1.6425999999999999E-3</v>
      </c>
      <c r="E60">
        <v>1.5926</v>
      </c>
      <c r="F60">
        <v>1.7572000000000001</v>
      </c>
      <c r="G60">
        <v>4.2946999999999997</v>
      </c>
      <c r="H60">
        <v>208.15</v>
      </c>
      <c r="I60">
        <v>258.89999999999998</v>
      </c>
      <c r="J60">
        <v>808.36</v>
      </c>
      <c r="K60">
        <v>-2.5187999999999999E-2</v>
      </c>
      <c r="L60">
        <v>1.8887E-4</v>
      </c>
      <c r="M60">
        <v>9.9877999999999995E-2</v>
      </c>
      <c r="N60" t="s">
        <v>237</v>
      </c>
    </row>
    <row r="61" spans="1:14">
      <c r="A61">
        <v>432.16</v>
      </c>
      <c r="B61">
        <v>1</v>
      </c>
      <c r="C61">
        <v>2.8723000000000001</v>
      </c>
      <c r="D61">
        <v>0.34815000000000002</v>
      </c>
      <c r="E61">
        <v>41.311999999999998</v>
      </c>
      <c r="F61">
        <v>44.8</v>
      </c>
      <c r="G61">
        <v>118.05</v>
      </c>
      <c r="H61">
        <v>217.61</v>
      </c>
      <c r="I61">
        <v>227.3</v>
      </c>
      <c r="J61">
        <v>187.83</v>
      </c>
      <c r="K61">
        <v>1.7271000000000001</v>
      </c>
      <c r="L61">
        <v>8.4415000000000004E-6</v>
      </c>
      <c r="M61">
        <v>2.5430999999999999E-2</v>
      </c>
      <c r="N61" t="s">
        <v>238</v>
      </c>
    </row>
    <row r="62" spans="1:14">
      <c r="A62">
        <v>432.16</v>
      </c>
      <c r="B62">
        <v>1.5</v>
      </c>
      <c r="C62">
        <v>4.3769</v>
      </c>
      <c r="D62">
        <v>0.22847000000000001</v>
      </c>
      <c r="E62">
        <v>41.167000000000002</v>
      </c>
      <c r="F62">
        <v>44.6</v>
      </c>
      <c r="G62">
        <v>114.33</v>
      </c>
      <c r="H62">
        <v>218.27</v>
      </c>
      <c r="I62">
        <v>228.78</v>
      </c>
      <c r="J62">
        <v>185.1</v>
      </c>
      <c r="K62">
        <v>1.7755000000000001</v>
      </c>
      <c r="L62">
        <v>8.4385000000000006E-6</v>
      </c>
      <c r="M62">
        <v>2.5718000000000001E-2</v>
      </c>
      <c r="N62" t="s">
        <v>238</v>
      </c>
    </row>
    <row r="63" spans="1:14">
      <c r="A63">
        <v>432.16</v>
      </c>
      <c r="B63">
        <v>2</v>
      </c>
      <c r="C63">
        <v>5.9330999999999996</v>
      </c>
      <c r="D63">
        <v>0.16854</v>
      </c>
      <c r="E63">
        <v>41.015999999999998</v>
      </c>
      <c r="F63">
        <v>44.393999999999998</v>
      </c>
      <c r="G63">
        <v>111.59</v>
      </c>
      <c r="H63">
        <v>218.96</v>
      </c>
      <c r="I63">
        <v>230.38</v>
      </c>
      <c r="J63">
        <v>182.26</v>
      </c>
      <c r="K63">
        <v>1.8281000000000001</v>
      </c>
      <c r="L63">
        <v>8.4394999999999994E-6</v>
      </c>
      <c r="M63">
        <v>2.6010999999999999E-2</v>
      </c>
      <c r="N63" t="s">
        <v>238</v>
      </c>
    </row>
    <row r="64" spans="1:14">
      <c r="A64">
        <v>432.16</v>
      </c>
      <c r="B64">
        <v>2.5</v>
      </c>
      <c r="C64">
        <v>7.5464000000000002</v>
      </c>
      <c r="D64">
        <v>0.13250999999999999</v>
      </c>
      <c r="E64">
        <v>40.86</v>
      </c>
      <c r="F64">
        <v>44.179000000000002</v>
      </c>
      <c r="G64">
        <v>109.36</v>
      </c>
      <c r="H64">
        <v>219.68</v>
      </c>
      <c r="I64">
        <v>232.15</v>
      </c>
      <c r="J64">
        <v>179.29</v>
      </c>
      <c r="K64">
        <v>1.8856999999999999</v>
      </c>
      <c r="L64">
        <v>8.4447000000000006E-6</v>
      </c>
      <c r="M64">
        <v>2.6311999999999999E-2</v>
      </c>
      <c r="N64" t="s">
        <v>238</v>
      </c>
    </row>
    <row r="65" spans="1:14">
      <c r="A65">
        <v>432.16</v>
      </c>
      <c r="B65">
        <v>3</v>
      </c>
      <c r="C65">
        <v>9.2231000000000005</v>
      </c>
      <c r="D65">
        <v>0.10842</v>
      </c>
      <c r="E65">
        <v>40.695999999999998</v>
      </c>
      <c r="F65">
        <v>43.956000000000003</v>
      </c>
      <c r="G65">
        <v>107.46</v>
      </c>
      <c r="H65">
        <v>220.45</v>
      </c>
      <c r="I65">
        <v>234.11</v>
      </c>
      <c r="J65">
        <v>176.17</v>
      </c>
      <c r="K65">
        <v>1.9491000000000001</v>
      </c>
      <c r="L65">
        <v>8.4540999999999992E-6</v>
      </c>
      <c r="M65">
        <v>2.6622E-2</v>
      </c>
      <c r="N65" t="s">
        <v>238</v>
      </c>
    </row>
    <row r="66" spans="1:14">
      <c r="A66">
        <v>432.16</v>
      </c>
      <c r="B66">
        <v>3.5</v>
      </c>
      <c r="C66">
        <v>10.971</v>
      </c>
      <c r="D66">
        <v>9.1148000000000007E-2</v>
      </c>
      <c r="E66">
        <v>40.526000000000003</v>
      </c>
      <c r="F66">
        <v>43.722000000000001</v>
      </c>
      <c r="G66">
        <v>105.76</v>
      </c>
      <c r="H66">
        <v>221.26</v>
      </c>
      <c r="I66">
        <v>236.3</v>
      </c>
      <c r="J66">
        <v>172.88</v>
      </c>
      <c r="K66">
        <v>2.0194999999999999</v>
      </c>
      <c r="L66">
        <v>8.4679000000000007E-6</v>
      </c>
      <c r="M66">
        <v>2.6943000000000002E-2</v>
      </c>
      <c r="N66" t="s">
        <v>238</v>
      </c>
    </row>
    <row r="67" spans="1:14">
      <c r="A67">
        <v>432.16</v>
      </c>
      <c r="B67">
        <v>4</v>
      </c>
      <c r="C67">
        <v>12.8</v>
      </c>
      <c r="D67">
        <v>7.8126000000000001E-2</v>
      </c>
      <c r="E67">
        <v>40.347000000000001</v>
      </c>
      <c r="F67">
        <v>43.478000000000002</v>
      </c>
      <c r="G67">
        <v>104.22</v>
      </c>
      <c r="H67">
        <v>222.12</v>
      </c>
      <c r="I67">
        <v>238.77</v>
      </c>
      <c r="J67">
        <v>169.41</v>
      </c>
      <c r="K67">
        <v>2.0983000000000001</v>
      </c>
      <c r="L67">
        <v>8.4863000000000004E-6</v>
      </c>
      <c r="M67">
        <v>2.7276999999999999E-2</v>
      </c>
      <c r="N67" t="s">
        <v>238</v>
      </c>
    </row>
    <row r="68" spans="1:14">
      <c r="A68">
        <v>432.16</v>
      </c>
      <c r="B68">
        <v>4.5</v>
      </c>
      <c r="C68">
        <v>14.721</v>
      </c>
      <c r="D68">
        <v>6.7930000000000004E-2</v>
      </c>
      <c r="E68">
        <v>40.158000000000001</v>
      </c>
      <c r="F68">
        <v>43.220999999999997</v>
      </c>
      <c r="G68">
        <v>102.78</v>
      </c>
      <c r="H68">
        <v>223.04</v>
      </c>
      <c r="I68">
        <v>241.59</v>
      </c>
      <c r="J68">
        <v>165.71</v>
      </c>
      <c r="K68">
        <v>2.1871999999999998</v>
      </c>
      <c r="L68">
        <v>8.5098999999999996E-6</v>
      </c>
      <c r="M68">
        <v>2.7626999999999999E-2</v>
      </c>
      <c r="N68" t="s">
        <v>238</v>
      </c>
    </row>
    <row r="69" spans="1:14">
      <c r="A69">
        <v>432.16</v>
      </c>
      <c r="B69">
        <v>4.5189000000000004</v>
      </c>
      <c r="C69">
        <v>14.795999999999999</v>
      </c>
      <c r="D69">
        <v>6.7586999999999994E-2</v>
      </c>
      <c r="E69">
        <v>40.15</v>
      </c>
      <c r="F69">
        <v>43.210999999999999</v>
      </c>
      <c r="G69">
        <v>102.73</v>
      </c>
      <c r="H69">
        <v>223.08</v>
      </c>
      <c r="I69">
        <v>241.71</v>
      </c>
      <c r="J69">
        <v>165.57</v>
      </c>
      <c r="K69">
        <v>2.1907999999999999</v>
      </c>
      <c r="L69">
        <v>8.5109000000000001E-6</v>
      </c>
      <c r="M69">
        <v>2.7640999999999999E-2</v>
      </c>
      <c r="N69" t="s">
        <v>238</v>
      </c>
    </row>
    <row r="70" spans="1:14">
      <c r="A70">
        <v>432.16</v>
      </c>
      <c r="B70">
        <v>4.5189000000000004</v>
      </c>
      <c r="C70">
        <v>549.16</v>
      </c>
      <c r="D70">
        <v>1.8209999999999999E-3</v>
      </c>
      <c r="E70">
        <v>16.373999999999999</v>
      </c>
      <c r="F70">
        <v>16.456</v>
      </c>
      <c r="G70">
        <v>40.82</v>
      </c>
      <c r="H70">
        <v>229.29</v>
      </c>
      <c r="I70">
        <v>287.43</v>
      </c>
      <c r="J70">
        <v>582.26</v>
      </c>
      <c r="K70">
        <v>-2.3568E-3</v>
      </c>
      <c r="L70">
        <v>1.2168E-4</v>
      </c>
      <c r="M70">
        <v>8.5525000000000004E-2</v>
      </c>
      <c r="N70" t="s">
        <v>237</v>
      </c>
    </row>
    <row r="71" spans="1:14">
      <c r="A71">
        <v>432.16</v>
      </c>
      <c r="B71">
        <v>5</v>
      </c>
      <c r="C71">
        <v>549.34</v>
      </c>
      <c r="D71">
        <v>1.8204E-3</v>
      </c>
      <c r="E71">
        <v>16.364999999999998</v>
      </c>
      <c r="F71">
        <v>16.456</v>
      </c>
      <c r="G71">
        <v>40.799999999999997</v>
      </c>
      <c r="H71">
        <v>229.28</v>
      </c>
      <c r="I71">
        <v>287.33999999999997</v>
      </c>
      <c r="J71">
        <v>583.20000000000005</v>
      </c>
      <c r="K71">
        <v>-2.5060999999999998E-3</v>
      </c>
      <c r="L71">
        <v>1.2183E-4</v>
      </c>
      <c r="M71">
        <v>8.5581000000000004E-2</v>
      </c>
      <c r="N71" t="s">
        <v>237</v>
      </c>
    </row>
    <row r="72" spans="1:14">
      <c r="A72">
        <v>432.16</v>
      </c>
      <c r="B72">
        <v>5.5</v>
      </c>
      <c r="C72">
        <v>549.52</v>
      </c>
      <c r="D72">
        <v>1.8198000000000001E-3</v>
      </c>
      <c r="E72">
        <v>16.356000000000002</v>
      </c>
      <c r="F72">
        <v>16.457000000000001</v>
      </c>
      <c r="G72">
        <v>40.78</v>
      </c>
      <c r="H72">
        <v>229.28</v>
      </c>
      <c r="I72">
        <v>287.25</v>
      </c>
      <c r="J72">
        <v>584.16999999999996</v>
      </c>
      <c r="K72">
        <v>-2.6602000000000002E-3</v>
      </c>
      <c r="L72">
        <v>1.2199E-4</v>
      </c>
      <c r="M72">
        <v>8.5639000000000007E-2</v>
      </c>
      <c r="N72" t="s">
        <v>237</v>
      </c>
    </row>
    <row r="73" spans="1:14">
      <c r="A73">
        <v>432.16</v>
      </c>
      <c r="B73">
        <v>6</v>
      </c>
      <c r="C73">
        <v>549.70000000000005</v>
      </c>
      <c r="D73">
        <v>1.8192E-3</v>
      </c>
      <c r="E73">
        <v>16.347999999999999</v>
      </c>
      <c r="F73">
        <v>16.457000000000001</v>
      </c>
      <c r="G73">
        <v>40.76</v>
      </c>
      <c r="H73">
        <v>229.27</v>
      </c>
      <c r="I73">
        <v>287.16000000000003</v>
      </c>
      <c r="J73">
        <v>585.14</v>
      </c>
      <c r="K73">
        <v>-2.8129000000000001E-3</v>
      </c>
      <c r="L73">
        <v>1.2214999999999999E-4</v>
      </c>
      <c r="M73">
        <v>8.5696999999999995E-2</v>
      </c>
      <c r="N73" t="s">
        <v>237</v>
      </c>
    </row>
    <row r="74" spans="1:14">
      <c r="A74">
        <v>432.16</v>
      </c>
      <c r="B74">
        <v>6.5</v>
      </c>
      <c r="C74">
        <v>549.89</v>
      </c>
      <c r="D74">
        <v>1.8186000000000001E-3</v>
      </c>
      <c r="E74">
        <v>16.338999999999999</v>
      </c>
      <c r="F74">
        <v>16.457000000000001</v>
      </c>
      <c r="G74">
        <v>40.738999999999997</v>
      </c>
      <c r="H74">
        <v>229.27</v>
      </c>
      <c r="I74">
        <v>287.08</v>
      </c>
      <c r="J74">
        <v>586.11</v>
      </c>
      <c r="K74">
        <v>-2.9645000000000001E-3</v>
      </c>
      <c r="L74">
        <v>1.2229999999999999E-4</v>
      </c>
      <c r="M74">
        <v>8.5754999999999998E-2</v>
      </c>
      <c r="N74" t="s">
        <v>237</v>
      </c>
    </row>
    <row r="75" spans="1:14">
      <c r="A75">
        <v>432.16</v>
      </c>
      <c r="B75">
        <v>7</v>
      </c>
      <c r="C75">
        <v>550.07000000000005</v>
      </c>
      <c r="D75">
        <v>1.818E-3</v>
      </c>
      <c r="E75">
        <v>16.329999999999998</v>
      </c>
      <c r="F75">
        <v>16.457999999999998</v>
      </c>
      <c r="G75">
        <v>40.719000000000001</v>
      </c>
      <c r="H75">
        <v>229.26</v>
      </c>
      <c r="I75">
        <v>286.99</v>
      </c>
      <c r="J75">
        <v>587.07000000000005</v>
      </c>
      <c r="K75">
        <v>-3.1148E-3</v>
      </c>
      <c r="L75">
        <v>1.2245999999999999E-4</v>
      </c>
      <c r="M75">
        <v>8.5811999999999999E-2</v>
      </c>
      <c r="N75" t="s">
        <v>237</v>
      </c>
    </row>
    <row r="76" spans="1:14">
      <c r="A76">
        <v>432.16</v>
      </c>
      <c r="B76">
        <v>7.5</v>
      </c>
      <c r="C76">
        <v>550.25</v>
      </c>
      <c r="D76">
        <v>1.8174E-3</v>
      </c>
      <c r="E76">
        <v>16.321999999999999</v>
      </c>
      <c r="F76">
        <v>16.457999999999998</v>
      </c>
      <c r="G76">
        <v>40.698999999999998</v>
      </c>
      <c r="H76">
        <v>229.26</v>
      </c>
      <c r="I76">
        <v>286.89999999999998</v>
      </c>
      <c r="J76">
        <v>588.03</v>
      </c>
      <c r="K76">
        <v>-3.264E-3</v>
      </c>
      <c r="L76">
        <v>1.2260999999999999E-4</v>
      </c>
      <c r="M76">
        <v>8.5870000000000002E-2</v>
      </c>
      <c r="N76" t="s">
        <v>237</v>
      </c>
    </row>
    <row r="77" spans="1:14">
      <c r="A77">
        <v>432.16</v>
      </c>
      <c r="B77">
        <v>8</v>
      </c>
      <c r="C77">
        <v>550.42999999999995</v>
      </c>
      <c r="D77">
        <v>1.8167999999999999E-3</v>
      </c>
      <c r="E77">
        <v>16.312999999999999</v>
      </c>
      <c r="F77">
        <v>16.459</v>
      </c>
      <c r="G77">
        <v>40.679000000000002</v>
      </c>
      <c r="H77">
        <v>229.25</v>
      </c>
      <c r="I77">
        <v>286.82</v>
      </c>
      <c r="J77">
        <v>588.99</v>
      </c>
      <c r="K77">
        <v>-3.4120000000000001E-3</v>
      </c>
      <c r="L77">
        <v>1.2276999999999999E-4</v>
      </c>
      <c r="M77">
        <v>8.5927000000000003E-2</v>
      </c>
      <c r="N77" t="s">
        <v>237</v>
      </c>
    </row>
    <row r="78" spans="1:14">
      <c r="A78">
        <v>432.16</v>
      </c>
      <c r="B78">
        <v>8.5</v>
      </c>
      <c r="C78">
        <v>550.61</v>
      </c>
      <c r="D78">
        <v>1.8162E-3</v>
      </c>
      <c r="E78">
        <v>16.305</v>
      </c>
      <c r="F78">
        <v>16.459</v>
      </c>
      <c r="G78">
        <v>40.659999999999997</v>
      </c>
      <c r="H78">
        <v>229.25</v>
      </c>
      <c r="I78">
        <v>286.73</v>
      </c>
      <c r="J78">
        <v>589.94000000000005</v>
      </c>
      <c r="K78">
        <v>-3.5588E-3</v>
      </c>
      <c r="L78">
        <v>1.2292E-4</v>
      </c>
      <c r="M78">
        <v>8.5984000000000005E-2</v>
      </c>
      <c r="N78" t="s">
        <v>237</v>
      </c>
    </row>
    <row r="79" spans="1:14">
      <c r="A79">
        <v>432.16</v>
      </c>
      <c r="B79">
        <v>9</v>
      </c>
      <c r="C79">
        <v>550.79</v>
      </c>
      <c r="D79">
        <v>1.8155999999999999E-3</v>
      </c>
      <c r="E79">
        <v>16.295999999999999</v>
      </c>
      <c r="F79">
        <v>16.46</v>
      </c>
      <c r="G79">
        <v>40.64</v>
      </c>
      <c r="H79">
        <v>229.24</v>
      </c>
      <c r="I79">
        <v>286.64999999999998</v>
      </c>
      <c r="J79">
        <v>590.89</v>
      </c>
      <c r="K79">
        <v>-3.7044000000000001E-3</v>
      </c>
      <c r="L79">
        <v>1.2307999999999999E-4</v>
      </c>
      <c r="M79">
        <v>8.6041000000000006E-2</v>
      </c>
      <c r="N79" t="s">
        <v>237</v>
      </c>
    </row>
    <row r="80" spans="1:14">
      <c r="A80">
        <v>432.16</v>
      </c>
      <c r="B80">
        <v>9.5</v>
      </c>
      <c r="C80">
        <v>550.97</v>
      </c>
      <c r="D80">
        <v>1.815E-3</v>
      </c>
      <c r="E80">
        <v>16.288</v>
      </c>
      <c r="F80">
        <v>16.46</v>
      </c>
      <c r="G80">
        <v>40.619999999999997</v>
      </c>
      <c r="H80">
        <v>229.24</v>
      </c>
      <c r="I80">
        <v>286.57</v>
      </c>
      <c r="J80">
        <v>591.84</v>
      </c>
      <c r="K80">
        <v>-3.8489000000000002E-3</v>
      </c>
      <c r="L80">
        <v>1.2323E-4</v>
      </c>
      <c r="M80">
        <v>8.6097999999999994E-2</v>
      </c>
      <c r="N80" t="s">
        <v>237</v>
      </c>
    </row>
    <row r="81" spans="1:14">
      <c r="A81">
        <v>432.16</v>
      </c>
      <c r="B81">
        <v>10</v>
      </c>
      <c r="C81">
        <v>551.15</v>
      </c>
      <c r="D81">
        <v>1.8144000000000001E-3</v>
      </c>
      <c r="E81">
        <v>16.279</v>
      </c>
      <c r="F81">
        <v>16.460999999999999</v>
      </c>
      <c r="G81">
        <v>40.6</v>
      </c>
      <c r="H81">
        <v>229.23</v>
      </c>
      <c r="I81">
        <v>286.48</v>
      </c>
      <c r="J81">
        <v>592.79</v>
      </c>
      <c r="K81">
        <v>-3.9922999999999998E-3</v>
      </c>
      <c r="L81">
        <v>1.2338E-4</v>
      </c>
      <c r="M81">
        <v>8.6154999999999995E-2</v>
      </c>
      <c r="N81" t="s">
        <v>237</v>
      </c>
    </row>
    <row r="82" spans="1:14">
      <c r="A82">
        <v>486.18</v>
      </c>
      <c r="B82">
        <v>1</v>
      </c>
      <c r="C82">
        <v>2.5265</v>
      </c>
      <c r="D82">
        <v>0.39581</v>
      </c>
      <c r="E82">
        <v>53.667999999999999</v>
      </c>
      <c r="F82">
        <v>57.634</v>
      </c>
      <c r="G82">
        <v>146.01</v>
      </c>
      <c r="H82">
        <v>238.51</v>
      </c>
      <c r="I82">
        <v>247.67</v>
      </c>
      <c r="J82">
        <v>200.79</v>
      </c>
      <c r="K82">
        <v>1.1200000000000001</v>
      </c>
      <c r="L82">
        <v>9.5124000000000006E-6</v>
      </c>
      <c r="M82">
        <v>3.1560999999999999E-2</v>
      </c>
      <c r="N82" t="s">
        <v>238</v>
      </c>
    </row>
    <row r="83" spans="1:14">
      <c r="A83">
        <v>486.18</v>
      </c>
      <c r="B83">
        <v>1.5</v>
      </c>
      <c r="C83">
        <v>3.8273000000000001</v>
      </c>
      <c r="D83">
        <v>0.26128000000000001</v>
      </c>
      <c r="E83">
        <v>53.567</v>
      </c>
      <c r="F83">
        <v>57.494</v>
      </c>
      <c r="G83">
        <v>142.43</v>
      </c>
      <c r="H83">
        <v>238.86</v>
      </c>
      <c r="I83">
        <v>248.49</v>
      </c>
      <c r="J83">
        <v>198.96</v>
      </c>
      <c r="K83">
        <v>1.1379999999999999</v>
      </c>
      <c r="L83">
        <v>9.5194000000000007E-6</v>
      </c>
      <c r="M83">
        <v>3.1803999999999999E-2</v>
      </c>
      <c r="N83" t="s">
        <v>238</v>
      </c>
    </row>
    <row r="84" spans="1:14">
      <c r="A84">
        <v>486.18</v>
      </c>
      <c r="B84">
        <v>2</v>
      </c>
      <c r="C84">
        <v>5.1551</v>
      </c>
      <c r="D84">
        <v>0.19398000000000001</v>
      </c>
      <c r="E84">
        <v>53.463999999999999</v>
      </c>
      <c r="F84">
        <v>57.351999999999997</v>
      </c>
      <c r="G84">
        <v>139.82</v>
      </c>
      <c r="H84">
        <v>239.22</v>
      </c>
      <c r="I84">
        <v>249.35</v>
      </c>
      <c r="J84">
        <v>197.09</v>
      </c>
      <c r="K84">
        <v>1.1568000000000001</v>
      </c>
      <c r="L84">
        <v>9.5299E-6</v>
      </c>
      <c r="M84">
        <v>3.2049000000000001E-2</v>
      </c>
      <c r="N84" t="s">
        <v>238</v>
      </c>
    </row>
    <row r="85" spans="1:14">
      <c r="A85">
        <v>486.18</v>
      </c>
      <c r="B85">
        <v>2.5</v>
      </c>
      <c r="C85">
        <v>6.5113000000000003</v>
      </c>
      <c r="D85">
        <v>0.15357999999999999</v>
      </c>
      <c r="E85">
        <v>53.359000000000002</v>
      </c>
      <c r="F85">
        <v>57.206000000000003</v>
      </c>
      <c r="G85">
        <v>137.74</v>
      </c>
      <c r="H85">
        <v>239.59</v>
      </c>
      <c r="I85">
        <v>250.26</v>
      </c>
      <c r="J85">
        <v>195.17</v>
      </c>
      <c r="K85">
        <v>1.1766000000000001</v>
      </c>
      <c r="L85">
        <v>9.5439000000000002E-6</v>
      </c>
      <c r="M85">
        <v>3.2295999999999998E-2</v>
      </c>
      <c r="N85" t="s">
        <v>238</v>
      </c>
    </row>
    <row r="86" spans="1:14">
      <c r="A86">
        <v>486.18</v>
      </c>
      <c r="B86">
        <v>3</v>
      </c>
      <c r="C86">
        <v>7.8978000000000002</v>
      </c>
      <c r="D86">
        <v>0.12662000000000001</v>
      </c>
      <c r="E86">
        <v>53.250999999999998</v>
      </c>
      <c r="F86">
        <v>57.057000000000002</v>
      </c>
      <c r="G86">
        <v>136</v>
      </c>
      <c r="H86">
        <v>239.98</v>
      </c>
      <c r="I86">
        <v>251.22</v>
      </c>
      <c r="J86">
        <v>193.22</v>
      </c>
      <c r="K86">
        <v>1.1974</v>
      </c>
      <c r="L86">
        <v>9.5611999999999992E-6</v>
      </c>
      <c r="M86">
        <v>3.2544999999999998E-2</v>
      </c>
      <c r="N86" t="s">
        <v>238</v>
      </c>
    </row>
    <row r="87" spans="1:14">
      <c r="A87">
        <v>486.18</v>
      </c>
      <c r="B87">
        <v>3.5</v>
      </c>
      <c r="C87">
        <v>9.3162000000000003</v>
      </c>
      <c r="D87">
        <v>0.10734</v>
      </c>
      <c r="E87">
        <v>53.14</v>
      </c>
      <c r="F87">
        <v>56.905000000000001</v>
      </c>
      <c r="G87">
        <v>134.49</v>
      </c>
      <c r="H87">
        <v>240.37</v>
      </c>
      <c r="I87">
        <v>252.25</v>
      </c>
      <c r="J87">
        <v>191.21</v>
      </c>
      <c r="K87">
        <v>1.2193000000000001</v>
      </c>
      <c r="L87">
        <v>9.5820000000000008E-6</v>
      </c>
      <c r="M87">
        <v>3.2795999999999999E-2</v>
      </c>
      <c r="N87" t="s">
        <v>238</v>
      </c>
    </row>
    <row r="88" spans="1:14">
      <c r="A88">
        <v>486.18</v>
      </c>
      <c r="B88">
        <v>4</v>
      </c>
      <c r="C88">
        <v>10.769</v>
      </c>
      <c r="D88">
        <v>9.2862E-2</v>
      </c>
      <c r="E88">
        <v>53.027000000000001</v>
      </c>
      <c r="F88">
        <v>56.749000000000002</v>
      </c>
      <c r="G88">
        <v>133.13999999999999</v>
      </c>
      <c r="H88">
        <v>240.79</v>
      </c>
      <c r="I88">
        <v>253.34</v>
      </c>
      <c r="J88">
        <v>189.15</v>
      </c>
      <c r="K88">
        <v>1.2424999999999999</v>
      </c>
      <c r="L88">
        <v>9.6060999999999994E-6</v>
      </c>
      <c r="M88">
        <v>3.3050999999999997E-2</v>
      </c>
      <c r="N88" t="s">
        <v>238</v>
      </c>
    </row>
    <row r="89" spans="1:14">
      <c r="A89">
        <v>486.18</v>
      </c>
      <c r="B89">
        <v>4.5</v>
      </c>
      <c r="C89">
        <v>12.257999999999999</v>
      </c>
      <c r="D89">
        <v>8.1582000000000002E-2</v>
      </c>
      <c r="E89">
        <v>52.911999999999999</v>
      </c>
      <c r="F89">
        <v>56.59</v>
      </c>
      <c r="G89">
        <v>131.91999999999999</v>
      </c>
      <c r="H89">
        <v>241.21</v>
      </c>
      <c r="I89">
        <v>254.5</v>
      </c>
      <c r="J89">
        <v>187.04</v>
      </c>
      <c r="K89">
        <v>1.2670999999999999</v>
      </c>
      <c r="L89">
        <v>9.6337000000000006E-6</v>
      </c>
      <c r="M89">
        <v>3.3308999999999998E-2</v>
      </c>
      <c r="N89" t="s">
        <v>238</v>
      </c>
    </row>
    <row r="90" spans="1:14">
      <c r="A90">
        <v>486.18</v>
      </c>
      <c r="B90">
        <v>5</v>
      </c>
      <c r="C90">
        <v>13.785</v>
      </c>
      <c r="D90">
        <v>7.2539999999999993E-2</v>
      </c>
      <c r="E90">
        <v>52.792999999999999</v>
      </c>
      <c r="F90">
        <v>56.427</v>
      </c>
      <c r="G90">
        <v>130.79</v>
      </c>
      <c r="H90">
        <v>241.66</v>
      </c>
      <c r="I90">
        <v>255.75</v>
      </c>
      <c r="J90">
        <v>184.87</v>
      </c>
      <c r="K90">
        <v>1.2930999999999999</v>
      </c>
      <c r="L90">
        <v>9.6648999999999996E-6</v>
      </c>
      <c r="M90">
        <v>3.3570000000000003E-2</v>
      </c>
      <c r="N90" t="s">
        <v>238</v>
      </c>
    </row>
    <row r="91" spans="1:14">
      <c r="A91">
        <v>486.18</v>
      </c>
      <c r="B91">
        <v>5.5</v>
      </c>
      <c r="C91">
        <v>15.355</v>
      </c>
      <c r="D91">
        <v>6.5125000000000002E-2</v>
      </c>
      <c r="E91">
        <v>52.67</v>
      </c>
      <c r="F91">
        <v>56.259</v>
      </c>
      <c r="G91">
        <v>129.74</v>
      </c>
      <c r="H91">
        <v>242.12</v>
      </c>
      <c r="I91">
        <v>257.08</v>
      </c>
      <c r="J91">
        <v>182.64</v>
      </c>
      <c r="K91">
        <v>1.3209</v>
      </c>
      <c r="L91">
        <v>9.6997999999999999E-6</v>
      </c>
      <c r="M91">
        <v>3.3834999999999997E-2</v>
      </c>
      <c r="N91" t="s">
        <v>238</v>
      </c>
    </row>
    <row r="92" spans="1:14">
      <c r="A92">
        <v>486.18</v>
      </c>
      <c r="B92">
        <v>6</v>
      </c>
      <c r="C92">
        <v>16.97</v>
      </c>
      <c r="D92">
        <v>5.8928000000000001E-2</v>
      </c>
      <c r="E92">
        <v>52.543999999999997</v>
      </c>
      <c r="F92">
        <v>56.087000000000003</v>
      </c>
      <c r="G92">
        <v>128.74</v>
      </c>
      <c r="H92">
        <v>242.59</v>
      </c>
      <c r="I92">
        <v>258.52</v>
      </c>
      <c r="J92">
        <v>180.33</v>
      </c>
      <c r="K92">
        <v>1.3505</v>
      </c>
      <c r="L92">
        <v>9.7386000000000002E-6</v>
      </c>
      <c r="M92">
        <v>3.4105999999999997E-2</v>
      </c>
      <c r="N92" t="s">
        <v>238</v>
      </c>
    </row>
    <row r="93" spans="1:14">
      <c r="A93">
        <v>486.18</v>
      </c>
      <c r="B93">
        <v>6.5</v>
      </c>
      <c r="C93">
        <v>18.632999999999999</v>
      </c>
      <c r="D93">
        <v>5.3666999999999999E-2</v>
      </c>
      <c r="E93">
        <v>52.414999999999999</v>
      </c>
      <c r="F93">
        <v>55.91</v>
      </c>
      <c r="G93">
        <v>127.8</v>
      </c>
      <c r="H93">
        <v>243.09</v>
      </c>
      <c r="I93">
        <v>260.07</v>
      </c>
      <c r="J93">
        <v>177.95</v>
      </c>
      <c r="K93">
        <v>1.3821000000000001</v>
      </c>
      <c r="L93">
        <v>9.7813999999999992E-6</v>
      </c>
      <c r="M93">
        <v>3.4381000000000002E-2</v>
      </c>
      <c r="N93" t="s">
        <v>238</v>
      </c>
    </row>
    <row r="94" spans="1:14">
      <c r="A94">
        <v>486.18</v>
      </c>
      <c r="B94">
        <v>7</v>
      </c>
      <c r="C94">
        <v>20.350000000000001</v>
      </c>
      <c r="D94">
        <v>4.9140000000000003E-2</v>
      </c>
      <c r="E94">
        <v>52.280999999999999</v>
      </c>
      <c r="F94">
        <v>55.728000000000002</v>
      </c>
      <c r="G94">
        <v>126.9</v>
      </c>
      <c r="H94">
        <v>243.61</v>
      </c>
      <c r="I94">
        <v>261.76</v>
      </c>
      <c r="J94">
        <v>175.49</v>
      </c>
      <c r="K94">
        <v>1.4161999999999999</v>
      </c>
      <c r="L94">
        <v>9.8285999999999994E-6</v>
      </c>
      <c r="M94">
        <v>3.4662999999999999E-2</v>
      </c>
      <c r="N94" t="s">
        <v>238</v>
      </c>
    </row>
    <row r="95" spans="1:14">
      <c r="A95">
        <v>486.18</v>
      </c>
      <c r="B95">
        <v>7.5</v>
      </c>
      <c r="C95">
        <v>22.123999999999999</v>
      </c>
      <c r="D95">
        <v>4.5199000000000003E-2</v>
      </c>
      <c r="E95">
        <v>52.142000000000003</v>
      </c>
      <c r="F95">
        <v>55.539000000000001</v>
      </c>
      <c r="G95">
        <v>126.02</v>
      </c>
      <c r="H95">
        <v>244.15</v>
      </c>
      <c r="I95">
        <v>263.60000000000002</v>
      </c>
      <c r="J95">
        <v>172.94</v>
      </c>
      <c r="K95">
        <v>1.4528000000000001</v>
      </c>
      <c r="L95">
        <v>9.8803999999999995E-6</v>
      </c>
      <c r="M95">
        <v>3.4951999999999997E-2</v>
      </c>
      <c r="N95" t="s">
        <v>238</v>
      </c>
    </row>
    <row r="96" spans="1:14">
      <c r="A96">
        <v>486.18</v>
      </c>
      <c r="B96">
        <v>8</v>
      </c>
      <c r="C96">
        <v>23.962</v>
      </c>
      <c r="D96">
        <v>4.1732999999999999E-2</v>
      </c>
      <c r="E96">
        <v>51.999000000000002</v>
      </c>
      <c r="F96">
        <v>55.344000000000001</v>
      </c>
      <c r="G96">
        <v>125.17</v>
      </c>
      <c r="H96">
        <v>244.72</v>
      </c>
      <c r="I96">
        <v>265.62</v>
      </c>
      <c r="J96">
        <v>170.29</v>
      </c>
      <c r="K96">
        <v>1.4925999999999999</v>
      </c>
      <c r="L96">
        <v>9.9372000000000003E-6</v>
      </c>
      <c r="M96">
        <v>3.5248000000000002E-2</v>
      </c>
      <c r="N96" t="s">
        <v>238</v>
      </c>
    </row>
    <row r="97" spans="1:14">
      <c r="A97">
        <v>486.18</v>
      </c>
      <c r="B97">
        <v>8.5</v>
      </c>
      <c r="C97">
        <v>25.869</v>
      </c>
      <c r="D97">
        <v>3.8656000000000003E-2</v>
      </c>
      <c r="E97">
        <v>51.85</v>
      </c>
      <c r="F97">
        <v>55.143000000000001</v>
      </c>
      <c r="G97">
        <v>124.34</v>
      </c>
      <c r="H97">
        <v>245.32</v>
      </c>
      <c r="I97">
        <v>267.85000000000002</v>
      </c>
      <c r="J97">
        <v>167.54</v>
      </c>
      <c r="K97">
        <v>1.5358000000000001</v>
      </c>
      <c r="L97">
        <v>9.9992999999999993E-6</v>
      </c>
      <c r="M97">
        <v>3.5555000000000003E-2</v>
      </c>
      <c r="N97" t="s">
        <v>238</v>
      </c>
    </row>
    <row r="98" spans="1:14">
      <c r="A98">
        <v>486.18</v>
      </c>
      <c r="B98">
        <v>9</v>
      </c>
      <c r="C98">
        <v>27.853999999999999</v>
      </c>
      <c r="D98">
        <v>3.5901000000000002E-2</v>
      </c>
      <c r="E98">
        <v>51.695</v>
      </c>
      <c r="F98">
        <v>54.933</v>
      </c>
      <c r="G98">
        <v>123.53</v>
      </c>
      <c r="H98">
        <v>245.95</v>
      </c>
      <c r="I98">
        <v>270.32</v>
      </c>
      <c r="J98">
        <v>164.66</v>
      </c>
      <c r="K98">
        <v>1.583</v>
      </c>
      <c r="L98">
        <v>1.0067E-5</v>
      </c>
      <c r="M98">
        <v>3.5873000000000002E-2</v>
      </c>
      <c r="N98" t="s">
        <v>238</v>
      </c>
    </row>
    <row r="99" spans="1:14">
      <c r="A99">
        <v>486.18</v>
      </c>
      <c r="B99">
        <v>9.5</v>
      </c>
      <c r="C99">
        <v>29.925999999999998</v>
      </c>
      <c r="D99">
        <v>3.3415E-2</v>
      </c>
      <c r="E99">
        <v>51.533000000000001</v>
      </c>
      <c r="F99">
        <v>54.713999999999999</v>
      </c>
      <c r="G99">
        <v>122.72</v>
      </c>
      <c r="H99">
        <v>246.61</v>
      </c>
      <c r="I99">
        <v>273.08999999999997</v>
      </c>
      <c r="J99">
        <v>161.65</v>
      </c>
      <c r="K99">
        <v>1.635</v>
      </c>
      <c r="L99">
        <v>1.0142E-5</v>
      </c>
      <c r="M99">
        <v>3.6204E-2</v>
      </c>
      <c r="N99" t="s">
        <v>238</v>
      </c>
    </row>
    <row r="100" spans="1:14">
      <c r="A100">
        <v>486.18</v>
      </c>
      <c r="B100">
        <v>10</v>
      </c>
      <c r="C100">
        <v>32.097000000000001</v>
      </c>
      <c r="D100">
        <v>3.1156E-2</v>
      </c>
      <c r="E100">
        <v>51.363999999999997</v>
      </c>
      <c r="F100">
        <v>54.485999999999997</v>
      </c>
      <c r="G100">
        <v>121.92</v>
      </c>
      <c r="H100">
        <v>247.31</v>
      </c>
      <c r="I100">
        <v>276.22000000000003</v>
      </c>
      <c r="J100">
        <v>158.47999999999999</v>
      </c>
      <c r="K100">
        <v>1.6924999999999999</v>
      </c>
      <c r="L100">
        <v>1.0223E-5</v>
      </c>
      <c r="M100">
        <v>3.6551E-2</v>
      </c>
      <c r="N100" t="s">
        <v>238</v>
      </c>
    </row>
    <row r="101" spans="1:14">
      <c r="A101">
        <v>540.20000000000005</v>
      </c>
      <c r="B101">
        <v>1</v>
      </c>
      <c r="C101">
        <v>2.2599999999999998</v>
      </c>
      <c r="D101">
        <v>0.44246999999999997</v>
      </c>
      <c r="E101">
        <v>67.100999999999999</v>
      </c>
      <c r="F101">
        <v>71.534999999999997</v>
      </c>
      <c r="G101">
        <v>173.1</v>
      </c>
      <c r="H101">
        <v>257.85000000000002</v>
      </c>
      <c r="I101">
        <v>266.74</v>
      </c>
      <c r="J101">
        <v>212.55</v>
      </c>
      <c r="K101">
        <v>0.78656000000000004</v>
      </c>
      <c r="L101">
        <v>1.0566E-5</v>
      </c>
      <c r="M101">
        <v>3.8060999999999998E-2</v>
      </c>
      <c r="N101" t="s">
        <v>238</v>
      </c>
    </row>
    <row r="102" spans="1:14">
      <c r="A102">
        <v>540.20000000000005</v>
      </c>
      <c r="B102">
        <v>1.5</v>
      </c>
      <c r="C102">
        <v>3.4125999999999999</v>
      </c>
      <c r="D102">
        <v>0.29304000000000002</v>
      </c>
      <c r="E102">
        <v>67.025000000000006</v>
      </c>
      <c r="F102">
        <v>71.429000000000002</v>
      </c>
      <c r="G102">
        <v>169.59</v>
      </c>
      <c r="H102">
        <v>258.04000000000002</v>
      </c>
      <c r="I102">
        <v>267.23</v>
      </c>
      <c r="J102">
        <v>211.25</v>
      </c>
      <c r="K102">
        <v>0.79393999999999998</v>
      </c>
      <c r="L102">
        <v>1.0577999999999999E-5</v>
      </c>
      <c r="M102">
        <v>3.8273000000000001E-2</v>
      </c>
      <c r="N102" t="s">
        <v>238</v>
      </c>
    </row>
    <row r="103" spans="1:14">
      <c r="A103">
        <v>540.20000000000005</v>
      </c>
      <c r="B103">
        <v>2</v>
      </c>
      <c r="C103">
        <v>4.5808</v>
      </c>
      <c r="D103">
        <v>0.21829999999999999</v>
      </c>
      <c r="E103">
        <v>66.947999999999993</v>
      </c>
      <c r="F103">
        <v>71.322999999999993</v>
      </c>
      <c r="G103">
        <v>167.05</v>
      </c>
      <c r="H103">
        <v>258.24</v>
      </c>
      <c r="I103">
        <v>267.75</v>
      </c>
      <c r="J103">
        <v>209.94</v>
      </c>
      <c r="K103">
        <v>0.80154000000000003</v>
      </c>
      <c r="L103">
        <v>1.0593E-5</v>
      </c>
      <c r="M103">
        <v>3.8484999999999998E-2</v>
      </c>
      <c r="N103" t="s">
        <v>238</v>
      </c>
    </row>
    <row r="104" spans="1:14">
      <c r="A104">
        <v>540.20000000000005</v>
      </c>
      <c r="B104">
        <v>2.5</v>
      </c>
      <c r="C104">
        <v>5.7652000000000001</v>
      </c>
      <c r="D104">
        <v>0.17344999999999999</v>
      </c>
      <c r="E104">
        <v>66.87</v>
      </c>
      <c r="F104">
        <v>71.215000000000003</v>
      </c>
      <c r="G104">
        <v>165.05</v>
      </c>
      <c r="H104">
        <v>258.44</v>
      </c>
      <c r="I104">
        <v>268.27999999999997</v>
      </c>
      <c r="J104">
        <v>208.61</v>
      </c>
      <c r="K104">
        <v>0.80935000000000001</v>
      </c>
      <c r="L104">
        <v>1.0611999999999999E-5</v>
      </c>
      <c r="M104">
        <v>3.8697000000000002E-2</v>
      </c>
      <c r="N104" t="s">
        <v>238</v>
      </c>
    </row>
    <row r="105" spans="1:14">
      <c r="A105">
        <v>540.20000000000005</v>
      </c>
      <c r="B105">
        <v>3</v>
      </c>
      <c r="C105">
        <v>6.9664000000000001</v>
      </c>
      <c r="D105">
        <v>0.14355000000000001</v>
      </c>
      <c r="E105">
        <v>66.790000000000006</v>
      </c>
      <c r="F105">
        <v>71.105000000000004</v>
      </c>
      <c r="G105">
        <v>163.38999999999999</v>
      </c>
      <c r="H105">
        <v>258.64999999999998</v>
      </c>
      <c r="I105">
        <v>268.83</v>
      </c>
      <c r="J105">
        <v>207.26</v>
      </c>
      <c r="K105">
        <v>0.81738999999999995</v>
      </c>
      <c r="L105">
        <v>1.0633E-5</v>
      </c>
      <c r="M105">
        <v>3.8908999999999999E-2</v>
      </c>
      <c r="N105" t="s">
        <v>238</v>
      </c>
    </row>
    <row r="106" spans="1:14">
      <c r="A106">
        <v>540.20000000000005</v>
      </c>
      <c r="B106">
        <v>3.5</v>
      </c>
      <c r="C106">
        <v>8.1850000000000005</v>
      </c>
      <c r="D106">
        <v>0.12218</v>
      </c>
      <c r="E106">
        <v>66.709999999999994</v>
      </c>
      <c r="F106">
        <v>70.995000000000005</v>
      </c>
      <c r="G106">
        <v>161.94999999999999</v>
      </c>
      <c r="H106">
        <v>258.86</v>
      </c>
      <c r="I106">
        <v>269.41000000000003</v>
      </c>
      <c r="J106">
        <v>205.9</v>
      </c>
      <c r="K106">
        <v>0.82567999999999997</v>
      </c>
      <c r="L106">
        <v>1.0657E-5</v>
      </c>
      <c r="M106">
        <v>3.9121999999999997E-2</v>
      </c>
      <c r="N106" t="s">
        <v>238</v>
      </c>
    </row>
    <row r="107" spans="1:14">
      <c r="A107">
        <v>540.20000000000005</v>
      </c>
      <c r="B107">
        <v>4</v>
      </c>
      <c r="C107">
        <v>9.4215</v>
      </c>
      <c r="D107">
        <v>0.10614</v>
      </c>
      <c r="E107">
        <v>66.629000000000005</v>
      </c>
      <c r="F107">
        <v>70.882999999999996</v>
      </c>
      <c r="G107">
        <v>160.69</v>
      </c>
      <c r="H107">
        <v>259.07</v>
      </c>
      <c r="I107">
        <v>270</v>
      </c>
      <c r="J107">
        <v>204.52</v>
      </c>
      <c r="K107">
        <v>0.83421999999999996</v>
      </c>
      <c r="L107">
        <v>1.0684E-5</v>
      </c>
      <c r="M107">
        <v>3.9335000000000002E-2</v>
      </c>
      <c r="N107" t="s">
        <v>238</v>
      </c>
    </row>
    <row r="108" spans="1:14">
      <c r="A108">
        <v>540.20000000000005</v>
      </c>
      <c r="B108">
        <v>4.5</v>
      </c>
      <c r="C108">
        <v>10.677</v>
      </c>
      <c r="D108">
        <v>9.3661999999999995E-2</v>
      </c>
      <c r="E108">
        <v>66.546000000000006</v>
      </c>
      <c r="F108">
        <v>70.77</v>
      </c>
      <c r="G108">
        <v>159.56</v>
      </c>
      <c r="H108">
        <v>259.29000000000002</v>
      </c>
      <c r="I108">
        <v>270.62</v>
      </c>
      <c r="J108">
        <v>203.13</v>
      </c>
      <c r="K108">
        <v>0.84301999999999999</v>
      </c>
      <c r="L108">
        <v>1.0713000000000001E-5</v>
      </c>
      <c r="M108">
        <v>3.9548E-2</v>
      </c>
      <c r="N108" t="s">
        <v>238</v>
      </c>
    </row>
    <row r="109" spans="1:14">
      <c r="A109">
        <v>540.20000000000005</v>
      </c>
      <c r="B109">
        <v>5</v>
      </c>
      <c r="C109">
        <v>11.951000000000001</v>
      </c>
      <c r="D109">
        <v>8.3672999999999997E-2</v>
      </c>
      <c r="E109">
        <v>66.462999999999994</v>
      </c>
      <c r="F109">
        <v>70.655000000000001</v>
      </c>
      <c r="G109">
        <v>158.52000000000001</v>
      </c>
      <c r="H109">
        <v>259.51</v>
      </c>
      <c r="I109">
        <v>271.26</v>
      </c>
      <c r="J109">
        <v>201.71</v>
      </c>
      <c r="K109">
        <v>0.85211000000000003</v>
      </c>
      <c r="L109">
        <v>1.0745E-5</v>
      </c>
      <c r="M109">
        <v>3.9761999999999999E-2</v>
      </c>
      <c r="N109" t="s">
        <v>238</v>
      </c>
    </row>
    <row r="110" spans="1:14">
      <c r="A110">
        <v>540.20000000000005</v>
      </c>
      <c r="B110">
        <v>5.5</v>
      </c>
      <c r="C110">
        <v>13.246</v>
      </c>
      <c r="D110">
        <v>7.5494000000000006E-2</v>
      </c>
      <c r="E110">
        <v>66.378</v>
      </c>
      <c r="F110">
        <v>70.537999999999997</v>
      </c>
      <c r="G110">
        <v>157.57</v>
      </c>
      <c r="H110">
        <v>259.74</v>
      </c>
      <c r="I110">
        <v>271.93</v>
      </c>
      <c r="J110">
        <v>200.28</v>
      </c>
      <c r="K110">
        <v>0.86148000000000002</v>
      </c>
      <c r="L110">
        <v>1.0779E-5</v>
      </c>
      <c r="M110">
        <v>3.9975999999999998E-2</v>
      </c>
      <c r="N110" t="s">
        <v>238</v>
      </c>
    </row>
    <row r="111" spans="1:14">
      <c r="A111">
        <v>540.20000000000005</v>
      </c>
      <c r="B111">
        <v>6</v>
      </c>
      <c r="C111">
        <v>14.561999999999999</v>
      </c>
      <c r="D111">
        <v>6.8672999999999998E-2</v>
      </c>
      <c r="E111">
        <v>66.292000000000002</v>
      </c>
      <c r="F111">
        <v>70.421000000000006</v>
      </c>
      <c r="G111">
        <v>156.69</v>
      </c>
      <c r="H111">
        <v>259.98</v>
      </c>
      <c r="I111">
        <v>272.63</v>
      </c>
      <c r="J111">
        <v>198.82</v>
      </c>
      <c r="K111">
        <v>0.87117</v>
      </c>
      <c r="L111">
        <v>1.0817E-5</v>
      </c>
      <c r="M111">
        <v>4.0190999999999998E-2</v>
      </c>
      <c r="N111" t="s">
        <v>238</v>
      </c>
    </row>
    <row r="112" spans="1:14">
      <c r="A112">
        <v>540.20000000000005</v>
      </c>
      <c r="B112">
        <v>6.5</v>
      </c>
      <c r="C112">
        <v>15.898999999999999</v>
      </c>
      <c r="D112">
        <v>6.2895999999999994E-2</v>
      </c>
      <c r="E112">
        <v>66.203999999999994</v>
      </c>
      <c r="F112">
        <v>70.301000000000002</v>
      </c>
      <c r="G112">
        <v>155.86000000000001</v>
      </c>
      <c r="H112">
        <v>260.22000000000003</v>
      </c>
      <c r="I112">
        <v>273.36</v>
      </c>
      <c r="J112">
        <v>197.35</v>
      </c>
      <c r="K112">
        <v>0.88119000000000003</v>
      </c>
      <c r="L112">
        <v>1.0857E-5</v>
      </c>
      <c r="M112">
        <v>4.0405999999999997E-2</v>
      </c>
      <c r="N112" t="s">
        <v>238</v>
      </c>
    </row>
    <row r="113" spans="1:14">
      <c r="A113">
        <v>540.20000000000005</v>
      </c>
      <c r="B113">
        <v>7</v>
      </c>
      <c r="C113">
        <v>17.259</v>
      </c>
      <c r="D113">
        <v>5.7939999999999998E-2</v>
      </c>
      <c r="E113">
        <v>66.116</v>
      </c>
      <c r="F113">
        <v>70.180000000000007</v>
      </c>
      <c r="G113">
        <v>155.07</v>
      </c>
      <c r="H113">
        <v>260.47000000000003</v>
      </c>
      <c r="I113">
        <v>274.12</v>
      </c>
      <c r="J113">
        <v>195.85</v>
      </c>
      <c r="K113">
        <v>0.89154999999999995</v>
      </c>
      <c r="L113">
        <v>1.0900000000000001E-5</v>
      </c>
      <c r="M113">
        <v>4.0622999999999999E-2</v>
      </c>
      <c r="N113" t="s">
        <v>238</v>
      </c>
    </row>
    <row r="114" spans="1:14">
      <c r="A114">
        <v>540.20000000000005</v>
      </c>
      <c r="B114">
        <v>7.5</v>
      </c>
      <c r="C114">
        <v>18.643000000000001</v>
      </c>
      <c r="D114">
        <v>5.3638999999999999E-2</v>
      </c>
      <c r="E114">
        <v>66.025000000000006</v>
      </c>
      <c r="F114">
        <v>70.057000000000002</v>
      </c>
      <c r="G114">
        <v>154.33000000000001</v>
      </c>
      <c r="H114">
        <v>260.72000000000003</v>
      </c>
      <c r="I114">
        <v>274.91000000000003</v>
      </c>
      <c r="J114">
        <v>194.34</v>
      </c>
      <c r="K114">
        <v>0.90227999999999997</v>
      </c>
      <c r="L114">
        <v>1.0944999999999999E-5</v>
      </c>
      <c r="M114">
        <v>4.0840000000000001E-2</v>
      </c>
      <c r="N114" t="s">
        <v>238</v>
      </c>
    </row>
    <row r="115" spans="1:14">
      <c r="A115">
        <v>540.20000000000005</v>
      </c>
      <c r="B115">
        <v>8</v>
      </c>
      <c r="C115">
        <v>20.052</v>
      </c>
      <c r="D115">
        <v>4.9870999999999999E-2</v>
      </c>
      <c r="E115">
        <v>65.933999999999997</v>
      </c>
      <c r="F115">
        <v>69.932000000000002</v>
      </c>
      <c r="G115">
        <v>153.62</v>
      </c>
      <c r="H115">
        <v>260.98</v>
      </c>
      <c r="I115">
        <v>275.74</v>
      </c>
      <c r="J115">
        <v>192.8</v>
      </c>
      <c r="K115">
        <v>0.91339000000000004</v>
      </c>
      <c r="L115">
        <v>1.0994E-5</v>
      </c>
      <c r="M115">
        <v>4.1057999999999997E-2</v>
      </c>
      <c r="N115" t="s">
        <v>238</v>
      </c>
    </row>
    <row r="116" spans="1:14">
      <c r="A116">
        <v>540.20000000000005</v>
      </c>
      <c r="B116">
        <v>8.5</v>
      </c>
      <c r="C116">
        <v>21.486000000000001</v>
      </c>
      <c r="D116">
        <v>4.6542E-2</v>
      </c>
      <c r="E116">
        <v>65.840999999999994</v>
      </c>
      <c r="F116">
        <v>69.805000000000007</v>
      </c>
      <c r="G116">
        <v>152.93</v>
      </c>
      <c r="H116">
        <v>261.25</v>
      </c>
      <c r="I116">
        <v>276.61</v>
      </c>
      <c r="J116">
        <v>191.23</v>
      </c>
      <c r="K116">
        <v>0.92491000000000001</v>
      </c>
      <c r="L116">
        <v>1.1045E-5</v>
      </c>
      <c r="M116">
        <v>4.1277000000000001E-2</v>
      </c>
      <c r="N116" t="s">
        <v>238</v>
      </c>
    </row>
    <row r="117" spans="1:14">
      <c r="A117">
        <v>540.20000000000005</v>
      </c>
      <c r="B117">
        <v>9</v>
      </c>
      <c r="C117">
        <v>22.946999999999999</v>
      </c>
      <c r="D117">
        <v>4.3577999999999999E-2</v>
      </c>
      <c r="E117">
        <v>65.745999999999995</v>
      </c>
      <c r="F117">
        <v>69.676000000000002</v>
      </c>
      <c r="G117">
        <v>152.28</v>
      </c>
      <c r="H117">
        <v>261.52</v>
      </c>
      <c r="I117">
        <v>277.52</v>
      </c>
      <c r="J117">
        <v>189.64</v>
      </c>
      <c r="K117">
        <v>0.93686000000000003</v>
      </c>
      <c r="L117">
        <v>1.11E-5</v>
      </c>
      <c r="M117">
        <v>4.1496999999999999E-2</v>
      </c>
      <c r="N117" t="s">
        <v>238</v>
      </c>
    </row>
    <row r="118" spans="1:14">
      <c r="A118">
        <v>540.20000000000005</v>
      </c>
      <c r="B118">
        <v>9.5</v>
      </c>
      <c r="C118">
        <v>24.437000000000001</v>
      </c>
      <c r="D118">
        <v>4.0920999999999999E-2</v>
      </c>
      <c r="E118">
        <v>65.649000000000001</v>
      </c>
      <c r="F118">
        <v>69.545000000000002</v>
      </c>
      <c r="G118">
        <v>151.63999999999999</v>
      </c>
      <c r="H118">
        <v>261.8</v>
      </c>
      <c r="I118">
        <v>278.48</v>
      </c>
      <c r="J118">
        <v>188.03</v>
      </c>
      <c r="K118">
        <v>0.94926999999999995</v>
      </c>
      <c r="L118">
        <v>1.1158000000000001E-5</v>
      </c>
      <c r="M118">
        <v>4.1718999999999999E-2</v>
      </c>
      <c r="N118" t="s">
        <v>238</v>
      </c>
    </row>
    <row r="119" spans="1:14">
      <c r="A119">
        <v>540.20000000000005</v>
      </c>
      <c r="B119">
        <v>10</v>
      </c>
      <c r="C119">
        <v>25.957000000000001</v>
      </c>
      <c r="D119">
        <v>3.8525999999999998E-2</v>
      </c>
      <c r="E119">
        <v>65.551000000000002</v>
      </c>
      <c r="F119">
        <v>69.411000000000001</v>
      </c>
      <c r="G119">
        <v>151.03</v>
      </c>
      <c r="H119">
        <v>262.08999999999997</v>
      </c>
      <c r="I119">
        <v>279.49</v>
      </c>
      <c r="J119">
        <v>186.38</v>
      </c>
      <c r="K119">
        <v>0.96218000000000004</v>
      </c>
      <c r="L119">
        <v>1.1219E-5</v>
      </c>
      <c r="M119">
        <v>4.1942E-2</v>
      </c>
      <c r="N119" t="s">
        <v>238</v>
      </c>
    </row>
    <row r="120" spans="1:14">
      <c r="A120">
        <v>594.22</v>
      </c>
      <c r="B120">
        <v>1</v>
      </c>
      <c r="C120">
        <v>2.0467</v>
      </c>
      <c r="D120">
        <v>0.48859000000000002</v>
      </c>
      <c r="E120">
        <v>81.531999999999996</v>
      </c>
      <c r="F120">
        <v>86.427999999999997</v>
      </c>
      <c r="G120">
        <v>199.36</v>
      </c>
      <c r="H120">
        <v>275.7</v>
      </c>
      <c r="I120">
        <v>284.43</v>
      </c>
      <c r="J120">
        <v>223.49</v>
      </c>
      <c r="K120">
        <v>0.5867</v>
      </c>
      <c r="L120">
        <v>1.1600000000000001E-5</v>
      </c>
      <c r="M120">
        <v>4.4824999999999997E-2</v>
      </c>
      <c r="N120" t="s">
        <v>238</v>
      </c>
    </row>
    <row r="121" spans="1:14">
      <c r="A121">
        <v>594.22</v>
      </c>
      <c r="B121">
        <v>1.5</v>
      </c>
      <c r="C121">
        <v>3.0842999999999998</v>
      </c>
      <c r="D121">
        <v>0.32423000000000002</v>
      </c>
      <c r="E121">
        <v>81.471000000000004</v>
      </c>
      <c r="F121">
        <v>86.343999999999994</v>
      </c>
      <c r="G121">
        <v>195.89</v>
      </c>
      <c r="H121">
        <v>275.81</v>
      </c>
      <c r="I121">
        <v>284.76</v>
      </c>
      <c r="J121">
        <v>222.54</v>
      </c>
      <c r="K121">
        <v>0.58992999999999995</v>
      </c>
      <c r="L121">
        <v>1.1615E-5</v>
      </c>
      <c r="M121">
        <v>4.5012000000000003E-2</v>
      </c>
      <c r="N121" t="s">
        <v>238</v>
      </c>
    </row>
    <row r="122" spans="1:14">
      <c r="A122">
        <v>594.22</v>
      </c>
      <c r="B122">
        <v>2</v>
      </c>
      <c r="C122">
        <v>4.1315999999999997</v>
      </c>
      <c r="D122">
        <v>0.24204000000000001</v>
      </c>
      <c r="E122">
        <v>81.409000000000006</v>
      </c>
      <c r="F122">
        <v>86.26</v>
      </c>
      <c r="G122">
        <v>193.39</v>
      </c>
      <c r="H122">
        <v>275.92</v>
      </c>
      <c r="I122">
        <v>285.08999999999997</v>
      </c>
      <c r="J122">
        <v>221.58</v>
      </c>
      <c r="K122">
        <v>0.59319999999999995</v>
      </c>
      <c r="L122">
        <v>1.1633E-5</v>
      </c>
      <c r="M122">
        <v>4.5199999999999997E-2</v>
      </c>
      <c r="N122" t="s">
        <v>238</v>
      </c>
    </row>
    <row r="123" spans="1:14">
      <c r="A123">
        <v>594.22</v>
      </c>
      <c r="B123">
        <v>2.5</v>
      </c>
      <c r="C123">
        <v>5.1887999999999996</v>
      </c>
      <c r="D123">
        <v>0.19272</v>
      </c>
      <c r="E123">
        <v>81.346999999999994</v>
      </c>
      <c r="F123">
        <v>86.174999999999997</v>
      </c>
      <c r="G123">
        <v>191.43</v>
      </c>
      <c r="H123">
        <v>276.02999999999997</v>
      </c>
      <c r="I123">
        <v>285.43</v>
      </c>
      <c r="J123">
        <v>220.62</v>
      </c>
      <c r="K123">
        <v>0.59653999999999996</v>
      </c>
      <c r="L123">
        <v>1.1654000000000001E-5</v>
      </c>
      <c r="M123">
        <v>4.5386000000000003E-2</v>
      </c>
      <c r="N123" t="s">
        <v>238</v>
      </c>
    </row>
    <row r="124" spans="1:14">
      <c r="A124">
        <v>594.22</v>
      </c>
      <c r="B124">
        <v>3</v>
      </c>
      <c r="C124">
        <v>6.2561999999999998</v>
      </c>
      <c r="D124">
        <v>0.15984000000000001</v>
      </c>
      <c r="E124">
        <v>81.284999999999997</v>
      </c>
      <c r="F124">
        <v>86.09</v>
      </c>
      <c r="G124">
        <v>189.81</v>
      </c>
      <c r="H124">
        <v>276.14999999999998</v>
      </c>
      <c r="I124">
        <v>285.77999999999997</v>
      </c>
      <c r="J124">
        <v>219.65</v>
      </c>
      <c r="K124">
        <v>0.59992000000000001</v>
      </c>
      <c r="L124">
        <v>1.1677E-5</v>
      </c>
      <c r="M124">
        <v>4.5573000000000002E-2</v>
      </c>
      <c r="N124" t="s">
        <v>238</v>
      </c>
    </row>
    <row r="125" spans="1:14">
      <c r="A125">
        <v>594.22</v>
      </c>
      <c r="B125">
        <v>3.5</v>
      </c>
      <c r="C125">
        <v>7.3338999999999999</v>
      </c>
      <c r="D125">
        <v>0.13635</v>
      </c>
      <c r="E125">
        <v>81.221999999999994</v>
      </c>
      <c r="F125">
        <v>86.004000000000005</v>
      </c>
      <c r="G125">
        <v>188.42</v>
      </c>
      <c r="H125">
        <v>276.26</v>
      </c>
      <c r="I125">
        <v>286.14</v>
      </c>
      <c r="J125">
        <v>218.67</v>
      </c>
      <c r="K125">
        <v>0.60336000000000001</v>
      </c>
      <c r="L125">
        <v>1.1702000000000001E-5</v>
      </c>
      <c r="M125">
        <v>4.5758E-2</v>
      </c>
      <c r="N125" t="s">
        <v>238</v>
      </c>
    </row>
    <row r="126" spans="1:14">
      <c r="A126">
        <v>594.22</v>
      </c>
      <c r="B126">
        <v>4</v>
      </c>
      <c r="C126">
        <v>8.4222999999999999</v>
      </c>
      <c r="D126">
        <v>0.11873</v>
      </c>
      <c r="E126">
        <v>81.158000000000001</v>
      </c>
      <c r="F126">
        <v>85.917000000000002</v>
      </c>
      <c r="G126">
        <v>187.2</v>
      </c>
      <c r="H126">
        <v>276.38</v>
      </c>
      <c r="I126">
        <v>286.51</v>
      </c>
      <c r="J126">
        <v>217.69</v>
      </c>
      <c r="K126">
        <v>0.60685999999999996</v>
      </c>
      <c r="L126">
        <v>1.1729000000000001E-5</v>
      </c>
      <c r="M126">
        <v>4.5942999999999998E-2</v>
      </c>
      <c r="N126" t="s">
        <v>238</v>
      </c>
    </row>
    <row r="127" spans="1:14">
      <c r="A127">
        <v>594.22</v>
      </c>
      <c r="B127">
        <v>4.5</v>
      </c>
      <c r="C127">
        <v>9.5213999999999999</v>
      </c>
      <c r="D127">
        <v>0.10503</v>
      </c>
      <c r="E127">
        <v>81.093999999999994</v>
      </c>
      <c r="F127">
        <v>85.83</v>
      </c>
      <c r="G127">
        <v>186.12</v>
      </c>
      <c r="H127">
        <v>276.5</v>
      </c>
      <c r="I127">
        <v>286.89</v>
      </c>
      <c r="J127">
        <v>216.71</v>
      </c>
      <c r="K127">
        <v>0.61041999999999996</v>
      </c>
      <c r="L127">
        <v>1.1759E-5</v>
      </c>
      <c r="M127">
        <v>4.6128000000000002E-2</v>
      </c>
      <c r="N127" t="s">
        <v>238</v>
      </c>
    </row>
    <row r="128" spans="1:14">
      <c r="A128">
        <v>594.22</v>
      </c>
      <c r="B128">
        <v>5</v>
      </c>
      <c r="C128">
        <v>10.632</v>
      </c>
      <c r="D128">
        <v>9.4059000000000004E-2</v>
      </c>
      <c r="E128">
        <v>81.028999999999996</v>
      </c>
      <c r="F128">
        <v>85.742000000000004</v>
      </c>
      <c r="G128">
        <v>185.13</v>
      </c>
      <c r="H128">
        <v>276.62</v>
      </c>
      <c r="I128">
        <v>287.27</v>
      </c>
      <c r="J128">
        <v>215.72</v>
      </c>
      <c r="K128">
        <v>0.61404000000000003</v>
      </c>
      <c r="L128">
        <v>1.1790999999999999E-5</v>
      </c>
      <c r="M128">
        <v>4.6311999999999999E-2</v>
      </c>
      <c r="N128" t="s">
        <v>238</v>
      </c>
    </row>
    <row r="129" spans="1:14">
      <c r="A129">
        <v>594.22</v>
      </c>
      <c r="B129">
        <v>5.5</v>
      </c>
      <c r="C129">
        <v>11.753</v>
      </c>
      <c r="D129">
        <v>8.5083000000000006E-2</v>
      </c>
      <c r="E129">
        <v>80.963999999999999</v>
      </c>
      <c r="F129">
        <v>85.653000000000006</v>
      </c>
      <c r="G129">
        <v>184.23</v>
      </c>
      <c r="H129">
        <v>276.75</v>
      </c>
      <c r="I129">
        <v>287.67</v>
      </c>
      <c r="J129">
        <v>214.72</v>
      </c>
      <c r="K129">
        <v>0.61772000000000005</v>
      </c>
      <c r="L129">
        <v>1.1824000000000001E-5</v>
      </c>
      <c r="M129">
        <v>4.6496000000000003E-2</v>
      </c>
      <c r="N129" t="s">
        <v>238</v>
      </c>
    </row>
    <row r="130" spans="1:14">
      <c r="A130">
        <v>594.22</v>
      </c>
      <c r="B130">
        <v>6</v>
      </c>
      <c r="C130">
        <v>12.885999999999999</v>
      </c>
      <c r="D130">
        <v>7.7602000000000004E-2</v>
      </c>
      <c r="E130">
        <v>80.899000000000001</v>
      </c>
      <c r="F130">
        <v>85.563999999999993</v>
      </c>
      <c r="G130">
        <v>183.39</v>
      </c>
      <c r="H130">
        <v>276.87</v>
      </c>
      <c r="I130">
        <v>288.07</v>
      </c>
      <c r="J130">
        <v>213.72</v>
      </c>
      <c r="K130">
        <v>0.62146000000000001</v>
      </c>
      <c r="L130">
        <v>1.186E-5</v>
      </c>
      <c r="M130">
        <v>4.6678999999999998E-2</v>
      </c>
      <c r="N130" t="s">
        <v>238</v>
      </c>
    </row>
    <row r="131" spans="1:14">
      <c r="A131">
        <v>594.22</v>
      </c>
      <c r="B131">
        <v>6.5</v>
      </c>
      <c r="C131">
        <v>14.031000000000001</v>
      </c>
      <c r="D131">
        <v>7.1268999999999999E-2</v>
      </c>
      <c r="E131">
        <v>80.831999999999994</v>
      </c>
      <c r="F131">
        <v>85.474000000000004</v>
      </c>
      <c r="G131">
        <v>182.61</v>
      </c>
      <c r="H131">
        <v>277</v>
      </c>
      <c r="I131">
        <v>288.49</v>
      </c>
      <c r="J131">
        <v>212.71</v>
      </c>
      <c r="K131">
        <v>0.62526000000000004</v>
      </c>
      <c r="L131">
        <v>1.1898E-5</v>
      </c>
      <c r="M131">
        <v>4.6862000000000001E-2</v>
      </c>
      <c r="N131" t="s">
        <v>238</v>
      </c>
    </row>
    <row r="132" spans="1:14">
      <c r="A132">
        <v>594.22</v>
      </c>
      <c r="B132">
        <v>7</v>
      </c>
      <c r="C132">
        <v>15.188000000000001</v>
      </c>
      <c r="D132">
        <v>6.5839999999999996E-2</v>
      </c>
      <c r="E132">
        <v>80.766000000000005</v>
      </c>
      <c r="F132">
        <v>85.384</v>
      </c>
      <c r="G132">
        <v>181.88</v>
      </c>
      <c r="H132">
        <v>277.12</v>
      </c>
      <c r="I132">
        <v>288.92</v>
      </c>
      <c r="J132">
        <v>211.69</v>
      </c>
      <c r="K132">
        <v>0.62912999999999997</v>
      </c>
      <c r="L132">
        <v>1.1939E-5</v>
      </c>
      <c r="M132">
        <v>4.7044000000000002E-2</v>
      </c>
      <c r="N132" t="s">
        <v>238</v>
      </c>
    </row>
    <row r="133" spans="1:14">
      <c r="A133">
        <v>594.22</v>
      </c>
      <c r="B133">
        <v>7.5</v>
      </c>
      <c r="C133">
        <v>16.358000000000001</v>
      </c>
      <c r="D133">
        <v>6.1133E-2</v>
      </c>
      <c r="E133">
        <v>80.697999999999993</v>
      </c>
      <c r="F133">
        <v>85.292000000000002</v>
      </c>
      <c r="G133">
        <v>181.2</v>
      </c>
      <c r="H133">
        <v>277.26</v>
      </c>
      <c r="I133">
        <v>289.36</v>
      </c>
      <c r="J133">
        <v>210.67</v>
      </c>
      <c r="K133">
        <v>0.63307000000000002</v>
      </c>
      <c r="L133">
        <v>1.1980999999999999E-5</v>
      </c>
      <c r="M133">
        <v>4.7225999999999997E-2</v>
      </c>
      <c r="N133" t="s">
        <v>238</v>
      </c>
    </row>
    <row r="134" spans="1:14">
      <c r="A134">
        <v>594.22</v>
      </c>
      <c r="B134">
        <v>8</v>
      </c>
      <c r="C134">
        <v>17.54</v>
      </c>
      <c r="D134">
        <v>5.7012E-2</v>
      </c>
      <c r="E134">
        <v>80.63</v>
      </c>
      <c r="F134">
        <v>85.200999999999993</v>
      </c>
      <c r="G134">
        <v>180.54</v>
      </c>
      <c r="H134">
        <v>277.39</v>
      </c>
      <c r="I134">
        <v>289.81</v>
      </c>
      <c r="J134">
        <v>209.64</v>
      </c>
      <c r="K134">
        <v>0.63707999999999998</v>
      </c>
      <c r="L134">
        <v>1.2024999999999999E-5</v>
      </c>
      <c r="M134">
        <v>4.7406999999999998E-2</v>
      </c>
      <c r="N134" t="s">
        <v>238</v>
      </c>
    </row>
    <row r="135" spans="1:14">
      <c r="A135">
        <v>594.22</v>
      </c>
      <c r="B135">
        <v>8.5</v>
      </c>
      <c r="C135">
        <v>18.734999999999999</v>
      </c>
      <c r="D135">
        <v>5.3374999999999999E-2</v>
      </c>
      <c r="E135">
        <v>80.561999999999998</v>
      </c>
      <c r="F135">
        <v>85.108000000000004</v>
      </c>
      <c r="G135">
        <v>179.92</v>
      </c>
      <c r="H135">
        <v>277.52</v>
      </c>
      <c r="I135">
        <v>290.27</v>
      </c>
      <c r="J135">
        <v>208.6</v>
      </c>
      <c r="K135">
        <v>0.64115</v>
      </c>
      <c r="L135">
        <v>1.2072000000000001E-5</v>
      </c>
      <c r="M135">
        <v>4.7587999999999998E-2</v>
      </c>
      <c r="N135" t="s">
        <v>238</v>
      </c>
    </row>
    <row r="136" spans="1:14">
      <c r="A136">
        <v>594.22</v>
      </c>
      <c r="B136">
        <v>9</v>
      </c>
      <c r="C136">
        <v>19.943999999999999</v>
      </c>
      <c r="D136">
        <v>5.0140999999999998E-2</v>
      </c>
      <c r="E136">
        <v>80.492999999999995</v>
      </c>
      <c r="F136">
        <v>85.013999999999996</v>
      </c>
      <c r="G136">
        <v>179.33</v>
      </c>
      <c r="H136">
        <v>277.66000000000003</v>
      </c>
      <c r="I136">
        <v>290.74</v>
      </c>
      <c r="J136">
        <v>207.56</v>
      </c>
      <c r="K136">
        <v>0.64529999999999998</v>
      </c>
      <c r="L136">
        <v>1.2119999999999999E-5</v>
      </c>
      <c r="M136">
        <v>4.7767999999999998E-2</v>
      </c>
      <c r="N136" t="s">
        <v>238</v>
      </c>
    </row>
    <row r="137" spans="1:14">
      <c r="A137">
        <v>594.22</v>
      </c>
      <c r="B137">
        <v>9.5</v>
      </c>
      <c r="C137">
        <v>21.166</v>
      </c>
      <c r="D137">
        <v>4.7246000000000003E-2</v>
      </c>
      <c r="E137">
        <v>80.423000000000002</v>
      </c>
      <c r="F137">
        <v>84.92</v>
      </c>
      <c r="G137">
        <v>178.76</v>
      </c>
      <c r="H137">
        <v>277.8</v>
      </c>
      <c r="I137">
        <v>291.23</v>
      </c>
      <c r="J137">
        <v>206.51</v>
      </c>
      <c r="K137">
        <v>0.64951999999999999</v>
      </c>
      <c r="L137">
        <v>1.2170999999999999E-5</v>
      </c>
      <c r="M137">
        <v>4.7948999999999999E-2</v>
      </c>
      <c r="N137" t="s">
        <v>238</v>
      </c>
    </row>
    <row r="138" spans="1:14">
      <c r="A138">
        <v>594.22</v>
      </c>
      <c r="B138">
        <v>10</v>
      </c>
      <c r="C138">
        <v>22.402000000000001</v>
      </c>
      <c r="D138">
        <v>4.4638999999999998E-2</v>
      </c>
      <c r="E138">
        <v>80.352000000000004</v>
      </c>
      <c r="F138">
        <v>84.825000000000003</v>
      </c>
      <c r="G138">
        <v>178.21</v>
      </c>
      <c r="H138">
        <v>277.94</v>
      </c>
      <c r="I138">
        <v>291.73</v>
      </c>
      <c r="J138">
        <v>205.45</v>
      </c>
      <c r="K138">
        <v>0.65381</v>
      </c>
      <c r="L138">
        <v>1.2224E-5</v>
      </c>
      <c r="M138">
        <v>4.8127999999999997E-2</v>
      </c>
      <c r="N138" t="s">
        <v>238</v>
      </c>
    </row>
  </sheetData>
  <pageMargins left="0.7" right="0.7" top="0.75" bottom="0.75" header="0.3" footer="0.3"/>
  <tableParts count="1">
    <tablePart r:id="rId1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0CF973-0129-4196-A8FF-B5D2C5C2959F}">
  <dimension ref="A1:N138"/>
  <sheetViews>
    <sheetView workbookViewId="0"/>
  </sheetViews>
  <sheetFormatPr defaultRowHeight="15"/>
  <sheetData>
    <row r="1" spans="1:14">
      <c r="A1" t="s">
        <v>223</v>
      </c>
      <c r="B1" t="s">
        <v>224</v>
      </c>
      <c r="C1" t="s">
        <v>225</v>
      </c>
      <c r="D1" t="s">
        <v>226</v>
      </c>
      <c r="E1" t="s">
        <v>227</v>
      </c>
      <c r="F1" t="s">
        <v>228</v>
      </c>
      <c r="G1" t="s">
        <v>229</v>
      </c>
      <c r="H1" t="s">
        <v>230</v>
      </c>
      <c r="I1" t="s">
        <v>231</v>
      </c>
      <c r="J1" t="s">
        <v>232</v>
      </c>
      <c r="K1" t="s">
        <v>233</v>
      </c>
      <c r="L1" t="s">
        <v>234</v>
      </c>
      <c r="M1" t="s">
        <v>235</v>
      </c>
      <c r="N1" t="s">
        <v>236</v>
      </c>
    </row>
    <row r="2" spans="1:14">
      <c r="A2">
        <v>332.16</v>
      </c>
      <c r="B2">
        <v>1</v>
      </c>
      <c r="C2">
        <v>741.2</v>
      </c>
      <c r="D2">
        <v>1.3492000000000001E-3</v>
      </c>
      <c r="E2">
        <v>-3.8001999999999998</v>
      </c>
      <c r="F2">
        <v>-3.7888999999999999</v>
      </c>
      <c r="G2">
        <v>-11.045999999999999</v>
      </c>
      <c r="H2">
        <v>126.29</v>
      </c>
      <c r="I2">
        <v>170.09</v>
      </c>
      <c r="J2">
        <v>1093.2</v>
      </c>
      <c r="K2">
        <v>-3.7291999999999999E-2</v>
      </c>
      <c r="L2">
        <v>5.3746000000000002E-4</v>
      </c>
      <c r="M2">
        <v>0.10947999999999999</v>
      </c>
      <c r="N2" t="s">
        <v>237</v>
      </c>
    </row>
    <row r="3" spans="1:14">
      <c r="A3">
        <v>332.16</v>
      </c>
      <c r="B3">
        <v>1.5</v>
      </c>
      <c r="C3">
        <v>741.26</v>
      </c>
      <c r="D3">
        <v>1.3491E-3</v>
      </c>
      <c r="E3">
        <v>-3.8027000000000002</v>
      </c>
      <c r="F3">
        <v>-3.7856999999999998</v>
      </c>
      <c r="G3">
        <v>-11.054</v>
      </c>
      <c r="H3">
        <v>126.3</v>
      </c>
      <c r="I3">
        <v>170.08</v>
      </c>
      <c r="J3">
        <v>1093.5999999999999</v>
      </c>
      <c r="K3">
        <v>-3.7307E-2</v>
      </c>
      <c r="L3">
        <v>5.3782000000000005E-4</v>
      </c>
      <c r="M3">
        <v>0.1095</v>
      </c>
      <c r="N3" t="s">
        <v>237</v>
      </c>
    </row>
    <row r="4" spans="1:14">
      <c r="A4">
        <v>332.16</v>
      </c>
      <c r="B4">
        <v>2</v>
      </c>
      <c r="C4">
        <v>741.31</v>
      </c>
      <c r="D4">
        <v>1.3489999999999999E-3</v>
      </c>
      <c r="E4">
        <v>-3.8052000000000001</v>
      </c>
      <c r="F4">
        <v>-3.7825000000000002</v>
      </c>
      <c r="G4">
        <v>-11.061</v>
      </c>
      <c r="H4">
        <v>126.3</v>
      </c>
      <c r="I4">
        <v>170.07</v>
      </c>
      <c r="J4">
        <v>1094</v>
      </c>
      <c r="K4">
        <v>-3.7322000000000001E-2</v>
      </c>
      <c r="L4">
        <v>5.3817000000000003E-4</v>
      </c>
      <c r="M4">
        <v>0.10952000000000001</v>
      </c>
      <c r="N4" t="s">
        <v>237</v>
      </c>
    </row>
    <row r="5" spans="1:14">
      <c r="A5">
        <v>332.16</v>
      </c>
      <c r="B5">
        <v>2.5</v>
      </c>
      <c r="C5">
        <v>741.37</v>
      </c>
      <c r="D5">
        <v>1.3489000000000001E-3</v>
      </c>
      <c r="E5">
        <v>-3.8077000000000001</v>
      </c>
      <c r="F5">
        <v>-3.7793999999999999</v>
      </c>
      <c r="G5">
        <v>-11.069000000000001</v>
      </c>
      <c r="H5">
        <v>126.3</v>
      </c>
      <c r="I5">
        <v>170.06</v>
      </c>
      <c r="J5">
        <v>1094.3</v>
      </c>
      <c r="K5">
        <v>-3.7337000000000002E-2</v>
      </c>
      <c r="L5">
        <v>5.3852999999999995E-4</v>
      </c>
      <c r="M5">
        <v>0.10954</v>
      </c>
      <c r="N5" t="s">
        <v>237</v>
      </c>
    </row>
    <row r="6" spans="1:14">
      <c r="A6">
        <v>332.16</v>
      </c>
      <c r="B6">
        <v>3</v>
      </c>
      <c r="C6">
        <v>741.43</v>
      </c>
      <c r="D6">
        <v>1.3488E-3</v>
      </c>
      <c r="E6">
        <v>-3.8102</v>
      </c>
      <c r="F6">
        <v>-3.7761999999999998</v>
      </c>
      <c r="G6">
        <v>-11.076000000000001</v>
      </c>
      <c r="H6">
        <v>126.3</v>
      </c>
      <c r="I6">
        <v>170.05</v>
      </c>
      <c r="J6">
        <v>1094.7</v>
      </c>
      <c r="K6">
        <v>-3.7352000000000003E-2</v>
      </c>
      <c r="L6">
        <v>5.3888999999999999E-4</v>
      </c>
      <c r="M6">
        <v>0.10956</v>
      </c>
      <c r="N6" t="s">
        <v>237</v>
      </c>
    </row>
    <row r="7" spans="1:14">
      <c r="A7">
        <v>332.16</v>
      </c>
      <c r="B7">
        <v>3.5</v>
      </c>
      <c r="C7">
        <v>741.48</v>
      </c>
      <c r="D7">
        <v>1.3485999999999999E-3</v>
      </c>
      <c r="E7">
        <v>-3.8127</v>
      </c>
      <c r="F7">
        <v>-3.7730000000000001</v>
      </c>
      <c r="G7">
        <v>-11.084</v>
      </c>
      <c r="H7">
        <v>126.3</v>
      </c>
      <c r="I7">
        <v>170.04</v>
      </c>
      <c r="J7">
        <v>1095.0999999999999</v>
      </c>
      <c r="K7">
        <v>-3.7366000000000003E-2</v>
      </c>
      <c r="L7">
        <v>5.3925000000000002E-4</v>
      </c>
      <c r="M7">
        <v>0.10958</v>
      </c>
      <c r="N7" t="s">
        <v>237</v>
      </c>
    </row>
    <row r="8" spans="1:14">
      <c r="A8">
        <v>332.16</v>
      </c>
      <c r="B8">
        <v>4</v>
      </c>
      <c r="C8">
        <v>741.54</v>
      </c>
      <c r="D8">
        <v>1.3485000000000001E-3</v>
      </c>
      <c r="E8">
        <v>-3.8151999999999999</v>
      </c>
      <c r="F8">
        <v>-3.7698</v>
      </c>
      <c r="G8">
        <v>-11.090999999999999</v>
      </c>
      <c r="H8">
        <v>126.31</v>
      </c>
      <c r="I8">
        <v>170.03</v>
      </c>
      <c r="J8">
        <v>1095.5</v>
      </c>
      <c r="K8">
        <v>-3.7380999999999998E-2</v>
      </c>
      <c r="L8">
        <v>5.3961000000000005E-4</v>
      </c>
      <c r="M8">
        <v>0.1096</v>
      </c>
      <c r="N8" t="s">
        <v>237</v>
      </c>
    </row>
    <row r="9" spans="1:14">
      <c r="A9">
        <v>332.16</v>
      </c>
      <c r="B9">
        <v>4.5</v>
      </c>
      <c r="C9">
        <v>741.59</v>
      </c>
      <c r="D9">
        <v>1.3484E-3</v>
      </c>
      <c r="E9">
        <v>-3.8176999999999999</v>
      </c>
      <c r="F9">
        <v>-3.7667000000000002</v>
      </c>
      <c r="G9">
        <v>-11.099</v>
      </c>
      <c r="H9">
        <v>126.31</v>
      </c>
      <c r="I9">
        <v>170.02</v>
      </c>
      <c r="J9">
        <v>1095.9000000000001</v>
      </c>
      <c r="K9">
        <v>-3.7395999999999999E-2</v>
      </c>
      <c r="L9">
        <v>5.3996999999999997E-4</v>
      </c>
      <c r="M9">
        <v>0.10962</v>
      </c>
      <c r="N9" t="s">
        <v>237</v>
      </c>
    </row>
    <row r="10" spans="1:14">
      <c r="A10">
        <v>332.16</v>
      </c>
      <c r="B10">
        <v>5</v>
      </c>
      <c r="C10">
        <v>741.65</v>
      </c>
      <c r="D10">
        <v>1.3483E-3</v>
      </c>
      <c r="E10">
        <v>-3.8201999999999998</v>
      </c>
      <c r="F10">
        <v>-3.7635000000000001</v>
      </c>
      <c r="G10">
        <v>-11.106</v>
      </c>
      <c r="H10">
        <v>126.31</v>
      </c>
      <c r="I10">
        <v>170.01</v>
      </c>
      <c r="J10">
        <v>1096.2</v>
      </c>
      <c r="K10">
        <v>-3.7411E-2</v>
      </c>
      <c r="L10">
        <v>5.4033E-4</v>
      </c>
      <c r="M10">
        <v>0.10963000000000001</v>
      </c>
      <c r="N10" t="s">
        <v>237</v>
      </c>
    </row>
    <row r="11" spans="1:14">
      <c r="A11">
        <v>332.16</v>
      </c>
      <c r="B11">
        <v>5.5</v>
      </c>
      <c r="C11">
        <v>741.71</v>
      </c>
      <c r="D11">
        <v>1.3481999999999999E-3</v>
      </c>
      <c r="E11">
        <v>-3.8227000000000002</v>
      </c>
      <c r="F11">
        <v>-3.7603</v>
      </c>
      <c r="G11">
        <v>-11.114000000000001</v>
      </c>
      <c r="H11">
        <v>126.31</v>
      </c>
      <c r="I11">
        <v>170</v>
      </c>
      <c r="J11">
        <v>1096.5999999999999</v>
      </c>
      <c r="K11">
        <v>-3.7426000000000001E-2</v>
      </c>
      <c r="L11">
        <v>5.4069000000000003E-4</v>
      </c>
      <c r="M11">
        <v>0.10965</v>
      </c>
      <c r="N11" t="s">
        <v>237</v>
      </c>
    </row>
    <row r="12" spans="1:14">
      <c r="A12">
        <v>332.16</v>
      </c>
      <c r="B12">
        <v>6</v>
      </c>
      <c r="C12">
        <v>741.76</v>
      </c>
      <c r="D12">
        <v>1.3481000000000001E-3</v>
      </c>
      <c r="E12">
        <v>-3.8252000000000002</v>
      </c>
      <c r="F12">
        <v>-3.7570999999999999</v>
      </c>
      <c r="G12">
        <v>-11.121</v>
      </c>
      <c r="H12">
        <v>126.31</v>
      </c>
      <c r="I12">
        <v>169.99</v>
      </c>
      <c r="J12">
        <v>1097</v>
      </c>
      <c r="K12">
        <v>-3.7440000000000001E-2</v>
      </c>
      <c r="L12">
        <v>5.4104000000000001E-4</v>
      </c>
      <c r="M12">
        <v>0.10967</v>
      </c>
      <c r="N12" t="s">
        <v>237</v>
      </c>
    </row>
    <row r="13" spans="1:14">
      <c r="A13">
        <v>332.16</v>
      </c>
      <c r="B13">
        <v>6.5</v>
      </c>
      <c r="C13">
        <v>741.82</v>
      </c>
      <c r="D13">
        <v>1.348E-3</v>
      </c>
      <c r="E13">
        <v>-3.8277000000000001</v>
      </c>
      <c r="F13">
        <v>-3.7538999999999998</v>
      </c>
      <c r="G13">
        <v>-11.129</v>
      </c>
      <c r="H13">
        <v>126.32</v>
      </c>
      <c r="I13">
        <v>169.98</v>
      </c>
      <c r="J13">
        <v>1097.4000000000001</v>
      </c>
      <c r="K13">
        <v>-3.7455000000000002E-2</v>
      </c>
      <c r="L13">
        <v>5.4140000000000004E-4</v>
      </c>
      <c r="M13">
        <v>0.10969</v>
      </c>
      <c r="N13" t="s">
        <v>237</v>
      </c>
    </row>
    <row r="14" spans="1:14">
      <c r="A14">
        <v>332.16</v>
      </c>
      <c r="B14">
        <v>7</v>
      </c>
      <c r="C14">
        <v>741.87</v>
      </c>
      <c r="D14">
        <v>1.3479E-3</v>
      </c>
      <c r="E14">
        <v>-3.8302</v>
      </c>
      <c r="F14">
        <v>-3.7507000000000001</v>
      </c>
      <c r="G14">
        <v>-11.135999999999999</v>
      </c>
      <c r="H14">
        <v>126.32</v>
      </c>
      <c r="I14">
        <v>169.97</v>
      </c>
      <c r="J14">
        <v>1097.7</v>
      </c>
      <c r="K14">
        <v>-3.7470000000000003E-2</v>
      </c>
      <c r="L14">
        <v>5.4175999999999996E-4</v>
      </c>
      <c r="M14">
        <v>0.10971</v>
      </c>
      <c r="N14" t="s">
        <v>237</v>
      </c>
    </row>
    <row r="15" spans="1:14">
      <c r="A15">
        <v>332.16</v>
      </c>
      <c r="B15">
        <v>7.5</v>
      </c>
      <c r="C15">
        <v>741.93</v>
      </c>
      <c r="D15">
        <v>1.3477999999999999E-3</v>
      </c>
      <c r="E15">
        <v>-3.8325999999999998</v>
      </c>
      <c r="F15">
        <v>-3.7475999999999998</v>
      </c>
      <c r="G15">
        <v>-11.144</v>
      </c>
      <c r="H15">
        <v>126.32</v>
      </c>
      <c r="I15">
        <v>169.96</v>
      </c>
      <c r="J15">
        <v>1098.0999999999999</v>
      </c>
      <c r="K15">
        <v>-3.7484000000000003E-2</v>
      </c>
      <c r="L15">
        <v>5.4211999999999999E-4</v>
      </c>
      <c r="M15">
        <v>0.10972999999999999</v>
      </c>
      <c r="N15" t="s">
        <v>237</v>
      </c>
    </row>
    <row r="16" spans="1:14">
      <c r="A16">
        <v>332.16</v>
      </c>
      <c r="B16">
        <v>8</v>
      </c>
      <c r="C16">
        <v>741.99</v>
      </c>
      <c r="D16">
        <v>1.3477000000000001E-3</v>
      </c>
      <c r="E16">
        <v>-3.8351000000000002</v>
      </c>
      <c r="F16">
        <v>-3.7444000000000002</v>
      </c>
      <c r="G16">
        <v>-11.151</v>
      </c>
      <c r="H16">
        <v>126.32</v>
      </c>
      <c r="I16">
        <v>169.95</v>
      </c>
      <c r="J16">
        <v>1098.5</v>
      </c>
      <c r="K16">
        <v>-3.7498999999999998E-2</v>
      </c>
      <c r="L16">
        <v>5.4248000000000002E-4</v>
      </c>
      <c r="M16">
        <v>0.10975</v>
      </c>
      <c r="N16" t="s">
        <v>237</v>
      </c>
    </row>
    <row r="17" spans="1:14">
      <c r="A17">
        <v>332.16</v>
      </c>
      <c r="B17">
        <v>8.5</v>
      </c>
      <c r="C17">
        <v>742.04</v>
      </c>
      <c r="D17">
        <v>1.3476E-3</v>
      </c>
      <c r="E17">
        <v>-3.8376000000000001</v>
      </c>
      <c r="F17">
        <v>-3.7412000000000001</v>
      </c>
      <c r="G17">
        <v>-11.159000000000001</v>
      </c>
      <c r="H17">
        <v>126.33</v>
      </c>
      <c r="I17">
        <v>169.94</v>
      </c>
      <c r="J17">
        <v>1098.9000000000001</v>
      </c>
      <c r="K17">
        <v>-3.7512999999999998E-2</v>
      </c>
      <c r="L17">
        <v>5.4283999999999995E-4</v>
      </c>
      <c r="M17">
        <v>0.10977000000000001</v>
      </c>
      <c r="N17" t="s">
        <v>237</v>
      </c>
    </row>
    <row r="18" spans="1:14">
      <c r="A18">
        <v>332.16</v>
      </c>
      <c r="B18">
        <v>9</v>
      </c>
      <c r="C18">
        <v>742.1</v>
      </c>
      <c r="D18">
        <v>1.3475E-3</v>
      </c>
      <c r="E18">
        <v>-3.8401000000000001</v>
      </c>
      <c r="F18">
        <v>-3.738</v>
      </c>
      <c r="G18">
        <v>-11.166</v>
      </c>
      <c r="H18">
        <v>126.33</v>
      </c>
      <c r="I18">
        <v>169.93</v>
      </c>
      <c r="J18">
        <v>1099.2</v>
      </c>
      <c r="K18">
        <v>-3.7527999999999999E-2</v>
      </c>
      <c r="L18">
        <v>5.4319999999999998E-4</v>
      </c>
      <c r="M18">
        <v>0.10979</v>
      </c>
      <c r="N18" t="s">
        <v>237</v>
      </c>
    </row>
    <row r="19" spans="1:14">
      <c r="A19">
        <v>332.16</v>
      </c>
      <c r="B19">
        <v>9.5</v>
      </c>
      <c r="C19">
        <v>742.15</v>
      </c>
      <c r="D19">
        <v>1.3473999999999999E-3</v>
      </c>
      <c r="E19">
        <v>-3.8424999999999998</v>
      </c>
      <c r="F19">
        <v>-3.7347999999999999</v>
      </c>
      <c r="G19">
        <v>-11.173999999999999</v>
      </c>
      <c r="H19">
        <v>126.33</v>
      </c>
      <c r="I19">
        <v>169.92</v>
      </c>
      <c r="J19">
        <v>1099.5999999999999</v>
      </c>
      <c r="K19">
        <v>-3.7541999999999999E-2</v>
      </c>
      <c r="L19">
        <v>5.4356000000000001E-4</v>
      </c>
      <c r="M19">
        <v>0.10981</v>
      </c>
      <c r="N19" t="s">
        <v>237</v>
      </c>
    </row>
    <row r="20" spans="1:14">
      <c r="A20">
        <v>332.16</v>
      </c>
      <c r="B20">
        <v>10</v>
      </c>
      <c r="C20">
        <v>742.21</v>
      </c>
      <c r="D20">
        <v>1.3473000000000001E-3</v>
      </c>
      <c r="E20">
        <v>-3.8450000000000002</v>
      </c>
      <c r="F20">
        <v>-3.7315999999999998</v>
      </c>
      <c r="G20">
        <v>-11.180999999999999</v>
      </c>
      <c r="H20">
        <v>126.33</v>
      </c>
      <c r="I20">
        <v>169.91</v>
      </c>
      <c r="J20">
        <v>1100</v>
      </c>
      <c r="K20">
        <v>-3.7557E-2</v>
      </c>
      <c r="L20">
        <v>5.4392000000000004E-4</v>
      </c>
      <c r="M20">
        <v>0.10983</v>
      </c>
      <c r="N20" t="s">
        <v>237</v>
      </c>
    </row>
    <row r="21" spans="1:14">
      <c r="A21">
        <v>387.52</v>
      </c>
      <c r="B21">
        <v>1</v>
      </c>
      <c r="C21">
        <v>2.6844999999999999</v>
      </c>
      <c r="D21">
        <v>0.37252000000000002</v>
      </c>
      <c r="E21">
        <v>31.577999999999999</v>
      </c>
      <c r="F21">
        <v>34.713000000000001</v>
      </c>
      <c r="G21">
        <v>97.596999999999994</v>
      </c>
      <c r="H21">
        <v>137.58000000000001</v>
      </c>
      <c r="I21">
        <v>147.01</v>
      </c>
      <c r="J21">
        <v>196.72</v>
      </c>
      <c r="K21">
        <v>2.0247999999999999</v>
      </c>
      <c r="L21">
        <v>8.8197999999999998E-6</v>
      </c>
      <c r="M21">
        <v>2.0357E-2</v>
      </c>
      <c r="N21" t="s">
        <v>238</v>
      </c>
    </row>
    <row r="22" spans="1:14">
      <c r="A22">
        <v>387.52</v>
      </c>
      <c r="B22">
        <v>1.5</v>
      </c>
      <c r="C22">
        <v>4.0860000000000003</v>
      </c>
      <c r="D22">
        <v>0.24474000000000001</v>
      </c>
      <c r="E22">
        <v>31.472000000000001</v>
      </c>
      <c r="F22">
        <v>34.561999999999998</v>
      </c>
      <c r="G22">
        <v>93.948999999999998</v>
      </c>
      <c r="H22">
        <v>137.99</v>
      </c>
      <c r="I22">
        <v>148.07</v>
      </c>
      <c r="J22">
        <v>194.17</v>
      </c>
      <c r="K22">
        <v>2.0796999999999999</v>
      </c>
      <c r="L22">
        <v>8.8100000000000004E-6</v>
      </c>
      <c r="M22">
        <v>2.0464E-2</v>
      </c>
      <c r="N22" t="s">
        <v>238</v>
      </c>
    </row>
    <row r="23" spans="1:14">
      <c r="A23">
        <v>387.52</v>
      </c>
      <c r="B23">
        <v>2</v>
      </c>
      <c r="C23">
        <v>5.5321999999999996</v>
      </c>
      <c r="D23">
        <v>0.18076</v>
      </c>
      <c r="E23">
        <v>31.363</v>
      </c>
      <c r="F23">
        <v>34.405000000000001</v>
      </c>
      <c r="G23">
        <v>91.266999999999996</v>
      </c>
      <c r="H23">
        <v>138.41999999999999</v>
      </c>
      <c r="I23">
        <v>149.22999999999999</v>
      </c>
      <c r="J23">
        <v>191.49</v>
      </c>
      <c r="K23">
        <v>2.1393</v>
      </c>
      <c r="L23">
        <v>8.8052E-6</v>
      </c>
      <c r="M23">
        <v>2.0576000000000001E-2</v>
      </c>
      <c r="N23" t="s">
        <v>238</v>
      </c>
    </row>
    <row r="24" spans="1:14">
      <c r="A24">
        <v>387.52</v>
      </c>
      <c r="B24">
        <v>2.5</v>
      </c>
      <c r="C24">
        <v>7.0278</v>
      </c>
      <c r="D24">
        <v>0.14229</v>
      </c>
      <c r="E24">
        <v>31.248999999999999</v>
      </c>
      <c r="F24">
        <v>34.243000000000002</v>
      </c>
      <c r="G24">
        <v>89.108999999999995</v>
      </c>
      <c r="H24">
        <v>138.87</v>
      </c>
      <c r="I24">
        <v>150.5</v>
      </c>
      <c r="J24">
        <v>188.69</v>
      </c>
      <c r="K24">
        <v>2.2042000000000002</v>
      </c>
      <c r="L24">
        <v>8.8055000000000007E-6</v>
      </c>
      <c r="M24">
        <v>2.0693E-2</v>
      </c>
      <c r="N24" t="s">
        <v>238</v>
      </c>
    </row>
    <row r="25" spans="1:14">
      <c r="A25">
        <v>387.52</v>
      </c>
      <c r="B25">
        <v>2.5185</v>
      </c>
      <c r="C25">
        <v>7.0842000000000001</v>
      </c>
      <c r="D25">
        <v>0.14116000000000001</v>
      </c>
      <c r="E25">
        <v>31.244</v>
      </c>
      <c r="F25">
        <v>34.235999999999997</v>
      </c>
      <c r="G25">
        <v>89.036000000000001</v>
      </c>
      <c r="H25">
        <v>138.88</v>
      </c>
      <c r="I25">
        <v>150.55000000000001</v>
      </c>
      <c r="J25">
        <v>188.58</v>
      </c>
      <c r="K25">
        <v>2.2067999999999999</v>
      </c>
      <c r="L25">
        <v>8.8055999999999992E-6</v>
      </c>
      <c r="M25">
        <v>2.0697E-2</v>
      </c>
      <c r="N25" t="s">
        <v>238</v>
      </c>
    </row>
    <row r="26" spans="1:14">
      <c r="A26">
        <v>387.52</v>
      </c>
      <c r="B26">
        <v>2.5185</v>
      </c>
      <c r="C26">
        <v>684.21</v>
      </c>
      <c r="D26">
        <v>1.4614999999999999E-3</v>
      </c>
      <c r="E26">
        <v>6.2465999999999999</v>
      </c>
      <c r="F26">
        <v>6.2775999999999996</v>
      </c>
      <c r="G26">
        <v>16.888000000000002</v>
      </c>
      <c r="H26">
        <v>147.87</v>
      </c>
      <c r="I26">
        <v>193.71</v>
      </c>
      <c r="J26">
        <v>848.29</v>
      </c>
      <c r="K26">
        <v>-2.4139000000000001E-2</v>
      </c>
      <c r="L26">
        <v>2.8600000000000001E-4</v>
      </c>
      <c r="M26">
        <v>9.9755999999999997E-2</v>
      </c>
      <c r="N26" t="s">
        <v>237</v>
      </c>
    </row>
    <row r="27" spans="1:14">
      <c r="A27">
        <v>387.52</v>
      </c>
      <c r="B27">
        <v>3</v>
      </c>
      <c r="C27">
        <v>684.3</v>
      </c>
      <c r="D27">
        <v>1.4613E-3</v>
      </c>
      <c r="E27">
        <v>6.2430000000000003</v>
      </c>
      <c r="F27">
        <v>6.2798999999999996</v>
      </c>
      <c r="G27">
        <v>16.878</v>
      </c>
      <c r="H27">
        <v>147.87</v>
      </c>
      <c r="I27">
        <v>193.68</v>
      </c>
      <c r="J27">
        <v>848.8</v>
      </c>
      <c r="K27">
        <v>-2.4174000000000001E-2</v>
      </c>
      <c r="L27">
        <v>2.8621000000000001E-4</v>
      </c>
      <c r="M27">
        <v>9.9778000000000006E-2</v>
      </c>
      <c r="N27" t="s">
        <v>237</v>
      </c>
    </row>
    <row r="28" spans="1:14">
      <c r="A28">
        <v>387.52</v>
      </c>
      <c r="B28">
        <v>3.5</v>
      </c>
      <c r="C28">
        <v>684.39</v>
      </c>
      <c r="D28">
        <v>1.4612E-3</v>
      </c>
      <c r="E28">
        <v>6.2392000000000003</v>
      </c>
      <c r="F28">
        <v>6.2821999999999996</v>
      </c>
      <c r="G28">
        <v>16.867999999999999</v>
      </c>
      <c r="H28">
        <v>147.87</v>
      </c>
      <c r="I28">
        <v>193.66</v>
      </c>
      <c r="J28">
        <v>849.32</v>
      </c>
      <c r="K28">
        <v>-2.4209999999999999E-2</v>
      </c>
      <c r="L28">
        <v>2.8644E-4</v>
      </c>
      <c r="M28">
        <v>9.98E-2</v>
      </c>
      <c r="N28" t="s">
        <v>237</v>
      </c>
    </row>
    <row r="29" spans="1:14">
      <c r="A29">
        <v>387.52</v>
      </c>
      <c r="B29">
        <v>4</v>
      </c>
      <c r="C29">
        <v>684.48</v>
      </c>
      <c r="D29">
        <v>1.4610000000000001E-3</v>
      </c>
      <c r="E29">
        <v>6.2354000000000003</v>
      </c>
      <c r="F29">
        <v>6.2846000000000002</v>
      </c>
      <c r="G29">
        <v>16.859000000000002</v>
      </c>
      <c r="H29">
        <v>147.87</v>
      </c>
      <c r="I29">
        <v>193.64</v>
      </c>
      <c r="J29">
        <v>849.85</v>
      </c>
      <c r="K29">
        <v>-2.4247000000000001E-2</v>
      </c>
      <c r="L29">
        <v>2.8666E-4</v>
      </c>
      <c r="M29">
        <v>9.9821999999999994E-2</v>
      </c>
      <c r="N29" t="s">
        <v>237</v>
      </c>
    </row>
    <row r="30" spans="1:14">
      <c r="A30">
        <v>387.52</v>
      </c>
      <c r="B30">
        <v>4.5</v>
      </c>
      <c r="C30">
        <v>684.57</v>
      </c>
      <c r="D30">
        <v>1.4607999999999999E-3</v>
      </c>
      <c r="E30">
        <v>6.2316000000000003</v>
      </c>
      <c r="F30">
        <v>6.2869000000000002</v>
      </c>
      <c r="G30">
        <v>16.849</v>
      </c>
      <c r="H30">
        <v>147.87</v>
      </c>
      <c r="I30">
        <v>193.62</v>
      </c>
      <c r="J30">
        <v>850.38</v>
      </c>
      <c r="K30">
        <v>-2.4282999999999999E-2</v>
      </c>
      <c r="L30">
        <v>2.8687999999999999E-4</v>
      </c>
      <c r="M30">
        <v>9.9844000000000002E-2</v>
      </c>
      <c r="N30" t="s">
        <v>237</v>
      </c>
    </row>
    <row r="31" spans="1:14">
      <c r="A31">
        <v>387.52</v>
      </c>
      <c r="B31">
        <v>5</v>
      </c>
      <c r="C31">
        <v>684.66</v>
      </c>
      <c r="D31">
        <v>1.4606E-3</v>
      </c>
      <c r="E31">
        <v>6.2278000000000002</v>
      </c>
      <c r="F31">
        <v>6.2892999999999999</v>
      </c>
      <c r="G31">
        <v>16.838999999999999</v>
      </c>
      <c r="H31">
        <v>147.88</v>
      </c>
      <c r="I31">
        <v>193.6</v>
      </c>
      <c r="J31">
        <v>850.9</v>
      </c>
      <c r="K31">
        <v>-2.4319E-2</v>
      </c>
      <c r="L31">
        <v>2.8710999999999998E-4</v>
      </c>
      <c r="M31">
        <v>9.9866999999999997E-2</v>
      </c>
      <c r="N31" t="s">
        <v>237</v>
      </c>
    </row>
    <row r="32" spans="1:14">
      <c r="A32">
        <v>387.52</v>
      </c>
      <c r="B32">
        <v>5.5</v>
      </c>
      <c r="C32">
        <v>684.75</v>
      </c>
      <c r="D32">
        <v>1.4603999999999999E-3</v>
      </c>
      <c r="E32">
        <v>6.2240000000000002</v>
      </c>
      <c r="F32">
        <v>6.2915999999999999</v>
      </c>
      <c r="G32">
        <v>16.829000000000001</v>
      </c>
      <c r="H32">
        <v>147.88</v>
      </c>
      <c r="I32">
        <v>193.57</v>
      </c>
      <c r="J32">
        <v>851.43</v>
      </c>
      <c r="K32">
        <v>-2.4355000000000002E-2</v>
      </c>
      <c r="L32">
        <v>2.8732999999999997E-4</v>
      </c>
      <c r="M32">
        <v>9.9889000000000006E-2</v>
      </c>
      <c r="N32" t="s">
        <v>237</v>
      </c>
    </row>
    <row r="33" spans="1:14">
      <c r="A33">
        <v>387.52</v>
      </c>
      <c r="B33">
        <v>6</v>
      </c>
      <c r="C33">
        <v>684.84</v>
      </c>
      <c r="D33">
        <v>1.4602E-3</v>
      </c>
      <c r="E33">
        <v>6.2202000000000002</v>
      </c>
      <c r="F33">
        <v>6.2939999999999996</v>
      </c>
      <c r="G33">
        <v>16.82</v>
      </c>
      <c r="H33">
        <v>147.88</v>
      </c>
      <c r="I33">
        <v>193.55</v>
      </c>
      <c r="J33">
        <v>851.95</v>
      </c>
      <c r="K33">
        <v>-2.4390999999999999E-2</v>
      </c>
      <c r="L33">
        <v>2.8755000000000002E-4</v>
      </c>
      <c r="M33">
        <v>9.9911E-2</v>
      </c>
      <c r="N33" t="s">
        <v>237</v>
      </c>
    </row>
    <row r="34" spans="1:14">
      <c r="A34">
        <v>387.52</v>
      </c>
      <c r="B34">
        <v>6.5</v>
      </c>
      <c r="C34">
        <v>684.93</v>
      </c>
      <c r="D34">
        <v>1.4599999999999999E-3</v>
      </c>
      <c r="E34">
        <v>6.2164999999999999</v>
      </c>
      <c r="F34">
        <v>6.2962999999999996</v>
      </c>
      <c r="G34">
        <v>16.809999999999999</v>
      </c>
      <c r="H34">
        <v>147.88</v>
      </c>
      <c r="I34">
        <v>193.53</v>
      </c>
      <c r="J34">
        <v>852.48</v>
      </c>
      <c r="K34">
        <v>-2.4427000000000001E-2</v>
      </c>
      <c r="L34">
        <v>2.8778000000000001E-4</v>
      </c>
      <c r="M34">
        <v>9.9932999999999994E-2</v>
      </c>
      <c r="N34" t="s">
        <v>237</v>
      </c>
    </row>
    <row r="35" spans="1:14">
      <c r="A35">
        <v>387.52</v>
      </c>
      <c r="B35">
        <v>7</v>
      </c>
      <c r="C35">
        <v>685.02</v>
      </c>
      <c r="D35">
        <v>1.4598E-3</v>
      </c>
      <c r="E35">
        <v>6.2126999999999999</v>
      </c>
      <c r="F35">
        <v>6.2987000000000002</v>
      </c>
      <c r="G35">
        <v>16.8</v>
      </c>
      <c r="H35">
        <v>147.88</v>
      </c>
      <c r="I35">
        <v>193.51</v>
      </c>
      <c r="J35">
        <v>853</v>
      </c>
      <c r="K35">
        <v>-2.4462999999999999E-2</v>
      </c>
      <c r="L35">
        <v>2.8800000000000001E-4</v>
      </c>
      <c r="M35">
        <v>9.9955000000000002E-2</v>
      </c>
      <c r="N35" t="s">
        <v>237</v>
      </c>
    </row>
    <row r="36" spans="1:14">
      <c r="A36">
        <v>387.52</v>
      </c>
      <c r="B36">
        <v>7.5</v>
      </c>
      <c r="C36">
        <v>685.11</v>
      </c>
      <c r="D36">
        <v>1.4595999999999999E-3</v>
      </c>
      <c r="E36">
        <v>6.2088999999999999</v>
      </c>
      <c r="F36">
        <v>6.3010999999999999</v>
      </c>
      <c r="G36">
        <v>16.79</v>
      </c>
      <c r="H36">
        <v>147.88</v>
      </c>
      <c r="I36">
        <v>193.49</v>
      </c>
      <c r="J36">
        <v>853.52</v>
      </c>
      <c r="K36">
        <v>-2.4497999999999999E-2</v>
      </c>
      <c r="L36">
        <v>2.8822E-4</v>
      </c>
      <c r="M36">
        <v>9.9976999999999996E-2</v>
      </c>
      <c r="N36" t="s">
        <v>237</v>
      </c>
    </row>
    <row r="37" spans="1:14">
      <c r="A37">
        <v>387.52</v>
      </c>
      <c r="B37">
        <v>8</v>
      </c>
      <c r="C37">
        <v>685.2</v>
      </c>
      <c r="D37">
        <v>1.4594E-3</v>
      </c>
      <c r="E37">
        <v>6.2051999999999996</v>
      </c>
      <c r="F37">
        <v>6.3033999999999999</v>
      </c>
      <c r="G37">
        <v>16.780999999999999</v>
      </c>
      <c r="H37">
        <v>147.88999999999999</v>
      </c>
      <c r="I37">
        <v>193.47</v>
      </c>
      <c r="J37">
        <v>854.04</v>
      </c>
      <c r="K37">
        <v>-2.4534E-2</v>
      </c>
      <c r="L37">
        <v>2.8844E-4</v>
      </c>
      <c r="M37">
        <v>9.9999000000000005E-2</v>
      </c>
      <c r="N37" t="s">
        <v>237</v>
      </c>
    </row>
    <row r="38" spans="1:14">
      <c r="A38">
        <v>387.52</v>
      </c>
      <c r="B38">
        <v>8.5</v>
      </c>
      <c r="C38">
        <v>685.29</v>
      </c>
      <c r="D38">
        <v>1.4591999999999999E-3</v>
      </c>
      <c r="E38">
        <v>6.2013999999999996</v>
      </c>
      <c r="F38">
        <v>6.3057999999999996</v>
      </c>
      <c r="G38">
        <v>16.771000000000001</v>
      </c>
      <c r="H38">
        <v>147.88999999999999</v>
      </c>
      <c r="I38">
        <v>193.45</v>
      </c>
      <c r="J38">
        <v>854.56</v>
      </c>
      <c r="K38">
        <v>-2.4569000000000001E-2</v>
      </c>
      <c r="L38">
        <v>2.8866999999999999E-4</v>
      </c>
      <c r="M38">
        <v>0.10002</v>
      </c>
      <c r="N38" t="s">
        <v>237</v>
      </c>
    </row>
    <row r="39" spans="1:14">
      <c r="A39">
        <v>387.52</v>
      </c>
      <c r="B39">
        <v>9</v>
      </c>
      <c r="C39">
        <v>685.38</v>
      </c>
      <c r="D39">
        <v>1.459E-3</v>
      </c>
      <c r="E39">
        <v>6.1977000000000002</v>
      </c>
      <c r="F39">
        <v>6.3082000000000003</v>
      </c>
      <c r="G39">
        <v>16.760999999999999</v>
      </c>
      <c r="H39">
        <v>147.88999999999999</v>
      </c>
      <c r="I39">
        <v>193.42</v>
      </c>
      <c r="J39">
        <v>855.08</v>
      </c>
      <c r="K39">
        <v>-2.4604000000000001E-2</v>
      </c>
      <c r="L39">
        <v>2.8888999999999998E-4</v>
      </c>
      <c r="M39">
        <v>0.10004</v>
      </c>
      <c r="N39" t="s">
        <v>237</v>
      </c>
    </row>
    <row r="40" spans="1:14">
      <c r="A40">
        <v>387.52</v>
      </c>
      <c r="B40">
        <v>9.5</v>
      </c>
      <c r="C40">
        <v>685.47</v>
      </c>
      <c r="D40">
        <v>1.4589E-3</v>
      </c>
      <c r="E40">
        <v>6.1939000000000002</v>
      </c>
      <c r="F40">
        <v>6.3106</v>
      </c>
      <c r="G40">
        <v>16.751000000000001</v>
      </c>
      <c r="H40">
        <v>147.88999999999999</v>
      </c>
      <c r="I40">
        <v>193.4</v>
      </c>
      <c r="J40">
        <v>855.6</v>
      </c>
      <c r="K40">
        <v>-2.4639999999999999E-2</v>
      </c>
      <c r="L40">
        <v>2.8910999999999997E-4</v>
      </c>
      <c r="M40">
        <v>0.10007000000000001</v>
      </c>
      <c r="N40" t="s">
        <v>237</v>
      </c>
    </row>
    <row r="41" spans="1:14">
      <c r="A41">
        <v>387.52</v>
      </c>
      <c r="B41">
        <v>10</v>
      </c>
      <c r="C41">
        <v>685.56</v>
      </c>
      <c r="D41">
        <v>1.4587000000000001E-3</v>
      </c>
      <c r="E41">
        <v>6.1901999999999999</v>
      </c>
      <c r="F41">
        <v>6.3129999999999997</v>
      </c>
      <c r="G41">
        <v>16.742000000000001</v>
      </c>
      <c r="H41">
        <v>147.88999999999999</v>
      </c>
      <c r="I41">
        <v>193.38</v>
      </c>
      <c r="J41">
        <v>856.12</v>
      </c>
      <c r="K41">
        <v>-2.4674999999999999E-2</v>
      </c>
      <c r="L41">
        <v>2.8934000000000002E-4</v>
      </c>
      <c r="M41">
        <v>0.10009</v>
      </c>
      <c r="N41" t="s">
        <v>237</v>
      </c>
    </row>
    <row r="42" spans="1:14">
      <c r="A42">
        <v>442.88</v>
      </c>
      <c r="B42">
        <v>1</v>
      </c>
      <c r="C42">
        <v>2.3254999999999999</v>
      </c>
      <c r="D42">
        <v>0.43001</v>
      </c>
      <c r="E42">
        <v>39.851999999999997</v>
      </c>
      <c r="F42">
        <v>43.470999999999997</v>
      </c>
      <c r="G42">
        <v>118.69</v>
      </c>
      <c r="H42">
        <v>160.27000000000001</v>
      </c>
      <c r="I42">
        <v>169.25</v>
      </c>
      <c r="J42">
        <v>211.23</v>
      </c>
      <c r="K42">
        <v>1.2419</v>
      </c>
      <c r="L42">
        <v>9.9942E-6</v>
      </c>
      <c r="M42">
        <v>2.7286999999999999E-2</v>
      </c>
      <c r="N42" t="s">
        <v>238</v>
      </c>
    </row>
    <row r="43" spans="1:14">
      <c r="A43">
        <v>442.88</v>
      </c>
      <c r="B43">
        <v>1.5</v>
      </c>
      <c r="C43">
        <v>3.5198999999999998</v>
      </c>
      <c r="D43">
        <v>0.28410000000000002</v>
      </c>
      <c r="E43">
        <v>39.777999999999999</v>
      </c>
      <c r="F43">
        <v>43.365000000000002</v>
      </c>
      <c r="G43">
        <v>115.15</v>
      </c>
      <c r="H43">
        <v>160.52000000000001</v>
      </c>
      <c r="I43">
        <v>169.87</v>
      </c>
      <c r="J43">
        <v>209.51</v>
      </c>
      <c r="K43">
        <v>1.2625999999999999</v>
      </c>
      <c r="L43">
        <v>9.9912000000000002E-6</v>
      </c>
      <c r="M43">
        <v>2.7378E-2</v>
      </c>
      <c r="N43" t="s">
        <v>238</v>
      </c>
    </row>
    <row r="44" spans="1:14">
      <c r="A44">
        <v>442.88</v>
      </c>
      <c r="B44">
        <v>2</v>
      </c>
      <c r="C44">
        <v>4.7370000000000001</v>
      </c>
      <c r="D44">
        <v>0.21110999999999999</v>
      </c>
      <c r="E44">
        <v>39.703000000000003</v>
      </c>
      <c r="F44">
        <v>43.256</v>
      </c>
      <c r="G44">
        <v>112.58</v>
      </c>
      <c r="H44">
        <v>160.77000000000001</v>
      </c>
      <c r="I44">
        <v>170.53</v>
      </c>
      <c r="J44">
        <v>207.75</v>
      </c>
      <c r="K44">
        <v>1.2843</v>
      </c>
      <c r="L44">
        <v>9.9915000000000008E-6</v>
      </c>
      <c r="M44">
        <v>2.7470000000000001E-2</v>
      </c>
      <c r="N44" t="s">
        <v>238</v>
      </c>
    </row>
    <row r="45" spans="1:14">
      <c r="A45">
        <v>442.88</v>
      </c>
      <c r="B45">
        <v>2.5</v>
      </c>
      <c r="C45">
        <v>5.9779999999999998</v>
      </c>
      <c r="D45">
        <v>0.16728000000000001</v>
      </c>
      <c r="E45">
        <v>39.625999999999998</v>
      </c>
      <c r="F45">
        <v>43.145000000000003</v>
      </c>
      <c r="G45">
        <v>110.55</v>
      </c>
      <c r="H45">
        <v>161.04</v>
      </c>
      <c r="I45">
        <v>171.22</v>
      </c>
      <c r="J45">
        <v>205.94</v>
      </c>
      <c r="K45">
        <v>1.3069999999999999</v>
      </c>
      <c r="L45">
        <v>9.9952000000000005E-6</v>
      </c>
      <c r="M45">
        <v>2.7564000000000002E-2</v>
      </c>
      <c r="N45" t="s">
        <v>238</v>
      </c>
    </row>
    <row r="46" spans="1:14">
      <c r="A46">
        <v>442.88</v>
      </c>
      <c r="B46">
        <v>3</v>
      </c>
      <c r="C46">
        <v>7.2445000000000004</v>
      </c>
      <c r="D46">
        <v>0.13804</v>
      </c>
      <c r="E46">
        <v>39.546999999999997</v>
      </c>
      <c r="F46">
        <v>43.031999999999996</v>
      </c>
      <c r="G46">
        <v>108.85</v>
      </c>
      <c r="H46">
        <v>161.31</v>
      </c>
      <c r="I46">
        <v>171.95</v>
      </c>
      <c r="J46">
        <v>204.08</v>
      </c>
      <c r="K46">
        <v>1.3309</v>
      </c>
      <c r="L46">
        <v>1.0002E-5</v>
      </c>
      <c r="M46">
        <v>2.7660000000000001E-2</v>
      </c>
      <c r="N46" t="s">
        <v>238</v>
      </c>
    </row>
    <row r="47" spans="1:14">
      <c r="A47">
        <v>442.88</v>
      </c>
      <c r="B47">
        <v>3.5</v>
      </c>
      <c r="C47">
        <v>8.5380000000000003</v>
      </c>
      <c r="D47">
        <v>0.11712</v>
      </c>
      <c r="E47">
        <v>39.466999999999999</v>
      </c>
      <c r="F47">
        <v>42.917000000000002</v>
      </c>
      <c r="G47">
        <v>107.39</v>
      </c>
      <c r="H47">
        <v>161.59</v>
      </c>
      <c r="I47">
        <v>172.72</v>
      </c>
      <c r="J47">
        <v>202.17</v>
      </c>
      <c r="K47">
        <v>1.3561000000000001</v>
      </c>
      <c r="L47">
        <v>1.0012E-5</v>
      </c>
      <c r="M47">
        <v>2.7758999999999999E-2</v>
      </c>
      <c r="N47" t="s">
        <v>238</v>
      </c>
    </row>
    <row r="48" spans="1:14">
      <c r="A48">
        <v>442.88</v>
      </c>
      <c r="B48">
        <v>4</v>
      </c>
      <c r="C48">
        <v>9.8604000000000003</v>
      </c>
      <c r="D48">
        <v>0.10142</v>
      </c>
      <c r="E48">
        <v>39.384</v>
      </c>
      <c r="F48">
        <v>42.798000000000002</v>
      </c>
      <c r="G48">
        <v>106.08</v>
      </c>
      <c r="H48">
        <v>161.88</v>
      </c>
      <c r="I48">
        <v>173.54</v>
      </c>
      <c r="J48">
        <v>200.2</v>
      </c>
      <c r="K48">
        <v>1.3827</v>
      </c>
      <c r="L48">
        <v>1.0026E-5</v>
      </c>
      <c r="M48">
        <v>2.7859999999999999E-2</v>
      </c>
      <c r="N48" t="s">
        <v>238</v>
      </c>
    </row>
    <row r="49" spans="1:14">
      <c r="A49">
        <v>442.88</v>
      </c>
      <c r="B49">
        <v>4.5</v>
      </c>
      <c r="C49">
        <v>11.212999999999999</v>
      </c>
      <c r="D49">
        <v>8.9177999999999993E-2</v>
      </c>
      <c r="E49">
        <v>39.298999999999999</v>
      </c>
      <c r="F49">
        <v>42.677</v>
      </c>
      <c r="G49">
        <v>104.91</v>
      </c>
      <c r="H49">
        <v>162.16999999999999</v>
      </c>
      <c r="I49">
        <v>174.41</v>
      </c>
      <c r="J49">
        <v>198.17</v>
      </c>
      <c r="K49">
        <v>1.4109</v>
      </c>
      <c r="L49">
        <v>1.0043E-5</v>
      </c>
      <c r="M49">
        <v>2.7965E-2</v>
      </c>
      <c r="N49" t="s">
        <v>238</v>
      </c>
    </row>
    <row r="50" spans="1:14">
      <c r="A50">
        <v>442.88</v>
      </c>
      <c r="B50">
        <v>5</v>
      </c>
      <c r="C50">
        <v>12.6</v>
      </c>
      <c r="D50">
        <v>7.9367999999999994E-2</v>
      </c>
      <c r="E50">
        <v>39.212000000000003</v>
      </c>
      <c r="F50">
        <v>42.552</v>
      </c>
      <c r="G50">
        <v>103.83</v>
      </c>
      <c r="H50">
        <v>162.47999999999999</v>
      </c>
      <c r="I50">
        <v>175.34</v>
      </c>
      <c r="J50">
        <v>196.08</v>
      </c>
      <c r="K50">
        <v>1.4408000000000001</v>
      </c>
      <c r="L50">
        <v>1.0063E-5</v>
      </c>
      <c r="M50">
        <v>2.8073000000000001E-2</v>
      </c>
      <c r="N50" t="s">
        <v>238</v>
      </c>
    </row>
    <row r="51" spans="1:14">
      <c r="A51">
        <v>442.88</v>
      </c>
      <c r="B51">
        <v>5.5</v>
      </c>
      <c r="C51">
        <v>14.021000000000001</v>
      </c>
      <c r="D51">
        <v>7.1320999999999996E-2</v>
      </c>
      <c r="E51">
        <v>39.122999999999998</v>
      </c>
      <c r="F51">
        <v>42.423999999999999</v>
      </c>
      <c r="G51">
        <v>102.82</v>
      </c>
      <c r="H51">
        <v>162.80000000000001</v>
      </c>
      <c r="I51">
        <v>176.34</v>
      </c>
      <c r="J51">
        <v>193.92</v>
      </c>
      <c r="K51">
        <v>1.4724999999999999</v>
      </c>
      <c r="L51">
        <v>1.0087E-5</v>
      </c>
      <c r="M51">
        <v>2.8185000000000002E-2</v>
      </c>
      <c r="N51" t="s">
        <v>238</v>
      </c>
    </row>
    <row r="52" spans="1:14">
      <c r="A52">
        <v>442.88</v>
      </c>
      <c r="B52">
        <v>6</v>
      </c>
      <c r="C52">
        <v>15.481</v>
      </c>
      <c r="D52">
        <v>6.4596000000000001E-2</v>
      </c>
      <c r="E52">
        <v>39.03</v>
      </c>
      <c r="F52">
        <v>42.292000000000002</v>
      </c>
      <c r="G52">
        <v>101.88</v>
      </c>
      <c r="H52">
        <v>163.13</v>
      </c>
      <c r="I52">
        <v>177.42</v>
      </c>
      <c r="J52">
        <v>191.69</v>
      </c>
      <c r="K52">
        <v>1.5064</v>
      </c>
      <c r="L52">
        <v>1.0114E-5</v>
      </c>
      <c r="M52">
        <v>2.8302000000000001E-2</v>
      </c>
      <c r="N52" t="s">
        <v>238</v>
      </c>
    </row>
    <row r="53" spans="1:14">
      <c r="A53">
        <v>442.88</v>
      </c>
      <c r="B53">
        <v>6.5</v>
      </c>
      <c r="C53">
        <v>16.981999999999999</v>
      </c>
      <c r="D53">
        <v>5.8886000000000001E-2</v>
      </c>
      <c r="E53">
        <v>38.935000000000002</v>
      </c>
      <c r="F53">
        <v>42.155999999999999</v>
      </c>
      <c r="G53">
        <v>100.99</v>
      </c>
      <c r="H53">
        <v>163.47999999999999</v>
      </c>
      <c r="I53">
        <v>178.58</v>
      </c>
      <c r="J53">
        <v>189.37</v>
      </c>
      <c r="K53">
        <v>1.5426</v>
      </c>
      <c r="L53">
        <v>1.0144E-5</v>
      </c>
      <c r="M53">
        <v>2.8424000000000001E-2</v>
      </c>
      <c r="N53" t="s">
        <v>238</v>
      </c>
    </row>
    <row r="54" spans="1:14">
      <c r="A54">
        <v>442.88</v>
      </c>
      <c r="B54">
        <v>7</v>
      </c>
      <c r="C54">
        <v>18.527999999999999</v>
      </c>
      <c r="D54">
        <v>5.3971999999999999E-2</v>
      </c>
      <c r="E54">
        <v>38.837000000000003</v>
      </c>
      <c r="F54">
        <v>42.017000000000003</v>
      </c>
      <c r="G54">
        <v>100.14</v>
      </c>
      <c r="H54">
        <v>163.83000000000001</v>
      </c>
      <c r="I54">
        <v>179.83</v>
      </c>
      <c r="J54">
        <v>186.97</v>
      </c>
      <c r="K54">
        <v>1.5814999999999999</v>
      </c>
      <c r="L54">
        <v>1.0179E-5</v>
      </c>
      <c r="M54">
        <v>2.8552999999999999E-2</v>
      </c>
      <c r="N54" t="s">
        <v>238</v>
      </c>
    </row>
    <row r="55" spans="1:14">
      <c r="A55">
        <v>442.88</v>
      </c>
      <c r="B55">
        <v>7.5</v>
      </c>
      <c r="C55">
        <v>20.123999999999999</v>
      </c>
      <c r="D55">
        <v>4.9693000000000001E-2</v>
      </c>
      <c r="E55">
        <v>38.734999999999999</v>
      </c>
      <c r="F55">
        <v>41.872</v>
      </c>
      <c r="G55">
        <v>99.316999999999993</v>
      </c>
      <c r="H55">
        <v>164.2</v>
      </c>
      <c r="I55">
        <v>181.21</v>
      </c>
      <c r="J55">
        <v>184.47</v>
      </c>
      <c r="K55">
        <v>1.6234999999999999</v>
      </c>
      <c r="L55">
        <v>1.0217000000000001E-5</v>
      </c>
      <c r="M55">
        <v>2.8688000000000002E-2</v>
      </c>
      <c r="N55" t="s">
        <v>238</v>
      </c>
    </row>
    <row r="56" spans="1:14">
      <c r="A56">
        <v>442.88</v>
      </c>
      <c r="B56">
        <v>8</v>
      </c>
      <c r="C56">
        <v>21.773</v>
      </c>
      <c r="D56">
        <v>4.5928999999999998E-2</v>
      </c>
      <c r="E56">
        <v>38.630000000000003</v>
      </c>
      <c r="F56">
        <v>41.722000000000001</v>
      </c>
      <c r="G56">
        <v>98.525000000000006</v>
      </c>
      <c r="H56">
        <v>164.59</v>
      </c>
      <c r="I56">
        <v>182.71</v>
      </c>
      <c r="J56">
        <v>181.86</v>
      </c>
      <c r="K56">
        <v>1.6689000000000001</v>
      </c>
      <c r="L56">
        <v>1.0259E-5</v>
      </c>
      <c r="M56">
        <v>2.8832E-2</v>
      </c>
      <c r="N56" t="s">
        <v>238</v>
      </c>
    </row>
    <row r="57" spans="1:14">
      <c r="A57">
        <v>442.88</v>
      </c>
      <c r="B57">
        <v>8.0561000000000007</v>
      </c>
      <c r="C57">
        <v>21.960999999999999</v>
      </c>
      <c r="D57">
        <v>4.5533999999999998E-2</v>
      </c>
      <c r="E57">
        <v>38.618000000000002</v>
      </c>
      <c r="F57">
        <v>41.704999999999998</v>
      </c>
      <c r="G57">
        <v>98.438000000000002</v>
      </c>
      <c r="H57">
        <v>164.64</v>
      </c>
      <c r="I57">
        <v>182.89</v>
      </c>
      <c r="J57">
        <v>181.56</v>
      </c>
      <c r="K57">
        <v>1.6741999999999999</v>
      </c>
      <c r="L57">
        <v>1.0264E-5</v>
      </c>
      <c r="M57">
        <v>2.8849E-2</v>
      </c>
      <c r="N57" t="s">
        <v>238</v>
      </c>
    </row>
    <row r="58" spans="1:14">
      <c r="A58">
        <v>442.88</v>
      </c>
      <c r="B58">
        <v>8.0561000000000007</v>
      </c>
      <c r="C58">
        <v>619.29</v>
      </c>
      <c r="D58">
        <v>1.6146999999999999E-3</v>
      </c>
      <c r="E58">
        <v>17.652000000000001</v>
      </c>
      <c r="F58">
        <v>17.762</v>
      </c>
      <c r="G58">
        <v>44.375999999999998</v>
      </c>
      <c r="H58">
        <v>170.15</v>
      </c>
      <c r="I58">
        <v>221.83</v>
      </c>
      <c r="J58">
        <v>620.9</v>
      </c>
      <c r="K58">
        <v>-2.5068999999999998E-3</v>
      </c>
      <c r="L58">
        <v>1.7291999999999999E-4</v>
      </c>
      <c r="M58">
        <v>9.2538999999999996E-2</v>
      </c>
      <c r="N58" t="s">
        <v>237</v>
      </c>
    </row>
    <row r="59" spans="1:14">
      <c r="A59">
        <v>442.88</v>
      </c>
      <c r="B59">
        <v>8.5</v>
      </c>
      <c r="C59">
        <v>619.44000000000005</v>
      </c>
      <c r="D59">
        <v>1.6144E-3</v>
      </c>
      <c r="E59">
        <v>17.646999999999998</v>
      </c>
      <c r="F59">
        <v>17.762</v>
      </c>
      <c r="G59">
        <v>44.363</v>
      </c>
      <c r="H59">
        <v>170.14</v>
      </c>
      <c r="I59">
        <v>221.77</v>
      </c>
      <c r="J59">
        <v>621.62</v>
      </c>
      <c r="K59">
        <v>-2.6147000000000002E-3</v>
      </c>
      <c r="L59">
        <v>1.7307999999999999E-4</v>
      </c>
      <c r="M59">
        <v>9.2566999999999997E-2</v>
      </c>
      <c r="N59" t="s">
        <v>237</v>
      </c>
    </row>
    <row r="60" spans="1:14">
      <c r="A60">
        <v>442.88</v>
      </c>
      <c r="B60">
        <v>9</v>
      </c>
      <c r="C60">
        <v>619.61</v>
      </c>
      <c r="D60">
        <v>1.6138999999999999E-3</v>
      </c>
      <c r="E60">
        <v>17.64</v>
      </c>
      <c r="F60">
        <v>17.763000000000002</v>
      </c>
      <c r="G60">
        <v>44.347999999999999</v>
      </c>
      <c r="H60">
        <v>170.14</v>
      </c>
      <c r="I60">
        <v>221.71</v>
      </c>
      <c r="J60">
        <v>622.42999999999995</v>
      </c>
      <c r="K60">
        <v>-2.7355000000000001E-3</v>
      </c>
      <c r="L60">
        <v>1.7326E-4</v>
      </c>
      <c r="M60">
        <v>9.2599000000000001E-2</v>
      </c>
      <c r="N60" t="s">
        <v>237</v>
      </c>
    </row>
    <row r="61" spans="1:14">
      <c r="A61">
        <v>442.88</v>
      </c>
      <c r="B61">
        <v>9.5</v>
      </c>
      <c r="C61">
        <v>619.78</v>
      </c>
      <c r="D61">
        <v>1.6134999999999999E-3</v>
      </c>
      <c r="E61">
        <v>17.634</v>
      </c>
      <c r="F61">
        <v>17.763000000000002</v>
      </c>
      <c r="G61">
        <v>44.332999999999998</v>
      </c>
      <c r="H61">
        <v>170.14</v>
      </c>
      <c r="I61">
        <v>221.64</v>
      </c>
      <c r="J61">
        <v>623.24</v>
      </c>
      <c r="K61">
        <v>-2.8554000000000001E-3</v>
      </c>
      <c r="L61">
        <v>1.7343999999999999E-4</v>
      </c>
      <c r="M61">
        <v>9.2631000000000005E-2</v>
      </c>
      <c r="N61" t="s">
        <v>237</v>
      </c>
    </row>
    <row r="62" spans="1:14">
      <c r="A62">
        <v>442.88</v>
      </c>
      <c r="B62">
        <v>10</v>
      </c>
      <c r="C62">
        <v>619.95000000000005</v>
      </c>
      <c r="D62">
        <v>1.6130000000000001E-3</v>
      </c>
      <c r="E62">
        <v>17.626999999999999</v>
      </c>
      <c r="F62">
        <v>17.763000000000002</v>
      </c>
      <c r="G62">
        <v>44.319000000000003</v>
      </c>
      <c r="H62">
        <v>170.14</v>
      </c>
      <c r="I62">
        <v>221.58</v>
      </c>
      <c r="J62">
        <v>624.04</v>
      </c>
      <c r="K62">
        <v>-2.9746E-3</v>
      </c>
      <c r="L62">
        <v>1.7362000000000001E-4</v>
      </c>
      <c r="M62">
        <v>9.2662999999999995E-2</v>
      </c>
      <c r="N62" t="s">
        <v>237</v>
      </c>
    </row>
    <row r="63" spans="1:14">
      <c r="A63">
        <v>498.24</v>
      </c>
      <c r="B63">
        <v>1</v>
      </c>
      <c r="C63">
        <v>2.0556000000000001</v>
      </c>
      <c r="D63">
        <v>0.48647000000000001</v>
      </c>
      <c r="E63">
        <v>49.34</v>
      </c>
      <c r="F63">
        <v>53.435000000000002</v>
      </c>
      <c r="G63">
        <v>139.86000000000001</v>
      </c>
      <c r="H63">
        <v>181.75</v>
      </c>
      <c r="I63">
        <v>190.5</v>
      </c>
      <c r="J63">
        <v>224.47</v>
      </c>
      <c r="K63">
        <v>0.82328999999999997</v>
      </c>
      <c r="L63">
        <v>1.115E-5</v>
      </c>
      <c r="M63">
        <v>3.4951000000000003E-2</v>
      </c>
      <c r="N63" t="s">
        <v>238</v>
      </c>
    </row>
    <row r="64" spans="1:14">
      <c r="A64">
        <v>498.24</v>
      </c>
      <c r="B64">
        <v>1.5</v>
      </c>
      <c r="C64">
        <v>3.1021000000000001</v>
      </c>
      <c r="D64">
        <v>0.32236999999999999</v>
      </c>
      <c r="E64">
        <v>49.286000000000001</v>
      </c>
      <c r="F64">
        <v>53.356000000000002</v>
      </c>
      <c r="G64">
        <v>136.38</v>
      </c>
      <c r="H64">
        <v>181.9</v>
      </c>
      <c r="I64">
        <v>190.89</v>
      </c>
      <c r="J64">
        <v>223.24</v>
      </c>
      <c r="K64">
        <v>0.83209999999999995</v>
      </c>
      <c r="L64">
        <v>1.1151999999999999E-5</v>
      </c>
      <c r="M64">
        <v>3.5031E-2</v>
      </c>
      <c r="N64" t="s">
        <v>238</v>
      </c>
    </row>
    <row r="65" spans="1:14">
      <c r="A65">
        <v>498.24</v>
      </c>
      <c r="B65">
        <v>2</v>
      </c>
      <c r="C65">
        <v>4.1615000000000002</v>
      </c>
      <c r="D65">
        <v>0.24030000000000001</v>
      </c>
      <c r="E65">
        <v>49.231000000000002</v>
      </c>
      <c r="F65">
        <v>53.276000000000003</v>
      </c>
      <c r="G65">
        <v>133.88</v>
      </c>
      <c r="H65">
        <v>182.05</v>
      </c>
      <c r="I65">
        <v>191.29</v>
      </c>
      <c r="J65">
        <v>221.98</v>
      </c>
      <c r="K65">
        <v>0.84116999999999997</v>
      </c>
      <c r="L65">
        <v>1.1156E-5</v>
      </c>
      <c r="M65">
        <v>3.5111000000000003E-2</v>
      </c>
      <c r="N65" t="s">
        <v>238</v>
      </c>
    </row>
    <row r="66" spans="1:14">
      <c r="A66">
        <v>498.24</v>
      </c>
      <c r="B66">
        <v>2.5</v>
      </c>
      <c r="C66">
        <v>5.2344999999999997</v>
      </c>
      <c r="D66">
        <v>0.19103999999999999</v>
      </c>
      <c r="E66">
        <v>49.174999999999997</v>
      </c>
      <c r="F66">
        <v>53.195</v>
      </c>
      <c r="G66">
        <v>131.91</v>
      </c>
      <c r="H66">
        <v>182.21</v>
      </c>
      <c r="I66">
        <v>191.7</v>
      </c>
      <c r="J66">
        <v>220.71</v>
      </c>
      <c r="K66">
        <v>0.85050000000000003</v>
      </c>
      <c r="L66">
        <v>1.1161999999999999E-5</v>
      </c>
      <c r="M66">
        <v>3.5192000000000001E-2</v>
      </c>
      <c r="N66" t="s">
        <v>238</v>
      </c>
    </row>
    <row r="67" spans="1:14">
      <c r="A67">
        <v>498.24</v>
      </c>
      <c r="B67">
        <v>3</v>
      </c>
      <c r="C67">
        <v>6.3213999999999997</v>
      </c>
      <c r="D67">
        <v>0.15819</v>
      </c>
      <c r="E67">
        <v>49.119</v>
      </c>
      <c r="F67">
        <v>53.113</v>
      </c>
      <c r="G67">
        <v>130.28</v>
      </c>
      <c r="H67">
        <v>182.38</v>
      </c>
      <c r="I67">
        <v>192.13</v>
      </c>
      <c r="J67">
        <v>219.42</v>
      </c>
      <c r="K67">
        <v>0.86011000000000004</v>
      </c>
      <c r="L67">
        <v>1.1171E-5</v>
      </c>
      <c r="M67">
        <v>3.5274E-2</v>
      </c>
      <c r="N67" t="s">
        <v>238</v>
      </c>
    </row>
    <row r="68" spans="1:14">
      <c r="A68">
        <v>498.24</v>
      </c>
      <c r="B68">
        <v>3.5</v>
      </c>
      <c r="C68">
        <v>7.4227999999999996</v>
      </c>
      <c r="D68">
        <v>0.13472000000000001</v>
      </c>
      <c r="E68">
        <v>49.061</v>
      </c>
      <c r="F68">
        <v>53.029000000000003</v>
      </c>
      <c r="G68">
        <v>128.88</v>
      </c>
      <c r="H68">
        <v>182.54</v>
      </c>
      <c r="I68">
        <v>192.57</v>
      </c>
      <c r="J68">
        <v>218.11</v>
      </c>
      <c r="K68">
        <v>0.87002000000000002</v>
      </c>
      <c r="L68">
        <v>1.1182000000000001E-5</v>
      </c>
      <c r="M68">
        <v>3.5357E-2</v>
      </c>
      <c r="N68" t="s">
        <v>238</v>
      </c>
    </row>
    <row r="69" spans="1:14">
      <c r="A69">
        <v>498.24</v>
      </c>
      <c r="B69">
        <v>4</v>
      </c>
      <c r="C69">
        <v>8.5391999999999992</v>
      </c>
      <c r="D69">
        <v>0.11711000000000001</v>
      </c>
      <c r="E69">
        <v>49.003</v>
      </c>
      <c r="F69">
        <v>52.945</v>
      </c>
      <c r="G69">
        <v>127.65</v>
      </c>
      <c r="H69">
        <v>182.71</v>
      </c>
      <c r="I69">
        <v>193.04</v>
      </c>
      <c r="J69">
        <v>216.78</v>
      </c>
      <c r="K69">
        <v>0.88022999999999996</v>
      </c>
      <c r="L69">
        <v>1.1195999999999999E-5</v>
      </c>
      <c r="M69">
        <v>3.5439999999999999E-2</v>
      </c>
      <c r="N69" t="s">
        <v>238</v>
      </c>
    </row>
    <row r="70" spans="1:14">
      <c r="A70">
        <v>498.24</v>
      </c>
      <c r="B70">
        <v>4.5</v>
      </c>
      <c r="C70">
        <v>9.6713000000000005</v>
      </c>
      <c r="D70">
        <v>0.10340000000000001</v>
      </c>
      <c r="E70">
        <v>48.944000000000003</v>
      </c>
      <c r="F70">
        <v>52.86</v>
      </c>
      <c r="G70">
        <v>126.55</v>
      </c>
      <c r="H70">
        <v>182.88</v>
      </c>
      <c r="I70">
        <v>193.52</v>
      </c>
      <c r="J70">
        <v>215.42</v>
      </c>
      <c r="K70">
        <v>0.89076999999999995</v>
      </c>
      <c r="L70">
        <v>1.1211E-5</v>
      </c>
      <c r="M70">
        <v>3.5525000000000001E-2</v>
      </c>
      <c r="N70" t="s">
        <v>238</v>
      </c>
    </row>
    <row r="71" spans="1:14">
      <c r="A71">
        <v>498.24</v>
      </c>
      <c r="B71">
        <v>5</v>
      </c>
      <c r="C71">
        <v>10.82</v>
      </c>
      <c r="D71">
        <v>9.2424999999999993E-2</v>
      </c>
      <c r="E71">
        <v>48.883000000000003</v>
      </c>
      <c r="F71">
        <v>52.773000000000003</v>
      </c>
      <c r="G71">
        <v>125.55</v>
      </c>
      <c r="H71">
        <v>183.06</v>
      </c>
      <c r="I71">
        <v>194.01</v>
      </c>
      <c r="J71">
        <v>214.05</v>
      </c>
      <c r="K71">
        <v>0.90166000000000002</v>
      </c>
      <c r="L71">
        <v>1.1229E-5</v>
      </c>
      <c r="M71">
        <v>3.5610999999999997E-2</v>
      </c>
      <c r="N71" t="s">
        <v>238</v>
      </c>
    </row>
    <row r="72" spans="1:14">
      <c r="A72">
        <v>498.24</v>
      </c>
      <c r="B72">
        <v>5.5</v>
      </c>
      <c r="C72">
        <v>11.984999999999999</v>
      </c>
      <c r="D72">
        <v>8.3438999999999999E-2</v>
      </c>
      <c r="E72">
        <v>48.822000000000003</v>
      </c>
      <c r="F72">
        <v>52.685000000000002</v>
      </c>
      <c r="G72">
        <v>124.63</v>
      </c>
      <c r="H72">
        <v>183.24</v>
      </c>
      <c r="I72">
        <v>194.53</v>
      </c>
      <c r="J72">
        <v>212.65</v>
      </c>
      <c r="K72">
        <v>0.91291</v>
      </c>
      <c r="L72">
        <v>1.1249E-5</v>
      </c>
      <c r="M72">
        <v>3.5698000000000001E-2</v>
      </c>
      <c r="N72" t="s">
        <v>238</v>
      </c>
    </row>
    <row r="73" spans="1:14">
      <c r="A73">
        <v>498.24</v>
      </c>
      <c r="B73">
        <v>6</v>
      </c>
      <c r="C73">
        <v>13.167999999999999</v>
      </c>
      <c r="D73">
        <v>7.5943999999999998E-2</v>
      </c>
      <c r="E73">
        <v>48.76</v>
      </c>
      <c r="F73">
        <v>52.594999999999999</v>
      </c>
      <c r="G73">
        <v>123.78</v>
      </c>
      <c r="H73">
        <v>183.42</v>
      </c>
      <c r="I73">
        <v>195.07</v>
      </c>
      <c r="J73">
        <v>211.22</v>
      </c>
      <c r="K73">
        <v>0.92454999999999998</v>
      </c>
      <c r="L73">
        <v>1.1270999999999999E-5</v>
      </c>
      <c r="M73">
        <v>3.5786999999999999E-2</v>
      </c>
      <c r="N73" t="s">
        <v>238</v>
      </c>
    </row>
    <row r="74" spans="1:14">
      <c r="A74">
        <v>498.24</v>
      </c>
      <c r="B74">
        <v>6.5</v>
      </c>
      <c r="C74">
        <v>14.369</v>
      </c>
      <c r="D74">
        <v>6.9595000000000004E-2</v>
      </c>
      <c r="E74">
        <v>48.697000000000003</v>
      </c>
      <c r="F74">
        <v>52.503999999999998</v>
      </c>
      <c r="G74">
        <v>122.98</v>
      </c>
      <c r="H74">
        <v>183.61</v>
      </c>
      <c r="I74">
        <v>195.63</v>
      </c>
      <c r="J74">
        <v>209.77</v>
      </c>
      <c r="K74">
        <v>0.93659000000000003</v>
      </c>
      <c r="L74">
        <v>1.1294999999999999E-5</v>
      </c>
      <c r="M74">
        <v>3.5876999999999999E-2</v>
      </c>
      <c r="N74" t="s">
        <v>238</v>
      </c>
    </row>
    <row r="75" spans="1:14">
      <c r="A75">
        <v>498.24</v>
      </c>
      <c r="B75">
        <v>7</v>
      </c>
      <c r="C75">
        <v>15.589</v>
      </c>
      <c r="D75">
        <v>6.4146999999999996E-2</v>
      </c>
      <c r="E75">
        <v>48.633000000000003</v>
      </c>
      <c r="F75">
        <v>52.411999999999999</v>
      </c>
      <c r="G75">
        <v>122.23</v>
      </c>
      <c r="H75">
        <v>183.8</v>
      </c>
      <c r="I75">
        <v>196.22</v>
      </c>
      <c r="J75">
        <v>208.3</v>
      </c>
      <c r="K75">
        <v>0.94906999999999997</v>
      </c>
      <c r="L75">
        <v>1.1321000000000001E-5</v>
      </c>
      <c r="M75">
        <v>3.5969000000000001E-2</v>
      </c>
      <c r="N75" t="s">
        <v>238</v>
      </c>
    </row>
    <row r="76" spans="1:14">
      <c r="A76">
        <v>498.24</v>
      </c>
      <c r="B76">
        <v>7.5</v>
      </c>
      <c r="C76">
        <v>16.829999999999998</v>
      </c>
      <c r="D76">
        <v>5.9419E-2</v>
      </c>
      <c r="E76">
        <v>48.567</v>
      </c>
      <c r="F76">
        <v>52.317999999999998</v>
      </c>
      <c r="G76">
        <v>121.52</v>
      </c>
      <c r="H76">
        <v>184</v>
      </c>
      <c r="I76">
        <v>196.83</v>
      </c>
      <c r="J76">
        <v>206.79</v>
      </c>
      <c r="K76">
        <v>0.96201000000000003</v>
      </c>
      <c r="L76">
        <v>1.135E-5</v>
      </c>
      <c r="M76">
        <v>3.6062999999999998E-2</v>
      </c>
      <c r="N76" t="s">
        <v>238</v>
      </c>
    </row>
    <row r="77" spans="1:14">
      <c r="A77">
        <v>498.24</v>
      </c>
      <c r="B77">
        <v>8</v>
      </c>
      <c r="C77">
        <v>18.091000000000001</v>
      </c>
      <c r="D77">
        <v>5.5275999999999999E-2</v>
      </c>
      <c r="E77">
        <v>48.500999999999998</v>
      </c>
      <c r="F77">
        <v>52.222000000000001</v>
      </c>
      <c r="G77">
        <v>120.85</v>
      </c>
      <c r="H77">
        <v>184.2</v>
      </c>
      <c r="I77">
        <v>197.48</v>
      </c>
      <c r="J77">
        <v>205.26</v>
      </c>
      <c r="K77">
        <v>0.97543999999999997</v>
      </c>
      <c r="L77">
        <v>1.1379999999999999E-5</v>
      </c>
      <c r="M77">
        <v>3.6158999999999997E-2</v>
      </c>
      <c r="N77" t="s">
        <v>238</v>
      </c>
    </row>
    <row r="78" spans="1:14">
      <c r="A78">
        <v>498.24</v>
      </c>
      <c r="B78">
        <v>8.5</v>
      </c>
      <c r="C78">
        <v>19.373999999999999</v>
      </c>
      <c r="D78">
        <v>5.1615000000000001E-2</v>
      </c>
      <c r="E78">
        <v>48.433</v>
      </c>
      <c r="F78">
        <v>52.125</v>
      </c>
      <c r="G78">
        <v>120.2</v>
      </c>
      <c r="H78">
        <v>184.41</v>
      </c>
      <c r="I78">
        <v>198.15</v>
      </c>
      <c r="J78">
        <v>203.7</v>
      </c>
      <c r="K78">
        <v>0.98939999999999995</v>
      </c>
      <c r="L78">
        <v>1.1413000000000001E-5</v>
      </c>
      <c r="M78">
        <v>3.6256999999999998E-2</v>
      </c>
      <c r="N78" t="s">
        <v>238</v>
      </c>
    </row>
    <row r="79" spans="1:14">
      <c r="A79">
        <v>498.24</v>
      </c>
      <c r="B79">
        <v>9</v>
      </c>
      <c r="C79">
        <v>20.681000000000001</v>
      </c>
      <c r="D79">
        <v>4.8354000000000001E-2</v>
      </c>
      <c r="E79">
        <v>48.363999999999997</v>
      </c>
      <c r="F79">
        <v>52.026000000000003</v>
      </c>
      <c r="G79">
        <v>119.58</v>
      </c>
      <c r="H79">
        <v>184.62</v>
      </c>
      <c r="I79">
        <v>198.85</v>
      </c>
      <c r="J79">
        <v>202.11</v>
      </c>
      <c r="K79">
        <v>1.0039</v>
      </c>
      <c r="L79">
        <v>1.1447999999999999E-5</v>
      </c>
      <c r="M79">
        <v>3.6357E-2</v>
      </c>
      <c r="N79" t="s">
        <v>238</v>
      </c>
    </row>
    <row r="80" spans="1:14">
      <c r="A80">
        <v>498.24</v>
      </c>
      <c r="B80">
        <v>9.5</v>
      </c>
      <c r="C80">
        <v>22.012</v>
      </c>
      <c r="D80">
        <v>4.5429999999999998E-2</v>
      </c>
      <c r="E80">
        <v>48.292999999999999</v>
      </c>
      <c r="F80">
        <v>51.926000000000002</v>
      </c>
      <c r="G80">
        <v>118.98</v>
      </c>
      <c r="H80">
        <v>184.84</v>
      </c>
      <c r="I80">
        <v>199.6</v>
      </c>
      <c r="J80">
        <v>200.48</v>
      </c>
      <c r="K80">
        <v>1.0189999999999999</v>
      </c>
      <c r="L80">
        <v>1.1484999999999999E-5</v>
      </c>
      <c r="M80">
        <v>3.6459999999999999E-2</v>
      </c>
      <c r="N80" t="s">
        <v>238</v>
      </c>
    </row>
    <row r="81" spans="1:14">
      <c r="A81">
        <v>498.24</v>
      </c>
      <c r="B81">
        <v>10</v>
      </c>
      <c r="C81">
        <v>23.367999999999999</v>
      </c>
      <c r="D81">
        <v>4.2793999999999999E-2</v>
      </c>
      <c r="E81">
        <v>48.220999999999997</v>
      </c>
      <c r="F81">
        <v>51.823</v>
      </c>
      <c r="G81">
        <v>118.41</v>
      </c>
      <c r="H81">
        <v>185.06</v>
      </c>
      <c r="I81">
        <v>200.37</v>
      </c>
      <c r="J81">
        <v>198.82</v>
      </c>
      <c r="K81">
        <v>1.0347999999999999</v>
      </c>
      <c r="L81">
        <v>1.1524E-5</v>
      </c>
      <c r="M81">
        <v>3.6566000000000001E-2</v>
      </c>
      <c r="N81" t="s">
        <v>238</v>
      </c>
    </row>
    <row r="82" spans="1:14">
      <c r="A82">
        <v>553.6</v>
      </c>
      <c r="B82">
        <v>1</v>
      </c>
      <c r="C82">
        <v>1.8438000000000001</v>
      </c>
      <c r="D82">
        <v>0.54235999999999995</v>
      </c>
      <c r="E82">
        <v>59.972000000000001</v>
      </c>
      <c r="F82">
        <v>64.536000000000001</v>
      </c>
      <c r="G82">
        <v>160.97</v>
      </c>
      <c r="H82">
        <v>201.7</v>
      </c>
      <c r="I82">
        <v>210.32</v>
      </c>
      <c r="J82">
        <v>236.81</v>
      </c>
      <c r="K82">
        <v>0.58265999999999996</v>
      </c>
      <c r="L82">
        <v>1.2278E-5</v>
      </c>
      <c r="M82">
        <v>4.3172000000000002E-2</v>
      </c>
      <c r="N82" t="s">
        <v>238</v>
      </c>
    </row>
    <row r="83" spans="1:14">
      <c r="A83">
        <v>553.6</v>
      </c>
      <c r="B83">
        <v>1.5</v>
      </c>
      <c r="C83">
        <v>2.7774999999999999</v>
      </c>
      <c r="D83">
        <v>0.36004000000000003</v>
      </c>
      <c r="E83">
        <v>59.93</v>
      </c>
      <c r="F83">
        <v>64.474999999999994</v>
      </c>
      <c r="G83">
        <v>157.52000000000001</v>
      </c>
      <c r="H83">
        <v>201.79</v>
      </c>
      <c r="I83">
        <v>210.57</v>
      </c>
      <c r="J83">
        <v>235.89</v>
      </c>
      <c r="K83">
        <v>0.58677000000000001</v>
      </c>
      <c r="L83">
        <v>1.2283000000000001E-5</v>
      </c>
      <c r="M83">
        <v>4.3242999999999997E-2</v>
      </c>
      <c r="N83" t="s">
        <v>238</v>
      </c>
    </row>
    <row r="84" spans="1:14">
      <c r="A84">
        <v>553.6</v>
      </c>
      <c r="B84">
        <v>2</v>
      </c>
      <c r="C84">
        <v>3.7193000000000001</v>
      </c>
      <c r="D84">
        <v>0.26887</v>
      </c>
      <c r="E84">
        <v>59.887</v>
      </c>
      <c r="F84">
        <v>64.412999999999997</v>
      </c>
      <c r="G84">
        <v>155.06</v>
      </c>
      <c r="H84">
        <v>201.89</v>
      </c>
      <c r="I84">
        <v>210.83</v>
      </c>
      <c r="J84">
        <v>234.95</v>
      </c>
      <c r="K84">
        <v>0.59094999999999998</v>
      </c>
      <c r="L84">
        <v>1.2289999999999999E-5</v>
      </c>
      <c r="M84">
        <v>4.3314999999999999E-2</v>
      </c>
      <c r="N84" t="s">
        <v>238</v>
      </c>
    </row>
    <row r="85" spans="1:14">
      <c r="A85">
        <v>553.6</v>
      </c>
      <c r="B85">
        <v>2.5</v>
      </c>
      <c r="C85">
        <v>4.6692999999999998</v>
      </c>
      <c r="D85">
        <v>0.21415999999999999</v>
      </c>
      <c r="E85">
        <v>59.844000000000001</v>
      </c>
      <c r="F85">
        <v>64.349999999999994</v>
      </c>
      <c r="G85">
        <v>153.12</v>
      </c>
      <c r="H85">
        <v>201.98</v>
      </c>
      <c r="I85">
        <v>211.1</v>
      </c>
      <c r="J85">
        <v>234.01</v>
      </c>
      <c r="K85">
        <v>0.59521000000000002</v>
      </c>
      <c r="L85">
        <v>1.2299E-5</v>
      </c>
      <c r="M85">
        <v>4.3388000000000003E-2</v>
      </c>
      <c r="N85" t="s">
        <v>238</v>
      </c>
    </row>
    <row r="86" spans="1:14">
      <c r="A86">
        <v>553.6</v>
      </c>
      <c r="B86">
        <v>3</v>
      </c>
      <c r="C86">
        <v>5.6279000000000003</v>
      </c>
      <c r="D86">
        <v>0.17768999999999999</v>
      </c>
      <c r="E86">
        <v>59.801000000000002</v>
      </c>
      <c r="F86">
        <v>64.287000000000006</v>
      </c>
      <c r="G86">
        <v>151.53</v>
      </c>
      <c r="H86">
        <v>202.08</v>
      </c>
      <c r="I86">
        <v>211.37</v>
      </c>
      <c r="J86">
        <v>233.06</v>
      </c>
      <c r="K86">
        <v>0.59953999999999996</v>
      </c>
      <c r="L86">
        <v>1.2310000000000001E-5</v>
      </c>
      <c r="M86">
        <v>4.3459999999999999E-2</v>
      </c>
      <c r="N86" t="s">
        <v>238</v>
      </c>
    </row>
    <row r="87" spans="1:14">
      <c r="A87">
        <v>553.6</v>
      </c>
      <c r="B87">
        <v>3.5</v>
      </c>
      <c r="C87">
        <v>6.5951000000000004</v>
      </c>
      <c r="D87">
        <v>0.15162999999999999</v>
      </c>
      <c r="E87">
        <v>59.756999999999998</v>
      </c>
      <c r="F87">
        <v>64.224000000000004</v>
      </c>
      <c r="G87">
        <v>150.16999999999999</v>
      </c>
      <c r="H87">
        <v>202.18</v>
      </c>
      <c r="I87">
        <v>211.65</v>
      </c>
      <c r="J87">
        <v>232.1</v>
      </c>
      <c r="K87">
        <v>0.60394999999999999</v>
      </c>
      <c r="L87">
        <v>1.2322E-5</v>
      </c>
      <c r="M87">
        <v>4.3533000000000002E-2</v>
      </c>
      <c r="N87" t="s">
        <v>238</v>
      </c>
    </row>
    <row r="88" spans="1:14">
      <c r="A88">
        <v>553.6</v>
      </c>
      <c r="B88">
        <v>4</v>
      </c>
      <c r="C88">
        <v>7.5712000000000002</v>
      </c>
      <c r="D88">
        <v>0.13208</v>
      </c>
      <c r="E88">
        <v>59.713000000000001</v>
      </c>
      <c r="F88">
        <v>64.159000000000006</v>
      </c>
      <c r="G88">
        <v>148.97999999999999</v>
      </c>
      <c r="H88">
        <v>202.28</v>
      </c>
      <c r="I88">
        <v>211.94</v>
      </c>
      <c r="J88">
        <v>231.13</v>
      </c>
      <c r="K88">
        <v>0.60843000000000003</v>
      </c>
      <c r="L88">
        <v>1.2335E-5</v>
      </c>
      <c r="M88">
        <v>4.3607E-2</v>
      </c>
      <c r="N88" t="s">
        <v>238</v>
      </c>
    </row>
    <row r="89" spans="1:14">
      <c r="A89">
        <v>553.6</v>
      </c>
      <c r="B89">
        <v>4.5</v>
      </c>
      <c r="C89">
        <v>8.5564</v>
      </c>
      <c r="D89">
        <v>0.11687</v>
      </c>
      <c r="E89">
        <v>59.668999999999997</v>
      </c>
      <c r="F89">
        <v>64.094999999999999</v>
      </c>
      <c r="G89">
        <v>147.91</v>
      </c>
      <c r="H89">
        <v>202.38</v>
      </c>
      <c r="I89">
        <v>212.23</v>
      </c>
      <c r="J89">
        <v>230.15</v>
      </c>
      <c r="K89">
        <v>0.61299999999999999</v>
      </c>
      <c r="L89">
        <v>1.2351000000000001E-5</v>
      </c>
      <c r="M89">
        <v>4.3679999999999997E-2</v>
      </c>
      <c r="N89" t="s">
        <v>238</v>
      </c>
    </row>
    <row r="90" spans="1:14">
      <c r="A90">
        <v>553.6</v>
      </c>
      <c r="B90">
        <v>5</v>
      </c>
      <c r="C90">
        <v>9.5510000000000002</v>
      </c>
      <c r="D90">
        <v>0.1047</v>
      </c>
      <c r="E90">
        <v>59.622999999999998</v>
      </c>
      <c r="F90">
        <v>64.028999999999996</v>
      </c>
      <c r="G90">
        <v>146.96</v>
      </c>
      <c r="H90">
        <v>202.49</v>
      </c>
      <c r="I90">
        <v>212.53</v>
      </c>
      <c r="J90">
        <v>229.17</v>
      </c>
      <c r="K90">
        <v>0.61765999999999999</v>
      </c>
      <c r="L90">
        <v>1.2367E-5</v>
      </c>
      <c r="M90">
        <v>4.3755000000000002E-2</v>
      </c>
      <c r="N90" t="s">
        <v>238</v>
      </c>
    </row>
    <row r="91" spans="1:14">
      <c r="A91">
        <v>553.6</v>
      </c>
      <c r="B91">
        <v>5.5</v>
      </c>
      <c r="C91">
        <v>10.555</v>
      </c>
      <c r="D91">
        <v>9.4742000000000007E-2</v>
      </c>
      <c r="E91">
        <v>59.578000000000003</v>
      </c>
      <c r="F91">
        <v>63.963000000000001</v>
      </c>
      <c r="G91">
        <v>146.08000000000001</v>
      </c>
      <c r="H91">
        <v>202.59</v>
      </c>
      <c r="I91">
        <v>212.84</v>
      </c>
      <c r="J91">
        <v>228.17</v>
      </c>
      <c r="K91">
        <v>0.62239999999999995</v>
      </c>
      <c r="L91">
        <v>1.2386E-5</v>
      </c>
      <c r="M91">
        <v>4.3829E-2</v>
      </c>
      <c r="N91" t="s">
        <v>238</v>
      </c>
    </row>
    <row r="92" spans="1:14">
      <c r="A92">
        <v>553.6</v>
      </c>
      <c r="B92">
        <v>6</v>
      </c>
      <c r="C92">
        <v>11.569000000000001</v>
      </c>
      <c r="D92">
        <v>8.6439000000000002E-2</v>
      </c>
      <c r="E92">
        <v>59.531999999999996</v>
      </c>
      <c r="F92">
        <v>63.896999999999998</v>
      </c>
      <c r="G92">
        <v>145.27000000000001</v>
      </c>
      <c r="H92">
        <v>202.7</v>
      </c>
      <c r="I92">
        <v>213.16</v>
      </c>
      <c r="J92">
        <v>227.17</v>
      </c>
      <c r="K92">
        <v>0.62724000000000002</v>
      </c>
      <c r="L92">
        <v>1.2405999999999999E-5</v>
      </c>
      <c r="M92">
        <v>4.3905E-2</v>
      </c>
      <c r="N92" t="s">
        <v>238</v>
      </c>
    </row>
    <row r="93" spans="1:14">
      <c r="A93">
        <v>553.6</v>
      </c>
      <c r="B93">
        <v>6.5</v>
      </c>
      <c r="C93">
        <v>12.593</v>
      </c>
      <c r="D93">
        <v>7.9409999999999994E-2</v>
      </c>
      <c r="E93">
        <v>59.485999999999997</v>
      </c>
      <c r="F93">
        <v>63.83</v>
      </c>
      <c r="G93">
        <v>144.52000000000001</v>
      </c>
      <c r="H93">
        <v>202.81</v>
      </c>
      <c r="I93">
        <v>213.48</v>
      </c>
      <c r="J93">
        <v>226.16</v>
      </c>
      <c r="K93">
        <v>0.63217000000000001</v>
      </c>
      <c r="L93">
        <v>1.2427E-5</v>
      </c>
      <c r="M93">
        <v>4.3979999999999998E-2</v>
      </c>
      <c r="N93" t="s">
        <v>238</v>
      </c>
    </row>
    <row r="94" spans="1:14">
      <c r="A94">
        <v>553.6</v>
      </c>
      <c r="B94">
        <v>7</v>
      </c>
      <c r="C94">
        <v>13.627000000000001</v>
      </c>
      <c r="D94">
        <v>7.3384000000000005E-2</v>
      </c>
      <c r="E94">
        <v>59.439</v>
      </c>
      <c r="F94">
        <v>63.762</v>
      </c>
      <c r="G94">
        <v>143.82</v>
      </c>
      <c r="H94">
        <v>202.92</v>
      </c>
      <c r="I94">
        <v>213.81</v>
      </c>
      <c r="J94">
        <v>225.13</v>
      </c>
      <c r="K94">
        <v>0.63719000000000003</v>
      </c>
      <c r="L94">
        <v>1.2449999999999999E-5</v>
      </c>
      <c r="M94">
        <v>4.4056999999999999E-2</v>
      </c>
      <c r="N94" t="s">
        <v>238</v>
      </c>
    </row>
    <row r="95" spans="1:14">
      <c r="A95">
        <v>553.6</v>
      </c>
      <c r="B95">
        <v>7.5</v>
      </c>
      <c r="C95">
        <v>14.672000000000001</v>
      </c>
      <c r="D95">
        <v>6.8157999999999996E-2</v>
      </c>
      <c r="E95">
        <v>59.390999999999998</v>
      </c>
      <c r="F95">
        <v>63.692999999999998</v>
      </c>
      <c r="G95">
        <v>143.16</v>
      </c>
      <c r="H95">
        <v>203.03</v>
      </c>
      <c r="I95">
        <v>214.16</v>
      </c>
      <c r="J95">
        <v>224.1</v>
      </c>
      <c r="K95">
        <v>0.64232</v>
      </c>
      <c r="L95">
        <v>1.2473999999999999E-5</v>
      </c>
      <c r="M95">
        <v>4.4134E-2</v>
      </c>
      <c r="N95" t="s">
        <v>238</v>
      </c>
    </row>
    <row r="96" spans="1:14">
      <c r="A96">
        <v>553.6</v>
      </c>
      <c r="B96">
        <v>8</v>
      </c>
      <c r="C96">
        <v>15.727</v>
      </c>
      <c r="D96">
        <v>6.3583000000000001E-2</v>
      </c>
      <c r="E96">
        <v>59.343000000000004</v>
      </c>
      <c r="F96">
        <v>63.624000000000002</v>
      </c>
      <c r="G96">
        <v>142.53</v>
      </c>
      <c r="H96">
        <v>203.15</v>
      </c>
      <c r="I96">
        <v>214.51</v>
      </c>
      <c r="J96">
        <v>223.06</v>
      </c>
      <c r="K96">
        <v>0.64754999999999996</v>
      </c>
      <c r="L96">
        <v>1.2500000000000001E-5</v>
      </c>
      <c r="M96">
        <v>4.4212000000000001E-2</v>
      </c>
      <c r="N96" t="s">
        <v>238</v>
      </c>
    </row>
    <row r="97" spans="1:14">
      <c r="A97">
        <v>553.6</v>
      </c>
      <c r="B97">
        <v>8.5</v>
      </c>
      <c r="C97">
        <v>16.794</v>
      </c>
      <c r="D97">
        <v>5.9544E-2</v>
      </c>
      <c r="E97">
        <v>59.295000000000002</v>
      </c>
      <c r="F97">
        <v>63.554000000000002</v>
      </c>
      <c r="G97">
        <v>141.94</v>
      </c>
      <c r="H97">
        <v>203.26</v>
      </c>
      <c r="I97">
        <v>214.87</v>
      </c>
      <c r="J97">
        <v>222</v>
      </c>
      <c r="K97">
        <v>0.65288999999999997</v>
      </c>
      <c r="L97">
        <v>1.2527000000000001E-5</v>
      </c>
      <c r="M97">
        <v>4.4290000000000003E-2</v>
      </c>
      <c r="N97" t="s">
        <v>238</v>
      </c>
    </row>
    <row r="98" spans="1:14">
      <c r="A98">
        <v>553.6</v>
      </c>
      <c r="B98">
        <v>9</v>
      </c>
      <c r="C98">
        <v>17.872</v>
      </c>
      <c r="D98">
        <v>5.5952000000000002E-2</v>
      </c>
      <c r="E98">
        <v>59.246000000000002</v>
      </c>
      <c r="F98">
        <v>63.484000000000002</v>
      </c>
      <c r="G98">
        <v>141.37</v>
      </c>
      <c r="H98">
        <v>203.38</v>
      </c>
      <c r="I98">
        <v>215.25</v>
      </c>
      <c r="J98">
        <v>220.94</v>
      </c>
      <c r="K98">
        <v>0.65832999999999997</v>
      </c>
      <c r="L98">
        <v>1.2554999999999999E-5</v>
      </c>
      <c r="M98">
        <v>4.4368999999999999E-2</v>
      </c>
      <c r="N98" t="s">
        <v>238</v>
      </c>
    </row>
    <row r="99" spans="1:14">
      <c r="A99">
        <v>553.6</v>
      </c>
      <c r="B99">
        <v>9.5</v>
      </c>
      <c r="C99">
        <v>18.962</v>
      </c>
      <c r="D99">
        <v>5.2735999999999998E-2</v>
      </c>
      <c r="E99">
        <v>59.195999999999998</v>
      </c>
      <c r="F99">
        <v>63.412999999999997</v>
      </c>
      <c r="G99">
        <v>140.83000000000001</v>
      </c>
      <c r="H99">
        <v>203.5</v>
      </c>
      <c r="I99">
        <v>215.63</v>
      </c>
      <c r="J99">
        <v>219.86</v>
      </c>
      <c r="K99">
        <v>0.66388999999999998</v>
      </c>
      <c r="L99">
        <v>1.2585000000000001E-5</v>
      </c>
      <c r="M99">
        <v>4.4449000000000002E-2</v>
      </c>
      <c r="N99" t="s">
        <v>238</v>
      </c>
    </row>
    <row r="100" spans="1:14">
      <c r="A100">
        <v>553.6</v>
      </c>
      <c r="B100">
        <v>10</v>
      </c>
      <c r="C100">
        <v>20.065000000000001</v>
      </c>
      <c r="D100">
        <v>4.9839000000000001E-2</v>
      </c>
      <c r="E100">
        <v>59.146000000000001</v>
      </c>
      <c r="F100">
        <v>63.341000000000001</v>
      </c>
      <c r="G100">
        <v>140.31</v>
      </c>
      <c r="H100">
        <v>203.62</v>
      </c>
      <c r="I100">
        <v>216.02</v>
      </c>
      <c r="J100">
        <v>218.78</v>
      </c>
      <c r="K100">
        <v>0.66957</v>
      </c>
      <c r="L100">
        <v>1.2617E-5</v>
      </c>
      <c r="M100">
        <v>4.453E-2</v>
      </c>
      <c r="N100" t="s">
        <v>238</v>
      </c>
    </row>
    <row r="101" spans="1:14">
      <c r="A101">
        <v>608.96</v>
      </c>
      <c r="B101">
        <v>1</v>
      </c>
      <c r="C101">
        <v>1.6725000000000001</v>
      </c>
      <c r="D101">
        <v>0.59791000000000005</v>
      </c>
      <c r="E101">
        <v>71.66</v>
      </c>
      <c r="F101">
        <v>76.691999999999993</v>
      </c>
      <c r="G101">
        <v>181.89</v>
      </c>
      <c r="H101">
        <v>220</v>
      </c>
      <c r="I101">
        <v>228.54</v>
      </c>
      <c r="J101">
        <v>248.45</v>
      </c>
      <c r="K101">
        <v>0.43513000000000002</v>
      </c>
      <c r="L101">
        <v>1.3376E-5</v>
      </c>
      <c r="M101">
        <v>5.1791999999999998E-2</v>
      </c>
      <c r="N101" t="s">
        <v>238</v>
      </c>
    </row>
    <row r="102" spans="1:14">
      <c r="A102">
        <v>608.96</v>
      </c>
      <c r="B102">
        <v>1.5</v>
      </c>
      <c r="C102">
        <v>2.5165999999999999</v>
      </c>
      <c r="D102">
        <v>0.39737</v>
      </c>
      <c r="E102">
        <v>71.625</v>
      </c>
      <c r="F102">
        <v>76.641999999999996</v>
      </c>
      <c r="G102">
        <v>178.46</v>
      </c>
      <c r="H102">
        <v>220.06</v>
      </c>
      <c r="I102">
        <v>228.72</v>
      </c>
      <c r="J102">
        <v>247.74</v>
      </c>
      <c r="K102">
        <v>0.43718000000000001</v>
      </c>
      <c r="L102">
        <v>1.3383E-5</v>
      </c>
      <c r="M102">
        <v>5.1858000000000001E-2</v>
      </c>
      <c r="N102" t="s">
        <v>238</v>
      </c>
    </row>
    <row r="103" spans="1:14">
      <c r="A103">
        <v>608.96</v>
      </c>
      <c r="B103">
        <v>2</v>
      </c>
      <c r="C103">
        <v>3.3660000000000001</v>
      </c>
      <c r="D103">
        <v>0.29709000000000002</v>
      </c>
      <c r="E103">
        <v>71.590999999999994</v>
      </c>
      <c r="F103">
        <v>76.591999999999999</v>
      </c>
      <c r="G103">
        <v>176.01</v>
      </c>
      <c r="H103">
        <v>220.12</v>
      </c>
      <c r="I103">
        <v>228.89</v>
      </c>
      <c r="J103">
        <v>247.02</v>
      </c>
      <c r="K103">
        <v>0.43924999999999997</v>
      </c>
      <c r="L103">
        <v>1.3392E-5</v>
      </c>
      <c r="M103">
        <v>5.1922999999999997E-2</v>
      </c>
      <c r="N103" t="s">
        <v>238</v>
      </c>
    </row>
    <row r="104" spans="1:14">
      <c r="A104">
        <v>608.96</v>
      </c>
      <c r="B104">
        <v>2.5</v>
      </c>
      <c r="C104">
        <v>4.2207999999999997</v>
      </c>
      <c r="D104">
        <v>0.23691999999999999</v>
      </c>
      <c r="E104">
        <v>71.555999999999997</v>
      </c>
      <c r="F104">
        <v>76.540999999999997</v>
      </c>
      <c r="G104">
        <v>174.1</v>
      </c>
      <c r="H104">
        <v>220.18</v>
      </c>
      <c r="I104">
        <v>229.07</v>
      </c>
      <c r="J104">
        <v>246.29</v>
      </c>
      <c r="K104">
        <v>0.44134000000000001</v>
      </c>
      <c r="L104">
        <v>1.3403E-5</v>
      </c>
      <c r="M104">
        <v>5.1989E-2</v>
      </c>
      <c r="N104" t="s">
        <v>238</v>
      </c>
    </row>
    <row r="105" spans="1:14">
      <c r="A105">
        <v>608.96</v>
      </c>
      <c r="B105">
        <v>3</v>
      </c>
      <c r="C105">
        <v>5.0811000000000002</v>
      </c>
      <c r="D105">
        <v>0.19681000000000001</v>
      </c>
      <c r="E105">
        <v>71.522000000000006</v>
      </c>
      <c r="F105">
        <v>76.491</v>
      </c>
      <c r="G105">
        <v>172.52</v>
      </c>
      <c r="H105">
        <v>220.24</v>
      </c>
      <c r="I105">
        <v>229.26</v>
      </c>
      <c r="J105">
        <v>245.57</v>
      </c>
      <c r="K105">
        <v>0.44345000000000001</v>
      </c>
      <c r="L105">
        <v>1.3414000000000001E-5</v>
      </c>
      <c r="M105">
        <v>5.2054999999999997E-2</v>
      </c>
      <c r="N105" t="s">
        <v>238</v>
      </c>
    </row>
    <row r="106" spans="1:14">
      <c r="A106">
        <v>608.96</v>
      </c>
      <c r="B106">
        <v>3.5</v>
      </c>
      <c r="C106">
        <v>5.9470000000000001</v>
      </c>
      <c r="D106">
        <v>0.16814999999999999</v>
      </c>
      <c r="E106">
        <v>71.486999999999995</v>
      </c>
      <c r="F106">
        <v>76.44</v>
      </c>
      <c r="G106">
        <v>171.18</v>
      </c>
      <c r="H106">
        <v>220.3</v>
      </c>
      <c r="I106">
        <v>229.44</v>
      </c>
      <c r="J106">
        <v>244.84</v>
      </c>
      <c r="K106">
        <v>0.44557999999999998</v>
      </c>
      <c r="L106">
        <v>1.3427E-5</v>
      </c>
      <c r="M106">
        <v>5.2121000000000001E-2</v>
      </c>
      <c r="N106" t="s">
        <v>238</v>
      </c>
    </row>
    <row r="107" spans="1:14">
      <c r="A107">
        <v>608.96</v>
      </c>
      <c r="B107">
        <v>4</v>
      </c>
      <c r="C107">
        <v>6.8186</v>
      </c>
      <c r="D107">
        <v>0.14666000000000001</v>
      </c>
      <c r="E107">
        <v>71.450999999999993</v>
      </c>
      <c r="F107">
        <v>76.388000000000005</v>
      </c>
      <c r="G107">
        <v>170.02</v>
      </c>
      <c r="H107">
        <v>220.36</v>
      </c>
      <c r="I107">
        <v>229.64</v>
      </c>
      <c r="J107">
        <v>244.1</v>
      </c>
      <c r="K107">
        <v>0.44774000000000003</v>
      </c>
      <c r="L107">
        <v>1.3441000000000001E-5</v>
      </c>
      <c r="M107">
        <v>5.2186999999999997E-2</v>
      </c>
      <c r="N107" t="s">
        <v>238</v>
      </c>
    </row>
    <row r="108" spans="1:14">
      <c r="A108">
        <v>608.96</v>
      </c>
      <c r="B108">
        <v>4.5</v>
      </c>
      <c r="C108">
        <v>7.6959</v>
      </c>
      <c r="D108">
        <v>0.12994</v>
      </c>
      <c r="E108">
        <v>71.415999999999997</v>
      </c>
      <c r="F108">
        <v>76.337000000000003</v>
      </c>
      <c r="G108">
        <v>168.98</v>
      </c>
      <c r="H108">
        <v>220.42</v>
      </c>
      <c r="I108">
        <v>229.83</v>
      </c>
      <c r="J108">
        <v>243.37</v>
      </c>
      <c r="K108">
        <v>0.44990999999999998</v>
      </c>
      <c r="L108">
        <v>1.3457E-5</v>
      </c>
      <c r="M108">
        <v>5.2254000000000002E-2</v>
      </c>
      <c r="N108" t="s">
        <v>238</v>
      </c>
    </row>
    <row r="109" spans="1:14">
      <c r="A109">
        <v>608.96</v>
      </c>
      <c r="B109">
        <v>5</v>
      </c>
      <c r="C109">
        <v>8.5790000000000006</v>
      </c>
      <c r="D109">
        <v>0.11656</v>
      </c>
      <c r="E109">
        <v>71.38</v>
      </c>
      <c r="F109">
        <v>76.284999999999997</v>
      </c>
      <c r="G109">
        <v>168.04</v>
      </c>
      <c r="H109">
        <v>220.49</v>
      </c>
      <c r="I109">
        <v>230.03</v>
      </c>
      <c r="J109">
        <v>242.63</v>
      </c>
      <c r="K109">
        <v>0.45211000000000001</v>
      </c>
      <c r="L109">
        <v>1.3473E-5</v>
      </c>
      <c r="M109">
        <v>5.2319999999999998E-2</v>
      </c>
      <c r="N109" t="s">
        <v>238</v>
      </c>
    </row>
    <row r="110" spans="1:14">
      <c r="A110">
        <v>608.96</v>
      </c>
      <c r="B110">
        <v>5.5</v>
      </c>
      <c r="C110">
        <v>9.4680999999999997</v>
      </c>
      <c r="D110">
        <v>0.10562000000000001</v>
      </c>
      <c r="E110">
        <v>71.343999999999994</v>
      </c>
      <c r="F110">
        <v>76.233000000000004</v>
      </c>
      <c r="G110">
        <v>167.19</v>
      </c>
      <c r="H110">
        <v>220.55</v>
      </c>
      <c r="I110">
        <v>230.23</v>
      </c>
      <c r="J110">
        <v>241.88</v>
      </c>
      <c r="K110">
        <v>0.45433000000000001</v>
      </c>
      <c r="L110">
        <v>1.3491E-5</v>
      </c>
      <c r="M110">
        <v>5.2387000000000003E-2</v>
      </c>
      <c r="N110" t="s">
        <v>238</v>
      </c>
    </row>
    <row r="111" spans="1:14">
      <c r="A111">
        <v>608.96</v>
      </c>
      <c r="B111">
        <v>6</v>
      </c>
      <c r="C111">
        <v>10.363</v>
      </c>
      <c r="D111">
        <v>9.6494999999999997E-2</v>
      </c>
      <c r="E111">
        <v>71.308000000000007</v>
      </c>
      <c r="F111">
        <v>76.180000000000007</v>
      </c>
      <c r="G111">
        <v>166.41</v>
      </c>
      <c r="H111">
        <v>220.61</v>
      </c>
      <c r="I111">
        <v>230.43</v>
      </c>
      <c r="J111">
        <v>241.13</v>
      </c>
      <c r="K111">
        <v>0.45657999999999999</v>
      </c>
      <c r="L111">
        <v>1.3509999999999999E-5</v>
      </c>
      <c r="M111">
        <v>5.2454000000000001E-2</v>
      </c>
      <c r="N111" t="s">
        <v>238</v>
      </c>
    </row>
    <row r="112" spans="1:14">
      <c r="A112">
        <v>608.96</v>
      </c>
      <c r="B112">
        <v>6.5</v>
      </c>
      <c r="C112">
        <v>11.265000000000001</v>
      </c>
      <c r="D112">
        <v>8.8774000000000006E-2</v>
      </c>
      <c r="E112">
        <v>71.271000000000001</v>
      </c>
      <c r="F112">
        <v>76.128</v>
      </c>
      <c r="G112">
        <v>165.68</v>
      </c>
      <c r="H112">
        <v>220.68</v>
      </c>
      <c r="I112">
        <v>230.64</v>
      </c>
      <c r="J112">
        <v>240.38</v>
      </c>
      <c r="K112">
        <v>0.45884000000000003</v>
      </c>
      <c r="L112">
        <v>1.3529E-5</v>
      </c>
      <c r="M112">
        <v>5.2520999999999998E-2</v>
      </c>
      <c r="N112" t="s">
        <v>238</v>
      </c>
    </row>
    <row r="113" spans="1:14">
      <c r="A113">
        <v>608.96</v>
      </c>
      <c r="B113">
        <v>7</v>
      </c>
      <c r="C113">
        <v>12.172000000000001</v>
      </c>
      <c r="D113">
        <v>8.2156000000000007E-2</v>
      </c>
      <c r="E113">
        <v>71.234999999999999</v>
      </c>
      <c r="F113">
        <v>76.073999999999998</v>
      </c>
      <c r="G113">
        <v>165</v>
      </c>
      <c r="H113">
        <v>220.74</v>
      </c>
      <c r="I113">
        <v>230.85</v>
      </c>
      <c r="J113">
        <v>239.63</v>
      </c>
      <c r="K113">
        <v>0.46112999999999998</v>
      </c>
      <c r="L113">
        <v>1.3550000000000001E-5</v>
      </c>
      <c r="M113">
        <v>5.2588999999999997E-2</v>
      </c>
      <c r="N113" t="s">
        <v>238</v>
      </c>
    </row>
    <row r="114" spans="1:14">
      <c r="A114">
        <v>608.96</v>
      </c>
      <c r="B114">
        <v>7.5</v>
      </c>
      <c r="C114">
        <v>13.086</v>
      </c>
      <c r="D114">
        <v>7.6419000000000001E-2</v>
      </c>
      <c r="E114">
        <v>71.197999999999993</v>
      </c>
      <c r="F114">
        <v>76.021000000000001</v>
      </c>
      <c r="G114">
        <v>164.37</v>
      </c>
      <c r="H114">
        <v>220.81</v>
      </c>
      <c r="I114">
        <v>231.06</v>
      </c>
      <c r="J114">
        <v>238.87</v>
      </c>
      <c r="K114">
        <v>0.46344999999999997</v>
      </c>
      <c r="L114">
        <v>1.3572E-5</v>
      </c>
      <c r="M114">
        <v>5.2656000000000001E-2</v>
      </c>
      <c r="N114" t="s">
        <v>238</v>
      </c>
    </row>
    <row r="115" spans="1:14">
      <c r="A115">
        <v>608.96</v>
      </c>
      <c r="B115">
        <v>8</v>
      </c>
      <c r="C115">
        <v>14.006</v>
      </c>
      <c r="D115">
        <v>7.1398000000000003E-2</v>
      </c>
      <c r="E115">
        <v>71.16</v>
      </c>
      <c r="F115">
        <v>75.966999999999999</v>
      </c>
      <c r="G115">
        <v>163.77000000000001</v>
      </c>
      <c r="H115">
        <v>220.88</v>
      </c>
      <c r="I115">
        <v>231.28</v>
      </c>
      <c r="J115">
        <v>238.1</v>
      </c>
      <c r="K115">
        <v>0.46578999999999998</v>
      </c>
      <c r="L115">
        <v>1.3594999999999999E-5</v>
      </c>
      <c r="M115">
        <v>5.2724E-2</v>
      </c>
      <c r="N115" t="s">
        <v>238</v>
      </c>
    </row>
    <row r="116" spans="1:14">
      <c r="A116">
        <v>608.96</v>
      </c>
      <c r="B116">
        <v>8.5</v>
      </c>
      <c r="C116">
        <v>14.933</v>
      </c>
      <c r="D116">
        <v>6.6966999999999999E-2</v>
      </c>
      <c r="E116">
        <v>71.123000000000005</v>
      </c>
      <c r="F116">
        <v>75.912999999999997</v>
      </c>
      <c r="G116">
        <v>163.19999999999999</v>
      </c>
      <c r="H116">
        <v>220.95</v>
      </c>
      <c r="I116">
        <v>231.51</v>
      </c>
      <c r="J116">
        <v>237.34</v>
      </c>
      <c r="K116">
        <v>0.46815000000000001</v>
      </c>
      <c r="L116">
        <v>1.3619E-5</v>
      </c>
      <c r="M116">
        <v>5.2791999999999999E-2</v>
      </c>
      <c r="N116" t="s">
        <v>238</v>
      </c>
    </row>
    <row r="117" spans="1:14">
      <c r="A117">
        <v>608.96</v>
      </c>
      <c r="B117">
        <v>9</v>
      </c>
      <c r="C117">
        <v>15.866</v>
      </c>
      <c r="D117">
        <v>6.3027E-2</v>
      </c>
      <c r="E117">
        <v>71.084999999999994</v>
      </c>
      <c r="F117">
        <v>75.858999999999995</v>
      </c>
      <c r="G117">
        <v>162.66999999999999</v>
      </c>
      <c r="H117">
        <v>221.01</v>
      </c>
      <c r="I117">
        <v>231.74</v>
      </c>
      <c r="J117">
        <v>236.57</v>
      </c>
      <c r="K117">
        <v>0.47054000000000001</v>
      </c>
      <c r="L117">
        <v>1.3644E-5</v>
      </c>
      <c r="M117">
        <v>5.2860999999999998E-2</v>
      </c>
      <c r="N117" t="s">
        <v>238</v>
      </c>
    </row>
    <row r="118" spans="1:14">
      <c r="A118">
        <v>608.96</v>
      </c>
      <c r="B118">
        <v>9.5</v>
      </c>
      <c r="C118">
        <v>16.806000000000001</v>
      </c>
      <c r="D118">
        <v>5.9500999999999998E-2</v>
      </c>
      <c r="E118">
        <v>71.046999999999997</v>
      </c>
      <c r="F118">
        <v>75.804000000000002</v>
      </c>
      <c r="G118">
        <v>162.15</v>
      </c>
      <c r="H118">
        <v>221.08</v>
      </c>
      <c r="I118">
        <v>231.97</v>
      </c>
      <c r="J118">
        <v>235.79</v>
      </c>
      <c r="K118">
        <v>0.47295999999999999</v>
      </c>
      <c r="L118">
        <v>1.367E-5</v>
      </c>
      <c r="M118">
        <v>5.2928999999999997E-2</v>
      </c>
      <c r="N118" t="s">
        <v>238</v>
      </c>
    </row>
    <row r="119" spans="1:14">
      <c r="A119">
        <v>608.96</v>
      </c>
      <c r="B119">
        <v>10</v>
      </c>
      <c r="C119">
        <v>17.753</v>
      </c>
      <c r="D119">
        <v>5.6327000000000002E-2</v>
      </c>
      <c r="E119">
        <v>71.009</v>
      </c>
      <c r="F119">
        <v>75.748999999999995</v>
      </c>
      <c r="G119">
        <v>161.66</v>
      </c>
      <c r="H119">
        <v>221.15</v>
      </c>
      <c r="I119">
        <v>232.2</v>
      </c>
      <c r="J119">
        <v>235.01</v>
      </c>
      <c r="K119">
        <v>0.47539999999999999</v>
      </c>
      <c r="L119">
        <v>1.3696999999999999E-5</v>
      </c>
      <c r="M119">
        <v>5.2998000000000003E-2</v>
      </c>
      <c r="N119" t="s">
        <v>238</v>
      </c>
    </row>
    <row r="120" spans="1:14">
      <c r="A120">
        <v>664.32</v>
      </c>
      <c r="B120">
        <v>1</v>
      </c>
      <c r="C120">
        <v>1.5307999999999999</v>
      </c>
      <c r="D120">
        <v>0.65325</v>
      </c>
      <c r="E120">
        <v>84.313000000000002</v>
      </c>
      <c r="F120">
        <v>89.811000000000007</v>
      </c>
      <c r="G120">
        <v>202.49</v>
      </c>
      <c r="H120">
        <v>236.66</v>
      </c>
      <c r="I120">
        <v>245.15</v>
      </c>
      <c r="J120">
        <v>259.52</v>
      </c>
      <c r="K120">
        <v>0.33903</v>
      </c>
      <c r="L120">
        <v>1.4440999999999999E-5</v>
      </c>
      <c r="M120">
        <v>6.0683000000000001E-2</v>
      </c>
      <c r="N120" t="s">
        <v>238</v>
      </c>
    </row>
    <row r="121" spans="1:14">
      <c r="A121">
        <v>664.32</v>
      </c>
      <c r="B121">
        <v>1.5</v>
      </c>
      <c r="C121">
        <v>2.3016000000000001</v>
      </c>
      <c r="D121">
        <v>0.43447999999999998</v>
      </c>
      <c r="E121">
        <v>84.284000000000006</v>
      </c>
      <c r="F121">
        <v>89.769000000000005</v>
      </c>
      <c r="G121">
        <v>199.08</v>
      </c>
      <c r="H121">
        <v>236.7</v>
      </c>
      <c r="I121">
        <v>245.27</v>
      </c>
      <c r="J121">
        <v>258.95999999999998</v>
      </c>
      <c r="K121">
        <v>0.34010000000000001</v>
      </c>
      <c r="L121">
        <v>1.4450999999999999E-5</v>
      </c>
      <c r="M121">
        <v>6.0742999999999998E-2</v>
      </c>
      <c r="N121" t="s">
        <v>238</v>
      </c>
    </row>
    <row r="122" spans="1:14">
      <c r="A122">
        <v>664.32</v>
      </c>
      <c r="B122">
        <v>2</v>
      </c>
      <c r="C122">
        <v>3.0760999999999998</v>
      </c>
      <c r="D122">
        <v>0.32508999999999999</v>
      </c>
      <c r="E122">
        <v>84.254999999999995</v>
      </c>
      <c r="F122">
        <v>89.727000000000004</v>
      </c>
      <c r="G122">
        <v>196.64</v>
      </c>
      <c r="H122">
        <v>236.74</v>
      </c>
      <c r="I122">
        <v>245.4</v>
      </c>
      <c r="J122">
        <v>258.39</v>
      </c>
      <c r="K122">
        <v>0.34116999999999997</v>
      </c>
      <c r="L122">
        <v>1.4460999999999999E-5</v>
      </c>
      <c r="M122">
        <v>6.0803999999999997E-2</v>
      </c>
      <c r="N122" t="s">
        <v>238</v>
      </c>
    </row>
    <row r="123" spans="1:14">
      <c r="A123">
        <v>664.32</v>
      </c>
      <c r="B123">
        <v>2.5</v>
      </c>
      <c r="C123">
        <v>3.8542000000000001</v>
      </c>
      <c r="D123">
        <v>0.25946000000000002</v>
      </c>
      <c r="E123">
        <v>84.225999999999999</v>
      </c>
      <c r="F123">
        <v>89.685000000000002</v>
      </c>
      <c r="G123">
        <v>194.75</v>
      </c>
      <c r="H123">
        <v>236.77</v>
      </c>
      <c r="I123">
        <v>245.53</v>
      </c>
      <c r="J123">
        <v>257.83</v>
      </c>
      <c r="K123">
        <v>0.34225</v>
      </c>
      <c r="L123">
        <v>1.4473E-5</v>
      </c>
      <c r="M123">
        <v>6.0865000000000002E-2</v>
      </c>
      <c r="N123" t="s">
        <v>238</v>
      </c>
    </row>
    <row r="124" spans="1:14">
      <c r="A124">
        <v>664.32</v>
      </c>
      <c r="B124">
        <v>3</v>
      </c>
      <c r="C124">
        <v>4.6360999999999999</v>
      </c>
      <c r="D124">
        <v>0.2157</v>
      </c>
      <c r="E124">
        <v>84.197000000000003</v>
      </c>
      <c r="F124">
        <v>89.643000000000001</v>
      </c>
      <c r="G124">
        <v>193.19</v>
      </c>
      <c r="H124">
        <v>236.81</v>
      </c>
      <c r="I124">
        <v>245.66</v>
      </c>
      <c r="J124">
        <v>257.26</v>
      </c>
      <c r="K124">
        <v>0.34333999999999998</v>
      </c>
      <c r="L124">
        <v>1.4484999999999999E-5</v>
      </c>
      <c r="M124">
        <v>6.0925E-2</v>
      </c>
      <c r="N124" t="s">
        <v>238</v>
      </c>
    </row>
    <row r="125" spans="1:14">
      <c r="A125">
        <v>664.32</v>
      </c>
      <c r="B125">
        <v>3.5</v>
      </c>
      <c r="C125">
        <v>5.4217000000000004</v>
      </c>
      <c r="D125">
        <v>0.18443999999999999</v>
      </c>
      <c r="E125">
        <v>84.168000000000006</v>
      </c>
      <c r="F125">
        <v>89.600999999999999</v>
      </c>
      <c r="G125">
        <v>191.86</v>
      </c>
      <c r="H125">
        <v>236.85</v>
      </c>
      <c r="I125">
        <v>245.8</v>
      </c>
      <c r="J125">
        <v>256.69</v>
      </c>
      <c r="K125">
        <v>0.34443000000000001</v>
      </c>
      <c r="L125">
        <v>1.4499E-5</v>
      </c>
      <c r="M125">
        <v>6.0985999999999999E-2</v>
      </c>
      <c r="N125" t="s">
        <v>238</v>
      </c>
    </row>
    <row r="126" spans="1:14">
      <c r="A126">
        <v>664.32</v>
      </c>
      <c r="B126">
        <v>4</v>
      </c>
      <c r="C126">
        <v>6.2111000000000001</v>
      </c>
      <c r="D126">
        <v>0.161</v>
      </c>
      <c r="E126">
        <v>84.138999999999996</v>
      </c>
      <c r="F126">
        <v>89.558999999999997</v>
      </c>
      <c r="G126">
        <v>190.71</v>
      </c>
      <c r="H126">
        <v>236.89</v>
      </c>
      <c r="I126">
        <v>245.93</v>
      </c>
      <c r="J126">
        <v>256.12</v>
      </c>
      <c r="K126">
        <v>0.34551999999999999</v>
      </c>
      <c r="L126">
        <v>1.4513E-5</v>
      </c>
      <c r="M126">
        <v>6.1046999999999997E-2</v>
      </c>
      <c r="N126" t="s">
        <v>238</v>
      </c>
    </row>
    <row r="127" spans="1:14">
      <c r="A127">
        <v>664.32</v>
      </c>
      <c r="B127">
        <v>4.5</v>
      </c>
      <c r="C127">
        <v>7.0042999999999997</v>
      </c>
      <c r="D127">
        <v>0.14277000000000001</v>
      </c>
      <c r="E127">
        <v>84.108999999999995</v>
      </c>
      <c r="F127">
        <v>89.516000000000005</v>
      </c>
      <c r="G127">
        <v>189.68</v>
      </c>
      <c r="H127">
        <v>236.93</v>
      </c>
      <c r="I127">
        <v>246.07</v>
      </c>
      <c r="J127">
        <v>255.54</v>
      </c>
      <c r="K127">
        <v>0.34661999999999998</v>
      </c>
      <c r="L127">
        <v>1.4528999999999999E-5</v>
      </c>
      <c r="M127">
        <v>6.1108000000000003E-2</v>
      </c>
      <c r="N127" t="s">
        <v>238</v>
      </c>
    </row>
    <row r="128" spans="1:14">
      <c r="A128">
        <v>664.32</v>
      </c>
      <c r="B128">
        <v>5</v>
      </c>
      <c r="C128">
        <v>7.8014999999999999</v>
      </c>
      <c r="D128">
        <v>0.12817999999999999</v>
      </c>
      <c r="E128">
        <v>84.078999999999994</v>
      </c>
      <c r="F128">
        <v>89.472999999999999</v>
      </c>
      <c r="G128">
        <v>188.76</v>
      </c>
      <c r="H128">
        <v>236.97</v>
      </c>
      <c r="I128">
        <v>246.2</v>
      </c>
      <c r="J128">
        <v>254.97</v>
      </c>
      <c r="K128">
        <v>0.34771999999999997</v>
      </c>
      <c r="L128">
        <v>1.4545000000000001E-5</v>
      </c>
      <c r="M128">
        <v>6.1168E-2</v>
      </c>
      <c r="N128" t="s">
        <v>238</v>
      </c>
    </row>
    <row r="129" spans="1:14">
      <c r="A129">
        <v>664.32</v>
      </c>
      <c r="B129">
        <v>5.5</v>
      </c>
      <c r="C129">
        <v>8.6024999999999991</v>
      </c>
      <c r="D129">
        <v>0.11624</v>
      </c>
      <c r="E129">
        <v>84.05</v>
      </c>
      <c r="F129">
        <v>89.43</v>
      </c>
      <c r="G129">
        <v>187.92</v>
      </c>
      <c r="H129">
        <v>237.01</v>
      </c>
      <c r="I129">
        <v>246.34</v>
      </c>
      <c r="J129">
        <v>254.4</v>
      </c>
      <c r="K129">
        <v>0.34882999999999997</v>
      </c>
      <c r="L129">
        <v>1.4562000000000001E-5</v>
      </c>
      <c r="M129">
        <v>6.1228999999999999E-2</v>
      </c>
      <c r="N129" t="s">
        <v>238</v>
      </c>
    </row>
    <row r="130" spans="1:14">
      <c r="A130">
        <v>664.32</v>
      </c>
      <c r="B130">
        <v>6</v>
      </c>
      <c r="C130">
        <v>9.4075000000000006</v>
      </c>
      <c r="D130">
        <v>0.10630000000000001</v>
      </c>
      <c r="E130">
        <v>84.02</v>
      </c>
      <c r="F130">
        <v>89.387</v>
      </c>
      <c r="G130">
        <v>187.15</v>
      </c>
      <c r="H130">
        <v>237.05</v>
      </c>
      <c r="I130">
        <v>246.48</v>
      </c>
      <c r="J130">
        <v>253.82</v>
      </c>
      <c r="K130">
        <v>0.34994999999999998</v>
      </c>
      <c r="L130">
        <v>1.4579999999999999E-5</v>
      </c>
      <c r="M130">
        <v>6.1289999999999997E-2</v>
      </c>
      <c r="N130" t="s">
        <v>238</v>
      </c>
    </row>
    <row r="131" spans="1:14">
      <c r="A131">
        <v>664.32</v>
      </c>
      <c r="B131">
        <v>6.5</v>
      </c>
      <c r="C131">
        <v>10.217000000000001</v>
      </c>
      <c r="D131">
        <v>9.7879999999999995E-2</v>
      </c>
      <c r="E131">
        <v>83.99</v>
      </c>
      <c r="F131">
        <v>89.343999999999994</v>
      </c>
      <c r="G131">
        <v>186.44</v>
      </c>
      <c r="H131">
        <v>237.09</v>
      </c>
      <c r="I131">
        <v>246.63</v>
      </c>
      <c r="J131">
        <v>253.24</v>
      </c>
      <c r="K131">
        <v>0.35105999999999998</v>
      </c>
      <c r="L131">
        <v>1.4599E-5</v>
      </c>
      <c r="M131">
        <v>6.1351000000000003E-2</v>
      </c>
      <c r="N131" t="s">
        <v>238</v>
      </c>
    </row>
    <row r="132" spans="1:14">
      <c r="A132">
        <v>664.32</v>
      </c>
      <c r="B132">
        <v>7</v>
      </c>
      <c r="C132">
        <v>11.03</v>
      </c>
      <c r="D132">
        <v>9.0664999999999996E-2</v>
      </c>
      <c r="E132">
        <v>83.96</v>
      </c>
      <c r="F132">
        <v>89.301000000000002</v>
      </c>
      <c r="G132">
        <v>185.78</v>
      </c>
      <c r="H132">
        <v>237.13</v>
      </c>
      <c r="I132">
        <v>246.77</v>
      </c>
      <c r="J132">
        <v>252.66</v>
      </c>
      <c r="K132">
        <v>0.35219</v>
      </c>
      <c r="L132">
        <v>1.4619E-5</v>
      </c>
      <c r="M132">
        <v>6.1413000000000002E-2</v>
      </c>
      <c r="N132" t="s">
        <v>238</v>
      </c>
    </row>
    <row r="133" spans="1:14">
      <c r="A133">
        <v>664.32</v>
      </c>
      <c r="B133">
        <v>7.5</v>
      </c>
      <c r="C133">
        <v>11.847</v>
      </c>
      <c r="D133">
        <v>8.4412000000000001E-2</v>
      </c>
      <c r="E133">
        <v>83.929000000000002</v>
      </c>
      <c r="F133">
        <v>89.257000000000005</v>
      </c>
      <c r="G133">
        <v>185.16</v>
      </c>
      <c r="H133">
        <v>237.17</v>
      </c>
      <c r="I133">
        <v>246.92</v>
      </c>
      <c r="J133">
        <v>252.08</v>
      </c>
      <c r="K133">
        <v>0.35332000000000002</v>
      </c>
      <c r="L133">
        <v>1.4639E-5</v>
      </c>
      <c r="M133">
        <v>6.1474000000000001E-2</v>
      </c>
      <c r="N133" t="s">
        <v>238</v>
      </c>
    </row>
    <row r="134" spans="1:14">
      <c r="A134">
        <v>664.32</v>
      </c>
      <c r="B134">
        <v>8</v>
      </c>
      <c r="C134">
        <v>12.667999999999999</v>
      </c>
      <c r="D134">
        <v>7.8938999999999995E-2</v>
      </c>
      <c r="E134">
        <v>83.899000000000001</v>
      </c>
      <c r="F134">
        <v>89.213999999999999</v>
      </c>
      <c r="G134">
        <v>184.58</v>
      </c>
      <c r="H134">
        <v>237.21</v>
      </c>
      <c r="I134">
        <v>247.07</v>
      </c>
      <c r="J134">
        <v>251.5</v>
      </c>
      <c r="K134">
        <v>0.35444999999999999</v>
      </c>
      <c r="L134">
        <v>1.4661000000000001E-5</v>
      </c>
      <c r="M134">
        <v>6.1534999999999999E-2</v>
      </c>
      <c r="N134" t="s">
        <v>238</v>
      </c>
    </row>
    <row r="135" spans="1:14">
      <c r="A135">
        <v>664.32</v>
      </c>
      <c r="B135">
        <v>8.5</v>
      </c>
      <c r="C135">
        <v>13.493</v>
      </c>
      <c r="D135">
        <v>7.4109999999999995E-2</v>
      </c>
      <c r="E135">
        <v>83.867999999999995</v>
      </c>
      <c r="F135">
        <v>89.17</v>
      </c>
      <c r="G135">
        <v>184.03</v>
      </c>
      <c r="H135">
        <v>237.25</v>
      </c>
      <c r="I135">
        <v>247.22</v>
      </c>
      <c r="J135">
        <v>250.92</v>
      </c>
      <c r="K135">
        <v>0.35559000000000002</v>
      </c>
      <c r="L135">
        <v>1.4683E-5</v>
      </c>
      <c r="M135">
        <v>6.1596999999999999E-2</v>
      </c>
      <c r="N135" t="s">
        <v>238</v>
      </c>
    </row>
    <row r="136" spans="1:14">
      <c r="A136">
        <v>664.32</v>
      </c>
      <c r="B136">
        <v>9</v>
      </c>
      <c r="C136">
        <v>14.323</v>
      </c>
      <c r="D136">
        <v>6.9818000000000005E-2</v>
      </c>
      <c r="E136">
        <v>83.837000000000003</v>
      </c>
      <c r="F136">
        <v>89.126000000000005</v>
      </c>
      <c r="G136">
        <v>183.51</v>
      </c>
      <c r="H136">
        <v>237.3</v>
      </c>
      <c r="I136">
        <v>247.37</v>
      </c>
      <c r="J136">
        <v>250.33</v>
      </c>
      <c r="K136">
        <v>0.35672999999999999</v>
      </c>
      <c r="L136">
        <v>1.4705999999999999E-5</v>
      </c>
      <c r="M136">
        <v>6.1657999999999998E-2</v>
      </c>
      <c r="N136" t="s">
        <v>238</v>
      </c>
    </row>
    <row r="137" spans="1:14">
      <c r="A137">
        <v>664.32</v>
      </c>
      <c r="B137">
        <v>9.5</v>
      </c>
      <c r="C137">
        <v>15.157</v>
      </c>
      <c r="D137">
        <v>6.5976999999999994E-2</v>
      </c>
      <c r="E137">
        <v>83.805999999999997</v>
      </c>
      <c r="F137">
        <v>89.081000000000003</v>
      </c>
      <c r="G137">
        <v>183.01</v>
      </c>
      <c r="H137">
        <v>237.34</v>
      </c>
      <c r="I137">
        <v>247.53</v>
      </c>
      <c r="J137">
        <v>249.75</v>
      </c>
      <c r="K137">
        <v>0.35787999999999998</v>
      </c>
      <c r="L137">
        <v>1.4729000000000001E-5</v>
      </c>
      <c r="M137">
        <v>6.1719999999999997E-2</v>
      </c>
      <c r="N137" t="s">
        <v>238</v>
      </c>
    </row>
    <row r="138" spans="1:14">
      <c r="A138">
        <v>664.32</v>
      </c>
      <c r="B138">
        <v>10</v>
      </c>
      <c r="C138">
        <v>15.994999999999999</v>
      </c>
      <c r="D138">
        <v>6.2519000000000005E-2</v>
      </c>
      <c r="E138">
        <v>83.775000000000006</v>
      </c>
      <c r="F138">
        <v>89.037000000000006</v>
      </c>
      <c r="G138">
        <v>182.54</v>
      </c>
      <c r="H138">
        <v>237.38</v>
      </c>
      <c r="I138">
        <v>247.68</v>
      </c>
      <c r="J138">
        <v>249.16</v>
      </c>
      <c r="K138">
        <v>0.35903000000000002</v>
      </c>
      <c r="L138">
        <v>1.4752999999999999E-5</v>
      </c>
      <c r="M138">
        <v>6.1781999999999997E-2</v>
      </c>
      <c r="N138" t="s">
        <v>238</v>
      </c>
    </row>
  </sheetData>
  <pageMargins left="0.7" right="0.7" top="0.75" bottom="0.75" header="0.3" footer="0.3"/>
  <tableParts count="1">
    <tablePart r:id="rId1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416EB-0947-4F2F-AC5E-C475317A90F6}">
  <dimension ref="A1:N138"/>
  <sheetViews>
    <sheetView workbookViewId="0"/>
  </sheetViews>
  <sheetFormatPr defaultRowHeight="15"/>
  <sheetData>
    <row r="1" spans="1:14">
      <c r="A1" t="s">
        <v>223</v>
      </c>
      <c r="B1" t="s">
        <v>224</v>
      </c>
      <c r="C1" t="s">
        <v>225</v>
      </c>
      <c r="D1" t="s">
        <v>226</v>
      </c>
      <c r="E1" t="s">
        <v>227</v>
      </c>
      <c r="F1" t="s">
        <v>228</v>
      </c>
      <c r="G1" t="s">
        <v>229</v>
      </c>
      <c r="H1" t="s">
        <v>230</v>
      </c>
      <c r="I1" t="s">
        <v>231</v>
      </c>
      <c r="J1" t="s">
        <v>232</v>
      </c>
      <c r="K1" t="s">
        <v>233</v>
      </c>
      <c r="L1" t="s">
        <v>234</v>
      </c>
      <c r="M1" t="s">
        <v>235</v>
      </c>
      <c r="N1" t="s">
        <v>236</v>
      </c>
    </row>
    <row r="2" spans="1:14">
      <c r="A2">
        <v>248.85</v>
      </c>
      <c r="B2">
        <v>1</v>
      </c>
      <c r="C2">
        <v>692.46</v>
      </c>
      <c r="D2">
        <v>1.4441E-3</v>
      </c>
      <c r="E2">
        <v>-16.076000000000001</v>
      </c>
      <c r="F2">
        <v>-16.064</v>
      </c>
      <c r="G2">
        <v>-55.332000000000001</v>
      </c>
      <c r="H2">
        <v>132.13</v>
      </c>
      <c r="I2">
        <v>173.67</v>
      </c>
      <c r="J2">
        <v>1271.9000000000001</v>
      </c>
      <c r="K2">
        <v>-4.9287999999999998E-2</v>
      </c>
      <c r="L2">
        <v>4.6726E-4</v>
      </c>
      <c r="M2">
        <v>0.11942</v>
      </c>
      <c r="N2" t="s">
        <v>237</v>
      </c>
    </row>
    <row r="3" spans="1:14">
      <c r="A3">
        <v>248.85</v>
      </c>
      <c r="B3">
        <v>1.5</v>
      </c>
      <c r="C3">
        <v>692.5</v>
      </c>
      <c r="D3">
        <v>1.444E-3</v>
      </c>
      <c r="E3">
        <v>-16.077999999999999</v>
      </c>
      <c r="F3">
        <v>-16.059999999999999</v>
      </c>
      <c r="G3">
        <v>-55.34</v>
      </c>
      <c r="H3">
        <v>132.13999999999999</v>
      </c>
      <c r="I3">
        <v>173.67</v>
      </c>
      <c r="J3">
        <v>1272.3</v>
      </c>
      <c r="K3">
        <v>-4.9294999999999999E-2</v>
      </c>
      <c r="L3">
        <v>4.6748999999999998E-4</v>
      </c>
      <c r="M3">
        <v>0.11944</v>
      </c>
      <c r="N3" t="s">
        <v>237</v>
      </c>
    </row>
    <row r="4" spans="1:14">
      <c r="A4">
        <v>248.85</v>
      </c>
      <c r="B4">
        <v>2</v>
      </c>
      <c r="C4">
        <v>692.54</v>
      </c>
      <c r="D4">
        <v>1.444E-3</v>
      </c>
      <c r="E4">
        <v>-16.079999999999998</v>
      </c>
      <c r="F4">
        <v>-16.055</v>
      </c>
      <c r="G4">
        <v>-55.347999999999999</v>
      </c>
      <c r="H4">
        <v>132.13999999999999</v>
      </c>
      <c r="I4">
        <v>173.66</v>
      </c>
      <c r="J4">
        <v>1272.5999999999999</v>
      </c>
      <c r="K4">
        <v>-4.9303E-2</v>
      </c>
      <c r="L4">
        <v>4.6773000000000002E-4</v>
      </c>
      <c r="M4">
        <v>0.11946</v>
      </c>
      <c r="N4" t="s">
        <v>237</v>
      </c>
    </row>
    <row r="5" spans="1:14">
      <c r="A5">
        <v>248.85</v>
      </c>
      <c r="B5">
        <v>2.5</v>
      </c>
      <c r="C5">
        <v>692.58</v>
      </c>
      <c r="D5">
        <v>1.4438999999999999E-3</v>
      </c>
      <c r="E5">
        <v>-16.082000000000001</v>
      </c>
      <c r="F5">
        <v>-16.050999999999998</v>
      </c>
      <c r="G5">
        <v>-55.354999999999997</v>
      </c>
      <c r="H5">
        <v>132.13999999999999</v>
      </c>
      <c r="I5">
        <v>173.65</v>
      </c>
      <c r="J5">
        <v>1272.9000000000001</v>
      </c>
      <c r="K5">
        <v>-4.9311000000000001E-2</v>
      </c>
      <c r="L5">
        <v>4.6797000000000001E-4</v>
      </c>
      <c r="M5">
        <v>0.11949</v>
      </c>
      <c r="N5" t="s">
        <v>237</v>
      </c>
    </row>
    <row r="6" spans="1:14">
      <c r="A6">
        <v>248.85</v>
      </c>
      <c r="B6">
        <v>3</v>
      </c>
      <c r="C6">
        <v>692.62</v>
      </c>
      <c r="D6">
        <v>1.4438000000000001E-3</v>
      </c>
      <c r="E6">
        <v>-16.084</v>
      </c>
      <c r="F6">
        <v>-16.047000000000001</v>
      </c>
      <c r="G6">
        <v>-55.363</v>
      </c>
      <c r="H6">
        <v>132.13999999999999</v>
      </c>
      <c r="I6">
        <v>173.65</v>
      </c>
      <c r="J6">
        <v>1273.2</v>
      </c>
      <c r="K6">
        <v>-4.9318000000000001E-2</v>
      </c>
      <c r="L6">
        <v>4.6820999999999999E-4</v>
      </c>
      <c r="M6">
        <v>0.11951000000000001</v>
      </c>
      <c r="N6" t="s">
        <v>237</v>
      </c>
    </row>
    <row r="7" spans="1:14">
      <c r="A7">
        <v>248.85</v>
      </c>
      <c r="B7">
        <v>3.5</v>
      </c>
      <c r="C7">
        <v>692.66</v>
      </c>
      <c r="D7">
        <v>1.4437E-3</v>
      </c>
      <c r="E7">
        <v>-16.085999999999999</v>
      </c>
      <c r="F7">
        <v>-16.042999999999999</v>
      </c>
      <c r="G7">
        <v>-55.371000000000002</v>
      </c>
      <c r="H7">
        <v>132.15</v>
      </c>
      <c r="I7">
        <v>173.64</v>
      </c>
      <c r="J7">
        <v>1273.5999999999999</v>
      </c>
      <c r="K7">
        <v>-4.9326000000000002E-2</v>
      </c>
      <c r="L7">
        <v>4.6843999999999998E-4</v>
      </c>
      <c r="M7">
        <v>0.11953</v>
      </c>
      <c r="N7" t="s">
        <v>237</v>
      </c>
    </row>
    <row r="8" spans="1:14">
      <c r="A8">
        <v>248.85</v>
      </c>
      <c r="B8">
        <v>4</v>
      </c>
      <c r="C8">
        <v>692.7</v>
      </c>
      <c r="D8">
        <v>1.4436E-3</v>
      </c>
      <c r="E8">
        <v>-16.088000000000001</v>
      </c>
      <c r="F8">
        <v>-16.038</v>
      </c>
      <c r="G8">
        <v>-55.378999999999998</v>
      </c>
      <c r="H8">
        <v>132.15</v>
      </c>
      <c r="I8">
        <v>173.64</v>
      </c>
      <c r="J8">
        <v>1273.9000000000001</v>
      </c>
      <c r="K8">
        <v>-4.9333000000000002E-2</v>
      </c>
      <c r="L8">
        <v>4.6868000000000002E-4</v>
      </c>
      <c r="M8">
        <v>0.11955</v>
      </c>
      <c r="N8" t="s">
        <v>237</v>
      </c>
    </row>
    <row r="9" spans="1:14">
      <c r="A9">
        <v>248.85</v>
      </c>
      <c r="B9">
        <v>4.5</v>
      </c>
      <c r="C9">
        <v>692.74</v>
      </c>
      <c r="D9">
        <v>1.4434999999999999E-3</v>
      </c>
      <c r="E9">
        <v>-16.09</v>
      </c>
      <c r="F9">
        <v>-16.033999999999999</v>
      </c>
      <c r="G9">
        <v>-55.387</v>
      </c>
      <c r="H9">
        <v>132.15</v>
      </c>
      <c r="I9">
        <v>173.63</v>
      </c>
      <c r="J9">
        <v>1274.2</v>
      </c>
      <c r="K9">
        <v>-4.9341000000000003E-2</v>
      </c>
      <c r="L9">
        <v>4.6892E-4</v>
      </c>
      <c r="M9">
        <v>0.11957</v>
      </c>
      <c r="N9" t="s">
        <v>237</v>
      </c>
    </row>
    <row r="10" spans="1:14">
      <c r="A10">
        <v>248.85</v>
      </c>
      <c r="B10">
        <v>5</v>
      </c>
      <c r="C10">
        <v>692.78</v>
      </c>
      <c r="D10">
        <v>1.4434999999999999E-3</v>
      </c>
      <c r="E10">
        <v>-16.091999999999999</v>
      </c>
      <c r="F10">
        <v>-16.03</v>
      </c>
      <c r="G10">
        <v>-55.393999999999998</v>
      </c>
      <c r="H10">
        <v>132.15</v>
      </c>
      <c r="I10">
        <v>173.62</v>
      </c>
      <c r="J10">
        <v>1274.5</v>
      </c>
      <c r="K10">
        <v>-4.9348000000000003E-2</v>
      </c>
      <c r="L10">
        <v>4.6914999999999999E-4</v>
      </c>
      <c r="M10">
        <v>0.11959</v>
      </c>
      <c r="N10" t="s">
        <v>237</v>
      </c>
    </row>
    <row r="11" spans="1:14">
      <c r="A11">
        <v>248.85</v>
      </c>
      <c r="B11">
        <v>5.5</v>
      </c>
      <c r="C11">
        <v>692.82</v>
      </c>
      <c r="D11">
        <v>1.4434000000000001E-3</v>
      </c>
      <c r="E11">
        <v>-16.094000000000001</v>
      </c>
      <c r="F11">
        <v>-16.024999999999999</v>
      </c>
      <c r="G11">
        <v>-55.402000000000001</v>
      </c>
      <c r="H11">
        <v>132.16</v>
      </c>
      <c r="I11">
        <v>173.62</v>
      </c>
      <c r="J11">
        <v>1274.9000000000001</v>
      </c>
      <c r="K11">
        <v>-4.9355999999999997E-2</v>
      </c>
      <c r="L11">
        <v>4.6938999999999998E-4</v>
      </c>
      <c r="M11">
        <v>0.11960999999999999</v>
      </c>
      <c r="N11" t="s">
        <v>237</v>
      </c>
    </row>
    <row r="12" spans="1:14">
      <c r="A12">
        <v>248.85</v>
      </c>
      <c r="B12">
        <v>6</v>
      </c>
      <c r="C12">
        <v>692.86</v>
      </c>
      <c r="D12">
        <v>1.4433E-3</v>
      </c>
      <c r="E12">
        <v>-16.096</v>
      </c>
      <c r="F12">
        <v>-16.021000000000001</v>
      </c>
      <c r="G12">
        <v>-55.41</v>
      </c>
      <c r="H12">
        <v>132.16</v>
      </c>
      <c r="I12">
        <v>173.61</v>
      </c>
      <c r="J12">
        <v>1275.2</v>
      </c>
      <c r="K12">
        <v>-4.9362999999999997E-2</v>
      </c>
      <c r="L12">
        <v>4.6963000000000001E-4</v>
      </c>
      <c r="M12">
        <v>0.11964</v>
      </c>
      <c r="N12" t="s">
        <v>237</v>
      </c>
    </row>
    <row r="13" spans="1:14">
      <c r="A13">
        <v>248.85</v>
      </c>
      <c r="B13">
        <v>6.5</v>
      </c>
      <c r="C13">
        <v>692.9</v>
      </c>
      <c r="D13">
        <v>1.4432E-3</v>
      </c>
      <c r="E13">
        <v>-16.097999999999999</v>
      </c>
      <c r="F13">
        <v>-16.016999999999999</v>
      </c>
      <c r="G13">
        <v>-55.417999999999999</v>
      </c>
      <c r="H13">
        <v>132.16</v>
      </c>
      <c r="I13">
        <v>173.61</v>
      </c>
      <c r="J13">
        <v>1275.5</v>
      </c>
      <c r="K13">
        <v>-4.9370999999999998E-2</v>
      </c>
      <c r="L13">
        <v>4.6987E-4</v>
      </c>
      <c r="M13">
        <v>0.11966</v>
      </c>
      <c r="N13" t="s">
        <v>237</v>
      </c>
    </row>
    <row r="14" spans="1:14">
      <c r="A14">
        <v>248.85</v>
      </c>
      <c r="B14">
        <v>7</v>
      </c>
      <c r="C14">
        <v>692.94</v>
      </c>
      <c r="D14">
        <v>1.4430999999999999E-3</v>
      </c>
      <c r="E14">
        <v>-16.100000000000001</v>
      </c>
      <c r="F14">
        <v>-16.013000000000002</v>
      </c>
      <c r="G14">
        <v>-55.424999999999997</v>
      </c>
      <c r="H14">
        <v>132.16999999999999</v>
      </c>
      <c r="I14">
        <v>173.6</v>
      </c>
      <c r="J14">
        <v>1275.8</v>
      </c>
      <c r="K14">
        <v>-4.9377999999999998E-2</v>
      </c>
      <c r="L14">
        <v>4.7009999999999999E-4</v>
      </c>
      <c r="M14">
        <v>0.11967999999999999</v>
      </c>
      <c r="N14" t="s">
        <v>237</v>
      </c>
    </row>
    <row r="15" spans="1:14">
      <c r="A15">
        <v>248.85</v>
      </c>
      <c r="B15">
        <v>7.5</v>
      </c>
      <c r="C15">
        <v>692.98</v>
      </c>
      <c r="D15">
        <v>1.4430000000000001E-3</v>
      </c>
      <c r="E15">
        <v>-16.102</v>
      </c>
      <c r="F15">
        <v>-16.007999999999999</v>
      </c>
      <c r="G15">
        <v>-55.433</v>
      </c>
      <c r="H15">
        <v>132.16999999999999</v>
      </c>
      <c r="I15">
        <v>173.59</v>
      </c>
      <c r="J15">
        <v>1276.2</v>
      </c>
      <c r="K15">
        <v>-4.9384999999999998E-2</v>
      </c>
      <c r="L15">
        <v>4.7034000000000003E-4</v>
      </c>
      <c r="M15">
        <v>0.1197</v>
      </c>
      <c r="N15" t="s">
        <v>237</v>
      </c>
    </row>
    <row r="16" spans="1:14">
      <c r="A16">
        <v>248.85</v>
      </c>
      <c r="B16">
        <v>8</v>
      </c>
      <c r="C16">
        <v>693.02</v>
      </c>
      <c r="D16">
        <v>1.4430000000000001E-3</v>
      </c>
      <c r="E16">
        <v>-16.103000000000002</v>
      </c>
      <c r="F16">
        <v>-16.004000000000001</v>
      </c>
      <c r="G16">
        <v>-55.441000000000003</v>
      </c>
      <c r="H16">
        <v>132.16999999999999</v>
      </c>
      <c r="I16">
        <v>173.59</v>
      </c>
      <c r="J16">
        <v>1276.5</v>
      </c>
      <c r="K16">
        <v>-4.9392999999999999E-2</v>
      </c>
      <c r="L16">
        <v>4.7058000000000001E-4</v>
      </c>
      <c r="M16">
        <v>0.11971999999999999</v>
      </c>
      <c r="N16" t="s">
        <v>237</v>
      </c>
    </row>
    <row r="17" spans="1:14">
      <c r="A17">
        <v>248.85</v>
      </c>
      <c r="B17">
        <v>8.5</v>
      </c>
      <c r="C17">
        <v>693.06</v>
      </c>
      <c r="D17">
        <v>1.4429E-3</v>
      </c>
      <c r="E17">
        <v>-16.105</v>
      </c>
      <c r="F17">
        <v>-16</v>
      </c>
      <c r="G17">
        <v>-55.448999999999998</v>
      </c>
      <c r="H17">
        <v>132.16999999999999</v>
      </c>
      <c r="I17">
        <v>173.58</v>
      </c>
      <c r="J17">
        <v>1276.8</v>
      </c>
      <c r="K17">
        <v>-4.9399999999999999E-2</v>
      </c>
      <c r="L17">
        <v>4.7082E-4</v>
      </c>
      <c r="M17">
        <v>0.11974</v>
      </c>
      <c r="N17" t="s">
        <v>237</v>
      </c>
    </row>
    <row r="18" spans="1:14">
      <c r="A18">
        <v>248.85</v>
      </c>
      <c r="B18">
        <v>9</v>
      </c>
      <c r="C18">
        <v>693.1</v>
      </c>
      <c r="D18">
        <v>1.4427999999999999E-3</v>
      </c>
      <c r="E18">
        <v>-16.106999999999999</v>
      </c>
      <c r="F18">
        <v>-15.994999999999999</v>
      </c>
      <c r="G18">
        <v>-55.456000000000003</v>
      </c>
      <c r="H18">
        <v>132.18</v>
      </c>
      <c r="I18">
        <v>173.58</v>
      </c>
      <c r="J18">
        <v>1277.0999999999999</v>
      </c>
      <c r="K18">
        <v>-4.9408000000000001E-2</v>
      </c>
      <c r="L18">
        <v>4.7104999999999998E-4</v>
      </c>
      <c r="M18">
        <v>0.11976000000000001</v>
      </c>
      <c r="N18" t="s">
        <v>237</v>
      </c>
    </row>
    <row r="19" spans="1:14">
      <c r="A19">
        <v>248.85</v>
      </c>
      <c r="B19">
        <v>9.5</v>
      </c>
      <c r="C19">
        <v>693.15</v>
      </c>
      <c r="D19">
        <v>1.4427000000000001E-3</v>
      </c>
      <c r="E19">
        <v>-16.109000000000002</v>
      </c>
      <c r="F19">
        <v>-15.991</v>
      </c>
      <c r="G19">
        <v>-55.463999999999999</v>
      </c>
      <c r="H19">
        <v>132.18</v>
      </c>
      <c r="I19">
        <v>173.57</v>
      </c>
      <c r="J19">
        <v>1277.5</v>
      </c>
      <c r="K19">
        <v>-4.9415000000000001E-2</v>
      </c>
      <c r="L19">
        <v>4.7129000000000002E-4</v>
      </c>
      <c r="M19">
        <v>0.11978999999999999</v>
      </c>
      <c r="N19" t="s">
        <v>237</v>
      </c>
    </row>
    <row r="20" spans="1:14">
      <c r="A20">
        <v>248.85</v>
      </c>
      <c r="B20">
        <v>10</v>
      </c>
      <c r="C20">
        <v>693.19</v>
      </c>
      <c r="D20">
        <v>1.4426E-3</v>
      </c>
      <c r="E20">
        <v>-16.111000000000001</v>
      </c>
      <c r="F20">
        <v>-15.987</v>
      </c>
      <c r="G20">
        <v>-55.472000000000001</v>
      </c>
      <c r="H20">
        <v>132.18</v>
      </c>
      <c r="I20">
        <v>173.56</v>
      </c>
      <c r="J20">
        <v>1277.8</v>
      </c>
      <c r="K20">
        <v>-4.9422000000000001E-2</v>
      </c>
      <c r="L20">
        <v>4.7153000000000001E-4</v>
      </c>
      <c r="M20">
        <v>0.11981</v>
      </c>
      <c r="N20" t="s">
        <v>237</v>
      </c>
    </row>
    <row r="21" spans="1:14">
      <c r="A21">
        <v>298.62</v>
      </c>
      <c r="B21">
        <v>1</v>
      </c>
      <c r="C21">
        <v>648.16999999999996</v>
      </c>
      <c r="D21">
        <v>1.5428E-3</v>
      </c>
      <c r="E21">
        <v>-6.9687999999999999</v>
      </c>
      <c r="F21">
        <v>-6.9555999999999996</v>
      </c>
      <c r="G21">
        <v>-22.018000000000001</v>
      </c>
      <c r="H21">
        <v>149.21</v>
      </c>
      <c r="I21">
        <v>192.83</v>
      </c>
      <c r="J21">
        <v>1043.3</v>
      </c>
      <c r="K21">
        <v>-3.9738000000000002E-2</v>
      </c>
      <c r="L21">
        <v>2.7499000000000002E-4</v>
      </c>
      <c r="M21">
        <v>0.10519000000000001</v>
      </c>
      <c r="N21" t="s">
        <v>237</v>
      </c>
    </row>
    <row r="22" spans="1:14">
      <c r="A22">
        <v>298.62</v>
      </c>
      <c r="B22">
        <v>1.5</v>
      </c>
      <c r="C22">
        <v>648.23</v>
      </c>
      <c r="D22">
        <v>1.5426999999999999E-3</v>
      </c>
      <c r="E22">
        <v>-6.9717000000000002</v>
      </c>
      <c r="F22">
        <v>-6.9516999999999998</v>
      </c>
      <c r="G22">
        <v>-22.027999999999999</v>
      </c>
      <c r="H22">
        <v>149.21</v>
      </c>
      <c r="I22">
        <v>192.82</v>
      </c>
      <c r="J22">
        <v>1043.7</v>
      </c>
      <c r="K22">
        <v>-3.9754999999999999E-2</v>
      </c>
      <c r="L22">
        <v>2.7514E-4</v>
      </c>
      <c r="M22">
        <v>0.10521999999999999</v>
      </c>
      <c r="N22" t="s">
        <v>237</v>
      </c>
    </row>
    <row r="23" spans="1:14">
      <c r="A23">
        <v>298.62</v>
      </c>
      <c r="B23">
        <v>2</v>
      </c>
      <c r="C23">
        <v>648.29</v>
      </c>
      <c r="D23">
        <v>1.5425E-3</v>
      </c>
      <c r="E23">
        <v>-6.9744999999999999</v>
      </c>
      <c r="F23">
        <v>-6.9478999999999997</v>
      </c>
      <c r="G23">
        <v>-22.036999999999999</v>
      </c>
      <c r="H23">
        <v>149.21</v>
      </c>
      <c r="I23">
        <v>192.8</v>
      </c>
      <c r="J23">
        <v>1044.0999999999999</v>
      </c>
      <c r="K23">
        <v>-3.9772000000000002E-2</v>
      </c>
      <c r="L23">
        <v>2.7530000000000002E-4</v>
      </c>
      <c r="M23">
        <v>0.10525</v>
      </c>
      <c r="N23" t="s">
        <v>237</v>
      </c>
    </row>
    <row r="24" spans="1:14">
      <c r="A24">
        <v>298.62</v>
      </c>
      <c r="B24">
        <v>2.5</v>
      </c>
      <c r="C24">
        <v>648.35</v>
      </c>
      <c r="D24">
        <v>1.5424E-3</v>
      </c>
      <c r="E24">
        <v>-6.9772999999999996</v>
      </c>
      <c r="F24">
        <v>-6.9440999999999997</v>
      </c>
      <c r="G24">
        <v>-22.047000000000001</v>
      </c>
      <c r="H24">
        <v>149.21</v>
      </c>
      <c r="I24">
        <v>192.79</v>
      </c>
      <c r="J24">
        <v>1044.5999999999999</v>
      </c>
      <c r="K24">
        <v>-3.9788999999999998E-2</v>
      </c>
      <c r="L24">
        <v>2.7545E-4</v>
      </c>
      <c r="M24">
        <v>0.10528</v>
      </c>
      <c r="N24" t="s">
        <v>237</v>
      </c>
    </row>
    <row r="25" spans="1:14">
      <c r="A25">
        <v>298.62</v>
      </c>
      <c r="B25">
        <v>3</v>
      </c>
      <c r="C25">
        <v>648.41</v>
      </c>
      <c r="D25">
        <v>1.5422000000000001E-3</v>
      </c>
      <c r="E25">
        <v>-6.9801000000000002</v>
      </c>
      <c r="F25">
        <v>-6.9401999999999999</v>
      </c>
      <c r="G25">
        <v>-22.056000000000001</v>
      </c>
      <c r="H25">
        <v>149.22</v>
      </c>
      <c r="I25">
        <v>192.78</v>
      </c>
      <c r="J25">
        <v>1045</v>
      </c>
      <c r="K25">
        <v>-3.9807000000000002E-2</v>
      </c>
      <c r="L25">
        <v>2.7559999999999998E-4</v>
      </c>
      <c r="M25">
        <v>0.1053</v>
      </c>
      <c r="N25" t="s">
        <v>237</v>
      </c>
    </row>
    <row r="26" spans="1:14">
      <c r="A26">
        <v>298.62</v>
      </c>
      <c r="B26">
        <v>3.5</v>
      </c>
      <c r="C26">
        <v>648.47</v>
      </c>
      <c r="D26">
        <v>1.5421E-3</v>
      </c>
      <c r="E26">
        <v>-6.9828999999999999</v>
      </c>
      <c r="F26">
        <v>-6.9363999999999999</v>
      </c>
      <c r="G26">
        <v>-22.065000000000001</v>
      </c>
      <c r="H26">
        <v>149.22</v>
      </c>
      <c r="I26">
        <v>192.76</v>
      </c>
      <c r="J26">
        <v>1045.4000000000001</v>
      </c>
      <c r="K26">
        <v>-3.9823999999999998E-2</v>
      </c>
      <c r="L26">
        <v>2.7576E-4</v>
      </c>
      <c r="M26">
        <v>0.10532999999999999</v>
      </c>
      <c r="N26" t="s">
        <v>237</v>
      </c>
    </row>
    <row r="27" spans="1:14">
      <c r="A27">
        <v>298.62</v>
      </c>
      <c r="B27">
        <v>4</v>
      </c>
      <c r="C27">
        <v>648.52</v>
      </c>
      <c r="D27">
        <v>1.542E-3</v>
      </c>
      <c r="E27">
        <v>-6.9856999999999996</v>
      </c>
      <c r="F27">
        <v>-6.9325000000000001</v>
      </c>
      <c r="G27">
        <v>-22.074999999999999</v>
      </c>
      <c r="H27">
        <v>149.22</v>
      </c>
      <c r="I27">
        <v>192.75</v>
      </c>
      <c r="J27">
        <v>1045.8</v>
      </c>
      <c r="K27">
        <v>-3.9841000000000001E-2</v>
      </c>
      <c r="L27">
        <v>2.7590999999999998E-4</v>
      </c>
      <c r="M27">
        <v>0.10536</v>
      </c>
      <c r="N27" t="s">
        <v>237</v>
      </c>
    </row>
    <row r="28" spans="1:14">
      <c r="A28">
        <v>298.62</v>
      </c>
      <c r="B28">
        <v>4.5</v>
      </c>
      <c r="C28">
        <v>648.58000000000004</v>
      </c>
      <c r="D28">
        <v>1.5418000000000001E-3</v>
      </c>
      <c r="E28">
        <v>-6.9885000000000002</v>
      </c>
      <c r="F28">
        <v>-6.9287000000000001</v>
      </c>
      <c r="G28">
        <v>-22.084</v>
      </c>
      <c r="H28">
        <v>149.22</v>
      </c>
      <c r="I28">
        <v>192.74</v>
      </c>
      <c r="J28">
        <v>1046.3</v>
      </c>
      <c r="K28">
        <v>-3.9857999999999998E-2</v>
      </c>
      <c r="L28">
        <v>2.7606000000000001E-4</v>
      </c>
      <c r="M28">
        <v>0.10539</v>
      </c>
      <c r="N28" t="s">
        <v>237</v>
      </c>
    </row>
    <row r="29" spans="1:14">
      <c r="A29">
        <v>298.62</v>
      </c>
      <c r="B29">
        <v>5</v>
      </c>
      <c r="C29">
        <v>648.64</v>
      </c>
      <c r="D29">
        <v>1.5417E-3</v>
      </c>
      <c r="E29">
        <v>-6.9912999999999998</v>
      </c>
      <c r="F29">
        <v>-6.9249000000000001</v>
      </c>
      <c r="G29">
        <v>-22.094000000000001</v>
      </c>
      <c r="H29">
        <v>149.22999999999999</v>
      </c>
      <c r="I29">
        <v>192.73</v>
      </c>
      <c r="J29">
        <v>1046.7</v>
      </c>
      <c r="K29">
        <v>-3.9875000000000001E-2</v>
      </c>
      <c r="L29">
        <v>2.7621999999999998E-4</v>
      </c>
      <c r="M29">
        <v>0.10542</v>
      </c>
      <c r="N29" t="s">
        <v>237</v>
      </c>
    </row>
    <row r="30" spans="1:14">
      <c r="A30">
        <v>298.62</v>
      </c>
      <c r="B30">
        <v>5.5</v>
      </c>
      <c r="C30">
        <v>648.70000000000005</v>
      </c>
      <c r="D30">
        <v>1.5414999999999999E-3</v>
      </c>
      <c r="E30">
        <v>-6.9941000000000004</v>
      </c>
      <c r="F30">
        <v>-6.9210000000000003</v>
      </c>
      <c r="G30">
        <v>-22.103000000000002</v>
      </c>
      <c r="H30">
        <v>149.22999999999999</v>
      </c>
      <c r="I30">
        <v>192.71</v>
      </c>
      <c r="J30">
        <v>1047.0999999999999</v>
      </c>
      <c r="K30">
        <v>-3.9891999999999997E-2</v>
      </c>
      <c r="L30">
        <v>2.7637000000000001E-4</v>
      </c>
      <c r="M30">
        <v>0.10545</v>
      </c>
      <c r="N30" t="s">
        <v>237</v>
      </c>
    </row>
    <row r="31" spans="1:14">
      <c r="A31">
        <v>298.62</v>
      </c>
      <c r="B31">
        <v>6</v>
      </c>
      <c r="C31">
        <v>648.76</v>
      </c>
      <c r="D31">
        <v>1.5414000000000001E-3</v>
      </c>
      <c r="E31">
        <v>-6.9969000000000001</v>
      </c>
      <c r="F31">
        <v>-6.9172000000000002</v>
      </c>
      <c r="G31">
        <v>-22.111999999999998</v>
      </c>
      <c r="H31">
        <v>149.22999999999999</v>
      </c>
      <c r="I31">
        <v>192.7</v>
      </c>
      <c r="J31">
        <v>1047.5</v>
      </c>
      <c r="K31">
        <v>-3.9909E-2</v>
      </c>
      <c r="L31">
        <v>2.7651999999999999E-4</v>
      </c>
      <c r="M31">
        <v>0.10546999999999999</v>
      </c>
      <c r="N31" t="s">
        <v>237</v>
      </c>
    </row>
    <row r="32" spans="1:14">
      <c r="A32">
        <v>298.62</v>
      </c>
      <c r="B32">
        <v>6.5</v>
      </c>
      <c r="C32">
        <v>648.82000000000005</v>
      </c>
      <c r="D32">
        <v>1.5413E-3</v>
      </c>
      <c r="E32">
        <v>-6.9996999999999998</v>
      </c>
      <c r="F32">
        <v>-6.9132999999999996</v>
      </c>
      <c r="G32">
        <v>-22.122</v>
      </c>
      <c r="H32">
        <v>149.22999999999999</v>
      </c>
      <c r="I32">
        <v>192.69</v>
      </c>
      <c r="J32">
        <v>1047.9000000000001</v>
      </c>
      <c r="K32">
        <v>-3.9925000000000002E-2</v>
      </c>
      <c r="L32">
        <v>2.7668000000000001E-4</v>
      </c>
      <c r="M32">
        <v>0.1055</v>
      </c>
      <c r="N32" t="s">
        <v>237</v>
      </c>
    </row>
    <row r="33" spans="1:14">
      <c r="A33">
        <v>298.62</v>
      </c>
      <c r="B33">
        <v>7</v>
      </c>
      <c r="C33">
        <v>648.88</v>
      </c>
      <c r="D33">
        <v>1.5410999999999999E-3</v>
      </c>
      <c r="E33">
        <v>-7.0023999999999997</v>
      </c>
      <c r="F33">
        <v>-6.9095000000000004</v>
      </c>
      <c r="G33">
        <v>-22.131</v>
      </c>
      <c r="H33">
        <v>149.24</v>
      </c>
      <c r="I33">
        <v>192.68</v>
      </c>
      <c r="J33">
        <v>1048.4000000000001</v>
      </c>
      <c r="K33">
        <v>-3.9941999999999998E-2</v>
      </c>
      <c r="L33">
        <v>2.7682999999999999E-4</v>
      </c>
      <c r="M33">
        <v>0.10553</v>
      </c>
      <c r="N33" t="s">
        <v>237</v>
      </c>
    </row>
    <row r="34" spans="1:14">
      <c r="A34">
        <v>298.62</v>
      </c>
      <c r="B34">
        <v>7.5</v>
      </c>
      <c r="C34">
        <v>648.94000000000005</v>
      </c>
      <c r="D34">
        <v>1.5410000000000001E-3</v>
      </c>
      <c r="E34">
        <v>-7.0052000000000003</v>
      </c>
      <c r="F34">
        <v>-6.9055999999999997</v>
      </c>
      <c r="G34">
        <v>-22.14</v>
      </c>
      <c r="H34">
        <v>149.24</v>
      </c>
      <c r="I34">
        <v>192.66</v>
      </c>
      <c r="J34">
        <v>1048.8</v>
      </c>
      <c r="K34">
        <v>-3.9959000000000001E-2</v>
      </c>
      <c r="L34">
        <v>2.7698000000000002E-4</v>
      </c>
      <c r="M34">
        <v>0.10556</v>
      </c>
      <c r="N34" t="s">
        <v>237</v>
      </c>
    </row>
    <row r="35" spans="1:14">
      <c r="A35">
        <v>298.62</v>
      </c>
      <c r="B35">
        <v>8</v>
      </c>
      <c r="C35">
        <v>649</v>
      </c>
      <c r="D35">
        <v>1.5407999999999999E-3</v>
      </c>
      <c r="E35">
        <v>-7.008</v>
      </c>
      <c r="F35">
        <v>-6.9017999999999997</v>
      </c>
      <c r="G35">
        <v>-22.15</v>
      </c>
      <c r="H35">
        <v>149.24</v>
      </c>
      <c r="I35">
        <v>192.65</v>
      </c>
      <c r="J35">
        <v>1049.2</v>
      </c>
      <c r="K35">
        <v>-3.9975999999999998E-2</v>
      </c>
      <c r="L35">
        <v>2.7713999999999999E-4</v>
      </c>
      <c r="M35">
        <v>0.10559</v>
      </c>
      <c r="N35" t="s">
        <v>237</v>
      </c>
    </row>
    <row r="36" spans="1:14">
      <c r="A36">
        <v>298.62</v>
      </c>
      <c r="B36">
        <v>8.5</v>
      </c>
      <c r="C36">
        <v>649.04999999999995</v>
      </c>
      <c r="D36">
        <v>1.5407000000000001E-3</v>
      </c>
      <c r="E36">
        <v>-7.0107999999999997</v>
      </c>
      <c r="F36">
        <v>-6.8978999999999999</v>
      </c>
      <c r="G36">
        <v>-22.158999999999999</v>
      </c>
      <c r="H36">
        <v>149.24</v>
      </c>
      <c r="I36">
        <v>192.64</v>
      </c>
      <c r="J36">
        <v>1049.5999999999999</v>
      </c>
      <c r="K36">
        <v>-3.9992E-2</v>
      </c>
      <c r="L36">
        <v>2.7729000000000002E-4</v>
      </c>
      <c r="M36">
        <v>0.10562000000000001</v>
      </c>
      <c r="N36" t="s">
        <v>237</v>
      </c>
    </row>
    <row r="37" spans="1:14">
      <c r="A37">
        <v>298.62</v>
      </c>
      <c r="B37">
        <v>9</v>
      </c>
      <c r="C37">
        <v>649.11</v>
      </c>
      <c r="D37">
        <v>1.5406E-3</v>
      </c>
      <c r="E37">
        <v>-7.0136000000000003</v>
      </c>
      <c r="F37">
        <v>-6.8940999999999999</v>
      </c>
      <c r="G37">
        <v>-22.167999999999999</v>
      </c>
      <c r="H37">
        <v>149.25</v>
      </c>
      <c r="I37">
        <v>192.63</v>
      </c>
      <c r="J37">
        <v>1050.0999999999999</v>
      </c>
      <c r="K37">
        <v>-4.0009000000000003E-2</v>
      </c>
      <c r="L37">
        <v>2.7744E-4</v>
      </c>
      <c r="M37">
        <v>0.10564</v>
      </c>
      <c r="N37" t="s">
        <v>237</v>
      </c>
    </row>
    <row r="38" spans="1:14">
      <c r="A38">
        <v>298.62</v>
      </c>
      <c r="B38">
        <v>9.5</v>
      </c>
      <c r="C38">
        <v>649.16999999999996</v>
      </c>
      <c r="D38">
        <v>1.5403999999999999E-3</v>
      </c>
      <c r="E38">
        <v>-7.0163000000000002</v>
      </c>
      <c r="F38">
        <v>-6.8902000000000001</v>
      </c>
      <c r="G38">
        <v>-22.178000000000001</v>
      </c>
      <c r="H38">
        <v>149.25</v>
      </c>
      <c r="I38">
        <v>192.61</v>
      </c>
      <c r="J38">
        <v>1050.5</v>
      </c>
      <c r="K38">
        <v>-4.0025999999999999E-2</v>
      </c>
      <c r="L38">
        <v>2.7760000000000003E-4</v>
      </c>
      <c r="M38">
        <v>0.10567</v>
      </c>
      <c r="N38" t="s">
        <v>237</v>
      </c>
    </row>
    <row r="39" spans="1:14">
      <c r="A39">
        <v>298.62</v>
      </c>
      <c r="B39">
        <v>10</v>
      </c>
      <c r="C39">
        <v>649.23</v>
      </c>
      <c r="D39">
        <v>1.5403000000000001E-3</v>
      </c>
      <c r="E39">
        <v>-7.0190999999999999</v>
      </c>
      <c r="F39">
        <v>-6.8864000000000001</v>
      </c>
      <c r="G39">
        <v>-22.187000000000001</v>
      </c>
      <c r="H39">
        <v>149.25</v>
      </c>
      <c r="I39">
        <v>192.6</v>
      </c>
      <c r="J39">
        <v>1050.9000000000001</v>
      </c>
      <c r="K39">
        <v>-4.0042000000000001E-2</v>
      </c>
      <c r="L39">
        <v>2.7775E-4</v>
      </c>
      <c r="M39">
        <v>0.1057</v>
      </c>
      <c r="N39" t="s">
        <v>237</v>
      </c>
    </row>
    <row r="40" spans="1:14">
      <c r="A40">
        <v>348.39</v>
      </c>
      <c r="B40">
        <v>1</v>
      </c>
      <c r="C40">
        <v>3.1006</v>
      </c>
      <c r="D40">
        <v>0.32251999999999997</v>
      </c>
      <c r="E40">
        <v>27.53</v>
      </c>
      <c r="F40">
        <v>30.31</v>
      </c>
      <c r="G40">
        <v>90.861999999999995</v>
      </c>
      <c r="H40">
        <v>156.31</v>
      </c>
      <c r="I40">
        <v>166.54</v>
      </c>
      <c r="J40">
        <v>181.42</v>
      </c>
      <c r="K40">
        <v>2.6213000000000002</v>
      </c>
      <c r="L40">
        <v>8.0327000000000002E-6</v>
      </c>
      <c r="M40">
        <v>1.8252999999999998E-2</v>
      </c>
      <c r="N40" t="s">
        <v>238</v>
      </c>
    </row>
    <row r="41" spans="1:14">
      <c r="A41">
        <v>348.39</v>
      </c>
      <c r="B41">
        <v>1.5</v>
      </c>
      <c r="C41">
        <v>4.7583000000000002</v>
      </c>
      <c r="D41">
        <v>0.21016000000000001</v>
      </c>
      <c r="E41">
        <v>27.369</v>
      </c>
      <c r="F41">
        <v>30.085999999999999</v>
      </c>
      <c r="G41">
        <v>87.019000000000005</v>
      </c>
      <c r="H41">
        <v>157.21</v>
      </c>
      <c r="I41">
        <v>168.65</v>
      </c>
      <c r="J41">
        <v>177.7</v>
      </c>
      <c r="K41">
        <v>2.7250000000000001</v>
      </c>
      <c r="L41">
        <v>8.0165000000000002E-6</v>
      </c>
      <c r="M41">
        <v>1.8259999999999998E-2</v>
      </c>
      <c r="N41" t="s">
        <v>238</v>
      </c>
    </row>
    <row r="42" spans="1:14">
      <c r="A42">
        <v>348.39</v>
      </c>
      <c r="B42">
        <v>1.5966</v>
      </c>
      <c r="C42">
        <v>5.0880999999999998</v>
      </c>
      <c r="D42">
        <v>0.19653999999999999</v>
      </c>
      <c r="E42">
        <v>27.337</v>
      </c>
      <c r="F42">
        <v>30.041</v>
      </c>
      <c r="G42">
        <v>86.405000000000001</v>
      </c>
      <c r="H42">
        <v>157.38999999999999</v>
      </c>
      <c r="I42">
        <v>169.09</v>
      </c>
      <c r="J42">
        <v>176.95</v>
      </c>
      <c r="K42">
        <v>2.7469999999999999</v>
      </c>
      <c r="L42">
        <v>8.0141000000000001E-6</v>
      </c>
      <c r="M42">
        <v>1.8263000000000001E-2</v>
      </c>
      <c r="N42" t="s">
        <v>238</v>
      </c>
    </row>
    <row r="43" spans="1:14">
      <c r="A43">
        <v>348.39</v>
      </c>
      <c r="B43">
        <v>1.5966</v>
      </c>
      <c r="C43">
        <v>599.95000000000005</v>
      </c>
      <c r="D43">
        <v>1.6668E-3</v>
      </c>
      <c r="E43">
        <v>3.1549</v>
      </c>
      <c r="F43">
        <v>3.1778</v>
      </c>
      <c r="G43">
        <v>9.2987000000000002</v>
      </c>
      <c r="H43">
        <v>167.07</v>
      </c>
      <c r="I43">
        <v>214.7</v>
      </c>
      <c r="J43">
        <v>826.4</v>
      </c>
      <c r="K43">
        <v>-2.6630000000000001E-2</v>
      </c>
      <c r="L43">
        <v>1.7898E-4</v>
      </c>
      <c r="M43">
        <v>9.11E-2</v>
      </c>
      <c r="N43" t="s">
        <v>237</v>
      </c>
    </row>
    <row r="44" spans="1:14">
      <c r="A44">
        <v>348.39</v>
      </c>
      <c r="B44">
        <v>2</v>
      </c>
      <c r="C44">
        <v>600.03</v>
      </c>
      <c r="D44">
        <v>1.6666000000000001E-3</v>
      </c>
      <c r="E44">
        <v>3.1514000000000002</v>
      </c>
      <c r="F44">
        <v>3.1802000000000001</v>
      </c>
      <c r="G44">
        <v>9.2887000000000004</v>
      </c>
      <c r="H44">
        <v>167.08</v>
      </c>
      <c r="I44">
        <v>214.68</v>
      </c>
      <c r="J44">
        <v>826.88</v>
      </c>
      <c r="K44">
        <v>-2.6665999999999999E-2</v>
      </c>
      <c r="L44">
        <v>1.7908999999999999E-4</v>
      </c>
      <c r="M44">
        <v>9.1130000000000003E-2</v>
      </c>
      <c r="N44" t="s">
        <v>237</v>
      </c>
    </row>
    <row r="45" spans="1:14">
      <c r="A45">
        <v>348.39</v>
      </c>
      <c r="B45">
        <v>2.5</v>
      </c>
      <c r="C45">
        <v>600.12</v>
      </c>
      <c r="D45">
        <v>1.6662999999999999E-3</v>
      </c>
      <c r="E45">
        <v>3.1471</v>
      </c>
      <c r="F45">
        <v>3.1829999999999998</v>
      </c>
      <c r="G45">
        <v>9.2763000000000009</v>
      </c>
      <c r="H45">
        <v>167.08</v>
      </c>
      <c r="I45">
        <v>214.65</v>
      </c>
      <c r="J45">
        <v>827.47</v>
      </c>
      <c r="K45">
        <v>-2.6710000000000001E-2</v>
      </c>
      <c r="L45">
        <v>1.7922000000000001E-4</v>
      </c>
      <c r="M45">
        <v>9.1166999999999998E-2</v>
      </c>
      <c r="N45" t="s">
        <v>237</v>
      </c>
    </row>
    <row r="46" spans="1:14">
      <c r="A46">
        <v>348.39</v>
      </c>
      <c r="B46">
        <v>3</v>
      </c>
      <c r="C46">
        <v>600.21</v>
      </c>
      <c r="D46">
        <v>1.6661E-3</v>
      </c>
      <c r="E46">
        <v>3.1427999999999998</v>
      </c>
      <c r="F46">
        <v>3.1859000000000002</v>
      </c>
      <c r="G46">
        <v>9.2638999999999996</v>
      </c>
      <c r="H46">
        <v>167.08</v>
      </c>
      <c r="I46">
        <v>214.62</v>
      </c>
      <c r="J46">
        <v>828.06</v>
      </c>
      <c r="K46">
        <v>-2.6754E-2</v>
      </c>
      <c r="L46">
        <v>1.7934E-4</v>
      </c>
      <c r="M46">
        <v>9.1203999999999993E-2</v>
      </c>
      <c r="N46" t="s">
        <v>237</v>
      </c>
    </row>
    <row r="47" spans="1:14">
      <c r="A47">
        <v>348.39</v>
      </c>
      <c r="B47">
        <v>3.5</v>
      </c>
      <c r="C47">
        <v>600.30999999999995</v>
      </c>
      <c r="D47">
        <v>1.6658E-3</v>
      </c>
      <c r="E47">
        <v>3.1385000000000001</v>
      </c>
      <c r="F47">
        <v>3.1888000000000001</v>
      </c>
      <c r="G47">
        <v>9.2515999999999998</v>
      </c>
      <c r="H47">
        <v>167.08</v>
      </c>
      <c r="I47">
        <v>214.59</v>
      </c>
      <c r="J47">
        <v>828.65</v>
      </c>
      <c r="K47">
        <v>-2.6797999999999999E-2</v>
      </c>
      <c r="L47">
        <v>1.7946999999999999E-4</v>
      </c>
      <c r="M47">
        <v>9.1240000000000002E-2</v>
      </c>
      <c r="N47" t="s">
        <v>237</v>
      </c>
    </row>
    <row r="48" spans="1:14">
      <c r="A48">
        <v>348.39</v>
      </c>
      <c r="B48">
        <v>4</v>
      </c>
      <c r="C48">
        <v>600.4</v>
      </c>
      <c r="D48">
        <v>1.6655999999999999E-3</v>
      </c>
      <c r="E48">
        <v>3.1341999999999999</v>
      </c>
      <c r="F48">
        <v>3.1916000000000002</v>
      </c>
      <c r="G48">
        <v>9.2392000000000003</v>
      </c>
      <c r="H48">
        <v>167.08</v>
      </c>
      <c r="I48">
        <v>214.56</v>
      </c>
      <c r="J48">
        <v>829.24</v>
      </c>
      <c r="K48">
        <v>-2.6842000000000001E-2</v>
      </c>
      <c r="L48">
        <v>1.796E-4</v>
      </c>
      <c r="M48">
        <v>9.1276999999999997E-2</v>
      </c>
      <c r="N48" t="s">
        <v>237</v>
      </c>
    </row>
    <row r="49" spans="1:14">
      <c r="A49">
        <v>348.39</v>
      </c>
      <c r="B49">
        <v>4.5</v>
      </c>
      <c r="C49">
        <v>600.49</v>
      </c>
      <c r="D49">
        <v>1.6653E-3</v>
      </c>
      <c r="E49">
        <v>3.1299000000000001</v>
      </c>
      <c r="F49">
        <v>3.1945000000000001</v>
      </c>
      <c r="G49">
        <v>9.2269000000000005</v>
      </c>
      <c r="H49">
        <v>167.08</v>
      </c>
      <c r="I49">
        <v>214.54</v>
      </c>
      <c r="J49">
        <v>829.83</v>
      </c>
      <c r="K49">
        <v>-2.6884999999999999E-2</v>
      </c>
      <c r="L49">
        <v>1.7972999999999999E-4</v>
      </c>
      <c r="M49">
        <v>9.1314000000000006E-2</v>
      </c>
      <c r="N49" t="s">
        <v>237</v>
      </c>
    </row>
    <row r="50" spans="1:14">
      <c r="A50">
        <v>348.39</v>
      </c>
      <c r="B50">
        <v>5</v>
      </c>
      <c r="C50">
        <v>600.59</v>
      </c>
      <c r="D50">
        <v>1.665E-3</v>
      </c>
      <c r="E50">
        <v>3.1257000000000001</v>
      </c>
      <c r="F50">
        <v>3.1974</v>
      </c>
      <c r="G50">
        <v>9.2146000000000008</v>
      </c>
      <c r="H50">
        <v>167.09</v>
      </c>
      <c r="I50">
        <v>214.51</v>
      </c>
      <c r="J50">
        <v>830.42</v>
      </c>
      <c r="K50">
        <v>-2.6929000000000002E-2</v>
      </c>
      <c r="L50">
        <v>1.7986E-4</v>
      </c>
      <c r="M50">
        <v>9.1351000000000002E-2</v>
      </c>
      <c r="N50" t="s">
        <v>237</v>
      </c>
    </row>
    <row r="51" spans="1:14">
      <c r="A51">
        <v>348.39</v>
      </c>
      <c r="B51">
        <v>5.5</v>
      </c>
      <c r="C51">
        <v>600.67999999999995</v>
      </c>
      <c r="D51">
        <v>1.6647999999999999E-3</v>
      </c>
      <c r="E51">
        <v>3.1214</v>
      </c>
      <c r="F51">
        <v>3.2002999999999999</v>
      </c>
      <c r="G51">
        <v>9.2022999999999993</v>
      </c>
      <c r="H51">
        <v>167.09</v>
      </c>
      <c r="I51">
        <v>214.48</v>
      </c>
      <c r="J51">
        <v>831.01</v>
      </c>
      <c r="K51">
        <v>-2.6971999999999999E-2</v>
      </c>
      <c r="L51">
        <v>1.7997999999999999E-4</v>
      </c>
      <c r="M51">
        <v>9.1387999999999997E-2</v>
      </c>
      <c r="N51" t="s">
        <v>237</v>
      </c>
    </row>
    <row r="52" spans="1:14">
      <c r="A52">
        <v>348.39</v>
      </c>
      <c r="B52">
        <v>6</v>
      </c>
      <c r="C52">
        <v>600.77</v>
      </c>
      <c r="D52">
        <v>1.6645E-3</v>
      </c>
      <c r="E52">
        <v>3.1171000000000002</v>
      </c>
      <c r="F52">
        <v>3.2031999999999998</v>
      </c>
      <c r="G52">
        <v>9.19</v>
      </c>
      <c r="H52">
        <v>167.09</v>
      </c>
      <c r="I52">
        <v>214.45</v>
      </c>
      <c r="J52">
        <v>831.59</v>
      </c>
      <c r="K52">
        <v>-2.7015000000000001E-2</v>
      </c>
      <c r="L52">
        <v>1.8011000000000001E-4</v>
      </c>
      <c r="M52">
        <v>9.1424000000000005E-2</v>
      </c>
      <c r="N52" t="s">
        <v>237</v>
      </c>
    </row>
    <row r="53" spans="1:14">
      <c r="A53">
        <v>348.39</v>
      </c>
      <c r="B53">
        <v>6.5</v>
      </c>
      <c r="C53">
        <v>600.86</v>
      </c>
      <c r="D53">
        <v>1.6643000000000001E-3</v>
      </c>
      <c r="E53">
        <v>3.1128999999999998</v>
      </c>
      <c r="F53">
        <v>3.2061000000000002</v>
      </c>
      <c r="G53">
        <v>9.1777999999999995</v>
      </c>
      <c r="H53">
        <v>167.09</v>
      </c>
      <c r="I53">
        <v>214.42</v>
      </c>
      <c r="J53">
        <v>832.18</v>
      </c>
      <c r="K53">
        <v>-2.7057999999999999E-2</v>
      </c>
      <c r="L53">
        <v>1.8024E-4</v>
      </c>
      <c r="M53">
        <v>9.1461000000000001E-2</v>
      </c>
      <c r="N53" t="s">
        <v>237</v>
      </c>
    </row>
    <row r="54" spans="1:14">
      <c r="A54">
        <v>348.39</v>
      </c>
      <c r="B54">
        <v>7</v>
      </c>
      <c r="C54">
        <v>600.96</v>
      </c>
      <c r="D54">
        <v>1.6639999999999999E-3</v>
      </c>
      <c r="E54">
        <v>3.1086</v>
      </c>
      <c r="F54">
        <v>3.2090000000000001</v>
      </c>
      <c r="G54">
        <v>9.1654999999999998</v>
      </c>
      <c r="H54">
        <v>167.09</v>
      </c>
      <c r="I54">
        <v>214.4</v>
      </c>
      <c r="J54">
        <v>832.76</v>
      </c>
      <c r="K54">
        <v>-2.7099999999999999E-2</v>
      </c>
      <c r="L54">
        <v>1.8037000000000001E-4</v>
      </c>
      <c r="M54">
        <v>9.1496999999999995E-2</v>
      </c>
      <c r="N54" t="s">
        <v>237</v>
      </c>
    </row>
    <row r="55" spans="1:14">
      <c r="A55">
        <v>348.39</v>
      </c>
      <c r="B55">
        <v>7.5</v>
      </c>
      <c r="C55">
        <v>601.04999999999995</v>
      </c>
      <c r="D55">
        <v>1.6638E-3</v>
      </c>
      <c r="E55">
        <v>3.1044</v>
      </c>
      <c r="F55">
        <v>3.2119</v>
      </c>
      <c r="G55">
        <v>9.1532999999999998</v>
      </c>
      <c r="H55">
        <v>167.1</v>
      </c>
      <c r="I55">
        <v>214.37</v>
      </c>
      <c r="J55">
        <v>833.34</v>
      </c>
      <c r="K55">
        <v>-2.7143E-2</v>
      </c>
      <c r="L55">
        <v>1.8049E-4</v>
      </c>
      <c r="M55">
        <v>9.1534000000000004E-2</v>
      </c>
      <c r="N55" t="s">
        <v>237</v>
      </c>
    </row>
    <row r="56" spans="1:14">
      <c r="A56">
        <v>348.39</v>
      </c>
      <c r="B56">
        <v>8</v>
      </c>
      <c r="C56">
        <v>601.14</v>
      </c>
      <c r="D56">
        <v>1.6635E-3</v>
      </c>
      <c r="E56">
        <v>3.1000999999999999</v>
      </c>
      <c r="F56">
        <v>3.2147999999999999</v>
      </c>
      <c r="G56">
        <v>9.1410999999999998</v>
      </c>
      <c r="H56">
        <v>167.1</v>
      </c>
      <c r="I56">
        <v>214.34</v>
      </c>
      <c r="J56">
        <v>833.93</v>
      </c>
      <c r="K56">
        <v>-2.7185000000000001E-2</v>
      </c>
      <c r="L56">
        <v>1.8061999999999999E-4</v>
      </c>
      <c r="M56">
        <v>9.1571E-2</v>
      </c>
      <c r="N56" t="s">
        <v>237</v>
      </c>
    </row>
    <row r="57" spans="1:14">
      <c r="A57">
        <v>348.39</v>
      </c>
      <c r="B57">
        <v>8.5</v>
      </c>
      <c r="C57">
        <v>601.23</v>
      </c>
      <c r="D57">
        <v>1.6632000000000001E-3</v>
      </c>
      <c r="E57">
        <v>3.0958999999999999</v>
      </c>
      <c r="F57">
        <v>3.2176999999999998</v>
      </c>
      <c r="G57">
        <v>9.1288999999999998</v>
      </c>
      <c r="H57">
        <v>167.1</v>
      </c>
      <c r="I57">
        <v>214.31</v>
      </c>
      <c r="J57">
        <v>834.51</v>
      </c>
      <c r="K57">
        <v>-2.7227999999999999E-2</v>
      </c>
      <c r="L57">
        <v>1.8075E-4</v>
      </c>
      <c r="M57">
        <v>9.1606999999999994E-2</v>
      </c>
      <c r="N57" t="s">
        <v>237</v>
      </c>
    </row>
    <row r="58" spans="1:14">
      <c r="A58">
        <v>348.39</v>
      </c>
      <c r="B58">
        <v>9</v>
      </c>
      <c r="C58">
        <v>601.33000000000004</v>
      </c>
      <c r="D58">
        <v>1.663E-3</v>
      </c>
      <c r="E58">
        <v>3.0916999999999999</v>
      </c>
      <c r="F58">
        <v>3.2206000000000001</v>
      </c>
      <c r="G58">
        <v>9.1166999999999998</v>
      </c>
      <c r="H58">
        <v>167.1</v>
      </c>
      <c r="I58">
        <v>214.28</v>
      </c>
      <c r="J58">
        <v>835.09</v>
      </c>
      <c r="K58">
        <v>-2.7269999999999999E-2</v>
      </c>
      <c r="L58">
        <v>1.8087999999999999E-4</v>
      </c>
      <c r="M58">
        <v>9.1643000000000002E-2</v>
      </c>
      <c r="N58" t="s">
        <v>237</v>
      </c>
    </row>
    <row r="59" spans="1:14">
      <c r="A59">
        <v>348.39</v>
      </c>
      <c r="B59">
        <v>9.5</v>
      </c>
      <c r="C59">
        <v>601.41999999999996</v>
      </c>
      <c r="D59">
        <v>1.6627E-3</v>
      </c>
      <c r="E59">
        <v>3.0874000000000001</v>
      </c>
      <c r="F59">
        <v>3.2235999999999998</v>
      </c>
      <c r="G59">
        <v>9.1044999999999998</v>
      </c>
      <c r="H59">
        <v>167.1</v>
      </c>
      <c r="I59">
        <v>214.26</v>
      </c>
      <c r="J59">
        <v>835.67</v>
      </c>
      <c r="K59">
        <v>-2.7311999999999999E-2</v>
      </c>
      <c r="L59">
        <v>1.8100000000000001E-4</v>
      </c>
      <c r="M59">
        <v>9.1679999999999998E-2</v>
      </c>
      <c r="N59" t="s">
        <v>237</v>
      </c>
    </row>
    <row r="60" spans="1:14">
      <c r="A60">
        <v>348.39</v>
      </c>
      <c r="B60">
        <v>10</v>
      </c>
      <c r="C60">
        <v>601.51</v>
      </c>
      <c r="D60">
        <v>1.6624999999999999E-3</v>
      </c>
      <c r="E60">
        <v>3.0832000000000002</v>
      </c>
      <c r="F60">
        <v>3.2265000000000001</v>
      </c>
      <c r="G60">
        <v>9.0922999999999998</v>
      </c>
      <c r="H60">
        <v>167.11</v>
      </c>
      <c r="I60">
        <v>214.23</v>
      </c>
      <c r="J60">
        <v>836.25</v>
      </c>
      <c r="K60">
        <v>-2.7352999999999999E-2</v>
      </c>
      <c r="L60">
        <v>1.8113E-4</v>
      </c>
      <c r="M60">
        <v>9.1716000000000006E-2</v>
      </c>
      <c r="N60" t="s">
        <v>237</v>
      </c>
    </row>
    <row r="61" spans="1:14">
      <c r="A61">
        <v>398.16</v>
      </c>
      <c r="B61">
        <v>1</v>
      </c>
      <c r="C61">
        <v>2.6697000000000002</v>
      </c>
      <c r="D61">
        <v>0.37457000000000001</v>
      </c>
      <c r="E61">
        <v>35.82</v>
      </c>
      <c r="F61">
        <v>39.048000000000002</v>
      </c>
      <c r="G61">
        <v>114.28</v>
      </c>
      <c r="H61">
        <v>175.28</v>
      </c>
      <c r="I61">
        <v>184.68</v>
      </c>
      <c r="J61">
        <v>196.11</v>
      </c>
      <c r="K61">
        <v>1.591</v>
      </c>
      <c r="L61">
        <v>9.2502E-6</v>
      </c>
      <c r="M61">
        <v>2.3394000000000002E-2</v>
      </c>
      <c r="N61" t="s">
        <v>238</v>
      </c>
    </row>
    <row r="62" spans="1:14">
      <c r="A62">
        <v>398.16</v>
      </c>
      <c r="B62">
        <v>1.5</v>
      </c>
      <c r="C62">
        <v>4.0585000000000004</v>
      </c>
      <c r="D62">
        <v>0.24640000000000001</v>
      </c>
      <c r="E62">
        <v>35.713999999999999</v>
      </c>
      <c r="F62">
        <v>38.899000000000001</v>
      </c>
      <c r="G62">
        <v>110.64</v>
      </c>
      <c r="H62">
        <v>175.73</v>
      </c>
      <c r="I62">
        <v>185.75</v>
      </c>
      <c r="J62">
        <v>193.74</v>
      </c>
      <c r="K62">
        <v>1.6257999999999999</v>
      </c>
      <c r="L62">
        <v>9.2476999999999996E-6</v>
      </c>
      <c r="M62">
        <v>2.3408999999999999E-2</v>
      </c>
      <c r="N62" t="s">
        <v>238</v>
      </c>
    </row>
    <row r="63" spans="1:14">
      <c r="A63">
        <v>398.16</v>
      </c>
      <c r="B63">
        <v>2</v>
      </c>
      <c r="C63">
        <v>5.4870999999999999</v>
      </c>
      <c r="D63">
        <v>0.18224000000000001</v>
      </c>
      <c r="E63">
        <v>35.604999999999997</v>
      </c>
      <c r="F63">
        <v>38.746000000000002</v>
      </c>
      <c r="G63">
        <v>107.97</v>
      </c>
      <c r="H63">
        <v>176.19</v>
      </c>
      <c r="I63">
        <v>186.9</v>
      </c>
      <c r="J63">
        <v>191.28</v>
      </c>
      <c r="K63">
        <v>1.6634</v>
      </c>
      <c r="L63">
        <v>9.2488000000000003E-6</v>
      </c>
      <c r="M63">
        <v>2.3428999999999998E-2</v>
      </c>
      <c r="N63" t="s">
        <v>238</v>
      </c>
    </row>
    <row r="64" spans="1:14">
      <c r="A64">
        <v>398.16</v>
      </c>
      <c r="B64">
        <v>2.5</v>
      </c>
      <c r="C64">
        <v>6.9591000000000003</v>
      </c>
      <c r="D64">
        <v>0.14369999999999999</v>
      </c>
      <c r="E64">
        <v>35.493000000000002</v>
      </c>
      <c r="F64">
        <v>38.588000000000001</v>
      </c>
      <c r="G64">
        <v>105.82</v>
      </c>
      <c r="H64">
        <v>176.67</v>
      </c>
      <c r="I64">
        <v>188.14</v>
      </c>
      <c r="J64">
        <v>188.72</v>
      </c>
      <c r="K64">
        <v>1.7040999999999999</v>
      </c>
      <c r="L64">
        <v>9.2534000000000002E-6</v>
      </c>
      <c r="M64">
        <v>2.3455E-2</v>
      </c>
      <c r="N64" t="s">
        <v>238</v>
      </c>
    </row>
    <row r="65" spans="1:14">
      <c r="A65">
        <v>398.16</v>
      </c>
      <c r="B65">
        <v>3</v>
      </c>
      <c r="C65">
        <v>8.4786000000000001</v>
      </c>
      <c r="D65">
        <v>0.11794</v>
      </c>
      <c r="E65">
        <v>35.375999999999998</v>
      </c>
      <c r="F65">
        <v>38.424999999999997</v>
      </c>
      <c r="G65">
        <v>104.01</v>
      </c>
      <c r="H65">
        <v>177.17</v>
      </c>
      <c r="I65">
        <v>189.49</v>
      </c>
      <c r="J65">
        <v>186.07</v>
      </c>
      <c r="K65">
        <v>1.7484999999999999</v>
      </c>
      <c r="L65">
        <v>9.2620000000000004E-6</v>
      </c>
      <c r="M65">
        <v>2.3486E-2</v>
      </c>
      <c r="N65" t="s">
        <v>238</v>
      </c>
    </row>
    <row r="66" spans="1:14">
      <c r="A66">
        <v>398.16</v>
      </c>
      <c r="B66">
        <v>3.5</v>
      </c>
      <c r="C66">
        <v>10.050000000000001</v>
      </c>
      <c r="D66">
        <v>9.9501999999999993E-2</v>
      </c>
      <c r="E66">
        <v>35.256</v>
      </c>
      <c r="F66">
        <v>38.256999999999998</v>
      </c>
      <c r="G66">
        <v>102.41</v>
      </c>
      <c r="H66">
        <v>177.7</v>
      </c>
      <c r="I66">
        <v>190.96</v>
      </c>
      <c r="J66">
        <v>183.29</v>
      </c>
      <c r="K66">
        <v>1.7968999999999999</v>
      </c>
      <c r="L66">
        <v>9.2746999999999995E-6</v>
      </c>
      <c r="M66">
        <v>2.3525000000000001E-2</v>
      </c>
      <c r="N66" t="s">
        <v>238</v>
      </c>
    </row>
    <row r="67" spans="1:14">
      <c r="A67">
        <v>398.16</v>
      </c>
      <c r="B67">
        <v>4</v>
      </c>
      <c r="C67">
        <v>11.679</v>
      </c>
      <c r="D67">
        <v>8.5622000000000004E-2</v>
      </c>
      <c r="E67">
        <v>35.131</v>
      </c>
      <c r="F67">
        <v>38.082000000000001</v>
      </c>
      <c r="G67">
        <v>100.98</v>
      </c>
      <c r="H67">
        <v>178.25</v>
      </c>
      <c r="I67">
        <v>192.59</v>
      </c>
      <c r="J67">
        <v>180.39</v>
      </c>
      <c r="K67">
        <v>1.8502000000000001</v>
      </c>
      <c r="L67">
        <v>9.2917999999999997E-6</v>
      </c>
      <c r="M67">
        <v>2.3573E-2</v>
      </c>
      <c r="N67" t="s">
        <v>238</v>
      </c>
    </row>
    <row r="68" spans="1:14">
      <c r="A68">
        <v>398.16</v>
      </c>
      <c r="B68">
        <v>4.5</v>
      </c>
      <c r="C68">
        <v>13.372999999999999</v>
      </c>
      <c r="D68">
        <v>7.4779999999999999E-2</v>
      </c>
      <c r="E68">
        <v>35</v>
      </c>
      <c r="F68">
        <v>37.9</v>
      </c>
      <c r="G68">
        <v>99.653999999999996</v>
      </c>
      <c r="H68">
        <v>178.84</v>
      </c>
      <c r="I68">
        <v>194.39</v>
      </c>
      <c r="J68">
        <v>177.35</v>
      </c>
      <c r="K68">
        <v>1.909</v>
      </c>
      <c r="L68">
        <v>9.3138000000000005E-6</v>
      </c>
      <c r="M68">
        <v>2.3630000000000002E-2</v>
      </c>
      <c r="N68" t="s">
        <v>238</v>
      </c>
    </row>
    <row r="69" spans="1:14">
      <c r="A69">
        <v>398.16</v>
      </c>
      <c r="B69">
        <v>5</v>
      </c>
      <c r="C69">
        <v>15.138</v>
      </c>
      <c r="D69">
        <v>6.6059000000000007E-2</v>
      </c>
      <c r="E69">
        <v>34.863999999999997</v>
      </c>
      <c r="F69">
        <v>37.710999999999999</v>
      </c>
      <c r="G69">
        <v>98.417000000000002</v>
      </c>
      <c r="H69">
        <v>179.46</v>
      </c>
      <c r="I69">
        <v>196.42</v>
      </c>
      <c r="J69">
        <v>174.14</v>
      </c>
      <c r="K69">
        <v>1.9744999999999999</v>
      </c>
      <c r="L69">
        <v>9.3410999999999994E-6</v>
      </c>
      <c r="M69">
        <v>2.3699000000000001E-2</v>
      </c>
      <c r="N69" t="s">
        <v>238</v>
      </c>
    </row>
    <row r="70" spans="1:14">
      <c r="A70">
        <v>398.16</v>
      </c>
      <c r="B70">
        <v>5.4737999999999998</v>
      </c>
      <c r="C70">
        <v>16.885999999999999</v>
      </c>
      <c r="D70">
        <v>5.9220000000000002E-2</v>
      </c>
      <c r="E70">
        <v>34.728999999999999</v>
      </c>
      <c r="F70">
        <v>37.523000000000003</v>
      </c>
      <c r="G70">
        <v>97.304000000000002</v>
      </c>
      <c r="H70">
        <v>180.1</v>
      </c>
      <c r="I70">
        <v>198.59</v>
      </c>
      <c r="J70">
        <v>170.93</v>
      </c>
      <c r="K70">
        <v>2.0438000000000001</v>
      </c>
      <c r="L70">
        <v>9.3723E-6</v>
      </c>
      <c r="M70">
        <v>2.3777E-2</v>
      </c>
      <c r="N70" t="s">
        <v>238</v>
      </c>
    </row>
    <row r="71" spans="1:14">
      <c r="A71">
        <v>398.16</v>
      </c>
      <c r="B71">
        <v>5.4737999999999998</v>
      </c>
      <c r="C71">
        <v>543.92999999999995</v>
      </c>
      <c r="D71">
        <v>1.8385000000000001E-3</v>
      </c>
      <c r="E71">
        <v>14.411</v>
      </c>
      <c r="F71">
        <v>14.497999999999999</v>
      </c>
      <c r="G71">
        <v>39.475999999999999</v>
      </c>
      <c r="H71">
        <v>185.14</v>
      </c>
      <c r="I71">
        <v>240.72</v>
      </c>
      <c r="J71">
        <v>610.6</v>
      </c>
      <c r="K71">
        <v>-3.5322000000000001E-3</v>
      </c>
      <c r="L71">
        <v>1.2201000000000001E-4</v>
      </c>
      <c r="M71">
        <v>7.8480999999999995E-2</v>
      </c>
      <c r="N71" t="s">
        <v>237</v>
      </c>
    </row>
    <row r="72" spans="1:14">
      <c r="A72">
        <v>398.16</v>
      </c>
      <c r="B72">
        <v>5.5</v>
      </c>
      <c r="C72">
        <v>543.92999999999995</v>
      </c>
      <c r="D72">
        <v>1.8385000000000001E-3</v>
      </c>
      <c r="E72">
        <v>14.411</v>
      </c>
      <c r="F72">
        <v>14.497999999999999</v>
      </c>
      <c r="G72">
        <v>39.475000000000001</v>
      </c>
      <c r="H72">
        <v>185.14</v>
      </c>
      <c r="I72">
        <v>240.71</v>
      </c>
      <c r="J72">
        <v>610.65</v>
      </c>
      <c r="K72">
        <v>-3.5401999999999999E-3</v>
      </c>
      <c r="L72">
        <v>1.2201000000000001E-4</v>
      </c>
      <c r="M72">
        <v>7.8482999999999997E-2</v>
      </c>
      <c r="N72" t="s">
        <v>237</v>
      </c>
    </row>
    <row r="73" spans="1:14">
      <c r="A73">
        <v>398.16</v>
      </c>
      <c r="B73">
        <v>6</v>
      </c>
      <c r="C73">
        <v>544.11</v>
      </c>
      <c r="D73">
        <v>1.8379E-3</v>
      </c>
      <c r="E73">
        <v>14.403</v>
      </c>
      <c r="F73">
        <v>14.497999999999999</v>
      </c>
      <c r="G73">
        <v>39.456000000000003</v>
      </c>
      <c r="H73">
        <v>185.14</v>
      </c>
      <c r="I73">
        <v>240.63</v>
      </c>
      <c r="J73">
        <v>611.58000000000004</v>
      </c>
      <c r="K73">
        <v>-3.6922999999999999E-3</v>
      </c>
      <c r="L73">
        <v>1.2214999999999999E-4</v>
      </c>
      <c r="M73">
        <v>7.8532000000000005E-2</v>
      </c>
      <c r="N73" t="s">
        <v>237</v>
      </c>
    </row>
    <row r="74" spans="1:14">
      <c r="A74">
        <v>398.16</v>
      </c>
      <c r="B74">
        <v>6.5</v>
      </c>
      <c r="C74">
        <v>544.28</v>
      </c>
      <c r="D74">
        <v>1.8373E-3</v>
      </c>
      <c r="E74">
        <v>14.396000000000001</v>
      </c>
      <c r="F74">
        <v>14.499000000000001</v>
      </c>
      <c r="G74">
        <v>39.436999999999998</v>
      </c>
      <c r="H74">
        <v>185.14</v>
      </c>
      <c r="I74">
        <v>240.54</v>
      </c>
      <c r="J74">
        <v>612.5</v>
      </c>
      <c r="K74">
        <v>-3.8433E-3</v>
      </c>
      <c r="L74">
        <v>1.2228E-4</v>
      </c>
      <c r="M74">
        <v>7.8580999999999998E-2</v>
      </c>
      <c r="N74" t="s">
        <v>237</v>
      </c>
    </row>
    <row r="75" spans="1:14">
      <c r="A75">
        <v>398.16</v>
      </c>
      <c r="B75">
        <v>7</v>
      </c>
      <c r="C75">
        <v>544.45000000000005</v>
      </c>
      <c r="D75">
        <v>1.8366999999999999E-3</v>
      </c>
      <c r="E75">
        <v>14.388999999999999</v>
      </c>
      <c r="F75">
        <v>14.499000000000001</v>
      </c>
      <c r="G75">
        <v>39.418999999999997</v>
      </c>
      <c r="H75">
        <v>185.13</v>
      </c>
      <c r="I75">
        <v>240.46</v>
      </c>
      <c r="J75">
        <v>613.42999999999995</v>
      </c>
      <c r="K75">
        <v>-3.9931000000000003E-3</v>
      </c>
      <c r="L75">
        <v>1.2240999999999999E-4</v>
      </c>
      <c r="M75">
        <v>7.8630000000000005E-2</v>
      </c>
      <c r="N75" t="s">
        <v>237</v>
      </c>
    </row>
    <row r="76" spans="1:14">
      <c r="A76">
        <v>398.16</v>
      </c>
      <c r="B76">
        <v>7.5</v>
      </c>
      <c r="C76">
        <v>544.63</v>
      </c>
      <c r="D76">
        <v>1.8361E-3</v>
      </c>
      <c r="E76">
        <v>14.381</v>
      </c>
      <c r="F76">
        <v>14.5</v>
      </c>
      <c r="G76">
        <v>39.4</v>
      </c>
      <c r="H76">
        <v>185.13</v>
      </c>
      <c r="I76">
        <v>240.38</v>
      </c>
      <c r="J76">
        <v>614.34</v>
      </c>
      <c r="K76">
        <v>-4.1418000000000002E-3</v>
      </c>
      <c r="L76">
        <v>1.2254E-4</v>
      </c>
      <c r="M76">
        <v>7.8677999999999998E-2</v>
      </c>
      <c r="N76" t="s">
        <v>237</v>
      </c>
    </row>
    <row r="77" spans="1:14">
      <c r="A77">
        <v>398.16</v>
      </c>
      <c r="B77">
        <v>8</v>
      </c>
      <c r="C77">
        <v>544.79999999999995</v>
      </c>
      <c r="D77">
        <v>1.8354999999999999E-3</v>
      </c>
      <c r="E77">
        <v>14.374000000000001</v>
      </c>
      <c r="F77">
        <v>14.5</v>
      </c>
      <c r="G77">
        <v>39.381</v>
      </c>
      <c r="H77">
        <v>185.13</v>
      </c>
      <c r="I77">
        <v>240.3</v>
      </c>
      <c r="J77">
        <v>615.26</v>
      </c>
      <c r="K77">
        <v>-4.2893999999999996E-3</v>
      </c>
      <c r="L77">
        <v>1.2268000000000001E-4</v>
      </c>
      <c r="M77">
        <v>7.8727000000000005E-2</v>
      </c>
      <c r="N77" t="s">
        <v>237</v>
      </c>
    </row>
    <row r="78" spans="1:14">
      <c r="A78">
        <v>398.16</v>
      </c>
      <c r="B78">
        <v>8.5</v>
      </c>
      <c r="C78">
        <v>544.97</v>
      </c>
      <c r="D78">
        <v>1.835E-3</v>
      </c>
      <c r="E78">
        <v>14.366</v>
      </c>
      <c r="F78">
        <v>14.500999999999999</v>
      </c>
      <c r="G78">
        <v>39.363</v>
      </c>
      <c r="H78">
        <v>185.13</v>
      </c>
      <c r="I78">
        <v>240.22</v>
      </c>
      <c r="J78">
        <v>616.16999999999996</v>
      </c>
      <c r="K78">
        <v>-4.4359000000000004E-3</v>
      </c>
      <c r="L78">
        <v>1.2281E-4</v>
      </c>
      <c r="M78">
        <v>7.8774999999999998E-2</v>
      </c>
      <c r="N78" t="s">
        <v>237</v>
      </c>
    </row>
    <row r="79" spans="1:14">
      <c r="A79">
        <v>398.16</v>
      </c>
      <c r="B79">
        <v>9</v>
      </c>
      <c r="C79">
        <v>545.14</v>
      </c>
      <c r="D79">
        <v>1.8343999999999999E-3</v>
      </c>
      <c r="E79">
        <v>14.359</v>
      </c>
      <c r="F79">
        <v>14.500999999999999</v>
      </c>
      <c r="G79">
        <v>39.344000000000001</v>
      </c>
      <c r="H79">
        <v>185.13</v>
      </c>
      <c r="I79">
        <v>240.13</v>
      </c>
      <c r="J79">
        <v>617.08000000000004</v>
      </c>
      <c r="K79">
        <v>-4.5814000000000002E-3</v>
      </c>
      <c r="L79">
        <v>1.2294000000000001E-4</v>
      </c>
      <c r="M79">
        <v>7.8824000000000005E-2</v>
      </c>
      <c r="N79" t="s">
        <v>237</v>
      </c>
    </row>
    <row r="80" spans="1:14">
      <c r="A80">
        <v>398.16</v>
      </c>
      <c r="B80">
        <v>9.5</v>
      </c>
      <c r="C80">
        <v>545.30999999999995</v>
      </c>
      <c r="D80">
        <v>1.8338E-3</v>
      </c>
      <c r="E80">
        <v>14.352</v>
      </c>
      <c r="F80">
        <v>14.502000000000001</v>
      </c>
      <c r="G80">
        <v>39.326000000000001</v>
      </c>
      <c r="H80">
        <v>185.13</v>
      </c>
      <c r="I80">
        <v>240.05</v>
      </c>
      <c r="J80">
        <v>617.99</v>
      </c>
      <c r="K80">
        <v>-4.7257000000000002E-3</v>
      </c>
      <c r="L80">
        <v>1.2307E-4</v>
      </c>
      <c r="M80">
        <v>7.8871999999999998E-2</v>
      </c>
      <c r="N80" t="s">
        <v>237</v>
      </c>
    </row>
    <row r="81" spans="1:14">
      <c r="A81">
        <v>398.16</v>
      </c>
      <c r="B81">
        <v>10</v>
      </c>
      <c r="C81">
        <v>545.48</v>
      </c>
      <c r="D81">
        <v>1.8332000000000001E-3</v>
      </c>
      <c r="E81">
        <v>14.345000000000001</v>
      </c>
      <c r="F81">
        <v>14.503</v>
      </c>
      <c r="G81">
        <v>39.308</v>
      </c>
      <c r="H81">
        <v>185.13</v>
      </c>
      <c r="I81">
        <v>239.98</v>
      </c>
      <c r="J81">
        <v>618.89</v>
      </c>
      <c r="K81">
        <v>-4.8690000000000001E-3</v>
      </c>
      <c r="L81">
        <v>1.2320000000000001E-4</v>
      </c>
      <c r="M81">
        <v>7.8920000000000004E-2</v>
      </c>
      <c r="N81" t="s">
        <v>237</v>
      </c>
    </row>
    <row r="82" spans="1:14">
      <c r="A82">
        <v>447.93</v>
      </c>
      <c r="B82">
        <v>1</v>
      </c>
      <c r="C82">
        <v>2.3527</v>
      </c>
      <c r="D82">
        <v>0.42504999999999998</v>
      </c>
      <c r="E82">
        <v>45.027000000000001</v>
      </c>
      <c r="F82">
        <v>48.689</v>
      </c>
      <c r="G82">
        <v>137.08000000000001</v>
      </c>
      <c r="H82">
        <v>193.64</v>
      </c>
      <c r="I82">
        <v>202.64</v>
      </c>
      <c r="J82">
        <v>209.14</v>
      </c>
      <c r="K82">
        <v>1.0568</v>
      </c>
      <c r="L82">
        <v>1.0434E-5</v>
      </c>
      <c r="M82">
        <v>2.8958999999999999E-2</v>
      </c>
      <c r="N82" t="s">
        <v>238</v>
      </c>
    </row>
    <row r="83" spans="1:14">
      <c r="A83">
        <v>447.93</v>
      </c>
      <c r="B83">
        <v>1.5</v>
      </c>
      <c r="C83">
        <v>3.5594999999999999</v>
      </c>
      <c r="D83">
        <v>0.28094000000000002</v>
      </c>
      <c r="E83">
        <v>44.95</v>
      </c>
      <c r="F83">
        <v>48.582000000000001</v>
      </c>
      <c r="G83">
        <v>133.53</v>
      </c>
      <c r="H83">
        <v>193.89</v>
      </c>
      <c r="I83">
        <v>203.27</v>
      </c>
      <c r="J83">
        <v>207.5</v>
      </c>
      <c r="K83">
        <v>1.0714999999999999</v>
      </c>
      <c r="L83">
        <v>1.044E-5</v>
      </c>
      <c r="M83">
        <v>2.8983999999999999E-2</v>
      </c>
      <c r="N83" t="s">
        <v>238</v>
      </c>
    </row>
    <row r="84" spans="1:14">
      <c r="A84">
        <v>447.93</v>
      </c>
      <c r="B84">
        <v>2</v>
      </c>
      <c r="C84">
        <v>4.7881</v>
      </c>
      <c r="D84">
        <v>0.20885000000000001</v>
      </c>
      <c r="E84">
        <v>44.872</v>
      </c>
      <c r="F84">
        <v>48.472000000000001</v>
      </c>
      <c r="G84">
        <v>130.97</v>
      </c>
      <c r="H84">
        <v>194.14</v>
      </c>
      <c r="I84">
        <v>203.93</v>
      </c>
      <c r="J84">
        <v>205.82</v>
      </c>
      <c r="K84">
        <v>1.0867</v>
      </c>
      <c r="L84">
        <v>1.0448000000000001E-5</v>
      </c>
      <c r="M84">
        <v>2.9010999999999999E-2</v>
      </c>
      <c r="N84" t="s">
        <v>238</v>
      </c>
    </row>
    <row r="85" spans="1:14">
      <c r="A85">
        <v>447.93</v>
      </c>
      <c r="B85">
        <v>2.5</v>
      </c>
      <c r="C85">
        <v>6.0395000000000003</v>
      </c>
      <c r="D85">
        <v>0.16558</v>
      </c>
      <c r="E85">
        <v>44.792999999999999</v>
      </c>
      <c r="F85">
        <v>48.36</v>
      </c>
      <c r="G85">
        <v>128.93</v>
      </c>
      <c r="H85">
        <v>194.41</v>
      </c>
      <c r="I85">
        <v>204.62</v>
      </c>
      <c r="J85">
        <v>204.11</v>
      </c>
      <c r="K85">
        <v>1.1027</v>
      </c>
      <c r="L85">
        <v>1.0458E-5</v>
      </c>
      <c r="M85">
        <v>2.9041000000000001E-2</v>
      </c>
      <c r="N85" t="s">
        <v>238</v>
      </c>
    </row>
    <row r="86" spans="1:14">
      <c r="A86">
        <v>447.93</v>
      </c>
      <c r="B86">
        <v>3</v>
      </c>
      <c r="C86">
        <v>7.3148999999999997</v>
      </c>
      <c r="D86">
        <v>0.13671</v>
      </c>
      <c r="E86">
        <v>44.712000000000003</v>
      </c>
      <c r="F86">
        <v>48.246000000000002</v>
      </c>
      <c r="G86">
        <v>127.23</v>
      </c>
      <c r="H86">
        <v>194.67</v>
      </c>
      <c r="I86">
        <v>205.34</v>
      </c>
      <c r="J86">
        <v>202.37</v>
      </c>
      <c r="K86">
        <v>1.1193</v>
      </c>
      <c r="L86">
        <v>1.047E-5</v>
      </c>
      <c r="M86">
        <v>2.9073999999999999E-2</v>
      </c>
      <c r="N86" t="s">
        <v>238</v>
      </c>
    </row>
    <row r="87" spans="1:14">
      <c r="A87">
        <v>447.93</v>
      </c>
      <c r="B87">
        <v>3.5</v>
      </c>
      <c r="C87">
        <v>8.6156000000000006</v>
      </c>
      <c r="D87">
        <v>0.11607000000000001</v>
      </c>
      <c r="E87">
        <v>44.628999999999998</v>
      </c>
      <c r="F87">
        <v>48.13</v>
      </c>
      <c r="G87">
        <v>125.76</v>
      </c>
      <c r="H87">
        <v>194.95</v>
      </c>
      <c r="I87">
        <v>206.1</v>
      </c>
      <c r="J87">
        <v>200.58</v>
      </c>
      <c r="K87">
        <v>1.1368</v>
      </c>
      <c r="L87">
        <v>1.0485E-5</v>
      </c>
      <c r="M87">
        <v>2.911E-2</v>
      </c>
      <c r="N87" t="s">
        <v>238</v>
      </c>
    </row>
    <row r="88" spans="1:14">
      <c r="A88">
        <v>447.93</v>
      </c>
      <c r="B88">
        <v>4</v>
      </c>
      <c r="C88">
        <v>9.9431999999999992</v>
      </c>
      <c r="D88">
        <v>0.10057000000000001</v>
      </c>
      <c r="E88">
        <v>44.545000000000002</v>
      </c>
      <c r="F88">
        <v>48.012</v>
      </c>
      <c r="G88">
        <v>124.46</v>
      </c>
      <c r="H88">
        <v>195.23</v>
      </c>
      <c r="I88">
        <v>206.9</v>
      </c>
      <c r="J88">
        <v>198.75</v>
      </c>
      <c r="K88">
        <v>1.155</v>
      </c>
      <c r="L88">
        <v>1.0502E-5</v>
      </c>
      <c r="M88">
        <v>2.9149000000000001E-2</v>
      </c>
      <c r="N88" t="s">
        <v>238</v>
      </c>
    </row>
    <row r="89" spans="1:14">
      <c r="A89">
        <v>447.93</v>
      </c>
      <c r="B89">
        <v>4.5</v>
      </c>
      <c r="C89">
        <v>11.298999999999999</v>
      </c>
      <c r="D89">
        <v>8.8502999999999998E-2</v>
      </c>
      <c r="E89">
        <v>44.459000000000003</v>
      </c>
      <c r="F89">
        <v>47.890999999999998</v>
      </c>
      <c r="G89">
        <v>123.28</v>
      </c>
      <c r="H89">
        <v>195.51</v>
      </c>
      <c r="I89">
        <v>207.74</v>
      </c>
      <c r="J89">
        <v>196.88</v>
      </c>
      <c r="K89">
        <v>1.1741999999999999</v>
      </c>
      <c r="L89">
        <v>1.0521E-5</v>
      </c>
      <c r="M89">
        <v>2.9191999999999999E-2</v>
      </c>
      <c r="N89" t="s">
        <v>238</v>
      </c>
    </row>
    <row r="90" spans="1:14">
      <c r="A90">
        <v>447.93</v>
      </c>
      <c r="B90">
        <v>5</v>
      </c>
      <c r="C90">
        <v>12.685</v>
      </c>
      <c r="D90">
        <v>7.8833E-2</v>
      </c>
      <c r="E90">
        <v>44.371000000000002</v>
      </c>
      <c r="F90">
        <v>47.768000000000001</v>
      </c>
      <c r="G90">
        <v>122.2</v>
      </c>
      <c r="H90">
        <v>195.81</v>
      </c>
      <c r="I90">
        <v>208.63</v>
      </c>
      <c r="J90">
        <v>194.95</v>
      </c>
      <c r="K90">
        <v>1.1942999999999999</v>
      </c>
      <c r="L90">
        <v>1.0543000000000001E-5</v>
      </c>
      <c r="M90">
        <v>2.9239000000000001E-2</v>
      </c>
      <c r="N90" t="s">
        <v>238</v>
      </c>
    </row>
    <row r="91" spans="1:14">
      <c r="A91">
        <v>447.93</v>
      </c>
      <c r="B91">
        <v>5.5</v>
      </c>
      <c r="C91">
        <v>14.103</v>
      </c>
      <c r="D91">
        <v>7.0905999999999997E-2</v>
      </c>
      <c r="E91">
        <v>44.280999999999999</v>
      </c>
      <c r="F91">
        <v>47.642000000000003</v>
      </c>
      <c r="G91">
        <v>121.2</v>
      </c>
      <c r="H91">
        <v>196.11</v>
      </c>
      <c r="I91">
        <v>209.57</v>
      </c>
      <c r="J91">
        <v>192.98</v>
      </c>
      <c r="K91">
        <v>1.2155</v>
      </c>
      <c r="L91">
        <v>1.0567999999999999E-5</v>
      </c>
      <c r="M91">
        <v>2.9291000000000001E-2</v>
      </c>
      <c r="N91" t="s">
        <v>238</v>
      </c>
    </row>
    <row r="92" spans="1:14">
      <c r="A92">
        <v>447.93</v>
      </c>
      <c r="B92">
        <v>6</v>
      </c>
      <c r="C92">
        <v>15.555</v>
      </c>
      <c r="D92">
        <v>6.4286999999999997E-2</v>
      </c>
      <c r="E92">
        <v>44.189</v>
      </c>
      <c r="F92">
        <v>47.512999999999998</v>
      </c>
      <c r="G92">
        <v>120.27</v>
      </c>
      <c r="H92">
        <v>196.42</v>
      </c>
      <c r="I92">
        <v>210.57</v>
      </c>
      <c r="J92">
        <v>190.96</v>
      </c>
      <c r="K92">
        <v>1.2378</v>
      </c>
      <c r="L92">
        <v>1.0596E-5</v>
      </c>
      <c r="M92">
        <v>2.9347000000000002E-2</v>
      </c>
      <c r="N92" t="s">
        <v>238</v>
      </c>
    </row>
    <row r="93" spans="1:14">
      <c r="A93">
        <v>447.93</v>
      </c>
      <c r="B93">
        <v>6.5</v>
      </c>
      <c r="C93">
        <v>17.044</v>
      </c>
      <c r="D93">
        <v>5.8673000000000003E-2</v>
      </c>
      <c r="E93">
        <v>44.094999999999999</v>
      </c>
      <c r="F93">
        <v>47.381</v>
      </c>
      <c r="G93">
        <v>119.38</v>
      </c>
      <c r="H93">
        <v>196.74</v>
      </c>
      <c r="I93">
        <v>211.63</v>
      </c>
      <c r="J93">
        <v>188.88</v>
      </c>
      <c r="K93">
        <v>1.2614000000000001</v>
      </c>
      <c r="L93">
        <v>1.0626E-5</v>
      </c>
      <c r="M93">
        <v>2.9408E-2</v>
      </c>
      <c r="N93" t="s">
        <v>238</v>
      </c>
    </row>
    <row r="94" spans="1:14">
      <c r="A94">
        <v>447.93</v>
      </c>
      <c r="B94">
        <v>7</v>
      </c>
      <c r="C94">
        <v>18.571000000000002</v>
      </c>
      <c r="D94">
        <v>5.3846999999999999E-2</v>
      </c>
      <c r="E94">
        <v>43.997999999999998</v>
      </c>
      <c r="F94">
        <v>47.246000000000002</v>
      </c>
      <c r="G94">
        <v>118.54</v>
      </c>
      <c r="H94">
        <v>197.07</v>
      </c>
      <c r="I94">
        <v>212.77</v>
      </c>
      <c r="J94">
        <v>186.74</v>
      </c>
      <c r="K94">
        <v>1.2863</v>
      </c>
      <c r="L94">
        <v>1.066E-5</v>
      </c>
      <c r="M94">
        <v>2.9475999999999999E-2</v>
      </c>
      <c r="N94" t="s">
        <v>238</v>
      </c>
    </row>
    <row r="95" spans="1:14">
      <c r="A95">
        <v>447.93</v>
      </c>
      <c r="B95">
        <v>7.5</v>
      </c>
      <c r="C95">
        <v>20.140999999999998</v>
      </c>
      <c r="D95">
        <v>4.965E-2</v>
      </c>
      <c r="E95">
        <v>43.898000000000003</v>
      </c>
      <c r="F95">
        <v>47.106999999999999</v>
      </c>
      <c r="G95">
        <v>117.73</v>
      </c>
      <c r="H95">
        <v>197.41</v>
      </c>
      <c r="I95">
        <v>214</v>
      </c>
      <c r="J95">
        <v>184.54</v>
      </c>
      <c r="K95">
        <v>1.3128</v>
      </c>
      <c r="L95">
        <v>1.0696999999999999E-5</v>
      </c>
      <c r="M95">
        <v>2.955E-2</v>
      </c>
      <c r="N95" t="s">
        <v>238</v>
      </c>
    </row>
    <row r="96" spans="1:14">
      <c r="A96">
        <v>447.93</v>
      </c>
      <c r="B96">
        <v>8</v>
      </c>
      <c r="C96">
        <v>21.756</v>
      </c>
      <c r="D96">
        <v>4.5964999999999999E-2</v>
      </c>
      <c r="E96">
        <v>43.795999999999999</v>
      </c>
      <c r="F96">
        <v>46.965000000000003</v>
      </c>
      <c r="G96">
        <v>116.95</v>
      </c>
      <c r="H96">
        <v>197.76</v>
      </c>
      <c r="I96">
        <v>215.31</v>
      </c>
      <c r="J96">
        <v>182.27</v>
      </c>
      <c r="K96">
        <v>1.3411</v>
      </c>
      <c r="L96">
        <v>1.0737000000000001E-5</v>
      </c>
      <c r="M96">
        <v>2.9631000000000001E-2</v>
      </c>
      <c r="N96" t="s">
        <v>238</v>
      </c>
    </row>
    <row r="97" spans="1:14">
      <c r="A97">
        <v>447.93</v>
      </c>
      <c r="B97">
        <v>8.5</v>
      </c>
      <c r="C97">
        <v>23.419</v>
      </c>
      <c r="D97">
        <v>4.2700000000000002E-2</v>
      </c>
      <c r="E97">
        <v>43.691000000000003</v>
      </c>
      <c r="F97">
        <v>46.817999999999998</v>
      </c>
      <c r="G97">
        <v>116.2</v>
      </c>
      <c r="H97">
        <v>198.13</v>
      </c>
      <c r="I97">
        <v>216.73</v>
      </c>
      <c r="J97">
        <v>179.93</v>
      </c>
      <c r="K97">
        <v>1.3712</v>
      </c>
      <c r="L97">
        <v>1.0781999999999999E-5</v>
      </c>
      <c r="M97">
        <v>2.972E-2</v>
      </c>
      <c r="N97" t="s">
        <v>238</v>
      </c>
    </row>
    <row r="98" spans="1:14">
      <c r="A98">
        <v>447.93</v>
      </c>
      <c r="B98">
        <v>9</v>
      </c>
      <c r="C98">
        <v>25.135999999999999</v>
      </c>
      <c r="D98">
        <v>3.9782999999999999E-2</v>
      </c>
      <c r="E98">
        <v>43.582000000000001</v>
      </c>
      <c r="F98">
        <v>46.667999999999999</v>
      </c>
      <c r="G98">
        <v>115.47</v>
      </c>
      <c r="H98">
        <v>198.51</v>
      </c>
      <c r="I98">
        <v>218.27</v>
      </c>
      <c r="J98">
        <v>177.5</v>
      </c>
      <c r="K98">
        <v>1.4034</v>
      </c>
      <c r="L98">
        <v>1.083E-5</v>
      </c>
      <c r="M98">
        <v>2.9818000000000001E-2</v>
      </c>
      <c r="N98" t="s">
        <v>238</v>
      </c>
    </row>
    <row r="99" spans="1:14">
      <c r="A99">
        <v>447.93</v>
      </c>
      <c r="B99">
        <v>9.5</v>
      </c>
      <c r="C99">
        <v>26.911000000000001</v>
      </c>
      <c r="D99">
        <v>3.7159999999999999E-2</v>
      </c>
      <c r="E99">
        <v>43.47</v>
      </c>
      <c r="F99">
        <v>46.512</v>
      </c>
      <c r="G99">
        <v>114.75</v>
      </c>
      <c r="H99">
        <v>198.91</v>
      </c>
      <c r="I99">
        <v>219.96</v>
      </c>
      <c r="J99">
        <v>174.99</v>
      </c>
      <c r="K99">
        <v>1.4379999999999999</v>
      </c>
      <c r="L99">
        <v>1.0883000000000001E-5</v>
      </c>
      <c r="M99">
        <v>2.9926000000000001E-2</v>
      </c>
      <c r="N99" t="s">
        <v>238</v>
      </c>
    </row>
    <row r="100" spans="1:14">
      <c r="A100">
        <v>447.93</v>
      </c>
      <c r="B100">
        <v>10</v>
      </c>
      <c r="C100">
        <v>28.748999999999999</v>
      </c>
      <c r="D100">
        <v>3.4783000000000001E-2</v>
      </c>
      <c r="E100">
        <v>43.353999999999999</v>
      </c>
      <c r="F100">
        <v>46.350999999999999</v>
      </c>
      <c r="G100">
        <v>114.05</v>
      </c>
      <c r="H100">
        <v>199.32</v>
      </c>
      <c r="I100">
        <v>221.8</v>
      </c>
      <c r="J100">
        <v>172.38</v>
      </c>
      <c r="K100">
        <v>1.4753000000000001</v>
      </c>
      <c r="L100">
        <v>1.094E-5</v>
      </c>
      <c r="M100">
        <v>3.0044999999999999E-2</v>
      </c>
      <c r="N100" t="s">
        <v>238</v>
      </c>
    </row>
    <row r="101" spans="1:14">
      <c r="A101">
        <v>497.7</v>
      </c>
      <c r="B101">
        <v>1</v>
      </c>
      <c r="C101">
        <v>2.1065999999999998</v>
      </c>
      <c r="D101">
        <v>0.47470000000000001</v>
      </c>
      <c r="E101">
        <v>55.115000000000002</v>
      </c>
      <c r="F101">
        <v>59.206000000000003</v>
      </c>
      <c r="G101">
        <v>159.32</v>
      </c>
      <c r="H101">
        <v>210.98</v>
      </c>
      <c r="I101">
        <v>219.78</v>
      </c>
      <c r="J101">
        <v>221.08</v>
      </c>
      <c r="K101">
        <v>0.74919000000000002</v>
      </c>
      <c r="L101">
        <v>1.1583000000000001E-5</v>
      </c>
      <c r="M101">
        <v>3.4839000000000002E-2</v>
      </c>
      <c r="N101" t="s">
        <v>238</v>
      </c>
    </row>
    <row r="102" spans="1:14">
      <c r="A102">
        <v>497.7</v>
      </c>
      <c r="B102">
        <v>1.5</v>
      </c>
      <c r="C102">
        <v>3.1785000000000001</v>
      </c>
      <c r="D102">
        <v>0.31461</v>
      </c>
      <c r="E102">
        <v>55.055999999999997</v>
      </c>
      <c r="F102">
        <v>59.122999999999998</v>
      </c>
      <c r="G102">
        <v>155.83000000000001</v>
      </c>
      <c r="H102">
        <v>211.14</v>
      </c>
      <c r="I102">
        <v>220.18</v>
      </c>
      <c r="J102">
        <v>219.9</v>
      </c>
      <c r="K102">
        <v>0.75614000000000003</v>
      </c>
      <c r="L102">
        <v>1.1593999999999999E-5</v>
      </c>
      <c r="M102">
        <v>3.4872E-2</v>
      </c>
      <c r="N102" t="s">
        <v>238</v>
      </c>
    </row>
    <row r="103" spans="1:14">
      <c r="A103">
        <v>497.7</v>
      </c>
      <c r="B103">
        <v>2</v>
      </c>
      <c r="C103">
        <v>4.2633999999999999</v>
      </c>
      <c r="D103">
        <v>0.23455999999999999</v>
      </c>
      <c r="E103">
        <v>54.996000000000002</v>
      </c>
      <c r="F103">
        <v>59.039000000000001</v>
      </c>
      <c r="G103">
        <v>153.32</v>
      </c>
      <c r="H103">
        <v>211.29</v>
      </c>
      <c r="I103">
        <v>220.6</v>
      </c>
      <c r="J103">
        <v>218.69</v>
      </c>
      <c r="K103">
        <v>0.76326000000000005</v>
      </c>
      <c r="L103">
        <v>1.1606E-5</v>
      </c>
      <c r="M103">
        <v>3.4907000000000001E-2</v>
      </c>
      <c r="N103" t="s">
        <v>238</v>
      </c>
    </row>
    <row r="104" spans="1:14">
      <c r="A104">
        <v>497.7</v>
      </c>
      <c r="B104">
        <v>2.5</v>
      </c>
      <c r="C104">
        <v>5.3616000000000001</v>
      </c>
      <c r="D104">
        <v>0.18651000000000001</v>
      </c>
      <c r="E104">
        <v>54.936</v>
      </c>
      <c r="F104">
        <v>58.954000000000001</v>
      </c>
      <c r="G104">
        <v>151.34</v>
      </c>
      <c r="H104">
        <v>211.45</v>
      </c>
      <c r="I104">
        <v>221.03</v>
      </c>
      <c r="J104">
        <v>217.48</v>
      </c>
      <c r="K104">
        <v>0.77054</v>
      </c>
      <c r="L104">
        <v>1.1620000000000001E-5</v>
      </c>
      <c r="M104">
        <v>3.4943000000000002E-2</v>
      </c>
      <c r="N104" t="s">
        <v>238</v>
      </c>
    </row>
    <row r="105" spans="1:14">
      <c r="A105">
        <v>497.7</v>
      </c>
      <c r="B105">
        <v>3</v>
      </c>
      <c r="C105">
        <v>6.4736000000000002</v>
      </c>
      <c r="D105">
        <v>0.15447</v>
      </c>
      <c r="E105">
        <v>54.875</v>
      </c>
      <c r="F105">
        <v>58.869</v>
      </c>
      <c r="G105">
        <v>149.69999999999999</v>
      </c>
      <c r="H105">
        <v>211.61</v>
      </c>
      <c r="I105">
        <v>221.47</v>
      </c>
      <c r="J105">
        <v>216.25</v>
      </c>
      <c r="K105">
        <v>0.77800000000000002</v>
      </c>
      <c r="L105">
        <v>1.1635E-5</v>
      </c>
      <c r="M105">
        <v>3.4980999999999998E-2</v>
      </c>
      <c r="N105" t="s">
        <v>238</v>
      </c>
    </row>
    <row r="106" spans="1:14">
      <c r="A106">
        <v>497.7</v>
      </c>
      <c r="B106">
        <v>3.5</v>
      </c>
      <c r="C106">
        <v>7.6</v>
      </c>
      <c r="D106">
        <v>0.13158</v>
      </c>
      <c r="E106">
        <v>54.813000000000002</v>
      </c>
      <c r="F106">
        <v>58.781999999999996</v>
      </c>
      <c r="G106">
        <v>148.30000000000001</v>
      </c>
      <c r="H106">
        <v>211.77</v>
      </c>
      <c r="I106">
        <v>221.93</v>
      </c>
      <c r="J106">
        <v>215</v>
      </c>
      <c r="K106">
        <v>0.78564000000000001</v>
      </c>
      <c r="L106">
        <v>1.1652E-5</v>
      </c>
      <c r="M106">
        <v>3.5020000000000003E-2</v>
      </c>
      <c r="N106" t="s">
        <v>238</v>
      </c>
    </row>
    <row r="107" spans="1:14">
      <c r="A107">
        <v>497.7</v>
      </c>
      <c r="B107">
        <v>4</v>
      </c>
      <c r="C107">
        <v>8.7409999999999997</v>
      </c>
      <c r="D107">
        <v>0.1144</v>
      </c>
      <c r="E107">
        <v>54.750999999999998</v>
      </c>
      <c r="F107">
        <v>58.694000000000003</v>
      </c>
      <c r="G107">
        <v>147.06</v>
      </c>
      <c r="H107">
        <v>211.93</v>
      </c>
      <c r="I107">
        <v>222.41</v>
      </c>
      <c r="J107">
        <v>213.73</v>
      </c>
      <c r="K107">
        <v>0.79347999999999996</v>
      </c>
      <c r="L107">
        <v>1.167E-5</v>
      </c>
      <c r="M107">
        <v>3.5061000000000002E-2</v>
      </c>
      <c r="N107" t="s">
        <v>238</v>
      </c>
    </row>
    <row r="108" spans="1:14">
      <c r="A108">
        <v>497.7</v>
      </c>
      <c r="B108">
        <v>4.5</v>
      </c>
      <c r="C108">
        <v>9.8973999999999993</v>
      </c>
      <c r="D108">
        <v>0.10104</v>
      </c>
      <c r="E108">
        <v>54.688000000000002</v>
      </c>
      <c r="F108">
        <v>58.606000000000002</v>
      </c>
      <c r="G108">
        <v>145.94999999999999</v>
      </c>
      <c r="H108">
        <v>212.09</v>
      </c>
      <c r="I108">
        <v>222.9</v>
      </c>
      <c r="J108">
        <v>212.45</v>
      </c>
      <c r="K108">
        <v>0.80150999999999994</v>
      </c>
      <c r="L108">
        <v>1.169E-5</v>
      </c>
      <c r="M108">
        <v>3.5104000000000003E-2</v>
      </c>
      <c r="N108" t="s">
        <v>238</v>
      </c>
    </row>
    <row r="109" spans="1:14">
      <c r="A109">
        <v>497.7</v>
      </c>
      <c r="B109">
        <v>5</v>
      </c>
      <c r="C109">
        <v>11.07</v>
      </c>
      <c r="D109">
        <v>9.0338000000000002E-2</v>
      </c>
      <c r="E109">
        <v>54.622999999999998</v>
      </c>
      <c r="F109">
        <v>58.515999999999998</v>
      </c>
      <c r="G109">
        <v>144.94</v>
      </c>
      <c r="H109">
        <v>212.26</v>
      </c>
      <c r="I109">
        <v>223.4</v>
      </c>
      <c r="J109">
        <v>211.15</v>
      </c>
      <c r="K109">
        <v>0.80976000000000004</v>
      </c>
      <c r="L109">
        <v>1.1711E-5</v>
      </c>
      <c r="M109">
        <v>3.5147999999999999E-2</v>
      </c>
      <c r="N109" t="s">
        <v>238</v>
      </c>
    </row>
    <row r="110" spans="1:14">
      <c r="A110">
        <v>497.7</v>
      </c>
      <c r="B110">
        <v>5.5</v>
      </c>
      <c r="C110">
        <v>12.257999999999999</v>
      </c>
      <c r="D110">
        <v>8.1577999999999998E-2</v>
      </c>
      <c r="E110">
        <v>54.558</v>
      </c>
      <c r="F110">
        <v>58.424999999999997</v>
      </c>
      <c r="G110">
        <v>144.02000000000001</v>
      </c>
      <c r="H110">
        <v>212.43</v>
      </c>
      <c r="I110">
        <v>223.93</v>
      </c>
      <c r="J110">
        <v>209.84</v>
      </c>
      <c r="K110">
        <v>0.81821999999999995</v>
      </c>
      <c r="L110">
        <v>1.1734E-5</v>
      </c>
      <c r="M110">
        <v>3.5194000000000003E-2</v>
      </c>
      <c r="N110" t="s">
        <v>238</v>
      </c>
    </row>
    <row r="111" spans="1:14">
      <c r="A111">
        <v>497.7</v>
      </c>
      <c r="B111">
        <v>6</v>
      </c>
      <c r="C111">
        <v>13.464</v>
      </c>
      <c r="D111">
        <v>7.4274000000000007E-2</v>
      </c>
      <c r="E111">
        <v>54.491999999999997</v>
      </c>
      <c r="F111">
        <v>58.332000000000001</v>
      </c>
      <c r="G111">
        <v>143.16</v>
      </c>
      <c r="H111">
        <v>212.6</v>
      </c>
      <c r="I111">
        <v>224.47</v>
      </c>
      <c r="J111">
        <v>208.51</v>
      </c>
      <c r="K111">
        <v>0.82689999999999997</v>
      </c>
      <c r="L111">
        <v>1.1759E-5</v>
      </c>
      <c r="M111">
        <v>3.5242999999999997E-2</v>
      </c>
      <c r="N111" t="s">
        <v>238</v>
      </c>
    </row>
    <row r="112" spans="1:14">
      <c r="A112">
        <v>497.7</v>
      </c>
      <c r="B112">
        <v>6.5</v>
      </c>
      <c r="C112">
        <v>14.686999999999999</v>
      </c>
      <c r="D112">
        <v>6.8087999999999996E-2</v>
      </c>
      <c r="E112">
        <v>54.424999999999997</v>
      </c>
      <c r="F112">
        <v>58.238999999999997</v>
      </c>
      <c r="G112">
        <v>142.35</v>
      </c>
      <c r="H112">
        <v>212.78</v>
      </c>
      <c r="I112">
        <v>225.03</v>
      </c>
      <c r="J112">
        <v>207.15</v>
      </c>
      <c r="K112">
        <v>0.83582999999999996</v>
      </c>
      <c r="L112">
        <v>1.1785E-5</v>
      </c>
      <c r="M112">
        <v>3.5292999999999998E-2</v>
      </c>
      <c r="N112" t="s">
        <v>238</v>
      </c>
    </row>
    <row r="113" spans="1:14">
      <c r="A113">
        <v>497.7</v>
      </c>
      <c r="B113">
        <v>7</v>
      </c>
      <c r="C113">
        <v>15.928000000000001</v>
      </c>
      <c r="D113">
        <v>6.2781000000000003E-2</v>
      </c>
      <c r="E113">
        <v>54.356999999999999</v>
      </c>
      <c r="F113">
        <v>58.143999999999998</v>
      </c>
      <c r="G113">
        <v>141.6</v>
      </c>
      <c r="H113">
        <v>212.96</v>
      </c>
      <c r="I113">
        <v>225.61</v>
      </c>
      <c r="J113">
        <v>205.78</v>
      </c>
      <c r="K113">
        <v>0.84499999999999997</v>
      </c>
      <c r="L113">
        <v>1.1813E-5</v>
      </c>
      <c r="M113">
        <v>3.5346000000000002E-2</v>
      </c>
      <c r="N113" t="s">
        <v>238</v>
      </c>
    </row>
    <row r="114" spans="1:14">
      <c r="A114">
        <v>497.7</v>
      </c>
      <c r="B114">
        <v>7.5</v>
      </c>
      <c r="C114">
        <v>17.189</v>
      </c>
      <c r="D114">
        <v>5.8177E-2</v>
      </c>
      <c r="E114">
        <v>54.287999999999997</v>
      </c>
      <c r="F114">
        <v>58.048000000000002</v>
      </c>
      <c r="G114">
        <v>140.88</v>
      </c>
      <c r="H114">
        <v>213.14</v>
      </c>
      <c r="I114">
        <v>226.22</v>
      </c>
      <c r="J114">
        <v>204.39</v>
      </c>
      <c r="K114">
        <v>0.85443000000000002</v>
      </c>
      <c r="L114">
        <v>1.1843E-5</v>
      </c>
      <c r="M114">
        <v>3.5401000000000002E-2</v>
      </c>
      <c r="N114" t="s">
        <v>238</v>
      </c>
    </row>
    <row r="115" spans="1:14">
      <c r="A115">
        <v>497.7</v>
      </c>
      <c r="B115">
        <v>8</v>
      </c>
      <c r="C115">
        <v>18.469000000000001</v>
      </c>
      <c r="D115">
        <v>5.4143999999999998E-2</v>
      </c>
      <c r="E115">
        <v>54.218000000000004</v>
      </c>
      <c r="F115">
        <v>57.951000000000001</v>
      </c>
      <c r="G115">
        <v>140.19999999999999</v>
      </c>
      <c r="H115">
        <v>213.32</v>
      </c>
      <c r="I115">
        <v>226.85</v>
      </c>
      <c r="J115">
        <v>202.98</v>
      </c>
      <c r="K115">
        <v>0.86412999999999995</v>
      </c>
      <c r="L115">
        <v>1.1874E-5</v>
      </c>
      <c r="M115">
        <v>3.5458999999999997E-2</v>
      </c>
      <c r="N115" t="s">
        <v>238</v>
      </c>
    </row>
    <row r="116" spans="1:14">
      <c r="A116">
        <v>497.7</v>
      </c>
      <c r="B116">
        <v>8.5</v>
      </c>
      <c r="C116">
        <v>19.77</v>
      </c>
      <c r="D116">
        <v>5.0581000000000001E-2</v>
      </c>
      <c r="E116">
        <v>54.146999999999998</v>
      </c>
      <c r="F116">
        <v>57.851999999999997</v>
      </c>
      <c r="G116">
        <v>139.55000000000001</v>
      </c>
      <c r="H116">
        <v>213.51</v>
      </c>
      <c r="I116">
        <v>227.5</v>
      </c>
      <c r="J116">
        <v>201.55</v>
      </c>
      <c r="K116">
        <v>0.87412000000000001</v>
      </c>
      <c r="L116">
        <v>1.1908E-5</v>
      </c>
      <c r="M116">
        <v>3.5519000000000002E-2</v>
      </c>
      <c r="N116" t="s">
        <v>238</v>
      </c>
    </row>
    <row r="117" spans="1:14">
      <c r="A117">
        <v>497.7</v>
      </c>
      <c r="B117">
        <v>9</v>
      </c>
      <c r="C117">
        <v>21.093</v>
      </c>
      <c r="D117">
        <v>4.7409E-2</v>
      </c>
      <c r="E117">
        <v>54.075000000000003</v>
      </c>
      <c r="F117">
        <v>57.752000000000002</v>
      </c>
      <c r="G117">
        <v>138.91999999999999</v>
      </c>
      <c r="H117">
        <v>213.69</v>
      </c>
      <c r="I117">
        <v>228.18</v>
      </c>
      <c r="J117">
        <v>200.09</v>
      </c>
      <c r="K117">
        <v>0.88441000000000003</v>
      </c>
      <c r="L117">
        <v>1.1943000000000001E-5</v>
      </c>
      <c r="M117">
        <v>3.5582000000000003E-2</v>
      </c>
      <c r="N117" t="s">
        <v>238</v>
      </c>
    </row>
    <row r="118" spans="1:14">
      <c r="A118">
        <v>497.7</v>
      </c>
      <c r="B118">
        <v>9.5</v>
      </c>
      <c r="C118">
        <v>22.437999999999999</v>
      </c>
      <c r="D118">
        <v>4.4568000000000003E-2</v>
      </c>
      <c r="E118">
        <v>54.002000000000002</v>
      </c>
      <c r="F118">
        <v>57.651000000000003</v>
      </c>
      <c r="G118">
        <v>138.32</v>
      </c>
      <c r="H118">
        <v>213.89</v>
      </c>
      <c r="I118">
        <v>228.89</v>
      </c>
      <c r="J118">
        <v>198.62</v>
      </c>
      <c r="K118">
        <v>0.89500999999999997</v>
      </c>
      <c r="L118">
        <v>1.1980999999999999E-5</v>
      </c>
      <c r="M118">
        <v>3.5647999999999999E-2</v>
      </c>
      <c r="N118" t="s">
        <v>238</v>
      </c>
    </row>
    <row r="119" spans="1:14">
      <c r="A119">
        <v>497.7</v>
      </c>
      <c r="B119">
        <v>10</v>
      </c>
      <c r="C119">
        <v>23.806000000000001</v>
      </c>
      <c r="D119">
        <v>4.2006000000000002E-2</v>
      </c>
      <c r="E119">
        <v>53.927</v>
      </c>
      <c r="F119">
        <v>57.546999999999997</v>
      </c>
      <c r="G119">
        <v>137.74</v>
      </c>
      <c r="H119">
        <v>214.08</v>
      </c>
      <c r="I119">
        <v>229.64</v>
      </c>
      <c r="J119">
        <v>197.12</v>
      </c>
      <c r="K119">
        <v>0.90593999999999997</v>
      </c>
      <c r="L119">
        <v>1.2021000000000001E-5</v>
      </c>
      <c r="M119">
        <v>3.5718E-2</v>
      </c>
      <c r="N119" t="s">
        <v>238</v>
      </c>
    </row>
    <row r="120" spans="1:14">
      <c r="A120">
        <v>547.47</v>
      </c>
      <c r="B120">
        <v>1</v>
      </c>
      <c r="C120">
        <v>1.9088000000000001</v>
      </c>
      <c r="D120">
        <v>0.52388999999999997</v>
      </c>
      <c r="E120">
        <v>66.033000000000001</v>
      </c>
      <c r="F120">
        <v>70.548000000000002</v>
      </c>
      <c r="G120">
        <v>181.03</v>
      </c>
      <c r="H120">
        <v>227.16</v>
      </c>
      <c r="I120">
        <v>235.82</v>
      </c>
      <c r="J120">
        <v>232.25</v>
      </c>
      <c r="K120">
        <v>0.55786999999999998</v>
      </c>
      <c r="L120">
        <v>1.2696E-5</v>
      </c>
      <c r="M120">
        <v>4.0933999999999998E-2</v>
      </c>
      <c r="N120" t="s">
        <v>238</v>
      </c>
    </row>
    <row r="121" spans="1:14">
      <c r="A121">
        <v>547.47</v>
      </c>
      <c r="B121">
        <v>1.5</v>
      </c>
      <c r="C121">
        <v>2.8752</v>
      </c>
      <c r="D121">
        <v>0.3478</v>
      </c>
      <c r="E121">
        <v>65.986000000000004</v>
      </c>
      <c r="F121">
        <v>70.481999999999999</v>
      </c>
      <c r="G121">
        <v>177.57</v>
      </c>
      <c r="H121">
        <v>227.26</v>
      </c>
      <c r="I121">
        <v>236.1</v>
      </c>
      <c r="J121">
        <v>231.36</v>
      </c>
      <c r="K121">
        <v>0.56138999999999994</v>
      </c>
      <c r="L121">
        <v>1.271E-5</v>
      </c>
      <c r="M121">
        <v>4.0974999999999998E-2</v>
      </c>
      <c r="N121" t="s">
        <v>238</v>
      </c>
    </row>
    <row r="122" spans="1:14">
      <c r="A122">
        <v>547.47</v>
      </c>
      <c r="B122">
        <v>2</v>
      </c>
      <c r="C122">
        <v>3.8496999999999999</v>
      </c>
      <c r="D122">
        <v>0.25975999999999999</v>
      </c>
      <c r="E122">
        <v>65.938000000000002</v>
      </c>
      <c r="F122">
        <v>70.415000000000006</v>
      </c>
      <c r="G122">
        <v>175.09</v>
      </c>
      <c r="H122">
        <v>227.35</v>
      </c>
      <c r="I122">
        <v>236.38</v>
      </c>
      <c r="J122">
        <v>230.47</v>
      </c>
      <c r="K122">
        <v>0.56494999999999995</v>
      </c>
      <c r="L122">
        <v>1.2724999999999999E-5</v>
      </c>
      <c r="M122">
        <v>4.1016999999999998E-2</v>
      </c>
      <c r="N122" t="s">
        <v>238</v>
      </c>
    </row>
    <row r="123" spans="1:14">
      <c r="A123">
        <v>547.47</v>
      </c>
      <c r="B123">
        <v>2.5</v>
      </c>
      <c r="C123">
        <v>4.8327</v>
      </c>
      <c r="D123">
        <v>0.20691999999999999</v>
      </c>
      <c r="E123">
        <v>65.89</v>
      </c>
      <c r="F123">
        <v>70.347999999999999</v>
      </c>
      <c r="G123">
        <v>173.15</v>
      </c>
      <c r="H123">
        <v>227.45</v>
      </c>
      <c r="I123">
        <v>236.68</v>
      </c>
      <c r="J123">
        <v>229.57</v>
      </c>
      <c r="K123">
        <v>0.56855999999999995</v>
      </c>
      <c r="L123">
        <v>1.2741E-5</v>
      </c>
      <c r="M123">
        <v>4.1058999999999998E-2</v>
      </c>
      <c r="N123" t="s">
        <v>238</v>
      </c>
    </row>
    <row r="124" spans="1:14">
      <c r="A124">
        <v>547.47</v>
      </c>
      <c r="B124">
        <v>3</v>
      </c>
      <c r="C124">
        <v>5.8242000000000003</v>
      </c>
      <c r="D124">
        <v>0.17169999999999999</v>
      </c>
      <c r="E124">
        <v>65.841999999999999</v>
      </c>
      <c r="F124">
        <v>70.281000000000006</v>
      </c>
      <c r="G124">
        <v>171.55</v>
      </c>
      <c r="H124">
        <v>227.55</v>
      </c>
      <c r="I124">
        <v>236.97</v>
      </c>
      <c r="J124">
        <v>228.67</v>
      </c>
      <c r="K124">
        <v>0.57221999999999995</v>
      </c>
      <c r="L124">
        <v>1.2758000000000001E-5</v>
      </c>
      <c r="M124">
        <v>4.1102E-2</v>
      </c>
      <c r="N124" t="s">
        <v>238</v>
      </c>
    </row>
    <row r="125" spans="1:14">
      <c r="A125">
        <v>547.47</v>
      </c>
      <c r="B125">
        <v>3.5</v>
      </c>
      <c r="C125">
        <v>6.8243999999999998</v>
      </c>
      <c r="D125">
        <v>0.14652999999999999</v>
      </c>
      <c r="E125">
        <v>65.793000000000006</v>
      </c>
      <c r="F125">
        <v>70.212999999999994</v>
      </c>
      <c r="G125">
        <v>170.17</v>
      </c>
      <c r="H125">
        <v>227.66</v>
      </c>
      <c r="I125">
        <v>237.28</v>
      </c>
      <c r="J125">
        <v>227.76</v>
      </c>
      <c r="K125">
        <v>0.57591999999999999</v>
      </c>
      <c r="L125">
        <v>1.2775999999999999E-5</v>
      </c>
      <c r="M125">
        <v>4.1146000000000002E-2</v>
      </c>
      <c r="N125" t="s">
        <v>238</v>
      </c>
    </row>
    <row r="126" spans="1:14">
      <c r="A126">
        <v>547.47</v>
      </c>
      <c r="B126">
        <v>4</v>
      </c>
      <c r="C126">
        <v>7.8334999999999999</v>
      </c>
      <c r="D126">
        <v>0.12766</v>
      </c>
      <c r="E126">
        <v>65.744</v>
      </c>
      <c r="F126">
        <v>70.144000000000005</v>
      </c>
      <c r="G126">
        <v>168.97</v>
      </c>
      <c r="H126">
        <v>227.76</v>
      </c>
      <c r="I126">
        <v>237.59</v>
      </c>
      <c r="J126">
        <v>226.84</v>
      </c>
      <c r="K126">
        <v>0.57967000000000002</v>
      </c>
      <c r="L126">
        <v>1.2796000000000001E-5</v>
      </c>
      <c r="M126">
        <v>4.1189999999999997E-2</v>
      </c>
      <c r="N126" t="s">
        <v>238</v>
      </c>
    </row>
    <row r="127" spans="1:14">
      <c r="A127">
        <v>547.47</v>
      </c>
      <c r="B127">
        <v>4.5</v>
      </c>
      <c r="C127">
        <v>8.8516999999999992</v>
      </c>
      <c r="D127">
        <v>0.11297</v>
      </c>
      <c r="E127">
        <v>65.694000000000003</v>
      </c>
      <c r="F127">
        <v>70.075000000000003</v>
      </c>
      <c r="G127">
        <v>167.9</v>
      </c>
      <c r="H127">
        <v>227.86</v>
      </c>
      <c r="I127">
        <v>237.91</v>
      </c>
      <c r="J127">
        <v>225.92</v>
      </c>
      <c r="K127">
        <v>0.58347000000000004</v>
      </c>
      <c r="L127">
        <v>1.2816000000000001E-5</v>
      </c>
      <c r="M127">
        <v>4.1236000000000002E-2</v>
      </c>
      <c r="N127" t="s">
        <v>238</v>
      </c>
    </row>
    <row r="128" spans="1:14">
      <c r="A128">
        <v>547.47</v>
      </c>
      <c r="B128">
        <v>5</v>
      </c>
      <c r="C128">
        <v>9.8792000000000009</v>
      </c>
      <c r="D128">
        <v>0.10122</v>
      </c>
      <c r="E128">
        <v>65.644000000000005</v>
      </c>
      <c r="F128">
        <v>70.004999999999995</v>
      </c>
      <c r="G128">
        <v>166.93</v>
      </c>
      <c r="H128">
        <v>227.97</v>
      </c>
      <c r="I128">
        <v>238.23</v>
      </c>
      <c r="J128">
        <v>224.99</v>
      </c>
      <c r="K128">
        <v>0.58731999999999995</v>
      </c>
      <c r="L128">
        <v>1.2836999999999999E-5</v>
      </c>
      <c r="M128">
        <v>4.1281999999999999E-2</v>
      </c>
      <c r="N128" t="s">
        <v>238</v>
      </c>
    </row>
    <row r="129" spans="1:14">
      <c r="A129">
        <v>547.47</v>
      </c>
      <c r="B129">
        <v>5.5</v>
      </c>
      <c r="C129">
        <v>10.916</v>
      </c>
      <c r="D129">
        <v>9.1606999999999994E-2</v>
      </c>
      <c r="E129">
        <v>65.593000000000004</v>
      </c>
      <c r="F129">
        <v>69.935000000000002</v>
      </c>
      <c r="G129">
        <v>166.05</v>
      </c>
      <c r="H129">
        <v>228.07</v>
      </c>
      <c r="I129">
        <v>238.56</v>
      </c>
      <c r="J129">
        <v>224.05</v>
      </c>
      <c r="K129">
        <v>0.59121999999999997</v>
      </c>
      <c r="L129">
        <v>1.2860000000000001E-5</v>
      </c>
      <c r="M129">
        <v>4.1328999999999998E-2</v>
      </c>
      <c r="N129" t="s">
        <v>238</v>
      </c>
    </row>
    <row r="130" spans="1:14">
      <c r="A130">
        <v>547.47</v>
      </c>
      <c r="B130">
        <v>6</v>
      </c>
      <c r="C130">
        <v>11.962999999999999</v>
      </c>
      <c r="D130">
        <v>8.3590999999999999E-2</v>
      </c>
      <c r="E130">
        <v>65.542000000000002</v>
      </c>
      <c r="F130">
        <v>69.864000000000004</v>
      </c>
      <c r="G130">
        <v>165.23</v>
      </c>
      <c r="H130">
        <v>228.18</v>
      </c>
      <c r="I130">
        <v>238.91</v>
      </c>
      <c r="J130">
        <v>223.11</v>
      </c>
      <c r="K130">
        <v>0.59516999999999998</v>
      </c>
      <c r="L130">
        <v>1.2883E-5</v>
      </c>
      <c r="M130">
        <v>4.1376999999999997E-2</v>
      </c>
      <c r="N130" t="s">
        <v>238</v>
      </c>
    </row>
    <row r="131" spans="1:14">
      <c r="A131">
        <v>547.47</v>
      </c>
      <c r="B131">
        <v>6.5</v>
      </c>
      <c r="C131">
        <v>13.02</v>
      </c>
      <c r="D131">
        <v>7.6807E-2</v>
      </c>
      <c r="E131">
        <v>65.491</v>
      </c>
      <c r="F131">
        <v>69.793000000000006</v>
      </c>
      <c r="G131">
        <v>164.47</v>
      </c>
      <c r="H131">
        <v>228.28</v>
      </c>
      <c r="I131">
        <v>239.25</v>
      </c>
      <c r="J131">
        <v>222.16</v>
      </c>
      <c r="K131">
        <v>0.59916999999999998</v>
      </c>
      <c r="L131">
        <v>1.2908000000000001E-5</v>
      </c>
      <c r="M131">
        <v>4.1425999999999998E-2</v>
      </c>
      <c r="N131" t="s">
        <v>238</v>
      </c>
    </row>
    <row r="132" spans="1:14">
      <c r="A132">
        <v>547.47</v>
      </c>
      <c r="B132">
        <v>7</v>
      </c>
      <c r="C132">
        <v>14.087</v>
      </c>
      <c r="D132">
        <v>7.0989999999999998E-2</v>
      </c>
      <c r="E132">
        <v>65.438999999999993</v>
      </c>
      <c r="F132">
        <v>69.721000000000004</v>
      </c>
      <c r="G132">
        <v>163.76</v>
      </c>
      <c r="H132">
        <v>228.39</v>
      </c>
      <c r="I132">
        <v>239.61</v>
      </c>
      <c r="J132">
        <v>221.21</v>
      </c>
      <c r="K132">
        <v>0.60321999999999998</v>
      </c>
      <c r="L132">
        <v>1.2934E-5</v>
      </c>
      <c r="M132">
        <v>4.1475999999999999E-2</v>
      </c>
      <c r="N132" t="s">
        <v>238</v>
      </c>
    </row>
    <row r="133" spans="1:14">
      <c r="A133">
        <v>547.47</v>
      </c>
      <c r="B133">
        <v>7.5</v>
      </c>
      <c r="C133">
        <v>15.164</v>
      </c>
      <c r="D133">
        <v>6.5947000000000006E-2</v>
      </c>
      <c r="E133">
        <v>65.385999999999996</v>
      </c>
      <c r="F133">
        <v>69.647999999999996</v>
      </c>
      <c r="G133">
        <v>163.09</v>
      </c>
      <c r="H133">
        <v>228.5</v>
      </c>
      <c r="I133">
        <v>239.98</v>
      </c>
      <c r="J133">
        <v>220.25</v>
      </c>
      <c r="K133">
        <v>0.60733000000000004</v>
      </c>
      <c r="L133">
        <v>1.2961E-5</v>
      </c>
      <c r="M133">
        <v>4.1527000000000001E-2</v>
      </c>
      <c r="N133" t="s">
        <v>238</v>
      </c>
    </row>
    <row r="134" spans="1:14">
      <c r="A134">
        <v>547.47</v>
      </c>
      <c r="B134">
        <v>8</v>
      </c>
      <c r="C134">
        <v>16.251999999999999</v>
      </c>
      <c r="D134">
        <v>6.1532000000000003E-2</v>
      </c>
      <c r="E134">
        <v>65.332999999999998</v>
      </c>
      <c r="F134">
        <v>69.575000000000003</v>
      </c>
      <c r="G134">
        <v>162.44999999999999</v>
      </c>
      <c r="H134">
        <v>228.61</v>
      </c>
      <c r="I134">
        <v>240.35</v>
      </c>
      <c r="J134">
        <v>219.28</v>
      </c>
      <c r="K134">
        <v>0.61148999999999998</v>
      </c>
      <c r="L134">
        <v>1.2989E-5</v>
      </c>
      <c r="M134">
        <v>4.1578999999999998E-2</v>
      </c>
      <c r="N134" t="s">
        <v>238</v>
      </c>
    </row>
    <row r="135" spans="1:14">
      <c r="A135">
        <v>547.47</v>
      </c>
      <c r="B135">
        <v>8.5</v>
      </c>
      <c r="C135">
        <v>17.350000000000001</v>
      </c>
      <c r="D135">
        <v>5.7634999999999999E-2</v>
      </c>
      <c r="E135">
        <v>65.28</v>
      </c>
      <c r="F135">
        <v>69.501000000000005</v>
      </c>
      <c r="G135">
        <v>161.85</v>
      </c>
      <c r="H135">
        <v>228.72</v>
      </c>
      <c r="I135">
        <v>240.74</v>
      </c>
      <c r="J135">
        <v>218.3</v>
      </c>
      <c r="K135">
        <v>0.61570000000000003</v>
      </c>
      <c r="L135">
        <v>1.3018E-5</v>
      </c>
      <c r="M135">
        <v>4.1632000000000002E-2</v>
      </c>
      <c r="N135" t="s">
        <v>238</v>
      </c>
    </row>
    <row r="136" spans="1:14">
      <c r="A136">
        <v>547.47</v>
      </c>
      <c r="B136">
        <v>9</v>
      </c>
      <c r="C136">
        <v>18.46</v>
      </c>
      <c r="D136">
        <v>5.4170000000000003E-2</v>
      </c>
      <c r="E136">
        <v>65.225999999999999</v>
      </c>
      <c r="F136">
        <v>69.427000000000007</v>
      </c>
      <c r="G136">
        <v>161.27000000000001</v>
      </c>
      <c r="H136">
        <v>228.83</v>
      </c>
      <c r="I136">
        <v>241.13</v>
      </c>
      <c r="J136">
        <v>217.32</v>
      </c>
      <c r="K136">
        <v>0.61997999999999998</v>
      </c>
      <c r="L136">
        <v>1.3049E-5</v>
      </c>
      <c r="M136">
        <v>4.1686000000000001E-2</v>
      </c>
      <c r="N136" t="s">
        <v>238</v>
      </c>
    </row>
    <row r="137" spans="1:14">
      <c r="A137">
        <v>547.47</v>
      </c>
      <c r="B137">
        <v>9.5</v>
      </c>
      <c r="C137">
        <v>19.582000000000001</v>
      </c>
      <c r="D137">
        <v>5.1068000000000002E-2</v>
      </c>
      <c r="E137">
        <v>65.171000000000006</v>
      </c>
      <c r="F137">
        <v>69.352000000000004</v>
      </c>
      <c r="G137">
        <v>160.72</v>
      </c>
      <c r="H137">
        <v>228.94</v>
      </c>
      <c r="I137">
        <v>241.53</v>
      </c>
      <c r="J137">
        <v>216.33</v>
      </c>
      <c r="K137">
        <v>0.62431000000000003</v>
      </c>
      <c r="L137">
        <v>1.3081000000000001E-5</v>
      </c>
      <c r="M137">
        <v>4.1742000000000001E-2</v>
      </c>
      <c r="N137" t="s">
        <v>238</v>
      </c>
    </row>
    <row r="138" spans="1:14">
      <c r="A138">
        <v>547.47</v>
      </c>
      <c r="B138">
        <v>10</v>
      </c>
      <c r="C138">
        <v>20.715</v>
      </c>
      <c r="D138">
        <v>4.8274999999999998E-2</v>
      </c>
      <c r="E138">
        <v>65.116</v>
      </c>
      <c r="F138">
        <v>69.275999999999996</v>
      </c>
      <c r="G138">
        <v>160.19</v>
      </c>
      <c r="H138">
        <v>229.06</v>
      </c>
      <c r="I138">
        <v>241.95</v>
      </c>
      <c r="J138">
        <v>215.33</v>
      </c>
      <c r="K138">
        <v>0.62868999999999997</v>
      </c>
      <c r="L138">
        <v>1.3114E-5</v>
      </c>
      <c r="M138">
        <v>4.1798000000000002E-2</v>
      </c>
      <c r="N138" t="s">
        <v>238</v>
      </c>
    </row>
  </sheetData>
  <pageMargins left="0.7" right="0.7" top="0.75" bottom="0.75" header="0.3" footer="0.3"/>
  <tableParts count="1">
    <tablePart r:id="rId1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BCD40-FCCC-462B-8D54-00FBACA6CB12}">
  <dimension ref="A1:N138"/>
  <sheetViews>
    <sheetView workbookViewId="0"/>
  </sheetViews>
  <sheetFormatPr defaultRowHeight="15"/>
  <sheetData>
    <row r="1" spans="1:14">
      <c r="A1" t="s">
        <v>223</v>
      </c>
      <c r="B1" t="s">
        <v>224</v>
      </c>
      <c r="C1" t="s">
        <v>225</v>
      </c>
      <c r="D1" t="s">
        <v>226</v>
      </c>
      <c r="E1" t="s">
        <v>227</v>
      </c>
      <c r="F1" t="s">
        <v>228</v>
      </c>
      <c r="G1" t="s">
        <v>229</v>
      </c>
      <c r="H1" t="s">
        <v>230</v>
      </c>
      <c r="I1" t="s">
        <v>231</v>
      </c>
      <c r="J1" t="s">
        <v>232</v>
      </c>
      <c r="K1" t="s">
        <v>233</v>
      </c>
      <c r="L1" t="s">
        <v>234</v>
      </c>
      <c r="M1" t="s">
        <v>235</v>
      </c>
      <c r="N1" t="s">
        <v>236</v>
      </c>
    </row>
    <row r="2" spans="1:14">
      <c r="A2">
        <v>253.91</v>
      </c>
      <c r="B2">
        <v>1</v>
      </c>
      <c r="C2">
        <v>693.94</v>
      </c>
      <c r="D2">
        <v>1.4411000000000001E-3</v>
      </c>
      <c r="E2">
        <v>-17.277999999999999</v>
      </c>
      <c r="F2">
        <v>-17.265999999999998</v>
      </c>
      <c r="G2">
        <v>-58.156999999999996</v>
      </c>
      <c r="H2">
        <v>139.21</v>
      </c>
      <c r="I2">
        <v>181.86</v>
      </c>
      <c r="J2">
        <v>1283.5</v>
      </c>
      <c r="K2">
        <v>-4.6731000000000002E-2</v>
      </c>
      <c r="L2">
        <v>4.8578E-4</v>
      </c>
      <c r="M2">
        <v>0.13475999999999999</v>
      </c>
      <c r="N2" t="s">
        <v>237</v>
      </c>
    </row>
    <row r="3" spans="1:14">
      <c r="A3">
        <v>253.91</v>
      </c>
      <c r="B3">
        <v>1.5</v>
      </c>
      <c r="C3">
        <v>693.98</v>
      </c>
      <c r="D3">
        <v>1.441E-3</v>
      </c>
      <c r="E3">
        <v>-17.28</v>
      </c>
      <c r="F3">
        <v>-17.260999999999999</v>
      </c>
      <c r="G3">
        <v>-58.164999999999999</v>
      </c>
      <c r="H3">
        <v>139.22</v>
      </c>
      <c r="I3">
        <v>181.85</v>
      </c>
      <c r="J3">
        <v>1283.9000000000001</v>
      </c>
      <c r="K3">
        <v>-4.6738000000000002E-2</v>
      </c>
      <c r="L3">
        <v>4.8600999999999999E-4</v>
      </c>
      <c r="M3">
        <v>0.13478000000000001</v>
      </c>
      <c r="N3" t="s">
        <v>237</v>
      </c>
    </row>
    <row r="4" spans="1:14">
      <c r="A4">
        <v>253.91</v>
      </c>
      <c r="B4">
        <v>2</v>
      </c>
      <c r="C4">
        <v>694.02</v>
      </c>
      <c r="D4">
        <v>1.4408999999999999E-3</v>
      </c>
      <c r="E4">
        <v>-17.282</v>
      </c>
      <c r="F4">
        <v>-17.257000000000001</v>
      </c>
      <c r="G4">
        <v>-58.173000000000002</v>
      </c>
      <c r="H4">
        <v>139.22</v>
      </c>
      <c r="I4">
        <v>181.85</v>
      </c>
      <c r="J4">
        <v>1284.2</v>
      </c>
      <c r="K4">
        <v>-4.6745000000000002E-2</v>
      </c>
      <c r="L4">
        <v>4.8624999999999997E-4</v>
      </c>
      <c r="M4">
        <v>0.1348</v>
      </c>
      <c r="N4" t="s">
        <v>237</v>
      </c>
    </row>
    <row r="5" spans="1:14">
      <c r="A5">
        <v>253.91</v>
      </c>
      <c r="B5">
        <v>2.5</v>
      </c>
      <c r="C5">
        <v>694.06</v>
      </c>
      <c r="D5">
        <v>1.4407999999999999E-3</v>
      </c>
      <c r="E5">
        <v>-17.283999999999999</v>
      </c>
      <c r="F5">
        <v>-17.253</v>
      </c>
      <c r="G5">
        <v>-58.18</v>
      </c>
      <c r="H5">
        <v>139.22</v>
      </c>
      <c r="I5">
        <v>181.84</v>
      </c>
      <c r="J5">
        <v>1284.5</v>
      </c>
      <c r="K5">
        <v>-4.6753000000000003E-2</v>
      </c>
      <c r="L5">
        <v>4.8648000000000002E-4</v>
      </c>
      <c r="M5">
        <v>0.13482</v>
      </c>
      <c r="N5" t="s">
        <v>237</v>
      </c>
    </row>
    <row r="6" spans="1:14">
      <c r="A6">
        <v>253.91</v>
      </c>
      <c r="B6">
        <v>3</v>
      </c>
      <c r="C6">
        <v>694.09</v>
      </c>
      <c r="D6">
        <v>1.4407000000000001E-3</v>
      </c>
      <c r="E6">
        <v>-17.286000000000001</v>
      </c>
      <c r="F6">
        <v>-17.248999999999999</v>
      </c>
      <c r="G6">
        <v>-58.188000000000002</v>
      </c>
      <c r="H6">
        <v>139.22</v>
      </c>
      <c r="I6">
        <v>181.83</v>
      </c>
      <c r="J6">
        <v>1284.8</v>
      </c>
      <c r="K6">
        <v>-4.6760000000000003E-2</v>
      </c>
      <c r="L6">
        <v>4.8672E-4</v>
      </c>
      <c r="M6">
        <v>0.13483999999999999</v>
      </c>
      <c r="N6" t="s">
        <v>237</v>
      </c>
    </row>
    <row r="7" spans="1:14">
      <c r="A7">
        <v>253.91</v>
      </c>
      <c r="B7">
        <v>3.5</v>
      </c>
      <c r="C7">
        <v>694.13</v>
      </c>
      <c r="D7">
        <v>1.4406E-3</v>
      </c>
      <c r="E7">
        <v>-17.288</v>
      </c>
      <c r="F7">
        <v>-17.244</v>
      </c>
      <c r="G7">
        <v>-58.195999999999998</v>
      </c>
      <c r="H7">
        <v>139.22999999999999</v>
      </c>
      <c r="I7">
        <v>181.83</v>
      </c>
      <c r="J7">
        <v>1285.0999999999999</v>
      </c>
      <c r="K7">
        <v>-4.6767000000000003E-2</v>
      </c>
      <c r="L7">
        <v>4.8694999999999999E-4</v>
      </c>
      <c r="M7">
        <v>0.13486000000000001</v>
      </c>
      <c r="N7" t="s">
        <v>237</v>
      </c>
    </row>
    <row r="8" spans="1:14">
      <c r="A8">
        <v>253.91</v>
      </c>
      <c r="B8">
        <v>4</v>
      </c>
      <c r="C8">
        <v>694.17</v>
      </c>
      <c r="D8">
        <v>1.4406E-3</v>
      </c>
      <c r="E8">
        <v>-17.29</v>
      </c>
      <c r="F8">
        <v>-17.239999999999998</v>
      </c>
      <c r="G8">
        <v>-58.203000000000003</v>
      </c>
      <c r="H8">
        <v>139.22999999999999</v>
      </c>
      <c r="I8">
        <v>181.82</v>
      </c>
      <c r="J8">
        <v>1285.5</v>
      </c>
      <c r="K8">
        <v>-4.6774999999999997E-2</v>
      </c>
      <c r="L8">
        <v>4.8718999999999998E-4</v>
      </c>
      <c r="M8">
        <v>0.13489000000000001</v>
      </c>
      <c r="N8" t="s">
        <v>237</v>
      </c>
    </row>
    <row r="9" spans="1:14">
      <c r="A9">
        <v>253.91</v>
      </c>
      <c r="B9">
        <v>4.5</v>
      </c>
      <c r="C9">
        <v>694.21</v>
      </c>
      <c r="D9">
        <v>1.4404999999999999E-3</v>
      </c>
      <c r="E9">
        <v>-17.292000000000002</v>
      </c>
      <c r="F9">
        <v>-17.236000000000001</v>
      </c>
      <c r="G9">
        <v>-58.210999999999999</v>
      </c>
      <c r="H9">
        <v>139.22999999999999</v>
      </c>
      <c r="I9">
        <v>181.81</v>
      </c>
      <c r="J9">
        <v>1285.8</v>
      </c>
      <c r="K9">
        <v>-4.6781999999999997E-2</v>
      </c>
      <c r="L9">
        <v>4.8743000000000001E-4</v>
      </c>
      <c r="M9">
        <v>0.13491</v>
      </c>
      <c r="N9" t="s">
        <v>237</v>
      </c>
    </row>
    <row r="10" spans="1:14">
      <c r="A10">
        <v>253.91</v>
      </c>
      <c r="B10">
        <v>5</v>
      </c>
      <c r="C10">
        <v>694.25</v>
      </c>
      <c r="D10">
        <v>1.4404000000000001E-3</v>
      </c>
      <c r="E10">
        <v>-17.294</v>
      </c>
      <c r="F10">
        <v>-17.231999999999999</v>
      </c>
      <c r="G10">
        <v>-58.219000000000001</v>
      </c>
      <c r="H10">
        <v>139.24</v>
      </c>
      <c r="I10">
        <v>181.81</v>
      </c>
      <c r="J10">
        <v>1286.0999999999999</v>
      </c>
      <c r="K10">
        <v>-4.6788999999999997E-2</v>
      </c>
      <c r="L10">
        <v>4.8766E-4</v>
      </c>
      <c r="M10">
        <v>0.13492999999999999</v>
      </c>
      <c r="N10" t="s">
        <v>237</v>
      </c>
    </row>
    <row r="11" spans="1:14">
      <c r="A11">
        <v>253.91</v>
      </c>
      <c r="B11">
        <v>5.5</v>
      </c>
      <c r="C11">
        <v>694.29</v>
      </c>
      <c r="D11">
        <v>1.4403E-3</v>
      </c>
      <c r="E11">
        <v>-17.295999999999999</v>
      </c>
      <c r="F11">
        <v>-17.227</v>
      </c>
      <c r="G11">
        <v>-58.225999999999999</v>
      </c>
      <c r="H11">
        <v>139.24</v>
      </c>
      <c r="I11">
        <v>181.8</v>
      </c>
      <c r="J11">
        <v>1286.4000000000001</v>
      </c>
      <c r="K11">
        <v>-4.6796999999999998E-2</v>
      </c>
      <c r="L11">
        <v>4.8789999999999999E-4</v>
      </c>
      <c r="M11">
        <v>0.13494999999999999</v>
      </c>
      <c r="N11" t="s">
        <v>237</v>
      </c>
    </row>
    <row r="12" spans="1:14">
      <c r="A12">
        <v>253.91</v>
      </c>
      <c r="B12">
        <v>6</v>
      </c>
      <c r="C12">
        <v>694.33</v>
      </c>
      <c r="D12">
        <v>1.4402E-3</v>
      </c>
      <c r="E12">
        <v>-17.297999999999998</v>
      </c>
      <c r="F12">
        <v>-17.222999999999999</v>
      </c>
      <c r="G12">
        <v>-58.234000000000002</v>
      </c>
      <c r="H12">
        <v>139.24</v>
      </c>
      <c r="I12">
        <v>181.8</v>
      </c>
      <c r="J12">
        <v>1286.8</v>
      </c>
      <c r="K12">
        <v>-4.6803999999999998E-2</v>
      </c>
      <c r="L12">
        <v>4.8812999999999998E-4</v>
      </c>
      <c r="M12">
        <v>0.13497000000000001</v>
      </c>
      <c r="N12" t="s">
        <v>237</v>
      </c>
    </row>
    <row r="13" spans="1:14">
      <c r="A13">
        <v>253.91</v>
      </c>
      <c r="B13">
        <v>6.5</v>
      </c>
      <c r="C13">
        <v>694.37</v>
      </c>
      <c r="D13">
        <v>1.4402E-3</v>
      </c>
      <c r="E13">
        <v>-17.3</v>
      </c>
      <c r="F13">
        <v>-17.219000000000001</v>
      </c>
      <c r="G13">
        <v>-58.241999999999997</v>
      </c>
      <c r="H13">
        <v>139.24</v>
      </c>
      <c r="I13">
        <v>181.79</v>
      </c>
      <c r="J13">
        <v>1287.0999999999999</v>
      </c>
      <c r="K13">
        <v>-4.6810999999999998E-2</v>
      </c>
      <c r="L13">
        <v>4.8837000000000002E-4</v>
      </c>
      <c r="M13">
        <v>0.13499</v>
      </c>
      <c r="N13" t="s">
        <v>237</v>
      </c>
    </row>
    <row r="14" spans="1:14">
      <c r="A14">
        <v>253.91</v>
      </c>
      <c r="B14">
        <v>7</v>
      </c>
      <c r="C14">
        <v>694.41</v>
      </c>
      <c r="D14">
        <v>1.4400999999999999E-3</v>
      </c>
      <c r="E14">
        <v>-17.302</v>
      </c>
      <c r="F14">
        <v>-17.215</v>
      </c>
      <c r="G14">
        <v>-58.249000000000002</v>
      </c>
      <c r="H14">
        <v>139.25</v>
      </c>
      <c r="I14">
        <v>181.78</v>
      </c>
      <c r="J14">
        <v>1287.4000000000001</v>
      </c>
      <c r="K14">
        <v>-4.6817999999999999E-2</v>
      </c>
      <c r="L14">
        <v>4.8859999999999995E-4</v>
      </c>
      <c r="M14">
        <v>0.13500999999999999</v>
      </c>
      <c r="N14" t="s">
        <v>237</v>
      </c>
    </row>
    <row r="15" spans="1:14">
      <c r="A15">
        <v>253.91</v>
      </c>
      <c r="B15">
        <v>7.5</v>
      </c>
      <c r="C15">
        <v>694.45</v>
      </c>
      <c r="D15">
        <v>1.4400000000000001E-3</v>
      </c>
      <c r="E15">
        <v>-17.303000000000001</v>
      </c>
      <c r="F15">
        <v>-17.21</v>
      </c>
      <c r="G15">
        <v>-58.256999999999998</v>
      </c>
      <c r="H15">
        <v>139.25</v>
      </c>
      <c r="I15">
        <v>181.78</v>
      </c>
      <c r="J15">
        <v>1287.7</v>
      </c>
      <c r="K15">
        <v>-4.6824999999999999E-2</v>
      </c>
      <c r="L15">
        <v>4.8884000000000004E-4</v>
      </c>
      <c r="M15">
        <v>0.13503000000000001</v>
      </c>
      <c r="N15" t="s">
        <v>237</v>
      </c>
    </row>
    <row r="16" spans="1:14">
      <c r="A16">
        <v>253.91</v>
      </c>
      <c r="B16">
        <v>8</v>
      </c>
      <c r="C16">
        <v>694.49</v>
      </c>
      <c r="D16">
        <v>1.4399E-3</v>
      </c>
      <c r="E16">
        <v>-17.305</v>
      </c>
      <c r="F16">
        <v>-17.206</v>
      </c>
      <c r="G16">
        <v>-58.265000000000001</v>
      </c>
      <c r="H16">
        <v>139.25</v>
      </c>
      <c r="I16">
        <v>181.77</v>
      </c>
      <c r="J16">
        <v>1288</v>
      </c>
      <c r="K16">
        <v>-4.6833E-2</v>
      </c>
      <c r="L16">
        <v>4.8908000000000003E-4</v>
      </c>
      <c r="M16">
        <v>0.13505</v>
      </c>
      <c r="N16" t="s">
        <v>237</v>
      </c>
    </row>
    <row r="17" spans="1:14">
      <c r="A17">
        <v>253.91</v>
      </c>
      <c r="B17">
        <v>8.5</v>
      </c>
      <c r="C17">
        <v>694.53</v>
      </c>
      <c r="D17">
        <v>1.4398E-3</v>
      </c>
      <c r="E17">
        <v>-17.306999999999999</v>
      </c>
      <c r="F17">
        <v>-17.202000000000002</v>
      </c>
      <c r="G17">
        <v>-58.273000000000003</v>
      </c>
      <c r="H17">
        <v>139.25</v>
      </c>
      <c r="I17">
        <v>181.76</v>
      </c>
      <c r="J17">
        <v>1288.4000000000001</v>
      </c>
      <c r="K17">
        <v>-4.684E-2</v>
      </c>
      <c r="L17">
        <v>4.8930999999999996E-4</v>
      </c>
      <c r="M17">
        <v>0.13507</v>
      </c>
      <c r="N17" t="s">
        <v>237</v>
      </c>
    </row>
    <row r="18" spans="1:14">
      <c r="A18">
        <v>253.91</v>
      </c>
      <c r="B18">
        <v>9</v>
      </c>
      <c r="C18">
        <v>694.57</v>
      </c>
      <c r="D18">
        <v>1.4396999999999999E-3</v>
      </c>
      <c r="E18">
        <v>-17.309000000000001</v>
      </c>
      <c r="F18">
        <v>-17.198</v>
      </c>
      <c r="G18">
        <v>-58.28</v>
      </c>
      <c r="H18">
        <v>139.26</v>
      </c>
      <c r="I18">
        <v>181.76</v>
      </c>
      <c r="J18">
        <v>1288.7</v>
      </c>
      <c r="K18">
        <v>-4.6847E-2</v>
      </c>
      <c r="L18">
        <v>4.8954999999999995E-4</v>
      </c>
      <c r="M18">
        <v>0.1351</v>
      </c>
      <c r="N18" t="s">
        <v>237</v>
      </c>
    </row>
    <row r="19" spans="1:14">
      <c r="A19">
        <v>253.91</v>
      </c>
      <c r="B19">
        <v>9.5</v>
      </c>
      <c r="C19">
        <v>694.61</v>
      </c>
      <c r="D19">
        <v>1.4396999999999999E-3</v>
      </c>
      <c r="E19">
        <v>-17.311</v>
      </c>
      <c r="F19">
        <v>-17.193000000000001</v>
      </c>
      <c r="G19">
        <v>-58.287999999999997</v>
      </c>
      <c r="H19">
        <v>139.26</v>
      </c>
      <c r="I19">
        <v>181.75</v>
      </c>
      <c r="J19">
        <v>1289</v>
      </c>
      <c r="K19">
        <v>-4.6854E-2</v>
      </c>
      <c r="L19">
        <v>4.8977999999999999E-4</v>
      </c>
      <c r="M19">
        <v>0.13511999999999999</v>
      </c>
      <c r="N19" t="s">
        <v>237</v>
      </c>
    </row>
    <row r="20" spans="1:14">
      <c r="A20">
        <v>253.91</v>
      </c>
      <c r="B20">
        <v>10</v>
      </c>
      <c r="C20">
        <v>694.65</v>
      </c>
      <c r="D20">
        <v>1.4396000000000001E-3</v>
      </c>
      <c r="E20">
        <v>-17.312999999999999</v>
      </c>
      <c r="F20">
        <v>-17.189</v>
      </c>
      <c r="G20">
        <v>-58.295000000000002</v>
      </c>
      <c r="H20">
        <v>139.26</v>
      </c>
      <c r="I20">
        <v>181.74</v>
      </c>
      <c r="J20">
        <v>1289.3</v>
      </c>
      <c r="K20">
        <v>-4.6861E-2</v>
      </c>
      <c r="L20">
        <v>4.9001999999999997E-4</v>
      </c>
      <c r="M20">
        <v>0.13514000000000001</v>
      </c>
      <c r="N20" t="s">
        <v>237</v>
      </c>
    </row>
    <row r="21" spans="1:14">
      <c r="A21">
        <v>304.69</v>
      </c>
      <c r="B21">
        <v>1</v>
      </c>
      <c r="C21">
        <v>648.87</v>
      </c>
      <c r="D21">
        <v>1.5410999999999999E-3</v>
      </c>
      <c r="E21">
        <v>-7.6501999999999999</v>
      </c>
      <c r="F21">
        <v>-7.6368999999999998</v>
      </c>
      <c r="G21">
        <v>-23.632999999999999</v>
      </c>
      <c r="H21">
        <v>153.37</v>
      </c>
      <c r="I21">
        <v>198.22</v>
      </c>
      <c r="J21">
        <v>1048.3</v>
      </c>
      <c r="K21">
        <v>-3.8067999999999998E-2</v>
      </c>
      <c r="L21">
        <v>2.7961000000000001E-4</v>
      </c>
      <c r="M21">
        <v>0.11804000000000001</v>
      </c>
      <c r="N21" t="s">
        <v>237</v>
      </c>
    </row>
    <row r="22" spans="1:14">
      <c r="A22">
        <v>304.69</v>
      </c>
      <c r="B22">
        <v>1.5</v>
      </c>
      <c r="C22">
        <v>648.92999999999995</v>
      </c>
      <c r="D22">
        <v>1.5410000000000001E-3</v>
      </c>
      <c r="E22">
        <v>-7.6531000000000002</v>
      </c>
      <c r="F22">
        <v>-7.6332000000000004</v>
      </c>
      <c r="G22">
        <v>-23.641999999999999</v>
      </c>
      <c r="H22">
        <v>153.37</v>
      </c>
      <c r="I22">
        <v>198.2</v>
      </c>
      <c r="J22">
        <v>1048.7</v>
      </c>
      <c r="K22">
        <v>-3.8085000000000001E-2</v>
      </c>
      <c r="L22">
        <v>2.7976999999999999E-4</v>
      </c>
      <c r="M22">
        <v>0.11806</v>
      </c>
      <c r="N22" t="s">
        <v>237</v>
      </c>
    </row>
    <row r="23" spans="1:14">
      <c r="A23">
        <v>304.69</v>
      </c>
      <c r="B23">
        <v>2</v>
      </c>
      <c r="C23">
        <v>648.99</v>
      </c>
      <c r="D23">
        <v>1.5409E-3</v>
      </c>
      <c r="E23">
        <v>-7.6558999999999999</v>
      </c>
      <c r="F23">
        <v>-7.6294000000000004</v>
      </c>
      <c r="G23">
        <v>-23.651</v>
      </c>
      <c r="H23">
        <v>153.38</v>
      </c>
      <c r="I23">
        <v>198.19</v>
      </c>
      <c r="J23">
        <v>1049.2</v>
      </c>
      <c r="K23">
        <v>-3.8101999999999997E-2</v>
      </c>
      <c r="L23">
        <v>2.7992000000000002E-4</v>
      </c>
      <c r="M23">
        <v>0.11809</v>
      </c>
      <c r="N23" t="s">
        <v>237</v>
      </c>
    </row>
    <row r="24" spans="1:14">
      <c r="A24">
        <v>304.69</v>
      </c>
      <c r="B24">
        <v>2.5</v>
      </c>
      <c r="C24">
        <v>649.04999999999995</v>
      </c>
      <c r="D24">
        <v>1.5407000000000001E-3</v>
      </c>
      <c r="E24">
        <v>-7.6588000000000003</v>
      </c>
      <c r="F24">
        <v>-7.6256000000000004</v>
      </c>
      <c r="G24">
        <v>-23.661000000000001</v>
      </c>
      <c r="H24">
        <v>153.38</v>
      </c>
      <c r="I24">
        <v>198.18</v>
      </c>
      <c r="J24">
        <v>1049.5999999999999</v>
      </c>
      <c r="K24">
        <v>-3.8119E-2</v>
      </c>
      <c r="L24">
        <v>2.8007999999999999E-4</v>
      </c>
      <c r="M24">
        <v>0.11811000000000001</v>
      </c>
      <c r="N24" t="s">
        <v>237</v>
      </c>
    </row>
    <row r="25" spans="1:14">
      <c r="A25">
        <v>304.69</v>
      </c>
      <c r="B25">
        <v>3</v>
      </c>
      <c r="C25">
        <v>649.1</v>
      </c>
      <c r="D25">
        <v>1.5406E-3</v>
      </c>
      <c r="E25">
        <v>-7.6616999999999997</v>
      </c>
      <c r="F25">
        <v>-7.6218000000000004</v>
      </c>
      <c r="G25">
        <v>-23.67</v>
      </c>
      <c r="H25">
        <v>153.38</v>
      </c>
      <c r="I25">
        <v>198.17</v>
      </c>
      <c r="J25">
        <v>1050</v>
      </c>
      <c r="K25">
        <v>-3.8136000000000003E-2</v>
      </c>
      <c r="L25">
        <v>2.8024000000000001E-4</v>
      </c>
      <c r="M25">
        <v>0.11814</v>
      </c>
      <c r="N25" t="s">
        <v>237</v>
      </c>
    </row>
    <row r="26" spans="1:14">
      <c r="A26">
        <v>304.69</v>
      </c>
      <c r="B26">
        <v>3.5</v>
      </c>
      <c r="C26">
        <v>649.16</v>
      </c>
      <c r="D26">
        <v>1.5403999999999999E-3</v>
      </c>
      <c r="E26">
        <v>-7.6645000000000003</v>
      </c>
      <c r="F26">
        <v>-7.6180000000000003</v>
      </c>
      <c r="G26">
        <v>-23.68</v>
      </c>
      <c r="H26">
        <v>153.38</v>
      </c>
      <c r="I26">
        <v>198.15</v>
      </c>
      <c r="J26">
        <v>1050.5</v>
      </c>
      <c r="K26">
        <v>-3.8152999999999999E-2</v>
      </c>
      <c r="L26">
        <v>2.8039999999999999E-4</v>
      </c>
      <c r="M26">
        <v>0.11816</v>
      </c>
      <c r="N26" t="s">
        <v>237</v>
      </c>
    </row>
    <row r="27" spans="1:14">
      <c r="A27">
        <v>304.69</v>
      </c>
      <c r="B27">
        <v>4</v>
      </c>
      <c r="C27">
        <v>649.22</v>
      </c>
      <c r="D27">
        <v>1.5403000000000001E-3</v>
      </c>
      <c r="E27">
        <v>-7.6673999999999998</v>
      </c>
      <c r="F27">
        <v>-7.6143000000000001</v>
      </c>
      <c r="G27">
        <v>-23.689</v>
      </c>
      <c r="H27">
        <v>153.38</v>
      </c>
      <c r="I27">
        <v>198.14</v>
      </c>
      <c r="J27">
        <v>1050.9000000000001</v>
      </c>
      <c r="K27">
        <v>-3.8170999999999997E-2</v>
      </c>
      <c r="L27">
        <v>2.8056000000000001E-4</v>
      </c>
      <c r="M27">
        <v>0.11819</v>
      </c>
      <c r="N27" t="s">
        <v>237</v>
      </c>
    </row>
    <row r="28" spans="1:14">
      <c r="A28">
        <v>304.69</v>
      </c>
      <c r="B28">
        <v>4.5</v>
      </c>
      <c r="C28">
        <v>649.28</v>
      </c>
      <c r="D28">
        <v>1.5402E-3</v>
      </c>
      <c r="E28">
        <v>-7.6702000000000004</v>
      </c>
      <c r="F28">
        <v>-7.6105</v>
      </c>
      <c r="G28">
        <v>-23.698</v>
      </c>
      <c r="H28">
        <v>153.38999999999999</v>
      </c>
      <c r="I28">
        <v>198.13</v>
      </c>
      <c r="J28">
        <v>1051.4000000000001</v>
      </c>
      <c r="K28">
        <v>-3.8188E-2</v>
      </c>
      <c r="L28">
        <v>2.8070999999999999E-4</v>
      </c>
      <c r="M28">
        <v>0.11821</v>
      </c>
      <c r="N28" t="s">
        <v>237</v>
      </c>
    </row>
    <row r="29" spans="1:14">
      <c r="A29">
        <v>304.69</v>
      </c>
      <c r="B29">
        <v>5</v>
      </c>
      <c r="C29">
        <v>649.34</v>
      </c>
      <c r="D29">
        <v>1.5399999999999999E-3</v>
      </c>
      <c r="E29">
        <v>-7.6730999999999998</v>
      </c>
      <c r="F29">
        <v>-7.6067</v>
      </c>
      <c r="G29">
        <v>-23.707999999999998</v>
      </c>
      <c r="H29">
        <v>153.38999999999999</v>
      </c>
      <c r="I29">
        <v>198.11</v>
      </c>
      <c r="J29">
        <v>1051.8</v>
      </c>
      <c r="K29">
        <v>-3.8205000000000003E-2</v>
      </c>
      <c r="L29">
        <v>2.8087000000000001E-4</v>
      </c>
      <c r="M29">
        <v>0.11824</v>
      </c>
      <c r="N29" t="s">
        <v>237</v>
      </c>
    </row>
    <row r="30" spans="1:14">
      <c r="A30">
        <v>304.69</v>
      </c>
      <c r="B30">
        <v>5.5</v>
      </c>
      <c r="C30">
        <v>649.4</v>
      </c>
      <c r="D30">
        <v>1.5399000000000001E-3</v>
      </c>
      <c r="E30">
        <v>-7.6759000000000004</v>
      </c>
      <c r="F30">
        <v>-7.6029</v>
      </c>
      <c r="G30">
        <v>-23.716999999999999</v>
      </c>
      <c r="H30">
        <v>153.38999999999999</v>
      </c>
      <c r="I30">
        <v>198.1</v>
      </c>
      <c r="J30">
        <v>1052.2</v>
      </c>
      <c r="K30">
        <v>-3.8220999999999998E-2</v>
      </c>
      <c r="L30">
        <v>2.8102999999999998E-4</v>
      </c>
      <c r="M30">
        <v>0.11827</v>
      </c>
      <c r="N30" t="s">
        <v>237</v>
      </c>
    </row>
    <row r="31" spans="1:14">
      <c r="A31">
        <v>304.69</v>
      </c>
      <c r="B31">
        <v>6</v>
      </c>
      <c r="C31">
        <v>649.45000000000005</v>
      </c>
      <c r="D31">
        <v>1.5398E-3</v>
      </c>
      <c r="E31">
        <v>-7.6787000000000001</v>
      </c>
      <c r="F31">
        <v>-7.5991</v>
      </c>
      <c r="G31">
        <v>-23.725999999999999</v>
      </c>
      <c r="H31">
        <v>153.38999999999999</v>
      </c>
      <c r="I31">
        <v>198.09</v>
      </c>
      <c r="J31">
        <v>1052.7</v>
      </c>
      <c r="K31">
        <v>-3.8238000000000001E-2</v>
      </c>
      <c r="L31">
        <v>2.8119000000000001E-4</v>
      </c>
      <c r="M31">
        <v>0.11829000000000001</v>
      </c>
      <c r="N31" t="s">
        <v>237</v>
      </c>
    </row>
    <row r="32" spans="1:14">
      <c r="A32">
        <v>304.69</v>
      </c>
      <c r="B32">
        <v>6.5</v>
      </c>
      <c r="C32">
        <v>649.51</v>
      </c>
      <c r="D32">
        <v>1.5395999999999999E-3</v>
      </c>
      <c r="E32">
        <v>-7.6816000000000004</v>
      </c>
      <c r="F32">
        <v>-7.5952999999999999</v>
      </c>
      <c r="G32">
        <v>-23.736000000000001</v>
      </c>
      <c r="H32">
        <v>153.38999999999999</v>
      </c>
      <c r="I32">
        <v>198.08</v>
      </c>
      <c r="J32">
        <v>1053.0999999999999</v>
      </c>
      <c r="K32">
        <v>-3.8254999999999997E-2</v>
      </c>
      <c r="L32">
        <v>2.8134999999999998E-4</v>
      </c>
      <c r="M32">
        <v>0.11831999999999999</v>
      </c>
      <c r="N32" t="s">
        <v>237</v>
      </c>
    </row>
    <row r="33" spans="1:14">
      <c r="A33">
        <v>304.69</v>
      </c>
      <c r="B33">
        <v>7</v>
      </c>
      <c r="C33">
        <v>649.57000000000005</v>
      </c>
      <c r="D33">
        <v>1.5395000000000001E-3</v>
      </c>
      <c r="E33">
        <v>-7.6844000000000001</v>
      </c>
      <c r="F33">
        <v>-7.5915999999999997</v>
      </c>
      <c r="G33">
        <v>-23.745000000000001</v>
      </c>
      <c r="H33">
        <v>153.4</v>
      </c>
      <c r="I33">
        <v>198.06</v>
      </c>
      <c r="J33">
        <v>1053.5</v>
      </c>
      <c r="K33">
        <v>-3.8272E-2</v>
      </c>
      <c r="L33">
        <v>2.8150000000000001E-4</v>
      </c>
      <c r="M33">
        <v>0.11834</v>
      </c>
      <c r="N33" t="s">
        <v>237</v>
      </c>
    </row>
    <row r="34" spans="1:14">
      <c r="A34">
        <v>304.69</v>
      </c>
      <c r="B34">
        <v>7.5</v>
      </c>
      <c r="C34">
        <v>649.63</v>
      </c>
      <c r="D34">
        <v>1.5393E-3</v>
      </c>
      <c r="E34">
        <v>-7.6872999999999996</v>
      </c>
      <c r="F34">
        <v>-7.5877999999999997</v>
      </c>
      <c r="G34">
        <v>-23.754000000000001</v>
      </c>
      <c r="H34">
        <v>153.4</v>
      </c>
      <c r="I34">
        <v>198.05</v>
      </c>
      <c r="J34">
        <v>1054</v>
      </c>
      <c r="K34">
        <v>-3.8288999999999997E-2</v>
      </c>
      <c r="L34">
        <v>2.8165999999999998E-4</v>
      </c>
      <c r="M34">
        <v>0.11837</v>
      </c>
      <c r="N34" t="s">
        <v>237</v>
      </c>
    </row>
    <row r="35" spans="1:14">
      <c r="A35">
        <v>304.69</v>
      </c>
      <c r="B35">
        <v>8</v>
      </c>
      <c r="C35">
        <v>649.69000000000005</v>
      </c>
      <c r="D35">
        <v>1.5391999999999999E-3</v>
      </c>
      <c r="E35">
        <v>-7.6901000000000002</v>
      </c>
      <c r="F35">
        <v>-7.5839999999999996</v>
      </c>
      <c r="G35">
        <v>-23.763999999999999</v>
      </c>
      <c r="H35">
        <v>153.4</v>
      </c>
      <c r="I35">
        <v>198.04</v>
      </c>
      <c r="J35">
        <v>1054.4000000000001</v>
      </c>
      <c r="K35">
        <v>-3.8304999999999999E-2</v>
      </c>
      <c r="L35">
        <v>2.8182000000000001E-4</v>
      </c>
      <c r="M35">
        <v>0.11839</v>
      </c>
      <c r="N35" t="s">
        <v>237</v>
      </c>
    </row>
    <row r="36" spans="1:14">
      <c r="A36">
        <v>304.69</v>
      </c>
      <c r="B36">
        <v>8.5</v>
      </c>
      <c r="C36">
        <v>649.75</v>
      </c>
      <c r="D36">
        <v>1.5391000000000001E-3</v>
      </c>
      <c r="E36">
        <v>-7.6928999999999998</v>
      </c>
      <c r="F36">
        <v>-7.5801999999999996</v>
      </c>
      <c r="G36">
        <v>-23.773</v>
      </c>
      <c r="H36">
        <v>153.4</v>
      </c>
      <c r="I36">
        <v>198.02</v>
      </c>
      <c r="J36">
        <v>1054.8</v>
      </c>
      <c r="K36">
        <v>-3.8322000000000002E-2</v>
      </c>
      <c r="L36">
        <v>2.8197999999999998E-4</v>
      </c>
      <c r="M36">
        <v>0.11842</v>
      </c>
      <c r="N36" t="s">
        <v>237</v>
      </c>
    </row>
    <row r="37" spans="1:14">
      <c r="A37">
        <v>304.69</v>
      </c>
      <c r="B37">
        <v>9</v>
      </c>
      <c r="C37">
        <v>649.79999999999995</v>
      </c>
      <c r="D37">
        <v>1.5388999999999999E-3</v>
      </c>
      <c r="E37">
        <v>-7.6957000000000004</v>
      </c>
      <c r="F37">
        <v>-7.5763999999999996</v>
      </c>
      <c r="G37">
        <v>-23.782</v>
      </c>
      <c r="H37">
        <v>153.41</v>
      </c>
      <c r="I37">
        <v>198.01</v>
      </c>
      <c r="J37">
        <v>1055.3</v>
      </c>
      <c r="K37">
        <v>-3.8338999999999998E-2</v>
      </c>
      <c r="L37">
        <v>2.8213000000000001E-4</v>
      </c>
      <c r="M37">
        <v>0.11844</v>
      </c>
      <c r="N37" t="s">
        <v>237</v>
      </c>
    </row>
    <row r="38" spans="1:14">
      <c r="A38">
        <v>304.69</v>
      </c>
      <c r="B38">
        <v>9.5</v>
      </c>
      <c r="C38">
        <v>649.86</v>
      </c>
      <c r="D38">
        <v>1.5388000000000001E-3</v>
      </c>
      <c r="E38">
        <v>-7.6985999999999999</v>
      </c>
      <c r="F38">
        <v>-7.5726000000000004</v>
      </c>
      <c r="G38">
        <v>-23.792000000000002</v>
      </c>
      <c r="H38">
        <v>153.41</v>
      </c>
      <c r="I38">
        <v>198</v>
      </c>
      <c r="J38">
        <v>1055.7</v>
      </c>
      <c r="K38">
        <v>-3.8355E-2</v>
      </c>
      <c r="L38">
        <v>2.8228999999999998E-4</v>
      </c>
      <c r="M38">
        <v>0.11847000000000001</v>
      </c>
      <c r="N38" t="s">
        <v>237</v>
      </c>
    </row>
    <row r="39" spans="1:14">
      <c r="A39">
        <v>304.69</v>
      </c>
      <c r="B39">
        <v>10</v>
      </c>
      <c r="C39">
        <v>649.91999999999996</v>
      </c>
      <c r="D39">
        <v>1.5387000000000001E-3</v>
      </c>
      <c r="E39">
        <v>-7.7013999999999996</v>
      </c>
      <c r="F39">
        <v>-7.5688000000000004</v>
      </c>
      <c r="G39">
        <v>-23.800999999999998</v>
      </c>
      <c r="H39">
        <v>153.41</v>
      </c>
      <c r="I39">
        <v>197.99</v>
      </c>
      <c r="J39">
        <v>1056.0999999999999</v>
      </c>
      <c r="K39">
        <v>-3.8372000000000003E-2</v>
      </c>
      <c r="L39">
        <v>2.8245000000000001E-4</v>
      </c>
      <c r="M39">
        <v>0.11849</v>
      </c>
      <c r="N39" t="s">
        <v>237</v>
      </c>
    </row>
    <row r="40" spans="1:14">
      <c r="A40">
        <v>355.47</v>
      </c>
      <c r="B40">
        <v>1</v>
      </c>
      <c r="C40">
        <v>3.0421</v>
      </c>
      <c r="D40">
        <v>0.32872000000000001</v>
      </c>
      <c r="E40">
        <v>28.324000000000002</v>
      </c>
      <c r="F40">
        <v>31.157</v>
      </c>
      <c r="G40">
        <v>91.113</v>
      </c>
      <c r="H40">
        <v>158.88</v>
      </c>
      <c r="I40">
        <v>169.19</v>
      </c>
      <c r="J40">
        <v>183</v>
      </c>
      <c r="K40">
        <v>2.7261000000000002</v>
      </c>
      <c r="L40">
        <v>7.4193000000000003E-6</v>
      </c>
      <c r="M40">
        <v>1.8856999999999999E-2</v>
      </c>
      <c r="N40" t="s">
        <v>238</v>
      </c>
    </row>
    <row r="41" spans="1:14">
      <c r="A41">
        <v>355.47</v>
      </c>
      <c r="B41">
        <v>1.5</v>
      </c>
      <c r="C41">
        <v>4.6712999999999996</v>
      </c>
      <c r="D41">
        <v>0.21407000000000001</v>
      </c>
      <c r="E41">
        <v>28.154</v>
      </c>
      <c r="F41">
        <v>30.920999999999999</v>
      </c>
      <c r="G41">
        <v>87.251999999999995</v>
      </c>
      <c r="H41">
        <v>159.75</v>
      </c>
      <c r="I41">
        <v>171.33</v>
      </c>
      <c r="J41">
        <v>179.16</v>
      </c>
      <c r="K41">
        <v>2.8325</v>
      </c>
      <c r="L41">
        <v>7.3988999999999996E-6</v>
      </c>
      <c r="M41">
        <v>1.8787999999999999E-2</v>
      </c>
      <c r="N41" t="s">
        <v>238</v>
      </c>
    </row>
    <row r="42" spans="1:14">
      <c r="A42">
        <v>355.47</v>
      </c>
      <c r="B42">
        <v>1.5246</v>
      </c>
      <c r="C42">
        <v>4.7534999999999998</v>
      </c>
      <c r="D42">
        <v>0.21037</v>
      </c>
      <c r="E42">
        <v>28.145</v>
      </c>
      <c r="F42">
        <v>30.908999999999999</v>
      </c>
      <c r="G42">
        <v>87.091999999999999</v>
      </c>
      <c r="H42">
        <v>159.80000000000001</v>
      </c>
      <c r="I42">
        <v>171.44</v>
      </c>
      <c r="J42">
        <v>178.97</v>
      </c>
      <c r="K42">
        <v>2.8380000000000001</v>
      </c>
      <c r="L42">
        <v>7.3981999999999997E-6</v>
      </c>
      <c r="M42">
        <v>1.8785E-2</v>
      </c>
      <c r="N42" t="s">
        <v>238</v>
      </c>
    </row>
    <row r="43" spans="1:14">
      <c r="A43">
        <v>355.47</v>
      </c>
      <c r="B43">
        <v>1.5246</v>
      </c>
      <c r="C43">
        <v>599.63</v>
      </c>
      <c r="D43">
        <v>1.6677E-3</v>
      </c>
      <c r="E43">
        <v>2.9195000000000002</v>
      </c>
      <c r="F43">
        <v>2.9413999999999998</v>
      </c>
      <c r="G43">
        <v>8.4155999999999995</v>
      </c>
      <c r="H43">
        <v>170.54</v>
      </c>
      <c r="I43">
        <v>218.9</v>
      </c>
      <c r="J43">
        <v>823.33</v>
      </c>
      <c r="K43">
        <v>-2.5301000000000001E-2</v>
      </c>
      <c r="L43">
        <v>1.7844000000000001E-4</v>
      </c>
      <c r="M43">
        <v>0.10426000000000001</v>
      </c>
      <c r="N43" t="s">
        <v>237</v>
      </c>
    </row>
    <row r="44" spans="1:14">
      <c r="A44">
        <v>355.47</v>
      </c>
      <c r="B44">
        <v>2</v>
      </c>
      <c r="C44">
        <v>599.72</v>
      </c>
      <c r="D44">
        <v>1.6674999999999999E-3</v>
      </c>
      <c r="E44">
        <v>2.9152999999999998</v>
      </c>
      <c r="F44">
        <v>2.9441000000000002</v>
      </c>
      <c r="G44">
        <v>8.4038000000000004</v>
      </c>
      <c r="H44">
        <v>170.54</v>
      </c>
      <c r="I44">
        <v>218.87</v>
      </c>
      <c r="J44">
        <v>823.92</v>
      </c>
      <c r="K44">
        <v>-2.5343000000000001E-2</v>
      </c>
      <c r="L44">
        <v>1.7856999999999999E-4</v>
      </c>
      <c r="M44">
        <v>0.10428999999999999</v>
      </c>
      <c r="N44" t="s">
        <v>237</v>
      </c>
    </row>
    <row r="45" spans="1:14">
      <c r="A45">
        <v>355.47</v>
      </c>
      <c r="B45">
        <v>2.5</v>
      </c>
      <c r="C45">
        <v>599.80999999999995</v>
      </c>
      <c r="D45">
        <v>1.6672E-3</v>
      </c>
      <c r="E45">
        <v>2.9108999999999998</v>
      </c>
      <c r="F45">
        <v>2.9468000000000001</v>
      </c>
      <c r="G45">
        <v>8.3914000000000009</v>
      </c>
      <c r="H45">
        <v>170.54</v>
      </c>
      <c r="I45">
        <v>218.84</v>
      </c>
      <c r="J45">
        <v>824.54</v>
      </c>
      <c r="K45">
        <v>-2.5388000000000001E-2</v>
      </c>
      <c r="L45">
        <v>1.7871E-4</v>
      </c>
      <c r="M45">
        <v>0.10433000000000001</v>
      </c>
      <c r="N45" t="s">
        <v>237</v>
      </c>
    </row>
    <row r="46" spans="1:14">
      <c r="A46">
        <v>355.47</v>
      </c>
      <c r="B46">
        <v>3</v>
      </c>
      <c r="C46">
        <v>599.9</v>
      </c>
      <c r="D46">
        <v>1.6669E-3</v>
      </c>
      <c r="E46">
        <v>2.9064999999999999</v>
      </c>
      <c r="F46">
        <v>2.9496000000000002</v>
      </c>
      <c r="G46">
        <v>8.3789999999999996</v>
      </c>
      <c r="H46">
        <v>170.54</v>
      </c>
      <c r="I46">
        <v>218.82</v>
      </c>
      <c r="J46">
        <v>825.16</v>
      </c>
      <c r="K46">
        <v>-2.5433000000000001E-2</v>
      </c>
      <c r="L46">
        <v>1.7883999999999999E-4</v>
      </c>
      <c r="M46">
        <v>0.10435999999999999</v>
      </c>
      <c r="N46" t="s">
        <v>237</v>
      </c>
    </row>
    <row r="47" spans="1:14">
      <c r="A47">
        <v>355.47</v>
      </c>
      <c r="B47">
        <v>3.5</v>
      </c>
      <c r="C47">
        <v>600</v>
      </c>
      <c r="D47">
        <v>1.6666999999999999E-3</v>
      </c>
      <c r="E47">
        <v>2.9020999999999999</v>
      </c>
      <c r="F47">
        <v>2.9523999999999999</v>
      </c>
      <c r="G47">
        <v>8.3666999999999998</v>
      </c>
      <c r="H47">
        <v>170.54</v>
      </c>
      <c r="I47">
        <v>218.79</v>
      </c>
      <c r="J47">
        <v>825.78</v>
      </c>
      <c r="K47">
        <v>-2.5477E-2</v>
      </c>
      <c r="L47">
        <v>1.7897E-4</v>
      </c>
      <c r="M47">
        <v>0.10439</v>
      </c>
      <c r="N47" t="s">
        <v>237</v>
      </c>
    </row>
    <row r="48" spans="1:14">
      <c r="A48">
        <v>355.47</v>
      </c>
      <c r="B48">
        <v>4</v>
      </c>
      <c r="C48">
        <v>600.09</v>
      </c>
      <c r="D48">
        <v>1.6664E-3</v>
      </c>
      <c r="E48">
        <v>2.8978000000000002</v>
      </c>
      <c r="F48">
        <v>2.9552</v>
      </c>
      <c r="G48">
        <v>8.3543000000000003</v>
      </c>
      <c r="H48">
        <v>170.54</v>
      </c>
      <c r="I48">
        <v>218.76</v>
      </c>
      <c r="J48">
        <v>826.4</v>
      </c>
      <c r="K48">
        <v>-2.5520999999999999E-2</v>
      </c>
      <c r="L48">
        <v>1.7911000000000001E-4</v>
      </c>
      <c r="M48">
        <v>0.10442</v>
      </c>
      <c r="N48" t="s">
        <v>237</v>
      </c>
    </row>
    <row r="49" spans="1:14">
      <c r="A49">
        <v>355.47</v>
      </c>
      <c r="B49">
        <v>4.5</v>
      </c>
      <c r="C49">
        <v>600.19000000000005</v>
      </c>
      <c r="D49">
        <v>1.6661E-3</v>
      </c>
      <c r="E49">
        <v>2.8934000000000002</v>
      </c>
      <c r="F49">
        <v>2.9580000000000002</v>
      </c>
      <c r="G49">
        <v>8.3420000000000005</v>
      </c>
      <c r="H49">
        <v>170.54</v>
      </c>
      <c r="I49">
        <v>218.73</v>
      </c>
      <c r="J49">
        <v>827.01</v>
      </c>
      <c r="K49">
        <v>-2.5565000000000001E-2</v>
      </c>
      <c r="L49">
        <v>1.7924E-4</v>
      </c>
      <c r="M49">
        <v>0.10445</v>
      </c>
      <c r="N49" t="s">
        <v>237</v>
      </c>
    </row>
    <row r="50" spans="1:14">
      <c r="A50">
        <v>355.47</v>
      </c>
      <c r="B50">
        <v>5</v>
      </c>
      <c r="C50">
        <v>600.28</v>
      </c>
      <c r="D50">
        <v>1.6659000000000001E-3</v>
      </c>
      <c r="E50">
        <v>2.8889999999999998</v>
      </c>
      <c r="F50">
        <v>2.9607999999999999</v>
      </c>
      <c r="G50">
        <v>8.3297000000000008</v>
      </c>
      <c r="H50">
        <v>170.54</v>
      </c>
      <c r="I50">
        <v>218.7</v>
      </c>
      <c r="J50">
        <v>827.63</v>
      </c>
      <c r="K50">
        <v>-2.5609E-2</v>
      </c>
      <c r="L50">
        <v>1.7938000000000001E-4</v>
      </c>
      <c r="M50">
        <v>0.10448</v>
      </c>
      <c r="N50" t="s">
        <v>237</v>
      </c>
    </row>
    <row r="51" spans="1:14">
      <c r="A51">
        <v>355.47</v>
      </c>
      <c r="B51">
        <v>5.5</v>
      </c>
      <c r="C51">
        <v>600.37</v>
      </c>
      <c r="D51">
        <v>1.6655999999999999E-3</v>
      </c>
      <c r="E51">
        <v>2.8845999999999998</v>
      </c>
      <c r="F51">
        <v>2.9636</v>
      </c>
      <c r="G51">
        <v>8.3172999999999995</v>
      </c>
      <c r="H51">
        <v>170.54</v>
      </c>
      <c r="I51">
        <v>218.67</v>
      </c>
      <c r="J51">
        <v>828.24</v>
      </c>
      <c r="K51">
        <v>-2.5652999999999999E-2</v>
      </c>
      <c r="L51">
        <v>1.7950999999999999E-4</v>
      </c>
      <c r="M51">
        <v>0.10451000000000001</v>
      </c>
      <c r="N51" t="s">
        <v>237</v>
      </c>
    </row>
    <row r="52" spans="1:14">
      <c r="A52">
        <v>355.47</v>
      </c>
      <c r="B52">
        <v>6</v>
      </c>
      <c r="C52">
        <v>600.47</v>
      </c>
      <c r="D52">
        <v>1.6654E-3</v>
      </c>
      <c r="E52">
        <v>2.8803000000000001</v>
      </c>
      <c r="F52">
        <v>2.9664000000000001</v>
      </c>
      <c r="G52">
        <v>8.3050999999999995</v>
      </c>
      <c r="H52">
        <v>170.54</v>
      </c>
      <c r="I52">
        <v>218.64</v>
      </c>
      <c r="J52">
        <v>828.86</v>
      </c>
      <c r="K52">
        <v>-2.5697000000000001E-2</v>
      </c>
      <c r="L52">
        <v>1.7964000000000001E-4</v>
      </c>
      <c r="M52">
        <v>0.10455</v>
      </c>
      <c r="N52" t="s">
        <v>237</v>
      </c>
    </row>
    <row r="53" spans="1:14">
      <c r="A53">
        <v>355.47</v>
      </c>
      <c r="B53">
        <v>6.5</v>
      </c>
      <c r="C53">
        <v>600.55999999999995</v>
      </c>
      <c r="D53">
        <v>1.6651000000000001E-3</v>
      </c>
      <c r="E53">
        <v>2.8759000000000001</v>
      </c>
      <c r="F53">
        <v>2.9691999999999998</v>
      </c>
      <c r="G53">
        <v>8.2927999999999997</v>
      </c>
      <c r="H53">
        <v>170.54</v>
      </c>
      <c r="I53">
        <v>218.62</v>
      </c>
      <c r="J53">
        <v>829.47</v>
      </c>
      <c r="K53">
        <v>-2.5739999999999999E-2</v>
      </c>
      <c r="L53">
        <v>1.7977999999999999E-4</v>
      </c>
      <c r="M53">
        <v>0.10458000000000001</v>
      </c>
      <c r="N53" t="s">
        <v>237</v>
      </c>
    </row>
    <row r="54" spans="1:14">
      <c r="A54">
        <v>355.47</v>
      </c>
      <c r="B54">
        <v>7</v>
      </c>
      <c r="C54">
        <v>600.65</v>
      </c>
      <c r="D54">
        <v>1.6649E-3</v>
      </c>
      <c r="E54">
        <v>2.8715999999999999</v>
      </c>
      <c r="F54">
        <v>2.972</v>
      </c>
      <c r="G54">
        <v>8.2805</v>
      </c>
      <c r="H54">
        <v>170.54</v>
      </c>
      <c r="I54">
        <v>218.59</v>
      </c>
      <c r="J54">
        <v>830.08</v>
      </c>
      <c r="K54">
        <v>-2.5783E-2</v>
      </c>
      <c r="L54">
        <v>1.7991E-4</v>
      </c>
      <c r="M54">
        <v>0.10460999999999999</v>
      </c>
      <c r="N54" t="s">
        <v>237</v>
      </c>
    </row>
    <row r="55" spans="1:14">
      <c r="A55">
        <v>355.47</v>
      </c>
      <c r="B55">
        <v>7.5</v>
      </c>
      <c r="C55">
        <v>600.75</v>
      </c>
      <c r="D55">
        <v>1.6646E-3</v>
      </c>
      <c r="E55">
        <v>2.8673000000000002</v>
      </c>
      <c r="F55">
        <v>2.9748000000000001</v>
      </c>
      <c r="G55">
        <v>8.2683</v>
      </c>
      <c r="H55">
        <v>170.54</v>
      </c>
      <c r="I55">
        <v>218.56</v>
      </c>
      <c r="J55">
        <v>830.69</v>
      </c>
      <c r="K55">
        <v>-2.5826000000000002E-2</v>
      </c>
      <c r="L55">
        <v>1.8003999999999999E-4</v>
      </c>
      <c r="M55">
        <v>0.10464</v>
      </c>
      <c r="N55" t="s">
        <v>237</v>
      </c>
    </row>
    <row r="56" spans="1:14">
      <c r="A56">
        <v>355.47</v>
      </c>
      <c r="B56">
        <v>8</v>
      </c>
      <c r="C56">
        <v>600.84</v>
      </c>
      <c r="D56">
        <v>1.6643000000000001E-3</v>
      </c>
      <c r="E56">
        <v>2.8628999999999998</v>
      </c>
      <c r="F56">
        <v>2.9777</v>
      </c>
      <c r="G56">
        <v>8.2560000000000002</v>
      </c>
      <c r="H56">
        <v>170.54</v>
      </c>
      <c r="I56">
        <v>218.53</v>
      </c>
      <c r="J56">
        <v>831.3</v>
      </c>
      <c r="K56">
        <v>-2.5869E-2</v>
      </c>
      <c r="L56">
        <v>1.8017E-4</v>
      </c>
      <c r="M56">
        <v>0.10467</v>
      </c>
      <c r="N56" t="s">
        <v>237</v>
      </c>
    </row>
    <row r="57" spans="1:14">
      <c r="A57">
        <v>355.47</v>
      </c>
      <c r="B57">
        <v>8.5</v>
      </c>
      <c r="C57">
        <v>600.92999999999995</v>
      </c>
      <c r="D57">
        <v>1.6641E-3</v>
      </c>
      <c r="E57">
        <v>2.8586</v>
      </c>
      <c r="F57">
        <v>2.9805000000000001</v>
      </c>
      <c r="G57">
        <v>8.2438000000000002</v>
      </c>
      <c r="H57">
        <v>170.54</v>
      </c>
      <c r="I57">
        <v>218.5</v>
      </c>
      <c r="J57">
        <v>831.91</v>
      </c>
      <c r="K57">
        <v>-2.5912000000000001E-2</v>
      </c>
      <c r="L57">
        <v>1.8031000000000001E-4</v>
      </c>
      <c r="M57">
        <v>0.1047</v>
      </c>
      <c r="N57" t="s">
        <v>237</v>
      </c>
    </row>
    <row r="58" spans="1:14">
      <c r="A58">
        <v>355.47</v>
      </c>
      <c r="B58">
        <v>9</v>
      </c>
      <c r="C58">
        <v>601.02</v>
      </c>
      <c r="D58">
        <v>1.6638E-3</v>
      </c>
      <c r="E58">
        <v>2.8542999999999998</v>
      </c>
      <c r="F58">
        <v>2.9832999999999998</v>
      </c>
      <c r="G58">
        <v>8.2316000000000003</v>
      </c>
      <c r="H58">
        <v>170.54</v>
      </c>
      <c r="I58">
        <v>218.48</v>
      </c>
      <c r="J58">
        <v>832.52</v>
      </c>
      <c r="K58">
        <v>-2.5954999999999999E-2</v>
      </c>
      <c r="L58">
        <v>1.8044E-4</v>
      </c>
      <c r="M58">
        <v>0.10473</v>
      </c>
      <c r="N58" t="s">
        <v>237</v>
      </c>
    </row>
    <row r="59" spans="1:14">
      <c r="A59">
        <v>355.47</v>
      </c>
      <c r="B59">
        <v>9.5</v>
      </c>
      <c r="C59">
        <v>601.12</v>
      </c>
      <c r="D59">
        <v>1.6636000000000001E-3</v>
      </c>
      <c r="E59">
        <v>2.85</v>
      </c>
      <c r="F59">
        <v>2.9862000000000002</v>
      </c>
      <c r="G59">
        <v>8.2194000000000003</v>
      </c>
      <c r="H59">
        <v>170.54</v>
      </c>
      <c r="I59">
        <v>218.45</v>
      </c>
      <c r="J59">
        <v>833.13</v>
      </c>
      <c r="K59">
        <v>-2.5996999999999999E-2</v>
      </c>
      <c r="L59">
        <v>1.8056999999999999E-4</v>
      </c>
      <c r="M59">
        <v>0.10476000000000001</v>
      </c>
      <c r="N59" t="s">
        <v>237</v>
      </c>
    </row>
    <row r="60" spans="1:14">
      <c r="A60">
        <v>355.47</v>
      </c>
      <c r="B60">
        <v>10</v>
      </c>
      <c r="C60">
        <v>601.21</v>
      </c>
      <c r="D60">
        <v>1.6632999999999999E-3</v>
      </c>
      <c r="E60">
        <v>2.8456999999999999</v>
      </c>
      <c r="F60">
        <v>2.9889999999999999</v>
      </c>
      <c r="G60">
        <v>8.2073</v>
      </c>
      <c r="H60">
        <v>170.55</v>
      </c>
      <c r="I60">
        <v>218.42</v>
      </c>
      <c r="J60">
        <v>833.73</v>
      </c>
      <c r="K60">
        <v>-2.6039E-2</v>
      </c>
      <c r="L60">
        <v>1.8071E-4</v>
      </c>
      <c r="M60">
        <v>0.10478999999999999</v>
      </c>
      <c r="N60" t="s">
        <v>237</v>
      </c>
    </row>
    <row r="61" spans="1:14">
      <c r="A61">
        <v>406.26</v>
      </c>
      <c r="B61">
        <v>1</v>
      </c>
      <c r="C61">
        <v>2.6177999999999999</v>
      </c>
      <c r="D61">
        <v>0.38199</v>
      </c>
      <c r="E61">
        <v>36.921999999999997</v>
      </c>
      <c r="F61">
        <v>40.213999999999999</v>
      </c>
      <c r="G61">
        <v>114.9</v>
      </c>
      <c r="H61">
        <v>178.09</v>
      </c>
      <c r="I61">
        <v>187.53</v>
      </c>
      <c r="J61">
        <v>197.94</v>
      </c>
      <c r="K61">
        <v>1.6492</v>
      </c>
      <c r="L61">
        <v>8.5084999999999999E-6</v>
      </c>
      <c r="M61">
        <v>2.4219999999999998E-2</v>
      </c>
      <c r="N61" t="s">
        <v>238</v>
      </c>
    </row>
    <row r="62" spans="1:14">
      <c r="A62">
        <v>406.26</v>
      </c>
      <c r="B62">
        <v>1.5</v>
      </c>
      <c r="C62">
        <v>3.9805999999999999</v>
      </c>
      <c r="D62">
        <v>0.25122</v>
      </c>
      <c r="E62">
        <v>36.81</v>
      </c>
      <c r="F62">
        <v>40.058</v>
      </c>
      <c r="G62">
        <v>111.25</v>
      </c>
      <c r="H62">
        <v>178.58</v>
      </c>
      <c r="I62">
        <v>188.67</v>
      </c>
      <c r="J62">
        <v>195.5</v>
      </c>
      <c r="K62">
        <v>1.6850000000000001</v>
      </c>
      <c r="L62">
        <v>8.5027999999999993E-6</v>
      </c>
      <c r="M62">
        <v>2.4164999999999999E-2</v>
      </c>
      <c r="N62" t="s">
        <v>238</v>
      </c>
    </row>
    <row r="63" spans="1:14">
      <c r="A63">
        <v>406.26</v>
      </c>
      <c r="B63">
        <v>2</v>
      </c>
      <c r="C63">
        <v>5.3830999999999998</v>
      </c>
      <c r="D63">
        <v>0.18576999999999999</v>
      </c>
      <c r="E63">
        <v>36.695</v>
      </c>
      <c r="F63">
        <v>39.896000000000001</v>
      </c>
      <c r="G63">
        <v>108.57</v>
      </c>
      <c r="H63">
        <v>179.08</v>
      </c>
      <c r="I63">
        <v>189.89</v>
      </c>
      <c r="J63">
        <v>192.99</v>
      </c>
      <c r="K63">
        <v>1.7234</v>
      </c>
      <c r="L63">
        <v>8.5060999999999998E-6</v>
      </c>
      <c r="M63">
        <v>2.4117E-2</v>
      </c>
      <c r="N63" t="s">
        <v>238</v>
      </c>
    </row>
    <row r="64" spans="1:14">
      <c r="A64">
        <v>406.26</v>
      </c>
      <c r="B64">
        <v>2.5</v>
      </c>
      <c r="C64">
        <v>6.8289</v>
      </c>
      <c r="D64">
        <v>0.14643999999999999</v>
      </c>
      <c r="E64">
        <v>36.575000000000003</v>
      </c>
      <c r="F64">
        <v>39.729999999999997</v>
      </c>
      <c r="G64">
        <v>106.41</v>
      </c>
      <c r="H64">
        <v>179.6</v>
      </c>
      <c r="I64">
        <v>191.2</v>
      </c>
      <c r="J64">
        <v>190.38</v>
      </c>
      <c r="K64">
        <v>1.7645999999999999</v>
      </c>
      <c r="L64">
        <v>8.5197999999999993E-6</v>
      </c>
      <c r="M64">
        <v>2.4076E-2</v>
      </c>
      <c r="N64" t="s">
        <v>238</v>
      </c>
    </row>
    <row r="65" spans="1:14">
      <c r="A65">
        <v>406.26</v>
      </c>
      <c r="B65">
        <v>3</v>
      </c>
      <c r="C65">
        <v>8.3218999999999994</v>
      </c>
      <c r="D65">
        <v>0.12017</v>
      </c>
      <c r="E65">
        <v>36.451999999999998</v>
      </c>
      <c r="F65">
        <v>39.558999999999997</v>
      </c>
      <c r="G65">
        <v>104.59</v>
      </c>
      <c r="H65">
        <v>180.15</v>
      </c>
      <c r="I65">
        <v>192.63</v>
      </c>
      <c r="J65">
        <v>187.67</v>
      </c>
      <c r="K65">
        <v>1.8090999999999999</v>
      </c>
      <c r="L65">
        <v>8.5449000000000001E-6</v>
      </c>
      <c r="M65">
        <v>2.4043999999999999E-2</v>
      </c>
      <c r="N65" t="s">
        <v>238</v>
      </c>
    </row>
    <row r="66" spans="1:14">
      <c r="A66">
        <v>406.26</v>
      </c>
      <c r="B66">
        <v>3.5</v>
      </c>
      <c r="C66">
        <v>9.8666</v>
      </c>
      <c r="D66">
        <v>0.10135</v>
      </c>
      <c r="E66">
        <v>36.325000000000003</v>
      </c>
      <c r="F66">
        <v>39.381</v>
      </c>
      <c r="G66">
        <v>102.98</v>
      </c>
      <c r="H66">
        <v>180.72</v>
      </c>
      <c r="I66">
        <v>194.19</v>
      </c>
      <c r="J66">
        <v>184.85</v>
      </c>
      <c r="K66">
        <v>1.8573999999999999</v>
      </c>
      <c r="L66">
        <v>8.5816999999999995E-6</v>
      </c>
      <c r="M66">
        <v>2.4022000000000002E-2</v>
      </c>
      <c r="N66" t="s">
        <v>238</v>
      </c>
    </row>
    <row r="67" spans="1:14">
      <c r="A67">
        <v>406.26</v>
      </c>
      <c r="B67">
        <v>4</v>
      </c>
      <c r="C67">
        <v>11.468999999999999</v>
      </c>
      <c r="D67">
        <v>8.7193999999999994E-2</v>
      </c>
      <c r="E67">
        <v>36.192</v>
      </c>
      <c r="F67">
        <v>39.198</v>
      </c>
      <c r="G67">
        <v>101.53</v>
      </c>
      <c r="H67">
        <v>181.31</v>
      </c>
      <c r="I67">
        <v>195.89</v>
      </c>
      <c r="J67">
        <v>181.9</v>
      </c>
      <c r="K67">
        <v>1.91</v>
      </c>
      <c r="L67">
        <v>8.6303999999999996E-6</v>
      </c>
      <c r="M67">
        <v>2.401E-2</v>
      </c>
      <c r="N67" t="s">
        <v>238</v>
      </c>
    </row>
    <row r="68" spans="1:14">
      <c r="A68">
        <v>406.26</v>
      </c>
      <c r="B68">
        <v>4.5</v>
      </c>
      <c r="C68">
        <v>13.134</v>
      </c>
      <c r="D68">
        <v>7.6136999999999996E-2</v>
      </c>
      <c r="E68">
        <v>36.055</v>
      </c>
      <c r="F68">
        <v>39.006999999999998</v>
      </c>
      <c r="G68">
        <v>100.2</v>
      </c>
      <c r="H68">
        <v>181.94</v>
      </c>
      <c r="I68">
        <v>197.78</v>
      </c>
      <c r="J68">
        <v>178.82</v>
      </c>
      <c r="K68">
        <v>1.9677</v>
      </c>
      <c r="L68">
        <v>8.6905999999999994E-6</v>
      </c>
      <c r="M68">
        <v>2.4011000000000001E-2</v>
      </c>
      <c r="N68" t="s">
        <v>238</v>
      </c>
    </row>
    <row r="69" spans="1:14">
      <c r="A69">
        <v>406.26</v>
      </c>
      <c r="B69">
        <v>5</v>
      </c>
      <c r="C69">
        <v>14.871</v>
      </c>
      <c r="D69">
        <v>6.7244999999999999E-2</v>
      </c>
      <c r="E69">
        <v>35.911000000000001</v>
      </c>
      <c r="F69">
        <v>38.808</v>
      </c>
      <c r="G69">
        <v>98.951999999999998</v>
      </c>
      <c r="H69">
        <v>182.6</v>
      </c>
      <c r="I69">
        <v>199.87</v>
      </c>
      <c r="J69">
        <v>175.58</v>
      </c>
      <c r="K69">
        <v>2.0312999999999999</v>
      </c>
      <c r="L69">
        <v>8.7617999999999997E-6</v>
      </c>
      <c r="M69">
        <v>2.4025999999999999E-2</v>
      </c>
      <c r="N69" t="s">
        <v>238</v>
      </c>
    </row>
    <row r="70" spans="1:14">
      <c r="A70">
        <v>406.26</v>
      </c>
      <c r="B70">
        <v>5.3388</v>
      </c>
      <c r="C70">
        <v>16.093</v>
      </c>
      <c r="D70">
        <v>6.2137999999999999E-2</v>
      </c>
      <c r="E70">
        <v>35.81</v>
      </c>
      <c r="F70">
        <v>38.668999999999997</v>
      </c>
      <c r="G70">
        <v>98.143000000000001</v>
      </c>
      <c r="H70">
        <v>183.06</v>
      </c>
      <c r="I70">
        <v>201.44</v>
      </c>
      <c r="J70">
        <v>173.28</v>
      </c>
      <c r="K70">
        <v>2.0783999999999998</v>
      </c>
      <c r="L70">
        <v>8.816E-6</v>
      </c>
      <c r="M70">
        <v>2.4046000000000001E-2</v>
      </c>
      <c r="N70" t="s">
        <v>238</v>
      </c>
    </row>
    <row r="71" spans="1:14">
      <c r="A71">
        <v>406.26</v>
      </c>
      <c r="B71">
        <v>5.3388</v>
      </c>
      <c r="C71">
        <v>542.57000000000005</v>
      </c>
      <c r="D71">
        <v>1.8431000000000001E-3</v>
      </c>
      <c r="E71">
        <v>14.599</v>
      </c>
      <c r="F71">
        <v>14.683</v>
      </c>
      <c r="G71">
        <v>39.103999999999999</v>
      </c>
      <c r="H71">
        <v>188.69</v>
      </c>
      <c r="I71">
        <v>244.13</v>
      </c>
      <c r="J71">
        <v>603.91</v>
      </c>
      <c r="K71">
        <v>-2.4093000000000001E-3</v>
      </c>
      <c r="L71">
        <v>1.1853000000000001E-4</v>
      </c>
      <c r="M71">
        <v>9.2971999999999999E-2</v>
      </c>
      <c r="N71" t="s">
        <v>237</v>
      </c>
    </row>
    <row r="72" spans="1:14">
      <c r="A72">
        <v>406.26</v>
      </c>
      <c r="B72">
        <v>5.5</v>
      </c>
      <c r="C72">
        <v>542.62</v>
      </c>
      <c r="D72">
        <v>1.8429E-3</v>
      </c>
      <c r="E72">
        <v>14.596</v>
      </c>
      <c r="F72">
        <v>14.683999999999999</v>
      </c>
      <c r="G72">
        <v>39.097000000000001</v>
      </c>
      <c r="H72">
        <v>188.68</v>
      </c>
      <c r="I72">
        <v>244.1</v>
      </c>
      <c r="J72">
        <v>604.22</v>
      </c>
      <c r="K72">
        <v>-2.4593000000000002E-3</v>
      </c>
      <c r="L72">
        <v>1.1857E-4</v>
      </c>
      <c r="M72">
        <v>9.2984999999999998E-2</v>
      </c>
      <c r="N72" t="s">
        <v>237</v>
      </c>
    </row>
    <row r="73" spans="1:14">
      <c r="A73">
        <v>406.26</v>
      </c>
      <c r="B73">
        <v>6</v>
      </c>
      <c r="C73">
        <v>542.79999999999995</v>
      </c>
      <c r="D73">
        <v>1.8423000000000001E-3</v>
      </c>
      <c r="E73">
        <v>14.589</v>
      </c>
      <c r="F73">
        <v>14.683999999999999</v>
      </c>
      <c r="G73">
        <v>39.079000000000001</v>
      </c>
      <c r="H73">
        <v>188.68</v>
      </c>
      <c r="I73">
        <v>244.02</v>
      </c>
      <c r="J73">
        <v>605.17999999999995</v>
      </c>
      <c r="K73">
        <v>-2.6137000000000001E-3</v>
      </c>
      <c r="L73">
        <v>1.1870999999999999E-4</v>
      </c>
      <c r="M73">
        <v>9.3026999999999999E-2</v>
      </c>
      <c r="N73" t="s">
        <v>237</v>
      </c>
    </row>
    <row r="74" spans="1:14">
      <c r="A74">
        <v>406.26</v>
      </c>
      <c r="B74">
        <v>6.5</v>
      </c>
      <c r="C74">
        <v>542.98</v>
      </c>
      <c r="D74">
        <v>1.8416999999999999E-3</v>
      </c>
      <c r="E74">
        <v>14.581</v>
      </c>
      <c r="F74">
        <v>14.683999999999999</v>
      </c>
      <c r="G74">
        <v>39.06</v>
      </c>
      <c r="H74">
        <v>188.67</v>
      </c>
      <c r="I74">
        <v>243.94</v>
      </c>
      <c r="J74">
        <v>606.14</v>
      </c>
      <c r="K74">
        <v>-2.7667999999999998E-3</v>
      </c>
      <c r="L74">
        <v>1.1886E-4</v>
      </c>
      <c r="M74">
        <v>9.3068999999999999E-2</v>
      </c>
      <c r="N74" t="s">
        <v>237</v>
      </c>
    </row>
    <row r="75" spans="1:14">
      <c r="A75">
        <v>406.26</v>
      </c>
      <c r="B75">
        <v>7</v>
      </c>
      <c r="C75">
        <v>543.15</v>
      </c>
      <c r="D75">
        <v>1.8411E-3</v>
      </c>
      <c r="E75">
        <v>14.573</v>
      </c>
      <c r="F75">
        <v>14.685</v>
      </c>
      <c r="G75">
        <v>39.040999999999997</v>
      </c>
      <c r="H75">
        <v>188.67</v>
      </c>
      <c r="I75">
        <v>243.85</v>
      </c>
      <c r="J75">
        <v>607.1</v>
      </c>
      <c r="K75">
        <v>-2.9188E-3</v>
      </c>
      <c r="L75">
        <v>1.1899E-4</v>
      </c>
      <c r="M75">
        <v>9.3110999999999999E-2</v>
      </c>
      <c r="N75" t="s">
        <v>237</v>
      </c>
    </row>
    <row r="76" spans="1:14">
      <c r="A76">
        <v>406.26</v>
      </c>
      <c r="B76">
        <v>7.5</v>
      </c>
      <c r="C76">
        <v>543.33000000000004</v>
      </c>
      <c r="D76">
        <v>1.8404999999999999E-3</v>
      </c>
      <c r="E76">
        <v>14.566000000000001</v>
      </c>
      <c r="F76">
        <v>14.685</v>
      </c>
      <c r="G76">
        <v>39.023000000000003</v>
      </c>
      <c r="H76">
        <v>188.67</v>
      </c>
      <c r="I76">
        <v>243.77</v>
      </c>
      <c r="J76">
        <v>608.04999999999995</v>
      </c>
      <c r="K76">
        <v>-3.0696E-3</v>
      </c>
      <c r="L76">
        <v>1.1913000000000001E-4</v>
      </c>
      <c r="M76">
        <v>9.3153E-2</v>
      </c>
      <c r="N76" t="s">
        <v>237</v>
      </c>
    </row>
    <row r="77" spans="1:14">
      <c r="A77">
        <v>406.26</v>
      </c>
      <c r="B77">
        <v>8</v>
      </c>
      <c r="C77">
        <v>543.5</v>
      </c>
      <c r="D77">
        <v>1.8399E-3</v>
      </c>
      <c r="E77">
        <v>14.558</v>
      </c>
      <c r="F77">
        <v>14.685</v>
      </c>
      <c r="G77">
        <v>39.003999999999998</v>
      </c>
      <c r="H77">
        <v>188.66</v>
      </c>
      <c r="I77">
        <v>243.69</v>
      </c>
      <c r="J77">
        <v>609.01</v>
      </c>
      <c r="K77">
        <v>-3.2192000000000002E-3</v>
      </c>
      <c r="L77">
        <v>1.1927E-4</v>
      </c>
      <c r="M77">
        <v>9.3193999999999999E-2</v>
      </c>
      <c r="N77" t="s">
        <v>237</v>
      </c>
    </row>
    <row r="78" spans="1:14">
      <c r="A78">
        <v>406.26</v>
      </c>
      <c r="B78">
        <v>8.5</v>
      </c>
      <c r="C78">
        <v>543.67999999999995</v>
      </c>
      <c r="D78">
        <v>1.8393000000000001E-3</v>
      </c>
      <c r="E78">
        <v>14.551</v>
      </c>
      <c r="F78">
        <v>14.686</v>
      </c>
      <c r="G78">
        <v>38.985999999999997</v>
      </c>
      <c r="H78">
        <v>188.66</v>
      </c>
      <c r="I78">
        <v>243.61</v>
      </c>
      <c r="J78">
        <v>609.95000000000005</v>
      </c>
      <c r="K78">
        <v>-3.3676999999999999E-3</v>
      </c>
      <c r="L78">
        <v>1.1941E-4</v>
      </c>
      <c r="M78">
        <v>9.3235999999999999E-2</v>
      </c>
      <c r="N78" t="s">
        <v>237</v>
      </c>
    </row>
    <row r="79" spans="1:14">
      <c r="A79">
        <v>406.26</v>
      </c>
      <c r="B79">
        <v>9</v>
      </c>
      <c r="C79">
        <v>543.85</v>
      </c>
      <c r="D79">
        <v>1.8387E-3</v>
      </c>
      <c r="E79">
        <v>14.542999999999999</v>
      </c>
      <c r="F79">
        <v>14.686</v>
      </c>
      <c r="G79">
        <v>38.966999999999999</v>
      </c>
      <c r="H79">
        <v>188.65</v>
      </c>
      <c r="I79">
        <v>243.53</v>
      </c>
      <c r="J79">
        <v>610.9</v>
      </c>
      <c r="K79">
        <v>-3.5149999999999999E-3</v>
      </c>
      <c r="L79">
        <v>1.1955000000000001E-4</v>
      </c>
      <c r="M79">
        <v>9.3276999999999999E-2</v>
      </c>
      <c r="N79" t="s">
        <v>237</v>
      </c>
    </row>
    <row r="80" spans="1:14">
      <c r="A80">
        <v>406.26</v>
      </c>
      <c r="B80">
        <v>9.5</v>
      </c>
      <c r="C80">
        <v>544.02</v>
      </c>
      <c r="D80">
        <v>1.8381999999999999E-3</v>
      </c>
      <c r="E80">
        <v>14.536</v>
      </c>
      <c r="F80">
        <v>14.686999999999999</v>
      </c>
      <c r="G80">
        <v>38.948999999999998</v>
      </c>
      <c r="H80">
        <v>188.65</v>
      </c>
      <c r="I80">
        <v>243.45</v>
      </c>
      <c r="J80">
        <v>611.84</v>
      </c>
      <c r="K80">
        <v>-3.6613000000000001E-3</v>
      </c>
      <c r="L80">
        <v>1.1969E-4</v>
      </c>
      <c r="M80">
        <v>9.3318999999999999E-2</v>
      </c>
      <c r="N80" t="s">
        <v>237</v>
      </c>
    </row>
    <row r="81" spans="1:14">
      <c r="A81">
        <v>406.26</v>
      </c>
      <c r="B81">
        <v>10</v>
      </c>
      <c r="C81">
        <v>544.19000000000005</v>
      </c>
      <c r="D81">
        <v>1.8376E-3</v>
      </c>
      <c r="E81">
        <v>14.529</v>
      </c>
      <c r="F81">
        <v>14.686999999999999</v>
      </c>
      <c r="G81">
        <v>38.93</v>
      </c>
      <c r="H81">
        <v>188.64</v>
      </c>
      <c r="I81">
        <v>243.37</v>
      </c>
      <c r="J81">
        <v>612.78</v>
      </c>
      <c r="K81">
        <v>-3.8064000000000001E-3</v>
      </c>
      <c r="L81">
        <v>1.1983E-4</v>
      </c>
      <c r="M81">
        <v>9.3359999999999999E-2</v>
      </c>
      <c r="N81" t="s">
        <v>237</v>
      </c>
    </row>
    <row r="82" spans="1:14">
      <c r="A82">
        <v>457.04</v>
      </c>
      <c r="B82">
        <v>1</v>
      </c>
      <c r="C82">
        <v>2.3064</v>
      </c>
      <c r="D82">
        <v>0.43358000000000002</v>
      </c>
      <c r="E82">
        <v>46.457999999999998</v>
      </c>
      <c r="F82">
        <v>50.194000000000003</v>
      </c>
      <c r="G82">
        <v>138.03</v>
      </c>
      <c r="H82">
        <v>196.34</v>
      </c>
      <c r="I82">
        <v>205.36</v>
      </c>
      <c r="J82">
        <v>211.14</v>
      </c>
      <c r="K82">
        <v>1.0886</v>
      </c>
      <c r="L82">
        <v>9.5672000000000005E-6</v>
      </c>
      <c r="M82">
        <v>3.0134000000000001E-2</v>
      </c>
      <c r="N82" t="s">
        <v>238</v>
      </c>
    </row>
    <row r="83" spans="1:14">
      <c r="A83">
        <v>457.04</v>
      </c>
      <c r="B83">
        <v>1.5</v>
      </c>
      <c r="C83">
        <v>3.4899</v>
      </c>
      <c r="D83">
        <v>0.28654000000000002</v>
      </c>
      <c r="E83">
        <v>46.378</v>
      </c>
      <c r="F83">
        <v>50.082000000000001</v>
      </c>
      <c r="G83">
        <v>134.47999999999999</v>
      </c>
      <c r="H83">
        <v>196.61</v>
      </c>
      <c r="I83">
        <v>206.02</v>
      </c>
      <c r="J83">
        <v>209.47</v>
      </c>
      <c r="K83">
        <v>1.103</v>
      </c>
      <c r="L83">
        <v>9.5695000000000005E-6</v>
      </c>
      <c r="M83">
        <v>3.0092000000000001E-2</v>
      </c>
      <c r="N83" t="s">
        <v>238</v>
      </c>
    </row>
    <row r="84" spans="1:14">
      <c r="A84">
        <v>457.04</v>
      </c>
      <c r="B84">
        <v>2</v>
      </c>
      <c r="C84">
        <v>4.6950000000000003</v>
      </c>
      <c r="D84">
        <v>0.21299000000000001</v>
      </c>
      <c r="E84">
        <v>46.295999999999999</v>
      </c>
      <c r="F84">
        <v>49.966999999999999</v>
      </c>
      <c r="G84">
        <v>131.91</v>
      </c>
      <c r="H84">
        <v>196.88</v>
      </c>
      <c r="I84">
        <v>206.71</v>
      </c>
      <c r="J84">
        <v>207.76</v>
      </c>
      <c r="K84">
        <v>1.1178999999999999</v>
      </c>
      <c r="L84">
        <v>9.5781000000000007E-6</v>
      </c>
      <c r="M84">
        <v>3.0054999999999998E-2</v>
      </c>
      <c r="N84" t="s">
        <v>238</v>
      </c>
    </row>
    <row r="85" spans="1:14">
      <c r="A85">
        <v>457.04</v>
      </c>
      <c r="B85">
        <v>2.5</v>
      </c>
      <c r="C85">
        <v>5.9226000000000001</v>
      </c>
      <c r="D85">
        <v>0.16885</v>
      </c>
      <c r="E85">
        <v>46.213000000000001</v>
      </c>
      <c r="F85">
        <v>49.85</v>
      </c>
      <c r="G85">
        <v>129.87</v>
      </c>
      <c r="H85">
        <v>197.17</v>
      </c>
      <c r="I85">
        <v>207.43</v>
      </c>
      <c r="J85">
        <v>206.02</v>
      </c>
      <c r="K85">
        <v>1.1334</v>
      </c>
      <c r="L85">
        <v>9.5936999999999993E-6</v>
      </c>
      <c r="M85">
        <v>3.0023000000000001E-2</v>
      </c>
      <c r="N85" t="s">
        <v>238</v>
      </c>
    </row>
    <row r="86" spans="1:14">
      <c r="A86">
        <v>457.04</v>
      </c>
      <c r="B86">
        <v>3</v>
      </c>
      <c r="C86">
        <v>7.1738999999999997</v>
      </c>
      <c r="D86">
        <v>0.13938999999999999</v>
      </c>
      <c r="E86">
        <v>46.128</v>
      </c>
      <c r="F86">
        <v>49.731999999999999</v>
      </c>
      <c r="G86">
        <v>128.16</v>
      </c>
      <c r="H86">
        <v>197.46</v>
      </c>
      <c r="I86">
        <v>208.19</v>
      </c>
      <c r="J86">
        <v>204.25</v>
      </c>
      <c r="K86">
        <v>1.1496</v>
      </c>
      <c r="L86">
        <v>9.6168999999999994E-6</v>
      </c>
      <c r="M86">
        <v>2.9995000000000001E-2</v>
      </c>
      <c r="N86" t="s">
        <v>238</v>
      </c>
    </row>
    <row r="87" spans="1:14">
      <c r="A87">
        <v>457.04</v>
      </c>
      <c r="B87">
        <v>3.5</v>
      </c>
      <c r="C87">
        <v>8.4503000000000004</v>
      </c>
      <c r="D87">
        <v>0.11834</v>
      </c>
      <c r="E87">
        <v>46.042000000000002</v>
      </c>
      <c r="F87">
        <v>49.610999999999997</v>
      </c>
      <c r="G87">
        <v>126.69</v>
      </c>
      <c r="H87">
        <v>197.75</v>
      </c>
      <c r="I87">
        <v>208.98</v>
      </c>
      <c r="J87">
        <v>202.44</v>
      </c>
      <c r="K87">
        <v>1.1666000000000001</v>
      </c>
      <c r="L87">
        <v>9.6481E-6</v>
      </c>
      <c r="M87">
        <v>2.9971999999999999E-2</v>
      </c>
      <c r="N87" t="s">
        <v>238</v>
      </c>
    </row>
    <row r="88" spans="1:14">
      <c r="A88">
        <v>457.04</v>
      </c>
      <c r="B88">
        <v>4</v>
      </c>
      <c r="C88">
        <v>9.7530000000000001</v>
      </c>
      <c r="D88">
        <v>0.10253</v>
      </c>
      <c r="E88">
        <v>45.954000000000001</v>
      </c>
      <c r="F88">
        <v>49.488</v>
      </c>
      <c r="G88">
        <v>125.38</v>
      </c>
      <c r="H88">
        <v>198.05</v>
      </c>
      <c r="I88">
        <v>209.81</v>
      </c>
      <c r="J88">
        <v>200.59</v>
      </c>
      <c r="K88">
        <v>1.1843999999999999</v>
      </c>
      <c r="L88">
        <v>9.6873999999999998E-6</v>
      </c>
      <c r="M88">
        <v>2.9954999999999999E-2</v>
      </c>
      <c r="N88" t="s">
        <v>238</v>
      </c>
    </row>
    <row r="89" spans="1:14">
      <c r="A89">
        <v>457.04</v>
      </c>
      <c r="B89">
        <v>4.5</v>
      </c>
      <c r="C89">
        <v>11.084</v>
      </c>
      <c r="D89">
        <v>9.0222999999999998E-2</v>
      </c>
      <c r="E89">
        <v>45.863999999999997</v>
      </c>
      <c r="F89">
        <v>49.363</v>
      </c>
      <c r="G89">
        <v>124.2</v>
      </c>
      <c r="H89">
        <v>198.37</v>
      </c>
      <c r="I89">
        <v>210.69</v>
      </c>
      <c r="J89">
        <v>198.7</v>
      </c>
      <c r="K89">
        <v>1.2030000000000001</v>
      </c>
      <c r="L89">
        <v>9.7347000000000002E-6</v>
      </c>
      <c r="M89">
        <v>2.9943999999999998E-2</v>
      </c>
      <c r="N89" t="s">
        <v>238</v>
      </c>
    </row>
    <row r="90" spans="1:14">
      <c r="A90">
        <v>457.04</v>
      </c>
      <c r="B90">
        <v>5</v>
      </c>
      <c r="C90">
        <v>12.444000000000001</v>
      </c>
      <c r="D90">
        <v>8.0362000000000003E-2</v>
      </c>
      <c r="E90">
        <v>45.771999999999998</v>
      </c>
      <c r="F90">
        <v>49.234000000000002</v>
      </c>
      <c r="G90">
        <v>123.12</v>
      </c>
      <c r="H90">
        <v>198.68</v>
      </c>
      <c r="I90">
        <v>211.62</v>
      </c>
      <c r="J90">
        <v>196.77</v>
      </c>
      <c r="K90">
        <v>1.2224999999999999</v>
      </c>
      <c r="L90">
        <v>9.7896000000000003E-6</v>
      </c>
      <c r="M90">
        <v>2.9937999999999999E-2</v>
      </c>
      <c r="N90" t="s">
        <v>238</v>
      </c>
    </row>
    <row r="91" spans="1:14">
      <c r="A91">
        <v>457.04</v>
      </c>
      <c r="B91">
        <v>5.5</v>
      </c>
      <c r="C91">
        <v>13.835000000000001</v>
      </c>
      <c r="D91">
        <v>7.2279999999999997E-2</v>
      </c>
      <c r="E91">
        <v>45.677999999999997</v>
      </c>
      <c r="F91">
        <v>49.103999999999999</v>
      </c>
      <c r="G91">
        <v>122.12</v>
      </c>
      <c r="H91">
        <v>199.01</v>
      </c>
      <c r="I91">
        <v>212.6</v>
      </c>
      <c r="J91">
        <v>194.79</v>
      </c>
      <c r="K91">
        <v>1.2431000000000001</v>
      </c>
      <c r="L91">
        <v>9.8517999999999994E-6</v>
      </c>
      <c r="M91">
        <v>2.9940000000000001E-2</v>
      </c>
      <c r="N91" t="s">
        <v>238</v>
      </c>
    </row>
    <row r="92" spans="1:14">
      <c r="A92">
        <v>457.04</v>
      </c>
      <c r="B92">
        <v>6</v>
      </c>
      <c r="C92">
        <v>15.26</v>
      </c>
      <c r="D92">
        <v>6.5531000000000006E-2</v>
      </c>
      <c r="E92">
        <v>45.582000000000001</v>
      </c>
      <c r="F92">
        <v>48.97</v>
      </c>
      <c r="G92">
        <v>121.17</v>
      </c>
      <c r="H92">
        <v>199.35</v>
      </c>
      <c r="I92">
        <v>213.64</v>
      </c>
      <c r="J92">
        <v>192.76</v>
      </c>
      <c r="K92">
        <v>1.2646999999999999</v>
      </c>
      <c r="L92">
        <v>9.9208E-6</v>
      </c>
      <c r="M92">
        <v>2.9947999999999999E-2</v>
      </c>
      <c r="N92" t="s">
        <v>238</v>
      </c>
    </row>
    <row r="93" spans="1:14">
      <c r="A93">
        <v>457.04</v>
      </c>
      <c r="B93">
        <v>6.5</v>
      </c>
      <c r="C93">
        <v>16.72</v>
      </c>
      <c r="D93">
        <v>5.9808E-2</v>
      </c>
      <c r="E93">
        <v>45.482999999999997</v>
      </c>
      <c r="F93">
        <v>48.832999999999998</v>
      </c>
      <c r="G93">
        <v>120.29</v>
      </c>
      <c r="H93">
        <v>199.69</v>
      </c>
      <c r="I93">
        <v>214.74</v>
      </c>
      <c r="J93">
        <v>190.68</v>
      </c>
      <c r="K93">
        <v>1.2876000000000001</v>
      </c>
      <c r="L93">
        <v>9.9959000000000003E-6</v>
      </c>
      <c r="M93">
        <v>2.9964000000000001E-2</v>
      </c>
      <c r="N93" t="s">
        <v>238</v>
      </c>
    </row>
    <row r="94" spans="1:14">
      <c r="A94">
        <v>457.04</v>
      </c>
      <c r="B94">
        <v>7</v>
      </c>
      <c r="C94">
        <v>18.218</v>
      </c>
      <c r="D94">
        <v>5.4889E-2</v>
      </c>
      <c r="E94">
        <v>45.381999999999998</v>
      </c>
      <c r="F94">
        <v>48.694000000000003</v>
      </c>
      <c r="G94">
        <v>119.44</v>
      </c>
      <c r="H94">
        <v>200.05</v>
      </c>
      <c r="I94">
        <v>215.92</v>
      </c>
      <c r="J94">
        <v>188.54</v>
      </c>
      <c r="K94">
        <v>1.3119000000000001</v>
      </c>
      <c r="L94">
        <v>1.0077E-5</v>
      </c>
      <c r="M94">
        <v>2.9988999999999998E-2</v>
      </c>
      <c r="N94" t="s">
        <v>238</v>
      </c>
    </row>
    <row r="95" spans="1:14">
      <c r="A95">
        <v>457.04</v>
      </c>
      <c r="B95">
        <v>7.5</v>
      </c>
      <c r="C95">
        <v>19.757000000000001</v>
      </c>
      <c r="D95">
        <v>5.0613999999999999E-2</v>
      </c>
      <c r="E95">
        <v>45.279000000000003</v>
      </c>
      <c r="F95">
        <v>48.55</v>
      </c>
      <c r="G95">
        <v>118.63</v>
      </c>
      <c r="H95">
        <v>200.41</v>
      </c>
      <c r="I95">
        <v>217.18</v>
      </c>
      <c r="J95">
        <v>186.34</v>
      </c>
      <c r="K95">
        <v>1.3375999999999999</v>
      </c>
      <c r="L95">
        <v>1.0162E-5</v>
      </c>
      <c r="M95">
        <v>3.0022E-2</v>
      </c>
      <c r="N95" t="s">
        <v>238</v>
      </c>
    </row>
    <row r="96" spans="1:14">
      <c r="A96">
        <v>457.04</v>
      </c>
      <c r="B96">
        <v>8</v>
      </c>
      <c r="C96">
        <v>21.34</v>
      </c>
      <c r="D96">
        <v>4.6859999999999999E-2</v>
      </c>
      <c r="E96">
        <v>45.171999999999997</v>
      </c>
      <c r="F96">
        <v>48.402999999999999</v>
      </c>
      <c r="G96">
        <v>117.85</v>
      </c>
      <c r="H96">
        <v>200.79</v>
      </c>
      <c r="I96">
        <v>218.54</v>
      </c>
      <c r="J96">
        <v>184.08</v>
      </c>
      <c r="K96">
        <v>1.3649</v>
      </c>
      <c r="L96">
        <v>1.0253E-5</v>
      </c>
      <c r="M96">
        <v>3.0065000000000001E-2</v>
      </c>
      <c r="N96" t="s">
        <v>238</v>
      </c>
    </row>
    <row r="97" spans="1:14">
      <c r="A97">
        <v>457.04</v>
      </c>
      <c r="B97">
        <v>8.5</v>
      </c>
      <c r="C97">
        <v>22.971</v>
      </c>
      <c r="D97">
        <v>4.3534000000000003E-2</v>
      </c>
      <c r="E97">
        <v>45.063000000000002</v>
      </c>
      <c r="F97">
        <v>48.252000000000002</v>
      </c>
      <c r="G97">
        <v>117.09</v>
      </c>
      <c r="H97">
        <v>201.18</v>
      </c>
      <c r="I97">
        <v>220</v>
      </c>
      <c r="J97">
        <v>181.75</v>
      </c>
      <c r="K97">
        <v>1.3940999999999999</v>
      </c>
      <c r="L97">
        <v>1.0346999999999999E-5</v>
      </c>
      <c r="M97">
        <v>3.0119E-2</v>
      </c>
      <c r="N97" t="s">
        <v>238</v>
      </c>
    </row>
    <row r="98" spans="1:14">
      <c r="A98">
        <v>457.04</v>
      </c>
      <c r="B98">
        <v>9</v>
      </c>
      <c r="C98">
        <v>24.652000000000001</v>
      </c>
      <c r="D98">
        <v>4.0564000000000003E-2</v>
      </c>
      <c r="E98">
        <v>44.95</v>
      </c>
      <c r="F98">
        <v>48.095999999999997</v>
      </c>
      <c r="G98">
        <v>116.35</v>
      </c>
      <c r="H98">
        <v>201.58</v>
      </c>
      <c r="I98">
        <v>221.57</v>
      </c>
      <c r="J98">
        <v>179.34</v>
      </c>
      <c r="K98">
        <v>1.4254</v>
      </c>
      <c r="L98">
        <v>1.0445000000000001E-5</v>
      </c>
      <c r="M98">
        <v>3.0185E-2</v>
      </c>
      <c r="N98" t="s">
        <v>238</v>
      </c>
    </row>
    <row r="99" spans="1:14">
      <c r="A99">
        <v>457.04</v>
      </c>
      <c r="B99">
        <v>9.5</v>
      </c>
      <c r="C99">
        <v>26.39</v>
      </c>
      <c r="D99">
        <v>3.7893999999999997E-2</v>
      </c>
      <c r="E99">
        <v>44.834000000000003</v>
      </c>
      <c r="F99">
        <v>47.936</v>
      </c>
      <c r="G99">
        <v>115.63</v>
      </c>
      <c r="H99">
        <v>202</v>
      </c>
      <c r="I99">
        <v>223.29</v>
      </c>
      <c r="J99">
        <v>176.85</v>
      </c>
      <c r="K99">
        <v>1.4589000000000001</v>
      </c>
      <c r="L99">
        <v>1.0547000000000001E-5</v>
      </c>
      <c r="M99">
        <v>3.0263999999999999E-2</v>
      </c>
      <c r="N99" t="s">
        <v>238</v>
      </c>
    </row>
    <row r="100" spans="1:14">
      <c r="A100">
        <v>457.04</v>
      </c>
      <c r="B100">
        <v>10</v>
      </c>
      <c r="C100">
        <v>28.187999999999999</v>
      </c>
      <c r="D100">
        <v>3.5476000000000001E-2</v>
      </c>
      <c r="E100">
        <v>44.713000000000001</v>
      </c>
      <c r="F100">
        <v>47.77</v>
      </c>
      <c r="G100">
        <v>114.93</v>
      </c>
      <c r="H100">
        <v>202.43</v>
      </c>
      <c r="I100">
        <v>225.16</v>
      </c>
      <c r="J100">
        <v>174.27</v>
      </c>
      <c r="K100">
        <v>1.4951000000000001</v>
      </c>
      <c r="L100">
        <v>1.0652000000000001E-5</v>
      </c>
      <c r="M100">
        <v>3.0358E-2</v>
      </c>
      <c r="N100" t="s">
        <v>238</v>
      </c>
    </row>
    <row r="101" spans="1:14">
      <c r="A101">
        <v>507.82</v>
      </c>
      <c r="B101">
        <v>1</v>
      </c>
      <c r="C101">
        <v>2.0649000000000002</v>
      </c>
      <c r="D101">
        <v>0.48427999999999999</v>
      </c>
      <c r="E101">
        <v>56.878999999999998</v>
      </c>
      <c r="F101">
        <v>61.052</v>
      </c>
      <c r="G101">
        <v>160.54</v>
      </c>
      <c r="H101">
        <v>213.26</v>
      </c>
      <c r="I101">
        <v>222.06</v>
      </c>
      <c r="J101">
        <v>223.25</v>
      </c>
      <c r="K101">
        <v>0.77081</v>
      </c>
      <c r="L101">
        <v>1.0603E-5</v>
      </c>
      <c r="M101">
        <v>3.6489000000000001E-2</v>
      </c>
      <c r="N101" t="s">
        <v>238</v>
      </c>
    </row>
    <row r="102" spans="1:14">
      <c r="A102">
        <v>507.82</v>
      </c>
      <c r="B102">
        <v>1.5</v>
      </c>
      <c r="C102">
        <v>3.1158000000000001</v>
      </c>
      <c r="D102">
        <v>0.32094</v>
      </c>
      <c r="E102">
        <v>56.817999999999998</v>
      </c>
      <c r="F102">
        <v>60.966000000000001</v>
      </c>
      <c r="G102">
        <v>157.05000000000001</v>
      </c>
      <c r="H102">
        <v>213.42</v>
      </c>
      <c r="I102">
        <v>222.48</v>
      </c>
      <c r="J102">
        <v>222.04</v>
      </c>
      <c r="K102">
        <v>0.77710999999999997</v>
      </c>
      <c r="L102">
        <v>1.061E-5</v>
      </c>
      <c r="M102">
        <v>3.6458999999999998E-2</v>
      </c>
      <c r="N102" t="s">
        <v>238</v>
      </c>
    </row>
    <row r="103" spans="1:14">
      <c r="A103">
        <v>507.82</v>
      </c>
      <c r="B103">
        <v>2</v>
      </c>
      <c r="C103">
        <v>4.1795999999999998</v>
      </c>
      <c r="D103">
        <v>0.23926</v>
      </c>
      <c r="E103">
        <v>56.756</v>
      </c>
      <c r="F103">
        <v>60.88</v>
      </c>
      <c r="G103">
        <v>154.53</v>
      </c>
      <c r="H103">
        <v>213.58</v>
      </c>
      <c r="I103">
        <v>222.9</v>
      </c>
      <c r="J103">
        <v>220.81</v>
      </c>
      <c r="K103">
        <v>0.78356000000000003</v>
      </c>
      <c r="L103">
        <v>1.0621999999999999E-5</v>
      </c>
      <c r="M103">
        <v>3.6433E-2</v>
      </c>
      <c r="N103" t="s">
        <v>238</v>
      </c>
    </row>
    <row r="104" spans="1:14">
      <c r="A104">
        <v>507.82</v>
      </c>
      <c r="B104">
        <v>2.5</v>
      </c>
      <c r="C104">
        <v>5.2565</v>
      </c>
      <c r="D104">
        <v>0.19023999999999999</v>
      </c>
      <c r="E104">
        <v>56.692999999999998</v>
      </c>
      <c r="F104">
        <v>60.792000000000002</v>
      </c>
      <c r="G104">
        <v>152.55000000000001</v>
      </c>
      <c r="H104">
        <v>213.74</v>
      </c>
      <c r="I104">
        <v>223.34</v>
      </c>
      <c r="J104">
        <v>219.58</v>
      </c>
      <c r="K104">
        <v>0.79017000000000004</v>
      </c>
      <c r="L104">
        <v>1.0638E-5</v>
      </c>
      <c r="M104">
        <v>3.6408999999999997E-2</v>
      </c>
      <c r="N104" t="s">
        <v>238</v>
      </c>
    </row>
    <row r="105" spans="1:14">
      <c r="A105">
        <v>507.82</v>
      </c>
      <c r="B105">
        <v>3</v>
      </c>
      <c r="C105">
        <v>6.3470000000000004</v>
      </c>
      <c r="D105">
        <v>0.15755</v>
      </c>
      <c r="E105">
        <v>56.63</v>
      </c>
      <c r="F105">
        <v>60.703000000000003</v>
      </c>
      <c r="G105">
        <v>150.91</v>
      </c>
      <c r="H105">
        <v>213.9</v>
      </c>
      <c r="I105">
        <v>223.8</v>
      </c>
      <c r="J105">
        <v>218.33</v>
      </c>
      <c r="K105">
        <v>0.79693999999999998</v>
      </c>
      <c r="L105">
        <v>1.066E-5</v>
      </c>
      <c r="M105">
        <v>3.6387999999999997E-2</v>
      </c>
      <c r="N105" t="s">
        <v>238</v>
      </c>
    </row>
    <row r="106" spans="1:14">
      <c r="A106">
        <v>507.82</v>
      </c>
      <c r="B106">
        <v>3.5</v>
      </c>
      <c r="C106">
        <v>7.4516</v>
      </c>
      <c r="D106">
        <v>0.13420000000000001</v>
      </c>
      <c r="E106">
        <v>56.566000000000003</v>
      </c>
      <c r="F106">
        <v>60.613</v>
      </c>
      <c r="G106">
        <v>149.5</v>
      </c>
      <c r="H106">
        <v>214.07</v>
      </c>
      <c r="I106">
        <v>224.27</v>
      </c>
      <c r="J106">
        <v>217.06</v>
      </c>
      <c r="K106">
        <v>0.80388999999999999</v>
      </c>
      <c r="L106">
        <v>1.0688E-5</v>
      </c>
      <c r="M106">
        <v>3.6371000000000001E-2</v>
      </c>
      <c r="N106" t="s">
        <v>238</v>
      </c>
    </row>
    <row r="107" spans="1:14">
      <c r="A107">
        <v>507.82</v>
      </c>
      <c r="B107">
        <v>4</v>
      </c>
      <c r="C107">
        <v>8.5706000000000007</v>
      </c>
      <c r="D107">
        <v>0.11668000000000001</v>
      </c>
      <c r="E107">
        <v>56.500999999999998</v>
      </c>
      <c r="F107">
        <v>60.523000000000003</v>
      </c>
      <c r="G107">
        <v>148.26</v>
      </c>
      <c r="H107">
        <v>214.24</v>
      </c>
      <c r="I107">
        <v>224.75</v>
      </c>
      <c r="J107">
        <v>215.79</v>
      </c>
      <c r="K107">
        <v>0.81101000000000001</v>
      </c>
      <c r="L107">
        <v>1.0721E-5</v>
      </c>
      <c r="M107">
        <v>3.6357E-2</v>
      </c>
      <c r="N107" t="s">
        <v>238</v>
      </c>
    </row>
    <row r="108" spans="1:14">
      <c r="A108">
        <v>507.82</v>
      </c>
      <c r="B108">
        <v>4.5</v>
      </c>
      <c r="C108">
        <v>9.7045999999999992</v>
      </c>
      <c r="D108">
        <v>0.10304000000000001</v>
      </c>
      <c r="E108">
        <v>56.435000000000002</v>
      </c>
      <c r="F108">
        <v>60.430999999999997</v>
      </c>
      <c r="G108">
        <v>147.15</v>
      </c>
      <c r="H108">
        <v>214.41</v>
      </c>
      <c r="I108">
        <v>225.25</v>
      </c>
      <c r="J108">
        <v>214.5</v>
      </c>
      <c r="K108">
        <v>0.81832000000000005</v>
      </c>
      <c r="L108">
        <v>1.0761000000000001E-5</v>
      </c>
      <c r="M108">
        <v>3.6346000000000003E-2</v>
      </c>
      <c r="N108" t="s">
        <v>238</v>
      </c>
    </row>
    <row r="109" spans="1:14">
      <c r="A109">
        <v>507.82</v>
      </c>
      <c r="B109">
        <v>5</v>
      </c>
      <c r="C109">
        <v>10.853999999999999</v>
      </c>
      <c r="D109">
        <v>9.2131000000000005E-2</v>
      </c>
      <c r="E109">
        <v>56.369</v>
      </c>
      <c r="F109">
        <v>60.338000000000001</v>
      </c>
      <c r="G109">
        <v>146.15</v>
      </c>
      <c r="H109">
        <v>214.59</v>
      </c>
      <c r="I109">
        <v>225.77</v>
      </c>
      <c r="J109">
        <v>213.19</v>
      </c>
      <c r="K109">
        <v>0.82582999999999995</v>
      </c>
      <c r="L109">
        <v>1.0806E-5</v>
      </c>
      <c r="M109">
        <v>3.6339000000000003E-2</v>
      </c>
      <c r="N109" t="s">
        <v>238</v>
      </c>
    </row>
    <row r="110" spans="1:14">
      <c r="A110">
        <v>507.82</v>
      </c>
      <c r="B110">
        <v>5.5</v>
      </c>
      <c r="C110">
        <v>12.02</v>
      </c>
      <c r="D110">
        <v>8.3196999999999993E-2</v>
      </c>
      <c r="E110">
        <v>56.301000000000002</v>
      </c>
      <c r="F110">
        <v>60.244999999999997</v>
      </c>
      <c r="G110">
        <v>145.22</v>
      </c>
      <c r="H110">
        <v>214.77</v>
      </c>
      <c r="I110">
        <v>226.3</v>
      </c>
      <c r="J110">
        <v>211.87</v>
      </c>
      <c r="K110">
        <v>0.83353999999999995</v>
      </c>
      <c r="L110">
        <v>1.0856000000000001E-5</v>
      </c>
      <c r="M110">
        <v>3.6336E-2</v>
      </c>
      <c r="N110" t="s">
        <v>238</v>
      </c>
    </row>
    <row r="111" spans="1:14">
      <c r="A111">
        <v>507.82</v>
      </c>
      <c r="B111">
        <v>6</v>
      </c>
      <c r="C111">
        <v>13.202</v>
      </c>
      <c r="D111">
        <v>7.5747999999999996E-2</v>
      </c>
      <c r="E111">
        <v>56.232999999999997</v>
      </c>
      <c r="F111">
        <v>60.15</v>
      </c>
      <c r="G111">
        <v>144.36000000000001</v>
      </c>
      <c r="H111">
        <v>214.95</v>
      </c>
      <c r="I111">
        <v>226.85</v>
      </c>
      <c r="J111">
        <v>210.53</v>
      </c>
      <c r="K111">
        <v>0.84145999999999999</v>
      </c>
      <c r="L111">
        <v>1.0912E-5</v>
      </c>
      <c r="M111">
        <v>3.6336E-2</v>
      </c>
      <c r="N111" t="s">
        <v>238</v>
      </c>
    </row>
    <row r="112" spans="1:14">
      <c r="A112">
        <v>507.82</v>
      </c>
      <c r="B112">
        <v>6.5</v>
      </c>
      <c r="C112">
        <v>14.401</v>
      </c>
      <c r="D112">
        <v>6.9440000000000002E-2</v>
      </c>
      <c r="E112">
        <v>56.164000000000001</v>
      </c>
      <c r="F112">
        <v>60.054000000000002</v>
      </c>
      <c r="G112">
        <v>143.55000000000001</v>
      </c>
      <c r="H112">
        <v>215.13</v>
      </c>
      <c r="I112">
        <v>227.43</v>
      </c>
      <c r="J112">
        <v>209.18</v>
      </c>
      <c r="K112">
        <v>0.84960999999999998</v>
      </c>
      <c r="L112">
        <v>1.0971999999999999E-5</v>
      </c>
      <c r="M112">
        <v>3.6340999999999998E-2</v>
      </c>
      <c r="N112" t="s">
        <v>238</v>
      </c>
    </row>
    <row r="113" spans="1:14">
      <c r="A113">
        <v>507.82</v>
      </c>
      <c r="B113">
        <v>7</v>
      </c>
      <c r="C113">
        <v>15.618</v>
      </c>
      <c r="D113">
        <v>6.4029000000000003E-2</v>
      </c>
      <c r="E113">
        <v>56.094000000000001</v>
      </c>
      <c r="F113">
        <v>59.957000000000001</v>
      </c>
      <c r="G113">
        <v>142.80000000000001</v>
      </c>
      <c r="H113">
        <v>215.32</v>
      </c>
      <c r="I113">
        <v>228.02</v>
      </c>
      <c r="J113">
        <v>207.81</v>
      </c>
      <c r="K113">
        <v>0.85799000000000003</v>
      </c>
      <c r="L113">
        <v>1.1037E-5</v>
      </c>
      <c r="M113">
        <v>3.6348999999999999E-2</v>
      </c>
      <c r="N113" t="s">
        <v>238</v>
      </c>
    </row>
    <row r="114" spans="1:14">
      <c r="A114">
        <v>507.82</v>
      </c>
      <c r="B114">
        <v>7.5</v>
      </c>
      <c r="C114">
        <v>16.853000000000002</v>
      </c>
      <c r="D114">
        <v>5.9336E-2</v>
      </c>
      <c r="E114">
        <v>56.023000000000003</v>
      </c>
      <c r="F114">
        <v>59.857999999999997</v>
      </c>
      <c r="G114">
        <v>142.08000000000001</v>
      </c>
      <c r="H114">
        <v>215.51</v>
      </c>
      <c r="I114">
        <v>228.64</v>
      </c>
      <c r="J114">
        <v>206.42</v>
      </c>
      <c r="K114">
        <v>0.86660999999999999</v>
      </c>
      <c r="L114">
        <v>1.1106E-5</v>
      </c>
      <c r="M114">
        <v>3.6361999999999998E-2</v>
      </c>
      <c r="N114" t="s">
        <v>238</v>
      </c>
    </row>
    <row r="115" spans="1:14">
      <c r="A115">
        <v>507.82</v>
      </c>
      <c r="B115">
        <v>8</v>
      </c>
      <c r="C115">
        <v>18.108000000000001</v>
      </c>
      <c r="D115">
        <v>5.5225000000000003E-2</v>
      </c>
      <c r="E115">
        <v>55.951000000000001</v>
      </c>
      <c r="F115">
        <v>59.758000000000003</v>
      </c>
      <c r="G115">
        <v>141.4</v>
      </c>
      <c r="H115">
        <v>215.71</v>
      </c>
      <c r="I115">
        <v>229.28</v>
      </c>
      <c r="J115">
        <v>205.02</v>
      </c>
      <c r="K115">
        <v>0.87548999999999999</v>
      </c>
      <c r="L115">
        <v>1.1178999999999999E-5</v>
      </c>
      <c r="M115">
        <v>3.6379000000000002E-2</v>
      </c>
      <c r="N115" t="s">
        <v>238</v>
      </c>
    </row>
    <row r="116" spans="1:14">
      <c r="A116">
        <v>507.82</v>
      </c>
      <c r="B116">
        <v>8.5</v>
      </c>
      <c r="C116">
        <v>19.382000000000001</v>
      </c>
      <c r="D116">
        <v>5.1594000000000001E-2</v>
      </c>
      <c r="E116">
        <v>55.878</v>
      </c>
      <c r="F116">
        <v>59.656999999999996</v>
      </c>
      <c r="G116">
        <v>140.75</v>
      </c>
      <c r="H116">
        <v>215.91</v>
      </c>
      <c r="I116">
        <v>229.94</v>
      </c>
      <c r="J116">
        <v>203.6</v>
      </c>
      <c r="K116">
        <v>0.88463999999999998</v>
      </c>
      <c r="L116">
        <v>1.1256E-5</v>
      </c>
      <c r="M116">
        <v>3.6401000000000003E-2</v>
      </c>
      <c r="N116" t="s">
        <v>238</v>
      </c>
    </row>
    <row r="117" spans="1:14">
      <c r="A117">
        <v>507.82</v>
      </c>
      <c r="B117">
        <v>9</v>
      </c>
      <c r="C117">
        <v>20.677</v>
      </c>
      <c r="D117">
        <v>4.8362000000000002E-2</v>
      </c>
      <c r="E117">
        <v>55.804000000000002</v>
      </c>
      <c r="F117">
        <v>59.555</v>
      </c>
      <c r="G117">
        <v>140.12</v>
      </c>
      <c r="H117">
        <v>216.11</v>
      </c>
      <c r="I117">
        <v>230.63</v>
      </c>
      <c r="J117">
        <v>202.15</v>
      </c>
      <c r="K117">
        <v>0.89407000000000003</v>
      </c>
      <c r="L117">
        <v>1.1335000000000001E-5</v>
      </c>
      <c r="M117">
        <v>3.6428000000000002E-2</v>
      </c>
      <c r="N117" t="s">
        <v>238</v>
      </c>
    </row>
    <row r="118" spans="1:14">
      <c r="A118">
        <v>507.82</v>
      </c>
      <c r="B118">
        <v>9.5</v>
      </c>
      <c r="C118">
        <v>21.994</v>
      </c>
      <c r="D118">
        <v>4.5467E-2</v>
      </c>
      <c r="E118">
        <v>55.728999999999999</v>
      </c>
      <c r="F118">
        <v>59.451000000000001</v>
      </c>
      <c r="G118">
        <v>139.52000000000001</v>
      </c>
      <c r="H118">
        <v>216.32</v>
      </c>
      <c r="I118">
        <v>231.35</v>
      </c>
      <c r="J118">
        <v>200.69</v>
      </c>
      <c r="K118">
        <v>0.90380000000000005</v>
      </c>
      <c r="L118">
        <v>1.1416999999999999E-5</v>
      </c>
      <c r="M118">
        <v>3.6459999999999999E-2</v>
      </c>
      <c r="N118" t="s">
        <v>238</v>
      </c>
    </row>
    <row r="119" spans="1:14">
      <c r="A119">
        <v>507.82</v>
      </c>
      <c r="B119">
        <v>10</v>
      </c>
      <c r="C119">
        <v>23.332999999999998</v>
      </c>
      <c r="D119">
        <v>4.2858E-2</v>
      </c>
      <c r="E119">
        <v>55.652999999999999</v>
      </c>
      <c r="F119">
        <v>59.345999999999997</v>
      </c>
      <c r="G119">
        <v>138.94</v>
      </c>
      <c r="H119">
        <v>216.53</v>
      </c>
      <c r="I119">
        <v>232.1</v>
      </c>
      <c r="J119">
        <v>199.21</v>
      </c>
      <c r="K119">
        <v>0.91385000000000005</v>
      </c>
      <c r="L119">
        <v>1.1501000000000001E-5</v>
      </c>
      <c r="M119">
        <v>3.6497000000000002E-2</v>
      </c>
      <c r="N119" t="s">
        <v>238</v>
      </c>
    </row>
    <row r="120" spans="1:14">
      <c r="A120">
        <v>558.6</v>
      </c>
      <c r="B120">
        <v>1</v>
      </c>
      <c r="C120">
        <v>1.8709</v>
      </c>
      <c r="D120">
        <v>0.53449000000000002</v>
      </c>
      <c r="E120">
        <v>68.12</v>
      </c>
      <c r="F120">
        <v>72.725999999999999</v>
      </c>
      <c r="G120">
        <v>182.44</v>
      </c>
      <c r="H120">
        <v>228.8</v>
      </c>
      <c r="I120">
        <v>237.47</v>
      </c>
      <c r="J120">
        <v>234.55</v>
      </c>
      <c r="K120">
        <v>0.57709999999999995</v>
      </c>
      <c r="L120">
        <v>1.1620999999999999E-5</v>
      </c>
      <c r="M120">
        <v>4.3178000000000001E-2</v>
      </c>
      <c r="N120" t="s">
        <v>238</v>
      </c>
    </row>
    <row r="121" spans="1:14">
      <c r="A121">
        <v>558.6</v>
      </c>
      <c r="B121">
        <v>1.5</v>
      </c>
      <c r="C121">
        <v>2.8182</v>
      </c>
      <c r="D121">
        <v>0.35482999999999998</v>
      </c>
      <c r="E121">
        <v>68.069999999999993</v>
      </c>
      <c r="F121">
        <v>72.656999999999996</v>
      </c>
      <c r="G121">
        <v>178.98</v>
      </c>
      <c r="H121">
        <v>228.89</v>
      </c>
      <c r="I121">
        <v>237.74</v>
      </c>
      <c r="J121">
        <v>233.65</v>
      </c>
      <c r="K121">
        <v>0.58006000000000002</v>
      </c>
      <c r="L121">
        <v>1.1630999999999999E-5</v>
      </c>
      <c r="M121">
        <v>4.3158000000000002E-2</v>
      </c>
      <c r="N121" t="s">
        <v>238</v>
      </c>
    </row>
    <row r="122" spans="1:14">
      <c r="A122">
        <v>558.6</v>
      </c>
      <c r="B122">
        <v>2</v>
      </c>
      <c r="C122">
        <v>3.7736000000000001</v>
      </c>
      <c r="D122">
        <v>0.26500000000000001</v>
      </c>
      <c r="E122">
        <v>68.021000000000001</v>
      </c>
      <c r="F122">
        <v>72.587999999999994</v>
      </c>
      <c r="G122">
        <v>176.5</v>
      </c>
      <c r="H122">
        <v>228.98</v>
      </c>
      <c r="I122">
        <v>238.03</v>
      </c>
      <c r="J122">
        <v>232.74</v>
      </c>
      <c r="K122">
        <v>0.58306000000000002</v>
      </c>
      <c r="L122">
        <v>1.1644000000000001E-5</v>
      </c>
      <c r="M122">
        <v>4.3139999999999998E-2</v>
      </c>
      <c r="N122" t="s">
        <v>238</v>
      </c>
    </row>
    <row r="123" spans="1:14">
      <c r="A123">
        <v>558.6</v>
      </c>
      <c r="B123">
        <v>2.5</v>
      </c>
      <c r="C123">
        <v>4.7373000000000003</v>
      </c>
      <c r="D123">
        <v>0.21109</v>
      </c>
      <c r="E123">
        <v>67.971000000000004</v>
      </c>
      <c r="F123">
        <v>72.518000000000001</v>
      </c>
      <c r="G123">
        <v>174.55</v>
      </c>
      <c r="H123">
        <v>229.08</v>
      </c>
      <c r="I123">
        <v>238.32</v>
      </c>
      <c r="J123">
        <v>231.83</v>
      </c>
      <c r="K123">
        <v>0.58611000000000002</v>
      </c>
      <c r="L123">
        <v>1.1661000000000001E-5</v>
      </c>
      <c r="M123">
        <v>4.3124999999999997E-2</v>
      </c>
      <c r="N123" t="s">
        <v>238</v>
      </c>
    </row>
    <row r="124" spans="1:14">
      <c r="A124">
        <v>558.6</v>
      </c>
      <c r="B124">
        <v>3</v>
      </c>
      <c r="C124">
        <v>5.7092999999999998</v>
      </c>
      <c r="D124">
        <v>0.17515</v>
      </c>
      <c r="E124">
        <v>67.92</v>
      </c>
      <c r="F124">
        <v>72.447999999999993</v>
      </c>
      <c r="G124">
        <v>172.95</v>
      </c>
      <c r="H124">
        <v>229.17</v>
      </c>
      <c r="I124">
        <v>238.61</v>
      </c>
      <c r="J124">
        <v>230.92</v>
      </c>
      <c r="K124">
        <v>0.58918999999999999</v>
      </c>
      <c r="L124">
        <v>1.1681999999999999E-5</v>
      </c>
      <c r="M124">
        <v>4.3110999999999997E-2</v>
      </c>
      <c r="N124" t="s">
        <v>238</v>
      </c>
    </row>
    <row r="125" spans="1:14">
      <c r="A125">
        <v>558.6</v>
      </c>
      <c r="B125">
        <v>3.5</v>
      </c>
      <c r="C125">
        <v>6.69</v>
      </c>
      <c r="D125">
        <v>0.14948</v>
      </c>
      <c r="E125">
        <v>67.869</v>
      </c>
      <c r="F125">
        <v>72.378</v>
      </c>
      <c r="G125">
        <v>171.57</v>
      </c>
      <c r="H125">
        <v>229.27</v>
      </c>
      <c r="I125">
        <v>238.92</v>
      </c>
      <c r="J125">
        <v>230</v>
      </c>
      <c r="K125">
        <v>0.59231999999999996</v>
      </c>
      <c r="L125">
        <v>1.1707E-5</v>
      </c>
      <c r="M125">
        <v>4.3099999999999999E-2</v>
      </c>
      <c r="N125" t="s">
        <v>238</v>
      </c>
    </row>
    <row r="126" spans="1:14">
      <c r="A126">
        <v>558.6</v>
      </c>
      <c r="B126">
        <v>4</v>
      </c>
      <c r="C126">
        <v>7.6794000000000002</v>
      </c>
      <c r="D126">
        <v>0.13022</v>
      </c>
      <c r="E126">
        <v>67.817999999999998</v>
      </c>
      <c r="F126">
        <v>72.307000000000002</v>
      </c>
      <c r="G126">
        <v>170.37</v>
      </c>
      <c r="H126">
        <v>229.37</v>
      </c>
      <c r="I126">
        <v>239.23</v>
      </c>
      <c r="J126">
        <v>229.07</v>
      </c>
      <c r="K126">
        <v>0.59548999999999996</v>
      </c>
      <c r="L126">
        <v>1.1736000000000001E-5</v>
      </c>
      <c r="M126">
        <v>4.3090999999999997E-2</v>
      </c>
      <c r="N126" t="s">
        <v>238</v>
      </c>
    </row>
    <row r="127" spans="1:14">
      <c r="A127">
        <v>558.6</v>
      </c>
      <c r="B127">
        <v>4.5</v>
      </c>
      <c r="C127">
        <v>8.6776999999999997</v>
      </c>
      <c r="D127">
        <v>0.11524</v>
      </c>
      <c r="E127">
        <v>67.766000000000005</v>
      </c>
      <c r="F127">
        <v>72.234999999999999</v>
      </c>
      <c r="G127">
        <v>169.3</v>
      </c>
      <c r="H127">
        <v>229.47</v>
      </c>
      <c r="I127">
        <v>239.54</v>
      </c>
      <c r="J127">
        <v>228.14</v>
      </c>
      <c r="K127">
        <v>0.59870999999999996</v>
      </c>
      <c r="L127">
        <v>1.1770000000000001E-5</v>
      </c>
      <c r="M127">
        <v>4.3083999999999997E-2</v>
      </c>
      <c r="N127" t="s">
        <v>238</v>
      </c>
    </row>
    <row r="128" spans="1:14">
      <c r="A128">
        <v>558.6</v>
      </c>
      <c r="B128">
        <v>5</v>
      </c>
      <c r="C128">
        <v>9.6851000000000003</v>
      </c>
      <c r="D128">
        <v>0.10324999999999999</v>
      </c>
      <c r="E128">
        <v>67.713999999999999</v>
      </c>
      <c r="F128">
        <v>72.162999999999997</v>
      </c>
      <c r="G128">
        <v>168.33</v>
      </c>
      <c r="H128">
        <v>229.57</v>
      </c>
      <c r="I128">
        <v>239.86</v>
      </c>
      <c r="J128">
        <v>227.2</v>
      </c>
      <c r="K128">
        <v>0.60197999999999996</v>
      </c>
      <c r="L128">
        <v>1.1807999999999999E-5</v>
      </c>
      <c r="M128">
        <v>4.308E-2</v>
      </c>
      <c r="N128" t="s">
        <v>238</v>
      </c>
    </row>
    <row r="129" spans="1:14">
      <c r="A129">
        <v>558.6</v>
      </c>
      <c r="B129">
        <v>5.5</v>
      </c>
      <c r="C129">
        <v>10.702</v>
      </c>
      <c r="D129">
        <v>9.3442999999999998E-2</v>
      </c>
      <c r="E129">
        <v>67.662000000000006</v>
      </c>
      <c r="F129">
        <v>72.090999999999994</v>
      </c>
      <c r="G129">
        <v>167.44</v>
      </c>
      <c r="H129">
        <v>229.67</v>
      </c>
      <c r="I129">
        <v>240.19</v>
      </c>
      <c r="J129">
        <v>226.26</v>
      </c>
      <c r="K129">
        <v>0.60528999999999999</v>
      </c>
      <c r="L129">
        <v>1.185E-5</v>
      </c>
      <c r="M129">
        <v>4.3077999999999998E-2</v>
      </c>
      <c r="N129" t="s">
        <v>238</v>
      </c>
    </row>
    <row r="130" spans="1:14">
      <c r="A130">
        <v>558.6</v>
      </c>
      <c r="B130">
        <v>6</v>
      </c>
      <c r="C130">
        <v>11.728</v>
      </c>
      <c r="D130">
        <v>8.5265999999999995E-2</v>
      </c>
      <c r="E130">
        <v>67.608999999999995</v>
      </c>
      <c r="F130">
        <v>72.018000000000001</v>
      </c>
      <c r="G130">
        <v>166.62</v>
      </c>
      <c r="H130">
        <v>229.77</v>
      </c>
      <c r="I130">
        <v>240.53</v>
      </c>
      <c r="J130">
        <v>225.32</v>
      </c>
      <c r="K130">
        <v>0.60865000000000002</v>
      </c>
      <c r="L130">
        <v>1.1895999999999999E-5</v>
      </c>
      <c r="M130">
        <v>4.3077999999999998E-2</v>
      </c>
      <c r="N130" t="s">
        <v>238</v>
      </c>
    </row>
    <row r="131" spans="1:14">
      <c r="A131">
        <v>558.6</v>
      </c>
      <c r="B131">
        <v>6.5</v>
      </c>
      <c r="C131">
        <v>12.763999999999999</v>
      </c>
      <c r="D131">
        <v>7.8347E-2</v>
      </c>
      <c r="E131">
        <v>67.555999999999997</v>
      </c>
      <c r="F131">
        <v>71.944000000000003</v>
      </c>
      <c r="G131">
        <v>165.86</v>
      </c>
      <c r="H131">
        <v>229.87</v>
      </c>
      <c r="I131">
        <v>240.88</v>
      </c>
      <c r="J131">
        <v>224.37</v>
      </c>
      <c r="K131">
        <v>0.61206000000000005</v>
      </c>
      <c r="L131">
        <v>1.1946999999999999E-5</v>
      </c>
      <c r="M131">
        <v>4.308E-2</v>
      </c>
      <c r="N131" t="s">
        <v>238</v>
      </c>
    </row>
    <row r="132" spans="1:14">
      <c r="A132">
        <v>558.6</v>
      </c>
      <c r="B132">
        <v>7</v>
      </c>
      <c r="C132">
        <v>13.81</v>
      </c>
      <c r="D132">
        <v>7.2414000000000006E-2</v>
      </c>
      <c r="E132">
        <v>67.501999999999995</v>
      </c>
      <c r="F132">
        <v>71.87</v>
      </c>
      <c r="G132">
        <v>165.15</v>
      </c>
      <c r="H132">
        <v>229.98</v>
      </c>
      <c r="I132">
        <v>241.23</v>
      </c>
      <c r="J132">
        <v>223.41</v>
      </c>
      <c r="K132">
        <v>0.61551999999999996</v>
      </c>
      <c r="L132">
        <v>1.2001000000000001E-5</v>
      </c>
      <c r="M132">
        <v>4.3084999999999998E-2</v>
      </c>
      <c r="N132" t="s">
        <v>238</v>
      </c>
    </row>
    <row r="133" spans="1:14">
      <c r="A133">
        <v>558.6</v>
      </c>
      <c r="B133">
        <v>7.5</v>
      </c>
      <c r="C133">
        <v>14.865</v>
      </c>
      <c r="D133">
        <v>6.7269999999999996E-2</v>
      </c>
      <c r="E133">
        <v>67.447999999999993</v>
      </c>
      <c r="F133">
        <v>71.796000000000006</v>
      </c>
      <c r="G133">
        <v>164.48</v>
      </c>
      <c r="H133">
        <v>230.08</v>
      </c>
      <c r="I133">
        <v>241.59</v>
      </c>
      <c r="J133">
        <v>222.45</v>
      </c>
      <c r="K133">
        <v>0.61902999999999997</v>
      </c>
      <c r="L133">
        <v>1.2058999999999999E-5</v>
      </c>
      <c r="M133">
        <v>4.3092999999999999E-2</v>
      </c>
      <c r="N133" t="s">
        <v>238</v>
      </c>
    </row>
    <row r="134" spans="1:14">
      <c r="A134">
        <v>558.6</v>
      </c>
      <c r="B134">
        <v>8</v>
      </c>
      <c r="C134">
        <v>15.932</v>
      </c>
      <c r="D134">
        <v>6.2768000000000004E-2</v>
      </c>
      <c r="E134">
        <v>67.394000000000005</v>
      </c>
      <c r="F134">
        <v>71.721000000000004</v>
      </c>
      <c r="G134">
        <v>163.84</v>
      </c>
      <c r="H134">
        <v>230.19</v>
      </c>
      <c r="I134">
        <v>241.96</v>
      </c>
      <c r="J134">
        <v>221.48</v>
      </c>
      <c r="K134">
        <v>0.62258999999999998</v>
      </c>
      <c r="L134">
        <v>1.2119E-5</v>
      </c>
      <c r="M134">
        <v>4.3103000000000002E-2</v>
      </c>
      <c r="N134" t="s">
        <v>238</v>
      </c>
    </row>
    <row r="135" spans="1:14">
      <c r="A135">
        <v>558.6</v>
      </c>
      <c r="B135">
        <v>8.5</v>
      </c>
      <c r="C135">
        <v>17.007999999999999</v>
      </c>
      <c r="D135">
        <v>5.8795E-2</v>
      </c>
      <c r="E135">
        <v>67.338999999999999</v>
      </c>
      <c r="F135">
        <v>71.644999999999996</v>
      </c>
      <c r="G135">
        <v>163.24</v>
      </c>
      <c r="H135">
        <v>230.3</v>
      </c>
      <c r="I135">
        <v>242.34</v>
      </c>
      <c r="J135">
        <v>220.51</v>
      </c>
      <c r="K135">
        <v>0.62621000000000004</v>
      </c>
      <c r="L135">
        <v>1.2183E-5</v>
      </c>
      <c r="M135">
        <v>4.3115000000000001E-2</v>
      </c>
      <c r="N135" t="s">
        <v>238</v>
      </c>
    </row>
    <row r="136" spans="1:14">
      <c r="A136">
        <v>558.6</v>
      </c>
      <c r="B136">
        <v>9</v>
      </c>
      <c r="C136">
        <v>18.096</v>
      </c>
      <c r="D136">
        <v>5.5261999999999999E-2</v>
      </c>
      <c r="E136">
        <v>67.283000000000001</v>
      </c>
      <c r="F136">
        <v>71.569000000000003</v>
      </c>
      <c r="G136">
        <v>162.66</v>
      </c>
      <c r="H136">
        <v>230.41</v>
      </c>
      <c r="I136">
        <v>242.72</v>
      </c>
      <c r="J136">
        <v>219.53</v>
      </c>
      <c r="K136">
        <v>0.62988</v>
      </c>
      <c r="L136">
        <v>1.2249000000000001E-5</v>
      </c>
      <c r="M136">
        <v>4.3131000000000003E-2</v>
      </c>
      <c r="N136" t="s">
        <v>238</v>
      </c>
    </row>
    <row r="137" spans="1:14">
      <c r="A137">
        <v>558.6</v>
      </c>
      <c r="B137">
        <v>9.5</v>
      </c>
      <c r="C137">
        <v>19.193999999999999</v>
      </c>
      <c r="D137">
        <v>5.2098999999999999E-2</v>
      </c>
      <c r="E137">
        <v>67.227000000000004</v>
      </c>
      <c r="F137">
        <v>71.492000000000004</v>
      </c>
      <c r="G137">
        <v>162.11000000000001</v>
      </c>
      <c r="H137">
        <v>230.52</v>
      </c>
      <c r="I137">
        <v>243.12</v>
      </c>
      <c r="J137">
        <v>218.55</v>
      </c>
      <c r="K137">
        <v>0.63360000000000005</v>
      </c>
      <c r="L137">
        <v>1.2318E-5</v>
      </c>
      <c r="M137">
        <v>4.3149E-2</v>
      </c>
      <c r="N137" t="s">
        <v>238</v>
      </c>
    </row>
    <row r="138" spans="1:14">
      <c r="A138">
        <v>558.6</v>
      </c>
      <c r="B138">
        <v>10</v>
      </c>
      <c r="C138">
        <v>20.303999999999998</v>
      </c>
      <c r="D138">
        <v>4.9251000000000003E-2</v>
      </c>
      <c r="E138">
        <v>67.171000000000006</v>
      </c>
      <c r="F138">
        <v>71.415000000000006</v>
      </c>
      <c r="G138">
        <v>161.58000000000001</v>
      </c>
      <c r="H138">
        <v>230.63</v>
      </c>
      <c r="I138">
        <v>243.53</v>
      </c>
      <c r="J138">
        <v>217.56</v>
      </c>
      <c r="K138">
        <v>0.63737999999999995</v>
      </c>
      <c r="L138">
        <v>1.2388999999999999E-5</v>
      </c>
      <c r="M138">
        <v>4.317E-2</v>
      </c>
      <c r="N138" t="s">
        <v>238</v>
      </c>
    </row>
  </sheetData>
  <pageMargins left="0.7" right="0.7" top="0.75" bottom="0.75" header="0.3" footer="0.3"/>
  <tableParts count="1">
    <tablePart r:id="rId1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B1AE4-390B-4D81-BEE9-B3319818A7C4}">
  <dimension ref="A1:N214"/>
  <sheetViews>
    <sheetView workbookViewId="0"/>
  </sheetViews>
  <sheetFormatPr defaultRowHeight="15"/>
  <sheetData>
    <row r="1" spans="1:14">
      <c r="A1" t="s">
        <v>223</v>
      </c>
      <c r="B1" t="s">
        <v>224</v>
      </c>
      <c r="C1" t="s">
        <v>225</v>
      </c>
      <c r="D1" t="s">
        <v>226</v>
      </c>
      <c r="E1" t="s">
        <v>227</v>
      </c>
      <c r="F1" t="s">
        <v>228</v>
      </c>
      <c r="G1" t="s">
        <v>229</v>
      </c>
      <c r="H1" t="s">
        <v>230</v>
      </c>
      <c r="I1" t="s">
        <v>231</v>
      </c>
      <c r="J1" t="s">
        <v>232</v>
      </c>
      <c r="K1" t="s">
        <v>233</v>
      </c>
      <c r="L1" t="s">
        <v>234</v>
      </c>
      <c r="M1" t="s">
        <v>235</v>
      </c>
      <c r="N1" t="s">
        <v>236</v>
      </c>
    </row>
    <row r="2" spans="1:14">
      <c r="A2">
        <v>95.281999999999996</v>
      </c>
      <c r="B2">
        <v>1</v>
      </c>
      <c r="C2">
        <v>445.38</v>
      </c>
      <c r="D2">
        <v>2.2453E-3</v>
      </c>
      <c r="E2">
        <v>-0.90503</v>
      </c>
      <c r="F2">
        <v>-0.90142999999999995</v>
      </c>
      <c r="G2">
        <v>-8.7262000000000004</v>
      </c>
      <c r="H2">
        <v>34.328000000000003</v>
      </c>
      <c r="I2">
        <v>54.305999999999997</v>
      </c>
      <c r="J2">
        <v>1497.1</v>
      </c>
      <c r="K2">
        <v>-4.7133000000000001E-2</v>
      </c>
      <c r="L2">
        <v>1.7013E-4</v>
      </c>
      <c r="M2">
        <v>0.20568</v>
      </c>
      <c r="N2" t="s">
        <v>237</v>
      </c>
    </row>
    <row r="3" spans="1:14">
      <c r="A3">
        <v>95.281999999999996</v>
      </c>
      <c r="B3">
        <v>1.5</v>
      </c>
      <c r="C3">
        <v>445.42</v>
      </c>
      <c r="D3">
        <v>2.2450999999999999E-3</v>
      </c>
      <c r="E3">
        <v>-0.90554999999999997</v>
      </c>
      <c r="F3">
        <v>-0.90015000000000001</v>
      </c>
      <c r="G3">
        <v>-8.7317</v>
      </c>
      <c r="H3">
        <v>34.33</v>
      </c>
      <c r="I3">
        <v>54.301000000000002</v>
      </c>
      <c r="J3">
        <v>1497.4</v>
      </c>
      <c r="K3">
        <v>-4.7143999999999998E-2</v>
      </c>
      <c r="L3">
        <v>1.7028E-4</v>
      </c>
      <c r="M3">
        <v>0.20573</v>
      </c>
      <c r="N3" t="s">
        <v>237</v>
      </c>
    </row>
    <row r="4" spans="1:14">
      <c r="A4">
        <v>95.281999999999996</v>
      </c>
      <c r="B4">
        <v>2</v>
      </c>
      <c r="C4">
        <v>445.45</v>
      </c>
      <c r="D4">
        <v>2.2449000000000002E-3</v>
      </c>
      <c r="E4">
        <v>-0.90607000000000004</v>
      </c>
      <c r="F4">
        <v>-0.89886999999999995</v>
      </c>
      <c r="G4">
        <v>-8.7370999999999999</v>
      </c>
      <c r="H4">
        <v>34.332000000000001</v>
      </c>
      <c r="I4">
        <v>54.295000000000002</v>
      </c>
      <c r="J4">
        <v>1497.8</v>
      </c>
      <c r="K4">
        <v>-4.7154000000000001E-2</v>
      </c>
      <c r="L4">
        <v>1.7043000000000001E-4</v>
      </c>
      <c r="M4">
        <v>0.20577999999999999</v>
      </c>
      <c r="N4" t="s">
        <v>237</v>
      </c>
    </row>
    <row r="5" spans="1:14">
      <c r="A5">
        <v>95.281999999999996</v>
      </c>
      <c r="B5">
        <v>2.5</v>
      </c>
      <c r="C5">
        <v>445.49</v>
      </c>
      <c r="D5">
        <v>2.2447000000000001E-3</v>
      </c>
      <c r="E5">
        <v>-0.90659000000000001</v>
      </c>
      <c r="F5">
        <v>-0.89759</v>
      </c>
      <c r="G5">
        <v>-8.7425999999999995</v>
      </c>
      <c r="H5">
        <v>34.334000000000003</v>
      </c>
      <c r="I5">
        <v>54.29</v>
      </c>
      <c r="J5">
        <v>1498.2</v>
      </c>
      <c r="K5">
        <v>-4.7164999999999999E-2</v>
      </c>
      <c r="L5">
        <v>1.7058000000000001E-4</v>
      </c>
      <c r="M5">
        <v>0.20582</v>
      </c>
      <c r="N5" t="s">
        <v>237</v>
      </c>
    </row>
    <row r="6" spans="1:14">
      <c r="A6">
        <v>95.281999999999996</v>
      </c>
      <c r="B6">
        <v>3</v>
      </c>
      <c r="C6">
        <v>445.52</v>
      </c>
      <c r="D6">
        <v>2.2445999999999998E-3</v>
      </c>
      <c r="E6">
        <v>-0.90710999999999997</v>
      </c>
      <c r="F6">
        <v>-0.89631000000000005</v>
      </c>
      <c r="G6">
        <v>-8.7481000000000009</v>
      </c>
      <c r="H6">
        <v>34.335999999999999</v>
      </c>
      <c r="I6">
        <v>54.284999999999997</v>
      </c>
      <c r="J6">
        <v>1498.5</v>
      </c>
      <c r="K6">
        <v>-4.7175000000000002E-2</v>
      </c>
      <c r="L6">
        <v>1.7072999999999999E-4</v>
      </c>
      <c r="M6">
        <v>0.20587</v>
      </c>
      <c r="N6" t="s">
        <v>237</v>
      </c>
    </row>
    <row r="7" spans="1:14">
      <c r="A7">
        <v>95.281999999999996</v>
      </c>
      <c r="B7">
        <v>3.5</v>
      </c>
      <c r="C7">
        <v>445.56</v>
      </c>
      <c r="D7">
        <v>2.2444000000000001E-3</v>
      </c>
      <c r="E7">
        <v>-0.90763000000000005</v>
      </c>
      <c r="F7">
        <v>-0.89502999999999999</v>
      </c>
      <c r="G7">
        <v>-8.7535000000000007</v>
      </c>
      <c r="H7">
        <v>34.338000000000001</v>
      </c>
      <c r="I7">
        <v>54.28</v>
      </c>
      <c r="J7">
        <v>1498.9</v>
      </c>
      <c r="K7">
        <v>-4.7185999999999999E-2</v>
      </c>
      <c r="L7">
        <v>1.7089000000000001E-4</v>
      </c>
      <c r="M7">
        <v>0.20591999999999999</v>
      </c>
      <c r="N7" t="s">
        <v>237</v>
      </c>
    </row>
    <row r="8" spans="1:14">
      <c r="A8">
        <v>95.281999999999996</v>
      </c>
      <c r="B8">
        <v>4</v>
      </c>
      <c r="C8">
        <v>445.59</v>
      </c>
      <c r="D8">
        <v>2.2442E-3</v>
      </c>
      <c r="E8">
        <v>-0.90815000000000001</v>
      </c>
      <c r="F8">
        <v>-0.89375000000000004</v>
      </c>
      <c r="G8">
        <v>-8.7590000000000003</v>
      </c>
      <c r="H8">
        <v>34.340000000000003</v>
      </c>
      <c r="I8">
        <v>54.274000000000001</v>
      </c>
      <c r="J8">
        <v>1499.3</v>
      </c>
      <c r="K8">
        <v>-4.7196000000000002E-2</v>
      </c>
      <c r="L8">
        <v>1.7103999999999999E-4</v>
      </c>
      <c r="M8">
        <v>0.20596</v>
      </c>
      <c r="N8" t="s">
        <v>237</v>
      </c>
    </row>
    <row r="9" spans="1:14">
      <c r="A9">
        <v>95.281999999999996</v>
      </c>
      <c r="B9">
        <v>4.5</v>
      </c>
      <c r="C9">
        <v>445.63</v>
      </c>
      <c r="D9">
        <v>2.2439999999999999E-3</v>
      </c>
      <c r="E9">
        <v>-0.90866999999999998</v>
      </c>
      <c r="F9">
        <v>-0.89246999999999999</v>
      </c>
      <c r="G9">
        <v>-8.7644000000000002</v>
      </c>
      <c r="H9">
        <v>34.341999999999999</v>
      </c>
      <c r="I9">
        <v>54.268999999999998</v>
      </c>
      <c r="J9">
        <v>1499.6</v>
      </c>
      <c r="K9">
        <v>-4.7206999999999999E-2</v>
      </c>
      <c r="L9">
        <v>1.7118999999999999E-4</v>
      </c>
      <c r="M9">
        <v>0.20601</v>
      </c>
      <c r="N9" t="s">
        <v>237</v>
      </c>
    </row>
    <row r="10" spans="1:14">
      <c r="A10">
        <v>95.281999999999996</v>
      </c>
      <c r="B10">
        <v>5</v>
      </c>
      <c r="C10">
        <v>445.66</v>
      </c>
      <c r="D10">
        <v>2.2437999999999998E-3</v>
      </c>
      <c r="E10">
        <v>-0.90919000000000005</v>
      </c>
      <c r="F10">
        <v>-0.89119000000000004</v>
      </c>
      <c r="G10">
        <v>-8.7698999999999998</v>
      </c>
      <c r="H10">
        <v>34.344000000000001</v>
      </c>
      <c r="I10">
        <v>54.264000000000003</v>
      </c>
      <c r="J10">
        <v>1500</v>
      </c>
      <c r="K10">
        <v>-4.7217000000000002E-2</v>
      </c>
      <c r="L10">
        <v>1.7134E-4</v>
      </c>
      <c r="M10">
        <v>0.20605000000000001</v>
      </c>
      <c r="N10" t="s">
        <v>237</v>
      </c>
    </row>
    <row r="11" spans="1:14">
      <c r="A11">
        <v>95.281999999999996</v>
      </c>
      <c r="B11">
        <v>5.5</v>
      </c>
      <c r="C11">
        <v>445.7</v>
      </c>
      <c r="D11">
        <v>2.2436999999999999E-3</v>
      </c>
      <c r="E11">
        <v>-0.90969999999999995</v>
      </c>
      <c r="F11">
        <v>-0.88990999999999998</v>
      </c>
      <c r="G11">
        <v>-8.7752999999999997</v>
      </c>
      <c r="H11">
        <v>34.345999999999997</v>
      </c>
      <c r="I11">
        <v>54.259</v>
      </c>
      <c r="J11">
        <v>1500.4</v>
      </c>
      <c r="K11">
        <v>-4.7226999999999998E-2</v>
      </c>
      <c r="L11">
        <v>1.7149E-4</v>
      </c>
      <c r="M11">
        <v>0.20610000000000001</v>
      </c>
      <c r="N11" t="s">
        <v>237</v>
      </c>
    </row>
    <row r="12" spans="1:14">
      <c r="A12">
        <v>95.281999999999996</v>
      </c>
      <c r="B12">
        <v>6</v>
      </c>
      <c r="C12">
        <v>445.73</v>
      </c>
      <c r="D12">
        <v>2.2434999999999998E-3</v>
      </c>
      <c r="E12">
        <v>-0.91022000000000003</v>
      </c>
      <c r="F12">
        <v>-0.88863000000000003</v>
      </c>
      <c r="G12">
        <v>-8.7806999999999995</v>
      </c>
      <c r="H12">
        <v>34.348999999999997</v>
      </c>
      <c r="I12">
        <v>54.253999999999998</v>
      </c>
      <c r="J12">
        <v>1500.7</v>
      </c>
      <c r="K12">
        <v>-4.7238000000000002E-2</v>
      </c>
      <c r="L12">
        <v>1.7164E-4</v>
      </c>
      <c r="M12">
        <v>0.20615</v>
      </c>
      <c r="N12" t="s">
        <v>237</v>
      </c>
    </row>
    <row r="13" spans="1:14">
      <c r="A13">
        <v>95.281999999999996</v>
      </c>
      <c r="B13">
        <v>6.5</v>
      </c>
      <c r="C13">
        <v>445.77</v>
      </c>
      <c r="D13">
        <v>2.2433000000000002E-3</v>
      </c>
      <c r="E13">
        <v>-0.91073999999999999</v>
      </c>
      <c r="F13">
        <v>-0.88734000000000002</v>
      </c>
      <c r="G13">
        <v>-8.7861999999999991</v>
      </c>
      <c r="H13">
        <v>34.350999999999999</v>
      </c>
      <c r="I13">
        <v>54.249000000000002</v>
      </c>
      <c r="J13">
        <v>1501.1</v>
      </c>
      <c r="K13">
        <v>-4.7247999999999998E-2</v>
      </c>
      <c r="L13">
        <v>1.7179000000000001E-4</v>
      </c>
      <c r="M13">
        <v>0.20619000000000001</v>
      </c>
      <c r="N13" t="s">
        <v>237</v>
      </c>
    </row>
    <row r="14" spans="1:14">
      <c r="A14">
        <v>95.281999999999996</v>
      </c>
      <c r="B14">
        <v>7</v>
      </c>
      <c r="C14">
        <v>445.8</v>
      </c>
      <c r="D14">
        <v>2.2431E-3</v>
      </c>
      <c r="E14">
        <v>-0.91125</v>
      </c>
      <c r="F14">
        <v>-0.88605999999999996</v>
      </c>
      <c r="G14">
        <v>-8.7916000000000007</v>
      </c>
      <c r="H14">
        <v>34.353000000000002</v>
      </c>
      <c r="I14">
        <v>54.243000000000002</v>
      </c>
      <c r="J14">
        <v>1501.4</v>
      </c>
      <c r="K14">
        <v>-4.7259000000000002E-2</v>
      </c>
      <c r="L14">
        <v>1.7194000000000001E-4</v>
      </c>
      <c r="M14">
        <v>0.20624000000000001</v>
      </c>
      <c r="N14" t="s">
        <v>237</v>
      </c>
    </row>
    <row r="15" spans="1:14">
      <c r="A15">
        <v>95.281999999999996</v>
      </c>
      <c r="B15">
        <v>7.5</v>
      </c>
      <c r="C15">
        <v>445.84</v>
      </c>
      <c r="D15">
        <v>2.2430000000000002E-3</v>
      </c>
      <c r="E15">
        <v>-0.91176999999999997</v>
      </c>
      <c r="F15">
        <v>-0.88478000000000001</v>
      </c>
      <c r="G15">
        <v>-8.7970000000000006</v>
      </c>
      <c r="H15">
        <v>34.354999999999997</v>
      </c>
      <c r="I15">
        <v>54.238</v>
      </c>
      <c r="J15">
        <v>1501.8</v>
      </c>
      <c r="K15">
        <v>-4.7268999999999999E-2</v>
      </c>
      <c r="L15">
        <v>1.7208999999999999E-4</v>
      </c>
      <c r="M15">
        <v>0.20629</v>
      </c>
      <c r="N15" t="s">
        <v>237</v>
      </c>
    </row>
    <row r="16" spans="1:14">
      <c r="A16">
        <v>95.281999999999996</v>
      </c>
      <c r="B16">
        <v>8</v>
      </c>
      <c r="C16">
        <v>445.87</v>
      </c>
      <c r="D16">
        <v>2.2428000000000001E-3</v>
      </c>
      <c r="E16">
        <v>-0.91227999999999998</v>
      </c>
      <c r="F16">
        <v>-0.88349999999999995</v>
      </c>
      <c r="G16">
        <v>-8.8025000000000002</v>
      </c>
      <c r="H16">
        <v>34.356999999999999</v>
      </c>
      <c r="I16">
        <v>54.232999999999997</v>
      </c>
      <c r="J16">
        <v>1502.2</v>
      </c>
      <c r="K16">
        <v>-4.7279000000000002E-2</v>
      </c>
      <c r="L16">
        <v>1.7223999999999999E-4</v>
      </c>
      <c r="M16">
        <v>0.20633000000000001</v>
      </c>
      <c r="N16" t="s">
        <v>237</v>
      </c>
    </row>
    <row r="17" spans="1:14">
      <c r="A17">
        <v>95.281999999999996</v>
      </c>
      <c r="B17">
        <v>8.5</v>
      </c>
      <c r="C17">
        <v>445.91</v>
      </c>
      <c r="D17">
        <v>2.2426E-3</v>
      </c>
      <c r="E17">
        <v>-0.91279999999999994</v>
      </c>
      <c r="F17">
        <v>-0.88222</v>
      </c>
      <c r="G17">
        <v>-8.8079000000000001</v>
      </c>
      <c r="H17">
        <v>34.359000000000002</v>
      </c>
      <c r="I17">
        <v>54.228000000000002</v>
      </c>
      <c r="J17">
        <v>1502.5</v>
      </c>
      <c r="K17">
        <v>-4.7288999999999998E-2</v>
      </c>
      <c r="L17">
        <v>1.7238999999999999E-4</v>
      </c>
      <c r="M17">
        <v>0.20638000000000001</v>
      </c>
      <c r="N17" t="s">
        <v>237</v>
      </c>
    </row>
    <row r="18" spans="1:14">
      <c r="A18">
        <v>95.281999999999996</v>
      </c>
      <c r="B18">
        <v>9</v>
      </c>
      <c r="C18">
        <v>445.94</v>
      </c>
      <c r="D18">
        <v>2.2423999999999999E-3</v>
      </c>
      <c r="E18">
        <v>-0.91330999999999996</v>
      </c>
      <c r="F18">
        <v>-0.88092999999999999</v>
      </c>
      <c r="G18">
        <v>-8.8132999999999999</v>
      </c>
      <c r="H18">
        <v>34.360999999999997</v>
      </c>
      <c r="I18">
        <v>54.222999999999999</v>
      </c>
      <c r="J18">
        <v>1502.9</v>
      </c>
      <c r="K18">
        <v>-4.7300000000000002E-2</v>
      </c>
      <c r="L18">
        <v>1.7254E-4</v>
      </c>
      <c r="M18">
        <v>0.20643</v>
      </c>
      <c r="N18" t="s">
        <v>237</v>
      </c>
    </row>
    <row r="19" spans="1:14">
      <c r="A19">
        <v>95.281999999999996</v>
      </c>
      <c r="B19">
        <v>9.5</v>
      </c>
      <c r="C19">
        <v>445.98</v>
      </c>
      <c r="D19">
        <v>2.2423E-3</v>
      </c>
      <c r="E19">
        <v>-0.91381999999999997</v>
      </c>
      <c r="F19">
        <v>-0.87965000000000004</v>
      </c>
      <c r="G19">
        <v>-8.8186999999999998</v>
      </c>
      <c r="H19">
        <v>34.363</v>
      </c>
      <c r="I19">
        <v>54.218000000000004</v>
      </c>
      <c r="J19">
        <v>1503.3</v>
      </c>
      <c r="K19">
        <v>-4.7309999999999998E-2</v>
      </c>
      <c r="L19">
        <v>1.7269E-4</v>
      </c>
      <c r="M19">
        <v>0.20646999999999999</v>
      </c>
      <c r="N19" t="s">
        <v>237</v>
      </c>
    </row>
    <row r="20" spans="1:14">
      <c r="A20">
        <v>95.281999999999996</v>
      </c>
      <c r="B20">
        <v>10</v>
      </c>
      <c r="C20">
        <v>446.01</v>
      </c>
      <c r="D20">
        <v>2.2420999999999999E-3</v>
      </c>
      <c r="E20">
        <v>-0.91434000000000004</v>
      </c>
      <c r="F20">
        <v>-0.87836999999999998</v>
      </c>
      <c r="G20">
        <v>-8.8240999999999996</v>
      </c>
      <c r="H20">
        <v>34.365000000000002</v>
      </c>
      <c r="I20">
        <v>54.213000000000001</v>
      </c>
      <c r="J20">
        <v>1503.6</v>
      </c>
      <c r="K20">
        <v>-4.7320000000000001E-2</v>
      </c>
      <c r="L20">
        <v>1.7284000000000001E-4</v>
      </c>
      <c r="M20">
        <v>0.20652000000000001</v>
      </c>
      <c r="N20" t="s">
        <v>237</v>
      </c>
    </row>
    <row r="21" spans="1:14">
      <c r="A21">
        <v>114.34</v>
      </c>
      <c r="B21">
        <v>1</v>
      </c>
      <c r="C21">
        <v>1.7452000000000001</v>
      </c>
      <c r="D21">
        <v>0.57299</v>
      </c>
      <c r="E21">
        <v>7.3718000000000004</v>
      </c>
      <c r="F21">
        <v>8.2911000000000001</v>
      </c>
      <c r="G21">
        <v>74.343999999999994</v>
      </c>
      <c r="H21">
        <v>25.763000000000002</v>
      </c>
      <c r="I21">
        <v>35.280999999999999</v>
      </c>
      <c r="J21">
        <v>275.25</v>
      </c>
      <c r="K21">
        <v>2.7968999999999999</v>
      </c>
      <c r="L21">
        <v>4.4305000000000002E-6</v>
      </c>
      <c r="M21">
        <v>1.1691E-2</v>
      </c>
      <c r="N21" t="s">
        <v>238</v>
      </c>
    </row>
    <row r="22" spans="1:14">
      <c r="A22">
        <v>114.34</v>
      </c>
      <c r="B22">
        <v>1.2557</v>
      </c>
      <c r="C22">
        <v>2.2120000000000002</v>
      </c>
      <c r="D22">
        <v>0.45208999999999999</v>
      </c>
      <c r="E22">
        <v>7.3547000000000002</v>
      </c>
      <c r="F22">
        <v>8.2654999999999994</v>
      </c>
      <c r="G22">
        <v>72.296999999999997</v>
      </c>
      <c r="H22">
        <v>26.026</v>
      </c>
      <c r="I22">
        <v>35.924999999999997</v>
      </c>
      <c r="J22">
        <v>273.66000000000003</v>
      </c>
      <c r="K22">
        <v>2.8328000000000002</v>
      </c>
      <c r="L22">
        <v>4.4197999999999996E-6</v>
      </c>
      <c r="M22">
        <v>1.1788E-2</v>
      </c>
      <c r="N22" t="s">
        <v>238</v>
      </c>
    </row>
    <row r="23" spans="1:14">
      <c r="A23">
        <v>114.34</v>
      </c>
      <c r="B23">
        <v>1.2557</v>
      </c>
      <c r="C23">
        <v>418.43</v>
      </c>
      <c r="D23">
        <v>2.3898999999999999E-3</v>
      </c>
      <c r="E23">
        <v>0.14532</v>
      </c>
      <c r="F23">
        <v>0.15014</v>
      </c>
      <c r="G23">
        <v>1.3205</v>
      </c>
      <c r="H23">
        <v>32.795999999999999</v>
      </c>
      <c r="I23">
        <v>56.168999999999997</v>
      </c>
      <c r="J23">
        <v>1311.3</v>
      </c>
      <c r="K23">
        <v>-4.0453999999999997E-2</v>
      </c>
      <c r="L23">
        <v>1.1054E-4</v>
      </c>
      <c r="M23">
        <v>0.17996000000000001</v>
      </c>
      <c r="N23" t="s">
        <v>237</v>
      </c>
    </row>
    <row r="24" spans="1:14">
      <c r="A24">
        <v>114.34</v>
      </c>
      <c r="B24">
        <v>1.5</v>
      </c>
      <c r="C24">
        <v>418.45</v>
      </c>
      <c r="D24">
        <v>2.3896999999999998E-3</v>
      </c>
      <c r="E24">
        <v>0.14494000000000001</v>
      </c>
      <c r="F24">
        <v>0.15068999999999999</v>
      </c>
      <c r="G24">
        <v>1.3170999999999999</v>
      </c>
      <c r="H24">
        <v>32.796999999999997</v>
      </c>
      <c r="I24">
        <v>56.164000000000001</v>
      </c>
      <c r="J24">
        <v>1311.5</v>
      </c>
      <c r="K24">
        <v>-4.0466000000000002E-2</v>
      </c>
      <c r="L24">
        <v>1.1056999999999999E-4</v>
      </c>
      <c r="M24">
        <v>0.17999000000000001</v>
      </c>
      <c r="N24" t="s">
        <v>237</v>
      </c>
    </row>
    <row r="25" spans="1:14">
      <c r="A25">
        <v>114.34</v>
      </c>
      <c r="B25">
        <v>2</v>
      </c>
      <c r="C25">
        <v>418.5</v>
      </c>
      <c r="D25">
        <v>2.3895000000000001E-3</v>
      </c>
      <c r="E25">
        <v>0.14416000000000001</v>
      </c>
      <c r="F25">
        <v>0.15182999999999999</v>
      </c>
      <c r="G25">
        <v>1.3103</v>
      </c>
      <c r="H25">
        <v>32.798999999999999</v>
      </c>
      <c r="I25">
        <v>56.154000000000003</v>
      </c>
      <c r="J25">
        <v>1312</v>
      </c>
      <c r="K25">
        <v>-4.0490999999999999E-2</v>
      </c>
      <c r="L25">
        <v>1.1065000000000001E-4</v>
      </c>
      <c r="M25">
        <v>0.18004999999999999</v>
      </c>
      <c r="N25" t="s">
        <v>237</v>
      </c>
    </row>
    <row r="26" spans="1:14">
      <c r="A26">
        <v>114.34</v>
      </c>
      <c r="B26">
        <v>2.5</v>
      </c>
      <c r="C26">
        <v>418.55</v>
      </c>
      <c r="D26">
        <v>2.3892000000000002E-3</v>
      </c>
      <c r="E26">
        <v>0.14338000000000001</v>
      </c>
      <c r="F26">
        <v>0.15296999999999999</v>
      </c>
      <c r="G26">
        <v>1.3035000000000001</v>
      </c>
      <c r="H26">
        <v>32.802</v>
      </c>
      <c r="I26">
        <v>56.143000000000001</v>
      </c>
      <c r="J26">
        <v>1312.5</v>
      </c>
      <c r="K26">
        <v>-4.0515000000000002E-2</v>
      </c>
      <c r="L26">
        <v>1.1073000000000001E-4</v>
      </c>
      <c r="M26">
        <v>0.18010000000000001</v>
      </c>
      <c r="N26" t="s">
        <v>237</v>
      </c>
    </row>
    <row r="27" spans="1:14">
      <c r="A27">
        <v>114.34</v>
      </c>
      <c r="B27">
        <v>3</v>
      </c>
      <c r="C27">
        <v>418.6</v>
      </c>
      <c r="D27">
        <v>2.3888999999999998E-3</v>
      </c>
      <c r="E27">
        <v>0.14260999999999999</v>
      </c>
      <c r="F27">
        <v>0.15409999999999999</v>
      </c>
      <c r="G27">
        <v>1.2967</v>
      </c>
      <c r="H27">
        <v>32.804000000000002</v>
      </c>
      <c r="I27">
        <v>56.133000000000003</v>
      </c>
      <c r="J27">
        <v>1313</v>
      </c>
      <c r="K27">
        <v>-4.054E-2</v>
      </c>
      <c r="L27">
        <v>1.1081E-4</v>
      </c>
      <c r="M27">
        <v>0.18015999999999999</v>
      </c>
      <c r="N27" t="s">
        <v>237</v>
      </c>
    </row>
    <row r="28" spans="1:14">
      <c r="A28">
        <v>114.34</v>
      </c>
      <c r="B28">
        <v>3.5</v>
      </c>
      <c r="C28">
        <v>418.65</v>
      </c>
      <c r="D28">
        <v>2.3885999999999998E-3</v>
      </c>
      <c r="E28">
        <v>0.14183000000000001</v>
      </c>
      <c r="F28">
        <v>0.15523999999999999</v>
      </c>
      <c r="G28">
        <v>1.2899</v>
      </c>
      <c r="H28">
        <v>32.805999999999997</v>
      </c>
      <c r="I28">
        <v>56.122</v>
      </c>
      <c r="J28">
        <v>1313.5</v>
      </c>
      <c r="K28">
        <v>-4.0564000000000003E-2</v>
      </c>
      <c r="L28">
        <v>1.1089E-4</v>
      </c>
      <c r="M28">
        <v>0.18021999999999999</v>
      </c>
      <c r="N28" t="s">
        <v>237</v>
      </c>
    </row>
    <row r="29" spans="1:14">
      <c r="A29">
        <v>114.34</v>
      </c>
      <c r="B29">
        <v>4</v>
      </c>
      <c r="C29">
        <v>418.7</v>
      </c>
      <c r="D29">
        <v>2.3882999999999999E-3</v>
      </c>
      <c r="E29">
        <v>0.14105000000000001</v>
      </c>
      <c r="F29">
        <v>0.15637999999999999</v>
      </c>
      <c r="G29">
        <v>1.2830999999999999</v>
      </c>
      <c r="H29">
        <v>32.808999999999997</v>
      </c>
      <c r="I29">
        <v>56.112000000000002</v>
      </c>
      <c r="J29">
        <v>1314</v>
      </c>
      <c r="K29">
        <v>-4.0589E-2</v>
      </c>
      <c r="L29">
        <v>1.1097E-4</v>
      </c>
      <c r="M29">
        <v>0.18028</v>
      </c>
      <c r="N29" t="s">
        <v>237</v>
      </c>
    </row>
    <row r="30" spans="1:14">
      <c r="A30">
        <v>114.34</v>
      </c>
      <c r="B30">
        <v>4.5</v>
      </c>
      <c r="C30">
        <v>418.75</v>
      </c>
      <c r="D30">
        <v>2.3879999999999999E-3</v>
      </c>
      <c r="E30">
        <v>0.14027999999999999</v>
      </c>
      <c r="F30">
        <v>0.15751999999999999</v>
      </c>
      <c r="G30">
        <v>1.2763</v>
      </c>
      <c r="H30">
        <v>32.811</v>
      </c>
      <c r="I30">
        <v>56.100999999999999</v>
      </c>
      <c r="J30">
        <v>1314.5</v>
      </c>
      <c r="K30">
        <v>-4.0613000000000003E-2</v>
      </c>
      <c r="L30">
        <v>1.1105E-4</v>
      </c>
      <c r="M30">
        <v>0.18034</v>
      </c>
      <c r="N30" t="s">
        <v>237</v>
      </c>
    </row>
    <row r="31" spans="1:14">
      <c r="A31">
        <v>114.34</v>
      </c>
      <c r="B31">
        <v>5</v>
      </c>
      <c r="C31">
        <v>418.8</v>
      </c>
      <c r="D31">
        <v>2.3877999999999998E-3</v>
      </c>
      <c r="E31">
        <v>0.13951</v>
      </c>
      <c r="F31">
        <v>0.15866</v>
      </c>
      <c r="G31">
        <v>1.2695000000000001</v>
      </c>
      <c r="H31">
        <v>32.813000000000002</v>
      </c>
      <c r="I31">
        <v>56.091000000000001</v>
      </c>
      <c r="J31">
        <v>1315</v>
      </c>
      <c r="K31">
        <v>-4.0637E-2</v>
      </c>
      <c r="L31">
        <v>1.1113E-4</v>
      </c>
      <c r="M31">
        <v>0.18038999999999999</v>
      </c>
      <c r="N31" t="s">
        <v>237</v>
      </c>
    </row>
    <row r="32" spans="1:14">
      <c r="A32">
        <v>114.34</v>
      </c>
      <c r="B32">
        <v>5.5</v>
      </c>
      <c r="C32">
        <v>418.85</v>
      </c>
      <c r="D32">
        <v>2.3874999999999999E-3</v>
      </c>
      <c r="E32">
        <v>0.13872999999999999</v>
      </c>
      <c r="F32">
        <v>0.1598</v>
      </c>
      <c r="G32">
        <v>1.2626999999999999</v>
      </c>
      <c r="H32">
        <v>32.816000000000003</v>
      </c>
      <c r="I32">
        <v>56.081000000000003</v>
      </c>
      <c r="J32">
        <v>1315.5</v>
      </c>
      <c r="K32">
        <v>-4.0661000000000003E-2</v>
      </c>
      <c r="L32">
        <v>1.1121E-4</v>
      </c>
      <c r="M32">
        <v>0.18045</v>
      </c>
      <c r="N32" t="s">
        <v>237</v>
      </c>
    </row>
    <row r="33" spans="1:14">
      <c r="A33">
        <v>114.34</v>
      </c>
      <c r="B33">
        <v>6</v>
      </c>
      <c r="C33">
        <v>418.9</v>
      </c>
      <c r="D33">
        <v>2.3871999999999999E-3</v>
      </c>
      <c r="E33">
        <v>0.13796</v>
      </c>
      <c r="F33">
        <v>0.16094</v>
      </c>
      <c r="G33">
        <v>1.2559</v>
      </c>
      <c r="H33">
        <v>32.817999999999998</v>
      </c>
      <c r="I33">
        <v>56.070999999999998</v>
      </c>
      <c r="J33">
        <v>1316</v>
      </c>
      <c r="K33">
        <v>-4.0686E-2</v>
      </c>
      <c r="L33">
        <v>1.1129E-4</v>
      </c>
      <c r="M33">
        <v>0.18051</v>
      </c>
      <c r="N33" t="s">
        <v>237</v>
      </c>
    </row>
    <row r="34" spans="1:14">
      <c r="A34">
        <v>114.34</v>
      </c>
      <c r="B34">
        <v>6.5</v>
      </c>
      <c r="C34">
        <v>418.95</v>
      </c>
      <c r="D34">
        <v>2.3869E-3</v>
      </c>
      <c r="E34">
        <v>0.13719000000000001</v>
      </c>
      <c r="F34">
        <v>0.16208</v>
      </c>
      <c r="G34">
        <v>1.2492000000000001</v>
      </c>
      <c r="H34">
        <v>32.82</v>
      </c>
      <c r="I34">
        <v>56.06</v>
      </c>
      <c r="J34">
        <v>1316.5</v>
      </c>
      <c r="K34">
        <v>-4.0710000000000003E-2</v>
      </c>
      <c r="L34">
        <v>1.1137E-4</v>
      </c>
      <c r="M34">
        <v>0.18056</v>
      </c>
      <c r="N34" t="s">
        <v>237</v>
      </c>
    </row>
    <row r="35" spans="1:14">
      <c r="A35">
        <v>114.34</v>
      </c>
      <c r="B35">
        <v>7</v>
      </c>
      <c r="C35">
        <v>419</v>
      </c>
      <c r="D35">
        <v>2.3866E-3</v>
      </c>
      <c r="E35">
        <v>0.13642000000000001</v>
      </c>
      <c r="F35">
        <v>0.16322</v>
      </c>
      <c r="G35">
        <v>1.2423999999999999</v>
      </c>
      <c r="H35">
        <v>32.822000000000003</v>
      </c>
      <c r="I35">
        <v>56.05</v>
      </c>
      <c r="J35">
        <v>1317</v>
      </c>
      <c r="K35">
        <v>-4.0733999999999999E-2</v>
      </c>
      <c r="L35">
        <v>1.1145E-4</v>
      </c>
      <c r="M35">
        <v>0.18062</v>
      </c>
      <c r="N35" t="s">
        <v>237</v>
      </c>
    </row>
    <row r="36" spans="1:14">
      <c r="A36">
        <v>114.34</v>
      </c>
      <c r="B36">
        <v>7.5</v>
      </c>
      <c r="C36">
        <v>419.05</v>
      </c>
      <c r="D36">
        <v>2.3863999999999999E-3</v>
      </c>
      <c r="E36">
        <v>0.13564999999999999</v>
      </c>
      <c r="F36">
        <v>0.16436000000000001</v>
      </c>
      <c r="G36">
        <v>1.2357</v>
      </c>
      <c r="H36">
        <v>32.825000000000003</v>
      </c>
      <c r="I36">
        <v>56.04</v>
      </c>
      <c r="J36">
        <v>1317.5</v>
      </c>
      <c r="K36">
        <v>-4.0758000000000003E-2</v>
      </c>
      <c r="L36">
        <v>1.1153E-4</v>
      </c>
      <c r="M36">
        <v>0.18068000000000001</v>
      </c>
      <c r="N36" t="s">
        <v>237</v>
      </c>
    </row>
    <row r="37" spans="1:14">
      <c r="A37">
        <v>114.34</v>
      </c>
      <c r="B37">
        <v>8</v>
      </c>
      <c r="C37">
        <v>419.1</v>
      </c>
      <c r="D37">
        <v>2.3860999999999999E-3</v>
      </c>
      <c r="E37">
        <v>0.13488</v>
      </c>
      <c r="F37">
        <v>0.16550999999999999</v>
      </c>
      <c r="G37">
        <v>1.2289000000000001</v>
      </c>
      <c r="H37">
        <v>32.826999999999998</v>
      </c>
      <c r="I37">
        <v>56.03</v>
      </c>
      <c r="J37">
        <v>1318</v>
      </c>
      <c r="K37">
        <v>-4.0780999999999998E-2</v>
      </c>
      <c r="L37">
        <v>1.1161E-4</v>
      </c>
      <c r="M37">
        <v>0.18074000000000001</v>
      </c>
      <c r="N37" t="s">
        <v>237</v>
      </c>
    </row>
    <row r="38" spans="1:14">
      <c r="A38">
        <v>114.34</v>
      </c>
      <c r="B38">
        <v>8.5</v>
      </c>
      <c r="C38">
        <v>419.15</v>
      </c>
      <c r="D38">
        <v>2.3858E-3</v>
      </c>
      <c r="E38">
        <v>0.13411000000000001</v>
      </c>
      <c r="F38">
        <v>0.16664999999999999</v>
      </c>
      <c r="G38">
        <v>1.2222</v>
      </c>
      <c r="H38">
        <v>32.829000000000001</v>
      </c>
      <c r="I38">
        <v>56.02</v>
      </c>
      <c r="J38">
        <v>1318.5</v>
      </c>
      <c r="K38">
        <v>-4.0805000000000001E-2</v>
      </c>
      <c r="L38">
        <v>1.1169E-4</v>
      </c>
      <c r="M38">
        <v>0.18079000000000001</v>
      </c>
      <c r="N38" t="s">
        <v>237</v>
      </c>
    </row>
    <row r="39" spans="1:14">
      <c r="A39">
        <v>114.34</v>
      </c>
      <c r="B39">
        <v>9</v>
      </c>
      <c r="C39">
        <v>419.2</v>
      </c>
      <c r="D39">
        <v>2.3855E-3</v>
      </c>
      <c r="E39">
        <v>0.13335</v>
      </c>
      <c r="F39">
        <v>0.16778999999999999</v>
      </c>
      <c r="G39">
        <v>1.2154</v>
      </c>
      <c r="H39">
        <v>32.832000000000001</v>
      </c>
      <c r="I39">
        <v>56.009</v>
      </c>
      <c r="J39">
        <v>1319</v>
      </c>
      <c r="K39">
        <v>-4.0828999999999997E-2</v>
      </c>
      <c r="L39">
        <v>1.1177E-4</v>
      </c>
      <c r="M39">
        <v>0.18085000000000001</v>
      </c>
      <c r="N39" t="s">
        <v>237</v>
      </c>
    </row>
    <row r="40" spans="1:14">
      <c r="A40">
        <v>114.34</v>
      </c>
      <c r="B40">
        <v>9.5</v>
      </c>
      <c r="C40">
        <v>419.24</v>
      </c>
      <c r="D40">
        <v>2.3852000000000001E-3</v>
      </c>
      <c r="E40">
        <v>0.13258</v>
      </c>
      <c r="F40">
        <v>0.16893</v>
      </c>
      <c r="G40">
        <v>1.2087000000000001</v>
      </c>
      <c r="H40">
        <v>32.834000000000003</v>
      </c>
      <c r="I40">
        <v>55.999000000000002</v>
      </c>
      <c r="J40">
        <v>1319.5</v>
      </c>
      <c r="K40">
        <v>-4.0853E-2</v>
      </c>
      <c r="L40">
        <v>1.1184999999999999E-4</v>
      </c>
      <c r="M40">
        <v>0.18090999999999999</v>
      </c>
      <c r="N40" t="s">
        <v>237</v>
      </c>
    </row>
    <row r="41" spans="1:14">
      <c r="A41">
        <v>114.34</v>
      </c>
      <c r="B41">
        <v>10</v>
      </c>
      <c r="C41">
        <v>419.29</v>
      </c>
      <c r="D41">
        <v>2.385E-3</v>
      </c>
      <c r="E41">
        <v>0.13181999999999999</v>
      </c>
      <c r="F41">
        <v>0.17008000000000001</v>
      </c>
      <c r="G41">
        <v>1.202</v>
      </c>
      <c r="H41">
        <v>32.835999999999999</v>
      </c>
      <c r="I41">
        <v>55.988999999999997</v>
      </c>
      <c r="J41">
        <v>1320</v>
      </c>
      <c r="K41">
        <v>-4.0876000000000003E-2</v>
      </c>
      <c r="L41">
        <v>1.1192E-4</v>
      </c>
      <c r="M41">
        <v>0.18096999999999999</v>
      </c>
      <c r="N41" t="s">
        <v>237</v>
      </c>
    </row>
    <row r="42" spans="1:14">
      <c r="A42">
        <v>133.4</v>
      </c>
      <c r="B42">
        <v>1</v>
      </c>
      <c r="C42">
        <v>1.4770000000000001</v>
      </c>
      <c r="D42">
        <v>0.67703000000000002</v>
      </c>
      <c r="E42">
        <v>7.8665000000000003</v>
      </c>
      <c r="F42">
        <v>8.9526000000000003</v>
      </c>
      <c r="G42">
        <v>79.697000000000003</v>
      </c>
      <c r="H42">
        <v>25.318000000000001</v>
      </c>
      <c r="I42">
        <v>34.317999999999998</v>
      </c>
      <c r="J42">
        <v>299.70999999999998</v>
      </c>
      <c r="K42">
        <v>1.9834000000000001</v>
      </c>
      <c r="L42">
        <v>5.1762999999999999E-6</v>
      </c>
      <c r="M42">
        <v>1.3835E-2</v>
      </c>
      <c r="N42" t="s">
        <v>238</v>
      </c>
    </row>
    <row r="43" spans="1:14">
      <c r="A43">
        <v>133.4</v>
      </c>
      <c r="B43">
        <v>1.5</v>
      </c>
      <c r="C43">
        <v>2.2401</v>
      </c>
      <c r="D43">
        <v>0.44641999999999998</v>
      </c>
      <c r="E43">
        <v>7.8438999999999997</v>
      </c>
      <c r="F43">
        <v>8.9181000000000008</v>
      </c>
      <c r="G43">
        <v>76.153999999999996</v>
      </c>
      <c r="H43">
        <v>25.51</v>
      </c>
      <c r="I43">
        <v>34.898000000000003</v>
      </c>
      <c r="J43">
        <v>297.70999999999998</v>
      </c>
      <c r="K43">
        <v>2.0045999999999999</v>
      </c>
      <c r="L43">
        <v>5.1723999999999998E-6</v>
      </c>
      <c r="M43">
        <v>1.3936E-2</v>
      </c>
      <c r="N43" t="s">
        <v>238</v>
      </c>
    </row>
    <row r="44" spans="1:14">
      <c r="A44">
        <v>133.4</v>
      </c>
      <c r="B44">
        <v>2</v>
      </c>
      <c r="C44">
        <v>3.0209999999999999</v>
      </c>
      <c r="D44">
        <v>0.33101999999999998</v>
      </c>
      <c r="E44">
        <v>7.8205999999999998</v>
      </c>
      <c r="F44">
        <v>8.8826999999999998</v>
      </c>
      <c r="G44">
        <v>73.582999999999998</v>
      </c>
      <c r="H44">
        <v>25.713000000000001</v>
      </c>
      <c r="I44">
        <v>35.523000000000003</v>
      </c>
      <c r="J44">
        <v>295.64999999999998</v>
      </c>
      <c r="K44">
        <v>2.0247000000000002</v>
      </c>
      <c r="L44">
        <v>5.1676000000000003E-6</v>
      </c>
      <c r="M44">
        <v>1.405E-2</v>
      </c>
      <c r="N44" t="s">
        <v>238</v>
      </c>
    </row>
    <row r="45" spans="1:14">
      <c r="A45">
        <v>133.4</v>
      </c>
      <c r="B45">
        <v>2.5</v>
      </c>
      <c r="C45">
        <v>3.8210000000000002</v>
      </c>
      <c r="D45">
        <v>0.26171</v>
      </c>
      <c r="E45">
        <v>7.7965999999999998</v>
      </c>
      <c r="F45">
        <v>8.8461999999999996</v>
      </c>
      <c r="G45">
        <v>71.543000000000006</v>
      </c>
      <c r="H45">
        <v>25.928999999999998</v>
      </c>
      <c r="I45">
        <v>36.198999999999998</v>
      </c>
      <c r="J45">
        <v>293.52999999999997</v>
      </c>
      <c r="K45">
        <v>2.0445000000000002</v>
      </c>
      <c r="L45">
        <v>5.1621000000000001E-6</v>
      </c>
      <c r="M45">
        <v>1.4175999999999999E-2</v>
      </c>
      <c r="N45" t="s">
        <v>238</v>
      </c>
    </row>
    <row r="46" spans="1:14">
      <c r="A46">
        <v>133.4</v>
      </c>
      <c r="B46">
        <v>3</v>
      </c>
      <c r="C46">
        <v>4.6417999999999999</v>
      </c>
      <c r="D46">
        <v>0.21543000000000001</v>
      </c>
      <c r="E46">
        <v>7.7717999999999998</v>
      </c>
      <c r="F46">
        <v>8.8086000000000002</v>
      </c>
      <c r="G46">
        <v>69.835999999999999</v>
      </c>
      <c r="H46">
        <v>26.164000000000001</v>
      </c>
      <c r="I46">
        <v>36.939</v>
      </c>
      <c r="J46">
        <v>291.33999999999997</v>
      </c>
      <c r="K46">
        <v>2.0651999999999999</v>
      </c>
      <c r="L46">
        <v>5.1555E-6</v>
      </c>
      <c r="M46">
        <v>1.4317E-2</v>
      </c>
      <c r="N46" t="s">
        <v>238</v>
      </c>
    </row>
    <row r="47" spans="1:14">
      <c r="A47">
        <v>133.4</v>
      </c>
      <c r="B47">
        <v>3.5</v>
      </c>
      <c r="C47">
        <v>5.4850000000000003</v>
      </c>
      <c r="D47">
        <v>0.18232000000000001</v>
      </c>
      <c r="E47">
        <v>7.7462</v>
      </c>
      <c r="F47">
        <v>8.7698999999999998</v>
      </c>
      <c r="G47">
        <v>68.353999999999999</v>
      </c>
      <c r="H47">
        <v>26.425000000000001</v>
      </c>
      <c r="I47">
        <v>37.761000000000003</v>
      </c>
      <c r="J47">
        <v>289.08</v>
      </c>
      <c r="K47">
        <v>2.0876999999999999</v>
      </c>
      <c r="L47">
        <v>5.1478000000000001E-6</v>
      </c>
      <c r="M47">
        <v>1.4474000000000001E-2</v>
      </c>
      <c r="N47" t="s">
        <v>238</v>
      </c>
    </row>
    <row r="48" spans="1:14">
      <c r="A48">
        <v>133.4</v>
      </c>
      <c r="B48">
        <v>4</v>
      </c>
      <c r="C48">
        <v>6.3525</v>
      </c>
      <c r="D48">
        <v>0.15742</v>
      </c>
      <c r="E48">
        <v>7.7195999999999998</v>
      </c>
      <c r="F48">
        <v>8.7296999999999993</v>
      </c>
      <c r="G48">
        <v>67.034999999999997</v>
      </c>
      <c r="H48">
        <v>26.727</v>
      </c>
      <c r="I48">
        <v>38.694000000000003</v>
      </c>
      <c r="J48">
        <v>286.73</v>
      </c>
      <c r="K48">
        <v>2.113</v>
      </c>
      <c r="L48">
        <v>5.1385E-6</v>
      </c>
      <c r="M48">
        <v>1.4648E-2</v>
      </c>
      <c r="N48" t="s">
        <v>238</v>
      </c>
    </row>
    <row r="49" spans="1:14">
      <c r="A49">
        <v>133.4</v>
      </c>
      <c r="B49">
        <v>4.4798999999999998</v>
      </c>
      <c r="C49">
        <v>7.2103000000000002</v>
      </c>
      <c r="D49">
        <v>0.13869000000000001</v>
      </c>
      <c r="E49">
        <v>7.6929999999999996</v>
      </c>
      <c r="F49">
        <v>8.6897000000000002</v>
      </c>
      <c r="G49">
        <v>65.882999999999996</v>
      </c>
      <c r="H49">
        <v>27.073</v>
      </c>
      <c r="I49">
        <v>39.734000000000002</v>
      </c>
      <c r="J49">
        <v>284.38</v>
      </c>
      <c r="K49">
        <v>2.1406000000000001</v>
      </c>
      <c r="L49">
        <v>5.1277000000000001E-6</v>
      </c>
      <c r="M49">
        <v>1.4834E-2</v>
      </c>
      <c r="N49" t="s">
        <v>238</v>
      </c>
    </row>
    <row r="50" spans="1:14">
      <c r="A50">
        <v>133.4</v>
      </c>
      <c r="B50">
        <v>4.4798999999999998</v>
      </c>
      <c r="C50">
        <v>388.37</v>
      </c>
      <c r="D50">
        <v>2.5747999999999999E-3</v>
      </c>
      <c r="E50">
        <v>1.2362</v>
      </c>
      <c r="F50">
        <v>1.2546999999999999</v>
      </c>
      <c r="G50">
        <v>10.146000000000001</v>
      </c>
      <c r="H50">
        <v>31.559000000000001</v>
      </c>
      <c r="I50">
        <v>59.424999999999997</v>
      </c>
      <c r="J50">
        <v>1111.2</v>
      </c>
      <c r="K50">
        <v>-2.8191999999999998E-2</v>
      </c>
      <c r="L50">
        <v>7.6228000000000003E-5</v>
      </c>
      <c r="M50">
        <v>0.15284</v>
      </c>
      <c r="N50" t="s">
        <v>237</v>
      </c>
    </row>
    <row r="51" spans="1:14">
      <c r="A51">
        <v>133.4</v>
      </c>
      <c r="B51">
        <v>4.5</v>
      </c>
      <c r="C51">
        <v>388.38</v>
      </c>
      <c r="D51">
        <v>2.5747999999999999E-3</v>
      </c>
      <c r="E51">
        <v>1.2362</v>
      </c>
      <c r="F51">
        <v>1.2547999999999999</v>
      </c>
      <c r="G51">
        <v>10.146000000000001</v>
      </c>
      <c r="H51">
        <v>31.559000000000001</v>
      </c>
      <c r="I51">
        <v>59.423999999999999</v>
      </c>
      <c r="J51">
        <v>1111.2</v>
      </c>
      <c r="K51">
        <v>-2.8195000000000001E-2</v>
      </c>
      <c r="L51">
        <v>7.6229999999999994E-5</v>
      </c>
      <c r="M51">
        <v>0.15284</v>
      </c>
      <c r="N51" t="s">
        <v>237</v>
      </c>
    </row>
    <row r="52" spans="1:14">
      <c r="A52">
        <v>133.4</v>
      </c>
      <c r="B52">
        <v>5</v>
      </c>
      <c r="C52">
        <v>388.45</v>
      </c>
      <c r="D52">
        <v>2.5742999999999999E-3</v>
      </c>
      <c r="E52">
        <v>1.2350000000000001</v>
      </c>
      <c r="F52">
        <v>1.2556</v>
      </c>
      <c r="G52">
        <v>10.137</v>
      </c>
      <c r="H52">
        <v>31.561</v>
      </c>
      <c r="I52">
        <v>59.401000000000003</v>
      </c>
      <c r="J52">
        <v>1112</v>
      </c>
      <c r="K52">
        <v>-2.8257000000000001E-2</v>
      </c>
      <c r="L52">
        <v>7.6296000000000003E-5</v>
      </c>
      <c r="M52">
        <v>0.15292</v>
      </c>
      <c r="N52" t="s">
        <v>237</v>
      </c>
    </row>
    <row r="53" spans="1:14">
      <c r="A53">
        <v>133.4</v>
      </c>
      <c r="B53">
        <v>5.5</v>
      </c>
      <c r="C53">
        <v>388.53</v>
      </c>
      <c r="D53">
        <v>2.5737999999999998E-3</v>
      </c>
      <c r="E53">
        <v>1.2337</v>
      </c>
      <c r="F53">
        <v>1.2565</v>
      </c>
      <c r="G53">
        <v>10.127000000000001</v>
      </c>
      <c r="H53">
        <v>31.562999999999999</v>
      </c>
      <c r="I53">
        <v>59.377000000000002</v>
      </c>
      <c r="J53">
        <v>1112.7</v>
      </c>
      <c r="K53">
        <v>-2.8317999999999999E-2</v>
      </c>
      <c r="L53">
        <v>7.6361999999999998E-5</v>
      </c>
      <c r="M53">
        <v>0.15298999999999999</v>
      </c>
      <c r="N53" t="s">
        <v>237</v>
      </c>
    </row>
    <row r="54" spans="1:14">
      <c r="A54">
        <v>133.4</v>
      </c>
      <c r="B54">
        <v>6</v>
      </c>
      <c r="C54">
        <v>388.6</v>
      </c>
      <c r="D54">
        <v>2.5733000000000002E-3</v>
      </c>
      <c r="E54">
        <v>1.2324999999999999</v>
      </c>
      <c r="F54">
        <v>1.2573000000000001</v>
      </c>
      <c r="G54">
        <v>10.118</v>
      </c>
      <c r="H54">
        <v>31.565000000000001</v>
      </c>
      <c r="I54">
        <v>59.353999999999999</v>
      </c>
      <c r="J54">
        <v>1113.4000000000001</v>
      </c>
      <c r="K54">
        <v>-2.8379000000000001E-2</v>
      </c>
      <c r="L54">
        <v>7.6427000000000005E-5</v>
      </c>
      <c r="M54">
        <v>0.15306</v>
      </c>
      <c r="N54" t="s">
        <v>237</v>
      </c>
    </row>
    <row r="55" spans="1:14">
      <c r="A55">
        <v>133.4</v>
      </c>
      <c r="B55">
        <v>6.5</v>
      </c>
      <c r="C55">
        <v>388.68</v>
      </c>
      <c r="D55">
        <v>2.5728000000000001E-3</v>
      </c>
      <c r="E55">
        <v>1.2313000000000001</v>
      </c>
      <c r="F55">
        <v>1.2581</v>
      </c>
      <c r="G55">
        <v>10.109</v>
      </c>
      <c r="H55">
        <v>31.568000000000001</v>
      </c>
      <c r="I55">
        <v>59.33</v>
      </c>
      <c r="J55">
        <v>1114.2</v>
      </c>
      <c r="K55">
        <v>-2.844E-2</v>
      </c>
      <c r="L55">
        <v>7.6493000000000001E-5</v>
      </c>
      <c r="M55">
        <v>0.15314</v>
      </c>
      <c r="N55" t="s">
        <v>237</v>
      </c>
    </row>
    <row r="56" spans="1:14">
      <c r="A56">
        <v>133.4</v>
      </c>
      <c r="B56">
        <v>7</v>
      </c>
      <c r="C56">
        <v>388.76</v>
      </c>
      <c r="D56">
        <v>2.5723E-3</v>
      </c>
      <c r="E56">
        <v>1.2301</v>
      </c>
      <c r="F56">
        <v>1.2589999999999999</v>
      </c>
      <c r="G56">
        <v>10.1</v>
      </c>
      <c r="H56">
        <v>31.57</v>
      </c>
      <c r="I56">
        <v>59.307000000000002</v>
      </c>
      <c r="J56">
        <v>1114.9000000000001</v>
      </c>
      <c r="K56">
        <v>-2.8500999999999999E-2</v>
      </c>
      <c r="L56">
        <v>7.6557999999999994E-5</v>
      </c>
      <c r="M56">
        <v>0.15321000000000001</v>
      </c>
      <c r="N56" t="s">
        <v>237</v>
      </c>
    </row>
    <row r="57" spans="1:14">
      <c r="A57">
        <v>133.4</v>
      </c>
      <c r="B57">
        <v>7.5</v>
      </c>
      <c r="C57">
        <v>388.83</v>
      </c>
      <c r="D57">
        <v>2.5718E-3</v>
      </c>
      <c r="E57">
        <v>1.2289000000000001</v>
      </c>
      <c r="F57">
        <v>1.2598</v>
      </c>
      <c r="G57">
        <v>10.090999999999999</v>
      </c>
      <c r="H57">
        <v>31.571999999999999</v>
      </c>
      <c r="I57">
        <v>59.283999999999999</v>
      </c>
      <c r="J57">
        <v>1115.5999999999999</v>
      </c>
      <c r="K57">
        <v>-2.8561E-2</v>
      </c>
      <c r="L57">
        <v>7.6624000000000004E-5</v>
      </c>
      <c r="M57">
        <v>0.15328</v>
      </c>
      <c r="N57" t="s">
        <v>237</v>
      </c>
    </row>
    <row r="58" spans="1:14">
      <c r="A58">
        <v>133.4</v>
      </c>
      <c r="B58">
        <v>8</v>
      </c>
      <c r="C58">
        <v>388.91</v>
      </c>
      <c r="D58">
        <v>2.5712999999999999E-3</v>
      </c>
      <c r="E58">
        <v>1.2277</v>
      </c>
      <c r="F58">
        <v>1.2606999999999999</v>
      </c>
      <c r="G58">
        <v>10.082000000000001</v>
      </c>
      <c r="H58">
        <v>31.574000000000002</v>
      </c>
      <c r="I58">
        <v>59.261000000000003</v>
      </c>
      <c r="J58">
        <v>1116.3</v>
      </c>
      <c r="K58">
        <v>-2.8621000000000001E-2</v>
      </c>
      <c r="L58">
        <v>7.6688999999999997E-5</v>
      </c>
      <c r="M58">
        <v>0.15336</v>
      </c>
      <c r="N58" t="s">
        <v>237</v>
      </c>
    </row>
    <row r="59" spans="1:14">
      <c r="A59">
        <v>133.4</v>
      </c>
      <c r="B59">
        <v>8.5</v>
      </c>
      <c r="C59">
        <v>388.98</v>
      </c>
      <c r="D59">
        <v>2.5707999999999998E-3</v>
      </c>
      <c r="E59">
        <v>1.2264999999999999</v>
      </c>
      <c r="F59">
        <v>1.2615000000000001</v>
      </c>
      <c r="G59">
        <v>10.073</v>
      </c>
      <c r="H59">
        <v>31.576000000000001</v>
      </c>
      <c r="I59">
        <v>59.238</v>
      </c>
      <c r="J59">
        <v>1117.0999999999999</v>
      </c>
      <c r="K59">
        <v>-2.8681000000000002E-2</v>
      </c>
      <c r="L59">
        <v>7.6754000000000004E-5</v>
      </c>
      <c r="M59">
        <v>0.15343000000000001</v>
      </c>
      <c r="N59" t="s">
        <v>237</v>
      </c>
    </row>
    <row r="60" spans="1:14">
      <c r="A60">
        <v>133.4</v>
      </c>
      <c r="B60">
        <v>9</v>
      </c>
      <c r="C60">
        <v>389.06</v>
      </c>
      <c r="D60">
        <v>2.5703000000000002E-3</v>
      </c>
      <c r="E60">
        <v>1.2253000000000001</v>
      </c>
      <c r="F60">
        <v>1.2624</v>
      </c>
      <c r="G60">
        <v>10.064</v>
      </c>
      <c r="H60">
        <v>31.577999999999999</v>
      </c>
      <c r="I60">
        <v>59.215000000000003</v>
      </c>
      <c r="J60">
        <v>1117.8</v>
      </c>
      <c r="K60">
        <v>-2.8740999999999999E-2</v>
      </c>
      <c r="L60">
        <v>7.682E-5</v>
      </c>
      <c r="M60">
        <v>0.1535</v>
      </c>
      <c r="N60" t="s">
        <v>237</v>
      </c>
    </row>
    <row r="61" spans="1:14">
      <c r="A61">
        <v>133.4</v>
      </c>
      <c r="B61">
        <v>9.5</v>
      </c>
      <c r="C61">
        <v>389.13</v>
      </c>
      <c r="D61">
        <v>2.5698000000000001E-3</v>
      </c>
      <c r="E61">
        <v>1.2241</v>
      </c>
      <c r="F61">
        <v>1.2632000000000001</v>
      </c>
      <c r="G61">
        <v>10.054</v>
      </c>
      <c r="H61">
        <v>31.581</v>
      </c>
      <c r="I61">
        <v>59.192</v>
      </c>
      <c r="J61">
        <v>1118.5</v>
      </c>
      <c r="K61">
        <v>-2.8799999999999999E-2</v>
      </c>
      <c r="L61">
        <v>7.6885000000000007E-5</v>
      </c>
      <c r="M61">
        <v>0.15357000000000001</v>
      </c>
      <c r="N61" t="s">
        <v>237</v>
      </c>
    </row>
    <row r="62" spans="1:14">
      <c r="A62">
        <v>133.4</v>
      </c>
      <c r="B62">
        <v>10</v>
      </c>
      <c r="C62">
        <v>389.21</v>
      </c>
      <c r="D62">
        <v>2.5693000000000001E-3</v>
      </c>
      <c r="E62">
        <v>1.2229000000000001</v>
      </c>
      <c r="F62">
        <v>1.2641</v>
      </c>
      <c r="G62">
        <v>10.045</v>
      </c>
      <c r="H62">
        <v>31.582999999999998</v>
      </c>
      <c r="I62">
        <v>59.17</v>
      </c>
      <c r="J62">
        <v>1119.2</v>
      </c>
      <c r="K62">
        <v>-2.886E-2</v>
      </c>
      <c r="L62">
        <v>7.695E-5</v>
      </c>
      <c r="M62">
        <v>0.15365000000000001</v>
      </c>
      <c r="N62" t="s">
        <v>237</v>
      </c>
    </row>
    <row r="63" spans="1:14">
      <c r="A63">
        <v>152.44999999999999</v>
      </c>
      <c r="B63">
        <v>1</v>
      </c>
      <c r="C63">
        <v>1.2836000000000001</v>
      </c>
      <c r="D63">
        <v>0.77905000000000002</v>
      </c>
      <c r="E63">
        <v>8.3527000000000005</v>
      </c>
      <c r="F63">
        <v>9.6024999999999991</v>
      </c>
      <c r="G63">
        <v>84.251000000000005</v>
      </c>
      <c r="H63">
        <v>25.175000000000001</v>
      </c>
      <c r="I63">
        <v>33.939</v>
      </c>
      <c r="J63">
        <v>321.77</v>
      </c>
      <c r="K63">
        <v>1.5222</v>
      </c>
      <c r="L63">
        <v>5.9125999999999999E-6</v>
      </c>
      <c r="M63">
        <v>1.6057999999999999E-2</v>
      </c>
      <c r="N63" t="s">
        <v>238</v>
      </c>
    </row>
    <row r="64" spans="1:14">
      <c r="A64">
        <v>152.44999999999999</v>
      </c>
      <c r="B64">
        <v>1.5</v>
      </c>
      <c r="C64">
        <v>1.9395</v>
      </c>
      <c r="D64">
        <v>0.51561000000000001</v>
      </c>
      <c r="E64">
        <v>8.3356999999999992</v>
      </c>
      <c r="F64">
        <v>9.5764999999999993</v>
      </c>
      <c r="G64">
        <v>80.768000000000001</v>
      </c>
      <c r="H64">
        <v>25.273</v>
      </c>
      <c r="I64">
        <v>34.28</v>
      </c>
      <c r="J64">
        <v>320.38</v>
      </c>
      <c r="K64">
        <v>1.5318000000000001</v>
      </c>
      <c r="L64">
        <v>5.9148999999999999E-6</v>
      </c>
      <c r="M64">
        <v>1.6133999999999999E-2</v>
      </c>
      <c r="N64" t="s">
        <v>238</v>
      </c>
    </row>
    <row r="65" spans="1:14">
      <c r="A65">
        <v>152.44999999999999</v>
      </c>
      <c r="B65">
        <v>2</v>
      </c>
      <c r="C65">
        <v>2.6052</v>
      </c>
      <c r="D65">
        <v>0.38385000000000002</v>
      </c>
      <c r="E65">
        <v>8.3184000000000005</v>
      </c>
      <c r="F65">
        <v>9.5500000000000007</v>
      </c>
      <c r="G65">
        <v>78.260999999999996</v>
      </c>
      <c r="H65">
        <v>25.375</v>
      </c>
      <c r="I65">
        <v>34.637</v>
      </c>
      <c r="J65">
        <v>318.95999999999998</v>
      </c>
      <c r="K65">
        <v>1.5410999999999999</v>
      </c>
      <c r="L65">
        <v>5.9171999999999999E-6</v>
      </c>
      <c r="M65">
        <v>1.6213000000000002E-2</v>
      </c>
      <c r="N65" t="s">
        <v>238</v>
      </c>
    </row>
    <row r="66" spans="1:14">
      <c r="A66">
        <v>152.44999999999999</v>
      </c>
      <c r="B66">
        <v>2.5</v>
      </c>
      <c r="C66">
        <v>3.2812999999999999</v>
      </c>
      <c r="D66">
        <v>0.30475999999999998</v>
      </c>
      <c r="E66">
        <v>8.3008000000000006</v>
      </c>
      <c r="F66">
        <v>9.5230999999999995</v>
      </c>
      <c r="G66">
        <v>76.287999999999997</v>
      </c>
      <c r="H66">
        <v>25.481000000000002</v>
      </c>
      <c r="I66">
        <v>35.012</v>
      </c>
      <c r="J66">
        <v>317.52999999999997</v>
      </c>
      <c r="K66">
        <v>1.5502</v>
      </c>
      <c r="L66">
        <v>5.9193999999999996E-6</v>
      </c>
      <c r="M66">
        <v>1.6296000000000001E-2</v>
      </c>
      <c r="N66" t="s">
        <v>238</v>
      </c>
    </row>
    <row r="67" spans="1:14">
      <c r="A67">
        <v>152.44999999999999</v>
      </c>
      <c r="B67">
        <v>3</v>
      </c>
      <c r="C67">
        <v>3.9681999999999999</v>
      </c>
      <c r="D67">
        <v>0.252</v>
      </c>
      <c r="E67">
        <v>8.2828999999999997</v>
      </c>
      <c r="F67">
        <v>9.4956999999999994</v>
      </c>
      <c r="G67">
        <v>74.652000000000001</v>
      </c>
      <c r="H67">
        <v>25.59</v>
      </c>
      <c r="I67">
        <v>35.405000000000001</v>
      </c>
      <c r="J67">
        <v>316.07</v>
      </c>
      <c r="K67">
        <v>1.5590999999999999</v>
      </c>
      <c r="L67">
        <v>5.9216000000000002E-6</v>
      </c>
      <c r="M67">
        <v>1.6383000000000002E-2</v>
      </c>
      <c r="N67" t="s">
        <v>238</v>
      </c>
    </row>
    <row r="68" spans="1:14">
      <c r="A68">
        <v>152.44999999999999</v>
      </c>
      <c r="B68">
        <v>3.5</v>
      </c>
      <c r="C68">
        <v>4.6664000000000003</v>
      </c>
      <c r="D68">
        <v>0.21429999999999999</v>
      </c>
      <c r="E68">
        <v>8.2645999999999997</v>
      </c>
      <c r="F68">
        <v>9.4679000000000002</v>
      </c>
      <c r="G68">
        <v>73.248000000000005</v>
      </c>
      <c r="H68">
        <v>25.702999999999999</v>
      </c>
      <c r="I68">
        <v>35.817</v>
      </c>
      <c r="J68">
        <v>314.58</v>
      </c>
      <c r="K68">
        <v>1.5680000000000001</v>
      </c>
      <c r="L68">
        <v>5.9239000000000002E-6</v>
      </c>
      <c r="M68">
        <v>1.6475E-2</v>
      </c>
      <c r="N68" t="s">
        <v>238</v>
      </c>
    </row>
    <row r="69" spans="1:14">
      <c r="A69">
        <v>152.44999999999999</v>
      </c>
      <c r="B69">
        <v>4</v>
      </c>
      <c r="C69">
        <v>5.3765000000000001</v>
      </c>
      <c r="D69">
        <v>0.18598999999999999</v>
      </c>
      <c r="E69">
        <v>8.2460000000000004</v>
      </c>
      <c r="F69">
        <v>9.4395000000000007</v>
      </c>
      <c r="G69">
        <v>72.012</v>
      </c>
      <c r="H69">
        <v>25.818999999999999</v>
      </c>
      <c r="I69">
        <v>36.25</v>
      </c>
      <c r="J69">
        <v>313.08</v>
      </c>
      <c r="K69">
        <v>1.5768</v>
      </c>
      <c r="L69">
        <v>5.9260999999999999E-6</v>
      </c>
      <c r="M69">
        <v>1.6572E-2</v>
      </c>
      <c r="N69" t="s">
        <v>238</v>
      </c>
    </row>
    <row r="70" spans="1:14">
      <c r="A70">
        <v>152.44999999999999</v>
      </c>
      <c r="B70">
        <v>4.5</v>
      </c>
      <c r="C70">
        <v>6.0990000000000002</v>
      </c>
      <c r="D70">
        <v>0.16395999999999999</v>
      </c>
      <c r="E70">
        <v>8.2270000000000003</v>
      </c>
      <c r="F70">
        <v>9.4107000000000003</v>
      </c>
      <c r="G70">
        <v>70.905000000000001</v>
      </c>
      <c r="H70">
        <v>25.939</v>
      </c>
      <c r="I70">
        <v>36.704999999999998</v>
      </c>
      <c r="J70">
        <v>311.54000000000002</v>
      </c>
      <c r="K70">
        <v>1.5855999999999999</v>
      </c>
      <c r="L70">
        <v>5.9282000000000003E-6</v>
      </c>
      <c r="M70">
        <v>1.6674000000000001E-2</v>
      </c>
      <c r="N70" t="s">
        <v>238</v>
      </c>
    </row>
    <row r="71" spans="1:14">
      <c r="A71">
        <v>152.44999999999999</v>
      </c>
      <c r="B71">
        <v>5</v>
      </c>
      <c r="C71">
        <v>6.8346</v>
      </c>
      <c r="D71">
        <v>0.14631</v>
      </c>
      <c r="E71">
        <v>8.2077000000000009</v>
      </c>
      <c r="F71">
        <v>9.3812999999999995</v>
      </c>
      <c r="G71">
        <v>69.897999999999996</v>
      </c>
      <c r="H71">
        <v>26.064</v>
      </c>
      <c r="I71">
        <v>37.183999999999997</v>
      </c>
      <c r="J71">
        <v>309.98</v>
      </c>
      <c r="K71">
        <v>1.5945</v>
      </c>
      <c r="L71">
        <v>5.9304E-6</v>
      </c>
      <c r="M71">
        <v>1.6781000000000001E-2</v>
      </c>
      <c r="N71" t="s">
        <v>238</v>
      </c>
    </row>
    <row r="72" spans="1:14">
      <c r="A72">
        <v>152.44999999999999</v>
      </c>
      <c r="B72">
        <v>5.5</v>
      </c>
      <c r="C72">
        <v>7.5839999999999996</v>
      </c>
      <c r="D72">
        <v>0.13186</v>
      </c>
      <c r="E72">
        <v>8.1880000000000006</v>
      </c>
      <c r="F72">
        <v>9.3513999999999999</v>
      </c>
      <c r="G72">
        <v>68.971000000000004</v>
      </c>
      <c r="H72">
        <v>26.192</v>
      </c>
      <c r="I72">
        <v>37.689</v>
      </c>
      <c r="J72">
        <v>308.39</v>
      </c>
      <c r="K72">
        <v>1.6034999999999999</v>
      </c>
      <c r="L72">
        <v>5.9324000000000002E-6</v>
      </c>
      <c r="M72">
        <v>1.6895E-2</v>
      </c>
      <c r="N72" t="s">
        <v>238</v>
      </c>
    </row>
    <row r="73" spans="1:14">
      <c r="A73">
        <v>152.44999999999999</v>
      </c>
      <c r="B73">
        <v>6</v>
      </c>
      <c r="C73">
        <v>8.3480000000000008</v>
      </c>
      <c r="D73">
        <v>0.11978999999999999</v>
      </c>
      <c r="E73">
        <v>8.1677999999999997</v>
      </c>
      <c r="F73">
        <v>9.3209</v>
      </c>
      <c r="G73">
        <v>68.108999999999995</v>
      </c>
      <c r="H73">
        <v>26.326000000000001</v>
      </c>
      <c r="I73">
        <v>38.223999999999997</v>
      </c>
      <c r="J73">
        <v>306.76</v>
      </c>
      <c r="K73">
        <v>1.6128</v>
      </c>
      <c r="L73">
        <v>5.9344999999999997E-6</v>
      </c>
      <c r="M73">
        <v>1.7014999999999999E-2</v>
      </c>
      <c r="N73" t="s">
        <v>238</v>
      </c>
    </row>
    <row r="74" spans="1:14">
      <c r="A74">
        <v>152.44999999999999</v>
      </c>
      <c r="B74">
        <v>6.5</v>
      </c>
      <c r="C74">
        <v>9.1272000000000002</v>
      </c>
      <c r="D74">
        <v>0.10956</v>
      </c>
      <c r="E74">
        <v>8.1472999999999995</v>
      </c>
      <c r="F74">
        <v>9.2897999999999996</v>
      </c>
      <c r="G74">
        <v>67.302000000000007</v>
      </c>
      <c r="H74">
        <v>26.466000000000001</v>
      </c>
      <c r="I74">
        <v>38.792000000000002</v>
      </c>
      <c r="J74">
        <v>305.11</v>
      </c>
      <c r="K74">
        <v>1.6223000000000001</v>
      </c>
      <c r="L74">
        <v>5.9363999999999996E-6</v>
      </c>
      <c r="M74">
        <v>1.7142000000000001E-2</v>
      </c>
      <c r="N74" t="s">
        <v>238</v>
      </c>
    </row>
    <row r="75" spans="1:14">
      <c r="A75">
        <v>152.44999999999999</v>
      </c>
      <c r="B75">
        <v>7</v>
      </c>
      <c r="C75">
        <v>9.9228000000000005</v>
      </c>
      <c r="D75">
        <v>0.10077999999999999</v>
      </c>
      <c r="E75">
        <v>8.1262000000000008</v>
      </c>
      <c r="F75">
        <v>9.2578999999999994</v>
      </c>
      <c r="G75">
        <v>66.540999999999997</v>
      </c>
      <c r="H75">
        <v>26.611999999999998</v>
      </c>
      <c r="I75">
        <v>39.396999999999998</v>
      </c>
      <c r="J75">
        <v>303.42</v>
      </c>
      <c r="K75">
        <v>1.6319999999999999</v>
      </c>
      <c r="L75">
        <v>5.9383000000000004E-6</v>
      </c>
      <c r="M75">
        <v>1.7277000000000001E-2</v>
      </c>
      <c r="N75" t="s">
        <v>238</v>
      </c>
    </row>
    <row r="76" spans="1:14">
      <c r="A76">
        <v>152.44999999999999</v>
      </c>
      <c r="B76">
        <v>7.5</v>
      </c>
      <c r="C76">
        <v>10.736000000000001</v>
      </c>
      <c r="D76">
        <v>9.3147999999999995E-2</v>
      </c>
      <c r="E76">
        <v>8.1046999999999993</v>
      </c>
      <c r="F76">
        <v>9.2254000000000005</v>
      </c>
      <c r="G76">
        <v>65.817999999999998</v>
      </c>
      <c r="H76">
        <v>26.766999999999999</v>
      </c>
      <c r="I76">
        <v>40.043999999999997</v>
      </c>
      <c r="J76">
        <v>301.69</v>
      </c>
      <c r="K76">
        <v>1.6422000000000001</v>
      </c>
      <c r="L76">
        <v>5.9399999999999999E-6</v>
      </c>
      <c r="M76">
        <v>1.7419E-2</v>
      </c>
      <c r="N76" t="s">
        <v>238</v>
      </c>
    </row>
    <row r="77" spans="1:14">
      <c r="A77">
        <v>152.44999999999999</v>
      </c>
      <c r="B77">
        <v>8</v>
      </c>
      <c r="C77">
        <v>11.567</v>
      </c>
      <c r="D77">
        <v>8.6454000000000003E-2</v>
      </c>
      <c r="E77">
        <v>8.0825999999999993</v>
      </c>
      <c r="F77">
        <v>9.1921999999999997</v>
      </c>
      <c r="G77">
        <v>65.128</v>
      </c>
      <c r="H77">
        <v>26.931999999999999</v>
      </c>
      <c r="I77">
        <v>40.741</v>
      </c>
      <c r="J77">
        <v>299.92</v>
      </c>
      <c r="K77">
        <v>1.6527000000000001</v>
      </c>
      <c r="L77">
        <v>5.9414999999999998E-6</v>
      </c>
      <c r="M77">
        <v>1.7569000000000001E-2</v>
      </c>
      <c r="N77" t="s">
        <v>238</v>
      </c>
    </row>
    <row r="78" spans="1:14">
      <c r="A78">
        <v>152.44999999999999</v>
      </c>
      <c r="B78">
        <v>8.5</v>
      </c>
      <c r="C78">
        <v>12.417999999999999</v>
      </c>
      <c r="D78">
        <v>8.0530000000000004E-2</v>
      </c>
      <c r="E78">
        <v>8.0599000000000007</v>
      </c>
      <c r="F78">
        <v>9.1580999999999992</v>
      </c>
      <c r="G78">
        <v>64.465000000000003</v>
      </c>
      <c r="H78">
        <v>27.109000000000002</v>
      </c>
      <c r="I78">
        <v>41.494</v>
      </c>
      <c r="J78">
        <v>298.11</v>
      </c>
      <c r="K78">
        <v>1.6637999999999999</v>
      </c>
      <c r="L78">
        <v>5.9429000000000003E-6</v>
      </c>
      <c r="M78">
        <v>1.7728000000000001E-2</v>
      </c>
      <c r="N78" t="s">
        <v>238</v>
      </c>
    </row>
    <row r="79" spans="1:14">
      <c r="A79">
        <v>152.44999999999999</v>
      </c>
      <c r="B79">
        <v>9</v>
      </c>
      <c r="C79">
        <v>13.29</v>
      </c>
      <c r="D79">
        <v>7.5245999999999993E-2</v>
      </c>
      <c r="E79">
        <v>8.0366999999999997</v>
      </c>
      <c r="F79">
        <v>9.1231000000000009</v>
      </c>
      <c r="G79">
        <v>63.826000000000001</v>
      </c>
      <c r="H79">
        <v>27.300999999999998</v>
      </c>
      <c r="I79">
        <v>42.313000000000002</v>
      </c>
      <c r="J79">
        <v>296.24</v>
      </c>
      <c r="K79">
        <v>1.6753</v>
      </c>
      <c r="L79">
        <v>5.9439E-6</v>
      </c>
      <c r="M79">
        <v>1.7897E-2</v>
      </c>
      <c r="N79" t="s">
        <v>238</v>
      </c>
    </row>
    <row r="80" spans="1:14">
      <c r="A80">
        <v>152.44999999999999</v>
      </c>
      <c r="B80">
        <v>9.5</v>
      </c>
      <c r="C80">
        <v>14.183999999999999</v>
      </c>
      <c r="D80">
        <v>7.0499999999999993E-2</v>
      </c>
      <c r="E80">
        <v>8.0127000000000006</v>
      </c>
      <c r="F80">
        <v>9.0871999999999993</v>
      </c>
      <c r="G80">
        <v>63.207000000000001</v>
      </c>
      <c r="H80">
        <v>27.510999999999999</v>
      </c>
      <c r="I80">
        <v>43.21</v>
      </c>
      <c r="J80">
        <v>294.33</v>
      </c>
      <c r="K80">
        <v>1.6874</v>
      </c>
      <c r="L80">
        <v>5.9445999999999998E-6</v>
      </c>
      <c r="M80">
        <v>1.8076999999999999E-2</v>
      </c>
      <c r="N80" t="s">
        <v>238</v>
      </c>
    </row>
    <row r="81" spans="1:14">
      <c r="A81">
        <v>152.44999999999999</v>
      </c>
      <c r="B81">
        <v>10</v>
      </c>
      <c r="C81">
        <v>15.103</v>
      </c>
      <c r="D81">
        <v>6.6210000000000005E-2</v>
      </c>
      <c r="E81">
        <v>7.9880000000000004</v>
      </c>
      <c r="F81">
        <v>9.0502000000000002</v>
      </c>
      <c r="G81">
        <v>62.604999999999997</v>
      </c>
      <c r="H81">
        <v>27.742999999999999</v>
      </c>
      <c r="I81">
        <v>44.201000000000001</v>
      </c>
      <c r="J81">
        <v>292.35000000000002</v>
      </c>
      <c r="K81">
        <v>1.7000999999999999</v>
      </c>
      <c r="L81">
        <v>5.9447E-6</v>
      </c>
      <c r="M81">
        <v>1.8268E-2</v>
      </c>
      <c r="N81" t="s">
        <v>238</v>
      </c>
    </row>
    <row r="82" spans="1:14">
      <c r="A82">
        <v>171.51</v>
      </c>
      <c r="B82">
        <v>1</v>
      </c>
      <c r="C82">
        <v>1.1363000000000001</v>
      </c>
      <c r="D82">
        <v>0.88005</v>
      </c>
      <c r="E82">
        <v>8.8356999999999992</v>
      </c>
      <c r="F82">
        <v>10.247999999999999</v>
      </c>
      <c r="G82">
        <v>88.238</v>
      </c>
      <c r="H82">
        <v>25.146999999999998</v>
      </c>
      <c r="I82">
        <v>33.780999999999999</v>
      </c>
      <c r="J82">
        <v>342.1</v>
      </c>
      <c r="K82">
        <v>1.2234</v>
      </c>
      <c r="L82">
        <v>6.6382000000000002E-6</v>
      </c>
      <c r="M82">
        <v>1.8297999999999998E-2</v>
      </c>
      <c r="N82" t="s">
        <v>238</v>
      </c>
    </row>
    <row r="83" spans="1:14">
      <c r="A83">
        <v>171.51</v>
      </c>
      <c r="B83">
        <v>1.5</v>
      </c>
      <c r="C83">
        <v>1.7132000000000001</v>
      </c>
      <c r="D83">
        <v>0.58372000000000002</v>
      </c>
      <c r="E83">
        <v>8.8221000000000007</v>
      </c>
      <c r="F83">
        <v>10.227</v>
      </c>
      <c r="G83">
        <v>84.787000000000006</v>
      </c>
      <c r="H83">
        <v>25.204999999999998</v>
      </c>
      <c r="I83">
        <v>34.006</v>
      </c>
      <c r="J83">
        <v>341.09</v>
      </c>
      <c r="K83">
        <v>1.2277</v>
      </c>
      <c r="L83">
        <v>6.6431E-6</v>
      </c>
      <c r="M83">
        <v>1.8363999999999998E-2</v>
      </c>
      <c r="N83" t="s">
        <v>238</v>
      </c>
    </row>
    <row r="84" spans="1:14">
      <c r="A84">
        <v>171.51</v>
      </c>
      <c r="B84">
        <v>2</v>
      </c>
      <c r="C84">
        <v>2.2959999999999998</v>
      </c>
      <c r="D84">
        <v>0.43553999999999998</v>
      </c>
      <c r="E84">
        <v>8.8082999999999991</v>
      </c>
      <c r="F84">
        <v>10.206</v>
      </c>
      <c r="G84">
        <v>82.313999999999993</v>
      </c>
      <c r="H84">
        <v>25.263999999999999</v>
      </c>
      <c r="I84">
        <v>34.238999999999997</v>
      </c>
      <c r="J84">
        <v>340.07</v>
      </c>
      <c r="K84">
        <v>1.2319</v>
      </c>
      <c r="L84">
        <v>6.6480999999999999E-6</v>
      </c>
      <c r="M84">
        <v>1.8429999999999998E-2</v>
      </c>
      <c r="N84" t="s">
        <v>238</v>
      </c>
    </row>
    <row r="85" spans="1:14">
      <c r="A85">
        <v>171.51</v>
      </c>
      <c r="B85">
        <v>2.5</v>
      </c>
      <c r="C85">
        <v>2.8851</v>
      </c>
      <c r="D85">
        <v>0.34660999999999997</v>
      </c>
      <c r="E85">
        <v>8.7943999999999996</v>
      </c>
      <c r="F85">
        <v>10.185</v>
      </c>
      <c r="G85">
        <v>80.376999999999995</v>
      </c>
      <c r="H85">
        <v>25.324000000000002</v>
      </c>
      <c r="I85">
        <v>34.478999999999999</v>
      </c>
      <c r="J85">
        <v>339.04</v>
      </c>
      <c r="K85">
        <v>1.2361</v>
      </c>
      <c r="L85">
        <v>6.6533000000000003E-6</v>
      </c>
      <c r="M85">
        <v>1.8498000000000001E-2</v>
      </c>
      <c r="N85" t="s">
        <v>238</v>
      </c>
    </row>
    <row r="86" spans="1:14">
      <c r="A86">
        <v>171.51</v>
      </c>
      <c r="B86">
        <v>3</v>
      </c>
      <c r="C86">
        <v>3.4805000000000001</v>
      </c>
      <c r="D86">
        <v>0.28731000000000001</v>
      </c>
      <c r="E86">
        <v>8.7804000000000002</v>
      </c>
      <c r="F86">
        <v>10.163</v>
      </c>
      <c r="G86">
        <v>78.778000000000006</v>
      </c>
      <c r="H86">
        <v>25.385999999999999</v>
      </c>
      <c r="I86">
        <v>34.725999999999999</v>
      </c>
      <c r="J86">
        <v>338</v>
      </c>
      <c r="K86">
        <v>1.2403</v>
      </c>
      <c r="L86">
        <v>6.6587000000000003E-6</v>
      </c>
      <c r="M86">
        <v>1.8568000000000001E-2</v>
      </c>
      <c r="N86" t="s">
        <v>238</v>
      </c>
    </row>
    <row r="87" spans="1:14">
      <c r="A87">
        <v>171.51</v>
      </c>
      <c r="B87">
        <v>3.5</v>
      </c>
      <c r="C87">
        <v>4.0824999999999996</v>
      </c>
      <c r="D87">
        <v>0.24495</v>
      </c>
      <c r="E87">
        <v>8.7660999999999998</v>
      </c>
      <c r="F87">
        <v>10.141999999999999</v>
      </c>
      <c r="G87">
        <v>77.412000000000006</v>
      </c>
      <c r="H87">
        <v>25.449000000000002</v>
      </c>
      <c r="I87">
        <v>34.981999999999999</v>
      </c>
      <c r="J87">
        <v>336.96</v>
      </c>
      <c r="K87">
        <v>1.2444</v>
      </c>
      <c r="L87">
        <v>6.6641999999999997E-6</v>
      </c>
      <c r="M87">
        <v>1.8638999999999999E-2</v>
      </c>
      <c r="N87" t="s">
        <v>238</v>
      </c>
    </row>
    <row r="88" spans="1:14">
      <c r="A88">
        <v>171.51</v>
      </c>
      <c r="B88">
        <v>4</v>
      </c>
      <c r="C88">
        <v>4.6912000000000003</v>
      </c>
      <c r="D88">
        <v>0.21315999999999999</v>
      </c>
      <c r="E88">
        <v>8.7516999999999996</v>
      </c>
      <c r="F88">
        <v>10.119999999999999</v>
      </c>
      <c r="G88">
        <v>76.216999999999999</v>
      </c>
      <c r="H88">
        <v>25.513999999999999</v>
      </c>
      <c r="I88">
        <v>35.247</v>
      </c>
      <c r="J88">
        <v>335.9</v>
      </c>
      <c r="K88">
        <v>1.2485999999999999</v>
      </c>
      <c r="L88">
        <v>6.6699000000000003E-6</v>
      </c>
      <c r="M88">
        <v>1.8710999999999998E-2</v>
      </c>
      <c r="N88" t="s">
        <v>238</v>
      </c>
    </row>
    <row r="89" spans="1:14">
      <c r="A89">
        <v>171.51</v>
      </c>
      <c r="B89">
        <v>4.5</v>
      </c>
      <c r="C89">
        <v>5.3070000000000004</v>
      </c>
      <c r="D89">
        <v>0.18842999999999999</v>
      </c>
      <c r="E89">
        <v>8.7371999999999996</v>
      </c>
      <c r="F89">
        <v>10.097</v>
      </c>
      <c r="G89">
        <v>75.150999999999996</v>
      </c>
      <c r="H89">
        <v>25.581</v>
      </c>
      <c r="I89">
        <v>35.520000000000003</v>
      </c>
      <c r="J89">
        <v>334.83</v>
      </c>
      <c r="K89">
        <v>1.2526999999999999</v>
      </c>
      <c r="L89">
        <v>6.6757000000000003E-6</v>
      </c>
      <c r="M89">
        <v>1.8786000000000001E-2</v>
      </c>
      <c r="N89" t="s">
        <v>238</v>
      </c>
    </row>
    <row r="90" spans="1:14">
      <c r="A90">
        <v>171.51</v>
      </c>
      <c r="B90">
        <v>5</v>
      </c>
      <c r="C90">
        <v>5.9298999999999999</v>
      </c>
      <c r="D90">
        <v>0.16864000000000001</v>
      </c>
      <c r="E90">
        <v>8.7224000000000004</v>
      </c>
      <c r="F90">
        <v>10.074999999999999</v>
      </c>
      <c r="G90">
        <v>74.186999999999998</v>
      </c>
      <c r="H90">
        <v>25.649000000000001</v>
      </c>
      <c r="I90">
        <v>35.802</v>
      </c>
      <c r="J90">
        <v>333.75</v>
      </c>
      <c r="K90">
        <v>1.2567999999999999</v>
      </c>
      <c r="L90">
        <v>6.6816999999999999E-6</v>
      </c>
      <c r="M90">
        <v>1.8863000000000001E-2</v>
      </c>
      <c r="N90" t="s">
        <v>238</v>
      </c>
    </row>
    <row r="91" spans="1:14">
      <c r="A91">
        <v>171.51</v>
      </c>
      <c r="B91">
        <v>5.5</v>
      </c>
      <c r="C91">
        <v>6.5602</v>
      </c>
      <c r="D91">
        <v>0.15243000000000001</v>
      </c>
      <c r="E91">
        <v>8.7074999999999996</v>
      </c>
      <c r="F91">
        <v>10.052</v>
      </c>
      <c r="G91">
        <v>73.305999999999997</v>
      </c>
      <c r="H91">
        <v>25.718</v>
      </c>
      <c r="I91">
        <v>36.094000000000001</v>
      </c>
      <c r="J91">
        <v>332.66</v>
      </c>
      <c r="K91">
        <v>1.2607999999999999</v>
      </c>
      <c r="L91">
        <v>6.6879E-6</v>
      </c>
      <c r="M91">
        <v>1.8942000000000001E-2</v>
      </c>
      <c r="N91" t="s">
        <v>238</v>
      </c>
    </row>
    <row r="92" spans="1:14">
      <c r="A92">
        <v>171.51</v>
      </c>
      <c r="B92">
        <v>6</v>
      </c>
      <c r="C92">
        <v>7.1981999999999999</v>
      </c>
      <c r="D92">
        <v>0.13891999999999999</v>
      </c>
      <c r="E92">
        <v>8.6923999999999992</v>
      </c>
      <c r="F92">
        <v>10.029999999999999</v>
      </c>
      <c r="G92">
        <v>72.492000000000004</v>
      </c>
      <c r="H92">
        <v>25.789000000000001</v>
      </c>
      <c r="I92">
        <v>36.396000000000001</v>
      </c>
      <c r="J92">
        <v>331.56</v>
      </c>
      <c r="K92">
        <v>1.2648999999999999</v>
      </c>
      <c r="L92">
        <v>6.6942000000000002E-6</v>
      </c>
      <c r="M92">
        <v>1.9023999999999999E-2</v>
      </c>
      <c r="N92" t="s">
        <v>238</v>
      </c>
    </row>
    <row r="93" spans="1:14">
      <c r="A93">
        <v>171.51</v>
      </c>
      <c r="B93">
        <v>6.5</v>
      </c>
      <c r="C93">
        <v>7.8441000000000001</v>
      </c>
      <c r="D93">
        <v>0.12748999999999999</v>
      </c>
      <c r="E93">
        <v>8.6770999999999994</v>
      </c>
      <c r="F93">
        <v>10.006</v>
      </c>
      <c r="G93">
        <v>71.734999999999999</v>
      </c>
      <c r="H93">
        <v>25.861000000000001</v>
      </c>
      <c r="I93">
        <v>36.709000000000003</v>
      </c>
      <c r="J93">
        <v>330.45</v>
      </c>
      <c r="K93">
        <v>1.2689999999999999</v>
      </c>
      <c r="L93">
        <v>6.7007000000000001E-6</v>
      </c>
      <c r="M93">
        <v>1.9108E-2</v>
      </c>
      <c r="N93" t="s">
        <v>238</v>
      </c>
    </row>
    <row r="94" spans="1:14">
      <c r="A94">
        <v>171.51</v>
      </c>
      <c r="B94">
        <v>7</v>
      </c>
      <c r="C94">
        <v>8.4981000000000009</v>
      </c>
      <c r="D94">
        <v>0.11767</v>
      </c>
      <c r="E94">
        <v>8.6616</v>
      </c>
      <c r="F94">
        <v>9.9830000000000005</v>
      </c>
      <c r="G94">
        <v>71.025000000000006</v>
      </c>
      <c r="H94">
        <v>25.934999999999999</v>
      </c>
      <c r="I94">
        <v>37.031999999999996</v>
      </c>
      <c r="J94">
        <v>329.33</v>
      </c>
      <c r="K94">
        <v>1.2730999999999999</v>
      </c>
      <c r="L94">
        <v>6.7074000000000004E-6</v>
      </c>
      <c r="M94">
        <v>1.9193999999999999E-2</v>
      </c>
      <c r="N94" t="s">
        <v>238</v>
      </c>
    </row>
    <row r="95" spans="1:14">
      <c r="A95">
        <v>171.51</v>
      </c>
      <c r="B95">
        <v>7.5</v>
      </c>
      <c r="C95">
        <v>9.1607000000000003</v>
      </c>
      <c r="D95">
        <v>0.10915999999999999</v>
      </c>
      <c r="E95">
        <v>8.6458999999999993</v>
      </c>
      <c r="F95">
        <v>9.9593000000000007</v>
      </c>
      <c r="G95">
        <v>70.356999999999999</v>
      </c>
      <c r="H95">
        <v>26.01</v>
      </c>
      <c r="I95">
        <v>37.366999999999997</v>
      </c>
      <c r="J95">
        <v>328.19</v>
      </c>
      <c r="K95">
        <v>1.2771999999999999</v>
      </c>
      <c r="L95">
        <v>6.7143999999999996E-6</v>
      </c>
      <c r="M95">
        <v>1.9283000000000002E-2</v>
      </c>
      <c r="N95" t="s">
        <v>238</v>
      </c>
    </row>
    <row r="96" spans="1:14">
      <c r="A96">
        <v>171.51</v>
      </c>
      <c r="B96">
        <v>8</v>
      </c>
      <c r="C96">
        <v>9.8320000000000007</v>
      </c>
      <c r="D96">
        <v>0.10170999999999999</v>
      </c>
      <c r="E96">
        <v>8.6298999999999992</v>
      </c>
      <c r="F96">
        <v>9.9352999999999998</v>
      </c>
      <c r="G96">
        <v>69.724000000000004</v>
      </c>
      <c r="H96">
        <v>26.088000000000001</v>
      </c>
      <c r="I96">
        <v>37.713999999999999</v>
      </c>
      <c r="J96">
        <v>327.05</v>
      </c>
      <c r="K96">
        <v>1.2813000000000001</v>
      </c>
      <c r="L96">
        <v>6.7214999999999999E-6</v>
      </c>
      <c r="M96">
        <v>1.9375E-2</v>
      </c>
      <c r="N96" t="s">
        <v>238</v>
      </c>
    </row>
    <row r="97" spans="1:14">
      <c r="A97">
        <v>171.51</v>
      </c>
      <c r="B97">
        <v>8.5</v>
      </c>
      <c r="C97">
        <v>10.512</v>
      </c>
      <c r="D97">
        <v>9.5126000000000002E-2</v>
      </c>
      <c r="E97">
        <v>8.6137999999999995</v>
      </c>
      <c r="F97">
        <v>9.9109999999999996</v>
      </c>
      <c r="G97">
        <v>69.122</v>
      </c>
      <c r="H97">
        <v>26.166</v>
      </c>
      <c r="I97">
        <v>38.075000000000003</v>
      </c>
      <c r="J97">
        <v>325.89</v>
      </c>
      <c r="K97">
        <v>1.2855000000000001</v>
      </c>
      <c r="L97">
        <v>6.7287999999999998E-6</v>
      </c>
      <c r="M97">
        <v>1.9470000000000001E-2</v>
      </c>
      <c r="N97" t="s">
        <v>238</v>
      </c>
    </row>
    <row r="98" spans="1:14">
      <c r="A98">
        <v>171.51</v>
      </c>
      <c r="B98">
        <v>9</v>
      </c>
      <c r="C98">
        <v>11.202</v>
      </c>
      <c r="D98">
        <v>8.9268E-2</v>
      </c>
      <c r="E98">
        <v>8.5974000000000004</v>
      </c>
      <c r="F98">
        <v>9.8863000000000003</v>
      </c>
      <c r="G98">
        <v>68.548000000000002</v>
      </c>
      <c r="H98">
        <v>26.247</v>
      </c>
      <c r="I98">
        <v>38.448999999999998</v>
      </c>
      <c r="J98">
        <v>324.70999999999998</v>
      </c>
      <c r="K98">
        <v>1.2896000000000001</v>
      </c>
      <c r="L98">
        <v>6.7363000000000002E-6</v>
      </c>
      <c r="M98">
        <v>1.9567999999999999E-2</v>
      </c>
      <c r="N98" t="s">
        <v>238</v>
      </c>
    </row>
    <row r="99" spans="1:14">
      <c r="A99">
        <v>171.51</v>
      </c>
      <c r="B99">
        <v>9.5</v>
      </c>
      <c r="C99">
        <v>11.901999999999999</v>
      </c>
      <c r="D99">
        <v>8.4019999999999997E-2</v>
      </c>
      <c r="E99">
        <v>8.5808999999999997</v>
      </c>
      <c r="F99">
        <v>9.8613999999999997</v>
      </c>
      <c r="G99">
        <v>67.997</v>
      </c>
      <c r="H99">
        <v>26.329000000000001</v>
      </c>
      <c r="I99">
        <v>38.837000000000003</v>
      </c>
      <c r="J99">
        <v>323.52999999999997</v>
      </c>
      <c r="K99">
        <v>1.2938000000000001</v>
      </c>
      <c r="L99">
        <v>6.7441000000000004E-6</v>
      </c>
      <c r="M99">
        <v>1.9668999999999999E-2</v>
      </c>
      <c r="N99" t="s">
        <v>238</v>
      </c>
    </row>
    <row r="100" spans="1:14">
      <c r="A100">
        <v>171.51</v>
      </c>
      <c r="B100">
        <v>10</v>
      </c>
      <c r="C100">
        <v>12.612</v>
      </c>
      <c r="D100">
        <v>7.9292000000000001E-2</v>
      </c>
      <c r="E100">
        <v>8.5640000000000001</v>
      </c>
      <c r="F100">
        <v>9.8361000000000001</v>
      </c>
      <c r="G100">
        <v>67.468000000000004</v>
      </c>
      <c r="H100">
        <v>26.413</v>
      </c>
      <c r="I100">
        <v>39.241</v>
      </c>
      <c r="J100">
        <v>322.33</v>
      </c>
      <c r="K100">
        <v>1.298</v>
      </c>
      <c r="L100">
        <v>6.7521000000000001E-6</v>
      </c>
      <c r="M100">
        <v>1.9772999999999999E-2</v>
      </c>
      <c r="N100" t="s">
        <v>238</v>
      </c>
    </row>
    <row r="101" spans="1:14">
      <c r="A101">
        <v>190.56</v>
      </c>
      <c r="B101">
        <v>1</v>
      </c>
      <c r="C101">
        <v>1.02</v>
      </c>
      <c r="D101">
        <v>0.98043999999999998</v>
      </c>
      <c r="E101">
        <v>9.3178999999999998</v>
      </c>
      <c r="F101">
        <v>10.891</v>
      </c>
      <c r="G101">
        <v>91.795000000000002</v>
      </c>
      <c r="H101">
        <v>25.201000000000001</v>
      </c>
      <c r="I101">
        <v>33.755000000000003</v>
      </c>
      <c r="J101">
        <v>361.05</v>
      </c>
      <c r="K101">
        <v>1.0125</v>
      </c>
      <c r="L101">
        <v>7.3502000000000004E-6</v>
      </c>
      <c r="M101">
        <v>2.0579E-2</v>
      </c>
      <c r="N101" t="s">
        <v>238</v>
      </c>
    </row>
    <row r="102" spans="1:14">
      <c r="A102">
        <v>190.56</v>
      </c>
      <c r="B102">
        <v>1.5</v>
      </c>
      <c r="C102">
        <v>1.5356000000000001</v>
      </c>
      <c r="D102">
        <v>0.65120999999999996</v>
      </c>
      <c r="E102">
        <v>9.3065999999999995</v>
      </c>
      <c r="F102">
        <v>10.874000000000001</v>
      </c>
      <c r="G102">
        <v>88.364000000000004</v>
      </c>
      <c r="H102">
        <v>25.238</v>
      </c>
      <c r="I102">
        <v>33.914999999999999</v>
      </c>
      <c r="J102">
        <v>360.3</v>
      </c>
      <c r="K102">
        <v>1.0144</v>
      </c>
      <c r="L102">
        <v>7.3563000000000002E-6</v>
      </c>
      <c r="M102">
        <v>2.0649000000000001E-2</v>
      </c>
      <c r="N102" t="s">
        <v>238</v>
      </c>
    </row>
    <row r="103" spans="1:14">
      <c r="A103">
        <v>190.56</v>
      </c>
      <c r="B103">
        <v>2</v>
      </c>
      <c r="C103">
        <v>2.0552000000000001</v>
      </c>
      <c r="D103">
        <v>0.48658000000000001</v>
      </c>
      <c r="E103">
        <v>9.2951999999999995</v>
      </c>
      <c r="F103">
        <v>10.856</v>
      </c>
      <c r="G103">
        <v>85.912000000000006</v>
      </c>
      <c r="H103">
        <v>25.276</v>
      </c>
      <c r="I103">
        <v>34.08</v>
      </c>
      <c r="J103">
        <v>359.54</v>
      </c>
      <c r="K103">
        <v>1.0163</v>
      </c>
      <c r="L103">
        <v>7.3625999999999996E-6</v>
      </c>
      <c r="M103">
        <v>2.0716999999999999E-2</v>
      </c>
      <c r="N103" t="s">
        <v>238</v>
      </c>
    </row>
    <row r="104" spans="1:14">
      <c r="A104">
        <v>190.56</v>
      </c>
      <c r="B104">
        <v>2.5</v>
      </c>
      <c r="C104">
        <v>2.5787</v>
      </c>
      <c r="D104">
        <v>0.38779999999999998</v>
      </c>
      <c r="E104">
        <v>9.2836999999999996</v>
      </c>
      <c r="F104">
        <v>10.839</v>
      </c>
      <c r="G104">
        <v>83.995999999999995</v>
      </c>
      <c r="H104">
        <v>25.315000000000001</v>
      </c>
      <c r="I104">
        <v>34.247999999999998</v>
      </c>
      <c r="J104">
        <v>358.78</v>
      </c>
      <c r="K104">
        <v>1.0181</v>
      </c>
      <c r="L104">
        <v>7.3691000000000003E-6</v>
      </c>
      <c r="M104">
        <v>2.0785000000000001E-2</v>
      </c>
      <c r="N104" t="s">
        <v>238</v>
      </c>
    </row>
    <row r="105" spans="1:14">
      <c r="A105">
        <v>190.56</v>
      </c>
      <c r="B105">
        <v>3</v>
      </c>
      <c r="C105">
        <v>3.1061999999999999</v>
      </c>
      <c r="D105">
        <v>0.32194</v>
      </c>
      <c r="E105">
        <v>9.2721</v>
      </c>
      <c r="F105">
        <v>10.821999999999999</v>
      </c>
      <c r="G105">
        <v>82.418999999999997</v>
      </c>
      <c r="H105">
        <v>25.353999999999999</v>
      </c>
      <c r="I105">
        <v>34.418999999999997</v>
      </c>
      <c r="J105">
        <v>358.01</v>
      </c>
      <c r="K105">
        <v>1.02</v>
      </c>
      <c r="L105">
        <v>7.3757000000000004E-6</v>
      </c>
      <c r="M105">
        <v>2.0853E-2</v>
      </c>
      <c r="N105" t="s">
        <v>238</v>
      </c>
    </row>
    <row r="106" spans="1:14">
      <c r="A106">
        <v>190.56</v>
      </c>
      <c r="B106">
        <v>3.5</v>
      </c>
      <c r="C106">
        <v>3.6377999999999999</v>
      </c>
      <c r="D106">
        <v>0.27489000000000002</v>
      </c>
      <c r="E106">
        <v>9.2604000000000006</v>
      </c>
      <c r="F106">
        <v>10.804</v>
      </c>
      <c r="G106">
        <v>81.075000000000003</v>
      </c>
      <c r="H106">
        <v>25.393999999999998</v>
      </c>
      <c r="I106">
        <v>34.594999999999999</v>
      </c>
      <c r="J106">
        <v>357.24</v>
      </c>
      <c r="K106">
        <v>1.0218</v>
      </c>
      <c r="L106">
        <v>7.3823999999999998E-6</v>
      </c>
      <c r="M106">
        <v>2.0920999999999999E-2</v>
      </c>
      <c r="N106" t="s">
        <v>238</v>
      </c>
    </row>
    <row r="107" spans="1:14">
      <c r="A107">
        <v>190.56</v>
      </c>
      <c r="B107">
        <v>4</v>
      </c>
      <c r="C107">
        <v>4.1737000000000002</v>
      </c>
      <c r="D107">
        <v>0.23960000000000001</v>
      </c>
      <c r="E107">
        <v>9.2486999999999995</v>
      </c>
      <c r="F107">
        <v>10.786</v>
      </c>
      <c r="G107">
        <v>79.903000000000006</v>
      </c>
      <c r="H107">
        <v>25.434000000000001</v>
      </c>
      <c r="I107">
        <v>34.774000000000001</v>
      </c>
      <c r="J107">
        <v>356.47</v>
      </c>
      <c r="K107">
        <v>1.0237000000000001</v>
      </c>
      <c r="L107">
        <v>7.3892999999999997E-6</v>
      </c>
      <c r="M107">
        <v>2.0990000000000002E-2</v>
      </c>
      <c r="N107" t="s">
        <v>238</v>
      </c>
    </row>
    <row r="108" spans="1:14">
      <c r="A108">
        <v>190.56</v>
      </c>
      <c r="B108">
        <v>4.5</v>
      </c>
      <c r="C108">
        <v>4.7138</v>
      </c>
      <c r="D108">
        <v>0.21214</v>
      </c>
      <c r="E108">
        <v>9.2368000000000006</v>
      </c>
      <c r="F108">
        <v>10.768000000000001</v>
      </c>
      <c r="G108">
        <v>78.861000000000004</v>
      </c>
      <c r="H108">
        <v>25.475000000000001</v>
      </c>
      <c r="I108">
        <v>34.957999999999998</v>
      </c>
      <c r="J108">
        <v>355.69</v>
      </c>
      <c r="K108">
        <v>1.0255000000000001</v>
      </c>
      <c r="L108">
        <v>7.3965000000000002E-6</v>
      </c>
      <c r="M108">
        <v>2.1059000000000001E-2</v>
      </c>
      <c r="N108" t="s">
        <v>238</v>
      </c>
    </row>
    <row r="109" spans="1:14">
      <c r="A109">
        <v>190.56</v>
      </c>
      <c r="B109">
        <v>5</v>
      </c>
      <c r="C109">
        <v>5.2584</v>
      </c>
      <c r="D109">
        <v>0.19017000000000001</v>
      </c>
      <c r="E109">
        <v>9.2248999999999999</v>
      </c>
      <c r="F109">
        <v>10.75</v>
      </c>
      <c r="G109">
        <v>77.921000000000006</v>
      </c>
      <c r="H109">
        <v>25.516999999999999</v>
      </c>
      <c r="I109">
        <v>35.146000000000001</v>
      </c>
      <c r="J109">
        <v>354.91</v>
      </c>
      <c r="K109">
        <v>1.0274000000000001</v>
      </c>
      <c r="L109">
        <v>7.4036999999999999E-6</v>
      </c>
      <c r="M109">
        <v>2.1128999999999998E-2</v>
      </c>
      <c r="N109" t="s">
        <v>238</v>
      </c>
    </row>
    <row r="110" spans="1:14">
      <c r="A110">
        <v>190.56</v>
      </c>
      <c r="B110">
        <v>5.5</v>
      </c>
      <c r="C110">
        <v>5.8072999999999997</v>
      </c>
      <c r="D110">
        <v>0.17219999999999999</v>
      </c>
      <c r="E110">
        <v>9.2127999999999997</v>
      </c>
      <c r="F110">
        <v>10.731999999999999</v>
      </c>
      <c r="G110">
        <v>77.064999999999998</v>
      </c>
      <c r="H110">
        <v>25.559000000000001</v>
      </c>
      <c r="I110">
        <v>35.338000000000001</v>
      </c>
      <c r="J110">
        <v>354.13</v>
      </c>
      <c r="K110">
        <v>1.0291999999999999</v>
      </c>
      <c r="L110">
        <v>7.4112000000000003E-6</v>
      </c>
      <c r="M110">
        <v>2.12E-2</v>
      </c>
      <c r="N110" t="s">
        <v>238</v>
      </c>
    </row>
    <row r="111" spans="1:14">
      <c r="A111">
        <v>190.56</v>
      </c>
      <c r="B111">
        <v>6</v>
      </c>
      <c r="C111">
        <v>6.3609</v>
      </c>
      <c r="D111">
        <v>0.15720999999999999</v>
      </c>
      <c r="E111">
        <v>9.2006999999999994</v>
      </c>
      <c r="F111">
        <v>10.714</v>
      </c>
      <c r="G111">
        <v>76.275999999999996</v>
      </c>
      <c r="H111">
        <v>25.602</v>
      </c>
      <c r="I111">
        <v>35.533999999999999</v>
      </c>
      <c r="J111">
        <v>353.34</v>
      </c>
      <c r="K111">
        <v>1.0309999999999999</v>
      </c>
      <c r="L111">
        <v>7.4188E-6</v>
      </c>
      <c r="M111">
        <v>2.1271999999999999E-2</v>
      </c>
      <c r="N111" t="s">
        <v>238</v>
      </c>
    </row>
    <row r="112" spans="1:14">
      <c r="A112">
        <v>190.56</v>
      </c>
      <c r="B112">
        <v>6.5</v>
      </c>
      <c r="C112">
        <v>6.9191000000000003</v>
      </c>
      <c r="D112">
        <v>0.14452999999999999</v>
      </c>
      <c r="E112">
        <v>9.1884999999999994</v>
      </c>
      <c r="F112">
        <v>10.696</v>
      </c>
      <c r="G112">
        <v>75.546000000000006</v>
      </c>
      <c r="H112">
        <v>25.645</v>
      </c>
      <c r="I112">
        <v>35.734999999999999</v>
      </c>
      <c r="J112">
        <v>352.55</v>
      </c>
      <c r="K112">
        <v>1.0327999999999999</v>
      </c>
      <c r="L112">
        <v>7.4267000000000004E-6</v>
      </c>
      <c r="M112">
        <v>2.1344999999999999E-2</v>
      </c>
      <c r="N112" t="s">
        <v>238</v>
      </c>
    </row>
    <row r="113" spans="1:14">
      <c r="A113">
        <v>190.56</v>
      </c>
      <c r="B113">
        <v>7</v>
      </c>
      <c r="C113">
        <v>7.4820000000000002</v>
      </c>
      <c r="D113">
        <v>0.13364999999999999</v>
      </c>
      <c r="E113">
        <v>9.1760999999999999</v>
      </c>
      <c r="F113">
        <v>10.677</v>
      </c>
      <c r="G113">
        <v>74.863</v>
      </c>
      <c r="H113">
        <v>25.689</v>
      </c>
      <c r="I113">
        <v>35.941000000000003</v>
      </c>
      <c r="J113">
        <v>351.75</v>
      </c>
      <c r="K113">
        <v>1.0346</v>
      </c>
      <c r="L113">
        <v>7.4347000000000002E-6</v>
      </c>
      <c r="M113">
        <v>2.1419000000000001E-2</v>
      </c>
      <c r="N113" t="s">
        <v>238</v>
      </c>
    </row>
    <row r="114" spans="1:14">
      <c r="A114">
        <v>190.56</v>
      </c>
      <c r="B114">
        <v>7.5</v>
      </c>
      <c r="C114">
        <v>8.0498999999999992</v>
      </c>
      <c r="D114">
        <v>0.12422999999999999</v>
      </c>
      <c r="E114">
        <v>9.1637000000000004</v>
      </c>
      <c r="F114">
        <v>10.657999999999999</v>
      </c>
      <c r="G114">
        <v>74.222999999999999</v>
      </c>
      <c r="H114">
        <v>25.734000000000002</v>
      </c>
      <c r="I114">
        <v>36.151000000000003</v>
      </c>
      <c r="J114">
        <v>350.95</v>
      </c>
      <c r="K114">
        <v>1.0364</v>
      </c>
      <c r="L114">
        <v>7.4429000000000003E-6</v>
      </c>
      <c r="M114">
        <v>2.1493999999999999E-2</v>
      </c>
      <c r="N114" t="s">
        <v>238</v>
      </c>
    </row>
    <row r="115" spans="1:14">
      <c r="A115">
        <v>190.56</v>
      </c>
      <c r="B115">
        <v>8</v>
      </c>
      <c r="C115">
        <v>8.6227</v>
      </c>
      <c r="D115">
        <v>0.11597</v>
      </c>
      <c r="E115">
        <v>9.1511999999999993</v>
      </c>
      <c r="F115">
        <v>10.64</v>
      </c>
      <c r="G115">
        <v>73.619</v>
      </c>
      <c r="H115">
        <v>25.78</v>
      </c>
      <c r="I115">
        <v>36.366999999999997</v>
      </c>
      <c r="J115">
        <v>350.14</v>
      </c>
      <c r="K115">
        <v>1.0381</v>
      </c>
      <c r="L115">
        <v>7.4514000000000004E-6</v>
      </c>
      <c r="M115">
        <v>2.1569999999999999E-2</v>
      </c>
      <c r="N115" t="s">
        <v>238</v>
      </c>
    </row>
    <row r="116" spans="1:14">
      <c r="A116">
        <v>190.56</v>
      </c>
      <c r="B116">
        <v>8.5</v>
      </c>
      <c r="C116">
        <v>9.2004999999999999</v>
      </c>
      <c r="D116">
        <v>0.10868999999999999</v>
      </c>
      <c r="E116">
        <v>9.1385000000000005</v>
      </c>
      <c r="F116">
        <v>10.621</v>
      </c>
      <c r="G116">
        <v>73.046999999999997</v>
      </c>
      <c r="H116">
        <v>25.826000000000001</v>
      </c>
      <c r="I116">
        <v>36.587000000000003</v>
      </c>
      <c r="J116">
        <v>349.33</v>
      </c>
      <c r="K116">
        <v>1.0399</v>
      </c>
      <c r="L116">
        <v>7.4599999999999997E-6</v>
      </c>
      <c r="M116">
        <v>2.1648000000000001E-2</v>
      </c>
      <c r="N116" t="s">
        <v>238</v>
      </c>
    </row>
    <row r="117" spans="1:14">
      <c r="A117">
        <v>190.56</v>
      </c>
      <c r="B117">
        <v>9</v>
      </c>
      <c r="C117">
        <v>9.7835999999999999</v>
      </c>
      <c r="D117">
        <v>0.10221</v>
      </c>
      <c r="E117">
        <v>9.1257999999999999</v>
      </c>
      <c r="F117">
        <v>10.602</v>
      </c>
      <c r="G117">
        <v>72.504000000000005</v>
      </c>
      <c r="H117">
        <v>25.872</v>
      </c>
      <c r="I117">
        <v>36.814</v>
      </c>
      <c r="J117">
        <v>348.52</v>
      </c>
      <c r="K117">
        <v>1.0417000000000001</v>
      </c>
      <c r="L117">
        <v>7.4688000000000004E-6</v>
      </c>
      <c r="M117">
        <v>2.1727E-2</v>
      </c>
      <c r="N117" t="s">
        <v>238</v>
      </c>
    </row>
    <row r="118" spans="1:14">
      <c r="A118">
        <v>190.56</v>
      </c>
      <c r="B118">
        <v>9.5</v>
      </c>
      <c r="C118">
        <v>10.372</v>
      </c>
      <c r="D118">
        <v>9.6412999999999999E-2</v>
      </c>
      <c r="E118">
        <v>9.1128999999999998</v>
      </c>
      <c r="F118">
        <v>10.582000000000001</v>
      </c>
      <c r="G118">
        <v>71.984999999999999</v>
      </c>
      <c r="H118">
        <v>25.92</v>
      </c>
      <c r="I118">
        <v>37.045000000000002</v>
      </c>
      <c r="J118">
        <v>347.7</v>
      </c>
      <c r="K118">
        <v>1.0434000000000001</v>
      </c>
      <c r="L118">
        <v>7.4779E-6</v>
      </c>
      <c r="M118">
        <v>2.1808000000000001E-2</v>
      </c>
      <c r="N118" t="s">
        <v>238</v>
      </c>
    </row>
    <row r="119" spans="1:14">
      <c r="A119">
        <v>190.56</v>
      </c>
      <c r="B119">
        <v>10</v>
      </c>
      <c r="C119">
        <v>10.965999999999999</v>
      </c>
      <c r="D119">
        <v>9.1191999999999995E-2</v>
      </c>
      <c r="E119">
        <v>9.0998999999999999</v>
      </c>
      <c r="F119">
        <v>10.563000000000001</v>
      </c>
      <c r="G119">
        <v>71.488</v>
      </c>
      <c r="H119">
        <v>25.968</v>
      </c>
      <c r="I119">
        <v>37.283000000000001</v>
      </c>
      <c r="J119">
        <v>346.88</v>
      </c>
      <c r="K119">
        <v>1.0451999999999999</v>
      </c>
      <c r="L119">
        <v>7.4872000000000001E-6</v>
      </c>
      <c r="M119">
        <v>2.189E-2</v>
      </c>
      <c r="N119" t="s">
        <v>238</v>
      </c>
    </row>
    <row r="120" spans="1:14">
      <c r="A120">
        <v>209.62</v>
      </c>
      <c r="B120">
        <v>1</v>
      </c>
      <c r="C120">
        <v>0.92554999999999998</v>
      </c>
      <c r="D120">
        <v>1.0804</v>
      </c>
      <c r="E120">
        <v>9.8013999999999992</v>
      </c>
      <c r="F120">
        <v>11.535</v>
      </c>
      <c r="G120">
        <v>95.015000000000001</v>
      </c>
      <c r="H120">
        <v>25.341999999999999</v>
      </c>
      <c r="I120">
        <v>33.841999999999999</v>
      </c>
      <c r="J120">
        <v>378.8</v>
      </c>
      <c r="K120">
        <v>0.85421999999999998</v>
      </c>
      <c r="L120">
        <v>8.0470999999999996E-6</v>
      </c>
      <c r="M120">
        <v>2.2773000000000002E-2</v>
      </c>
      <c r="N120" t="s">
        <v>238</v>
      </c>
    </row>
    <row r="121" spans="1:14">
      <c r="A121">
        <v>209.62</v>
      </c>
      <c r="B121">
        <v>1.5</v>
      </c>
      <c r="C121">
        <v>1.3922000000000001</v>
      </c>
      <c r="D121">
        <v>0.71830000000000005</v>
      </c>
      <c r="E121">
        <v>9.7917000000000005</v>
      </c>
      <c r="F121">
        <v>11.52</v>
      </c>
      <c r="G121">
        <v>91.597999999999999</v>
      </c>
      <c r="H121">
        <v>25.367999999999999</v>
      </c>
      <c r="I121">
        <v>33.963000000000001</v>
      </c>
      <c r="J121">
        <v>378.23</v>
      </c>
      <c r="K121">
        <v>0.85499000000000003</v>
      </c>
      <c r="L121">
        <v>8.0538000000000007E-6</v>
      </c>
      <c r="M121">
        <v>2.2825999999999999E-2</v>
      </c>
      <c r="N121" t="s">
        <v>238</v>
      </c>
    </row>
    <row r="122" spans="1:14">
      <c r="A122">
        <v>209.62</v>
      </c>
      <c r="B122">
        <v>2</v>
      </c>
      <c r="C122">
        <v>1.8613999999999999</v>
      </c>
      <c r="D122">
        <v>0.53722000000000003</v>
      </c>
      <c r="E122">
        <v>9.7819000000000003</v>
      </c>
      <c r="F122">
        <v>11.506</v>
      </c>
      <c r="G122">
        <v>89.159000000000006</v>
      </c>
      <c r="H122">
        <v>25.393999999999998</v>
      </c>
      <c r="I122">
        <v>34.085999999999999</v>
      </c>
      <c r="J122">
        <v>377.66</v>
      </c>
      <c r="K122">
        <v>0.85575999999999997</v>
      </c>
      <c r="L122">
        <v>8.0606000000000004E-6</v>
      </c>
      <c r="M122">
        <v>2.2877999999999999E-2</v>
      </c>
      <c r="N122" t="s">
        <v>238</v>
      </c>
    </row>
    <row r="123" spans="1:14">
      <c r="A123">
        <v>209.62</v>
      </c>
      <c r="B123">
        <v>2.5</v>
      </c>
      <c r="C123">
        <v>2.3332999999999999</v>
      </c>
      <c r="D123">
        <v>0.42858000000000002</v>
      </c>
      <c r="E123">
        <v>9.7721999999999998</v>
      </c>
      <c r="F123">
        <v>11.491</v>
      </c>
      <c r="G123">
        <v>87.257000000000005</v>
      </c>
      <c r="H123">
        <v>25.42</v>
      </c>
      <c r="I123">
        <v>34.21</v>
      </c>
      <c r="J123">
        <v>377.08</v>
      </c>
      <c r="K123">
        <v>0.85651999999999995</v>
      </c>
      <c r="L123">
        <v>8.0675000000000003E-6</v>
      </c>
      <c r="M123">
        <v>2.2931E-2</v>
      </c>
      <c r="N123" t="s">
        <v>238</v>
      </c>
    </row>
    <row r="124" spans="1:14">
      <c r="A124">
        <v>209.62</v>
      </c>
      <c r="B124">
        <v>3</v>
      </c>
      <c r="C124">
        <v>2.8079000000000001</v>
      </c>
      <c r="D124">
        <v>0.35614000000000001</v>
      </c>
      <c r="E124">
        <v>9.7622999999999998</v>
      </c>
      <c r="F124">
        <v>11.476000000000001</v>
      </c>
      <c r="G124">
        <v>85.694000000000003</v>
      </c>
      <c r="H124">
        <v>25.446999999999999</v>
      </c>
      <c r="I124">
        <v>34.337000000000003</v>
      </c>
      <c r="J124">
        <v>376.51</v>
      </c>
      <c r="K124">
        <v>0.85728000000000004</v>
      </c>
      <c r="L124">
        <v>8.0746000000000006E-6</v>
      </c>
      <c r="M124">
        <v>2.2983E-2</v>
      </c>
      <c r="N124" t="s">
        <v>238</v>
      </c>
    </row>
    <row r="125" spans="1:14">
      <c r="A125">
        <v>209.62</v>
      </c>
      <c r="B125">
        <v>3.5</v>
      </c>
      <c r="C125">
        <v>3.2852000000000001</v>
      </c>
      <c r="D125">
        <v>0.3044</v>
      </c>
      <c r="E125">
        <v>9.7523999999999997</v>
      </c>
      <c r="F125">
        <v>11.462</v>
      </c>
      <c r="G125">
        <v>84.364999999999995</v>
      </c>
      <c r="H125">
        <v>25.474</v>
      </c>
      <c r="I125">
        <v>34.466000000000001</v>
      </c>
      <c r="J125">
        <v>375.93</v>
      </c>
      <c r="K125">
        <v>0.85802</v>
      </c>
      <c r="L125">
        <v>8.0817999999999994E-6</v>
      </c>
      <c r="M125">
        <v>2.3036000000000001E-2</v>
      </c>
      <c r="N125" t="s">
        <v>238</v>
      </c>
    </row>
    <row r="126" spans="1:14">
      <c r="A126">
        <v>209.62</v>
      </c>
      <c r="B126">
        <v>4</v>
      </c>
      <c r="C126">
        <v>3.7652999999999999</v>
      </c>
      <c r="D126">
        <v>0.26558999999999999</v>
      </c>
      <c r="E126">
        <v>9.7424999999999997</v>
      </c>
      <c r="F126">
        <v>11.446999999999999</v>
      </c>
      <c r="G126">
        <v>83.206999999999994</v>
      </c>
      <c r="H126">
        <v>25.501000000000001</v>
      </c>
      <c r="I126">
        <v>34.595999999999997</v>
      </c>
      <c r="J126">
        <v>375.35</v>
      </c>
      <c r="K126">
        <v>0.85875999999999997</v>
      </c>
      <c r="L126">
        <v>8.0892000000000004E-6</v>
      </c>
      <c r="M126">
        <v>2.3088999999999998E-2</v>
      </c>
      <c r="N126" t="s">
        <v>238</v>
      </c>
    </row>
    <row r="127" spans="1:14">
      <c r="A127">
        <v>209.62</v>
      </c>
      <c r="B127">
        <v>4.5</v>
      </c>
      <c r="C127">
        <v>4.2481</v>
      </c>
      <c r="D127">
        <v>0.2354</v>
      </c>
      <c r="E127">
        <v>9.7324999999999999</v>
      </c>
      <c r="F127">
        <v>11.432</v>
      </c>
      <c r="G127">
        <v>82.18</v>
      </c>
      <c r="H127">
        <v>25.529</v>
      </c>
      <c r="I127">
        <v>34.728999999999999</v>
      </c>
      <c r="J127">
        <v>374.77</v>
      </c>
      <c r="K127">
        <v>0.85950000000000004</v>
      </c>
      <c r="L127">
        <v>8.0966999999999999E-6</v>
      </c>
      <c r="M127">
        <v>2.3141999999999999E-2</v>
      </c>
      <c r="N127" t="s">
        <v>238</v>
      </c>
    </row>
    <row r="128" spans="1:14">
      <c r="A128">
        <v>209.62</v>
      </c>
      <c r="B128">
        <v>5</v>
      </c>
      <c r="C128">
        <v>4.7337999999999996</v>
      </c>
      <c r="D128">
        <v>0.21124999999999999</v>
      </c>
      <c r="E128">
        <v>9.7224000000000004</v>
      </c>
      <c r="F128">
        <v>11.417</v>
      </c>
      <c r="G128">
        <v>81.254999999999995</v>
      </c>
      <c r="H128">
        <v>25.556999999999999</v>
      </c>
      <c r="I128">
        <v>34.863999999999997</v>
      </c>
      <c r="J128">
        <v>374.19</v>
      </c>
      <c r="K128">
        <v>0.86021999999999998</v>
      </c>
      <c r="L128">
        <v>8.1043999999999999E-6</v>
      </c>
      <c r="M128">
        <v>2.3196000000000001E-2</v>
      </c>
      <c r="N128" t="s">
        <v>238</v>
      </c>
    </row>
    <row r="129" spans="1:14">
      <c r="A129">
        <v>209.62</v>
      </c>
      <c r="B129">
        <v>5.5</v>
      </c>
      <c r="C129">
        <v>5.2224000000000004</v>
      </c>
      <c r="D129">
        <v>0.19148000000000001</v>
      </c>
      <c r="E129">
        <v>9.7123000000000008</v>
      </c>
      <c r="F129">
        <v>11.401999999999999</v>
      </c>
      <c r="G129">
        <v>80.414000000000001</v>
      </c>
      <c r="H129">
        <v>25.585000000000001</v>
      </c>
      <c r="I129">
        <v>35.000999999999998</v>
      </c>
      <c r="J129">
        <v>373.61</v>
      </c>
      <c r="K129">
        <v>0.86094000000000004</v>
      </c>
      <c r="L129">
        <v>8.1122E-6</v>
      </c>
      <c r="M129">
        <v>2.325E-2</v>
      </c>
      <c r="N129" t="s">
        <v>238</v>
      </c>
    </row>
    <row r="130" spans="1:14">
      <c r="A130">
        <v>209.62</v>
      </c>
      <c r="B130">
        <v>6</v>
      </c>
      <c r="C130">
        <v>5.7138999999999998</v>
      </c>
      <c r="D130">
        <v>0.17501</v>
      </c>
      <c r="E130">
        <v>9.7021999999999995</v>
      </c>
      <c r="F130">
        <v>11.387</v>
      </c>
      <c r="G130">
        <v>79.641999999999996</v>
      </c>
      <c r="H130">
        <v>25.613</v>
      </c>
      <c r="I130">
        <v>35.14</v>
      </c>
      <c r="J130">
        <v>373.03</v>
      </c>
      <c r="K130">
        <v>0.86165999999999998</v>
      </c>
      <c r="L130">
        <v>8.1202000000000006E-6</v>
      </c>
      <c r="M130">
        <v>2.3304999999999999E-2</v>
      </c>
      <c r="N130" t="s">
        <v>238</v>
      </c>
    </row>
    <row r="131" spans="1:14">
      <c r="A131">
        <v>209.62</v>
      </c>
      <c r="B131">
        <v>6.5</v>
      </c>
      <c r="C131">
        <v>6.2084000000000001</v>
      </c>
      <c r="D131">
        <v>0.16106999999999999</v>
      </c>
      <c r="E131">
        <v>9.6920000000000002</v>
      </c>
      <c r="F131">
        <v>11.372</v>
      </c>
      <c r="G131">
        <v>78.927000000000007</v>
      </c>
      <c r="H131">
        <v>25.641999999999999</v>
      </c>
      <c r="I131">
        <v>35.280999999999999</v>
      </c>
      <c r="J131">
        <v>372.45</v>
      </c>
      <c r="K131">
        <v>0.86236000000000002</v>
      </c>
      <c r="L131">
        <v>8.1282999999999997E-6</v>
      </c>
      <c r="M131">
        <v>2.3359999999999999E-2</v>
      </c>
      <c r="N131" t="s">
        <v>238</v>
      </c>
    </row>
    <row r="132" spans="1:14">
      <c r="A132">
        <v>209.62</v>
      </c>
      <c r="B132">
        <v>7</v>
      </c>
      <c r="C132">
        <v>6.7058</v>
      </c>
      <c r="D132">
        <v>0.14912</v>
      </c>
      <c r="E132">
        <v>9.6816999999999993</v>
      </c>
      <c r="F132">
        <v>11.356</v>
      </c>
      <c r="G132">
        <v>78.260999999999996</v>
      </c>
      <c r="H132">
        <v>25.670999999999999</v>
      </c>
      <c r="I132">
        <v>35.424999999999997</v>
      </c>
      <c r="J132">
        <v>371.86</v>
      </c>
      <c r="K132">
        <v>0.86306000000000005</v>
      </c>
      <c r="L132">
        <v>8.1365999999999993E-6</v>
      </c>
      <c r="M132">
        <v>2.3415999999999999E-2</v>
      </c>
      <c r="N132" t="s">
        <v>238</v>
      </c>
    </row>
    <row r="133" spans="1:14">
      <c r="A133">
        <v>209.62</v>
      </c>
      <c r="B133">
        <v>7.5</v>
      </c>
      <c r="C133">
        <v>7.2062999999999997</v>
      </c>
      <c r="D133">
        <v>0.13877</v>
      </c>
      <c r="E133">
        <v>9.6714000000000002</v>
      </c>
      <c r="F133">
        <v>11.340999999999999</v>
      </c>
      <c r="G133">
        <v>77.638000000000005</v>
      </c>
      <c r="H133">
        <v>25.7</v>
      </c>
      <c r="I133">
        <v>35.570999999999998</v>
      </c>
      <c r="J133">
        <v>371.28</v>
      </c>
      <c r="K133">
        <v>0.86373999999999995</v>
      </c>
      <c r="L133">
        <v>8.1450000000000008E-6</v>
      </c>
      <c r="M133">
        <v>2.3473000000000001E-2</v>
      </c>
      <c r="N133" t="s">
        <v>238</v>
      </c>
    </row>
    <row r="134" spans="1:14">
      <c r="A134">
        <v>209.62</v>
      </c>
      <c r="B134">
        <v>8</v>
      </c>
      <c r="C134">
        <v>7.7099000000000002</v>
      </c>
      <c r="D134">
        <v>0.12970000000000001</v>
      </c>
      <c r="E134">
        <v>9.6609999999999996</v>
      </c>
      <c r="F134">
        <v>11.326000000000001</v>
      </c>
      <c r="G134">
        <v>77.051000000000002</v>
      </c>
      <c r="H134">
        <v>25.728999999999999</v>
      </c>
      <c r="I134">
        <v>35.72</v>
      </c>
      <c r="J134">
        <v>370.69</v>
      </c>
      <c r="K134">
        <v>0.86441999999999997</v>
      </c>
      <c r="L134">
        <v>8.1536999999999995E-6</v>
      </c>
      <c r="M134">
        <v>2.3529999999999999E-2</v>
      </c>
      <c r="N134" t="s">
        <v>238</v>
      </c>
    </row>
    <row r="135" spans="1:14">
      <c r="A135">
        <v>209.62</v>
      </c>
      <c r="B135">
        <v>8.5</v>
      </c>
      <c r="C135">
        <v>8.2166999999999994</v>
      </c>
      <c r="D135">
        <v>0.1217</v>
      </c>
      <c r="E135">
        <v>9.6506000000000007</v>
      </c>
      <c r="F135">
        <v>11.31</v>
      </c>
      <c r="G135">
        <v>76.497</v>
      </c>
      <c r="H135">
        <v>25.759</v>
      </c>
      <c r="I135">
        <v>35.869999999999997</v>
      </c>
      <c r="J135">
        <v>370.1</v>
      </c>
      <c r="K135">
        <v>0.86509999999999998</v>
      </c>
      <c r="L135">
        <v>8.1624E-6</v>
      </c>
      <c r="M135">
        <v>2.3587E-2</v>
      </c>
      <c r="N135" t="s">
        <v>238</v>
      </c>
    </row>
    <row r="136" spans="1:14">
      <c r="A136">
        <v>209.62</v>
      </c>
      <c r="B136">
        <v>9</v>
      </c>
      <c r="C136">
        <v>8.7265999999999995</v>
      </c>
      <c r="D136">
        <v>0.11459</v>
      </c>
      <c r="E136">
        <v>9.6401000000000003</v>
      </c>
      <c r="F136">
        <v>11.295</v>
      </c>
      <c r="G136">
        <v>75.971000000000004</v>
      </c>
      <c r="H136">
        <v>25.789000000000001</v>
      </c>
      <c r="I136">
        <v>36.024000000000001</v>
      </c>
      <c r="J136">
        <v>369.51</v>
      </c>
      <c r="K136">
        <v>0.86575999999999997</v>
      </c>
      <c r="L136">
        <v>8.1713999999999994E-6</v>
      </c>
      <c r="M136">
        <v>2.3646E-2</v>
      </c>
      <c r="N136" t="s">
        <v>238</v>
      </c>
    </row>
    <row r="137" spans="1:14">
      <c r="A137">
        <v>209.62</v>
      </c>
      <c r="B137">
        <v>9.5</v>
      </c>
      <c r="C137">
        <v>9.2396999999999991</v>
      </c>
      <c r="D137">
        <v>0.10823000000000001</v>
      </c>
      <c r="E137">
        <v>9.6295000000000002</v>
      </c>
      <c r="F137">
        <v>11.279</v>
      </c>
      <c r="G137">
        <v>75.47</v>
      </c>
      <c r="H137">
        <v>25.82</v>
      </c>
      <c r="I137">
        <v>36.18</v>
      </c>
      <c r="J137">
        <v>368.92</v>
      </c>
      <c r="K137">
        <v>0.86641000000000001</v>
      </c>
      <c r="L137">
        <v>8.1805000000000007E-6</v>
      </c>
      <c r="M137">
        <v>2.3705E-2</v>
      </c>
      <c r="N137" t="s">
        <v>238</v>
      </c>
    </row>
    <row r="138" spans="1:14">
      <c r="A138">
        <v>209.62</v>
      </c>
      <c r="B138">
        <v>10</v>
      </c>
      <c r="C138">
        <v>9.7561999999999998</v>
      </c>
      <c r="D138">
        <v>0.10249999999999999</v>
      </c>
      <c r="E138">
        <v>9.6189</v>
      </c>
      <c r="F138">
        <v>11.263</v>
      </c>
      <c r="G138">
        <v>74.992000000000004</v>
      </c>
      <c r="H138">
        <v>25.85</v>
      </c>
      <c r="I138">
        <v>36.338000000000001</v>
      </c>
      <c r="J138">
        <v>368.33</v>
      </c>
      <c r="K138">
        <v>0.86706000000000005</v>
      </c>
      <c r="L138">
        <v>8.1898999999999993E-6</v>
      </c>
      <c r="M138">
        <v>2.3765000000000001E-2</v>
      </c>
      <c r="N138" t="s">
        <v>238</v>
      </c>
    </row>
    <row r="139" spans="1:14">
      <c r="A139">
        <v>228.68</v>
      </c>
      <c r="B139">
        <v>1</v>
      </c>
      <c r="C139">
        <v>0.84731999999999996</v>
      </c>
      <c r="D139">
        <v>1.1801999999999999</v>
      </c>
      <c r="E139">
        <v>10.288</v>
      </c>
      <c r="F139">
        <v>12.180999999999999</v>
      </c>
      <c r="G139">
        <v>97.968000000000004</v>
      </c>
      <c r="H139">
        <v>25.581</v>
      </c>
      <c r="I139">
        <v>34.043999999999997</v>
      </c>
      <c r="J139">
        <v>395.48</v>
      </c>
      <c r="K139">
        <v>0.73021000000000003</v>
      </c>
      <c r="L139">
        <v>8.7281000000000003E-6</v>
      </c>
      <c r="M139">
        <v>2.5038000000000001E-2</v>
      </c>
      <c r="N139" t="s">
        <v>238</v>
      </c>
    </row>
    <row r="140" spans="1:14">
      <c r="A140">
        <v>228.68</v>
      </c>
      <c r="B140">
        <v>1.5</v>
      </c>
      <c r="C140">
        <v>1.2737000000000001</v>
      </c>
      <c r="D140">
        <v>0.78512999999999999</v>
      </c>
      <c r="E140">
        <v>10.28</v>
      </c>
      <c r="F140">
        <v>12.169</v>
      </c>
      <c r="G140">
        <v>94.558999999999997</v>
      </c>
      <c r="H140">
        <v>25.6</v>
      </c>
      <c r="I140">
        <v>34.139000000000003</v>
      </c>
      <c r="J140">
        <v>395.04</v>
      </c>
      <c r="K140">
        <v>0.73043000000000002</v>
      </c>
      <c r="L140">
        <v>8.7350000000000002E-6</v>
      </c>
      <c r="M140">
        <v>2.5085E-2</v>
      </c>
      <c r="N140" t="s">
        <v>238</v>
      </c>
    </row>
    <row r="141" spans="1:14">
      <c r="A141">
        <v>228.68</v>
      </c>
      <c r="B141">
        <v>2</v>
      </c>
      <c r="C141">
        <v>1.7018</v>
      </c>
      <c r="D141">
        <v>0.58760000000000001</v>
      </c>
      <c r="E141">
        <v>10.271000000000001</v>
      </c>
      <c r="F141">
        <v>12.156000000000001</v>
      </c>
      <c r="G141">
        <v>92.13</v>
      </c>
      <c r="H141">
        <v>25.62</v>
      </c>
      <c r="I141">
        <v>34.234000000000002</v>
      </c>
      <c r="J141">
        <v>394.6</v>
      </c>
      <c r="K141">
        <v>0.73065000000000002</v>
      </c>
      <c r="L141">
        <v>8.7419000000000001E-6</v>
      </c>
      <c r="M141">
        <v>2.5131000000000001E-2</v>
      </c>
      <c r="N141" t="s">
        <v>238</v>
      </c>
    </row>
    <row r="142" spans="1:14">
      <c r="A142">
        <v>228.68</v>
      </c>
      <c r="B142">
        <v>2.5</v>
      </c>
      <c r="C142">
        <v>2.1318000000000001</v>
      </c>
      <c r="D142">
        <v>0.46908</v>
      </c>
      <c r="E142">
        <v>10.263</v>
      </c>
      <c r="F142">
        <v>12.144</v>
      </c>
      <c r="G142">
        <v>90.238</v>
      </c>
      <c r="H142">
        <v>25.638999999999999</v>
      </c>
      <c r="I142">
        <v>34.331000000000003</v>
      </c>
      <c r="J142">
        <v>394.16</v>
      </c>
      <c r="K142">
        <v>0.73085999999999995</v>
      </c>
      <c r="L142">
        <v>8.7490000000000004E-6</v>
      </c>
      <c r="M142">
        <v>2.5177000000000001E-2</v>
      </c>
      <c r="N142" t="s">
        <v>238</v>
      </c>
    </row>
    <row r="143" spans="1:14">
      <c r="A143">
        <v>228.68</v>
      </c>
      <c r="B143">
        <v>3</v>
      </c>
      <c r="C143">
        <v>2.5636999999999999</v>
      </c>
      <c r="D143">
        <v>0.39006000000000002</v>
      </c>
      <c r="E143">
        <v>10.254</v>
      </c>
      <c r="F143">
        <v>12.131</v>
      </c>
      <c r="G143">
        <v>88.683999999999997</v>
      </c>
      <c r="H143">
        <v>25.658000000000001</v>
      </c>
      <c r="I143">
        <v>34.427999999999997</v>
      </c>
      <c r="J143">
        <v>393.73</v>
      </c>
      <c r="K143">
        <v>0.73107</v>
      </c>
      <c r="L143">
        <v>8.7561999999999993E-6</v>
      </c>
      <c r="M143">
        <v>2.5222999999999999E-2</v>
      </c>
      <c r="N143" t="s">
        <v>238</v>
      </c>
    </row>
    <row r="144" spans="1:14">
      <c r="A144">
        <v>228.68</v>
      </c>
      <c r="B144">
        <v>3.5</v>
      </c>
      <c r="C144">
        <v>2.9973999999999998</v>
      </c>
      <c r="D144">
        <v>0.33362000000000003</v>
      </c>
      <c r="E144">
        <v>10.244999999999999</v>
      </c>
      <c r="F144">
        <v>12.119</v>
      </c>
      <c r="G144">
        <v>87.364999999999995</v>
      </c>
      <c r="H144">
        <v>25.678000000000001</v>
      </c>
      <c r="I144">
        <v>34.527000000000001</v>
      </c>
      <c r="J144">
        <v>393.29</v>
      </c>
      <c r="K144">
        <v>0.73126999999999998</v>
      </c>
      <c r="L144">
        <v>8.7635E-6</v>
      </c>
      <c r="M144">
        <v>2.5269E-2</v>
      </c>
      <c r="N144" t="s">
        <v>238</v>
      </c>
    </row>
    <row r="145" spans="1:14">
      <c r="A145">
        <v>228.68</v>
      </c>
      <c r="B145">
        <v>4</v>
      </c>
      <c r="C145">
        <v>3.4329999999999998</v>
      </c>
      <c r="D145">
        <v>0.29128999999999999</v>
      </c>
      <c r="E145">
        <v>10.237</v>
      </c>
      <c r="F145">
        <v>12.106</v>
      </c>
      <c r="G145">
        <v>86.216999999999999</v>
      </c>
      <c r="H145">
        <v>25.696999999999999</v>
      </c>
      <c r="I145">
        <v>34.627000000000002</v>
      </c>
      <c r="J145">
        <v>392.85</v>
      </c>
      <c r="K145">
        <v>0.73146999999999995</v>
      </c>
      <c r="L145">
        <v>8.7709999999999995E-6</v>
      </c>
      <c r="M145">
        <v>2.5315000000000001E-2</v>
      </c>
      <c r="N145" t="s">
        <v>238</v>
      </c>
    </row>
    <row r="146" spans="1:14">
      <c r="A146">
        <v>228.68</v>
      </c>
      <c r="B146">
        <v>4.5</v>
      </c>
      <c r="C146">
        <v>3.8704999999999998</v>
      </c>
      <c r="D146">
        <v>0.25835999999999998</v>
      </c>
      <c r="E146">
        <v>10.228</v>
      </c>
      <c r="F146">
        <v>12.093</v>
      </c>
      <c r="G146">
        <v>85.2</v>
      </c>
      <c r="H146">
        <v>25.716999999999999</v>
      </c>
      <c r="I146">
        <v>34.728000000000002</v>
      </c>
      <c r="J146">
        <v>392.41</v>
      </c>
      <c r="K146">
        <v>0.73165999999999998</v>
      </c>
      <c r="L146">
        <v>8.7785000000000007E-6</v>
      </c>
      <c r="M146">
        <v>2.5361999999999999E-2</v>
      </c>
      <c r="N146" t="s">
        <v>238</v>
      </c>
    </row>
    <row r="147" spans="1:14">
      <c r="A147">
        <v>228.68</v>
      </c>
      <c r="B147">
        <v>5</v>
      </c>
      <c r="C147">
        <v>4.3099999999999996</v>
      </c>
      <c r="D147">
        <v>0.23202</v>
      </c>
      <c r="E147">
        <v>10.220000000000001</v>
      </c>
      <c r="F147">
        <v>12.081</v>
      </c>
      <c r="G147">
        <v>84.286000000000001</v>
      </c>
      <c r="H147">
        <v>25.736999999999998</v>
      </c>
      <c r="I147">
        <v>34.83</v>
      </c>
      <c r="J147">
        <v>391.98</v>
      </c>
      <c r="K147">
        <v>0.73184000000000005</v>
      </c>
      <c r="L147">
        <v>8.7862000000000007E-6</v>
      </c>
      <c r="M147">
        <v>2.5409000000000001E-2</v>
      </c>
      <c r="N147" t="s">
        <v>238</v>
      </c>
    </row>
    <row r="148" spans="1:14">
      <c r="A148">
        <v>228.68</v>
      </c>
      <c r="B148">
        <v>5.5</v>
      </c>
      <c r="C148">
        <v>4.7512999999999996</v>
      </c>
      <c r="D148">
        <v>0.21046999999999999</v>
      </c>
      <c r="E148">
        <v>10.211</v>
      </c>
      <c r="F148">
        <v>12.068</v>
      </c>
      <c r="G148">
        <v>83.454999999999998</v>
      </c>
      <c r="H148">
        <v>25.757000000000001</v>
      </c>
      <c r="I148">
        <v>34.933</v>
      </c>
      <c r="J148">
        <v>391.54</v>
      </c>
      <c r="K148">
        <v>0.73202</v>
      </c>
      <c r="L148">
        <v>8.7940000000000008E-6</v>
      </c>
      <c r="M148">
        <v>2.5455999999999999E-2</v>
      </c>
      <c r="N148" t="s">
        <v>238</v>
      </c>
    </row>
    <row r="149" spans="1:14">
      <c r="A149">
        <v>228.68</v>
      </c>
      <c r="B149">
        <v>6</v>
      </c>
      <c r="C149">
        <v>5.1947000000000001</v>
      </c>
      <c r="D149">
        <v>0.1925</v>
      </c>
      <c r="E149">
        <v>10.202</v>
      </c>
      <c r="F149">
        <v>12.055</v>
      </c>
      <c r="G149">
        <v>82.692999999999998</v>
      </c>
      <c r="H149">
        <v>25.777000000000001</v>
      </c>
      <c r="I149">
        <v>35.037999999999997</v>
      </c>
      <c r="J149">
        <v>391.1</v>
      </c>
      <c r="K149">
        <v>0.73219000000000001</v>
      </c>
      <c r="L149">
        <v>8.8018999999999995E-6</v>
      </c>
      <c r="M149">
        <v>2.5503999999999999E-2</v>
      </c>
      <c r="N149" t="s">
        <v>238</v>
      </c>
    </row>
    <row r="150" spans="1:14">
      <c r="A150">
        <v>228.68</v>
      </c>
      <c r="B150">
        <v>6.5</v>
      </c>
      <c r="C150">
        <v>5.64</v>
      </c>
      <c r="D150">
        <v>0.17731</v>
      </c>
      <c r="E150">
        <v>10.193</v>
      </c>
      <c r="F150">
        <v>12.042</v>
      </c>
      <c r="G150">
        <v>81.989000000000004</v>
      </c>
      <c r="H150">
        <v>25.797000000000001</v>
      </c>
      <c r="I150">
        <v>35.143000000000001</v>
      </c>
      <c r="J150">
        <v>390.66</v>
      </c>
      <c r="K150">
        <v>0.73236000000000001</v>
      </c>
      <c r="L150">
        <v>8.8100000000000004E-6</v>
      </c>
      <c r="M150">
        <v>2.5551999999999998E-2</v>
      </c>
      <c r="N150" t="s">
        <v>238</v>
      </c>
    </row>
    <row r="151" spans="1:14">
      <c r="A151">
        <v>228.68</v>
      </c>
      <c r="B151">
        <v>7</v>
      </c>
      <c r="C151">
        <v>6.0872999999999999</v>
      </c>
      <c r="D151">
        <v>0.16428000000000001</v>
      </c>
      <c r="E151">
        <v>10.185</v>
      </c>
      <c r="F151">
        <v>12.029</v>
      </c>
      <c r="G151">
        <v>81.334000000000003</v>
      </c>
      <c r="H151">
        <v>25.818000000000001</v>
      </c>
      <c r="I151">
        <v>35.25</v>
      </c>
      <c r="J151">
        <v>390.23</v>
      </c>
      <c r="K151">
        <v>0.73251999999999995</v>
      </c>
      <c r="L151">
        <v>8.8181999999999997E-6</v>
      </c>
      <c r="M151">
        <v>2.5600000000000001E-2</v>
      </c>
      <c r="N151" t="s">
        <v>238</v>
      </c>
    </row>
    <row r="152" spans="1:14">
      <c r="A152">
        <v>228.68</v>
      </c>
      <c r="B152">
        <v>7.5</v>
      </c>
      <c r="C152">
        <v>6.5366</v>
      </c>
      <c r="D152">
        <v>0.15298</v>
      </c>
      <c r="E152">
        <v>10.176</v>
      </c>
      <c r="F152">
        <v>12.016</v>
      </c>
      <c r="G152">
        <v>80.721999999999994</v>
      </c>
      <c r="H152">
        <v>25.838000000000001</v>
      </c>
      <c r="I152">
        <v>35.357999999999997</v>
      </c>
      <c r="J152">
        <v>389.79</v>
      </c>
      <c r="K152">
        <v>0.73267000000000004</v>
      </c>
      <c r="L152">
        <v>8.8264999999999993E-6</v>
      </c>
      <c r="M152">
        <v>2.5649000000000002E-2</v>
      </c>
      <c r="N152" t="s">
        <v>238</v>
      </c>
    </row>
    <row r="153" spans="1:14">
      <c r="A153">
        <v>228.68</v>
      </c>
      <c r="B153">
        <v>8</v>
      </c>
      <c r="C153">
        <v>6.9880000000000004</v>
      </c>
      <c r="D153">
        <v>0.1431</v>
      </c>
      <c r="E153">
        <v>10.167</v>
      </c>
      <c r="F153">
        <v>12.003</v>
      </c>
      <c r="G153">
        <v>80.146000000000001</v>
      </c>
      <c r="H153">
        <v>25.859000000000002</v>
      </c>
      <c r="I153">
        <v>35.468000000000004</v>
      </c>
      <c r="J153">
        <v>389.35</v>
      </c>
      <c r="K153">
        <v>0.73282000000000003</v>
      </c>
      <c r="L153">
        <v>8.8349999999999993E-6</v>
      </c>
      <c r="M153">
        <v>2.5697999999999999E-2</v>
      </c>
      <c r="N153" t="s">
        <v>238</v>
      </c>
    </row>
    <row r="154" spans="1:14">
      <c r="A154">
        <v>228.68</v>
      </c>
      <c r="B154">
        <v>8.5</v>
      </c>
      <c r="C154">
        <v>7.4413999999999998</v>
      </c>
      <c r="D154">
        <v>0.13438</v>
      </c>
      <c r="E154">
        <v>10.157999999999999</v>
      </c>
      <c r="F154">
        <v>11.99</v>
      </c>
      <c r="G154">
        <v>79.602999999999994</v>
      </c>
      <c r="H154">
        <v>25.88</v>
      </c>
      <c r="I154">
        <v>35.578000000000003</v>
      </c>
      <c r="J154">
        <v>388.91</v>
      </c>
      <c r="K154">
        <v>0.73295999999999994</v>
      </c>
      <c r="L154">
        <v>8.8434999999999993E-6</v>
      </c>
      <c r="M154">
        <v>2.5746999999999999E-2</v>
      </c>
      <c r="N154" t="s">
        <v>238</v>
      </c>
    </row>
    <row r="155" spans="1:14">
      <c r="A155">
        <v>228.68</v>
      </c>
      <c r="B155">
        <v>9</v>
      </c>
      <c r="C155">
        <v>7.8968999999999996</v>
      </c>
      <c r="D155">
        <v>0.12662999999999999</v>
      </c>
      <c r="E155">
        <v>10.148999999999999</v>
      </c>
      <c r="F155">
        <v>11.977</v>
      </c>
      <c r="G155">
        <v>79.087999999999994</v>
      </c>
      <c r="H155">
        <v>25.9</v>
      </c>
      <c r="I155">
        <v>35.69</v>
      </c>
      <c r="J155">
        <v>388.48</v>
      </c>
      <c r="K155">
        <v>0.73309999999999997</v>
      </c>
      <c r="L155">
        <v>8.8522999999999999E-6</v>
      </c>
      <c r="M155">
        <v>2.5797E-2</v>
      </c>
      <c r="N155" t="s">
        <v>238</v>
      </c>
    </row>
    <row r="156" spans="1:14">
      <c r="A156">
        <v>228.68</v>
      </c>
      <c r="B156">
        <v>9.5</v>
      </c>
      <c r="C156">
        <v>8.3544999999999998</v>
      </c>
      <c r="D156">
        <v>0.1197</v>
      </c>
      <c r="E156">
        <v>10.14</v>
      </c>
      <c r="F156">
        <v>11.964</v>
      </c>
      <c r="G156">
        <v>78.599000000000004</v>
      </c>
      <c r="H156">
        <v>25.920999999999999</v>
      </c>
      <c r="I156">
        <v>35.804000000000002</v>
      </c>
      <c r="J156">
        <v>388.04</v>
      </c>
      <c r="K156">
        <v>0.73321999999999998</v>
      </c>
      <c r="L156">
        <v>8.8611000000000006E-6</v>
      </c>
      <c r="M156">
        <v>2.5846999999999998E-2</v>
      </c>
      <c r="N156" t="s">
        <v>238</v>
      </c>
    </row>
    <row r="157" spans="1:14">
      <c r="A157">
        <v>228.68</v>
      </c>
      <c r="B157">
        <v>10</v>
      </c>
      <c r="C157">
        <v>8.8141999999999996</v>
      </c>
      <c r="D157">
        <v>0.11345</v>
      </c>
      <c r="E157">
        <v>10.131</v>
      </c>
      <c r="F157">
        <v>11.951000000000001</v>
      </c>
      <c r="G157">
        <v>78.132999999999996</v>
      </c>
      <c r="H157">
        <v>25.943000000000001</v>
      </c>
      <c r="I157">
        <v>35.917999999999999</v>
      </c>
      <c r="J157">
        <v>387.6</v>
      </c>
      <c r="K157">
        <v>0.73333999999999999</v>
      </c>
      <c r="L157">
        <v>8.8701E-6</v>
      </c>
      <c r="M157">
        <v>2.5898000000000001E-2</v>
      </c>
      <c r="N157" t="s">
        <v>238</v>
      </c>
    </row>
    <row r="158" spans="1:14">
      <c r="A158">
        <v>247.73</v>
      </c>
      <c r="B158">
        <v>1</v>
      </c>
      <c r="C158">
        <v>0.78141000000000005</v>
      </c>
      <c r="D158">
        <v>1.2797000000000001</v>
      </c>
      <c r="E158">
        <v>10.78</v>
      </c>
      <c r="F158">
        <v>12.833</v>
      </c>
      <c r="G158">
        <v>100.7</v>
      </c>
      <c r="H158">
        <v>25.931999999999999</v>
      </c>
      <c r="I158">
        <v>34.366999999999997</v>
      </c>
      <c r="J158">
        <v>411.16</v>
      </c>
      <c r="K158">
        <v>0.62992000000000004</v>
      </c>
      <c r="L158">
        <v>9.3928999999999995E-6</v>
      </c>
      <c r="M158">
        <v>2.7365E-2</v>
      </c>
      <c r="N158" t="s">
        <v>238</v>
      </c>
    </row>
    <row r="159" spans="1:14">
      <c r="A159">
        <v>247.73</v>
      </c>
      <c r="B159">
        <v>1.5</v>
      </c>
      <c r="C159">
        <v>1.1739999999999999</v>
      </c>
      <c r="D159">
        <v>0.85177000000000003</v>
      </c>
      <c r="E159">
        <v>10.772</v>
      </c>
      <c r="F159">
        <v>12.821999999999999</v>
      </c>
      <c r="G159">
        <v>97.302999999999997</v>
      </c>
      <c r="H159">
        <v>25.946000000000002</v>
      </c>
      <c r="I159">
        <v>34.442999999999998</v>
      </c>
      <c r="J159">
        <v>410.82</v>
      </c>
      <c r="K159">
        <v>0.62985999999999998</v>
      </c>
      <c r="L159">
        <v>9.3997999999999993E-6</v>
      </c>
      <c r="M159">
        <v>2.7407000000000001E-2</v>
      </c>
      <c r="N159" t="s">
        <v>238</v>
      </c>
    </row>
    <row r="160" spans="1:14">
      <c r="A160">
        <v>247.73</v>
      </c>
      <c r="B160">
        <v>2</v>
      </c>
      <c r="C160">
        <v>1.5679000000000001</v>
      </c>
      <c r="D160">
        <v>0.63778000000000001</v>
      </c>
      <c r="E160">
        <v>10.765000000000001</v>
      </c>
      <c r="F160">
        <v>12.811</v>
      </c>
      <c r="G160">
        <v>94.881</v>
      </c>
      <c r="H160">
        <v>25.960999999999999</v>
      </c>
      <c r="I160">
        <v>34.518999999999998</v>
      </c>
      <c r="J160">
        <v>410.49</v>
      </c>
      <c r="K160">
        <v>0.62980000000000003</v>
      </c>
      <c r="L160">
        <v>9.4066999999999992E-6</v>
      </c>
      <c r="M160">
        <v>2.7448E-2</v>
      </c>
      <c r="N160" t="s">
        <v>238</v>
      </c>
    </row>
    <row r="161" spans="1:14">
      <c r="A161">
        <v>247.73</v>
      </c>
      <c r="B161">
        <v>2.5</v>
      </c>
      <c r="C161">
        <v>1.9632000000000001</v>
      </c>
      <c r="D161">
        <v>0.50938000000000005</v>
      </c>
      <c r="E161">
        <v>10.757</v>
      </c>
      <c r="F161">
        <v>12.8</v>
      </c>
      <c r="G161">
        <v>92.995000000000005</v>
      </c>
      <c r="H161">
        <v>25.975000000000001</v>
      </c>
      <c r="I161">
        <v>34.597000000000001</v>
      </c>
      <c r="J161">
        <v>410.15</v>
      </c>
      <c r="K161">
        <v>0.62973999999999997</v>
      </c>
      <c r="L161">
        <v>9.4137999999999996E-6</v>
      </c>
      <c r="M161">
        <v>2.7490000000000001E-2</v>
      </c>
      <c r="N161" t="s">
        <v>238</v>
      </c>
    </row>
    <row r="162" spans="1:14">
      <c r="A162">
        <v>247.73</v>
      </c>
      <c r="B162">
        <v>3</v>
      </c>
      <c r="C162">
        <v>2.3597000000000001</v>
      </c>
      <c r="D162">
        <v>0.42379</v>
      </c>
      <c r="E162">
        <v>10.75</v>
      </c>
      <c r="F162">
        <v>12.79</v>
      </c>
      <c r="G162">
        <v>91.448999999999998</v>
      </c>
      <c r="H162">
        <v>25.99</v>
      </c>
      <c r="I162">
        <v>34.673999999999999</v>
      </c>
      <c r="J162">
        <v>409.82</v>
      </c>
      <c r="K162">
        <v>0.62968000000000002</v>
      </c>
      <c r="L162">
        <v>9.4208999999999999E-6</v>
      </c>
      <c r="M162">
        <v>2.7531E-2</v>
      </c>
      <c r="N162" t="s">
        <v>238</v>
      </c>
    </row>
    <row r="163" spans="1:14">
      <c r="A163">
        <v>247.73</v>
      </c>
      <c r="B163">
        <v>3.5</v>
      </c>
      <c r="C163">
        <v>2.7574999999999998</v>
      </c>
      <c r="D163">
        <v>0.36264000000000002</v>
      </c>
      <c r="E163">
        <v>10.742000000000001</v>
      </c>
      <c r="F163">
        <v>12.779</v>
      </c>
      <c r="G163">
        <v>90.137</v>
      </c>
      <c r="H163">
        <v>26.004999999999999</v>
      </c>
      <c r="I163">
        <v>34.753</v>
      </c>
      <c r="J163">
        <v>409.49</v>
      </c>
      <c r="K163">
        <v>0.62961</v>
      </c>
      <c r="L163">
        <v>9.4281000000000004E-6</v>
      </c>
      <c r="M163">
        <v>2.7571999999999999E-2</v>
      </c>
      <c r="N163" t="s">
        <v>238</v>
      </c>
    </row>
    <row r="164" spans="1:14">
      <c r="A164">
        <v>247.73</v>
      </c>
      <c r="B164">
        <v>4</v>
      </c>
      <c r="C164">
        <v>3.1566999999999998</v>
      </c>
      <c r="D164">
        <v>0.31679000000000002</v>
      </c>
      <c r="E164">
        <v>10.734999999999999</v>
      </c>
      <c r="F164">
        <v>12.768000000000001</v>
      </c>
      <c r="G164">
        <v>88.995999999999995</v>
      </c>
      <c r="H164">
        <v>26.018999999999998</v>
      </c>
      <c r="I164">
        <v>34.832000000000001</v>
      </c>
      <c r="J164">
        <v>409.15</v>
      </c>
      <c r="K164">
        <v>0.62953000000000003</v>
      </c>
      <c r="L164">
        <v>9.4354999999999997E-6</v>
      </c>
      <c r="M164">
        <v>2.7614E-2</v>
      </c>
      <c r="N164" t="s">
        <v>238</v>
      </c>
    </row>
    <row r="165" spans="1:14">
      <c r="A165">
        <v>247.73</v>
      </c>
      <c r="B165">
        <v>4.5</v>
      </c>
      <c r="C165">
        <v>3.5571999999999999</v>
      </c>
      <c r="D165">
        <v>0.28111999999999998</v>
      </c>
      <c r="E165">
        <v>10.727</v>
      </c>
      <c r="F165">
        <v>12.757</v>
      </c>
      <c r="G165">
        <v>87.986000000000004</v>
      </c>
      <c r="H165">
        <v>26.033999999999999</v>
      </c>
      <c r="I165">
        <v>34.911000000000001</v>
      </c>
      <c r="J165">
        <v>408.82</v>
      </c>
      <c r="K165">
        <v>0.62944999999999995</v>
      </c>
      <c r="L165">
        <v>9.4429000000000007E-6</v>
      </c>
      <c r="M165">
        <v>2.7656E-2</v>
      </c>
      <c r="N165" t="s">
        <v>238</v>
      </c>
    </row>
    <row r="166" spans="1:14">
      <c r="A166">
        <v>247.73</v>
      </c>
      <c r="B166">
        <v>5</v>
      </c>
      <c r="C166">
        <v>3.9590000000000001</v>
      </c>
      <c r="D166">
        <v>0.25258999999999998</v>
      </c>
      <c r="E166">
        <v>10.72</v>
      </c>
      <c r="F166">
        <v>12.746</v>
      </c>
      <c r="G166">
        <v>87.078999999999994</v>
      </c>
      <c r="H166">
        <v>26.048999999999999</v>
      </c>
      <c r="I166">
        <v>34.991999999999997</v>
      </c>
      <c r="J166">
        <v>408.49</v>
      </c>
      <c r="K166">
        <v>0.62936999999999999</v>
      </c>
      <c r="L166">
        <v>9.4505000000000004E-6</v>
      </c>
      <c r="M166">
        <v>2.7698E-2</v>
      </c>
      <c r="N166" t="s">
        <v>238</v>
      </c>
    </row>
    <row r="167" spans="1:14">
      <c r="A167">
        <v>247.73</v>
      </c>
      <c r="B167">
        <v>5.5</v>
      </c>
      <c r="C167">
        <v>4.3621999999999996</v>
      </c>
      <c r="D167">
        <v>0.22924</v>
      </c>
      <c r="E167">
        <v>10.712</v>
      </c>
      <c r="F167">
        <v>12.734999999999999</v>
      </c>
      <c r="G167">
        <v>86.256</v>
      </c>
      <c r="H167">
        <v>26.064</v>
      </c>
      <c r="I167">
        <v>35.073</v>
      </c>
      <c r="J167">
        <v>408.16</v>
      </c>
      <c r="K167">
        <v>0.62927999999999995</v>
      </c>
      <c r="L167">
        <v>9.4581000000000001E-6</v>
      </c>
      <c r="M167">
        <v>2.7740000000000001E-2</v>
      </c>
      <c r="N167" t="s">
        <v>238</v>
      </c>
    </row>
    <row r="168" spans="1:14">
      <c r="A168">
        <v>247.73</v>
      </c>
      <c r="B168">
        <v>6</v>
      </c>
      <c r="C168">
        <v>4.7667999999999999</v>
      </c>
      <c r="D168">
        <v>0.20979</v>
      </c>
      <c r="E168">
        <v>10.704000000000001</v>
      </c>
      <c r="F168">
        <v>12.724</v>
      </c>
      <c r="G168">
        <v>85.501000000000005</v>
      </c>
      <c r="H168">
        <v>26.079000000000001</v>
      </c>
      <c r="I168">
        <v>35.154000000000003</v>
      </c>
      <c r="J168">
        <v>407.83</v>
      </c>
      <c r="K168">
        <v>0.62919000000000003</v>
      </c>
      <c r="L168">
        <v>9.4658000000000001E-6</v>
      </c>
      <c r="M168">
        <v>2.7782000000000001E-2</v>
      </c>
      <c r="N168" t="s">
        <v>238</v>
      </c>
    </row>
    <row r="169" spans="1:14">
      <c r="A169">
        <v>247.73</v>
      </c>
      <c r="B169">
        <v>6.5</v>
      </c>
      <c r="C169">
        <v>5.1726999999999999</v>
      </c>
      <c r="D169">
        <v>0.19331999999999999</v>
      </c>
      <c r="E169">
        <v>10.696999999999999</v>
      </c>
      <c r="F169">
        <v>12.712999999999999</v>
      </c>
      <c r="G169">
        <v>84.804000000000002</v>
      </c>
      <c r="H169">
        <v>26.094000000000001</v>
      </c>
      <c r="I169">
        <v>35.237000000000002</v>
      </c>
      <c r="J169">
        <v>407.49</v>
      </c>
      <c r="K169">
        <v>0.62909000000000004</v>
      </c>
      <c r="L169">
        <v>9.4737000000000005E-6</v>
      </c>
      <c r="M169">
        <v>2.7824999999999999E-2</v>
      </c>
      <c r="N169" t="s">
        <v>238</v>
      </c>
    </row>
    <row r="170" spans="1:14">
      <c r="A170">
        <v>247.73</v>
      </c>
      <c r="B170">
        <v>7</v>
      </c>
      <c r="C170">
        <v>5.58</v>
      </c>
      <c r="D170">
        <v>0.17921000000000001</v>
      </c>
      <c r="E170">
        <v>10.689</v>
      </c>
      <c r="F170">
        <v>12.701000000000001</v>
      </c>
      <c r="G170">
        <v>84.156999999999996</v>
      </c>
      <c r="H170">
        <v>26.109000000000002</v>
      </c>
      <c r="I170">
        <v>35.32</v>
      </c>
      <c r="J170">
        <v>407.17</v>
      </c>
      <c r="K170">
        <v>0.62899000000000005</v>
      </c>
      <c r="L170">
        <v>9.4816000000000008E-6</v>
      </c>
      <c r="M170">
        <v>2.7868E-2</v>
      </c>
      <c r="N170" t="s">
        <v>238</v>
      </c>
    </row>
    <row r="171" spans="1:14">
      <c r="A171">
        <v>247.73</v>
      </c>
      <c r="B171">
        <v>7.5</v>
      </c>
      <c r="C171">
        <v>5.9886999999999997</v>
      </c>
      <c r="D171">
        <v>0.16697999999999999</v>
      </c>
      <c r="E171">
        <v>10.680999999999999</v>
      </c>
      <c r="F171">
        <v>12.69</v>
      </c>
      <c r="G171">
        <v>83.552000000000007</v>
      </c>
      <c r="H171">
        <v>26.125</v>
      </c>
      <c r="I171">
        <v>35.402999999999999</v>
      </c>
      <c r="J171">
        <v>406.84</v>
      </c>
      <c r="K171">
        <v>0.62888999999999995</v>
      </c>
      <c r="L171">
        <v>9.4897E-6</v>
      </c>
      <c r="M171">
        <v>2.7910999999999998E-2</v>
      </c>
      <c r="N171" t="s">
        <v>238</v>
      </c>
    </row>
    <row r="172" spans="1:14">
      <c r="A172">
        <v>247.73</v>
      </c>
      <c r="B172">
        <v>8</v>
      </c>
      <c r="C172">
        <v>6.3986999999999998</v>
      </c>
      <c r="D172">
        <v>0.15628</v>
      </c>
      <c r="E172">
        <v>10.673</v>
      </c>
      <c r="F172">
        <v>12.679</v>
      </c>
      <c r="G172">
        <v>82.983999999999995</v>
      </c>
      <c r="H172">
        <v>26.14</v>
      </c>
      <c r="I172">
        <v>35.488</v>
      </c>
      <c r="J172">
        <v>406.51</v>
      </c>
      <c r="K172">
        <v>0.62877000000000005</v>
      </c>
      <c r="L172">
        <v>9.4978000000000008E-6</v>
      </c>
      <c r="M172">
        <v>2.7955000000000001E-2</v>
      </c>
      <c r="N172" t="s">
        <v>238</v>
      </c>
    </row>
    <row r="173" spans="1:14">
      <c r="A173">
        <v>247.73</v>
      </c>
      <c r="B173">
        <v>8.5</v>
      </c>
      <c r="C173">
        <v>6.8102</v>
      </c>
      <c r="D173">
        <v>0.14684</v>
      </c>
      <c r="E173">
        <v>10.666</v>
      </c>
      <c r="F173">
        <v>12.667999999999999</v>
      </c>
      <c r="G173">
        <v>82.448999999999998</v>
      </c>
      <c r="H173">
        <v>26.155000000000001</v>
      </c>
      <c r="I173">
        <v>35.573</v>
      </c>
      <c r="J173">
        <v>406.18</v>
      </c>
      <c r="K173">
        <v>0.62866</v>
      </c>
      <c r="L173">
        <v>9.5061000000000003E-6</v>
      </c>
      <c r="M173">
        <v>2.7999E-2</v>
      </c>
      <c r="N173" t="s">
        <v>238</v>
      </c>
    </row>
    <row r="174" spans="1:14">
      <c r="A174">
        <v>247.73</v>
      </c>
      <c r="B174">
        <v>9</v>
      </c>
      <c r="C174">
        <v>7.2230999999999996</v>
      </c>
      <c r="D174">
        <v>0.13844000000000001</v>
      </c>
      <c r="E174">
        <v>10.657999999999999</v>
      </c>
      <c r="F174">
        <v>12.657</v>
      </c>
      <c r="G174">
        <v>81.941999999999993</v>
      </c>
      <c r="H174">
        <v>26.17</v>
      </c>
      <c r="I174">
        <v>35.658999999999999</v>
      </c>
      <c r="J174">
        <v>405.85</v>
      </c>
      <c r="K174">
        <v>0.62853999999999999</v>
      </c>
      <c r="L174">
        <v>9.5143999999999999E-6</v>
      </c>
      <c r="M174">
        <v>2.8042999999999998E-2</v>
      </c>
      <c r="N174" t="s">
        <v>238</v>
      </c>
    </row>
    <row r="175" spans="1:14">
      <c r="A175">
        <v>247.73</v>
      </c>
      <c r="B175">
        <v>9.5</v>
      </c>
      <c r="C175">
        <v>7.6374000000000004</v>
      </c>
      <c r="D175">
        <v>0.13092999999999999</v>
      </c>
      <c r="E175">
        <v>10.65</v>
      </c>
      <c r="F175">
        <v>12.646000000000001</v>
      </c>
      <c r="G175">
        <v>81.460999999999999</v>
      </c>
      <c r="H175">
        <v>26.186</v>
      </c>
      <c r="I175">
        <v>35.744999999999997</v>
      </c>
      <c r="J175">
        <v>405.53</v>
      </c>
      <c r="K175">
        <v>0.62841000000000002</v>
      </c>
      <c r="L175">
        <v>9.5228999999999999E-6</v>
      </c>
      <c r="M175">
        <v>2.8087000000000001E-2</v>
      </c>
      <c r="N175" t="s">
        <v>238</v>
      </c>
    </row>
    <row r="176" spans="1:14">
      <c r="A176">
        <v>247.73</v>
      </c>
      <c r="B176">
        <v>10</v>
      </c>
      <c r="C176">
        <v>8.0532000000000004</v>
      </c>
      <c r="D176">
        <v>0.12417</v>
      </c>
      <c r="E176">
        <v>10.641999999999999</v>
      </c>
      <c r="F176">
        <v>12.634</v>
      </c>
      <c r="G176">
        <v>81.003</v>
      </c>
      <c r="H176">
        <v>26.201000000000001</v>
      </c>
      <c r="I176">
        <v>35.832000000000001</v>
      </c>
      <c r="J176">
        <v>405.2</v>
      </c>
      <c r="K176">
        <v>0.62827999999999995</v>
      </c>
      <c r="L176">
        <v>9.5315000000000001E-6</v>
      </c>
      <c r="M176">
        <v>2.8132000000000001E-2</v>
      </c>
      <c r="N176" t="s">
        <v>238</v>
      </c>
    </row>
    <row r="177" spans="1:14">
      <c r="A177">
        <v>266.79000000000002</v>
      </c>
      <c r="B177">
        <v>1</v>
      </c>
      <c r="C177">
        <v>0.72507999999999995</v>
      </c>
      <c r="D177">
        <v>1.3792</v>
      </c>
      <c r="E177">
        <v>11.279</v>
      </c>
      <c r="F177">
        <v>13.492000000000001</v>
      </c>
      <c r="G177">
        <v>103.27</v>
      </c>
      <c r="H177">
        <v>26.396999999999998</v>
      </c>
      <c r="I177">
        <v>34.813000000000002</v>
      </c>
      <c r="J177">
        <v>425.93</v>
      </c>
      <c r="K177">
        <v>0.54691999999999996</v>
      </c>
      <c r="L177">
        <v>1.0042E-5</v>
      </c>
      <c r="M177">
        <v>2.9773000000000001E-2</v>
      </c>
      <c r="N177" t="s">
        <v>238</v>
      </c>
    </row>
    <row r="178" spans="1:14">
      <c r="A178">
        <v>266.79000000000002</v>
      </c>
      <c r="B178">
        <v>1.5</v>
      </c>
      <c r="C178">
        <v>1.089</v>
      </c>
      <c r="D178">
        <v>0.91827000000000003</v>
      </c>
      <c r="E178">
        <v>11.273</v>
      </c>
      <c r="F178">
        <v>13.481999999999999</v>
      </c>
      <c r="G178">
        <v>99.870999999999995</v>
      </c>
      <c r="H178">
        <v>26.408999999999999</v>
      </c>
      <c r="I178">
        <v>34.875</v>
      </c>
      <c r="J178">
        <v>425.67</v>
      </c>
      <c r="K178">
        <v>0.54673000000000005</v>
      </c>
      <c r="L178">
        <v>1.0049E-5</v>
      </c>
      <c r="M178">
        <v>2.9811000000000001E-2</v>
      </c>
      <c r="N178" t="s">
        <v>238</v>
      </c>
    </row>
    <row r="179" spans="1:14">
      <c r="A179">
        <v>266.79000000000002</v>
      </c>
      <c r="B179">
        <v>2</v>
      </c>
      <c r="C179">
        <v>1.4539</v>
      </c>
      <c r="D179">
        <v>0.68781999999999999</v>
      </c>
      <c r="E179">
        <v>11.266</v>
      </c>
      <c r="F179">
        <v>13.473000000000001</v>
      </c>
      <c r="G179">
        <v>97.453999999999994</v>
      </c>
      <c r="H179">
        <v>26.42</v>
      </c>
      <c r="I179">
        <v>34.936999999999998</v>
      </c>
      <c r="J179">
        <v>425.42</v>
      </c>
      <c r="K179">
        <v>0.54654000000000003</v>
      </c>
      <c r="L179">
        <v>1.0054999999999999E-5</v>
      </c>
      <c r="M179">
        <v>2.9849000000000001E-2</v>
      </c>
      <c r="N179" t="s">
        <v>238</v>
      </c>
    </row>
    <row r="180" spans="1:14">
      <c r="A180">
        <v>266.79000000000002</v>
      </c>
      <c r="B180">
        <v>2.5</v>
      </c>
      <c r="C180">
        <v>1.8197000000000001</v>
      </c>
      <c r="D180">
        <v>0.54954999999999998</v>
      </c>
      <c r="E180">
        <v>11.259</v>
      </c>
      <c r="F180">
        <v>13.462999999999999</v>
      </c>
      <c r="G180">
        <v>95.572999999999993</v>
      </c>
      <c r="H180">
        <v>26.431999999999999</v>
      </c>
      <c r="I180">
        <v>35</v>
      </c>
      <c r="J180">
        <v>425.16</v>
      </c>
      <c r="K180">
        <v>0.54634000000000005</v>
      </c>
      <c r="L180">
        <v>1.0062E-5</v>
      </c>
      <c r="M180">
        <v>2.9887E-2</v>
      </c>
      <c r="N180" t="s">
        <v>238</v>
      </c>
    </row>
    <row r="181" spans="1:14">
      <c r="A181">
        <v>266.79000000000002</v>
      </c>
      <c r="B181">
        <v>3</v>
      </c>
      <c r="C181">
        <v>2.1863999999999999</v>
      </c>
      <c r="D181">
        <v>0.45737</v>
      </c>
      <c r="E181">
        <v>11.253</v>
      </c>
      <c r="F181">
        <v>13.454000000000001</v>
      </c>
      <c r="G181">
        <v>94.031999999999996</v>
      </c>
      <c r="H181">
        <v>26.443000000000001</v>
      </c>
      <c r="I181">
        <v>35.064</v>
      </c>
      <c r="J181">
        <v>424.91</v>
      </c>
      <c r="K181">
        <v>0.54613999999999996</v>
      </c>
      <c r="L181">
        <v>1.0069E-5</v>
      </c>
      <c r="M181">
        <v>2.9923999999999999E-2</v>
      </c>
      <c r="N181" t="s">
        <v>238</v>
      </c>
    </row>
    <row r="182" spans="1:14">
      <c r="A182">
        <v>266.79000000000002</v>
      </c>
      <c r="B182">
        <v>3.5</v>
      </c>
      <c r="C182">
        <v>2.5541</v>
      </c>
      <c r="D182">
        <v>0.39151999999999998</v>
      </c>
      <c r="E182">
        <v>11.246</v>
      </c>
      <c r="F182">
        <v>13.444000000000001</v>
      </c>
      <c r="G182">
        <v>92.724999999999994</v>
      </c>
      <c r="H182">
        <v>26.454999999999998</v>
      </c>
      <c r="I182">
        <v>35.127000000000002</v>
      </c>
      <c r="J182">
        <v>424.65</v>
      </c>
      <c r="K182">
        <v>0.54593999999999998</v>
      </c>
      <c r="L182">
        <v>1.0076E-5</v>
      </c>
      <c r="M182">
        <v>2.9961999999999999E-2</v>
      </c>
      <c r="N182" t="s">
        <v>238</v>
      </c>
    </row>
    <row r="183" spans="1:14">
      <c r="A183">
        <v>266.79000000000002</v>
      </c>
      <c r="B183">
        <v>4</v>
      </c>
      <c r="C183">
        <v>2.9228000000000001</v>
      </c>
      <c r="D183">
        <v>0.34214</v>
      </c>
      <c r="E183">
        <v>11.239000000000001</v>
      </c>
      <c r="F183">
        <v>13.435</v>
      </c>
      <c r="G183">
        <v>91.588999999999999</v>
      </c>
      <c r="H183">
        <v>26.466000000000001</v>
      </c>
      <c r="I183">
        <v>35.192</v>
      </c>
      <c r="J183">
        <v>424.4</v>
      </c>
      <c r="K183">
        <v>0.54573000000000005</v>
      </c>
      <c r="L183">
        <v>1.0084E-5</v>
      </c>
      <c r="M183">
        <v>0.03</v>
      </c>
      <c r="N183" t="s">
        <v>238</v>
      </c>
    </row>
    <row r="184" spans="1:14">
      <c r="A184">
        <v>266.79000000000002</v>
      </c>
      <c r="B184">
        <v>4.5</v>
      </c>
      <c r="C184">
        <v>3.2924000000000002</v>
      </c>
      <c r="D184">
        <v>0.30373</v>
      </c>
      <c r="E184">
        <v>11.231999999999999</v>
      </c>
      <c r="F184">
        <v>13.425000000000001</v>
      </c>
      <c r="G184">
        <v>90.584999999999994</v>
      </c>
      <c r="H184">
        <v>26.478000000000002</v>
      </c>
      <c r="I184">
        <v>35.256</v>
      </c>
      <c r="J184">
        <v>424.15</v>
      </c>
      <c r="K184">
        <v>0.54552</v>
      </c>
      <c r="L184">
        <v>1.0091E-5</v>
      </c>
      <c r="M184">
        <v>3.0037999999999999E-2</v>
      </c>
      <c r="N184" t="s">
        <v>238</v>
      </c>
    </row>
    <row r="185" spans="1:14">
      <c r="A185">
        <v>266.79000000000002</v>
      </c>
      <c r="B185">
        <v>5</v>
      </c>
      <c r="C185">
        <v>3.6629</v>
      </c>
      <c r="D185">
        <v>0.27300999999999997</v>
      </c>
      <c r="E185">
        <v>11.225</v>
      </c>
      <c r="F185">
        <v>13.414999999999999</v>
      </c>
      <c r="G185">
        <v>89.683000000000007</v>
      </c>
      <c r="H185">
        <v>26.489000000000001</v>
      </c>
      <c r="I185">
        <v>35.320999999999998</v>
      </c>
      <c r="J185">
        <v>423.9</v>
      </c>
      <c r="K185">
        <v>0.54530999999999996</v>
      </c>
      <c r="L185">
        <v>1.0098000000000001E-5</v>
      </c>
      <c r="M185">
        <v>3.0075999999999999E-2</v>
      </c>
      <c r="N185" t="s">
        <v>238</v>
      </c>
    </row>
    <row r="186" spans="1:14">
      <c r="A186">
        <v>266.79000000000002</v>
      </c>
      <c r="B186">
        <v>5.5</v>
      </c>
      <c r="C186">
        <v>4.0343999999999998</v>
      </c>
      <c r="D186">
        <v>0.24787000000000001</v>
      </c>
      <c r="E186">
        <v>11.218999999999999</v>
      </c>
      <c r="F186">
        <v>13.406000000000001</v>
      </c>
      <c r="G186">
        <v>88.864999999999995</v>
      </c>
      <c r="H186">
        <v>26.501000000000001</v>
      </c>
      <c r="I186">
        <v>35.386000000000003</v>
      </c>
      <c r="J186">
        <v>423.64</v>
      </c>
      <c r="K186">
        <v>0.54510000000000003</v>
      </c>
      <c r="L186">
        <v>1.0105000000000001E-5</v>
      </c>
      <c r="M186">
        <v>3.0113999999999998E-2</v>
      </c>
      <c r="N186" t="s">
        <v>238</v>
      </c>
    </row>
    <row r="187" spans="1:14">
      <c r="A187">
        <v>266.79000000000002</v>
      </c>
      <c r="B187">
        <v>6</v>
      </c>
      <c r="C187">
        <v>4.4069000000000003</v>
      </c>
      <c r="D187">
        <v>0.22692000000000001</v>
      </c>
      <c r="E187">
        <v>11.212</v>
      </c>
      <c r="F187">
        <v>13.396000000000001</v>
      </c>
      <c r="G187">
        <v>88.116</v>
      </c>
      <c r="H187">
        <v>26.512</v>
      </c>
      <c r="I187">
        <v>35.451999999999998</v>
      </c>
      <c r="J187">
        <v>423.39</v>
      </c>
      <c r="K187">
        <v>0.54488000000000003</v>
      </c>
      <c r="L187">
        <v>1.0113E-5</v>
      </c>
      <c r="M187">
        <v>3.0152999999999999E-2</v>
      </c>
      <c r="N187" t="s">
        <v>238</v>
      </c>
    </row>
    <row r="188" spans="1:14">
      <c r="A188">
        <v>266.79000000000002</v>
      </c>
      <c r="B188">
        <v>6.5</v>
      </c>
      <c r="C188">
        <v>4.7804000000000002</v>
      </c>
      <c r="D188">
        <v>0.20918999999999999</v>
      </c>
      <c r="E188">
        <v>11.205</v>
      </c>
      <c r="F188">
        <v>13.385999999999999</v>
      </c>
      <c r="G188">
        <v>87.424999999999997</v>
      </c>
      <c r="H188">
        <v>26.524000000000001</v>
      </c>
      <c r="I188">
        <v>35.518000000000001</v>
      </c>
      <c r="J188">
        <v>423.15</v>
      </c>
      <c r="K188">
        <v>0.54466000000000003</v>
      </c>
      <c r="L188">
        <v>1.0121E-5</v>
      </c>
      <c r="M188">
        <v>3.0192E-2</v>
      </c>
      <c r="N188" t="s">
        <v>238</v>
      </c>
    </row>
    <row r="189" spans="1:14">
      <c r="A189">
        <v>266.79000000000002</v>
      </c>
      <c r="B189">
        <v>7</v>
      </c>
      <c r="C189">
        <v>5.1547999999999998</v>
      </c>
      <c r="D189">
        <v>0.19399</v>
      </c>
      <c r="E189">
        <v>11.198</v>
      </c>
      <c r="F189">
        <v>13.377000000000001</v>
      </c>
      <c r="G189">
        <v>86.783000000000001</v>
      </c>
      <c r="H189">
        <v>26.536000000000001</v>
      </c>
      <c r="I189">
        <v>35.585000000000001</v>
      </c>
      <c r="J189">
        <v>422.9</v>
      </c>
      <c r="K189">
        <v>0.54442999999999997</v>
      </c>
      <c r="L189">
        <v>1.0128E-5</v>
      </c>
      <c r="M189">
        <v>3.023E-2</v>
      </c>
      <c r="N189" t="s">
        <v>238</v>
      </c>
    </row>
    <row r="190" spans="1:14">
      <c r="A190">
        <v>266.79000000000002</v>
      </c>
      <c r="B190">
        <v>7.5</v>
      </c>
      <c r="C190">
        <v>5.5301999999999998</v>
      </c>
      <c r="D190">
        <v>0.18082999999999999</v>
      </c>
      <c r="E190">
        <v>11.191000000000001</v>
      </c>
      <c r="F190">
        <v>13.367000000000001</v>
      </c>
      <c r="G190">
        <v>86.183999999999997</v>
      </c>
      <c r="H190">
        <v>26.547000000000001</v>
      </c>
      <c r="I190">
        <v>35.652000000000001</v>
      </c>
      <c r="J190">
        <v>422.65</v>
      </c>
      <c r="K190">
        <v>0.54420000000000002</v>
      </c>
      <c r="L190">
        <v>1.0135999999999999E-5</v>
      </c>
      <c r="M190">
        <v>3.0269000000000001E-2</v>
      </c>
      <c r="N190" t="s">
        <v>238</v>
      </c>
    </row>
    <row r="191" spans="1:14">
      <c r="A191">
        <v>266.79000000000002</v>
      </c>
      <c r="B191">
        <v>8</v>
      </c>
      <c r="C191">
        <v>5.9066000000000001</v>
      </c>
      <c r="D191">
        <v>0.16930000000000001</v>
      </c>
      <c r="E191">
        <v>11.183999999999999</v>
      </c>
      <c r="F191">
        <v>13.356999999999999</v>
      </c>
      <c r="G191">
        <v>85.622</v>
      </c>
      <c r="H191">
        <v>26.559000000000001</v>
      </c>
      <c r="I191">
        <v>35.719000000000001</v>
      </c>
      <c r="J191">
        <v>422.4</v>
      </c>
      <c r="K191">
        <v>0.54396999999999995</v>
      </c>
      <c r="L191">
        <v>1.0144E-5</v>
      </c>
      <c r="M191">
        <v>3.0308999999999999E-2</v>
      </c>
      <c r="N191" t="s">
        <v>238</v>
      </c>
    </row>
    <row r="192" spans="1:14">
      <c r="A192">
        <v>266.79000000000002</v>
      </c>
      <c r="B192">
        <v>8.5</v>
      </c>
      <c r="C192">
        <v>6.2839999999999998</v>
      </c>
      <c r="D192">
        <v>0.15914</v>
      </c>
      <c r="E192">
        <v>11.178000000000001</v>
      </c>
      <c r="F192">
        <v>13.348000000000001</v>
      </c>
      <c r="G192">
        <v>85.091999999999999</v>
      </c>
      <c r="H192">
        <v>26.571000000000002</v>
      </c>
      <c r="I192">
        <v>35.786999999999999</v>
      </c>
      <c r="J192">
        <v>422.16</v>
      </c>
      <c r="K192">
        <v>0.54373000000000005</v>
      </c>
      <c r="L192">
        <v>1.0152E-5</v>
      </c>
      <c r="M192">
        <v>3.0348E-2</v>
      </c>
      <c r="N192" t="s">
        <v>238</v>
      </c>
    </row>
    <row r="193" spans="1:14">
      <c r="A193">
        <v>266.79000000000002</v>
      </c>
      <c r="B193">
        <v>9</v>
      </c>
      <c r="C193">
        <v>6.6623000000000001</v>
      </c>
      <c r="D193">
        <v>0.15010000000000001</v>
      </c>
      <c r="E193">
        <v>11.170999999999999</v>
      </c>
      <c r="F193">
        <v>13.337999999999999</v>
      </c>
      <c r="G193">
        <v>84.590999999999994</v>
      </c>
      <c r="H193">
        <v>26.582999999999998</v>
      </c>
      <c r="I193">
        <v>35.854999999999997</v>
      </c>
      <c r="J193">
        <v>421.91</v>
      </c>
      <c r="K193">
        <v>0.54349000000000003</v>
      </c>
      <c r="L193">
        <v>1.0159999999999999E-5</v>
      </c>
      <c r="M193">
        <v>3.0387999999999998E-2</v>
      </c>
      <c r="N193" t="s">
        <v>238</v>
      </c>
    </row>
    <row r="194" spans="1:14">
      <c r="A194">
        <v>266.79000000000002</v>
      </c>
      <c r="B194">
        <v>9.5</v>
      </c>
      <c r="C194">
        <v>7.0416999999999996</v>
      </c>
      <c r="D194">
        <v>0.14201</v>
      </c>
      <c r="E194">
        <v>11.164</v>
      </c>
      <c r="F194">
        <v>13.327999999999999</v>
      </c>
      <c r="G194">
        <v>84.114999999999995</v>
      </c>
      <c r="H194">
        <v>26.594000000000001</v>
      </c>
      <c r="I194">
        <v>35.923999999999999</v>
      </c>
      <c r="J194">
        <v>421.67</v>
      </c>
      <c r="K194">
        <v>0.54325000000000001</v>
      </c>
      <c r="L194">
        <v>1.0168E-5</v>
      </c>
      <c r="M194">
        <v>3.0428E-2</v>
      </c>
      <c r="N194" t="s">
        <v>238</v>
      </c>
    </row>
    <row r="195" spans="1:14">
      <c r="A195">
        <v>266.79000000000002</v>
      </c>
      <c r="B195">
        <v>10</v>
      </c>
      <c r="C195">
        <v>7.4219999999999997</v>
      </c>
      <c r="D195">
        <v>0.13472999999999999</v>
      </c>
      <c r="E195">
        <v>11.157</v>
      </c>
      <c r="F195">
        <v>13.318</v>
      </c>
      <c r="G195">
        <v>83.662999999999997</v>
      </c>
      <c r="H195">
        <v>26.606000000000002</v>
      </c>
      <c r="I195">
        <v>35.993000000000002</v>
      </c>
      <c r="J195">
        <v>421.42</v>
      </c>
      <c r="K195">
        <v>0.54300000000000004</v>
      </c>
      <c r="L195">
        <v>1.0176E-5</v>
      </c>
      <c r="M195">
        <v>3.0467999999999999E-2</v>
      </c>
      <c r="N195" t="s">
        <v>238</v>
      </c>
    </row>
    <row r="196" spans="1:14">
      <c r="A196">
        <v>285.85000000000002</v>
      </c>
      <c r="B196">
        <v>1</v>
      </c>
      <c r="C196">
        <v>0.67637000000000003</v>
      </c>
      <c r="D196">
        <v>1.4784999999999999</v>
      </c>
      <c r="E196">
        <v>11.789</v>
      </c>
      <c r="F196">
        <v>14.161</v>
      </c>
      <c r="G196">
        <v>105.69</v>
      </c>
      <c r="H196">
        <v>26.978000000000002</v>
      </c>
      <c r="I196">
        <v>35.377000000000002</v>
      </c>
      <c r="J196">
        <v>439.87</v>
      </c>
      <c r="K196">
        <v>0.47711999999999999</v>
      </c>
      <c r="L196">
        <v>1.0675E-5</v>
      </c>
      <c r="M196">
        <v>3.2280000000000003E-2</v>
      </c>
      <c r="N196" t="s">
        <v>238</v>
      </c>
    </row>
    <row r="197" spans="1:14">
      <c r="A197">
        <v>285.85000000000002</v>
      </c>
      <c r="B197">
        <v>1.5</v>
      </c>
      <c r="C197">
        <v>1.0156000000000001</v>
      </c>
      <c r="D197">
        <v>0.98465999999999998</v>
      </c>
      <c r="E197">
        <v>11.782999999999999</v>
      </c>
      <c r="F197">
        <v>14.151999999999999</v>
      </c>
      <c r="G197">
        <v>102.3</v>
      </c>
      <c r="H197">
        <v>26.986999999999998</v>
      </c>
      <c r="I197">
        <v>35.429000000000002</v>
      </c>
      <c r="J197">
        <v>439.68</v>
      </c>
      <c r="K197">
        <v>0.47687000000000002</v>
      </c>
      <c r="L197">
        <v>1.0682E-5</v>
      </c>
      <c r="M197">
        <v>3.2315000000000003E-2</v>
      </c>
      <c r="N197" t="s">
        <v>238</v>
      </c>
    </row>
    <row r="198" spans="1:14">
      <c r="A198">
        <v>285.85000000000002</v>
      </c>
      <c r="B198">
        <v>2</v>
      </c>
      <c r="C198">
        <v>1.3554999999999999</v>
      </c>
      <c r="D198">
        <v>0.73775000000000002</v>
      </c>
      <c r="E198">
        <v>11.776999999999999</v>
      </c>
      <c r="F198">
        <v>14.144</v>
      </c>
      <c r="G198">
        <v>99.882000000000005</v>
      </c>
      <c r="H198">
        <v>26.995999999999999</v>
      </c>
      <c r="I198">
        <v>35.481000000000002</v>
      </c>
      <c r="J198">
        <v>439.48</v>
      </c>
      <c r="K198">
        <v>0.47661999999999999</v>
      </c>
      <c r="L198">
        <v>1.0688E-5</v>
      </c>
      <c r="M198">
        <v>3.2349999999999997E-2</v>
      </c>
      <c r="N198" t="s">
        <v>238</v>
      </c>
    </row>
    <row r="199" spans="1:14">
      <c r="A199">
        <v>285.85000000000002</v>
      </c>
      <c r="B199">
        <v>2.5</v>
      </c>
      <c r="C199">
        <v>1.6960999999999999</v>
      </c>
      <c r="D199">
        <v>0.58960000000000001</v>
      </c>
      <c r="E199">
        <v>11.77</v>
      </c>
      <c r="F199">
        <v>14.135</v>
      </c>
      <c r="G199">
        <v>98.004999999999995</v>
      </c>
      <c r="H199">
        <v>27.004999999999999</v>
      </c>
      <c r="I199">
        <v>35.533000000000001</v>
      </c>
      <c r="J199">
        <v>439.29</v>
      </c>
      <c r="K199">
        <v>0.47636000000000001</v>
      </c>
      <c r="L199">
        <v>1.0695E-5</v>
      </c>
      <c r="M199">
        <v>3.2384999999999997E-2</v>
      </c>
      <c r="N199" t="s">
        <v>238</v>
      </c>
    </row>
    <row r="200" spans="1:14">
      <c r="A200">
        <v>285.85000000000002</v>
      </c>
      <c r="B200">
        <v>3</v>
      </c>
      <c r="C200">
        <v>2.0373000000000001</v>
      </c>
      <c r="D200">
        <v>0.49084</v>
      </c>
      <c r="E200">
        <v>11.763999999999999</v>
      </c>
      <c r="F200">
        <v>14.127000000000001</v>
      </c>
      <c r="G200">
        <v>96.468000000000004</v>
      </c>
      <c r="H200">
        <v>27.013999999999999</v>
      </c>
      <c r="I200">
        <v>35.585999999999999</v>
      </c>
      <c r="J200">
        <v>439.1</v>
      </c>
      <c r="K200">
        <v>0.47610000000000002</v>
      </c>
      <c r="L200">
        <v>1.0702E-5</v>
      </c>
      <c r="M200">
        <v>3.2419000000000003E-2</v>
      </c>
      <c r="N200" t="s">
        <v>238</v>
      </c>
    </row>
    <row r="201" spans="1:14">
      <c r="A201">
        <v>285.85000000000002</v>
      </c>
      <c r="B201">
        <v>3.5</v>
      </c>
      <c r="C201">
        <v>2.3793000000000002</v>
      </c>
      <c r="D201">
        <v>0.42029</v>
      </c>
      <c r="E201">
        <v>11.757999999999999</v>
      </c>
      <c r="F201">
        <v>14.118</v>
      </c>
      <c r="G201">
        <v>95.165000000000006</v>
      </c>
      <c r="H201">
        <v>27.023</v>
      </c>
      <c r="I201">
        <v>35.639000000000003</v>
      </c>
      <c r="J201">
        <v>438.91</v>
      </c>
      <c r="K201">
        <v>0.47583999999999999</v>
      </c>
      <c r="L201">
        <v>1.0709E-5</v>
      </c>
      <c r="M201">
        <v>3.2453999999999997E-2</v>
      </c>
      <c r="N201" t="s">
        <v>238</v>
      </c>
    </row>
    <row r="202" spans="1:14">
      <c r="A202">
        <v>285.85000000000002</v>
      </c>
      <c r="B202">
        <v>4</v>
      </c>
      <c r="C202">
        <v>2.7219000000000002</v>
      </c>
      <c r="D202">
        <v>0.36738999999999999</v>
      </c>
      <c r="E202">
        <v>11.752000000000001</v>
      </c>
      <c r="F202">
        <v>14.11</v>
      </c>
      <c r="G202">
        <v>94.034000000000006</v>
      </c>
      <c r="H202">
        <v>27.033000000000001</v>
      </c>
      <c r="I202">
        <v>35.692</v>
      </c>
      <c r="J202">
        <v>438.71</v>
      </c>
      <c r="K202">
        <v>0.47558</v>
      </c>
      <c r="L202">
        <v>1.0716E-5</v>
      </c>
      <c r="M202">
        <v>3.2488999999999997E-2</v>
      </c>
      <c r="N202" t="s">
        <v>238</v>
      </c>
    </row>
    <row r="203" spans="1:14">
      <c r="A203">
        <v>285.85000000000002</v>
      </c>
      <c r="B203">
        <v>4.5</v>
      </c>
      <c r="C203">
        <v>3.0653000000000001</v>
      </c>
      <c r="D203">
        <v>0.32623000000000002</v>
      </c>
      <c r="E203">
        <v>11.746</v>
      </c>
      <c r="F203">
        <v>14.101000000000001</v>
      </c>
      <c r="G203">
        <v>93.033000000000001</v>
      </c>
      <c r="H203">
        <v>27.042000000000002</v>
      </c>
      <c r="I203">
        <v>35.746000000000002</v>
      </c>
      <c r="J203">
        <v>438.52</v>
      </c>
      <c r="K203">
        <v>0.47531000000000001</v>
      </c>
      <c r="L203">
        <v>1.0723000000000001E-5</v>
      </c>
      <c r="M203">
        <v>3.2523999999999997E-2</v>
      </c>
      <c r="N203" t="s">
        <v>238</v>
      </c>
    </row>
    <row r="204" spans="1:14">
      <c r="A204">
        <v>285.85000000000002</v>
      </c>
      <c r="B204">
        <v>5</v>
      </c>
      <c r="C204">
        <v>3.4093</v>
      </c>
      <c r="D204">
        <v>0.29331000000000002</v>
      </c>
      <c r="E204">
        <v>11.74</v>
      </c>
      <c r="F204">
        <v>14.093</v>
      </c>
      <c r="G204">
        <v>92.135999999999996</v>
      </c>
      <c r="H204">
        <v>27.050999999999998</v>
      </c>
      <c r="I204">
        <v>35.798999999999999</v>
      </c>
      <c r="J204">
        <v>438.33</v>
      </c>
      <c r="K204">
        <v>0.47504000000000002</v>
      </c>
      <c r="L204">
        <v>1.0730000000000001E-5</v>
      </c>
      <c r="M204">
        <v>3.2558999999999998E-2</v>
      </c>
      <c r="N204" t="s">
        <v>238</v>
      </c>
    </row>
    <row r="205" spans="1:14">
      <c r="A205">
        <v>285.85000000000002</v>
      </c>
      <c r="B205">
        <v>5.5</v>
      </c>
      <c r="C205">
        <v>3.7541000000000002</v>
      </c>
      <c r="D205">
        <v>0.26638000000000001</v>
      </c>
      <c r="E205">
        <v>11.734</v>
      </c>
      <c r="F205">
        <v>14.084</v>
      </c>
      <c r="G205">
        <v>91.322000000000003</v>
      </c>
      <c r="H205">
        <v>27.06</v>
      </c>
      <c r="I205">
        <v>35.853000000000002</v>
      </c>
      <c r="J205">
        <v>438.15</v>
      </c>
      <c r="K205">
        <v>0.47477000000000003</v>
      </c>
      <c r="L205">
        <v>1.0737000000000001E-5</v>
      </c>
      <c r="M205">
        <v>3.2593999999999998E-2</v>
      </c>
      <c r="N205" t="s">
        <v>238</v>
      </c>
    </row>
    <row r="206" spans="1:14">
      <c r="A206">
        <v>285.85000000000002</v>
      </c>
      <c r="B206">
        <v>6</v>
      </c>
      <c r="C206">
        <v>4.0994999999999999</v>
      </c>
      <c r="D206">
        <v>0.24393000000000001</v>
      </c>
      <c r="E206">
        <v>11.728</v>
      </c>
      <c r="F206">
        <v>14.076000000000001</v>
      </c>
      <c r="G206">
        <v>90.576999999999998</v>
      </c>
      <c r="H206">
        <v>27.07</v>
      </c>
      <c r="I206">
        <v>35.906999999999996</v>
      </c>
      <c r="J206">
        <v>437.96</v>
      </c>
      <c r="K206">
        <v>0.47449999999999998</v>
      </c>
      <c r="L206">
        <v>1.0744000000000001E-5</v>
      </c>
      <c r="M206">
        <v>3.2628999999999998E-2</v>
      </c>
      <c r="N206" t="s">
        <v>238</v>
      </c>
    </row>
    <row r="207" spans="1:14">
      <c r="A207">
        <v>285.85000000000002</v>
      </c>
      <c r="B207">
        <v>6.5</v>
      </c>
      <c r="C207">
        <v>4.4455999999999998</v>
      </c>
      <c r="D207">
        <v>0.22494</v>
      </c>
      <c r="E207">
        <v>11.722</v>
      </c>
      <c r="F207">
        <v>14.067</v>
      </c>
      <c r="G207">
        <v>89.89</v>
      </c>
      <c r="H207">
        <v>27.079000000000001</v>
      </c>
      <c r="I207">
        <v>35.962000000000003</v>
      </c>
      <c r="J207">
        <v>437.77</v>
      </c>
      <c r="K207">
        <v>0.47421999999999997</v>
      </c>
      <c r="L207">
        <v>1.0750999999999999E-5</v>
      </c>
      <c r="M207">
        <v>3.2665E-2</v>
      </c>
      <c r="N207" t="s">
        <v>238</v>
      </c>
    </row>
    <row r="208" spans="1:14">
      <c r="A208">
        <v>285.85000000000002</v>
      </c>
      <c r="B208">
        <v>7</v>
      </c>
      <c r="C208">
        <v>4.7925000000000004</v>
      </c>
      <c r="D208">
        <v>0.20866000000000001</v>
      </c>
      <c r="E208">
        <v>11.715</v>
      </c>
      <c r="F208">
        <v>14.058999999999999</v>
      </c>
      <c r="G208">
        <v>89.251999999999995</v>
      </c>
      <c r="H208">
        <v>27.088000000000001</v>
      </c>
      <c r="I208">
        <v>36.015999999999998</v>
      </c>
      <c r="J208">
        <v>437.59</v>
      </c>
      <c r="K208">
        <v>0.47394999999999998</v>
      </c>
      <c r="L208">
        <v>1.0759E-5</v>
      </c>
      <c r="M208">
        <v>3.27E-2</v>
      </c>
      <c r="N208" t="s">
        <v>238</v>
      </c>
    </row>
    <row r="209" spans="1:14">
      <c r="A209">
        <v>285.85000000000002</v>
      </c>
      <c r="B209">
        <v>7.5</v>
      </c>
      <c r="C209">
        <v>5.14</v>
      </c>
      <c r="D209">
        <v>0.19455</v>
      </c>
      <c r="E209">
        <v>11.709</v>
      </c>
      <c r="F209">
        <v>14.05</v>
      </c>
      <c r="G209">
        <v>88.656999999999996</v>
      </c>
      <c r="H209">
        <v>27.097000000000001</v>
      </c>
      <c r="I209">
        <v>36.070999999999998</v>
      </c>
      <c r="J209">
        <v>437.4</v>
      </c>
      <c r="K209">
        <v>0.47366000000000003</v>
      </c>
      <c r="L209">
        <v>1.0766E-5</v>
      </c>
      <c r="M209">
        <v>3.2736000000000001E-2</v>
      </c>
      <c r="N209" t="s">
        <v>238</v>
      </c>
    </row>
    <row r="210" spans="1:14">
      <c r="A210">
        <v>285.85000000000002</v>
      </c>
      <c r="B210">
        <v>8</v>
      </c>
      <c r="C210">
        <v>5.4882</v>
      </c>
      <c r="D210">
        <v>0.18221000000000001</v>
      </c>
      <c r="E210">
        <v>11.702999999999999</v>
      </c>
      <c r="F210">
        <v>14.042</v>
      </c>
      <c r="G210">
        <v>88.099000000000004</v>
      </c>
      <c r="H210">
        <v>27.106999999999999</v>
      </c>
      <c r="I210">
        <v>36.125999999999998</v>
      </c>
      <c r="J210">
        <v>437.22</v>
      </c>
      <c r="K210">
        <v>0.47338000000000002</v>
      </c>
      <c r="L210">
        <v>1.0774000000000001E-5</v>
      </c>
      <c r="M210">
        <v>3.2772000000000003E-2</v>
      </c>
      <c r="N210" t="s">
        <v>238</v>
      </c>
    </row>
    <row r="211" spans="1:14">
      <c r="A211">
        <v>285.85000000000002</v>
      </c>
      <c r="B211">
        <v>8.5</v>
      </c>
      <c r="C211">
        <v>5.8372000000000002</v>
      </c>
      <c r="D211">
        <v>0.17132</v>
      </c>
      <c r="E211">
        <v>11.696999999999999</v>
      </c>
      <c r="F211">
        <v>14.032999999999999</v>
      </c>
      <c r="G211">
        <v>87.572999999999993</v>
      </c>
      <c r="H211">
        <v>27.116</v>
      </c>
      <c r="I211">
        <v>36.182000000000002</v>
      </c>
      <c r="J211">
        <v>437.03</v>
      </c>
      <c r="K211">
        <v>0.47309000000000001</v>
      </c>
      <c r="L211">
        <v>1.0781000000000001E-5</v>
      </c>
      <c r="M211">
        <v>3.2807999999999997E-2</v>
      </c>
      <c r="N211" t="s">
        <v>238</v>
      </c>
    </row>
    <row r="212" spans="1:14">
      <c r="A212">
        <v>285.85000000000002</v>
      </c>
      <c r="B212">
        <v>9</v>
      </c>
      <c r="C212">
        <v>6.1867999999999999</v>
      </c>
      <c r="D212">
        <v>0.16163</v>
      </c>
      <c r="E212">
        <v>11.691000000000001</v>
      </c>
      <c r="F212">
        <v>14.025</v>
      </c>
      <c r="G212">
        <v>87.075999999999993</v>
      </c>
      <c r="H212">
        <v>27.125</v>
      </c>
      <c r="I212">
        <v>36.237000000000002</v>
      </c>
      <c r="J212">
        <v>436.85</v>
      </c>
      <c r="K212">
        <v>0.4728</v>
      </c>
      <c r="L212">
        <v>1.0789E-5</v>
      </c>
      <c r="M212">
        <v>3.2843999999999998E-2</v>
      </c>
      <c r="N212" t="s">
        <v>238</v>
      </c>
    </row>
    <row r="213" spans="1:14">
      <c r="A213">
        <v>285.85000000000002</v>
      </c>
      <c r="B213">
        <v>9.5</v>
      </c>
      <c r="C213">
        <v>6.5372000000000003</v>
      </c>
      <c r="D213">
        <v>0.15296999999999999</v>
      </c>
      <c r="E213">
        <v>11.685</v>
      </c>
      <c r="F213">
        <v>14.016</v>
      </c>
      <c r="G213">
        <v>86.605000000000004</v>
      </c>
      <c r="H213">
        <v>27.135000000000002</v>
      </c>
      <c r="I213">
        <v>36.292999999999999</v>
      </c>
      <c r="J213">
        <v>436.67</v>
      </c>
      <c r="K213">
        <v>0.47250999999999999</v>
      </c>
      <c r="L213">
        <v>1.0796E-5</v>
      </c>
      <c r="M213">
        <v>3.288E-2</v>
      </c>
      <c r="N213" t="s">
        <v>238</v>
      </c>
    </row>
    <row r="214" spans="1:14">
      <c r="A214">
        <v>285.85000000000002</v>
      </c>
      <c r="B214">
        <v>10</v>
      </c>
      <c r="C214">
        <v>6.8883000000000001</v>
      </c>
      <c r="D214">
        <v>0.14516999999999999</v>
      </c>
      <c r="E214">
        <v>11.678000000000001</v>
      </c>
      <c r="F214">
        <v>14.007</v>
      </c>
      <c r="G214">
        <v>86.156999999999996</v>
      </c>
      <c r="H214">
        <v>27.143999999999998</v>
      </c>
      <c r="I214">
        <v>36.348999999999997</v>
      </c>
      <c r="J214">
        <v>436.49</v>
      </c>
      <c r="K214">
        <v>0.47221999999999997</v>
      </c>
      <c r="L214">
        <v>1.0804E-5</v>
      </c>
      <c r="M214">
        <v>3.2917000000000002E-2</v>
      </c>
      <c r="N214" t="s">
        <v>238</v>
      </c>
    </row>
  </sheetData>
  <pageMargins left="0.7" right="0.7" top="0.75" bottom="0.75" header="0.3" footer="0.3"/>
  <tableParts count="1">
    <tablePart r:id="rId1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AC5A7-D8B0-431F-BA38-EA84493511B1}">
  <dimension ref="A1:N137"/>
  <sheetViews>
    <sheetView workbookViewId="0"/>
  </sheetViews>
  <sheetFormatPr defaultRowHeight="15"/>
  <sheetData>
    <row r="1" spans="1:14">
      <c r="A1" t="s">
        <v>223</v>
      </c>
      <c r="B1" t="s">
        <v>224</v>
      </c>
      <c r="C1" t="s">
        <v>225</v>
      </c>
      <c r="D1" t="s">
        <v>226</v>
      </c>
      <c r="E1" t="s">
        <v>227</v>
      </c>
      <c r="F1" t="s">
        <v>228</v>
      </c>
      <c r="G1" t="s">
        <v>229</v>
      </c>
      <c r="H1" t="s">
        <v>230</v>
      </c>
      <c r="I1" t="s">
        <v>231</v>
      </c>
      <c r="J1" t="s">
        <v>232</v>
      </c>
      <c r="K1" t="s">
        <v>233</v>
      </c>
      <c r="L1" t="s">
        <v>234</v>
      </c>
      <c r="M1" t="s">
        <v>235</v>
      </c>
      <c r="N1" t="s">
        <v>236</v>
      </c>
    </row>
    <row r="2" spans="1:14">
      <c r="A2">
        <v>256.3</v>
      </c>
      <c r="B2">
        <v>1</v>
      </c>
      <c r="C2">
        <v>825.61</v>
      </c>
      <c r="D2">
        <v>1.2112E-3</v>
      </c>
      <c r="E2">
        <v>-6.6357999999999997</v>
      </c>
      <c r="F2">
        <v>-6.6319999999999997</v>
      </c>
      <c r="G2">
        <v>-22.373999999999999</v>
      </c>
      <c r="H2">
        <v>61.076000000000001</v>
      </c>
      <c r="I2">
        <v>74.760000000000005</v>
      </c>
      <c r="J2">
        <v>1244</v>
      </c>
      <c r="K2">
        <v>-3.6637999999999997E-2</v>
      </c>
      <c r="L2">
        <v>1.0933E-3</v>
      </c>
      <c r="M2">
        <v>0.20816000000000001</v>
      </c>
      <c r="N2" t="s">
        <v>237</v>
      </c>
    </row>
    <row r="3" spans="1:14">
      <c r="A3">
        <v>256.3</v>
      </c>
      <c r="B3">
        <v>1.5</v>
      </c>
      <c r="C3">
        <v>825.65</v>
      </c>
      <c r="D3">
        <v>1.2112E-3</v>
      </c>
      <c r="E3">
        <v>-6.6364000000000001</v>
      </c>
      <c r="F3">
        <v>-6.6306000000000003</v>
      </c>
      <c r="G3">
        <v>-22.376999999999999</v>
      </c>
      <c r="H3">
        <v>61.076000000000001</v>
      </c>
      <c r="I3">
        <v>74.759</v>
      </c>
      <c r="J3">
        <v>1244.2</v>
      </c>
      <c r="K3">
        <v>-3.6639999999999999E-2</v>
      </c>
      <c r="L3">
        <v>1.0937E-3</v>
      </c>
      <c r="M3">
        <v>0.20818</v>
      </c>
      <c r="N3" t="s">
        <v>237</v>
      </c>
    </row>
    <row r="4" spans="1:14">
      <c r="A4">
        <v>256.3</v>
      </c>
      <c r="B4">
        <v>2</v>
      </c>
      <c r="C4">
        <v>825.69</v>
      </c>
      <c r="D4">
        <v>1.2110999999999999E-3</v>
      </c>
      <c r="E4">
        <v>-6.6369999999999996</v>
      </c>
      <c r="F4">
        <v>-6.6292</v>
      </c>
      <c r="G4">
        <v>-22.379000000000001</v>
      </c>
      <c r="H4">
        <v>61.076999999999998</v>
      </c>
      <c r="I4">
        <v>74.759</v>
      </c>
      <c r="J4">
        <v>1244.5</v>
      </c>
      <c r="K4">
        <v>-3.6643000000000002E-2</v>
      </c>
      <c r="L4">
        <v>1.0939999999999999E-3</v>
      </c>
      <c r="M4">
        <v>0.2082</v>
      </c>
      <c r="N4" t="s">
        <v>237</v>
      </c>
    </row>
    <row r="5" spans="1:14">
      <c r="A5">
        <v>256.3</v>
      </c>
      <c r="B5">
        <v>2.5</v>
      </c>
      <c r="C5">
        <v>825.73</v>
      </c>
      <c r="D5">
        <v>1.2110999999999999E-3</v>
      </c>
      <c r="E5">
        <v>-6.6375999999999999</v>
      </c>
      <c r="F5">
        <v>-6.6279000000000003</v>
      </c>
      <c r="G5">
        <v>-22.381</v>
      </c>
      <c r="H5">
        <v>61.076999999999998</v>
      </c>
      <c r="I5">
        <v>74.757999999999996</v>
      </c>
      <c r="J5">
        <v>1244.8</v>
      </c>
      <c r="K5">
        <v>-3.6645999999999998E-2</v>
      </c>
      <c r="L5">
        <v>1.0943000000000001E-3</v>
      </c>
      <c r="M5">
        <v>0.20821999999999999</v>
      </c>
      <c r="N5" t="s">
        <v>237</v>
      </c>
    </row>
    <row r="6" spans="1:14">
      <c r="A6">
        <v>256.3</v>
      </c>
      <c r="B6">
        <v>3</v>
      </c>
      <c r="C6">
        <v>825.77</v>
      </c>
      <c r="D6">
        <v>1.2110000000000001E-3</v>
      </c>
      <c r="E6">
        <v>-6.6380999999999997</v>
      </c>
      <c r="F6">
        <v>-6.6265000000000001</v>
      </c>
      <c r="G6">
        <v>-22.382999999999999</v>
      </c>
      <c r="H6">
        <v>61.076999999999998</v>
      </c>
      <c r="I6">
        <v>74.757000000000005</v>
      </c>
      <c r="J6">
        <v>1245.0999999999999</v>
      </c>
      <c r="K6">
        <v>-3.6649000000000001E-2</v>
      </c>
      <c r="L6">
        <v>1.0947000000000001E-3</v>
      </c>
      <c r="M6">
        <v>0.20824000000000001</v>
      </c>
      <c r="N6" t="s">
        <v>237</v>
      </c>
    </row>
    <row r="7" spans="1:14">
      <c r="A7">
        <v>256.3</v>
      </c>
      <c r="B7">
        <v>3.5</v>
      </c>
      <c r="C7">
        <v>825.81</v>
      </c>
      <c r="D7">
        <v>1.2109E-3</v>
      </c>
      <c r="E7">
        <v>-6.6387</v>
      </c>
      <c r="F7">
        <v>-6.6250999999999998</v>
      </c>
      <c r="G7">
        <v>-22.385000000000002</v>
      </c>
      <c r="H7">
        <v>61.078000000000003</v>
      </c>
      <c r="I7">
        <v>74.756</v>
      </c>
      <c r="J7">
        <v>1245.3</v>
      </c>
      <c r="K7">
        <v>-3.6651999999999997E-2</v>
      </c>
      <c r="L7">
        <v>1.0950000000000001E-3</v>
      </c>
      <c r="M7">
        <v>0.20827000000000001</v>
      </c>
      <c r="N7" t="s">
        <v>237</v>
      </c>
    </row>
    <row r="8" spans="1:14">
      <c r="A8">
        <v>256.3</v>
      </c>
      <c r="B8">
        <v>4</v>
      </c>
      <c r="C8">
        <v>825.84</v>
      </c>
      <c r="D8">
        <v>1.2109E-3</v>
      </c>
      <c r="E8">
        <v>-6.6393000000000004</v>
      </c>
      <c r="F8">
        <v>-6.6237000000000004</v>
      </c>
      <c r="G8">
        <v>-22.388000000000002</v>
      </c>
      <c r="H8">
        <v>61.078000000000003</v>
      </c>
      <c r="I8">
        <v>74.754999999999995</v>
      </c>
      <c r="J8">
        <v>1245.5999999999999</v>
      </c>
      <c r="K8">
        <v>-3.6653999999999999E-2</v>
      </c>
      <c r="L8">
        <v>1.0953E-3</v>
      </c>
      <c r="M8">
        <v>0.20829</v>
      </c>
      <c r="N8" t="s">
        <v>237</v>
      </c>
    </row>
    <row r="9" spans="1:14">
      <c r="A9">
        <v>256.3</v>
      </c>
      <c r="B9">
        <v>4.5</v>
      </c>
      <c r="C9">
        <v>825.88</v>
      </c>
      <c r="D9">
        <v>1.2107999999999999E-3</v>
      </c>
      <c r="E9">
        <v>-6.6398000000000001</v>
      </c>
      <c r="F9">
        <v>-6.6223999999999998</v>
      </c>
      <c r="G9">
        <v>-22.39</v>
      </c>
      <c r="H9">
        <v>61.078000000000003</v>
      </c>
      <c r="I9">
        <v>74.754000000000005</v>
      </c>
      <c r="J9">
        <v>1245.9000000000001</v>
      </c>
      <c r="K9">
        <v>-3.6657000000000002E-2</v>
      </c>
      <c r="L9">
        <v>1.0957E-3</v>
      </c>
      <c r="M9">
        <v>0.20831</v>
      </c>
      <c r="N9" t="s">
        <v>237</v>
      </c>
    </row>
    <row r="10" spans="1:14">
      <c r="A10">
        <v>256.3</v>
      </c>
      <c r="B10">
        <v>5</v>
      </c>
      <c r="C10">
        <v>825.92</v>
      </c>
      <c r="D10">
        <v>1.2107999999999999E-3</v>
      </c>
      <c r="E10">
        <v>-6.6403999999999996</v>
      </c>
      <c r="F10">
        <v>-6.6210000000000004</v>
      </c>
      <c r="G10">
        <v>-22.391999999999999</v>
      </c>
      <c r="H10">
        <v>61.079000000000001</v>
      </c>
      <c r="I10">
        <v>74.754000000000005</v>
      </c>
      <c r="J10">
        <v>1246.2</v>
      </c>
      <c r="K10">
        <v>-3.6659999999999998E-2</v>
      </c>
      <c r="L10">
        <v>1.096E-3</v>
      </c>
      <c r="M10">
        <v>0.20832999999999999</v>
      </c>
      <c r="N10" t="s">
        <v>237</v>
      </c>
    </row>
    <row r="11" spans="1:14">
      <c r="A11">
        <v>256.3</v>
      </c>
      <c r="B11">
        <v>5.5</v>
      </c>
      <c r="C11">
        <v>825.96</v>
      </c>
      <c r="D11">
        <v>1.2107000000000001E-3</v>
      </c>
      <c r="E11">
        <v>-6.641</v>
      </c>
      <c r="F11">
        <v>-6.6196000000000002</v>
      </c>
      <c r="G11">
        <v>-22.393999999999998</v>
      </c>
      <c r="H11">
        <v>61.079000000000001</v>
      </c>
      <c r="I11">
        <v>74.753</v>
      </c>
      <c r="J11">
        <v>1246.4000000000001</v>
      </c>
      <c r="K11">
        <v>-3.6663000000000001E-2</v>
      </c>
      <c r="L11">
        <v>1.0962999999999999E-3</v>
      </c>
      <c r="M11">
        <v>0.20835000000000001</v>
      </c>
      <c r="N11" t="s">
        <v>237</v>
      </c>
    </row>
    <row r="12" spans="1:14">
      <c r="A12">
        <v>256.3</v>
      </c>
      <c r="B12">
        <v>6</v>
      </c>
      <c r="C12">
        <v>826</v>
      </c>
      <c r="D12">
        <v>1.2107000000000001E-3</v>
      </c>
      <c r="E12">
        <v>-6.6414999999999997</v>
      </c>
      <c r="F12">
        <v>-6.6182999999999996</v>
      </c>
      <c r="G12">
        <v>-22.396999999999998</v>
      </c>
      <c r="H12">
        <v>61.079000000000001</v>
      </c>
      <c r="I12">
        <v>74.751999999999995</v>
      </c>
      <c r="J12">
        <v>1246.7</v>
      </c>
      <c r="K12">
        <v>-3.6665999999999997E-2</v>
      </c>
      <c r="L12">
        <v>1.0966999999999999E-3</v>
      </c>
      <c r="M12">
        <v>0.20838000000000001</v>
      </c>
      <c r="N12" t="s">
        <v>237</v>
      </c>
    </row>
    <row r="13" spans="1:14">
      <c r="A13">
        <v>256.3</v>
      </c>
      <c r="B13">
        <v>6.5</v>
      </c>
      <c r="C13">
        <v>826.04</v>
      </c>
      <c r="D13">
        <v>1.2106E-3</v>
      </c>
      <c r="E13">
        <v>-6.6421000000000001</v>
      </c>
      <c r="F13">
        <v>-6.6169000000000002</v>
      </c>
      <c r="G13">
        <v>-22.399000000000001</v>
      </c>
      <c r="H13">
        <v>61.08</v>
      </c>
      <c r="I13">
        <v>74.751000000000005</v>
      </c>
      <c r="J13">
        <v>1247</v>
      </c>
      <c r="K13">
        <v>-3.6667999999999999E-2</v>
      </c>
      <c r="L13">
        <v>1.0970000000000001E-3</v>
      </c>
      <c r="M13">
        <v>0.2084</v>
      </c>
      <c r="N13" t="s">
        <v>237</v>
      </c>
    </row>
    <row r="14" spans="1:14">
      <c r="A14">
        <v>256.3</v>
      </c>
      <c r="B14">
        <v>7</v>
      </c>
      <c r="C14">
        <v>826.08</v>
      </c>
      <c r="D14">
        <v>1.2105E-3</v>
      </c>
      <c r="E14">
        <v>-6.6426999999999996</v>
      </c>
      <c r="F14">
        <v>-6.6154999999999999</v>
      </c>
      <c r="G14">
        <v>-22.401</v>
      </c>
      <c r="H14">
        <v>61.08</v>
      </c>
      <c r="I14">
        <v>74.75</v>
      </c>
      <c r="J14">
        <v>1247.3</v>
      </c>
      <c r="K14">
        <v>-3.6671000000000002E-2</v>
      </c>
      <c r="L14">
        <v>1.0973000000000001E-3</v>
      </c>
      <c r="M14">
        <v>0.20841999999999999</v>
      </c>
      <c r="N14" t="s">
        <v>237</v>
      </c>
    </row>
    <row r="15" spans="1:14">
      <c r="A15">
        <v>256.3</v>
      </c>
      <c r="B15">
        <v>7.5</v>
      </c>
      <c r="C15">
        <v>826.12</v>
      </c>
      <c r="D15">
        <v>1.2105E-3</v>
      </c>
      <c r="E15">
        <v>-6.6432000000000002</v>
      </c>
      <c r="F15">
        <v>-6.6142000000000003</v>
      </c>
      <c r="G15">
        <v>-22.402999999999999</v>
      </c>
      <c r="H15">
        <v>61.08</v>
      </c>
      <c r="I15">
        <v>74.748999999999995</v>
      </c>
      <c r="J15">
        <v>1247.5</v>
      </c>
      <c r="K15">
        <v>-3.6673999999999998E-2</v>
      </c>
      <c r="L15">
        <v>1.0977000000000001E-3</v>
      </c>
      <c r="M15">
        <v>0.20843999999999999</v>
      </c>
      <c r="N15" t="s">
        <v>237</v>
      </c>
    </row>
    <row r="16" spans="1:14">
      <c r="A16">
        <v>256.3</v>
      </c>
      <c r="B16">
        <v>8</v>
      </c>
      <c r="C16">
        <v>826.16</v>
      </c>
      <c r="D16">
        <v>1.2103999999999999E-3</v>
      </c>
      <c r="E16">
        <v>-6.6437999999999997</v>
      </c>
      <c r="F16">
        <v>-6.6128</v>
      </c>
      <c r="G16">
        <v>-22.405000000000001</v>
      </c>
      <c r="H16">
        <v>61.08</v>
      </c>
      <c r="I16">
        <v>74.748000000000005</v>
      </c>
      <c r="J16">
        <v>1247.8</v>
      </c>
      <c r="K16">
        <v>-3.6677000000000001E-2</v>
      </c>
      <c r="L16">
        <v>1.098E-3</v>
      </c>
      <c r="M16">
        <v>0.20846000000000001</v>
      </c>
      <c r="N16" t="s">
        <v>237</v>
      </c>
    </row>
    <row r="17" spans="1:14">
      <c r="A17">
        <v>256.3</v>
      </c>
      <c r="B17">
        <v>8.5</v>
      </c>
      <c r="C17">
        <v>826.2</v>
      </c>
      <c r="D17">
        <v>1.2103999999999999E-3</v>
      </c>
      <c r="E17">
        <v>-6.6444000000000001</v>
      </c>
      <c r="F17">
        <v>-6.6113999999999997</v>
      </c>
      <c r="G17">
        <v>-22.408000000000001</v>
      </c>
      <c r="H17">
        <v>61.081000000000003</v>
      </c>
      <c r="I17">
        <v>74.748000000000005</v>
      </c>
      <c r="J17">
        <v>1248.0999999999999</v>
      </c>
      <c r="K17">
        <v>-3.6679999999999997E-2</v>
      </c>
      <c r="L17">
        <v>1.0983E-3</v>
      </c>
      <c r="M17">
        <v>0.20849000000000001</v>
      </c>
      <c r="N17" t="s">
        <v>237</v>
      </c>
    </row>
    <row r="18" spans="1:14">
      <c r="A18">
        <v>256.3</v>
      </c>
      <c r="B18">
        <v>9</v>
      </c>
      <c r="C18">
        <v>826.24</v>
      </c>
      <c r="D18">
        <v>1.2103000000000001E-3</v>
      </c>
      <c r="E18">
        <v>-6.6448999999999998</v>
      </c>
      <c r="F18">
        <v>-6.61</v>
      </c>
      <c r="G18">
        <v>-22.41</v>
      </c>
      <c r="H18">
        <v>61.081000000000003</v>
      </c>
      <c r="I18">
        <v>74.747</v>
      </c>
      <c r="J18">
        <v>1248.3</v>
      </c>
      <c r="K18">
        <v>-3.6681999999999999E-2</v>
      </c>
      <c r="L18">
        <v>1.0985999999999999E-3</v>
      </c>
      <c r="M18">
        <v>0.20851</v>
      </c>
      <c r="N18" t="s">
        <v>237</v>
      </c>
    </row>
    <row r="19" spans="1:14">
      <c r="A19">
        <v>256.3</v>
      </c>
      <c r="B19">
        <v>9.5</v>
      </c>
      <c r="C19">
        <v>826.28</v>
      </c>
      <c r="D19">
        <v>1.2102E-3</v>
      </c>
      <c r="E19">
        <v>-6.6455000000000002</v>
      </c>
      <c r="F19">
        <v>-6.6086999999999998</v>
      </c>
      <c r="G19">
        <v>-22.411999999999999</v>
      </c>
      <c r="H19">
        <v>61.081000000000003</v>
      </c>
      <c r="I19">
        <v>74.745999999999995</v>
      </c>
      <c r="J19">
        <v>1248.5999999999999</v>
      </c>
      <c r="K19">
        <v>-3.6685000000000002E-2</v>
      </c>
      <c r="L19">
        <v>1.0989999999999999E-3</v>
      </c>
      <c r="M19">
        <v>0.20852999999999999</v>
      </c>
      <c r="N19" t="s">
        <v>237</v>
      </c>
    </row>
    <row r="20" spans="1:14">
      <c r="A20">
        <v>256.3</v>
      </c>
      <c r="B20">
        <v>10</v>
      </c>
      <c r="C20">
        <v>826.32</v>
      </c>
      <c r="D20">
        <v>1.2102E-3</v>
      </c>
      <c r="E20">
        <v>-6.6460999999999997</v>
      </c>
      <c r="F20">
        <v>-6.6073000000000004</v>
      </c>
      <c r="G20">
        <v>-22.414000000000001</v>
      </c>
      <c r="H20">
        <v>61.082000000000001</v>
      </c>
      <c r="I20">
        <v>74.745000000000005</v>
      </c>
      <c r="J20">
        <v>1248.9000000000001</v>
      </c>
      <c r="K20">
        <v>-3.6687999999999998E-2</v>
      </c>
      <c r="L20">
        <v>1.0993000000000001E-3</v>
      </c>
      <c r="M20">
        <v>0.20855000000000001</v>
      </c>
      <c r="N20" t="s">
        <v>237</v>
      </c>
    </row>
    <row r="21" spans="1:14">
      <c r="A21">
        <v>307.56</v>
      </c>
      <c r="B21">
        <v>1</v>
      </c>
      <c r="C21">
        <v>777.47</v>
      </c>
      <c r="D21">
        <v>1.2861999999999999E-3</v>
      </c>
      <c r="E21">
        <v>-2.6114999999999999</v>
      </c>
      <c r="F21">
        <v>-2.6074000000000002</v>
      </c>
      <c r="G21">
        <v>-8.0829000000000004</v>
      </c>
      <c r="H21">
        <v>69.265000000000001</v>
      </c>
      <c r="I21">
        <v>83.156000000000006</v>
      </c>
      <c r="J21">
        <v>1070.0999999999999</v>
      </c>
      <c r="K21">
        <v>-3.1029999999999999E-2</v>
      </c>
      <c r="L21">
        <v>4.7616999999999999E-4</v>
      </c>
      <c r="M21">
        <v>0.19842000000000001</v>
      </c>
      <c r="N21" t="s">
        <v>237</v>
      </c>
    </row>
    <row r="22" spans="1:14">
      <c r="A22">
        <v>307.56</v>
      </c>
      <c r="B22">
        <v>1.5</v>
      </c>
      <c r="C22">
        <v>777.52</v>
      </c>
      <c r="D22">
        <v>1.2861000000000001E-3</v>
      </c>
      <c r="E22">
        <v>-2.6122999999999998</v>
      </c>
      <c r="F22">
        <v>-2.6061000000000001</v>
      </c>
      <c r="G22">
        <v>-8.0853999999999999</v>
      </c>
      <c r="H22">
        <v>69.263999999999996</v>
      </c>
      <c r="I22">
        <v>83.153999999999996</v>
      </c>
      <c r="J22">
        <v>1070.4000000000001</v>
      </c>
      <c r="K22">
        <v>-3.1036999999999999E-2</v>
      </c>
      <c r="L22">
        <v>4.7632000000000002E-4</v>
      </c>
      <c r="M22">
        <v>0.19844000000000001</v>
      </c>
      <c r="N22" t="s">
        <v>237</v>
      </c>
    </row>
    <row r="23" spans="1:14">
      <c r="A23">
        <v>307.56</v>
      </c>
      <c r="B23">
        <v>2</v>
      </c>
      <c r="C23">
        <v>777.57</v>
      </c>
      <c r="D23">
        <v>1.2861000000000001E-3</v>
      </c>
      <c r="E23">
        <v>-2.6131000000000002</v>
      </c>
      <c r="F23">
        <v>-2.6048</v>
      </c>
      <c r="G23">
        <v>-8.0878999999999994</v>
      </c>
      <c r="H23">
        <v>69.263000000000005</v>
      </c>
      <c r="I23">
        <v>83.150999999999996</v>
      </c>
      <c r="J23">
        <v>1070.7</v>
      </c>
      <c r="K23">
        <v>-3.1043000000000001E-2</v>
      </c>
      <c r="L23">
        <v>4.7647E-4</v>
      </c>
      <c r="M23">
        <v>0.19846</v>
      </c>
      <c r="N23" t="s">
        <v>237</v>
      </c>
    </row>
    <row r="24" spans="1:14">
      <c r="A24">
        <v>307.56</v>
      </c>
      <c r="B24">
        <v>2.5</v>
      </c>
      <c r="C24">
        <v>777.62</v>
      </c>
      <c r="D24">
        <v>1.286E-3</v>
      </c>
      <c r="E24">
        <v>-2.6137999999999999</v>
      </c>
      <c r="F24">
        <v>-2.6034999999999999</v>
      </c>
      <c r="G24">
        <v>-8.0904000000000007</v>
      </c>
      <c r="H24">
        <v>69.262</v>
      </c>
      <c r="I24">
        <v>83.147999999999996</v>
      </c>
      <c r="J24">
        <v>1071.0999999999999</v>
      </c>
      <c r="K24">
        <v>-3.1049E-2</v>
      </c>
      <c r="L24">
        <v>4.7661999999999997E-4</v>
      </c>
      <c r="M24">
        <v>0.19849</v>
      </c>
      <c r="N24" t="s">
        <v>237</v>
      </c>
    </row>
    <row r="25" spans="1:14">
      <c r="A25">
        <v>307.56</v>
      </c>
      <c r="B25">
        <v>3</v>
      </c>
      <c r="C25">
        <v>777.68</v>
      </c>
      <c r="D25">
        <v>1.2859E-3</v>
      </c>
      <c r="E25">
        <v>-2.6145999999999998</v>
      </c>
      <c r="F25">
        <v>-2.6021999999999998</v>
      </c>
      <c r="G25">
        <v>-8.0929000000000002</v>
      </c>
      <c r="H25">
        <v>69.260999999999996</v>
      </c>
      <c r="I25">
        <v>83.146000000000001</v>
      </c>
      <c r="J25">
        <v>1071.4000000000001</v>
      </c>
      <c r="K25">
        <v>-3.1054999999999999E-2</v>
      </c>
      <c r="L25">
        <v>4.7677E-4</v>
      </c>
      <c r="M25">
        <v>0.19850999999999999</v>
      </c>
      <c r="N25" t="s">
        <v>237</v>
      </c>
    </row>
    <row r="26" spans="1:14">
      <c r="A26">
        <v>307.56</v>
      </c>
      <c r="B26">
        <v>3.5</v>
      </c>
      <c r="C26">
        <v>777.73</v>
      </c>
      <c r="D26">
        <v>1.2857999999999999E-3</v>
      </c>
      <c r="E26">
        <v>-2.6154000000000002</v>
      </c>
      <c r="F26">
        <v>-2.6009000000000002</v>
      </c>
      <c r="G26">
        <v>-8.0953999999999997</v>
      </c>
      <c r="H26">
        <v>69.260000000000005</v>
      </c>
      <c r="I26">
        <v>83.143000000000001</v>
      </c>
      <c r="J26">
        <v>1071.8</v>
      </c>
      <c r="K26">
        <v>-3.1060999999999998E-2</v>
      </c>
      <c r="L26">
        <v>4.7692999999999998E-4</v>
      </c>
      <c r="M26">
        <v>0.19853999999999999</v>
      </c>
      <c r="N26" t="s">
        <v>237</v>
      </c>
    </row>
    <row r="27" spans="1:14">
      <c r="A27">
        <v>307.56</v>
      </c>
      <c r="B27">
        <v>4</v>
      </c>
      <c r="C27">
        <v>777.78</v>
      </c>
      <c r="D27">
        <v>1.2857000000000001E-3</v>
      </c>
      <c r="E27">
        <v>-2.6160999999999999</v>
      </c>
      <c r="F27">
        <v>-2.5996999999999999</v>
      </c>
      <c r="G27">
        <v>-8.0978999999999992</v>
      </c>
      <c r="H27">
        <v>69.259</v>
      </c>
      <c r="I27">
        <v>83.14</v>
      </c>
      <c r="J27">
        <v>1072.0999999999999</v>
      </c>
      <c r="K27">
        <v>-3.1067000000000001E-2</v>
      </c>
      <c r="L27">
        <v>4.7708000000000001E-4</v>
      </c>
      <c r="M27">
        <v>0.19855999999999999</v>
      </c>
      <c r="N27" t="s">
        <v>237</v>
      </c>
    </row>
    <row r="28" spans="1:14">
      <c r="A28">
        <v>307.56</v>
      </c>
      <c r="B28">
        <v>4.5</v>
      </c>
      <c r="C28">
        <v>777.83</v>
      </c>
      <c r="D28">
        <v>1.2856E-3</v>
      </c>
      <c r="E28">
        <v>-2.6168999999999998</v>
      </c>
      <c r="F28">
        <v>-2.5983999999999998</v>
      </c>
      <c r="G28">
        <v>-8.1004000000000005</v>
      </c>
      <c r="H28">
        <v>69.257999999999996</v>
      </c>
      <c r="I28">
        <v>83.138000000000005</v>
      </c>
      <c r="J28">
        <v>1072.5</v>
      </c>
      <c r="K28">
        <v>-3.1073E-2</v>
      </c>
      <c r="L28">
        <v>4.7722999999999998E-4</v>
      </c>
      <c r="M28">
        <v>0.19858999999999999</v>
      </c>
      <c r="N28" t="s">
        <v>237</v>
      </c>
    </row>
    <row r="29" spans="1:14">
      <c r="A29">
        <v>307.56</v>
      </c>
      <c r="B29">
        <v>5</v>
      </c>
      <c r="C29">
        <v>777.89</v>
      </c>
      <c r="D29">
        <v>1.2855E-3</v>
      </c>
      <c r="E29">
        <v>-2.6177000000000001</v>
      </c>
      <c r="F29">
        <v>-2.5971000000000002</v>
      </c>
      <c r="G29">
        <v>-8.1029</v>
      </c>
      <c r="H29">
        <v>69.256</v>
      </c>
      <c r="I29">
        <v>83.135000000000005</v>
      </c>
      <c r="J29">
        <v>1072.8</v>
      </c>
      <c r="K29">
        <v>-3.1078999999999999E-2</v>
      </c>
      <c r="L29">
        <v>4.7738000000000001E-4</v>
      </c>
      <c r="M29">
        <v>0.19861000000000001</v>
      </c>
      <c r="N29" t="s">
        <v>237</v>
      </c>
    </row>
    <row r="30" spans="1:14">
      <c r="A30">
        <v>307.56</v>
      </c>
      <c r="B30">
        <v>5.5</v>
      </c>
      <c r="C30">
        <v>777.94</v>
      </c>
      <c r="D30">
        <v>1.2855E-3</v>
      </c>
      <c r="E30">
        <v>-2.6183999999999998</v>
      </c>
      <c r="F30">
        <v>-2.5958000000000001</v>
      </c>
      <c r="G30">
        <v>-8.1053999999999995</v>
      </c>
      <c r="H30">
        <v>69.254999999999995</v>
      </c>
      <c r="I30">
        <v>83.132000000000005</v>
      </c>
      <c r="J30">
        <v>1073.0999999999999</v>
      </c>
      <c r="K30">
        <v>-3.1085000000000002E-2</v>
      </c>
      <c r="L30">
        <v>4.7752999999999999E-4</v>
      </c>
      <c r="M30">
        <v>0.19863</v>
      </c>
      <c r="N30" t="s">
        <v>237</v>
      </c>
    </row>
    <row r="31" spans="1:14">
      <c r="A31">
        <v>307.56</v>
      </c>
      <c r="B31">
        <v>6</v>
      </c>
      <c r="C31">
        <v>777.99</v>
      </c>
      <c r="D31">
        <v>1.2853999999999999E-3</v>
      </c>
      <c r="E31">
        <v>-2.6192000000000002</v>
      </c>
      <c r="F31">
        <v>-2.5945</v>
      </c>
      <c r="G31">
        <v>-8.1079000000000008</v>
      </c>
      <c r="H31">
        <v>69.254000000000005</v>
      </c>
      <c r="I31">
        <v>83.13</v>
      </c>
      <c r="J31">
        <v>1073.5</v>
      </c>
      <c r="K31">
        <v>-3.1091000000000001E-2</v>
      </c>
      <c r="L31">
        <v>4.7768000000000002E-4</v>
      </c>
      <c r="M31">
        <v>0.19866</v>
      </c>
      <c r="N31" t="s">
        <v>237</v>
      </c>
    </row>
    <row r="32" spans="1:14">
      <c r="A32">
        <v>307.56</v>
      </c>
      <c r="B32">
        <v>6.5</v>
      </c>
      <c r="C32">
        <v>778.04</v>
      </c>
      <c r="D32">
        <v>1.2853000000000001E-3</v>
      </c>
      <c r="E32">
        <v>-2.62</v>
      </c>
      <c r="F32">
        <v>-2.5931999999999999</v>
      </c>
      <c r="G32">
        <v>-8.1104000000000003</v>
      </c>
      <c r="H32">
        <v>69.253</v>
      </c>
      <c r="I32">
        <v>83.126999999999995</v>
      </c>
      <c r="J32">
        <v>1073.8</v>
      </c>
      <c r="K32">
        <v>-3.1097E-2</v>
      </c>
      <c r="L32">
        <v>4.7783E-4</v>
      </c>
      <c r="M32">
        <v>0.19868</v>
      </c>
      <c r="N32" t="s">
        <v>237</v>
      </c>
    </row>
    <row r="33" spans="1:14">
      <c r="A33">
        <v>307.56</v>
      </c>
      <c r="B33">
        <v>7</v>
      </c>
      <c r="C33">
        <v>778.09</v>
      </c>
      <c r="D33">
        <v>1.2852E-3</v>
      </c>
      <c r="E33">
        <v>-2.6206999999999998</v>
      </c>
      <c r="F33">
        <v>-2.5918999999999999</v>
      </c>
      <c r="G33">
        <v>-8.1128999999999998</v>
      </c>
      <c r="H33">
        <v>69.251999999999995</v>
      </c>
      <c r="I33">
        <v>83.125</v>
      </c>
      <c r="J33">
        <v>1074.2</v>
      </c>
      <c r="K33">
        <v>-3.1102999999999999E-2</v>
      </c>
      <c r="L33">
        <v>4.7797999999999997E-4</v>
      </c>
      <c r="M33">
        <v>0.19871</v>
      </c>
      <c r="N33" t="s">
        <v>237</v>
      </c>
    </row>
    <row r="34" spans="1:14">
      <c r="A34">
        <v>307.56</v>
      </c>
      <c r="B34">
        <v>7.5</v>
      </c>
      <c r="C34">
        <v>778.15</v>
      </c>
      <c r="D34">
        <v>1.2851E-3</v>
      </c>
      <c r="E34">
        <v>-2.6215000000000002</v>
      </c>
      <c r="F34">
        <v>-2.5905999999999998</v>
      </c>
      <c r="G34">
        <v>-8.1152999999999995</v>
      </c>
      <c r="H34">
        <v>69.251000000000005</v>
      </c>
      <c r="I34">
        <v>83.122</v>
      </c>
      <c r="J34">
        <v>1074.5</v>
      </c>
      <c r="K34">
        <v>-3.1108E-2</v>
      </c>
      <c r="L34">
        <v>4.7813E-4</v>
      </c>
      <c r="M34">
        <v>0.19872999999999999</v>
      </c>
      <c r="N34" t="s">
        <v>237</v>
      </c>
    </row>
    <row r="35" spans="1:14">
      <c r="A35">
        <v>307.56</v>
      </c>
      <c r="B35">
        <v>8</v>
      </c>
      <c r="C35">
        <v>778.2</v>
      </c>
      <c r="D35">
        <v>1.2849999999999999E-3</v>
      </c>
      <c r="E35">
        <v>-2.6223000000000001</v>
      </c>
      <c r="F35">
        <v>-2.5893000000000002</v>
      </c>
      <c r="G35">
        <v>-8.1178000000000008</v>
      </c>
      <c r="H35">
        <v>69.25</v>
      </c>
      <c r="I35">
        <v>83.119</v>
      </c>
      <c r="J35">
        <v>1074.9000000000001</v>
      </c>
      <c r="K35">
        <v>-3.1113999999999999E-2</v>
      </c>
      <c r="L35">
        <v>4.7827999999999998E-4</v>
      </c>
      <c r="M35">
        <v>0.19875999999999999</v>
      </c>
      <c r="N35" t="s">
        <v>237</v>
      </c>
    </row>
    <row r="36" spans="1:14">
      <c r="A36">
        <v>307.56</v>
      </c>
      <c r="B36">
        <v>8.5</v>
      </c>
      <c r="C36">
        <v>778.25</v>
      </c>
      <c r="D36">
        <v>1.2849000000000001E-3</v>
      </c>
      <c r="E36">
        <v>-2.6230000000000002</v>
      </c>
      <c r="F36">
        <v>-2.5880000000000001</v>
      </c>
      <c r="G36">
        <v>-8.1203000000000003</v>
      </c>
      <c r="H36">
        <v>69.248999999999995</v>
      </c>
      <c r="I36">
        <v>83.117000000000004</v>
      </c>
      <c r="J36">
        <v>1075.2</v>
      </c>
      <c r="K36">
        <v>-3.1119999999999998E-2</v>
      </c>
      <c r="L36">
        <v>4.7844000000000001E-4</v>
      </c>
      <c r="M36">
        <v>0.19878000000000001</v>
      </c>
      <c r="N36" t="s">
        <v>237</v>
      </c>
    </row>
    <row r="37" spans="1:14">
      <c r="A37">
        <v>307.56</v>
      </c>
      <c r="B37">
        <v>9</v>
      </c>
      <c r="C37">
        <v>778.3</v>
      </c>
      <c r="D37">
        <v>1.2848E-3</v>
      </c>
      <c r="E37">
        <v>-2.6238000000000001</v>
      </c>
      <c r="F37">
        <v>-2.5867</v>
      </c>
      <c r="G37">
        <v>-8.1227999999999998</v>
      </c>
      <c r="H37">
        <v>69.248000000000005</v>
      </c>
      <c r="I37">
        <v>83.114000000000004</v>
      </c>
      <c r="J37">
        <v>1075.5</v>
      </c>
      <c r="K37">
        <v>-3.1126000000000001E-2</v>
      </c>
      <c r="L37">
        <v>4.7858999999999998E-4</v>
      </c>
      <c r="M37">
        <v>0.1988</v>
      </c>
      <c r="N37" t="s">
        <v>237</v>
      </c>
    </row>
    <row r="38" spans="1:14">
      <c r="A38">
        <v>307.56</v>
      </c>
      <c r="B38">
        <v>9.5</v>
      </c>
      <c r="C38">
        <v>778.35</v>
      </c>
      <c r="D38">
        <v>1.2848E-3</v>
      </c>
      <c r="E38">
        <v>-2.6244999999999998</v>
      </c>
      <c r="F38">
        <v>-2.5853999999999999</v>
      </c>
      <c r="G38">
        <v>-8.1252999999999993</v>
      </c>
      <c r="H38">
        <v>69.247</v>
      </c>
      <c r="I38">
        <v>83.111999999999995</v>
      </c>
      <c r="J38">
        <v>1075.9000000000001</v>
      </c>
      <c r="K38">
        <v>-3.1132E-2</v>
      </c>
      <c r="L38">
        <v>4.7874000000000001E-4</v>
      </c>
      <c r="M38">
        <v>0.19883000000000001</v>
      </c>
      <c r="N38" t="s">
        <v>237</v>
      </c>
    </row>
    <row r="39" spans="1:14">
      <c r="A39">
        <v>307.56</v>
      </c>
      <c r="B39">
        <v>10</v>
      </c>
      <c r="C39">
        <v>778.41</v>
      </c>
      <c r="D39">
        <v>1.2846999999999999E-3</v>
      </c>
      <c r="E39">
        <v>-2.6253000000000002</v>
      </c>
      <c r="F39">
        <v>-2.5840999999999998</v>
      </c>
      <c r="G39">
        <v>-8.1278000000000006</v>
      </c>
      <c r="H39">
        <v>69.245999999999995</v>
      </c>
      <c r="I39">
        <v>83.108999999999995</v>
      </c>
      <c r="J39">
        <v>1076.2</v>
      </c>
      <c r="K39">
        <v>-3.1137999999999999E-2</v>
      </c>
      <c r="L39">
        <v>4.7888999999999999E-4</v>
      </c>
      <c r="M39">
        <v>0.19885</v>
      </c>
      <c r="N39" t="s">
        <v>237</v>
      </c>
    </row>
    <row r="40" spans="1:14">
      <c r="A40">
        <v>358.82</v>
      </c>
      <c r="B40">
        <v>2.2082000000000002</v>
      </c>
      <c r="C40">
        <v>2.5667</v>
      </c>
      <c r="D40">
        <v>0.38961000000000001</v>
      </c>
      <c r="E40">
        <v>33.084000000000003</v>
      </c>
      <c r="F40">
        <v>35.841000000000001</v>
      </c>
      <c r="G40">
        <v>100.04</v>
      </c>
      <c r="H40">
        <v>117.06</v>
      </c>
      <c r="I40">
        <v>154.84</v>
      </c>
      <c r="J40">
        <v>314.27999999999997</v>
      </c>
      <c r="K40">
        <v>11.129</v>
      </c>
      <c r="L40">
        <v>1.1423999999999999E-5</v>
      </c>
      <c r="M40">
        <v>2.1422E-2</v>
      </c>
      <c r="N40" t="s">
        <v>238</v>
      </c>
    </row>
    <row r="41" spans="1:14">
      <c r="A41">
        <v>358.82</v>
      </c>
      <c r="B41">
        <v>2.2082000000000002</v>
      </c>
      <c r="C41">
        <v>726.62</v>
      </c>
      <c r="D41">
        <v>1.3761999999999999E-3</v>
      </c>
      <c r="E41">
        <v>1.9759</v>
      </c>
      <c r="F41">
        <v>1.9856</v>
      </c>
      <c r="G41">
        <v>5.6871</v>
      </c>
      <c r="H41">
        <v>79.634</v>
      </c>
      <c r="I41">
        <v>96.789000000000001</v>
      </c>
      <c r="J41">
        <v>911.36</v>
      </c>
      <c r="K41">
        <v>-2.1403999999999999E-2</v>
      </c>
      <c r="L41">
        <v>2.5814000000000002E-4</v>
      </c>
      <c r="M41">
        <v>0.18851999999999999</v>
      </c>
      <c r="N41" t="s">
        <v>237</v>
      </c>
    </row>
    <row r="42" spans="1:14">
      <c r="A42">
        <v>358.82</v>
      </c>
      <c r="B42">
        <v>2.5</v>
      </c>
      <c r="C42">
        <v>726.66</v>
      </c>
      <c r="D42">
        <v>1.3761999999999999E-3</v>
      </c>
      <c r="E42">
        <v>1.9752000000000001</v>
      </c>
      <c r="F42">
        <v>1.9862</v>
      </c>
      <c r="G42">
        <v>5.6852</v>
      </c>
      <c r="H42">
        <v>79.631</v>
      </c>
      <c r="I42">
        <v>96.784000000000006</v>
      </c>
      <c r="J42">
        <v>911.62</v>
      </c>
      <c r="K42">
        <v>-2.1412E-2</v>
      </c>
      <c r="L42">
        <v>2.5819999999999999E-4</v>
      </c>
      <c r="M42">
        <v>0.18854000000000001</v>
      </c>
      <c r="N42" t="s">
        <v>237</v>
      </c>
    </row>
    <row r="43" spans="1:14">
      <c r="A43">
        <v>358.82</v>
      </c>
      <c r="B43">
        <v>3</v>
      </c>
      <c r="C43">
        <v>726.73</v>
      </c>
      <c r="D43">
        <v>1.3760000000000001E-3</v>
      </c>
      <c r="E43">
        <v>1.9741</v>
      </c>
      <c r="F43">
        <v>1.9873000000000001</v>
      </c>
      <c r="G43">
        <v>5.6818999999999997</v>
      </c>
      <c r="H43">
        <v>79.626999999999995</v>
      </c>
      <c r="I43">
        <v>96.775999999999996</v>
      </c>
      <c r="J43">
        <v>912.06</v>
      </c>
      <c r="K43">
        <v>-2.1427000000000002E-2</v>
      </c>
      <c r="L43">
        <v>2.5829999999999999E-4</v>
      </c>
      <c r="M43">
        <v>0.18856000000000001</v>
      </c>
      <c r="N43" t="s">
        <v>237</v>
      </c>
    </row>
    <row r="44" spans="1:14">
      <c r="A44">
        <v>358.82</v>
      </c>
      <c r="B44">
        <v>3.5</v>
      </c>
      <c r="C44">
        <v>726.8</v>
      </c>
      <c r="D44">
        <v>1.3759E-3</v>
      </c>
      <c r="E44">
        <v>1.9729000000000001</v>
      </c>
      <c r="F44">
        <v>1.9883</v>
      </c>
      <c r="G44">
        <v>5.6787000000000001</v>
      </c>
      <c r="H44">
        <v>79.623000000000005</v>
      </c>
      <c r="I44">
        <v>96.768000000000001</v>
      </c>
      <c r="J44">
        <v>912.5</v>
      </c>
      <c r="K44">
        <v>-2.1441999999999999E-2</v>
      </c>
      <c r="L44">
        <v>2.5839999999999999E-4</v>
      </c>
      <c r="M44">
        <v>0.18859000000000001</v>
      </c>
      <c r="N44" t="s">
        <v>237</v>
      </c>
    </row>
    <row r="45" spans="1:14">
      <c r="A45">
        <v>358.82</v>
      </c>
      <c r="B45">
        <v>4</v>
      </c>
      <c r="C45">
        <v>726.88</v>
      </c>
      <c r="D45">
        <v>1.3757000000000001E-3</v>
      </c>
      <c r="E45">
        <v>1.9717</v>
      </c>
      <c r="F45">
        <v>1.9894000000000001</v>
      </c>
      <c r="G45">
        <v>5.6753999999999998</v>
      </c>
      <c r="H45">
        <v>79.619</v>
      </c>
      <c r="I45">
        <v>96.76</v>
      </c>
      <c r="J45">
        <v>912.94</v>
      </c>
      <c r="K45">
        <v>-2.1455999999999999E-2</v>
      </c>
      <c r="L45">
        <v>2.5849999999999999E-4</v>
      </c>
      <c r="M45">
        <v>0.18862000000000001</v>
      </c>
      <c r="N45" t="s">
        <v>237</v>
      </c>
    </row>
    <row r="46" spans="1:14">
      <c r="A46">
        <v>358.82</v>
      </c>
      <c r="B46">
        <v>4.5</v>
      </c>
      <c r="C46">
        <v>726.95</v>
      </c>
      <c r="D46">
        <v>1.3756E-3</v>
      </c>
      <c r="E46">
        <v>1.9705999999999999</v>
      </c>
      <c r="F46">
        <v>1.9903999999999999</v>
      </c>
      <c r="G46">
        <v>5.6722000000000001</v>
      </c>
      <c r="H46">
        <v>79.614999999999995</v>
      </c>
      <c r="I46">
        <v>96.751000000000005</v>
      </c>
      <c r="J46">
        <v>913.38</v>
      </c>
      <c r="K46">
        <v>-2.1471000000000001E-2</v>
      </c>
      <c r="L46">
        <v>2.586E-4</v>
      </c>
      <c r="M46">
        <v>0.18864</v>
      </c>
      <c r="N46" t="s">
        <v>237</v>
      </c>
    </row>
    <row r="47" spans="1:14">
      <c r="A47">
        <v>358.82</v>
      </c>
      <c r="B47">
        <v>5</v>
      </c>
      <c r="C47">
        <v>727.02</v>
      </c>
      <c r="D47">
        <v>1.3755E-3</v>
      </c>
      <c r="E47">
        <v>1.9694</v>
      </c>
      <c r="F47">
        <v>1.9914000000000001</v>
      </c>
      <c r="G47">
        <v>5.6688999999999998</v>
      </c>
      <c r="H47">
        <v>79.611000000000004</v>
      </c>
      <c r="I47">
        <v>96.742999999999995</v>
      </c>
      <c r="J47">
        <v>913.82</v>
      </c>
      <c r="K47">
        <v>-2.1486000000000002E-2</v>
      </c>
      <c r="L47">
        <v>2.587E-4</v>
      </c>
      <c r="M47">
        <v>0.18867</v>
      </c>
      <c r="N47" t="s">
        <v>237</v>
      </c>
    </row>
    <row r="48" spans="1:14">
      <c r="A48">
        <v>358.82</v>
      </c>
      <c r="B48">
        <v>5.5</v>
      </c>
      <c r="C48">
        <v>727.1</v>
      </c>
      <c r="D48">
        <v>1.3753000000000001E-3</v>
      </c>
      <c r="E48">
        <v>1.9681999999999999</v>
      </c>
      <c r="F48">
        <v>1.9924999999999999</v>
      </c>
      <c r="G48">
        <v>5.6657000000000002</v>
      </c>
      <c r="H48">
        <v>79.606999999999999</v>
      </c>
      <c r="I48">
        <v>96.734999999999999</v>
      </c>
      <c r="J48">
        <v>914.26</v>
      </c>
      <c r="K48">
        <v>-2.1499999999999998E-2</v>
      </c>
      <c r="L48">
        <v>2.588E-4</v>
      </c>
      <c r="M48">
        <v>0.18869</v>
      </c>
      <c r="N48" t="s">
        <v>237</v>
      </c>
    </row>
    <row r="49" spans="1:14">
      <c r="A49">
        <v>358.82</v>
      </c>
      <c r="B49">
        <v>6</v>
      </c>
      <c r="C49">
        <v>727.17</v>
      </c>
      <c r="D49">
        <v>1.3752E-3</v>
      </c>
      <c r="E49">
        <v>1.9671000000000001</v>
      </c>
      <c r="F49">
        <v>1.9935</v>
      </c>
      <c r="G49">
        <v>5.6623999999999999</v>
      </c>
      <c r="H49">
        <v>79.602999999999994</v>
      </c>
      <c r="I49">
        <v>96.727000000000004</v>
      </c>
      <c r="J49">
        <v>914.7</v>
      </c>
      <c r="K49">
        <v>-2.1514999999999999E-2</v>
      </c>
      <c r="L49">
        <v>2.589E-4</v>
      </c>
      <c r="M49">
        <v>0.18872</v>
      </c>
      <c r="N49" t="s">
        <v>237</v>
      </c>
    </row>
    <row r="50" spans="1:14">
      <c r="A50">
        <v>358.82</v>
      </c>
      <c r="B50">
        <v>6.5</v>
      </c>
      <c r="C50">
        <v>727.24</v>
      </c>
      <c r="D50">
        <v>1.3751E-3</v>
      </c>
      <c r="E50">
        <v>1.9659</v>
      </c>
      <c r="F50">
        <v>1.9945999999999999</v>
      </c>
      <c r="G50">
        <v>5.6592000000000002</v>
      </c>
      <c r="H50">
        <v>79.599000000000004</v>
      </c>
      <c r="I50">
        <v>96.718999999999994</v>
      </c>
      <c r="J50">
        <v>915.14</v>
      </c>
      <c r="K50">
        <v>-2.1529E-2</v>
      </c>
      <c r="L50">
        <v>2.5900000000000001E-4</v>
      </c>
      <c r="M50">
        <v>0.18875</v>
      </c>
      <c r="N50" t="s">
        <v>237</v>
      </c>
    </row>
    <row r="51" spans="1:14">
      <c r="A51">
        <v>358.82</v>
      </c>
      <c r="B51">
        <v>7</v>
      </c>
      <c r="C51">
        <v>727.31</v>
      </c>
      <c r="D51">
        <v>1.3749000000000001E-3</v>
      </c>
      <c r="E51">
        <v>1.9648000000000001</v>
      </c>
      <c r="F51">
        <v>1.9956</v>
      </c>
      <c r="G51">
        <v>5.6559999999999997</v>
      </c>
      <c r="H51">
        <v>79.594999999999999</v>
      </c>
      <c r="I51">
        <v>96.710999999999999</v>
      </c>
      <c r="J51">
        <v>915.57</v>
      </c>
      <c r="K51">
        <v>-2.1544000000000001E-2</v>
      </c>
      <c r="L51">
        <v>2.5910000000000001E-4</v>
      </c>
      <c r="M51">
        <v>0.18876999999999999</v>
      </c>
      <c r="N51" t="s">
        <v>237</v>
      </c>
    </row>
    <row r="52" spans="1:14">
      <c r="A52">
        <v>358.82</v>
      </c>
      <c r="B52">
        <v>7.5</v>
      </c>
      <c r="C52">
        <v>727.39</v>
      </c>
      <c r="D52">
        <v>1.3748E-3</v>
      </c>
      <c r="E52">
        <v>1.9636</v>
      </c>
      <c r="F52">
        <v>1.9965999999999999</v>
      </c>
      <c r="G52">
        <v>5.6527000000000003</v>
      </c>
      <c r="H52">
        <v>79.590999999999994</v>
      </c>
      <c r="I52">
        <v>96.703000000000003</v>
      </c>
      <c r="J52">
        <v>916.01</v>
      </c>
      <c r="K52">
        <v>-2.1558000000000001E-2</v>
      </c>
      <c r="L52">
        <v>2.5920000000000001E-4</v>
      </c>
      <c r="M52">
        <v>0.1888</v>
      </c>
      <c r="N52" t="s">
        <v>237</v>
      </c>
    </row>
    <row r="53" spans="1:14">
      <c r="A53">
        <v>358.82</v>
      </c>
      <c r="B53">
        <v>8</v>
      </c>
      <c r="C53">
        <v>727.46</v>
      </c>
      <c r="D53">
        <v>1.3745999999999999E-3</v>
      </c>
      <c r="E53">
        <v>1.9623999999999999</v>
      </c>
      <c r="F53">
        <v>1.9977</v>
      </c>
      <c r="G53">
        <v>5.6494999999999997</v>
      </c>
      <c r="H53">
        <v>79.587999999999994</v>
      </c>
      <c r="I53">
        <v>96.694999999999993</v>
      </c>
      <c r="J53">
        <v>916.45</v>
      </c>
      <c r="K53">
        <v>-2.1572000000000001E-2</v>
      </c>
      <c r="L53">
        <v>2.5930000000000001E-4</v>
      </c>
      <c r="M53">
        <v>0.18881999999999999</v>
      </c>
      <c r="N53" t="s">
        <v>237</v>
      </c>
    </row>
    <row r="54" spans="1:14">
      <c r="A54">
        <v>358.82</v>
      </c>
      <c r="B54">
        <v>8.5</v>
      </c>
      <c r="C54">
        <v>727.53</v>
      </c>
      <c r="D54">
        <v>1.3745000000000001E-3</v>
      </c>
      <c r="E54">
        <v>1.9613</v>
      </c>
      <c r="F54">
        <v>1.9986999999999999</v>
      </c>
      <c r="G54">
        <v>5.6463000000000001</v>
      </c>
      <c r="H54">
        <v>79.584000000000003</v>
      </c>
      <c r="I54">
        <v>96.686999999999998</v>
      </c>
      <c r="J54">
        <v>916.88</v>
      </c>
      <c r="K54">
        <v>-2.1586999999999999E-2</v>
      </c>
      <c r="L54">
        <v>2.5940000000000002E-4</v>
      </c>
      <c r="M54">
        <v>0.18884999999999999</v>
      </c>
      <c r="N54" t="s">
        <v>237</v>
      </c>
    </row>
    <row r="55" spans="1:14">
      <c r="A55">
        <v>358.82</v>
      </c>
      <c r="B55">
        <v>9</v>
      </c>
      <c r="C55">
        <v>727.6</v>
      </c>
      <c r="D55">
        <v>1.3744E-3</v>
      </c>
      <c r="E55">
        <v>1.9601</v>
      </c>
      <c r="F55">
        <v>1.9998</v>
      </c>
      <c r="G55">
        <v>5.6429999999999998</v>
      </c>
      <c r="H55">
        <v>79.58</v>
      </c>
      <c r="I55">
        <v>96.679000000000002</v>
      </c>
      <c r="J55">
        <v>917.32</v>
      </c>
      <c r="K55">
        <v>-2.1600999999999999E-2</v>
      </c>
      <c r="L55">
        <v>2.5950000000000002E-4</v>
      </c>
      <c r="M55">
        <v>0.18887000000000001</v>
      </c>
      <c r="N55" t="s">
        <v>237</v>
      </c>
    </row>
    <row r="56" spans="1:14">
      <c r="A56">
        <v>358.82</v>
      </c>
      <c r="B56">
        <v>9.5</v>
      </c>
      <c r="C56">
        <v>727.67</v>
      </c>
      <c r="D56">
        <v>1.3741999999999999E-3</v>
      </c>
      <c r="E56">
        <v>1.9590000000000001</v>
      </c>
      <c r="F56">
        <v>2.0007999999999999</v>
      </c>
      <c r="G56">
        <v>5.6398000000000001</v>
      </c>
      <c r="H56">
        <v>79.575999999999993</v>
      </c>
      <c r="I56">
        <v>96.67</v>
      </c>
      <c r="J56">
        <v>917.75</v>
      </c>
      <c r="K56">
        <v>-2.1614999999999999E-2</v>
      </c>
      <c r="L56">
        <v>2.5960000000000002E-4</v>
      </c>
      <c r="M56">
        <v>0.18890000000000001</v>
      </c>
      <c r="N56" t="s">
        <v>237</v>
      </c>
    </row>
    <row r="57" spans="1:14">
      <c r="A57">
        <v>358.82</v>
      </c>
      <c r="B57">
        <v>10</v>
      </c>
      <c r="C57">
        <v>727.75</v>
      </c>
      <c r="D57">
        <v>1.3741000000000001E-3</v>
      </c>
      <c r="E57">
        <v>1.9578</v>
      </c>
      <c r="F57">
        <v>2.0019</v>
      </c>
      <c r="G57">
        <v>5.6365999999999996</v>
      </c>
      <c r="H57">
        <v>79.572000000000003</v>
      </c>
      <c r="I57">
        <v>96.662000000000006</v>
      </c>
      <c r="J57">
        <v>918.18</v>
      </c>
      <c r="K57">
        <v>-2.163E-2</v>
      </c>
      <c r="L57">
        <v>2.5970000000000002E-4</v>
      </c>
      <c r="M57">
        <v>0.18892999999999999</v>
      </c>
      <c r="N57" t="s">
        <v>237</v>
      </c>
    </row>
    <row r="58" spans="1:14">
      <c r="A58">
        <v>410.08</v>
      </c>
      <c r="B58">
        <v>1</v>
      </c>
      <c r="C58">
        <v>0.95028000000000001</v>
      </c>
      <c r="D58">
        <v>1.0523</v>
      </c>
      <c r="E58">
        <v>36.534999999999997</v>
      </c>
      <c r="F58">
        <v>39.906999999999996</v>
      </c>
      <c r="G58">
        <v>117.16</v>
      </c>
      <c r="H58">
        <v>45.482999999999997</v>
      </c>
      <c r="I58">
        <v>54.582000000000001</v>
      </c>
      <c r="J58">
        <v>353.35</v>
      </c>
      <c r="K58">
        <v>3.5794000000000001</v>
      </c>
      <c r="L58">
        <v>1.3312999999999999E-5</v>
      </c>
      <c r="M58">
        <v>2.6734999999999998E-2</v>
      </c>
      <c r="N58" t="s">
        <v>238</v>
      </c>
    </row>
    <row r="59" spans="1:14">
      <c r="A59">
        <v>410.08</v>
      </c>
      <c r="B59">
        <v>1.5</v>
      </c>
      <c r="C59">
        <v>1.4337</v>
      </c>
      <c r="D59">
        <v>0.69747999999999999</v>
      </c>
      <c r="E59">
        <v>36.456000000000003</v>
      </c>
      <c r="F59">
        <v>39.808</v>
      </c>
      <c r="G59">
        <v>113.6</v>
      </c>
      <c r="H59">
        <v>46.280999999999999</v>
      </c>
      <c r="I59">
        <v>55.826999999999998</v>
      </c>
      <c r="J59">
        <v>352.15</v>
      </c>
      <c r="K59">
        <v>3.6082000000000001</v>
      </c>
      <c r="L59">
        <v>1.3284E-5</v>
      </c>
      <c r="M59">
        <v>2.6848E-2</v>
      </c>
      <c r="N59" t="s">
        <v>238</v>
      </c>
    </row>
    <row r="60" spans="1:14">
      <c r="A60">
        <v>410.08</v>
      </c>
      <c r="B60">
        <v>2</v>
      </c>
      <c r="C60">
        <v>1.9231</v>
      </c>
      <c r="D60">
        <v>0.51998999999999995</v>
      </c>
      <c r="E60">
        <v>36.372999999999998</v>
      </c>
      <c r="F60">
        <v>39.704999999999998</v>
      </c>
      <c r="G60">
        <v>111</v>
      </c>
      <c r="H60">
        <v>47.197000000000003</v>
      </c>
      <c r="I60">
        <v>57.241999999999997</v>
      </c>
      <c r="J60">
        <v>350.9</v>
      </c>
      <c r="K60">
        <v>3.6486999999999998</v>
      </c>
      <c r="L60">
        <v>1.3256E-5</v>
      </c>
      <c r="M60">
        <v>2.6963000000000001E-2</v>
      </c>
      <c r="N60" t="s">
        <v>238</v>
      </c>
    </row>
    <row r="61" spans="1:14">
      <c r="A61">
        <v>410.08</v>
      </c>
      <c r="B61">
        <v>2.5</v>
      </c>
      <c r="C61">
        <v>2.4188999999999998</v>
      </c>
      <c r="D61">
        <v>0.41341</v>
      </c>
      <c r="E61">
        <v>36.286999999999999</v>
      </c>
      <c r="F61">
        <v>39.598999999999997</v>
      </c>
      <c r="G61">
        <v>108.93</v>
      </c>
      <c r="H61">
        <v>48.268999999999998</v>
      </c>
      <c r="I61">
        <v>58.883000000000003</v>
      </c>
      <c r="J61">
        <v>349.59</v>
      </c>
      <c r="K61">
        <v>3.6983000000000001</v>
      </c>
      <c r="L61">
        <v>1.3227000000000001E-5</v>
      </c>
      <c r="M61">
        <v>2.708E-2</v>
      </c>
      <c r="N61" t="s">
        <v>238</v>
      </c>
    </row>
    <row r="62" spans="1:14">
      <c r="A62">
        <v>410.08</v>
      </c>
      <c r="B62">
        <v>3</v>
      </c>
      <c r="C62">
        <v>2.9215</v>
      </c>
      <c r="D62">
        <v>0.34228999999999998</v>
      </c>
      <c r="E62">
        <v>36.197000000000003</v>
      </c>
      <c r="F62">
        <v>39.487000000000002</v>
      </c>
      <c r="G62">
        <v>107.19</v>
      </c>
      <c r="H62">
        <v>49.542999999999999</v>
      </c>
      <c r="I62">
        <v>60.808999999999997</v>
      </c>
      <c r="J62">
        <v>348.2</v>
      </c>
      <c r="K62">
        <v>3.754</v>
      </c>
      <c r="L62">
        <v>1.3198E-5</v>
      </c>
      <c r="M62">
        <v>2.7199000000000001E-2</v>
      </c>
      <c r="N62" t="s">
        <v>238</v>
      </c>
    </row>
    <row r="63" spans="1:14">
      <c r="A63">
        <v>410.08</v>
      </c>
      <c r="B63">
        <v>3.5</v>
      </c>
      <c r="C63">
        <v>3.4314</v>
      </c>
      <c r="D63">
        <v>0.29143000000000002</v>
      </c>
      <c r="E63">
        <v>36.101999999999997</v>
      </c>
      <c r="F63">
        <v>39.369999999999997</v>
      </c>
      <c r="G63">
        <v>105.68</v>
      </c>
      <c r="H63">
        <v>51.064999999999998</v>
      </c>
      <c r="I63">
        <v>63.09</v>
      </c>
      <c r="J63">
        <v>346.73</v>
      </c>
      <c r="K63">
        <v>3.8129</v>
      </c>
      <c r="L63">
        <v>1.3169E-5</v>
      </c>
      <c r="M63">
        <v>2.7321000000000002E-2</v>
      </c>
      <c r="N63" t="s">
        <v>238</v>
      </c>
    </row>
    <row r="64" spans="1:14">
      <c r="A64">
        <v>461.34</v>
      </c>
      <c r="B64">
        <v>1</v>
      </c>
      <c r="C64">
        <v>0.84052000000000004</v>
      </c>
      <c r="D64">
        <v>1.1897</v>
      </c>
      <c r="E64">
        <v>38.966999999999999</v>
      </c>
      <c r="F64">
        <v>42.779000000000003</v>
      </c>
      <c r="G64">
        <v>123.76</v>
      </c>
      <c r="H64">
        <v>48.95</v>
      </c>
      <c r="I64">
        <v>57.658000000000001</v>
      </c>
      <c r="J64">
        <v>373.18</v>
      </c>
      <c r="K64">
        <v>1.9649000000000001</v>
      </c>
      <c r="L64">
        <v>1.5073E-5</v>
      </c>
      <c r="M64">
        <v>3.3076000000000001E-2</v>
      </c>
      <c r="N64" t="s">
        <v>238</v>
      </c>
    </row>
    <row r="65" spans="1:14">
      <c r="A65">
        <v>461.34</v>
      </c>
      <c r="B65">
        <v>1.5</v>
      </c>
      <c r="C65">
        <v>1.2647999999999999</v>
      </c>
      <c r="D65">
        <v>0.79066999999999998</v>
      </c>
      <c r="E65">
        <v>38.921999999999997</v>
      </c>
      <c r="F65">
        <v>42.722000000000001</v>
      </c>
      <c r="G65">
        <v>120.29</v>
      </c>
      <c r="H65">
        <v>49.307000000000002</v>
      </c>
      <c r="I65">
        <v>58.220999999999997</v>
      </c>
      <c r="J65">
        <v>372.45</v>
      </c>
      <c r="K65">
        <v>1.9674</v>
      </c>
      <c r="L65">
        <v>1.5056E-5</v>
      </c>
      <c r="M65">
        <v>3.3176999999999998E-2</v>
      </c>
      <c r="N65" t="s">
        <v>238</v>
      </c>
    </row>
    <row r="66" spans="1:14">
      <c r="A66">
        <v>461.34</v>
      </c>
      <c r="B66">
        <v>2</v>
      </c>
      <c r="C66">
        <v>1.6917</v>
      </c>
      <c r="D66">
        <v>0.59111000000000002</v>
      </c>
      <c r="E66">
        <v>38.875999999999998</v>
      </c>
      <c r="F66">
        <v>42.664000000000001</v>
      </c>
      <c r="G66">
        <v>117.8</v>
      </c>
      <c r="H66">
        <v>49.670999999999999</v>
      </c>
      <c r="I66">
        <v>58.798999999999999</v>
      </c>
      <c r="J66">
        <v>371.71</v>
      </c>
      <c r="K66">
        <v>1.9703999999999999</v>
      </c>
      <c r="L66">
        <v>1.5038999999999999E-5</v>
      </c>
      <c r="M66">
        <v>3.3279000000000003E-2</v>
      </c>
      <c r="N66" t="s">
        <v>238</v>
      </c>
    </row>
    <row r="67" spans="1:14">
      <c r="A67">
        <v>461.34</v>
      </c>
      <c r="B67">
        <v>2.5</v>
      </c>
      <c r="C67">
        <v>2.1215999999999999</v>
      </c>
      <c r="D67">
        <v>0.47134999999999999</v>
      </c>
      <c r="E67">
        <v>38.83</v>
      </c>
      <c r="F67">
        <v>42.606000000000002</v>
      </c>
      <c r="G67">
        <v>115.84</v>
      </c>
      <c r="H67">
        <v>50.040999999999997</v>
      </c>
      <c r="I67">
        <v>59.392000000000003</v>
      </c>
      <c r="J67">
        <v>370.96</v>
      </c>
      <c r="K67">
        <v>1.9737</v>
      </c>
      <c r="L67">
        <v>1.5021000000000001E-5</v>
      </c>
      <c r="M67">
        <v>3.3382000000000002E-2</v>
      </c>
      <c r="N67" t="s">
        <v>238</v>
      </c>
    </row>
    <row r="68" spans="1:14">
      <c r="A68">
        <v>461.34</v>
      </c>
      <c r="B68">
        <v>3</v>
      </c>
      <c r="C68">
        <v>2.5543</v>
      </c>
      <c r="D68">
        <v>0.39150000000000001</v>
      </c>
      <c r="E68">
        <v>38.783999999999999</v>
      </c>
      <c r="F68">
        <v>42.546999999999997</v>
      </c>
      <c r="G68">
        <v>114.22</v>
      </c>
      <c r="H68">
        <v>50.418999999999997</v>
      </c>
      <c r="I68">
        <v>60.002000000000002</v>
      </c>
      <c r="J68">
        <v>370.19</v>
      </c>
      <c r="K68">
        <v>1.9773000000000001</v>
      </c>
      <c r="L68">
        <v>1.5004000000000001E-5</v>
      </c>
      <c r="M68">
        <v>3.3485000000000001E-2</v>
      </c>
      <c r="N68" t="s">
        <v>238</v>
      </c>
    </row>
    <row r="69" spans="1:14">
      <c r="A69">
        <v>461.34</v>
      </c>
      <c r="B69">
        <v>3.5</v>
      </c>
      <c r="C69">
        <v>2.99</v>
      </c>
      <c r="D69">
        <v>0.33445000000000003</v>
      </c>
      <c r="E69">
        <v>38.737000000000002</v>
      </c>
      <c r="F69">
        <v>42.487000000000002</v>
      </c>
      <c r="G69">
        <v>112.84</v>
      </c>
      <c r="H69">
        <v>50.807000000000002</v>
      </c>
      <c r="I69">
        <v>60.63</v>
      </c>
      <c r="J69">
        <v>369.42</v>
      </c>
      <c r="K69">
        <v>1.9812000000000001</v>
      </c>
      <c r="L69">
        <v>1.4987000000000001E-5</v>
      </c>
      <c r="M69">
        <v>3.3590000000000002E-2</v>
      </c>
      <c r="N69" t="s">
        <v>238</v>
      </c>
    </row>
    <row r="70" spans="1:14">
      <c r="A70">
        <v>461.34</v>
      </c>
      <c r="B70">
        <v>4</v>
      </c>
      <c r="C70">
        <v>3.4287000000000001</v>
      </c>
      <c r="D70">
        <v>0.29165000000000002</v>
      </c>
      <c r="E70">
        <v>38.689</v>
      </c>
      <c r="F70">
        <v>42.427</v>
      </c>
      <c r="G70">
        <v>111.62</v>
      </c>
      <c r="H70">
        <v>51.204000000000001</v>
      </c>
      <c r="I70">
        <v>61.277999999999999</v>
      </c>
      <c r="J70">
        <v>368.63</v>
      </c>
      <c r="K70">
        <v>1.9854000000000001</v>
      </c>
      <c r="L70">
        <v>1.4970999999999999E-5</v>
      </c>
      <c r="M70">
        <v>3.3695000000000003E-2</v>
      </c>
      <c r="N70" t="s">
        <v>238</v>
      </c>
    </row>
    <row r="71" spans="1:14">
      <c r="A71">
        <v>461.34</v>
      </c>
      <c r="B71">
        <v>4.5</v>
      </c>
      <c r="C71">
        <v>3.8706999999999998</v>
      </c>
      <c r="D71">
        <v>0.25835000000000002</v>
      </c>
      <c r="E71">
        <v>38.64</v>
      </c>
      <c r="F71">
        <v>42.366</v>
      </c>
      <c r="G71">
        <v>110.54</v>
      </c>
      <c r="H71">
        <v>51.612000000000002</v>
      </c>
      <c r="I71">
        <v>61.947000000000003</v>
      </c>
      <c r="J71">
        <v>367.84</v>
      </c>
      <c r="K71">
        <v>1.9898</v>
      </c>
      <c r="L71">
        <v>1.4953999999999999E-5</v>
      </c>
      <c r="M71">
        <v>3.3801999999999999E-2</v>
      </c>
      <c r="N71" t="s">
        <v>238</v>
      </c>
    </row>
    <row r="72" spans="1:14">
      <c r="A72">
        <v>461.34</v>
      </c>
      <c r="B72">
        <v>5</v>
      </c>
      <c r="C72">
        <v>4.3158000000000003</v>
      </c>
      <c r="D72">
        <v>0.23171</v>
      </c>
      <c r="E72">
        <v>38.591000000000001</v>
      </c>
      <c r="F72">
        <v>42.304000000000002</v>
      </c>
      <c r="G72">
        <v>109.56</v>
      </c>
      <c r="H72">
        <v>52.033000000000001</v>
      </c>
      <c r="I72">
        <v>62.64</v>
      </c>
      <c r="J72">
        <v>367.03</v>
      </c>
      <c r="K72">
        <v>1.9944999999999999</v>
      </c>
      <c r="L72">
        <v>1.4936999999999999E-5</v>
      </c>
      <c r="M72">
        <v>3.3909000000000002E-2</v>
      </c>
      <c r="N72" t="s">
        <v>238</v>
      </c>
    </row>
    <row r="73" spans="1:14">
      <c r="A73">
        <v>461.34</v>
      </c>
      <c r="B73">
        <v>5.5</v>
      </c>
      <c r="C73">
        <v>4.7644000000000002</v>
      </c>
      <c r="D73">
        <v>0.20988999999999999</v>
      </c>
      <c r="E73">
        <v>38.542000000000002</v>
      </c>
      <c r="F73">
        <v>42.241</v>
      </c>
      <c r="G73">
        <v>108.65</v>
      </c>
      <c r="H73">
        <v>52.466000000000001</v>
      </c>
      <c r="I73">
        <v>63.357999999999997</v>
      </c>
      <c r="J73">
        <v>366.21</v>
      </c>
      <c r="K73">
        <v>1.9993000000000001</v>
      </c>
      <c r="L73">
        <v>1.4921E-5</v>
      </c>
      <c r="M73">
        <v>3.4018E-2</v>
      </c>
      <c r="N73" t="s">
        <v>238</v>
      </c>
    </row>
    <row r="74" spans="1:14">
      <c r="A74">
        <v>461.34</v>
      </c>
      <c r="B74">
        <v>6</v>
      </c>
      <c r="C74">
        <v>5.2163000000000004</v>
      </c>
      <c r="D74">
        <v>0.19170999999999999</v>
      </c>
      <c r="E74">
        <v>38.491</v>
      </c>
      <c r="F74">
        <v>42.177</v>
      </c>
      <c r="G74">
        <v>107.82</v>
      </c>
      <c r="H74">
        <v>52.912999999999997</v>
      </c>
      <c r="I74">
        <v>64.102999999999994</v>
      </c>
      <c r="J74">
        <v>365.37</v>
      </c>
      <c r="K74">
        <v>2.0043000000000002</v>
      </c>
      <c r="L74">
        <v>1.4904E-5</v>
      </c>
      <c r="M74">
        <v>3.4127999999999999E-2</v>
      </c>
      <c r="N74" t="s">
        <v>238</v>
      </c>
    </row>
    <row r="75" spans="1:14">
      <c r="A75">
        <v>461.34</v>
      </c>
      <c r="B75">
        <v>6.5</v>
      </c>
      <c r="C75">
        <v>5.6718999999999999</v>
      </c>
      <c r="D75">
        <v>0.17630999999999999</v>
      </c>
      <c r="E75">
        <v>38.44</v>
      </c>
      <c r="F75">
        <v>42.112000000000002</v>
      </c>
      <c r="G75">
        <v>107.04</v>
      </c>
      <c r="H75">
        <v>53.375</v>
      </c>
      <c r="I75">
        <v>64.876999999999995</v>
      </c>
      <c r="J75">
        <v>364.53</v>
      </c>
      <c r="K75">
        <v>2.0093000000000001</v>
      </c>
      <c r="L75">
        <v>1.4888E-5</v>
      </c>
      <c r="M75">
        <v>3.4238999999999999E-2</v>
      </c>
      <c r="N75" t="s">
        <v>238</v>
      </c>
    </row>
    <row r="76" spans="1:14">
      <c r="A76">
        <v>461.34</v>
      </c>
      <c r="B76">
        <v>7</v>
      </c>
      <c r="C76">
        <v>6.1311</v>
      </c>
      <c r="D76">
        <v>0.16309999999999999</v>
      </c>
      <c r="E76">
        <v>38.387999999999998</v>
      </c>
      <c r="F76">
        <v>42.046999999999997</v>
      </c>
      <c r="G76">
        <v>106.31</v>
      </c>
      <c r="H76">
        <v>53.853999999999999</v>
      </c>
      <c r="I76">
        <v>65.682000000000002</v>
      </c>
      <c r="J76">
        <v>363.67</v>
      </c>
      <c r="K76">
        <v>2.0145</v>
      </c>
      <c r="L76">
        <v>1.4871999999999999E-5</v>
      </c>
      <c r="M76">
        <v>3.4351E-2</v>
      </c>
      <c r="N76" t="s">
        <v>238</v>
      </c>
    </row>
    <row r="77" spans="1:14">
      <c r="A77">
        <v>461.34</v>
      </c>
      <c r="B77">
        <v>7.5</v>
      </c>
      <c r="C77">
        <v>6.5941000000000001</v>
      </c>
      <c r="D77">
        <v>0.15165000000000001</v>
      </c>
      <c r="E77">
        <v>38.335999999999999</v>
      </c>
      <c r="F77">
        <v>41.98</v>
      </c>
      <c r="G77">
        <v>105.62</v>
      </c>
      <c r="H77">
        <v>54.350999999999999</v>
      </c>
      <c r="I77">
        <v>66.521000000000001</v>
      </c>
      <c r="J77">
        <v>362.79</v>
      </c>
      <c r="K77">
        <v>2.0196999999999998</v>
      </c>
      <c r="L77">
        <v>1.4854999999999999E-5</v>
      </c>
      <c r="M77">
        <v>3.4465000000000003E-2</v>
      </c>
      <c r="N77" t="s">
        <v>238</v>
      </c>
    </row>
    <row r="78" spans="1:14">
      <c r="A78">
        <v>461.34</v>
      </c>
      <c r="B78">
        <v>8</v>
      </c>
      <c r="C78">
        <v>7.0609999999999999</v>
      </c>
      <c r="D78">
        <v>0.14162</v>
      </c>
      <c r="E78">
        <v>38.281999999999996</v>
      </c>
      <c r="F78">
        <v>41.911999999999999</v>
      </c>
      <c r="G78">
        <v>104.96</v>
      </c>
      <c r="H78">
        <v>54.866</v>
      </c>
      <c r="I78">
        <v>67.396000000000001</v>
      </c>
      <c r="J78">
        <v>361.91</v>
      </c>
      <c r="K78">
        <v>2.0249000000000001</v>
      </c>
      <c r="L78">
        <v>1.4839E-5</v>
      </c>
      <c r="M78">
        <v>3.4578999999999999E-2</v>
      </c>
      <c r="N78" t="s">
        <v>238</v>
      </c>
    </row>
    <row r="79" spans="1:14">
      <c r="A79">
        <v>461.34</v>
      </c>
      <c r="B79">
        <v>8.5</v>
      </c>
      <c r="C79">
        <v>7.532</v>
      </c>
      <c r="D79">
        <v>0.13277</v>
      </c>
      <c r="E79">
        <v>38.226999999999997</v>
      </c>
      <c r="F79">
        <v>41.843000000000004</v>
      </c>
      <c r="G79">
        <v>104.34</v>
      </c>
      <c r="H79">
        <v>55.401000000000003</v>
      </c>
      <c r="I79">
        <v>68.308999999999997</v>
      </c>
      <c r="J79">
        <v>361</v>
      </c>
      <c r="K79">
        <v>2.0301</v>
      </c>
      <c r="L79">
        <v>1.4824000000000001E-5</v>
      </c>
      <c r="M79">
        <v>3.4694999999999997E-2</v>
      </c>
      <c r="N79" t="s">
        <v>238</v>
      </c>
    </row>
    <row r="80" spans="1:14">
      <c r="A80">
        <v>461.34</v>
      </c>
      <c r="B80">
        <v>9</v>
      </c>
      <c r="C80">
        <v>8.0071999999999992</v>
      </c>
      <c r="D80">
        <v>0.12489</v>
      </c>
      <c r="E80">
        <v>38.171999999999997</v>
      </c>
      <c r="F80">
        <v>41.774000000000001</v>
      </c>
      <c r="G80">
        <v>103.74</v>
      </c>
      <c r="H80">
        <v>55.957999999999998</v>
      </c>
      <c r="I80">
        <v>69.263000000000005</v>
      </c>
      <c r="J80">
        <v>360.08</v>
      </c>
      <c r="K80">
        <v>2.0352999999999999</v>
      </c>
      <c r="L80">
        <v>1.4808E-5</v>
      </c>
      <c r="M80">
        <v>3.4812999999999997E-2</v>
      </c>
      <c r="N80" t="s">
        <v>238</v>
      </c>
    </row>
    <row r="81" spans="1:14">
      <c r="A81">
        <v>512.6</v>
      </c>
      <c r="B81">
        <v>1</v>
      </c>
      <c r="C81">
        <v>0.75468000000000002</v>
      </c>
      <c r="D81">
        <v>1.3250999999999999</v>
      </c>
      <c r="E81">
        <v>41.581000000000003</v>
      </c>
      <c r="F81">
        <v>45.826999999999998</v>
      </c>
      <c r="G81">
        <v>130.02000000000001</v>
      </c>
      <c r="H81">
        <v>52.761000000000003</v>
      </c>
      <c r="I81">
        <v>61.283999999999999</v>
      </c>
      <c r="J81">
        <v>391.56</v>
      </c>
      <c r="K81">
        <v>1.1306</v>
      </c>
      <c r="L81">
        <v>1.6830999999999999E-5</v>
      </c>
      <c r="M81">
        <v>3.9972000000000001E-2</v>
      </c>
      <c r="N81" t="s">
        <v>238</v>
      </c>
    </row>
    <row r="82" spans="1:14">
      <c r="A82">
        <v>512.6</v>
      </c>
      <c r="B82">
        <v>1.5</v>
      </c>
      <c r="C82">
        <v>1.1342000000000001</v>
      </c>
      <c r="D82">
        <v>0.88166999999999995</v>
      </c>
      <c r="E82">
        <v>41.554000000000002</v>
      </c>
      <c r="F82">
        <v>45.792000000000002</v>
      </c>
      <c r="G82">
        <v>126.6</v>
      </c>
      <c r="H82">
        <v>52.984000000000002</v>
      </c>
      <c r="I82">
        <v>61.615000000000002</v>
      </c>
      <c r="J82">
        <v>391.03</v>
      </c>
      <c r="K82">
        <v>1.1326000000000001</v>
      </c>
      <c r="L82">
        <v>1.6820000000000002E-5</v>
      </c>
      <c r="M82">
        <v>4.0064000000000002E-2</v>
      </c>
      <c r="N82" t="s">
        <v>238</v>
      </c>
    </row>
    <row r="83" spans="1:14">
      <c r="A83">
        <v>512.6</v>
      </c>
      <c r="B83">
        <v>2</v>
      </c>
      <c r="C83">
        <v>1.5152000000000001</v>
      </c>
      <c r="D83">
        <v>0.65996999999999995</v>
      </c>
      <c r="E83">
        <v>41.527000000000001</v>
      </c>
      <c r="F83">
        <v>45.756999999999998</v>
      </c>
      <c r="G83">
        <v>124.15</v>
      </c>
      <c r="H83">
        <v>53.21</v>
      </c>
      <c r="I83">
        <v>61.95</v>
      </c>
      <c r="J83">
        <v>390.49</v>
      </c>
      <c r="K83">
        <v>1.1347</v>
      </c>
      <c r="L83">
        <v>1.681E-5</v>
      </c>
      <c r="M83">
        <v>4.0155999999999997E-2</v>
      </c>
      <c r="N83" t="s">
        <v>238</v>
      </c>
    </row>
    <row r="84" spans="1:14">
      <c r="A84">
        <v>512.6</v>
      </c>
      <c r="B84">
        <v>2.5</v>
      </c>
      <c r="C84">
        <v>1.8977999999999999</v>
      </c>
      <c r="D84">
        <v>0.52693999999999996</v>
      </c>
      <c r="E84">
        <v>41.5</v>
      </c>
      <c r="F84">
        <v>45.722000000000001</v>
      </c>
      <c r="G84">
        <v>122.24</v>
      </c>
      <c r="H84">
        <v>53.436</v>
      </c>
      <c r="I84">
        <v>62.289000000000001</v>
      </c>
      <c r="J84">
        <v>389.95</v>
      </c>
      <c r="K84">
        <v>1.1368</v>
      </c>
      <c r="L84">
        <v>1.6799E-5</v>
      </c>
      <c r="M84">
        <v>4.0249E-2</v>
      </c>
      <c r="N84" t="s">
        <v>238</v>
      </c>
    </row>
    <row r="85" spans="1:14">
      <c r="A85">
        <v>512.6</v>
      </c>
      <c r="B85">
        <v>3</v>
      </c>
      <c r="C85">
        <v>2.2818000000000001</v>
      </c>
      <c r="D85">
        <v>0.43824999999999997</v>
      </c>
      <c r="E85">
        <v>41.472999999999999</v>
      </c>
      <c r="F85">
        <v>45.686</v>
      </c>
      <c r="G85">
        <v>120.67</v>
      </c>
      <c r="H85">
        <v>53.664999999999999</v>
      </c>
      <c r="I85">
        <v>62.631999999999998</v>
      </c>
      <c r="J85">
        <v>389.4</v>
      </c>
      <c r="K85">
        <v>1.1388</v>
      </c>
      <c r="L85">
        <v>1.6789000000000001E-5</v>
      </c>
      <c r="M85">
        <v>4.0342000000000003E-2</v>
      </c>
      <c r="N85" t="s">
        <v>238</v>
      </c>
    </row>
    <row r="86" spans="1:14">
      <c r="A86">
        <v>512.6</v>
      </c>
      <c r="B86">
        <v>3.5</v>
      </c>
      <c r="C86">
        <v>2.6675</v>
      </c>
      <c r="D86">
        <v>0.37489</v>
      </c>
      <c r="E86">
        <v>41.445999999999998</v>
      </c>
      <c r="F86">
        <v>45.65</v>
      </c>
      <c r="G86">
        <v>119.34</v>
      </c>
      <c r="H86">
        <v>53.895000000000003</v>
      </c>
      <c r="I86">
        <v>62.98</v>
      </c>
      <c r="J86">
        <v>388.85</v>
      </c>
      <c r="K86">
        <v>1.1409</v>
      </c>
      <c r="L86">
        <v>1.6779E-5</v>
      </c>
      <c r="M86">
        <v>4.0434999999999999E-2</v>
      </c>
      <c r="N86" t="s">
        <v>238</v>
      </c>
    </row>
    <row r="87" spans="1:14">
      <c r="A87">
        <v>512.6</v>
      </c>
      <c r="B87">
        <v>4</v>
      </c>
      <c r="C87">
        <v>3.0547</v>
      </c>
      <c r="D87">
        <v>0.32736999999999999</v>
      </c>
      <c r="E87">
        <v>41.417999999999999</v>
      </c>
      <c r="F87">
        <v>45.613999999999997</v>
      </c>
      <c r="G87">
        <v>118.17</v>
      </c>
      <c r="H87">
        <v>54.127000000000002</v>
      </c>
      <c r="I87">
        <v>63.332000000000001</v>
      </c>
      <c r="J87">
        <v>388.29</v>
      </c>
      <c r="K87">
        <v>1.1429</v>
      </c>
      <c r="L87">
        <v>1.6769000000000002E-5</v>
      </c>
      <c r="M87">
        <v>4.0529000000000003E-2</v>
      </c>
      <c r="N87" t="s">
        <v>238</v>
      </c>
    </row>
    <row r="88" spans="1:14">
      <c r="A88">
        <v>512.6</v>
      </c>
      <c r="B88">
        <v>4.5</v>
      </c>
      <c r="C88">
        <v>3.4434999999999998</v>
      </c>
      <c r="D88">
        <v>0.29039999999999999</v>
      </c>
      <c r="E88">
        <v>41.390999999999998</v>
      </c>
      <c r="F88">
        <v>45.578000000000003</v>
      </c>
      <c r="G88">
        <v>117.14</v>
      </c>
      <c r="H88">
        <v>54.360999999999997</v>
      </c>
      <c r="I88">
        <v>63.688000000000002</v>
      </c>
      <c r="J88">
        <v>387.73</v>
      </c>
      <c r="K88">
        <v>1.1449</v>
      </c>
      <c r="L88">
        <v>1.6759E-5</v>
      </c>
      <c r="M88">
        <v>4.0624E-2</v>
      </c>
      <c r="N88" t="s">
        <v>238</v>
      </c>
    </row>
    <row r="89" spans="1:14">
      <c r="A89">
        <v>512.6</v>
      </c>
      <c r="B89">
        <v>5</v>
      </c>
      <c r="C89">
        <v>3.8340000000000001</v>
      </c>
      <c r="D89">
        <v>0.26082</v>
      </c>
      <c r="E89">
        <v>41.363</v>
      </c>
      <c r="F89">
        <v>45.540999999999997</v>
      </c>
      <c r="G89">
        <v>116.21</v>
      </c>
      <c r="H89">
        <v>54.597000000000001</v>
      </c>
      <c r="I89">
        <v>64.05</v>
      </c>
      <c r="J89">
        <v>387.17</v>
      </c>
      <c r="K89">
        <v>1.147</v>
      </c>
      <c r="L89">
        <v>1.6748999999999998E-5</v>
      </c>
      <c r="M89">
        <v>4.0718999999999998E-2</v>
      </c>
      <c r="N89" t="s">
        <v>238</v>
      </c>
    </row>
    <row r="90" spans="1:14">
      <c r="A90">
        <v>512.6</v>
      </c>
      <c r="B90">
        <v>5.5</v>
      </c>
      <c r="C90">
        <v>4.2262000000000004</v>
      </c>
      <c r="D90">
        <v>0.23662</v>
      </c>
      <c r="E90">
        <v>41.334000000000003</v>
      </c>
      <c r="F90">
        <v>45.503999999999998</v>
      </c>
      <c r="G90">
        <v>115.36</v>
      </c>
      <c r="H90">
        <v>54.834000000000003</v>
      </c>
      <c r="I90">
        <v>64.415999999999997</v>
      </c>
      <c r="J90">
        <v>386.6</v>
      </c>
      <c r="K90">
        <v>1.149</v>
      </c>
      <c r="L90">
        <v>1.6739E-5</v>
      </c>
      <c r="M90">
        <v>4.0814999999999997E-2</v>
      </c>
      <c r="N90" t="s">
        <v>238</v>
      </c>
    </row>
    <row r="91" spans="1:14">
      <c r="A91">
        <v>512.6</v>
      </c>
      <c r="B91">
        <v>6</v>
      </c>
      <c r="C91">
        <v>4.62</v>
      </c>
      <c r="D91">
        <v>0.21645</v>
      </c>
      <c r="E91">
        <v>41.305999999999997</v>
      </c>
      <c r="F91">
        <v>45.466999999999999</v>
      </c>
      <c r="G91">
        <v>114.58</v>
      </c>
      <c r="H91">
        <v>55.073999999999998</v>
      </c>
      <c r="I91">
        <v>64.787000000000006</v>
      </c>
      <c r="J91">
        <v>386.03</v>
      </c>
      <c r="K91">
        <v>1.151</v>
      </c>
      <c r="L91">
        <v>1.6728999999999999E-5</v>
      </c>
      <c r="M91">
        <v>4.0911999999999997E-2</v>
      </c>
      <c r="N91" t="s">
        <v>238</v>
      </c>
    </row>
    <row r="92" spans="1:14">
      <c r="A92">
        <v>512.6</v>
      </c>
      <c r="B92">
        <v>6.5</v>
      </c>
      <c r="C92">
        <v>5.0156000000000001</v>
      </c>
      <c r="D92">
        <v>0.19938</v>
      </c>
      <c r="E92">
        <v>41.277000000000001</v>
      </c>
      <c r="F92">
        <v>45.43</v>
      </c>
      <c r="G92">
        <v>113.86</v>
      </c>
      <c r="H92">
        <v>55.316000000000003</v>
      </c>
      <c r="I92">
        <v>65.162999999999997</v>
      </c>
      <c r="J92">
        <v>385.45</v>
      </c>
      <c r="K92">
        <v>1.153</v>
      </c>
      <c r="L92">
        <v>1.6719999999999999E-5</v>
      </c>
      <c r="M92">
        <v>4.1008999999999997E-2</v>
      </c>
      <c r="N92" t="s">
        <v>238</v>
      </c>
    </row>
    <row r="93" spans="1:14">
      <c r="A93">
        <v>512.6</v>
      </c>
      <c r="B93">
        <v>7</v>
      </c>
      <c r="C93">
        <v>5.4128999999999996</v>
      </c>
      <c r="D93">
        <v>0.18473999999999999</v>
      </c>
      <c r="E93">
        <v>41.247999999999998</v>
      </c>
      <c r="F93">
        <v>45.392000000000003</v>
      </c>
      <c r="G93">
        <v>113.19</v>
      </c>
      <c r="H93">
        <v>55.56</v>
      </c>
      <c r="I93">
        <v>65.543999999999997</v>
      </c>
      <c r="J93">
        <v>384.87</v>
      </c>
      <c r="K93">
        <v>1.155</v>
      </c>
      <c r="L93">
        <v>1.6710000000000001E-5</v>
      </c>
      <c r="M93">
        <v>4.1105999999999997E-2</v>
      </c>
      <c r="N93" t="s">
        <v>238</v>
      </c>
    </row>
    <row r="94" spans="1:14">
      <c r="A94">
        <v>512.6</v>
      </c>
      <c r="B94">
        <v>7.5</v>
      </c>
      <c r="C94">
        <v>5.8120000000000003</v>
      </c>
      <c r="D94">
        <v>0.17205999999999999</v>
      </c>
      <c r="E94">
        <v>41.219000000000001</v>
      </c>
      <c r="F94">
        <v>45.353999999999999</v>
      </c>
      <c r="G94">
        <v>112.55</v>
      </c>
      <c r="H94">
        <v>55.805999999999997</v>
      </c>
      <c r="I94">
        <v>65.930999999999997</v>
      </c>
      <c r="J94">
        <v>384.28</v>
      </c>
      <c r="K94">
        <v>1.1569</v>
      </c>
      <c r="L94">
        <v>1.6701000000000002E-5</v>
      </c>
      <c r="M94">
        <v>4.1203999999999998E-2</v>
      </c>
      <c r="N94" t="s">
        <v>238</v>
      </c>
    </row>
    <row r="95" spans="1:14">
      <c r="A95">
        <v>512.6</v>
      </c>
      <c r="B95">
        <v>8</v>
      </c>
      <c r="C95">
        <v>6.2130000000000001</v>
      </c>
      <c r="D95">
        <v>0.16095000000000001</v>
      </c>
      <c r="E95">
        <v>41.19</v>
      </c>
      <c r="F95">
        <v>45.316000000000003</v>
      </c>
      <c r="G95">
        <v>111.96</v>
      </c>
      <c r="H95">
        <v>56.054000000000002</v>
      </c>
      <c r="I95">
        <v>66.322999999999993</v>
      </c>
      <c r="J95">
        <v>383.69</v>
      </c>
      <c r="K95">
        <v>1.1589</v>
      </c>
      <c r="L95">
        <v>1.6691999999999999E-5</v>
      </c>
      <c r="M95">
        <v>4.1302999999999999E-2</v>
      </c>
      <c r="N95" t="s">
        <v>238</v>
      </c>
    </row>
    <row r="96" spans="1:14">
      <c r="A96">
        <v>512.6</v>
      </c>
      <c r="B96">
        <v>8.5</v>
      </c>
      <c r="C96">
        <v>6.6157000000000004</v>
      </c>
      <c r="D96">
        <v>0.15115000000000001</v>
      </c>
      <c r="E96">
        <v>41.16</v>
      </c>
      <c r="F96">
        <v>45.277000000000001</v>
      </c>
      <c r="G96">
        <v>111.4</v>
      </c>
      <c r="H96">
        <v>56.304000000000002</v>
      </c>
      <c r="I96">
        <v>66.72</v>
      </c>
      <c r="J96">
        <v>383.1</v>
      </c>
      <c r="K96">
        <v>1.1608000000000001</v>
      </c>
      <c r="L96">
        <v>1.6682999999999999E-5</v>
      </c>
      <c r="M96">
        <v>4.1403000000000002E-2</v>
      </c>
      <c r="N96" t="s">
        <v>238</v>
      </c>
    </row>
    <row r="97" spans="1:14">
      <c r="A97">
        <v>512.6</v>
      </c>
      <c r="B97">
        <v>9</v>
      </c>
      <c r="C97">
        <v>7.0204000000000004</v>
      </c>
      <c r="D97">
        <v>0.14244000000000001</v>
      </c>
      <c r="E97">
        <v>41.131</v>
      </c>
      <c r="F97">
        <v>45.238</v>
      </c>
      <c r="G97">
        <v>110.86</v>
      </c>
      <c r="H97">
        <v>56.557000000000002</v>
      </c>
      <c r="I97">
        <v>67.123999999999995</v>
      </c>
      <c r="J97">
        <v>382.5</v>
      </c>
      <c r="K97">
        <v>1.1628000000000001</v>
      </c>
      <c r="L97">
        <v>1.6674E-5</v>
      </c>
      <c r="M97">
        <v>4.1502999999999998E-2</v>
      </c>
      <c r="N97" t="s">
        <v>238</v>
      </c>
    </row>
    <row r="98" spans="1:14">
      <c r="A98">
        <v>512.6</v>
      </c>
      <c r="B98">
        <v>9.5</v>
      </c>
      <c r="C98">
        <v>7.4268999999999998</v>
      </c>
      <c r="D98">
        <v>0.13464000000000001</v>
      </c>
      <c r="E98">
        <v>41.100999999999999</v>
      </c>
      <c r="F98">
        <v>45.198999999999998</v>
      </c>
      <c r="G98">
        <v>110.35</v>
      </c>
      <c r="H98">
        <v>56.811999999999998</v>
      </c>
      <c r="I98">
        <v>67.533000000000001</v>
      </c>
      <c r="J98">
        <v>381.9</v>
      </c>
      <c r="K98">
        <v>1.1647000000000001</v>
      </c>
      <c r="L98">
        <v>1.6665000000000001E-5</v>
      </c>
      <c r="M98">
        <v>4.1604000000000002E-2</v>
      </c>
      <c r="N98" t="s">
        <v>238</v>
      </c>
    </row>
    <row r="99" spans="1:14">
      <c r="A99">
        <v>512.6</v>
      </c>
      <c r="B99">
        <v>10</v>
      </c>
      <c r="C99">
        <v>7.8353999999999999</v>
      </c>
      <c r="D99">
        <v>0.12762999999999999</v>
      </c>
      <c r="E99">
        <v>41.07</v>
      </c>
      <c r="F99">
        <v>45.16</v>
      </c>
      <c r="G99">
        <v>109.87</v>
      </c>
      <c r="H99">
        <v>57.07</v>
      </c>
      <c r="I99">
        <v>67.948999999999998</v>
      </c>
      <c r="J99">
        <v>381.29</v>
      </c>
      <c r="K99">
        <v>1.1665000000000001</v>
      </c>
      <c r="L99">
        <v>1.6656000000000001E-5</v>
      </c>
      <c r="M99">
        <v>4.1704999999999999E-2</v>
      </c>
      <c r="N99" t="s">
        <v>238</v>
      </c>
    </row>
    <row r="100" spans="1:14">
      <c r="A100">
        <v>563.86</v>
      </c>
      <c r="B100">
        <v>1</v>
      </c>
      <c r="C100">
        <v>0.68525999999999998</v>
      </c>
      <c r="D100">
        <v>1.4593</v>
      </c>
      <c r="E100">
        <v>44.386000000000003</v>
      </c>
      <c r="F100">
        <v>49.061999999999998</v>
      </c>
      <c r="G100">
        <v>136.03</v>
      </c>
      <c r="H100">
        <v>56.514000000000003</v>
      </c>
      <c r="I100">
        <v>64.935000000000002</v>
      </c>
      <c r="J100">
        <v>408.94</v>
      </c>
      <c r="K100">
        <v>0.65105999999999997</v>
      </c>
      <c r="L100">
        <v>1.8578999999999999E-5</v>
      </c>
      <c r="M100">
        <v>4.7320000000000001E-2</v>
      </c>
      <c r="N100" t="s">
        <v>238</v>
      </c>
    </row>
    <row r="101" spans="1:14">
      <c r="A101">
        <v>563.86</v>
      </c>
      <c r="B101">
        <v>1.5</v>
      </c>
      <c r="C101">
        <v>1.0293000000000001</v>
      </c>
      <c r="D101">
        <v>0.97157000000000004</v>
      </c>
      <c r="E101">
        <v>44.371000000000002</v>
      </c>
      <c r="F101">
        <v>49.040999999999997</v>
      </c>
      <c r="G101">
        <v>132.63</v>
      </c>
      <c r="H101">
        <v>56.668999999999997</v>
      </c>
      <c r="I101">
        <v>65.144999999999996</v>
      </c>
      <c r="J101">
        <v>408.49</v>
      </c>
      <c r="K101">
        <v>0.65268000000000004</v>
      </c>
      <c r="L101">
        <v>1.8573E-5</v>
      </c>
      <c r="M101">
        <v>4.7405000000000003E-2</v>
      </c>
      <c r="N101" t="s">
        <v>238</v>
      </c>
    </row>
    <row r="102" spans="1:14">
      <c r="A102">
        <v>563.86</v>
      </c>
      <c r="B102">
        <v>2</v>
      </c>
      <c r="C102">
        <v>1.3742000000000001</v>
      </c>
      <c r="D102">
        <v>0.72770999999999997</v>
      </c>
      <c r="E102">
        <v>44.356000000000002</v>
      </c>
      <c r="F102">
        <v>49.018999999999998</v>
      </c>
      <c r="G102">
        <v>130.22</v>
      </c>
      <c r="H102">
        <v>56.825000000000003</v>
      </c>
      <c r="I102">
        <v>65.355999999999995</v>
      </c>
      <c r="J102">
        <v>408.05</v>
      </c>
      <c r="K102">
        <v>0.65427999999999997</v>
      </c>
      <c r="L102">
        <v>1.8566000000000001E-5</v>
      </c>
      <c r="M102">
        <v>4.7489000000000003E-2</v>
      </c>
      <c r="N102" t="s">
        <v>238</v>
      </c>
    </row>
    <row r="103" spans="1:14">
      <c r="A103">
        <v>563.86</v>
      </c>
      <c r="B103">
        <v>2.5</v>
      </c>
      <c r="C103">
        <v>1.72</v>
      </c>
      <c r="D103">
        <v>0.58138999999999996</v>
      </c>
      <c r="E103">
        <v>44.341000000000001</v>
      </c>
      <c r="F103">
        <v>48.997999999999998</v>
      </c>
      <c r="G103">
        <v>128.33000000000001</v>
      </c>
      <c r="H103">
        <v>56.981000000000002</v>
      </c>
      <c r="I103">
        <v>65.569000000000003</v>
      </c>
      <c r="J103">
        <v>407.6</v>
      </c>
      <c r="K103">
        <v>0.65588000000000002</v>
      </c>
      <c r="L103">
        <v>1.8559999999999998E-5</v>
      </c>
      <c r="M103">
        <v>4.7573999999999998E-2</v>
      </c>
      <c r="N103" t="s">
        <v>238</v>
      </c>
    </row>
    <row r="104" spans="1:14">
      <c r="A104">
        <v>563.86</v>
      </c>
      <c r="B104">
        <v>3</v>
      </c>
      <c r="C104">
        <v>2.0668000000000002</v>
      </c>
      <c r="D104">
        <v>0.48383999999999999</v>
      </c>
      <c r="E104">
        <v>44.325000000000003</v>
      </c>
      <c r="F104">
        <v>48.975999999999999</v>
      </c>
      <c r="G104">
        <v>126.79</v>
      </c>
      <c r="H104">
        <v>57.137999999999998</v>
      </c>
      <c r="I104">
        <v>65.783000000000001</v>
      </c>
      <c r="J104">
        <v>407.15</v>
      </c>
      <c r="K104">
        <v>0.65746000000000004</v>
      </c>
      <c r="L104">
        <v>1.8553999999999999E-5</v>
      </c>
      <c r="M104">
        <v>4.7659E-2</v>
      </c>
      <c r="N104" t="s">
        <v>238</v>
      </c>
    </row>
    <row r="105" spans="1:14">
      <c r="A105">
        <v>563.86</v>
      </c>
      <c r="B105">
        <v>3.5</v>
      </c>
      <c r="C105">
        <v>2.4146000000000001</v>
      </c>
      <c r="D105">
        <v>0.41415999999999997</v>
      </c>
      <c r="E105">
        <v>44.31</v>
      </c>
      <c r="F105">
        <v>48.954999999999998</v>
      </c>
      <c r="G105">
        <v>125.48</v>
      </c>
      <c r="H105">
        <v>57.295999999999999</v>
      </c>
      <c r="I105">
        <v>65.998999999999995</v>
      </c>
      <c r="J105">
        <v>406.69</v>
      </c>
      <c r="K105">
        <v>0.65903999999999996</v>
      </c>
      <c r="L105">
        <v>1.8547999999999999E-5</v>
      </c>
      <c r="M105">
        <v>4.7744000000000002E-2</v>
      </c>
      <c r="N105" t="s">
        <v>238</v>
      </c>
    </row>
    <row r="106" spans="1:14">
      <c r="A106">
        <v>563.86</v>
      </c>
      <c r="B106">
        <v>4</v>
      </c>
      <c r="C106">
        <v>2.7631999999999999</v>
      </c>
      <c r="D106">
        <v>0.36188999999999999</v>
      </c>
      <c r="E106">
        <v>44.295000000000002</v>
      </c>
      <c r="F106">
        <v>48.933</v>
      </c>
      <c r="G106">
        <v>124.34</v>
      </c>
      <c r="H106">
        <v>57.454000000000001</v>
      </c>
      <c r="I106">
        <v>66.216999999999999</v>
      </c>
      <c r="J106">
        <v>406.24</v>
      </c>
      <c r="K106">
        <v>0.66059999999999997</v>
      </c>
      <c r="L106">
        <v>1.8542E-5</v>
      </c>
      <c r="M106">
        <v>4.7829999999999998E-2</v>
      </c>
      <c r="N106" t="s">
        <v>238</v>
      </c>
    </row>
    <row r="107" spans="1:14">
      <c r="A107">
        <v>563.86</v>
      </c>
      <c r="B107">
        <v>4.5</v>
      </c>
      <c r="C107">
        <v>3.1128999999999998</v>
      </c>
      <c r="D107">
        <v>0.32124000000000003</v>
      </c>
      <c r="E107">
        <v>44.279000000000003</v>
      </c>
      <c r="F107">
        <v>48.911000000000001</v>
      </c>
      <c r="G107">
        <v>123.34</v>
      </c>
      <c r="H107">
        <v>57.613</v>
      </c>
      <c r="I107">
        <v>66.436000000000007</v>
      </c>
      <c r="J107">
        <v>405.78</v>
      </c>
      <c r="K107">
        <v>0.66215999999999997</v>
      </c>
      <c r="L107">
        <v>1.8536999999999999E-5</v>
      </c>
      <c r="M107">
        <v>4.7916E-2</v>
      </c>
      <c r="N107" t="s">
        <v>238</v>
      </c>
    </row>
    <row r="108" spans="1:14">
      <c r="A108">
        <v>563.86</v>
      </c>
      <c r="B108">
        <v>5</v>
      </c>
      <c r="C108">
        <v>3.4636</v>
      </c>
      <c r="D108">
        <v>0.28871999999999998</v>
      </c>
      <c r="E108">
        <v>44.262999999999998</v>
      </c>
      <c r="F108">
        <v>48.889000000000003</v>
      </c>
      <c r="G108">
        <v>122.43</v>
      </c>
      <c r="H108">
        <v>57.773000000000003</v>
      </c>
      <c r="I108">
        <v>66.656999999999996</v>
      </c>
      <c r="J108">
        <v>405.33</v>
      </c>
      <c r="K108">
        <v>0.66369999999999996</v>
      </c>
      <c r="L108">
        <v>1.8530999999999999E-5</v>
      </c>
      <c r="M108">
        <v>4.8002999999999997E-2</v>
      </c>
      <c r="N108" t="s">
        <v>238</v>
      </c>
    </row>
    <row r="109" spans="1:14">
      <c r="A109">
        <v>563.86</v>
      </c>
      <c r="B109">
        <v>5.5</v>
      </c>
      <c r="C109">
        <v>3.8151999999999999</v>
      </c>
      <c r="D109">
        <v>0.26211000000000001</v>
      </c>
      <c r="E109">
        <v>44.247999999999998</v>
      </c>
      <c r="F109">
        <v>48.866999999999997</v>
      </c>
      <c r="G109">
        <v>121.61</v>
      </c>
      <c r="H109">
        <v>57.933</v>
      </c>
      <c r="I109">
        <v>66.88</v>
      </c>
      <c r="J109">
        <v>404.87</v>
      </c>
      <c r="K109">
        <v>0.66522000000000003</v>
      </c>
      <c r="L109">
        <v>1.8525E-5</v>
      </c>
      <c r="M109">
        <v>4.8090000000000001E-2</v>
      </c>
      <c r="N109" t="s">
        <v>238</v>
      </c>
    </row>
    <row r="110" spans="1:14">
      <c r="A110">
        <v>563.86</v>
      </c>
      <c r="B110">
        <v>6</v>
      </c>
      <c r="C110">
        <v>4.1677999999999997</v>
      </c>
      <c r="D110">
        <v>0.23993</v>
      </c>
      <c r="E110">
        <v>44.231999999999999</v>
      </c>
      <c r="F110">
        <v>48.844000000000001</v>
      </c>
      <c r="G110">
        <v>120.86</v>
      </c>
      <c r="H110">
        <v>58.094000000000001</v>
      </c>
      <c r="I110">
        <v>67.103999999999999</v>
      </c>
      <c r="J110">
        <v>404.4</v>
      </c>
      <c r="K110">
        <v>0.66674</v>
      </c>
      <c r="L110">
        <v>1.8519999999999999E-5</v>
      </c>
      <c r="M110">
        <v>4.8176999999999998E-2</v>
      </c>
      <c r="N110" t="s">
        <v>238</v>
      </c>
    </row>
    <row r="111" spans="1:14">
      <c r="A111">
        <v>563.86</v>
      </c>
      <c r="B111">
        <v>6.5</v>
      </c>
      <c r="C111">
        <v>4.5214999999999996</v>
      </c>
      <c r="D111">
        <v>0.22117000000000001</v>
      </c>
      <c r="E111">
        <v>44.216000000000001</v>
      </c>
      <c r="F111">
        <v>48.822000000000003</v>
      </c>
      <c r="G111">
        <v>120.16</v>
      </c>
      <c r="H111">
        <v>58.256</v>
      </c>
      <c r="I111">
        <v>67.33</v>
      </c>
      <c r="J111">
        <v>403.94</v>
      </c>
      <c r="K111">
        <v>0.66823999999999995</v>
      </c>
      <c r="L111">
        <v>1.8515000000000001E-5</v>
      </c>
      <c r="M111">
        <v>4.8264000000000001E-2</v>
      </c>
      <c r="N111" t="s">
        <v>238</v>
      </c>
    </row>
    <row r="112" spans="1:14">
      <c r="A112">
        <v>563.86</v>
      </c>
      <c r="B112">
        <v>7</v>
      </c>
      <c r="C112">
        <v>4.8761999999999999</v>
      </c>
      <c r="D112">
        <v>0.20508000000000001</v>
      </c>
      <c r="E112">
        <v>44.2</v>
      </c>
      <c r="F112">
        <v>48.798999999999999</v>
      </c>
      <c r="G112">
        <v>119.52</v>
      </c>
      <c r="H112">
        <v>58.418999999999997</v>
      </c>
      <c r="I112">
        <v>67.558000000000007</v>
      </c>
      <c r="J112">
        <v>403.48</v>
      </c>
      <c r="K112">
        <v>0.66974</v>
      </c>
      <c r="L112">
        <v>1.8508999999999998E-5</v>
      </c>
      <c r="M112">
        <v>4.8351999999999999E-2</v>
      </c>
      <c r="N112" t="s">
        <v>238</v>
      </c>
    </row>
    <row r="113" spans="1:14">
      <c r="A113">
        <v>563.86</v>
      </c>
      <c r="B113">
        <v>7.5</v>
      </c>
      <c r="C113">
        <v>5.2319000000000004</v>
      </c>
      <c r="D113">
        <v>0.19114</v>
      </c>
      <c r="E113">
        <v>44.183</v>
      </c>
      <c r="F113">
        <v>48.777000000000001</v>
      </c>
      <c r="G113">
        <v>118.92</v>
      </c>
      <c r="H113">
        <v>58.582000000000001</v>
      </c>
      <c r="I113">
        <v>67.787000000000006</v>
      </c>
      <c r="J113">
        <v>403.01</v>
      </c>
      <c r="K113">
        <v>0.67120999999999997</v>
      </c>
      <c r="L113">
        <v>1.8504000000000001E-5</v>
      </c>
      <c r="M113">
        <v>4.8440999999999998E-2</v>
      </c>
      <c r="N113" t="s">
        <v>238</v>
      </c>
    </row>
    <row r="114" spans="1:14">
      <c r="A114">
        <v>563.86</v>
      </c>
      <c r="B114">
        <v>8</v>
      </c>
      <c r="C114">
        <v>5.5885999999999996</v>
      </c>
      <c r="D114">
        <v>0.17893999999999999</v>
      </c>
      <c r="E114">
        <v>44.167000000000002</v>
      </c>
      <c r="F114">
        <v>48.753999999999998</v>
      </c>
      <c r="G114">
        <v>118.35</v>
      </c>
      <c r="H114">
        <v>58.746000000000002</v>
      </c>
      <c r="I114">
        <v>68.019000000000005</v>
      </c>
      <c r="J114">
        <v>402.54</v>
      </c>
      <c r="K114">
        <v>0.67267999999999994</v>
      </c>
      <c r="L114">
        <v>1.8499E-5</v>
      </c>
      <c r="M114">
        <v>4.8529000000000003E-2</v>
      </c>
      <c r="N114" t="s">
        <v>238</v>
      </c>
    </row>
    <row r="115" spans="1:14">
      <c r="A115">
        <v>563.86</v>
      </c>
      <c r="B115">
        <v>8.5</v>
      </c>
      <c r="C115">
        <v>5.9463999999999997</v>
      </c>
      <c r="D115">
        <v>0.16816999999999999</v>
      </c>
      <c r="E115">
        <v>44.151000000000003</v>
      </c>
      <c r="F115">
        <v>48.731000000000002</v>
      </c>
      <c r="G115">
        <v>117.82</v>
      </c>
      <c r="H115">
        <v>58.91</v>
      </c>
      <c r="I115">
        <v>68.251999999999995</v>
      </c>
      <c r="J115">
        <v>402.07</v>
      </c>
      <c r="K115">
        <v>0.67413000000000001</v>
      </c>
      <c r="L115">
        <v>1.8493999999999999E-5</v>
      </c>
      <c r="M115">
        <v>4.8618000000000001E-2</v>
      </c>
      <c r="N115" t="s">
        <v>238</v>
      </c>
    </row>
    <row r="116" spans="1:14">
      <c r="A116">
        <v>563.86</v>
      </c>
      <c r="B116">
        <v>9</v>
      </c>
      <c r="C116">
        <v>6.3052999999999999</v>
      </c>
      <c r="D116">
        <v>0.15859999999999999</v>
      </c>
      <c r="E116">
        <v>44.134</v>
      </c>
      <c r="F116">
        <v>48.707999999999998</v>
      </c>
      <c r="G116">
        <v>117.31</v>
      </c>
      <c r="H116">
        <v>59.076000000000001</v>
      </c>
      <c r="I116">
        <v>68.486999999999995</v>
      </c>
      <c r="J116">
        <v>401.6</v>
      </c>
      <c r="K116">
        <v>0.67557</v>
      </c>
      <c r="L116">
        <v>1.8488999999999999E-5</v>
      </c>
      <c r="M116">
        <v>4.8708000000000001E-2</v>
      </c>
      <c r="N116" t="s">
        <v>238</v>
      </c>
    </row>
    <row r="117" spans="1:14">
      <c r="A117">
        <v>563.86</v>
      </c>
      <c r="B117">
        <v>9.5</v>
      </c>
      <c r="C117">
        <v>6.6651999999999996</v>
      </c>
      <c r="D117">
        <v>0.15003</v>
      </c>
      <c r="E117">
        <v>44.118000000000002</v>
      </c>
      <c r="F117">
        <v>48.685000000000002</v>
      </c>
      <c r="G117">
        <v>116.83</v>
      </c>
      <c r="H117">
        <v>59.241999999999997</v>
      </c>
      <c r="I117">
        <v>68.722999999999999</v>
      </c>
      <c r="J117">
        <v>401.13</v>
      </c>
      <c r="K117">
        <v>0.67698999999999998</v>
      </c>
      <c r="L117">
        <v>1.8484000000000001E-5</v>
      </c>
      <c r="M117">
        <v>4.8797E-2</v>
      </c>
      <c r="N117" t="s">
        <v>238</v>
      </c>
    </row>
    <row r="118" spans="1:14">
      <c r="A118">
        <v>563.86</v>
      </c>
      <c r="B118">
        <v>10</v>
      </c>
      <c r="C118">
        <v>7.0262000000000002</v>
      </c>
      <c r="D118">
        <v>0.14232</v>
      </c>
      <c r="E118">
        <v>44.100999999999999</v>
      </c>
      <c r="F118">
        <v>48.661000000000001</v>
      </c>
      <c r="G118">
        <v>116.38</v>
      </c>
      <c r="H118">
        <v>59.408000000000001</v>
      </c>
      <c r="I118">
        <v>68.962000000000003</v>
      </c>
      <c r="J118">
        <v>400.66</v>
      </c>
      <c r="K118">
        <v>0.6784</v>
      </c>
      <c r="L118">
        <v>1.8479999999999999E-5</v>
      </c>
      <c r="M118">
        <v>4.8888000000000001E-2</v>
      </c>
      <c r="N118" t="s">
        <v>238</v>
      </c>
    </row>
    <row r="119" spans="1:14">
      <c r="A119">
        <v>615.12</v>
      </c>
      <c r="B119">
        <v>1</v>
      </c>
      <c r="C119">
        <v>0.62778999999999996</v>
      </c>
      <c r="D119">
        <v>1.5929</v>
      </c>
      <c r="E119">
        <v>47.378</v>
      </c>
      <c r="F119">
        <v>52.481999999999999</v>
      </c>
      <c r="G119">
        <v>141.83000000000001</v>
      </c>
      <c r="H119">
        <v>60.104999999999997</v>
      </c>
      <c r="I119">
        <v>68.465999999999994</v>
      </c>
      <c r="J119">
        <v>425.53</v>
      </c>
      <c r="K119">
        <v>0.36323</v>
      </c>
      <c r="L119">
        <v>2.0310999999999999E-5</v>
      </c>
      <c r="M119">
        <v>5.5037000000000003E-2</v>
      </c>
      <c r="N119" t="s">
        <v>238</v>
      </c>
    </row>
    <row r="120" spans="1:14">
      <c r="A120">
        <v>615.12</v>
      </c>
      <c r="B120">
        <v>1.5</v>
      </c>
      <c r="C120">
        <v>0.94264999999999999</v>
      </c>
      <c r="D120">
        <v>1.0608</v>
      </c>
      <c r="E120">
        <v>47.37</v>
      </c>
      <c r="F120">
        <v>52.469000000000001</v>
      </c>
      <c r="G120">
        <v>138.44999999999999</v>
      </c>
      <c r="H120">
        <v>60.216999999999999</v>
      </c>
      <c r="I120">
        <v>68.602999999999994</v>
      </c>
      <c r="J120">
        <v>425.12</v>
      </c>
      <c r="K120">
        <v>0.36442999999999998</v>
      </c>
      <c r="L120">
        <v>2.0307000000000001E-5</v>
      </c>
      <c r="M120">
        <v>5.5114999999999997E-2</v>
      </c>
      <c r="N120" t="s">
        <v>238</v>
      </c>
    </row>
    <row r="121" spans="1:14">
      <c r="A121">
        <v>615.12</v>
      </c>
      <c r="B121">
        <v>2</v>
      </c>
      <c r="C121">
        <v>1.2582</v>
      </c>
      <c r="D121">
        <v>0.79481999999999997</v>
      </c>
      <c r="E121">
        <v>47.363</v>
      </c>
      <c r="F121">
        <v>52.457000000000001</v>
      </c>
      <c r="G121">
        <v>136.05000000000001</v>
      </c>
      <c r="H121">
        <v>60.33</v>
      </c>
      <c r="I121">
        <v>68.739999999999995</v>
      </c>
      <c r="J121">
        <v>424.71</v>
      </c>
      <c r="K121">
        <v>0.36562</v>
      </c>
      <c r="L121">
        <v>2.0304000000000001E-5</v>
      </c>
      <c r="M121">
        <v>5.5194E-2</v>
      </c>
      <c r="N121" t="s">
        <v>238</v>
      </c>
    </row>
    <row r="122" spans="1:14">
      <c r="A122">
        <v>615.12</v>
      </c>
      <c r="B122">
        <v>2.5</v>
      </c>
      <c r="C122">
        <v>1.5743</v>
      </c>
      <c r="D122">
        <v>0.63519999999999999</v>
      </c>
      <c r="E122">
        <v>47.356000000000002</v>
      </c>
      <c r="F122">
        <v>52.444000000000003</v>
      </c>
      <c r="G122">
        <v>134.18</v>
      </c>
      <c r="H122">
        <v>60.442999999999998</v>
      </c>
      <c r="I122">
        <v>68.879000000000005</v>
      </c>
      <c r="J122">
        <v>424.3</v>
      </c>
      <c r="K122">
        <v>0.36680000000000001</v>
      </c>
      <c r="L122">
        <v>2.0301000000000001E-5</v>
      </c>
      <c r="M122">
        <v>5.5272000000000002E-2</v>
      </c>
      <c r="N122" t="s">
        <v>238</v>
      </c>
    </row>
    <row r="123" spans="1:14">
      <c r="A123">
        <v>615.12</v>
      </c>
      <c r="B123">
        <v>3</v>
      </c>
      <c r="C123">
        <v>1.8911</v>
      </c>
      <c r="D123">
        <v>0.52878000000000003</v>
      </c>
      <c r="E123">
        <v>47.347999999999999</v>
      </c>
      <c r="F123">
        <v>52.430999999999997</v>
      </c>
      <c r="G123">
        <v>132.65</v>
      </c>
      <c r="H123">
        <v>60.557000000000002</v>
      </c>
      <c r="I123">
        <v>69.016999999999996</v>
      </c>
      <c r="J123">
        <v>423.89</v>
      </c>
      <c r="K123">
        <v>0.36797999999999997</v>
      </c>
      <c r="L123">
        <v>2.0296999999999999E-5</v>
      </c>
      <c r="M123">
        <v>5.5350999999999997E-2</v>
      </c>
      <c r="N123" t="s">
        <v>238</v>
      </c>
    </row>
    <row r="124" spans="1:14">
      <c r="A124">
        <v>615.12</v>
      </c>
      <c r="B124">
        <v>3.5</v>
      </c>
      <c r="C124">
        <v>2.2086000000000001</v>
      </c>
      <c r="D124">
        <v>0.45277000000000001</v>
      </c>
      <c r="E124">
        <v>47.341000000000001</v>
      </c>
      <c r="F124">
        <v>52.418999999999997</v>
      </c>
      <c r="G124">
        <v>131.36000000000001</v>
      </c>
      <c r="H124">
        <v>60.670999999999999</v>
      </c>
      <c r="I124">
        <v>69.156999999999996</v>
      </c>
      <c r="J124">
        <v>423.48</v>
      </c>
      <c r="K124">
        <v>0.36915999999999999</v>
      </c>
      <c r="L124">
        <v>2.0293999999999999E-5</v>
      </c>
      <c r="M124">
        <v>5.543E-2</v>
      </c>
      <c r="N124" t="s">
        <v>238</v>
      </c>
    </row>
    <row r="125" spans="1:14">
      <c r="A125">
        <v>615.12</v>
      </c>
      <c r="B125">
        <v>4</v>
      </c>
      <c r="C125">
        <v>2.5266999999999999</v>
      </c>
      <c r="D125">
        <v>0.39577000000000001</v>
      </c>
      <c r="E125">
        <v>47.332999999999998</v>
      </c>
      <c r="F125">
        <v>52.405999999999999</v>
      </c>
      <c r="G125">
        <v>130.24</v>
      </c>
      <c r="H125">
        <v>60.784999999999997</v>
      </c>
      <c r="I125">
        <v>69.296999999999997</v>
      </c>
      <c r="J125">
        <v>423.06</v>
      </c>
      <c r="K125">
        <v>0.37032999999999999</v>
      </c>
      <c r="L125">
        <v>2.0290999999999999E-5</v>
      </c>
      <c r="M125">
        <v>5.5509000000000003E-2</v>
      </c>
      <c r="N125" t="s">
        <v>238</v>
      </c>
    </row>
    <row r="126" spans="1:14">
      <c r="A126">
        <v>615.12</v>
      </c>
      <c r="B126">
        <v>4.5</v>
      </c>
      <c r="C126">
        <v>2.8456000000000001</v>
      </c>
      <c r="D126">
        <v>0.35142000000000001</v>
      </c>
      <c r="E126">
        <v>47.326000000000001</v>
      </c>
      <c r="F126">
        <v>52.393000000000001</v>
      </c>
      <c r="G126">
        <v>129.24</v>
      </c>
      <c r="H126">
        <v>60.899000000000001</v>
      </c>
      <c r="I126">
        <v>69.438000000000002</v>
      </c>
      <c r="J126">
        <v>422.65</v>
      </c>
      <c r="K126">
        <v>0.37148999999999999</v>
      </c>
      <c r="L126">
        <v>2.0288E-5</v>
      </c>
      <c r="M126">
        <v>5.5589E-2</v>
      </c>
      <c r="N126" t="s">
        <v>238</v>
      </c>
    </row>
    <row r="127" spans="1:14">
      <c r="A127">
        <v>615.12</v>
      </c>
      <c r="B127">
        <v>5</v>
      </c>
      <c r="C127">
        <v>3.1650999999999998</v>
      </c>
      <c r="D127">
        <v>0.31595000000000001</v>
      </c>
      <c r="E127">
        <v>47.317999999999998</v>
      </c>
      <c r="F127">
        <v>52.38</v>
      </c>
      <c r="G127">
        <v>128.36000000000001</v>
      </c>
      <c r="H127">
        <v>61.014000000000003</v>
      </c>
      <c r="I127">
        <v>69.58</v>
      </c>
      <c r="J127">
        <v>422.24</v>
      </c>
      <c r="K127">
        <v>0.37264999999999998</v>
      </c>
      <c r="L127">
        <v>2.0285999999999999E-5</v>
      </c>
      <c r="M127">
        <v>5.5669000000000003E-2</v>
      </c>
      <c r="N127" t="s">
        <v>238</v>
      </c>
    </row>
    <row r="128" spans="1:14">
      <c r="A128">
        <v>615.12</v>
      </c>
      <c r="B128">
        <v>5.5</v>
      </c>
      <c r="C128">
        <v>3.4851999999999999</v>
      </c>
      <c r="D128">
        <v>0.28693000000000002</v>
      </c>
      <c r="E128">
        <v>47.311</v>
      </c>
      <c r="F128">
        <v>52.366999999999997</v>
      </c>
      <c r="G128">
        <v>127.55</v>
      </c>
      <c r="H128">
        <v>61.128999999999998</v>
      </c>
      <c r="I128">
        <v>69.722999999999999</v>
      </c>
      <c r="J128">
        <v>421.82</v>
      </c>
      <c r="K128">
        <v>0.37380000000000002</v>
      </c>
      <c r="L128">
        <v>2.0282999999999999E-5</v>
      </c>
      <c r="M128">
        <v>5.5749E-2</v>
      </c>
      <c r="N128" t="s">
        <v>238</v>
      </c>
    </row>
    <row r="129" spans="1:14">
      <c r="A129">
        <v>615.12</v>
      </c>
      <c r="B129">
        <v>6</v>
      </c>
      <c r="C129">
        <v>3.8060999999999998</v>
      </c>
      <c r="D129">
        <v>0.26273999999999997</v>
      </c>
      <c r="E129">
        <v>47.302999999999997</v>
      </c>
      <c r="F129">
        <v>52.353999999999999</v>
      </c>
      <c r="G129">
        <v>126.81</v>
      </c>
      <c r="H129">
        <v>61.244</v>
      </c>
      <c r="I129">
        <v>69.866</v>
      </c>
      <c r="J129">
        <v>421.41</v>
      </c>
      <c r="K129">
        <v>0.37494</v>
      </c>
      <c r="L129">
        <v>2.0279999999999999E-5</v>
      </c>
      <c r="M129">
        <v>5.5828999999999997E-2</v>
      </c>
      <c r="N129" t="s">
        <v>238</v>
      </c>
    </row>
    <row r="130" spans="1:14">
      <c r="A130">
        <v>615.12</v>
      </c>
      <c r="B130">
        <v>6.5</v>
      </c>
      <c r="C130">
        <v>4.1276000000000002</v>
      </c>
      <c r="D130">
        <v>0.24227000000000001</v>
      </c>
      <c r="E130">
        <v>47.295000000000002</v>
      </c>
      <c r="F130">
        <v>52.341000000000001</v>
      </c>
      <c r="G130">
        <v>126.14</v>
      </c>
      <c r="H130">
        <v>61.36</v>
      </c>
      <c r="I130">
        <v>70.010000000000005</v>
      </c>
      <c r="J130">
        <v>420.99</v>
      </c>
      <c r="K130">
        <v>0.37608000000000003</v>
      </c>
      <c r="L130">
        <v>2.0276999999999999E-5</v>
      </c>
      <c r="M130">
        <v>5.5909E-2</v>
      </c>
      <c r="N130" t="s">
        <v>238</v>
      </c>
    </row>
    <row r="131" spans="1:14">
      <c r="A131">
        <v>615.12</v>
      </c>
      <c r="B131">
        <v>7</v>
      </c>
      <c r="C131">
        <v>4.4497999999999998</v>
      </c>
      <c r="D131">
        <v>0.22473000000000001</v>
      </c>
      <c r="E131">
        <v>47.286999999999999</v>
      </c>
      <c r="F131">
        <v>52.328000000000003</v>
      </c>
      <c r="G131">
        <v>125.51</v>
      </c>
      <c r="H131">
        <v>61.475999999999999</v>
      </c>
      <c r="I131">
        <v>70.155000000000001</v>
      </c>
      <c r="J131">
        <v>420.58</v>
      </c>
      <c r="K131">
        <v>0.37720999999999999</v>
      </c>
      <c r="L131">
        <v>2.0275000000000002E-5</v>
      </c>
      <c r="M131">
        <v>5.5989999999999998E-2</v>
      </c>
      <c r="N131" t="s">
        <v>238</v>
      </c>
    </row>
    <row r="132" spans="1:14">
      <c r="A132">
        <v>615.12</v>
      </c>
      <c r="B132">
        <v>7.5</v>
      </c>
      <c r="C132">
        <v>4.7728000000000002</v>
      </c>
      <c r="D132">
        <v>0.20952000000000001</v>
      </c>
      <c r="E132">
        <v>47.279000000000003</v>
      </c>
      <c r="F132">
        <v>52.314</v>
      </c>
      <c r="G132">
        <v>124.92</v>
      </c>
      <c r="H132">
        <v>61.591999999999999</v>
      </c>
      <c r="I132">
        <v>70.3</v>
      </c>
      <c r="J132">
        <v>420.16</v>
      </c>
      <c r="K132">
        <v>0.37833</v>
      </c>
      <c r="L132">
        <v>2.0271999999999998E-5</v>
      </c>
      <c r="M132">
        <v>5.6071000000000003E-2</v>
      </c>
      <c r="N132" t="s">
        <v>238</v>
      </c>
    </row>
    <row r="133" spans="1:14">
      <c r="A133">
        <v>615.12</v>
      </c>
      <c r="B133">
        <v>8</v>
      </c>
      <c r="C133">
        <v>5.0964</v>
      </c>
      <c r="D133">
        <v>0.19622000000000001</v>
      </c>
      <c r="E133">
        <v>47.271000000000001</v>
      </c>
      <c r="F133">
        <v>52.301000000000002</v>
      </c>
      <c r="G133">
        <v>124.37</v>
      </c>
      <c r="H133">
        <v>61.709000000000003</v>
      </c>
      <c r="I133">
        <v>70.445999999999998</v>
      </c>
      <c r="J133">
        <v>419.74</v>
      </c>
      <c r="K133">
        <v>0.37945000000000001</v>
      </c>
      <c r="L133">
        <v>2.0270000000000001E-5</v>
      </c>
      <c r="M133">
        <v>5.6152000000000001E-2</v>
      </c>
      <c r="N133" t="s">
        <v>238</v>
      </c>
    </row>
    <row r="134" spans="1:14">
      <c r="A134">
        <v>615.12</v>
      </c>
      <c r="B134">
        <v>8.5</v>
      </c>
      <c r="C134">
        <v>5.4207000000000001</v>
      </c>
      <c r="D134">
        <v>0.18448000000000001</v>
      </c>
      <c r="E134">
        <v>47.262999999999998</v>
      </c>
      <c r="F134">
        <v>52.287999999999997</v>
      </c>
      <c r="G134">
        <v>123.85</v>
      </c>
      <c r="H134">
        <v>61.826000000000001</v>
      </c>
      <c r="I134">
        <v>70.593999999999994</v>
      </c>
      <c r="J134">
        <v>419.33</v>
      </c>
      <c r="K134">
        <v>0.38056000000000001</v>
      </c>
      <c r="L134">
        <v>2.0268E-5</v>
      </c>
      <c r="M134">
        <v>5.6232999999999998E-2</v>
      </c>
      <c r="N134" t="s">
        <v>238</v>
      </c>
    </row>
    <row r="135" spans="1:14">
      <c r="A135">
        <v>615.12</v>
      </c>
      <c r="B135">
        <v>9</v>
      </c>
      <c r="C135">
        <v>5.7458</v>
      </c>
      <c r="D135">
        <v>0.17404</v>
      </c>
      <c r="E135">
        <v>47.255000000000003</v>
      </c>
      <c r="F135">
        <v>52.274000000000001</v>
      </c>
      <c r="G135">
        <v>123.37</v>
      </c>
      <c r="H135">
        <v>61.942999999999998</v>
      </c>
      <c r="I135">
        <v>70.741</v>
      </c>
      <c r="J135">
        <v>418.91</v>
      </c>
      <c r="K135">
        <v>0.38167000000000001</v>
      </c>
      <c r="L135">
        <v>2.0265999999999999E-5</v>
      </c>
      <c r="M135">
        <v>5.6314999999999997E-2</v>
      </c>
      <c r="N135" t="s">
        <v>238</v>
      </c>
    </row>
    <row r="136" spans="1:14">
      <c r="A136">
        <v>615.12</v>
      </c>
      <c r="B136">
        <v>9.5</v>
      </c>
      <c r="C136">
        <v>6.0715000000000003</v>
      </c>
      <c r="D136">
        <v>0.16470000000000001</v>
      </c>
      <c r="E136">
        <v>47.247</v>
      </c>
      <c r="F136">
        <v>52.261000000000003</v>
      </c>
      <c r="G136">
        <v>122.9</v>
      </c>
      <c r="H136">
        <v>62.061</v>
      </c>
      <c r="I136">
        <v>70.89</v>
      </c>
      <c r="J136">
        <v>418.49</v>
      </c>
      <c r="K136">
        <v>0.38275999999999999</v>
      </c>
      <c r="L136">
        <v>2.0262999999999999E-5</v>
      </c>
      <c r="M136">
        <v>5.6397000000000003E-2</v>
      </c>
      <c r="N136" t="s">
        <v>238</v>
      </c>
    </row>
    <row r="137" spans="1:14">
      <c r="A137">
        <v>615.12</v>
      </c>
      <c r="B137">
        <v>10</v>
      </c>
      <c r="C137">
        <v>6.3979999999999997</v>
      </c>
      <c r="D137">
        <v>0.15629999999999999</v>
      </c>
      <c r="E137">
        <v>47.238999999999997</v>
      </c>
      <c r="F137">
        <v>52.247</v>
      </c>
      <c r="G137">
        <v>122.46</v>
      </c>
      <c r="H137">
        <v>62.179000000000002</v>
      </c>
      <c r="I137">
        <v>71.039000000000001</v>
      </c>
      <c r="J137">
        <v>418.07</v>
      </c>
      <c r="K137">
        <v>0.38385000000000002</v>
      </c>
      <c r="L137">
        <v>2.0261000000000001E-5</v>
      </c>
      <c r="M137">
        <v>5.6479000000000001E-2</v>
      </c>
      <c r="N137" t="s">
        <v>238</v>
      </c>
    </row>
  </sheetData>
  <pageMargins left="0.7" right="0.7" top="0.75" bottom="0.75" header="0.3" footer="0.3"/>
  <tableParts count="1">
    <tablePart r:id="rId1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D7C0A5-E900-4E27-AE69-5FFC4A335533}">
  <dimension ref="A1:N212"/>
  <sheetViews>
    <sheetView workbookViewId="0"/>
  </sheetViews>
  <sheetFormatPr defaultRowHeight="15"/>
  <sheetData>
    <row r="1" spans="1:14">
      <c r="A1" t="s">
        <v>223</v>
      </c>
      <c r="B1" t="s">
        <v>224</v>
      </c>
      <c r="C1" t="s">
        <v>225</v>
      </c>
      <c r="D1" t="s">
        <v>226</v>
      </c>
      <c r="E1" t="s">
        <v>227</v>
      </c>
      <c r="F1" t="s">
        <v>228</v>
      </c>
      <c r="G1" t="s">
        <v>229</v>
      </c>
      <c r="H1" t="s">
        <v>230</v>
      </c>
      <c r="I1" t="s">
        <v>231</v>
      </c>
      <c r="J1" t="s">
        <v>232</v>
      </c>
      <c r="K1" t="s">
        <v>233</v>
      </c>
      <c r="L1" t="s">
        <v>234</v>
      </c>
      <c r="M1" t="s">
        <v>235</v>
      </c>
      <c r="N1" t="s">
        <v>236</v>
      </c>
    </row>
    <row r="2" spans="1:14">
      <c r="A2">
        <v>152.66</v>
      </c>
      <c r="B2">
        <v>1</v>
      </c>
      <c r="C2">
        <v>582.16</v>
      </c>
      <c r="D2">
        <v>1.7177E-3</v>
      </c>
      <c r="E2">
        <v>-2.2928999999999999</v>
      </c>
      <c r="F2">
        <v>-2.2877000000000001</v>
      </c>
      <c r="G2">
        <v>-13.599</v>
      </c>
      <c r="H2">
        <v>43.301000000000002</v>
      </c>
      <c r="I2">
        <v>70.319000000000003</v>
      </c>
      <c r="J2">
        <v>1556.4</v>
      </c>
      <c r="K2">
        <v>-5.1179000000000002E-2</v>
      </c>
      <c r="L2">
        <v>2.5828E-4</v>
      </c>
      <c r="M2">
        <v>0.19807</v>
      </c>
      <c r="N2" t="s">
        <v>237</v>
      </c>
    </row>
    <row r="3" spans="1:14">
      <c r="A3">
        <v>152.66</v>
      </c>
      <c r="B3">
        <v>1.5</v>
      </c>
      <c r="C3">
        <v>582.19000000000005</v>
      </c>
      <c r="D3">
        <v>1.7175999999999999E-3</v>
      </c>
      <c r="E3">
        <v>-2.2936999999999999</v>
      </c>
      <c r="F3">
        <v>-2.2858999999999998</v>
      </c>
      <c r="G3">
        <v>-13.603999999999999</v>
      </c>
      <c r="H3">
        <v>43.304000000000002</v>
      </c>
      <c r="I3">
        <v>70.313999999999993</v>
      </c>
      <c r="J3">
        <v>1556.7</v>
      </c>
      <c r="K3">
        <v>-5.1187000000000003E-2</v>
      </c>
      <c r="L3">
        <v>2.5837000000000001E-4</v>
      </c>
      <c r="M3">
        <v>0.19811000000000001</v>
      </c>
      <c r="N3" t="s">
        <v>237</v>
      </c>
    </row>
    <row r="4" spans="1:14">
      <c r="A4">
        <v>152.66</v>
      </c>
      <c r="B4">
        <v>2</v>
      </c>
      <c r="C4">
        <v>582.23</v>
      </c>
      <c r="D4">
        <v>1.7175000000000001E-3</v>
      </c>
      <c r="E4">
        <v>-2.2945000000000002</v>
      </c>
      <c r="F4">
        <v>-2.2841</v>
      </c>
      <c r="G4">
        <v>-13.609</v>
      </c>
      <c r="H4">
        <v>43.305999999999997</v>
      </c>
      <c r="I4">
        <v>70.308999999999997</v>
      </c>
      <c r="J4">
        <v>1557</v>
      </c>
      <c r="K4">
        <v>-5.1195999999999998E-2</v>
      </c>
      <c r="L4">
        <v>2.5847000000000001E-4</v>
      </c>
      <c r="M4">
        <v>0.19814000000000001</v>
      </c>
      <c r="N4" t="s">
        <v>237</v>
      </c>
    </row>
    <row r="5" spans="1:14">
      <c r="A5">
        <v>152.66</v>
      </c>
      <c r="B5">
        <v>2.5</v>
      </c>
      <c r="C5">
        <v>582.26</v>
      </c>
      <c r="D5">
        <v>1.7174E-3</v>
      </c>
      <c r="E5">
        <v>-2.2953000000000001</v>
      </c>
      <c r="F5">
        <v>-2.2823000000000002</v>
      </c>
      <c r="G5">
        <v>-13.615</v>
      </c>
      <c r="H5">
        <v>43.308</v>
      </c>
      <c r="I5">
        <v>70.305000000000007</v>
      </c>
      <c r="J5">
        <v>1557.3</v>
      </c>
      <c r="K5">
        <v>-5.1205000000000001E-2</v>
      </c>
      <c r="L5">
        <v>2.5856000000000002E-4</v>
      </c>
      <c r="M5">
        <v>0.19818</v>
      </c>
      <c r="N5" t="s">
        <v>237</v>
      </c>
    </row>
    <row r="6" spans="1:14">
      <c r="A6">
        <v>152.66</v>
      </c>
      <c r="B6">
        <v>3</v>
      </c>
      <c r="C6">
        <v>582.29</v>
      </c>
      <c r="D6">
        <v>1.7174E-3</v>
      </c>
      <c r="E6">
        <v>-2.2959999999999998</v>
      </c>
      <c r="F6">
        <v>-2.2805</v>
      </c>
      <c r="G6">
        <v>-13.62</v>
      </c>
      <c r="H6">
        <v>43.31</v>
      </c>
      <c r="I6">
        <v>70.3</v>
      </c>
      <c r="J6">
        <v>1557.6</v>
      </c>
      <c r="K6">
        <v>-5.1214000000000003E-2</v>
      </c>
      <c r="L6">
        <v>2.5865000000000003E-4</v>
      </c>
      <c r="M6">
        <v>0.19821</v>
      </c>
      <c r="N6" t="s">
        <v>237</v>
      </c>
    </row>
    <row r="7" spans="1:14">
      <c r="A7">
        <v>152.66</v>
      </c>
      <c r="B7">
        <v>3.5</v>
      </c>
      <c r="C7">
        <v>582.33000000000004</v>
      </c>
      <c r="D7">
        <v>1.7172999999999999E-3</v>
      </c>
      <c r="E7">
        <v>-2.2968000000000002</v>
      </c>
      <c r="F7">
        <v>-2.2787000000000002</v>
      </c>
      <c r="G7">
        <v>-13.625</v>
      </c>
      <c r="H7">
        <v>43.311999999999998</v>
      </c>
      <c r="I7">
        <v>70.296000000000006</v>
      </c>
      <c r="J7">
        <v>1557.9</v>
      </c>
      <c r="K7">
        <v>-5.1221999999999997E-2</v>
      </c>
      <c r="L7">
        <v>2.5874999999999997E-4</v>
      </c>
      <c r="M7">
        <v>0.19825000000000001</v>
      </c>
      <c r="N7" t="s">
        <v>237</v>
      </c>
    </row>
    <row r="8" spans="1:14">
      <c r="A8">
        <v>152.66</v>
      </c>
      <c r="B8">
        <v>4</v>
      </c>
      <c r="C8">
        <v>582.36</v>
      </c>
      <c r="D8">
        <v>1.7172000000000001E-3</v>
      </c>
      <c r="E8">
        <v>-2.2976000000000001</v>
      </c>
      <c r="F8">
        <v>-2.2768999999999999</v>
      </c>
      <c r="G8">
        <v>-13.63</v>
      </c>
      <c r="H8">
        <v>43.314</v>
      </c>
      <c r="I8">
        <v>70.290999999999997</v>
      </c>
      <c r="J8">
        <v>1558.2</v>
      </c>
      <c r="K8">
        <v>-5.1230999999999999E-2</v>
      </c>
      <c r="L8">
        <v>2.5883999999999998E-4</v>
      </c>
      <c r="M8">
        <v>0.19828000000000001</v>
      </c>
      <c r="N8" t="s">
        <v>237</v>
      </c>
    </row>
    <row r="9" spans="1:14">
      <c r="A9">
        <v>152.66</v>
      </c>
      <c r="B9">
        <v>4.5</v>
      </c>
      <c r="C9">
        <v>582.39</v>
      </c>
      <c r="D9">
        <v>1.7171E-3</v>
      </c>
      <c r="E9">
        <v>-2.2984</v>
      </c>
      <c r="F9">
        <v>-2.2751000000000001</v>
      </c>
      <c r="G9">
        <v>-13.635</v>
      </c>
      <c r="H9">
        <v>43.316000000000003</v>
      </c>
      <c r="I9">
        <v>70.287000000000006</v>
      </c>
      <c r="J9">
        <v>1558.5</v>
      </c>
      <c r="K9">
        <v>-5.1240000000000001E-2</v>
      </c>
      <c r="L9">
        <v>2.5892999999999999E-4</v>
      </c>
      <c r="M9">
        <v>0.19832</v>
      </c>
      <c r="N9" t="s">
        <v>237</v>
      </c>
    </row>
    <row r="10" spans="1:14">
      <c r="A10">
        <v>152.66</v>
      </c>
      <c r="B10">
        <v>5</v>
      </c>
      <c r="C10">
        <v>582.42999999999995</v>
      </c>
      <c r="D10">
        <v>1.717E-3</v>
      </c>
      <c r="E10">
        <v>-2.2991999999999999</v>
      </c>
      <c r="F10">
        <v>-2.2732999999999999</v>
      </c>
      <c r="G10">
        <v>-13.64</v>
      </c>
      <c r="H10">
        <v>43.317999999999998</v>
      </c>
      <c r="I10">
        <v>70.281999999999996</v>
      </c>
      <c r="J10">
        <v>1558.8</v>
      </c>
      <c r="K10">
        <v>-5.1248000000000002E-2</v>
      </c>
      <c r="L10">
        <v>2.5902E-4</v>
      </c>
      <c r="M10">
        <v>0.19835</v>
      </c>
      <c r="N10" t="s">
        <v>237</v>
      </c>
    </row>
    <row r="11" spans="1:14">
      <c r="A11">
        <v>152.66</v>
      </c>
      <c r="B11">
        <v>5.5</v>
      </c>
      <c r="C11">
        <v>582.46</v>
      </c>
      <c r="D11">
        <v>1.7168999999999999E-3</v>
      </c>
      <c r="E11">
        <v>-2.2999000000000001</v>
      </c>
      <c r="F11">
        <v>-2.2715000000000001</v>
      </c>
      <c r="G11">
        <v>-13.645</v>
      </c>
      <c r="H11">
        <v>43.32</v>
      </c>
      <c r="I11">
        <v>70.277000000000001</v>
      </c>
      <c r="J11">
        <v>1559.1</v>
      </c>
      <c r="K11">
        <v>-5.1256999999999997E-2</v>
      </c>
      <c r="L11">
        <v>2.5912E-4</v>
      </c>
      <c r="M11">
        <v>0.19839000000000001</v>
      </c>
      <c r="N11" t="s">
        <v>237</v>
      </c>
    </row>
    <row r="12" spans="1:14">
      <c r="A12">
        <v>152.66</v>
      </c>
      <c r="B12">
        <v>6</v>
      </c>
      <c r="C12">
        <v>582.49</v>
      </c>
      <c r="D12">
        <v>1.7168000000000001E-3</v>
      </c>
      <c r="E12">
        <v>-2.3007</v>
      </c>
      <c r="F12">
        <v>-2.2696999999999998</v>
      </c>
      <c r="G12">
        <v>-13.65</v>
      </c>
      <c r="H12">
        <v>43.322000000000003</v>
      </c>
      <c r="I12">
        <v>70.272999999999996</v>
      </c>
      <c r="J12">
        <v>1559.4</v>
      </c>
      <c r="K12">
        <v>-5.1265999999999999E-2</v>
      </c>
      <c r="L12">
        <v>2.5921000000000001E-4</v>
      </c>
      <c r="M12">
        <v>0.19842000000000001</v>
      </c>
      <c r="N12" t="s">
        <v>237</v>
      </c>
    </row>
    <row r="13" spans="1:14">
      <c r="A13">
        <v>152.66</v>
      </c>
      <c r="B13">
        <v>6.5</v>
      </c>
      <c r="C13">
        <v>582.53</v>
      </c>
      <c r="D13">
        <v>1.7167E-3</v>
      </c>
      <c r="E13">
        <v>-2.3014999999999999</v>
      </c>
      <c r="F13">
        <v>-2.2679</v>
      </c>
      <c r="G13">
        <v>-13.654999999999999</v>
      </c>
      <c r="H13">
        <v>43.323999999999998</v>
      </c>
      <c r="I13">
        <v>70.268000000000001</v>
      </c>
      <c r="J13">
        <v>1559.7</v>
      </c>
      <c r="K13">
        <v>-5.1274E-2</v>
      </c>
      <c r="L13">
        <v>2.5930000000000001E-4</v>
      </c>
      <c r="M13">
        <v>0.19846</v>
      </c>
      <c r="N13" t="s">
        <v>237</v>
      </c>
    </row>
    <row r="14" spans="1:14">
      <c r="A14">
        <v>152.66</v>
      </c>
      <c r="B14">
        <v>7</v>
      </c>
      <c r="C14">
        <v>582.55999999999995</v>
      </c>
      <c r="D14">
        <v>1.7166E-3</v>
      </c>
      <c r="E14">
        <v>-2.3022999999999998</v>
      </c>
      <c r="F14">
        <v>-2.2660999999999998</v>
      </c>
      <c r="G14">
        <v>-13.661</v>
      </c>
      <c r="H14">
        <v>43.326000000000001</v>
      </c>
      <c r="I14">
        <v>70.263999999999996</v>
      </c>
      <c r="J14">
        <v>1560</v>
      </c>
      <c r="K14">
        <v>-5.1283000000000002E-2</v>
      </c>
      <c r="L14">
        <v>2.5939000000000002E-4</v>
      </c>
      <c r="M14">
        <v>0.19849</v>
      </c>
      <c r="N14" t="s">
        <v>237</v>
      </c>
    </row>
    <row r="15" spans="1:14">
      <c r="A15">
        <v>152.66</v>
      </c>
      <c r="B15">
        <v>7.5</v>
      </c>
      <c r="C15">
        <v>582.59</v>
      </c>
      <c r="D15">
        <v>1.7164999999999999E-3</v>
      </c>
      <c r="E15">
        <v>-2.3029999999999999</v>
      </c>
      <c r="F15">
        <v>-2.2643</v>
      </c>
      <c r="G15">
        <v>-13.666</v>
      </c>
      <c r="H15">
        <v>43.328000000000003</v>
      </c>
      <c r="I15">
        <v>70.259</v>
      </c>
      <c r="J15">
        <v>1560.3</v>
      </c>
      <c r="K15">
        <v>-5.1291999999999997E-2</v>
      </c>
      <c r="L15">
        <v>2.5949000000000002E-4</v>
      </c>
      <c r="M15">
        <v>0.19853000000000001</v>
      </c>
      <c r="N15" t="s">
        <v>237</v>
      </c>
    </row>
    <row r="16" spans="1:14">
      <c r="A16">
        <v>152.66</v>
      </c>
      <c r="B16">
        <v>8</v>
      </c>
      <c r="C16">
        <v>582.63</v>
      </c>
      <c r="D16">
        <v>1.7164000000000001E-3</v>
      </c>
      <c r="E16">
        <v>-2.3037999999999998</v>
      </c>
      <c r="F16">
        <v>-2.2625000000000002</v>
      </c>
      <c r="G16">
        <v>-13.670999999999999</v>
      </c>
      <c r="H16">
        <v>43.33</v>
      </c>
      <c r="I16">
        <v>70.254999999999995</v>
      </c>
      <c r="J16">
        <v>1560.6</v>
      </c>
      <c r="K16">
        <v>-5.1299999999999998E-2</v>
      </c>
      <c r="L16">
        <v>2.5957999999999998E-4</v>
      </c>
      <c r="M16">
        <v>0.19855999999999999</v>
      </c>
      <c r="N16" t="s">
        <v>237</v>
      </c>
    </row>
    <row r="17" spans="1:14">
      <c r="A17">
        <v>152.66</v>
      </c>
      <c r="B17">
        <v>8.5</v>
      </c>
      <c r="C17">
        <v>582.66</v>
      </c>
      <c r="D17">
        <v>1.7163E-3</v>
      </c>
      <c r="E17">
        <v>-2.3046000000000002</v>
      </c>
      <c r="F17">
        <v>-2.2606999999999999</v>
      </c>
      <c r="G17">
        <v>-13.676</v>
      </c>
      <c r="H17">
        <v>43.332000000000001</v>
      </c>
      <c r="I17">
        <v>70.25</v>
      </c>
      <c r="J17">
        <v>1561</v>
      </c>
      <c r="K17">
        <v>-5.1309E-2</v>
      </c>
      <c r="L17">
        <v>2.5966999999999999E-4</v>
      </c>
      <c r="M17">
        <v>0.1986</v>
      </c>
      <c r="N17" t="s">
        <v>237</v>
      </c>
    </row>
    <row r="18" spans="1:14">
      <c r="A18">
        <v>152.66</v>
      </c>
      <c r="B18">
        <v>9</v>
      </c>
      <c r="C18">
        <v>582.69000000000005</v>
      </c>
      <c r="D18">
        <v>1.7162E-3</v>
      </c>
      <c r="E18">
        <v>-2.3054000000000001</v>
      </c>
      <c r="F18">
        <v>-2.2589000000000001</v>
      </c>
      <c r="G18">
        <v>-13.680999999999999</v>
      </c>
      <c r="H18">
        <v>43.334000000000003</v>
      </c>
      <c r="I18">
        <v>70.245999999999995</v>
      </c>
      <c r="J18">
        <v>1561.3</v>
      </c>
      <c r="K18">
        <v>-5.1317000000000002E-2</v>
      </c>
      <c r="L18">
        <v>2.5976999999999999E-4</v>
      </c>
      <c r="M18">
        <v>0.19863</v>
      </c>
      <c r="N18" t="s">
        <v>237</v>
      </c>
    </row>
    <row r="19" spans="1:14">
      <c r="A19">
        <v>152.66</v>
      </c>
      <c r="B19">
        <v>9.5</v>
      </c>
      <c r="C19">
        <v>582.73</v>
      </c>
      <c r="D19">
        <v>1.7160999999999999E-3</v>
      </c>
      <c r="E19">
        <v>-2.3060999999999998</v>
      </c>
      <c r="F19">
        <v>-2.2570999999999999</v>
      </c>
      <c r="G19">
        <v>-13.686</v>
      </c>
      <c r="H19">
        <v>43.335999999999999</v>
      </c>
      <c r="I19">
        <v>70.241</v>
      </c>
      <c r="J19">
        <v>1561.6</v>
      </c>
      <c r="K19">
        <v>-5.1325999999999997E-2</v>
      </c>
      <c r="L19">
        <v>2.5986E-4</v>
      </c>
      <c r="M19">
        <v>0.19867000000000001</v>
      </c>
      <c r="N19" t="s">
        <v>237</v>
      </c>
    </row>
    <row r="20" spans="1:14">
      <c r="A20">
        <v>152.66</v>
      </c>
      <c r="B20">
        <v>10</v>
      </c>
      <c r="C20">
        <v>582.76</v>
      </c>
      <c r="D20">
        <v>1.7160000000000001E-3</v>
      </c>
      <c r="E20">
        <v>-2.3069000000000002</v>
      </c>
      <c r="F20">
        <v>-2.2553000000000001</v>
      </c>
      <c r="G20">
        <v>-13.691000000000001</v>
      </c>
      <c r="H20">
        <v>43.338000000000001</v>
      </c>
      <c r="I20">
        <v>70.236999999999995</v>
      </c>
      <c r="J20">
        <v>1561.9</v>
      </c>
      <c r="K20">
        <v>-5.1334999999999999E-2</v>
      </c>
      <c r="L20">
        <v>2.5995E-4</v>
      </c>
      <c r="M20">
        <v>0.19869999999999999</v>
      </c>
      <c r="N20" t="s">
        <v>237</v>
      </c>
    </row>
    <row r="21" spans="1:14">
      <c r="A21">
        <v>183.19</v>
      </c>
      <c r="B21">
        <v>1</v>
      </c>
      <c r="C21">
        <v>545.54999999999995</v>
      </c>
      <c r="D21">
        <v>1.833E-3</v>
      </c>
      <c r="E21">
        <v>-0.10634</v>
      </c>
      <c r="F21">
        <v>-0.10083</v>
      </c>
      <c r="G21">
        <v>-0.54793999999999998</v>
      </c>
      <c r="H21">
        <v>43.13</v>
      </c>
      <c r="I21">
        <v>73.183999999999997</v>
      </c>
      <c r="J21">
        <v>1326.1</v>
      </c>
      <c r="K21">
        <v>-4.3657000000000001E-2</v>
      </c>
      <c r="L21">
        <v>1.6966E-4</v>
      </c>
      <c r="M21">
        <v>0.16824</v>
      </c>
      <c r="N21" t="s">
        <v>237</v>
      </c>
    </row>
    <row r="22" spans="1:14">
      <c r="A22">
        <v>183.19</v>
      </c>
      <c r="B22">
        <v>1.5</v>
      </c>
      <c r="C22">
        <v>545.6</v>
      </c>
      <c r="D22">
        <v>1.8328000000000001E-3</v>
      </c>
      <c r="E22">
        <v>-0.1075</v>
      </c>
      <c r="F22">
        <v>-9.9231E-2</v>
      </c>
      <c r="G22">
        <v>-0.55425999999999997</v>
      </c>
      <c r="H22">
        <v>43.131999999999998</v>
      </c>
      <c r="I22">
        <v>73.174999999999997</v>
      </c>
      <c r="J22">
        <v>1326.5</v>
      </c>
      <c r="K22">
        <v>-4.3677000000000001E-2</v>
      </c>
      <c r="L22">
        <v>1.6972999999999999E-4</v>
      </c>
      <c r="M22">
        <v>0.16829</v>
      </c>
      <c r="N22" t="s">
        <v>237</v>
      </c>
    </row>
    <row r="23" spans="1:14">
      <c r="A23">
        <v>183.19</v>
      </c>
      <c r="B23">
        <v>2</v>
      </c>
      <c r="C23">
        <v>545.65</v>
      </c>
      <c r="D23">
        <v>1.8327E-3</v>
      </c>
      <c r="E23">
        <v>-0.10865</v>
      </c>
      <c r="F23">
        <v>-9.7632999999999998E-2</v>
      </c>
      <c r="G23">
        <v>-0.56057999999999997</v>
      </c>
      <c r="H23">
        <v>43.134</v>
      </c>
      <c r="I23">
        <v>73.165999999999997</v>
      </c>
      <c r="J23">
        <v>1327</v>
      </c>
      <c r="K23">
        <v>-4.3698000000000001E-2</v>
      </c>
      <c r="L23">
        <v>1.6980000000000001E-4</v>
      </c>
      <c r="M23">
        <v>0.16833000000000001</v>
      </c>
      <c r="N23" t="s">
        <v>237</v>
      </c>
    </row>
    <row r="24" spans="1:14">
      <c r="A24">
        <v>183.19</v>
      </c>
      <c r="B24">
        <v>2.5</v>
      </c>
      <c r="C24">
        <v>545.70000000000005</v>
      </c>
      <c r="D24">
        <v>1.8324999999999999E-3</v>
      </c>
      <c r="E24">
        <v>-0.10981</v>
      </c>
      <c r="F24">
        <v>-9.6033999999999994E-2</v>
      </c>
      <c r="G24">
        <v>-0.56689000000000001</v>
      </c>
      <c r="H24">
        <v>43.136000000000003</v>
      </c>
      <c r="I24">
        <v>73.156999999999996</v>
      </c>
      <c r="J24">
        <v>1327.4</v>
      </c>
      <c r="K24">
        <v>-4.3718E-2</v>
      </c>
      <c r="L24">
        <v>1.6987E-4</v>
      </c>
      <c r="M24">
        <v>0.16836999999999999</v>
      </c>
      <c r="N24" t="s">
        <v>237</v>
      </c>
    </row>
    <row r="25" spans="1:14">
      <c r="A25">
        <v>183.19</v>
      </c>
      <c r="B25">
        <v>3</v>
      </c>
      <c r="C25">
        <v>545.75</v>
      </c>
      <c r="D25">
        <v>1.8324000000000001E-3</v>
      </c>
      <c r="E25">
        <v>-0.11096</v>
      </c>
      <c r="F25">
        <v>-9.4435000000000005E-2</v>
      </c>
      <c r="G25">
        <v>-0.57320000000000004</v>
      </c>
      <c r="H25">
        <v>43.137999999999998</v>
      </c>
      <c r="I25">
        <v>73.147000000000006</v>
      </c>
      <c r="J25">
        <v>1327.8</v>
      </c>
      <c r="K25">
        <v>-4.3737999999999999E-2</v>
      </c>
      <c r="L25">
        <v>1.6993999999999999E-4</v>
      </c>
      <c r="M25">
        <v>0.16841</v>
      </c>
      <c r="N25" t="s">
        <v>237</v>
      </c>
    </row>
    <row r="26" spans="1:14">
      <c r="A26">
        <v>183.19</v>
      </c>
      <c r="B26">
        <v>3.5</v>
      </c>
      <c r="C26">
        <v>545.79</v>
      </c>
      <c r="D26">
        <v>1.8322E-3</v>
      </c>
      <c r="E26">
        <v>-0.11212</v>
      </c>
      <c r="F26">
        <v>-9.2835000000000001E-2</v>
      </c>
      <c r="G26">
        <v>-0.57950000000000002</v>
      </c>
      <c r="H26">
        <v>43.14</v>
      </c>
      <c r="I26">
        <v>73.138000000000005</v>
      </c>
      <c r="J26">
        <v>1328.2</v>
      </c>
      <c r="K26">
        <v>-4.3757999999999998E-2</v>
      </c>
      <c r="L26">
        <v>1.7002E-4</v>
      </c>
      <c r="M26">
        <v>0.16846</v>
      </c>
      <c r="N26" t="s">
        <v>237</v>
      </c>
    </row>
    <row r="27" spans="1:14">
      <c r="A27">
        <v>183.19</v>
      </c>
      <c r="B27">
        <v>4</v>
      </c>
      <c r="C27">
        <v>545.84</v>
      </c>
      <c r="D27">
        <v>1.8320000000000001E-3</v>
      </c>
      <c r="E27">
        <v>-0.11327</v>
      </c>
      <c r="F27">
        <v>-9.1233999999999996E-2</v>
      </c>
      <c r="G27">
        <v>-0.58579999999999999</v>
      </c>
      <c r="H27">
        <v>43.142000000000003</v>
      </c>
      <c r="I27">
        <v>73.129000000000005</v>
      </c>
      <c r="J27">
        <v>1328.6</v>
      </c>
      <c r="K27">
        <v>-4.3777999999999997E-2</v>
      </c>
      <c r="L27">
        <v>1.7008999999999999E-4</v>
      </c>
      <c r="M27">
        <v>0.16850000000000001</v>
      </c>
      <c r="N27" t="s">
        <v>237</v>
      </c>
    </row>
    <row r="28" spans="1:14">
      <c r="A28">
        <v>183.19</v>
      </c>
      <c r="B28">
        <v>4.5</v>
      </c>
      <c r="C28">
        <v>545.89</v>
      </c>
      <c r="D28">
        <v>1.8319E-3</v>
      </c>
      <c r="E28">
        <v>-0.11441999999999999</v>
      </c>
      <c r="F28">
        <v>-8.9633000000000004E-2</v>
      </c>
      <c r="G28">
        <v>-0.59209999999999996</v>
      </c>
      <c r="H28">
        <v>43.145000000000003</v>
      </c>
      <c r="I28">
        <v>73.12</v>
      </c>
      <c r="J28">
        <v>1329.1</v>
      </c>
      <c r="K28">
        <v>-4.3798999999999998E-2</v>
      </c>
      <c r="L28">
        <v>1.7016000000000001E-4</v>
      </c>
      <c r="M28">
        <v>0.16854</v>
      </c>
      <c r="N28" t="s">
        <v>237</v>
      </c>
    </row>
    <row r="29" spans="1:14">
      <c r="A29">
        <v>183.19</v>
      </c>
      <c r="B29">
        <v>5</v>
      </c>
      <c r="C29">
        <v>545.94000000000005</v>
      </c>
      <c r="D29">
        <v>1.8316999999999999E-3</v>
      </c>
      <c r="E29">
        <v>-0.11557000000000001</v>
      </c>
      <c r="F29">
        <v>-8.8031999999999999E-2</v>
      </c>
      <c r="G29">
        <v>-0.59838999999999998</v>
      </c>
      <c r="H29">
        <v>43.146999999999998</v>
      </c>
      <c r="I29">
        <v>73.111000000000004</v>
      </c>
      <c r="J29">
        <v>1329.5</v>
      </c>
      <c r="K29">
        <v>-4.3818999999999997E-2</v>
      </c>
      <c r="L29">
        <v>1.7023E-4</v>
      </c>
      <c r="M29">
        <v>0.16858000000000001</v>
      </c>
      <c r="N29" t="s">
        <v>237</v>
      </c>
    </row>
    <row r="30" spans="1:14">
      <c r="A30">
        <v>183.19</v>
      </c>
      <c r="B30">
        <v>5.5</v>
      </c>
      <c r="C30">
        <v>545.99</v>
      </c>
      <c r="D30">
        <v>1.8316000000000001E-3</v>
      </c>
      <c r="E30">
        <v>-0.11672</v>
      </c>
      <c r="F30">
        <v>-8.6430000000000007E-2</v>
      </c>
      <c r="G30">
        <v>-0.60468</v>
      </c>
      <c r="H30">
        <v>43.149000000000001</v>
      </c>
      <c r="I30">
        <v>73.102000000000004</v>
      </c>
      <c r="J30">
        <v>1329.9</v>
      </c>
      <c r="K30">
        <v>-4.3839000000000003E-2</v>
      </c>
      <c r="L30">
        <v>1.7029999999999999E-4</v>
      </c>
      <c r="M30">
        <v>0.16863</v>
      </c>
      <c r="N30" t="s">
        <v>237</v>
      </c>
    </row>
    <row r="31" spans="1:14">
      <c r="A31">
        <v>183.19</v>
      </c>
      <c r="B31">
        <v>6</v>
      </c>
      <c r="C31">
        <v>546.03</v>
      </c>
      <c r="D31">
        <v>1.8314E-3</v>
      </c>
      <c r="E31">
        <v>-0.11787</v>
      </c>
      <c r="F31">
        <v>-8.4827E-2</v>
      </c>
      <c r="G31">
        <v>-0.61095999999999995</v>
      </c>
      <c r="H31">
        <v>43.151000000000003</v>
      </c>
      <c r="I31">
        <v>73.093000000000004</v>
      </c>
      <c r="J31">
        <v>1330.3</v>
      </c>
      <c r="K31">
        <v>-4.3859000000000002E-2</v>
      </c>
      <c r="L31">
        <v>1.7037000000000001E-4</v>
      </c>
      <c r="M31">
        <v>0.16866999999999999</v>
      </c>
      <c r="N31" t="s">
        <v>237</v>
      </c>
    </row>
    <row r="32" spans="1:14">
      <c r="A32">
        <v>183.19</v>
      </c>
      <c r="B32">
        <v>6.5</v>
      </c>
      <c r="C32">
        <v>546.08000000000004</v>
      </c>
      <c r="D32">
        <v>1.8312000000000001E-3</v>
      </c>
      <c r="E32">
        <v>-0.11902</v>
      </c>
      <c r="F32">
        <v>-8.3224000000000006E-2</v>
      </c>
      <c r="G32">
        <v>-0.61724000000000001</v>
      </c>
      <c r="H32">
        <v>43.152999999999999</v>
      </c>
      <c r="I32">
        <v>73.084000000000003</v>
      </c>
      <c r="J32">
        <v>1330.7</v>
      </c>
      <c r="K32">
        <v>-4.3879000000000001E-2</v>
      </c>
      <c r="L32">
        <v>1.7044E-4</v>
      </c>
      <c r="M32">
        <v>0.16871</v>
      </c>
      <c r="N32" t="s">
        <v>237</v>
      </c>
    </row>
    <row r="33" spans="1:14">
      <c r="A33">
        <v>183.19</v>
      </c>
      <c r="B33">
        <v>7</v>
      </c>
      <c r="C33">
        <v>546.13</v>
      </c>
      <c r="D33">
        <v>1.8311E-3</v>
      </c>
      <c r="E33">
        <v>-0.12016</v>
      </c>
      <c r="F33">
        <v>-8.1619999999999998E-2</v>
      </c>
      <c r="G33">
        <v>-0.62351000000000001</v>
      </c>
      <c r="H33">
        <v>43.155000000000001</v>
      </c>
      <c r="I33">
        <v>73.075000000000003</v>
      </c>
      <c r="J33">
        <v>1331.1</v>
      </c>
      <c r="K33">
        <v>-4.3899000000000001E-2</v>
      </c>
      <c r="L33">
        <v>1.7051999999999999E-4</v>
      </c>
      <c r="M33">
        <v>0.16875000000000001</v>
      </c>
      <c r="N33" t="s">
        <v>237</v>
      </c>
    </row>
    <row r="34" spans="1:14">
      <c r="A34">
        <v>183.19</v>
      </c>
      <c r="B34">
        <v>7.5</v>
      </c>
      <c r="C34">
        <v>546.17999999999995</v>
      </c>
      <c r="D34">
        <v>1.8309000000000001E-3</v>
      </c>
      <c r="E34">
        <v>-0.12131</v>
      </c>
      <c r="F34">
        <v>-8.0016000000000004E-2</v>
      </c>
      <c r="G34">
        <v>-0.62978000000000001</v>
      </c>
      <c r="H34">
        <v>43.156999999999996</v>
      </c>
      <c r="I34">
        <v>73.066000000000003</v>
      </c>
      <c r="J34">
        <v>1331.6</v>
      </c>
      <c r="K34">
        <v>-4.3919E-2</v>
      </c>
      <c r="L34">
        <v>1.7059E-4</v>
      </c>
      <c r="M34">
        <v>0.16880000000000001</v>
      </c>
      <c r="N34" t="s">
        <v>237</v>
      </c>
    </row>
    <row r="35" spans="1:14">
      <c r="A35">
        <v>183.19</v>
      </c>
      <c r="B35">
        <v>8</v>
      </c>
      <c r="C35">
        <v>546.22</v>
      </c>
      <c r="D35">
        <v>1.8307E-3</v>
      </c>
      <c r="E35">
        <v>-0.12245</v>
      </c>
      <c r="F35">
        <v>-7.8410999999999995E-2</v>
      </c>
      <c r="G35">
        <v>-0.63605</v>
      </c>
      <c r="H35">
        <v>43.158999999999999</v>
      </c>
      <c r="I35">
        <v>73.057000000000002</v>
      </c>
      <c r="J35">
        <v>1332</v>
      </c>
      <c r="K35">
        <v>-4.3938999999999999E-2</v>
      </c>
      <c r="L35">
        <v>1.7066E-4</v>
      </c>
      <c r="M35">
        <v>0.16883999999999999</v>
      </c>
      <c r="N35" t="s">
        <v>237</v>
      </c>
    </row>
    <row r="36" spans="1:14">
      <c r="A36">
        <v>183.19</v>
      </c>
      <c r="B36">
        <v>8.5</v>
      </c>
      <c r="C36">
        <v>546.27</v>
      </c>
      <c r="D36">
        <v>1.8305999999999999E-3</v>
      </c>
      <c r="E36">
        <v>-0.12359000000000001</v>
      </c>
      <c r="F36">
        <v>-7.6805999999999999E-2</v>
      </c>
      <c r="G36">
        <v>-0.64231000000000005</v>
      </c>
      <c r="H36">
        <v>43.161000000000001</v>
      </c>
      <c r="I36">
        <v>73.048000000000002</v>
      </c>
      <c r="J36">
        <v>1332.4</v>
      </c>
      <c r="K36">
        <v>-4.3957999999999997E-2</v>
      </c>
      <c r="L36">
        <v>1.7072999999999999E-4</v>
      </c>
      <c r="M36">
        <v>0.16888</v>
      </c>
      <c r="N36" t="s">
        <v>237</v>
      </c>
    </row>
    <row r="37" spans="1:14">
      <c r="A37">
        <v>183.19</v>
      </c>
      <c r="B37">
        <v>9</v>
      </c>
      <c r="C37">
        <v>546.32000000000005</v>
      </c>
      <c r="D37">
        <v>1.8304E-3</v>
      </c>
      <c r="E37">
        <v>-0.12474</v>
      </c>
      <c r="F37">
        <v>-7.5200000000000003E-2</v>
      </c>
      <c r="G37">
        <v>-0.64856999999999998</v>
      </c>
      <c r="H37">
        <v>43.162999999999997</v>
      </c>
      <c r="I37">
        <v>73.039000000000001</v>
      </c>
      <c r="J37">
        <v>1332.8</v>
      </c>
      <c r="K37">
        <v>-4.3978000000000003E-2</v>
      </c>
      <c r="L37">
        <v>1.708E-4</v>
      </c>
      <c r="M37">
        <v>0.16891999999999999</v>
      </c>
      <c r="N37" t="s">
        <v>237</v>
      </c>
    </row>
    <row r="38" spans="1:14">
      <c r="A38">
        <v>183.19</v>
      </c>
      <c r="B38">
        <v>9.5</v>
      </c>
      <c r="C38">
        <v>546.37</v>
      </c>
      <c r="D38">
        <v>1.8303E-3</v>
      </c>
      <c r="E38">
        <v>-0.12587999999999999</v>
      </c>
      <c r="F38">
        <v>-7.3594000000000007E-2</v>
      </c>
      <c r="G38">
        <v>-0.65481999999999996</v>
      </c>
      <c r="H38">
        <v>43.164999999999999</v>
      </c>
      <c r="I38">
        <v>73.03</v>
      </c>
      <c r="J38">
        <v>1333.2</v>
      </c>
      <c r="K38">
        <v>-4.3998000000000002E-2</v>
      </c>
      <c r="L38">
        <v>1.7087E-4</v>
      </c>
      <c r="M38">
        <v>0.16896</v>
      </c>
      <c r="N38" t="s">
        <v>237</v>
      </c>
    </row>
    <row r="39" spans="1:14">
      <c r="A39">
        <v>183.19</v>
      </c>
      <c r="B39">
        <v>10</v>
      </c>
      <c r="C39">
        <v>546.41999999999996</v>
      </c>
      <c r="D39">
        <v>1.8301000000000001E-3</v>
      </c>
      <c r="E39">
        <v>-0.12701999999999999</v>
      </c>
      <c r="F39">
        <v>-7.1986999999999995E-2</v>
      </c>
      <c r="G39">
        <v>-0.66107000000000005</v>
      </c>
      <c r="H39">
        <v>43.167000000000002</v>
      </c>
      <c r="I39">
        <v>73.021000000000001</v>
      </c>
      <c r="J39">
        <v>1333.6</v>
      </c>
      <c r="K39">
        <v>-4.4018000000000002E-2</v>
      </c>
      <c r="L39">
        <v>1.7095000000000001E-4</v>
      </c>
      <c r="M39">
        <v>0.16900999999999999</v>
      </c>
      <c r="N39" t="s">
        <v>237</v>
      </c>
    </row>
    <row r="40" spans="1:14">
      <c r="A40">
        <v>213.72</v>
      </c>
      <c r="B40">
        <v>1</v>
      </c>
      <c r="C40">
        <v>1.728</v>
      </c>
      <c r="D40">
        <v>0.57869999999999999</v>
      </c>
      <c r="E40">
        <v>14.255000000000001</v>
      </c>
      <c r="F40">
        <v>15.994999999999999</v>
      </c>
      <c r="G40">
        <v>86.269000000000005</v>
      </c>
      <c r="H40">
        <v>35.576999999999998</v>
      </c>
      <c r="I40">
        <v>44.63</v>
      </c>
      <c r="J40">
        <v>266.55</v>
      </c>
      <c r="K40">
        <v>2.5710000000000002</v>
      </c>
      <c r="L40">
        <v>6.6857000000000002E-6</v>
      </c>
      <c r="M40">
        <v>1.1742000000000001E-2</v>
      </c>
      <c r="N40" t="s">
        <v>238</v>
      </c>
    </row>
    <row r="41" spans="1:14">
      <c r="A41">
        <v>213.72</v>
      </c>
      <c r="B41">
        <v>1.5</v>
      </c>
      <c r="C41">
        <v>2.621</v>
      </c>
      <c r="D41">
        <v>0.38153999999999999</v>
      </c>
      <c r="E41">
        <v>14.215999999999999</v>
      </c>
      <c r="F41">
        <v>15.936999999999999</v>
      </c>
      <c r="G41">
        <v>82.712000000000003</v>
      </c>
      <c r="H41">
        <v>35.82</v>
      </c>
      <c r="I41">
        <v>45.304000000000002</v>
      </c>
      <c r="J41">
        <v>264.58999999999997</v>
      </c>
      <c r="K41">
        <v>2.6223999999999998</v>
      </c>
      <c r="L41">
        <v>6.686E-6</v>
      </c>
      <c r="M41">
        <v>1.1842E-2</v>
      </c>
      <c r="N41" t="s">
        <v>238</v>
      </c>
    </row>
    <row r="42" spans="1:14">
      <c r="A42">
        <v>213.72</v>
      </c>
      <c r="B42">
        <v>2</v>
      </c>
      <c r="C42">
        <v>3.5352000000000001</v>
      </c>
      <c r="D42">
        <v>0.28287000000000001</v>
      </c>
      <c r="E42">
        <v>14.175000000000001</v>
      </c>
      <c r="F42">
        <v>15.875999999999999</v>
      </c>
      <c r="G42">
        <v>80.125</v>
      </c>
      <c r="H42">
        <v>36.087000000000003</v>
      </c>
      <c r="I42">
        <v>46.045000000000002</v>
      </c>
      <c r="J42">
        <v>262.57</v>
      </c>
      <c r="K42">
        <v>2.6692</v>
      </c>
      <c r="L42">
        <v>6.6866999999999999E-6</v>
      </c>
      <c r="M42">
        <v>1.1946999999999999E-2</v>
      </c>
      <c r="N42" t="s">
        <v>238</v>
      </c>
    </row>
    <row r="43" spans="1:14">
      <c r="A43">
        <v>213.72</v>
      </c>
      <c r="B43">
        <v>2.5</v>
      </c>
      <c r="C43">
        <v>4.4722</v>
      </c>
      <c r="D43">
        <v>0.22359999999999999</v>
      </c>
      <c r="E43">
        <v>14.132999999999999</v>
      </c>
      <c r="F43">
        <v>15.814</v>
      </c>
      <c r="G43">
        <v>78.066999999999993</v>
      </c>
      <c r="H43">
        <v>36.383000000000003</v>
      </c>
      <c r="I43">
        <v>46.865000000000002</v>
      </c>
      <c r="J43">
        <v>260.49</v>
      </c>
      <c r="K43">
        <v>2.7147000000000001</v>
      </c>
      <c r="L43">
        <v>6.6877000000000004E-6</v>
      </c>
      <c r="M43">
        <v>1.2056000000000001E-2</v>
      </c>
      <c r="N43" t="s">
        <v>238</v>
      </c>
    </row>
    <row r="44" spans="1:14">
      <c r="A44">
        <v>213.72</v>
      </c>
      <c r="B44">
        <v>3</v>
      </c>
      <c r="C44">
        <v>5.4340999999999999</v>
      </c>
      <c r="D44">
        <v>0.18401999999999999</v>
      </c>
      <c r="E44">
        <v>14.089</v>
      </c>
      <c r="F44">
        <v>15.749000000000001</v>
      </c>
      <c r="G44">
        <v>76.337999999999994</v>
      </c>
      <c r="H44">
        <v>36.720999999999997</v>
      </c>
      <c r="I44">
        <v>47.79</v>
      </c>
      <c r="J44">
        <v>258.35000000000002</v>
      </c>
      <c r="K44">
        <v>2.762</v>
      </c>
      <c r="L44">
        <v>6.6889999999999998E-6</v>
      </c>
      <c r="M44">
        <v>1.2171E-2</v>
      </c>
      <c r="N44" t="s">
        <v>238</v>
      </c>
    </row>
    <row r="45" spans="1:14">
      <c r="A45">
        <v>213.72</v>
      </c>
      <c r="B45">
        <v>3.5</v>
      </c>
      <c r="C45">
        <v>6.4229000000000003</v>
      </c>
      <c r="D45">
        <v>0.15569</v>
      </c>
      <c r="E45">
        <v>14.042999999999999</v>
      </c>
      <c r="F45">
        <v>15.680999999999999</v>
      </c>
      <c r="G45">
        <v>74.834000000000003</v>
      </c>
      <c r="H45">
        <v>37.131</v>
      </c>
      <c r="I45">
        <v>48.868000000000002</v>
      </c>
      <c r="J45">
        <v>256.12</v>
      </c>
      <c r="K45">
        <v>2.8140999999999998</v>
      </c>
      <c r="L45">
        <v>6.6907000000000002E-6</v>
      </c>
      <c r="M45">
        <v>1.2291E-2</v>
      </c>
      <c r="N45" t="s">
        <v>238</v>
      </c>
    </row>
    <row r="46" spans="1:14">
      <c r="A46">
        <v>213.72</v>
      </c>
      <c r="B46">
        <v>3.8744000000000001</v>
      </c>
      <c r="C46">
        <v>7.1826999999999996</v>
      </c>
      <c r="D46">
        <v>0.13922000000000001</v>
      </c>
      <c r="E46">
        <v>14.007</v>
      </c>
      <c r="F46">
        <v>15.629</v>
      </c>
      <c r="G46">
        <v>73.813000000000002</v>
      </c>
      <c r="H46">
        <v>37.509</v>
      </c>
      <c r="I46">
        <v>49.82</v>
      </c>
      <c r="J46">
        <v>254.39</v>
      </c>
      <c r="K46">
        <v>2.8578999999999999</v>
      </c>
      <c r="L46">
        <v>6.6923000000000003E-6</v>
      </c>
      <c r="M46">
        <v>1.2385999999999999E-2</v>
      </c>
      <c r="N46" t="s">
        <v>238</v>
      </c>
    </row>
    <row r="47" spans="1:14">
      <c r="A47">
        <v>213.72</v>
      </c>
      <c r="B47">
        <v>3.8744000000000001</v>
      </c>
      <c r="C47">
        <v>505.25</v>
      </c>
      <c r="D47">
        <v>1.9792E-3</v>
      </c>
      <c r="E47">
        <v>2.1865999999999999</v>
      </c>
      <c r="F47">
        <v>2.2096</v>
      </c>
      <c r="G47">
        <v>11.025</v>
      </c>
      <c r="H47">
        <v>43.857999999999997</v>
      </c>
      <c r="I47">
        <v>78.108000000000004</v>
      </c>
      <c r="J47">
        <v>1087.5999999999999</v>
      </c>
      <c r="K47">
        <v>-3.0065999999999999E-2</v>
      </c>
      <c r="L47">
        <v>1.1857E-4</v>
      </c>
      <c r="M47">
        <v>0.13997999999999999</v>
      </c>
      <c r="N47" t="s">
        <v>237</v>
      </c>
    </row>
    <row r="48" spans="1:14">
      <c r="A48">
        <v>213.72</v>
      </c>
      <c r="B48">
        <v>4</v>
      </c>
      <c r="C48">
        <v>505.27</v>
      </c>
      <c r="D48">
        <v>1.9791000000000001E-3</v>
      </c>
      <c r="E48">
        <v>2.1861000000000002</v>
      </c>
      <c r="F48">
        <v>2.2099000000000002</v>
      </c>
      <c r="G48">
        <v>11.023</v>
      </c>
      <c r="H48">
        <v>43.857999999999997</v>
      </c>
      <c r="I48">
        <v>78.102999999999994</v>
      </c>
      <c r="J48">
        <v>1087.8</v>
      </c>
      <c r="K48">
        <v>-3.0079000000000002E-2</v>
      </c>
      <c r="L48">
        <v>1.1858000000000001E-4</v>
      </c>
      <c r="M48">
        <v>0.13999</v>
      </c>
      <c r="N48" t="s">
        <v>237</v>
      </c>
    </row>
    <row r="49" spans="1:14">
      <c r="A49">
        <v>213.72</v>
      </c>
      <c r="B49">
        <v>4.5</v>
      </c>
      <c r="C49">
        <v>505.35</v>
      </c>
      <c r="D49">
        <v>1.9788000000000002E-3</v>
      </c>
      <c r="E49">
        <v>2.1842999999999999</v>
      </c>
      <c r="F49">
        <v>2.2111000000000001</v>
      </c>
      <c r="G49">
        <v>11.013999999999999</v>
      </c>
      <c r="H49">
        <v>43.86</v>
      </c>
      <c r="I49">
        <v>78.081999999999994</v>
      </c>
      <c r="J49">
        <v>1088.4000000000001</v>
      </c>
      <c r="K49">
        <v>-3.0130000000000001E-2</v>
      </c>
      <c r="L49">
        <v>1.1865E-4</v>
      </c>
      <c r="M49">
        <v>0.14004</v>
      </c>
      <c r="N49" t="s">
        <v>237</v>
      </c>
    </row>
    <row r="50" spans="1:14">
      <c r="A50">
        <v>213.72</v>
      </c>
      <c r="B50">
        <v>5</v>
      </c>
      <c r="C50">
        <v>505.42</v>
      </c>
      <c r="D50">
        <v>1.9784999999999998E-3</v>
      </c>
      <c r="E50">
        <v>2.1825000000000001</v>
      </c>
      <c r="F50">
        <v>2.2122999999999999</v>
      </c>
      <c r="G50">
        <v>11.006</v>
      </c>
      <c r="H50">
        <v>43.862000000000002</v>
      </c>
      <c r="I50">
        <v>78.061000000000007</v>
      </c>
      <c r="J50">
        <v>1089</v>
      </c>
      <c r="K50">
        <v>-3.0180999999999999E-2</v>
      </c>
      <c r="L50">
        <v>1.1872E-4</v>
      </c>
      <c r="M50">
        <v>0.1401</v>
      </c>
      <c r="N50" t="s">
        <v>237</v>
      </c>
    </row>
    <row r="51" spans="1:14">
      <c r="A51">
        <v>213.72</v>
      </c>
      <c r="B51">
        <v>5.5</v>
      </c>
      <c r="C51">
        <v>505.5</v>
      </c>
      <c r="D51">
        <v>1.9783000000000001E-3</v>
      </c>
      <c r="E51">
        <v>2.1806999999999999</v>
      </c>
      <c r="F51">
        <v>2.2134999999999998</v>
      </c>
      <c r="G51">
        <v>10.997</v>
      </c>
      <c r="H51">
        <v>43.863</v>
      </c>
      <c r="I51">
        <v>78.040999999999997</v>
      </c>
      <c r="J51">
        <v>1089.5999999999999</v>
      </c>
      <c r="K51">
        <v>-3.0231999999999998E-2</v>
      </c>
      <c r="L51">
        <v>1.1879000000000001E-4</v>
      </c>
      <c r="M51">
        <v>0.14015</v>
      </c>
      <c r="N51" t="s">
        <v>237</v>
      </c>
    </row>
    <row r="52" spans="1:14">
      <c r="A52">
        <v>213.72</v>
      </c>
      <c r="B52">
        <v>6</v>
      </c>
      <c r="C52">
        <v>505.57</v>
      </c>
      <c r="D52">
        <v>1.9780000000000002E-3</v>
      </c>
      <c r="E52">
        <v>2.1789000000000001</v>
      </c>
      <c r="F52">
        <v>2.2145999999999999</v>
      </c>
      <c r="G52">
        <v>10.989000000000001</v>
      </c>
      <c r="H52">
        <v>43.865000000000002</v>
      </c>
      <c r="I52">
        <v>78.02</v>
      </c>
      <c r="J52">
        <v>1090.2</v>
      </c>
      <c r="K52">
        <v>-3.0283000000000001E-2</v>
      </c>
      <c r="L52">
        <v>1.1886E-4</v>
      </c>
      <c r="M52">
        <v>0.14019999999999999</v>
      </c>
      <c r="N52" t="s">
        <v>237</v>
      </c>
    </row>
    <row r="53" spans="1:14">
      <c r="A53">
        <v>213.72</v>
      </c>
      <c r="B53">
        <v>6.5</v>
      </c>
      <c r="C53">
        <v>505.65</v>
      </c>
      <c r="D53">
        <v>1.9777000000000002E-3</v>
      </c>
      <c r="E53">
        <v>2.1772</v>
      </c>
      <c r="F53">
        <v>2.2158000000000002</v>
      </c>
      <c r="G53">
        <v>10.981</v>
      </c>
      <c r="H53">
        <v>43.866</v>
      </c>
      <c r="I53">
        <v>78</v>
      </c>
      <c r="J53">
        <v>1090.8</v>
      </c>
      <c r="K53">
        <v>-3.0334E-2</v>
      </c>
      <c r="L53">
        <v>1.1892000000000001E-4</v>
      </c>
      <c r="M53">
        <v>0.14025000000000001</v>
      </c>
      <c r="N53" t="s">
        <v>237</v>
      </c>
    </row>
    <row r="54" spans="1:14">
      <c r="A54">
        <v>213.72</v>
      </c>
      <c r="B54">
        <v>7</v>
      </c>
      <c r="C54">
        <v>505.72</v>
      </c>
      <c r="D54">
        <v>1.9773999999999998E-3</v>
      </c>
      <c r="E54">
        <v>2.1753999999999998</v>
      </c>
      <c r="F54">
        <v>2.2170000000000001</v>
      </c>
      <c r="G54">
        <v>10.972</v>
      </c>
      <c r="H54">
        <v>43.868000000000002</v>
      </c>
      <c r="I54">
        <v>77.978999999999999</v>
      </c>
      <c r="J54">
        <v>1091.4000000000001</v>
      </c>
      <c r="K54">
        <v>-3.0384000000000001E-2</v>
      </c>
      <c r="L54">
        <v>1.1899E-4</v>
      </c>
      <c r="M54">
        <v>0.14030999999999999</v>
      </c>
      <c r="N54" t="s">
        <v>237</v>
      </c>
    </row>
    <row r="55" spans="1:14">
      <c r="A55">
        <v>213.72</v>
      </c>
      <c r="B55">
        <v>7.5</v>
      </c>
      <c r="C55">
        <v>505.8</v>
      </c>
      <c r="D55">
        <v>1.9770999999999999E-3</v>
      </c>
      <c r="E55">
        <v>2.1736</v>
      </c>
      <c r="F55">
        <v>2.2181999999999999</v>
      </c>
      <c r="G55">
        <v>10.964</v>
      </c>
      <c r="H55">
        <v>43.87</v>
      </c>
      <c r="I55">
        <v>77.959000000000003</v>
      </c>
      <c r="J55">
        <v>1092</v>
      </c>
      <c r="K55">
        <v>-3.0435E-2</v>
      </c>
      <c r="L55">
        <v>1.1906E-4</v>
      </c>
      <c r="M55">
        <v>0.14036000000000001</v>
      </c>
      <c r="N55" t="s">
        <v>237</v>
      </c>
    </row>
    <row r="56" spans="1:14">
      <c r="A56">
        <v>213.72</v>
      </c>
      <c r="B56">
        <v>8</v>
      </c>
      <c r="C56">
        <v>505.87</v>
      </c>
      <c r="D56">
        <v>1.9767999999999999E-3</v>
      </c>
      <c r="E56">
        <v>2.1718000000000002</v>
      </c>
      <c r="F56">
        <v>2.2193999999999998</v>
      </c>
      <c r="G56">
        <v>10.955</v>
      </c>
      <c r="H56">
        <v>43.871000000000002</v>
      </c>
      <c r="I56">
        <v>77.938999999999993</v>
      </c>
      <c r="J56">
        <v>1092.5999999999999</v>
      </c>
      <c r="K56">
        <v>-3.0485000000000002E-2</v>
      </c>
      <c r="L56">
        <v>1.1913000000000001E-4</v>
      </c>
      <c r="M56">
        <v>0.14041000000000001</v>
      </c>
      <c r="N56" t="s">
        <v>237</v>
      </c>
    </row>
    <row r="57" spans="1:14">
      <c r="A57">
        <v>213.72</v>
      </c>
      <c r="B57">
        <v>8.5</v>
      </c>
      <c r="C57">
        <v>505.94</v>
      </c>
      <c r="D57">
        <v>1.9765E-3</v>
      </c>
      <c r="E57">
        <v>2.17</v>
      </c>
      <c r="F57">
        <v>2.2206000000000001</v>
      </c>
      <c r="G57">
        <v>10.946999999999999</v>
      </c>
      <c r="H57">
        <v>43.872999999999998</v>
      </c>
      <c r="I57">
        <v>77.918000000000006</v>
      </c>
      <c r="J57">
        <v>1093.2</v>
      </c>
      <c r="K57">
        <v>-3.0535E-2</v>
      </c>
      <c r="L57">
        <v>1.192E-4</v>
      </c>
      <c r="M57">
        <v>0.14047000000000001</v>
      </c>
      <c r="N57" t="s">
        <v>237</v>
      </c>
    </row>
    <row r="58" spans="1:14">
      <c r="A58">
        <v>213.72</v>
      </c>
      <c r="B58">
        <v>9</v>
      </c>
      <c r="C58">
        <v>506.02</v>
      </c>
      <c r="D58">
        <v>1.9762E-3</v>
      </c>
      <c r="E58">
        <v>2.1682999999999999</v>
      </c>
      <c r="F58">
        <v>2.2218</v>
      </c>
      <c r="G58">
        <v>10.939</v>
      </c>
      <c r="H58">
        <v>43.874000000000002</v>
      </c>
      <c r="I58">
        <v>77.897999999999996</v>
      </c>
      <c r="J58">
        <v>1093.8</v>
      </c>
      <c r="K58">
        <v>-3.0585000000000001E-2</v>
      </c>
      <c r="L58">
        <v>1.1926000000000001E-4</v>
      </c>
      <c r="M58">
        <v>0.14052000000000001</v>
      </c>
      <c r="N58" t="s">
        <v>237</v>
      </c>
    </row>
    <row r="59" spans="1:14">
      <c r="A59">
        <v>213.72</v>
      </c>
      <c r="B59">
        <v>9.5</v>
      </c>
      <c r="C59">
        <v>506.09</v>
      </c>
      <c r="D59">
        <v>1.9759000000000001E-3</v>
      </c>
      <c r="E59">
        <v>2.1665000000000001</v>
      </c>
      <c r="F59">
        <v>2.2229000000000001</v>
      </c>
      <c r="G59">
        <v>10.93</v>
      </c>
      <c r="H59">
        <v>43.875999999999998</v>
      </c>
      <c r="I59">
        <v>77.878</v>
      </c>
      <c r="J59">
        <v>1094.4000000000001</v>
      </c>
      <c r="K59">
        <v>-3.0634999999999999E-2</v>
      </c>
      <c r="L59">
        <v>1.1933E-4</v>
      </c>
      <c r="M59">
        <v>0.14057</v>
      </c>
      <c r="N59" t="s">
        <v>237</v>
      </c>
    </row>
    <row r="60" spans="1:14">
      <c r="A60">
        <v>213.72</v>
      </c>
      <c r="B60">
        <v>10</v>
      </c>
      <c r="C60">
        <v>506.17</v>
      </c>
      <c r="D60">
        <v>1.9756000000000001E-3</v>
      </c>
      <c r="E60">
        <v>2.1646999999999998</v>
      </c>
      <c r="F60">
        <v>2.2241</v>
      </c>
      <c r="G60">
        <v>10.922000000000001</v>
      </c>
      <c r="H60">
        <v>43.878</v>
      </c>
      <c r="I60">
        <v>77.858000000000004</v>
      </c>
      <c r="J60">
        <v>1095</v>
      </c>
      <c r="K60">
        <v>-3.0683999999999999E-2</v>
      </c>
      <c r="L60">
        <v>1.194E-4</v>
      </c>
      <c r="M60">
        <v>0.14061999999999999</v>
      </c>
      <c r="N60" t="s">
        <v>237</v>
      </c>
    </row>
    <row r="61" spans="1:14">
      <c r="A61">
        <v>244.26</v>
      </c>
      <c r="B61">
        <v>1</v>
      </c>
      <c r="C61">
        <v>1.5013000000000001</v>
      </c>
      <c r="D61">
        <v>0.66608999999999996</v>
      </c>
      <c r="E61">
        <v>15.391</v>
      </c>
      <c r="F61">
        <v>17.393000000000001</v>
      </c>
      <c r="G61">
        <v>92.382000000000005</v>
      </c>
      <c r="H61">
        <v>38.313000000000002</v>
      </c>
      <c r="I61">
        <v>47.100999999999999</v>
      </c>
      <c r="J61">
        <v>284.14999999999998</v>
      </c>
      <c r="K61">
        <v>1.8098000000000001</v>
      </c>
      <c r="L61">
        <v>7.6193E-6</v>
      </c>
      <c r="M61">
        <v>1.4619E-2</v>
      </c>
      <c r="N61" t="s">
        <v>238</v>
      </c>
    </row>
    <row r="62" spans="1:14">
      <c r="A62">
        <v>244.26</v>
      </c>
      <c r="B62">
        <v>1.5</v>
      </c>
      <c r="C62">
        <v>2.2682000000000002</v>
      </c>
      <c r="D62">
        <v>0.44089</v>
      </c>
      <c r="E62">
        <v>15.362</v>
      </c>
      <c r="F62">
        <v>17.350000000000001</v>
      </c>
      <c r="G62">
        <v>88.891999999999996</v>
      </c>
      <c r="H62">
        <v>38.430999999999997</v>
      </c>
      <c r="I62">
        <v>47.476999999999997</v>
      </c>
      <c r="J62">
        <v>282.77</v>
      </c>
      <c r="K62">
        <v>1.8284</v>
      </c>
      <c r="L62">
        <v>7.6228000000000001E-6</v>
      </c>
      <c r="M62">
        <v>1.4690999999999999E-2</v>
      </c>
      <c r="N62" t="s">
        <v>238</v>
      </c>
    </row>
    <row r="63" spans="1:14">
      <c r="A63">
        <v>244.26</v>
      </c>
      <c r="B63">
        <v>2</v>
      </c>
      <c r="C63">
        <v>3.0464000000000002</v>
      </c>
      <c r="D63">
        <v>0.32824999999999999</v>
      </c>
      <c r="E63">
        <v>15.333</v>
      </c>
      <c r="F63">
        <v>17.306999999999999</v>
      </c>
      <c r="G63">
        <v>86.379000000000005</v>
      </c>
      <c r="H63">
        <v>38.557000000000002</v>
      </c>
      <c r="I63">
        <v>47.875999999999998</v>
      </c>
      <c r="J63">
        <v>281.38</v>
      </c>
      <c r="K63">
        <v>1.8464</v>
      </c>
      <c r="L63">
        <v>7.6266E-6</v>
      </c>
      <c r="M63">
        <v>1.4766E-2</v>
      </c>
      <c r="N63" t="s">
        <v>238</v>
      </c>
    </row>
    <row r="64" spans="1:14">
      <c r="A64">
        <v>244.26</v>
      </c>
      <c r="B64">
        <v>2.5</v>
      </c>
      <c r="C64">
        <v>3.8365999999999998</v>
      </c>
      <c r="D64">
        <v>0.26063999999999998</v>
      </c>
      <c r="E64">
        <v>15.303000000000001</v>
      </c>
      <c r="F64">
        <v>17.262</v>
      </c>
      <c r="G64">
        <v>84.399000000000001</v>
      </c>
      <c r="H64">
        <v>38.691000000000003</v>
      </c>
      <c r="I64">
        <v>48.298000000000002</v>
      </c>
      <c r="J64">
        <v>279.95999999999998</v>
      </c>
      <c r="K64">
        <v>1.8638999999999999</v>
      </c>
      <c r="L64">
        <v>7.6306999999999996E-6</v>
      </c>
      <c r="M64">
        <v>1.4843E-2</v>
      </c>
      <c r="N64" t="s">
        <v>238</v>
      </c>
    </row>
    <row r="65" spans="1:14">
      <c r="A65">
        <v>244.26</v>
      </c>
      <c r="B65">
        <v>3</v>
      </c>
      <c r="C65">
        <v>4.6393000000000004</v>
      </c>
      <c r="D65">
        <v>0.21554999999999999</v>
      </c>
      <c r="E65">
        <v>15.272</v>
      </c>
      <c r="F65">
        <v>17.216999999999999</v>
      </c>
      <c r="G65">
        <v>82.756</v>
      </c>
      <c r="H65">
        <v>38.832000000000001</v>
      </c>
      <c r="I65">
        <v>48.743000000000002</v>
      </c>
      <c r="J65">
        <v>278.51</v>
      </c>
      <c r="K65">
        <v>1.8809</v>
      </c>
      <c r="L65">
        <v>7.6351000000000008E-6</v>
      </c>
      <c r="M65">
        <v>1.4922E-2</v>
      </c>
      <c r="N65" t="s">
        <v>238</v>
      </c>
    </row>
    <row r="66" spans="1:14">
      <c r="A66">
        <v>244.26</v>
      </c>
      <c r="B66">
        <v>3.5</v>
      </c>
      <c r="C66">
        <v>5.4550999999999998</v>
      </c>
      <c r="D66">
        <v>0.18332000000000001</v>
      </c>
      <c r="E66">
        <v>15.241</v>
      </c>
      <c r="F66">
        <v>17.170000000000002</v>
      </c>
      <c r="G66">
        <v>81.343999999999994</v>
      </c>
      <c r="H66">
        <v>38.978999999999999</v>
      </c>
      <c r="I66">
        <v>49.213000000000001</v>
      </c>
      <c r="J66">
        <v>277.04000000000002</v>
      </c>
      <c r="K66">
        <v>1.8976999999999999</v>
      </c>
      <c r="L66">
        <v>7.6397999999999993E-6</v>
      </c>
      <c r="M66">
        <v>1.5003000000000001E-2</v>
      </c>
      <c r="N66" t="s">
        <v>238</v>
      </c>
    </row>
    <row r="67" spans="1:14">
      <c r="A67">
        <v>244.26</v>
      </c>
      <c r="B67">
        <v>4</v>
      </c>
      <c r="C67">
        <v>6.2845000000000004</v>
      </c>
      <c r="D67">
        <v>0.15912000000000001</v>
      </c>
      <c r="E67">
        <v>15.209</v>
      </c>
      <c r="F67">
        <v>17.123000000000001</v>
      </c>
      <c r="G67">
        <v>80.100999999999999</v>
      </c>
      <c r="H67">
        <v>39.131999999999998</v>
      </c>
      <c r="I67">
        <v>49.709000000000003</v>
      </c>
      <c r="J67">
        <v>275.55</v>
      </c>
      <c r="K67">
        <v>1.9141999999999999</v>
      </c>
      <c r="L67">
        <v>7.6449000000000003E-6</v>
      </c>
      <c r="M67">
        <v>1.5087E-2</v>
      </c>
      <c r="N67" t="s">
        <v>238</v>
      </c>
    </row>
    <row r="68" spans="1:14">
      <c r="A68">
        <v>244.26</v>
      </c>
      <c r="B68">
        <v>4.5</v>
      </c>
      <c r="C68">
        <v>7.1283000000000003</v>
      </c>
      <c r="D68">
        <v>0.14029</v>
      </c>
      <c r="E68">
        <v>15.177</v>
      </c>
      <c r="F68">
        <v>17.074999999999999</v>
      </c>
      <c r="G68">
        <v>78.984999999999999</v>
      </c>
      <c r="H68">
        <v>39.292000000000002</v>
      </c>
      <c r="I68">
        <v>50.23</v>
      </c>
      <c r="J68">
        <v>274.02999999999997</v>
      </c>
      <c r="K68">
        <v>1.9306000000000001</v>
      </c>
      <c r="L68">
        <v>7.6503000000000003E-6</v>
      </c>
      <c r="M68">
        <v>1.5174E-2</v>
      </c>
      <c r="N68" t="s">
        <v>238</v>
      </c>
    </row>
    <row r="69" spans="1:14">
      <c r="A69">
        <v>244.26</v>
      </c>
      <c r="B69">
        <v>5</v>
      </c>
      <c r="C69">
        <v>7.9871999999999996</v>
      </c>
      <c r="D69">
        <v>0.12520000000000001</v>
      </c>
      <c r="E69">
        <v>15.144</v>
      </c>
      <c r="F69">
        <v>17.026</v>
      </c>
      <c r="G69">
        <v>77.968999999999994</v>
      </c>
      <c r="H69">
        <v>39.457999999999998</v>
      </c>
      <c r="I69">
        <v>50.780999999999999</v>
      </c>
      <c r="J69">
        <v>272.48</v>
      </c>
      <c r="K69">
        <v>1.9470000000000001</v>
      </c>
      <c r="L69">
        <v>7.6561999999999996E-6</v>
      </c>
      <c r="M69">
        <v>1.5264E-2</v>
      </c>
      <c r="N69" t="s">
        <v>238</v>
      </c>
    </row>
    <row r="70" spans="1:14">
      <c r="A70">
        <v>244.26</v>
      </c>
      <c r="B70">
        <v>5.5</v>
      </c>
      <c r="C70">
        <v>8.8619000000000003</v>
      </c>
      <c r="D70">
        <v>0.11284</v>
      </c>
      <c r="E70">
        <v>15.11</v>
      </c>
      <c r="F70">
        <v>16.975999999999999</v>
      </c>
      <c r="G70">
        <v>77.033000000000001</v>
      </c>
      <c r="H70">
        <v>39.631</v>
      </c>
      <c r="I70">
        <v>51.362000000000002</v>
      </c>
      <c r="J70">
        <v>270.89999999999998</v>
      </c>
      <c r="K70">
        <v>1.9635</v>
      </c>
      <c r="L70">
        <v>7.6624999999999999E-6</v>
      </c>
      <c r="M70">
        <v>1.5357000000000001E-2</v>
      </c>
      <c r="N70" t="s">
        <v>238</v>
      </c>
    </row>
    <row r="71" spans="1:14">
      <c r="A71">
        <v>244.26</v>
      </c>
      <c r="B71">
        <v>6</v>
      </c>
      <c r="C71">
        <v>9.7533999999999992</v>
      </c>
      <c r="D71">
        <v>0.10253</v>
      </c>
      <c r="E71">
        <v>15.076000000000001</v>
      </c>
      <c r="F71">
        <v>16.925000000000001</v>
      </c>
      <c r="G71">
        <v>76.162999999999997</v>
      </c>
      <c r="H71">
        <v>39.811</v>
      </c>
      <c r="I71">
        <v>51.976999999999997</v>
      </c>
      <c r="J71">
        <v>269.3</v>
      </c>
      <c r="K71">
        <v>1.9802</v>
      </c>
      <c r="L71">
        <v>7.6691999999999993E-6</v>
      </c>
      <c r="M71">
        <v>1.5454000000000001E-2</v>
      </c>
      <c r="N71" t="s">
        <v>238</v>
      </c>
    </row>
    <row r="72" spans="1:14">
      <c r="A72">
        <v>244.26</v>
      </c>
      <c r="B72">
        <v>6.5</v>
      </c>
      <c r="C72">
        <v>10.663</v>
      </c>
      <c r="D72">
        <v>9.3785999999999994E-2</v>
      </c>
      <c r="E72">
        <v>15.04</v>
      </c>
      <c r="F72">
        <v>16.873000000000001</v>
      </c>
      <c r="G72">
        <v>75.346000000000004</v>
      </c>
      <c r="H72">
        <v>39.999000000000002</v>
      </c>
      <c r="I72">
        <v>52.63</v>
      </c>
      <c r="J72">
        <v>267.64999999999998</v>
      </c>
      <c r="K72">
        <v>1.9972000000000001</v>
      </c>
      <c r="L72">
        <v>7.6765000000000001E-6</v>
      </c>
      <c r="M72">
        <v>1.5554E-2</v>
      </c>
      <c r="N72" t="s">
        <v>238</v>
      </c>
    </row>
    <row r="73" spans="1:14">
      <c r="A73">
        <v>244.26</v>
      </c>
      <c r="B73">
        <v>7</v>
      </c>
      <c r="C73">
        <v>11.59</v>
      </c>
      <c r="D73">
        <v>8.6277999999999994E-2</v>
      </c>
      <c r="E73">
        <v>15.004</v>
      </c>
      <c r="F73">
        <v>16.82</v>
      </c>
      <c r="G73">
        <v>74.575000000000003</v>
      </c>
      <c r="H73">
        <v>40.197000000000003</v>
      </c>
      <c r="I73">
        <v>53.325000000000003</v>
      </c>
      <c r="J73">
        <v>265.98</v>
      </c>
      <c r="K73">
        <v>2.0146999999999999</v>
      </c>
      <c r="L73">
        <v>7.6842000000000001E-6</v>
      </c>
      <c r="M73">
        <v>1.5658999999999999E-2</v>
      </c>
      <c r="N73" t="s">
        <v>238</v>
      </c>
    </row>
    <row r="74" spans="1:14">
      <c r="A74">
        <v>244.26</v>
      </c>
      <c r="B74">
        <v>7.5</v>
      </c>
      <c r="C74">
        <v>12.538</v>
      </c>
      <c r="D74">
        <v>7.9756999999999995E-2</v>
      </c>
      <c r="E74">
        <v>14.967000000000001</v>
      </c>
      <c r="F74">
        <v>16.765999999999998</v>
      </c>
      <c r="G74">
        <v>73.841999999999999</v>
      </c>
      <c r="H74">
        <v>40.405999999999999</v>
      </c>
      <c r="I74">
        <v>54.069000000000003</v>
      </c>
      <c r="J74">
        <v>264.26</v>
      </c>
      <c r="K74">
        <v>2.0327999999999999</v>
      </c>
      <c r="L74">
        <v>7.6924999999999996E-6</v>
      </c>
      <c r="M74">
        <v>1.5768000000000001E-2</v>
      </c>
      <c r="N74" t="s">
        <v>238</v>
      </c>
    </row>
    <row r="75" spans="1:14">
      <c r="A75">
        <v>244.26</v>
      </c>
      <c r="B75">
        <v>8</v>
      </c>
      <c r="C75">
        <v>13.507</v>
      </c>
      <c r="D75">
        <v>7.4036000000000005E-2</v>
      </c>
      <c r="E75">
        <v>14.929</v>
      </c>
      <c r="F75">
        <v>16.71</v>
      </c>
      <c r="G75">
        <v>73.141999999999996</v>
      </c>
      <c r="H75">
        <v>40.628999999999998</v>
      </c>
      <c r="I75">
        <v>54.869</v>
      </c>
      <c r="J75">
        <v>262.51</v>
      </c>
      <c r="K75">
        <v>2.0514999999999999</v>
      </c>
      <c r="L75">
        <v>7.7014000000000005E-6</v>
      </c>
      <c r="M75">
        <v>1.5882E-2</v>
      </c>
      <c r="N75" t="s">
        <v>238</v>
      </c>
    </row>
    <row r="76" spans="1:14">
      <c r="A76">
        <v>244.26</v>
      </c>
      <c r="B76">
        <v>8.5</v>
      </c>
      <c r="C76">
        <v>14.497999999999999</v>
      </c>
      <c r="D76">
        <v>6.8973000000000007E-2</v>
      </c>
      <c r="E76">
        <v>14.89</v>
      </c>
      <c r="F76">
        <v>16.652999999999999</v>
      </c>
      <c r="G76">
        <v>72.468000000000004</v>
      </c>
      <c r="H76">
        <v>40.868000000000002</v>
      </c>
      <c r="I76">
        <v>55.734000000000002</v>
      </c>
      <c r="J76">
        <v>260.70999999999998</v>
      </c>
      <c r="K76">
        <v>2.0710999999999999</v>
      </c>
      <c r="L76">
        <v>7.7109999999999995E-6</v>
      </c>
      <c r="M76">
        <v>1.6001000000000001E-2</v>
      </c>
      <c r="N76" t="s">
        <v>238</v>
      </c>
    </row>
    <row r="77" spans="1:14">
      <c r="A77">
        <v>244.26</v>
      </c>
      <c r="B77">
        <v>9</v>
      </c>
      <c r="C77">
        <v>15.513999999999999</v>
      </c>
      <c r="D77">
        <v>6.4458000000000001E-2</v>
      </c>
      <c r="E77">
        <v>14.85</v>
      </c>
      <c r="F77">
        <v>16.594999999999999</v>
      </c>
      <c r="G77">
        <v>71.819000000000003</v>
      </c>
      <c r="H77">
        <v>41.128</v>
      </c>
      <c r="I77">
        <v>56.676000000000002</v>
      </c>
      <c r="J77">
        <v>258.86</v>
      </c>
      <c r="K77">
        <v>2.0916000000000001</v>
      </c>
      <c r="L77">
        <v>7.7211999999999999E-6</v>
      </c>
      <c r="M77">
        <v>1.6126000000000001E-2</v>
      </c>
      <c r="N77" t="s">
        <v>238</v>
      </c>
    </row>
    <row r="78" spans="1:14">
      <c r="A78">
        <v>244.26</v>
      </c>
      <c r="B78">
        <v>9.5</v>
      </c>
      <c r="C78">
        <v>16.556000000000001</v>
      </c>
      <c r="D78">
        <v>6.0402999999999998E-2</v>
      </c>
      <c r="E78">
        <v>14.808999999999999</v>
      </c>
      <c r="F78">
        <v>16.535</v>
      </c>
      <c r="G78">
        <v>71.188000000000002</v>
      </c>
      <c r="H78">
        <v>41.412999999999997</v>
      </c>
      <c r="I78">
        <v>57.71</v>
      </c>
      <c r="J78">
        <v>256.97000000000003</v>
      </c>
      <c r="K78">
        <v>2.1133000000000002</v>
      </c>
      <c r="L78">
        <v>7.7323000000000005E-6</v>
      </c>
      <c r="M78">
        <v>1.6258000000000002E-2</v>
      </c>
      <c r="N78" t="s">
        <v>238</v>
      </c>
    </row>
    <row r="79" spans="1:14">
      <c r="A79">
        <v>244.26</v>
      </c>
      <c r="B79">
        <v>10</v>
      </c>
      <c r="C79">
        <v>17.625</v>
      </c>
      <c r="D79">
        <v>5.6737000000000003E-2</v>
      </c>
      <c r="E79">
        <v>14.766999999999999</v>
      </c>
      <c r="F79">
        <v>16.472999999999999</v>
      </c>
      <c r="G79">
        <v>70.575000000000003</v>
      </c>
      <c r="H79">
        <v>41.728999999999999</v>
      </c>
      <c r="I79">
        <v>58.853000000000002</v>
      </c>
      <c r="J79">
        <v>255.01</v>
      </c>
      <c r="K79">
        <v>2.1362000000000001</v>
      </c>
      <c r="L79">
        <v>7.7440999999999993E-6</v>
      </c>
      <c r="M79">
        <v>1.6396999999999998E-2</v>
      </c>
      <c r="N79" t="s">
        <v>238</v>
      </c>
    </row>
    <row r="80" spans="1:14">
      <c r="A80">
        <v>274.79000000000002</v>
      </c>
      <c r="B80">
        <v>1</v>
      </c>
      <c r="C80">
        <v>1.3289</v>
      </c>
      <c r="D80">
        <v>0.75251000000000001</v>
      </c>
      <c r="E80">
        <v>16.614999999999998</v>
      </c>
      <c r="F80">
        <v>18.876999999999999</v>
      </c>
      <c r="G80">
        <v>98.102999999999994</v>
      </c>
      <c r="H80">
        <v>41.545000000000002</v>
      </c>
      <c r="I80">
        <v>50.191000000000003</v>
      </c>
      <c r="J80">
        <v>300.05</v>
      </c>
      <c r="K80">
        <v>1.3407</v>
      </c>
      <c r="L80">
        <v>8.5392999999999997E-6</v>
      </c>
      <c r="M80">
        <v>1.7918E-2</v>
      </c>
      <c r="N80" t="s">
        <v>238</v>
      </c>
    </row>
    <row r="81" spans="1:14">
      <c r="A81">
        <v>274.79000000000002</v>
      </c>
      <c r="B81">
        <v>1.5</v>
      </c>
      <c r="C81">
        <v>2.0032000000000001</v>
      </c>
      <c r="D81">
        <v>0.49919999999999998</v>
      </c>
      <c r="E81">
        <v>16.591999999999999</v>
      </c>
      <c r="F81">
        <v>18.844000000000001</v>
      </c>
      <c r="G81">
        <v>94.649000000000001</v>
      </c>
      <c r="H81">
        <v>41.612000000000002</v>
      </c>
      <c r="I81">
        <v>50.433999999999997</v>
      </c>
      <c r="J81">
        <v>299.02999999999997</v>
      </c>
      <c r="K81">
        <v>1.3478000000000001</v>
      </c>
      <c r="L81">
        <v>8.5444999999999993E-6</v>
      </c>
      <c r="M81">
        <v>1.7974E-2</v>
      </c>
      <c r="N81" t="s">
        <v>238</v>
      </c>
    </row>
    <row r="82" spans="1:14">
      <c r="A82">
        <v>274.79000000000002</v>
      </c>
      <c r="B82">
        <v>2</v>
      </c>
      <c r="C82">
        <v>2.6842999999999999</v>
      </c>
      <c r="D82">
        <v>0.37252999999999997</v>
      </c>
      <c r="E82">
        <v>16.568999999999999</v>
      </c>
      <c r="F82">
        <v>18.809000000000001</v>
      </c>
      <c r="G82">
        <v>92.173000000000002</v>
      </c>
      <c r="H82">
        <v>41.683</v>
      </c>
      <c r="I82">
        <v>50.685000000000002</v>
      </c>
      <c r="J82">
        <v>298.01</v>
      </c>
      <c r="K82">
        <v>1.3548</v>
      </c>
      <c r="L82">
        <v>8.5499999999999995E-6</v>
      </c>
      <c r="M82">
        <v>1.8030000000000001E-2</v>
      </c>
      <c r="N82" t="s">
        <v>238</v>
      </c>
    </row>
    <row r="83" spans="1:14">
      <c r="A83">
        <v>274.79000000000002</v>
      </c>
      <c r="B83">
        <v>2.5</v>
      </c>
      <c r="C83">
        <v>3.3725000000000001</v>
      </c>
      <c r="D83">
        <v>0.29652000000000001</v>
      </c>
      <c r="E83">
        <v>16.545999999999999</v>
      </c>
      <c r="F83">
        <v>18.774999999999999</v>
      </c>
      <c r="G83">
        <v>90.233000000000004</v>
      </c>
      <c r="H83">
        <v>41.756</v>
      </c>
      <c r="I83">
        <v>50.944000000000003</v>
      </c>
      <c r="J83">
        <v>296.97000000000003</v>
      </c>
      <c r="K83">
        <v>1.3619000000000001</v>
      </c>
      <c r="L83">
        <v>8.5557000000000001E-6</v>
      </c>
      <c r="M83">
        <v>1.8088E-2</v>
      </c>
      <c r="N83" t="s">
        <v>238</v>
      </c>
    </row>
    <row r="84" spans="1:14">
      <c r="A84">
        <v>274.79000000000002</v>
      </c>
      <c r="B84">
        <v>3</v>
      </c>
      <c r="C84">
        <v>4.0678000000000001</v>
      </c>
      <c r="D84">
        <v>0.24582999999999999</v>
      </c>
      <c r="E84">
        <v>16.521999999999998</v>
      </c>
      <c r="F84">
        <v>18.739999999999998</v>
      </c>
      <c r="G84">
        <v>88.63</v>
      </c>
      <c r="H84">
        <v>41.831000000000003</v>
      </c>
      <c r="I84">
        <v>51.213000000000001</v>
      </c>
      <c r="J84">
        <v>295.93</v>
      </c>
      <c r="K84">
        <v>1.369</v>
      </c>
      <c r="L84">
        <v>8.5616999999999997E-6</v>
      </c>
      <c r="M84">
        <v>1.8147E-2</v>
      </c>
      <c r="N84" t="s">
        <v>238</v>
      </c>
    </row>
    <row r="85" spans="1:14">
      <c r="A85">
        <v>274.79000000000002</v>
      </c>
      <c r="B85">
        <v>3.5</v>
      </c>
      <c r="C85">
        <v>4.7705000000000002</v>
      </c>
      <c r="D85">
        <v>0.20962</v>
      </c>
      <c r="E85">
        <v>16.498999999999999</v>
      </c>
      <c r="F85">
        <v>18.704999999999998</v>
      </c>
      <c r="G85">
        <v>87.260999999999996</v>
      </c>
      <c r="H85">
        <v>41.908999999999999</v>
      </c>
      <c r="I85">
        <v>51.491</v>
      </c>
      <c r="J85">
        <v>294.88</v>
      </c>
      <c r="K85">
        <v>1.3759999999999999</v>
      </c>
      <c r="L85">
        <v>8.568E-6</v>
      </c>
      <c r="M85">
        <v>1.8207000000000001E-2</v>
      </c>
      <c r="N85" t="s">
        <v>238</v>
      </c>
    </row>
    <row r="86" spans="1:14">
      <c r="A86">
        <v>274.79000000000002</v>
      </c>
      <c r="B86">
        <v>4</v>
      </c>
      <c r="C86">
        <v>5.4809000000000001</v>
      </c>
      <c r="D86">
        <v>0.18245</v>
      </c>
      <c r="E86">
        <v>16.475000000000001</v>
      </c>
      <c r="F86">
        <v>18.669</v>
      </c>
      <c r="G86">
        <v>86.061999999999998</v>
      </c>
      <c r="H86">
        <v>41.988999999999997</v>
      </c>
      <c r="I86">
        <v>51.779000000000003</v>
      </c>
      <c r="J86">
        <v>293.81</v>
      </c>
      <c r="K86">
        <v>1.3831</v>
      </c>
      <c r="L86">
        <v>8.5745999999999992E-6</v>
      </c>
      <c r="M86">
        <v>1.8269000000000001E-2</v>
      </c>
      <c r="N86" t="s">
        <v>238</v>
      </c>
    </row>
    <row r="87" spans="1:14">
      <c r="A87">
        <v>274.79000000000002</v>
      </c>
      <c r="B87">
        <v>4.5</v>
      </c>
      <c r="C87">
        <v>6.1990999999999996</v>
      </c>
      <c r="D87">
        <v>0.16131000000000001</v>
      </c>
      <c r="E87">
        <v>16.45</v>
      </c>
      <c r="F87">
        <v>18.632999999999999</v>
      </c>
      <c r="G87">
        <v>84.992999999999995</v>
      </c>
      <c r="H87">
        <v>42.070999999999998</v>
      </c>
      <c r="I87">
        <v>52.076999999999998</v>
      </c>
      <c r="J87">
        <v>292.74</v>
      </c>
      <c r="K87">
        <v>1.3902000000000001</v>
      </c>
      <c r="L87">
        <v>8.5814000000000005E-6</v>
      </c>
      <c r="M87">
        <v>1.8332000000000001E-2</v>
      </c>
      <c r="N87" t="s">
        <v>238</v>
      </c>
    </row>
    <row r="88" spans="1:14">
      <c r="A88">
        <v>274.79000000000002</v>
      </c>
      <c r="B88">
        <v>5</v>
      </c>
      <c r="C88">
        <v>6.9253999999999998</v>
      </c>
      <c r="D88">
        <v>0.1444</v>
      </c>
      <c r="E88">
        <v>16.425999999999998</v>
      </c>
      <c r="F88">
        <v>18.597000000000001</v>
      </c>
      <c r="G88">
        <v>84.025999999999996</v>
      </c>
      <c r="H88">
        <v>42.155999999999999</v>
      </c>
      <c r="I88">
        <v>52.384999999999998</v>
      </c>
      <c r="J88">
        <v>291.66000000000003</v>
      </c>
      <c r="K88">
        <v>1.3974</v>
      </c>
      <c r="L88">
        <v>8.5885999999999994E-6</v>
      </c>
      <c r="M88">
        <v>1.8395999999999999E-2</v>
      </c>
      <c r="N88" t="s">
        <v>238</v>
      </c>
    </row>
    <row r="89" spans="1:14">
      <c r="A89">
        <v>274.79000000000002</v>
      </c>
      <c r="B89">
        <v>5.5</v>
      </c>
      <c r="C89">
        <v>7.66</v>
      </c>
      <c r="D89">
        <v>0.13055</v>
      </c>
      <c r="E89">
        <v>16.401</v>
      </c>
      <c r="F89">
        <v>18.559999999999999</v>
      </c>
      <c r="G89">
        <v>83.141000000000005</v>
      </c>
      <c r="H89">
        <v>42.243000000000002</v>
      </c>
      <c r="I89">
        <v>52.704000000000001</v>
      </c>
      <c r="J89">
        <v>290.56</v>
      </c>
      <c r="K89">
        <v>1.4046000000000001</v>
      </c>
      <c r="L89">
        <v>8.5961000000000006E-6</v>
      </c>
      <c r="M89">
        <v>1.8461999999999999E-2</v>
      </c>
      <c r="N89" t="s">
        <v>238</v>
      </c>
    </row>
    <row r="90" spans="1:14">
      <c r="A90">
        <v>274.79000000000002</v>
      </c>
      <c r="B90">
        <v>6</v>
      </c>
      <c r="C90">
        <v>8.4032</v>
      </c>
      <c r="D90">
        <v>0.11899999999999999</v>
      </c>
      <c r="E90">
        <v>16.376000000000001</v>
      </c>
      <c r="F90">
        <v>18.523</v>
      </c>
      <c r="G90">
        <v>82.323999999999998</v>
      </c>
      <c r="H90">
        <v>42.332000000000001</v>
      </c>
      <c r="I90">
        <v>53.033999999999999</v>
      </c>
      <c r="J90">
        <v>289.45999999999998</v>
      </c>
      <c r="K90">
        <v>1.4117999999999999</v>
      </c>
      <c r="L90">
        <v>8.6039999999999993E-6</v>
      </c>
      <c r="M90">
        <v>1.8530000000000001E-2</v>
      </c>
      <c r="N90" t="s">
        <v>238</v>
      </c>
    </row>
    <row r="91" spans="1:14">
      <c r="A91">
        <v>274.79000000000002</v>
      </c>
      <c r="B91">
        <v>6.5</v>
      </c>
      <c r="C91">
        <v>9.1553000000000004</v>
      </c>
      <c r="D91">
        <v>0.10922999999999999</v>
      </c>
      <c r="E91">
        <v>16.350000000000001</v>
      </c>
      <c r="F91">
        <v>18.484999999999999</v>
      </c>
      <c r="G91">
        <v>81.563000000000002</v>
      </c>
      <c r="H91">
        <v>42.423999999999999</v>
      </c>
      <c r="I91">
        <v>53.375</v>
      </c>
      <c r="J91">
        <v>288.33999999999997</v>
      </c>
      <c r="K91">
        <v>1.4191</v>
      </c>
      <c r="L91">
        <v>8.6121000000000001E-6</v>
      </c>
      <c r="M91">
        <v>1.8599000000000001E-2</v>
      </c>
      <c r="N91" t="s">
        <v>238</v>
      </c>
    </row>
    <row r="92" spans="1:14">
      <c r="A92">
        <v>274.79000000000002</v>
      </c>
      <c r="B92">
        <v>7</v>
      </c>
      <c r="C92">
        <v>9.9166000000000007</v>
      </c>
      <c r="D92">
        <v>0.10084</v>
      </c>
      <c r="E92">
        <v>16.324000000000002</v>
      </c>
      <c r="F92">
        <v>18.446999999999999</v>
      </c>
      <c r="G92">
        <v>80.849999999999994</v>
      </c>
      <c r="H92">
        <v>42.518000000000001</v>
      </c>
      <c r="I92">
        <v>53.728000000000002</v>
      </c>
      <c r="J92">
        <v>287.20999999999998</v>
      </c>
      <c r="K92">
        <v>1.4263999999999999</v>
      </c>
      <c r="L92">
        <v>8.6207000000000003E-6</v>
      </c>
      <c r="M92">
        <v>1.8669999999999999E-2</v>
      </c>
      <c r="N92" t="s">
        <v>238</v>
      </c>
    </row>
    <row r="93" spans="1:14">
      <c r="A93">
        <v>274.79000000000002</v>
      </c>
      <c r="B93">
        <v>7.5</v>
      </c>
      <c r="C93">
        <v>10.686999999999999</v>
      </c>
      <c r="D93">
        <v>9.3568999999999999E-2</v>
      </c>
      <c r="E93">
        <v>16.297999999999998</v>
      </c>
      <c r="F93">
        <v>18.408000000000001</v>
      </c>
      <c r="G93">
        <v>80.179000000000002</v>
      </c>
      <c r="H93">
        <v>42.613999999999997</v>
      </c>
      <c r="I93">
        <v>54.094999999999999</v>
      </c>
      <c r="J93">
        <v>286.07</v>
      </c>
      <c r="K93">
        <v>1.4338</v>
      </c>
      <c r="L93">
        <v>8.6295999999999995E-6</v>
      </c>
      <c r="M93">
        <v>1.8742999999999999E-2</v>
      </c>
      <c r="N93" t="s">
        <v>238</v>
      </c>
    </row>
    <row r="94" spans="1:14">
      <c r="A94">
        <v>274.79000000000002</v>
      </c>
      <c r="B94">
        <v>8</v>
      </c>
      <c r="C94">
        <v>11.468</v>
      </c>
      <c r="D94">
        <v>8.72E-2</v>
      </c>
      <c r="E94">
        <v>16.271999999999998</v>
      </c>
      <c r="F94">
        <v>18.369</v>
      </c>
      <c r="G94">
        <v>79.543000000000006</v>
      </c>
      <c r="H94">
        <v>42.713000000000001</v>
      </c>
      <c r="I94">
        <v>54.473999999999997</v>
      </c>
      <c r="J94">
        <v>284.92</v>
      </c>
      <c r="K94">
        <v>1.4413</v>
      </c>
      <c r="L94">
        <v>8.6388999999999996E-6</v>
      </c>
      <c r="M94">
        <v>1.8817E-2</v>
      </c>
      <c r="N94" t="s">
        <v>238</v>
      </c>
    </row>
    <row r="95" spans="1:14">
      <c r="A95">
        <v>274.79000000000002</v>
      </c>
      <c r="B95">
        <v>8.5</v>
      </c>
      <c r="C95">
        <v>12.257999999999999</v>
      </c>
      <c r="D95">
        <v>8.1575999999999996E-2</v>
      </c>
      <c r="E95">
        <v>16.245000000000001</v>
      </c>
      <c r="F95">
        <v>18.329999999999998</v>
      </c>
      <c r="G95">
        <v>78.938000000000002</v>
      </c>
      <c r="H95">
        <v>42.814</v>
      </c>
      <c r="I95">
        <v>54.866999999999997</v>
      </c>
      <c r="J95">
        <v>283.75</v>
      </c>
      <c r="K95">
        <v>1.4488000000000001</v>
      </c>
      <c r="L95">
        <v>8.6486000000000005E-6</v>
      </c>
      <c r="M95">
        <v>1.8894000000000001E-2</v>
      </c>
      <c r="N95" t="s">
        <v>238</v>
      </c>
    </row>
    <row r="96" spans="1:14">
      <c r="A96">
        <v>274.79000000000002</v>
      </c>
      <c r="B96">
        <v>9</v>
      </c>
      <c r="C96">
        <v>13.06</v>
      </c>
      <c r="D96">
        <v>7.6572000000000001E-2</v>
      </c>
      <c r="E96">
        <v>16.218</v>
      </c>
      <c r="F96">
        <v>18.29</v>
      </c>
      <c r="G96">
        <v>78.36</v>
      </c>
      <c r="H96">
        <v>42.917000000000002</v>
      </c>
      <c r="I96">
        <v>55.274999999999999</v>
      </c>
      <c r="J96">
        <v>282.57</v>
      </c>
      <c r="K96">
        <v>1.4563999999999999</v>
      </c>
      <c r="L96">
        <v>8.6587000000000006E-6</v>
      </c>
      <c r="M96">
        <v>1.8971999999999999E-2</v>
      </c>
      <c r="N96" t="s">
        <v>238</v>
      </c>
    </row>
    <row r="97" spans="1:14">
      <c r="A97">
        <v>274.79000000000002</v>
      </c>
      <c r="B97">
        <v>9.5</v>
      </c>
      <c r="C97">
        <v>13.872</v>
      </c>
      <c r="D97">
        <v>7.2090000000000001E-2</v>
      </c>
      <c r="E97">
        <v>16.190000000000001</v>
      </c>
      <c r="F97">
        <v>18.248999999999999</v>
      </c>
      <c r="G97">
        <v>77.805999999999997</v>
      </c>
      <c r="H97">
        <v>43.023000000000003</v>
      </c>
      <c r="I97">
        <v>55.698</v>
      </c>
      <c r="J97">
        <v>281.38</v>
      </c>
      <c r="K97">
        <v>1.4641999999999999</v>
      </c>
      <c r="L97">
        <v>8.6693000000000002E-6</v>
      </c>
      <c r="M97">
        <v>1.9053E-2</v>
      </c>
      <c r="N97" t="s">
        <v>238</v>
      </c>
    </row>
    <row r="98" spans="1:14">
      <c r="A98">
        <v>274.79000000000002</v>
      </c>
      <c r="B98">
        <v>10</v>
      </c>
      <c r="C98">
        <v>14.695</v>
      </c>
      <c r="D98">
        <v>6.8051E-2</v>
      </c>
      <c r="E98">
        <v>16.161999999999999</v>
      </c>
      <c r="F98">
        <v>18.207999999999998</v>
      </c>
      <c r="G98">
        <v>77.272999999999996</v>
      </c>
      <c r="H98">
        <v>43.131</v>
      </c>
      <c r="I98">
        <v>56.137</v>
      </c>
      <c r="J98">
        <v>280.17</v>
      </c>
      <c r="K98">
        <v>1.472</v>
      </c>
      <c r="L98">
        <v>8.6803000000000006E-6</v>
      </c>
      <c r="M98">
        <v>1.9136E-2</v>
      </c>
      <c r="N98" t="s">
        <v>238</v>
      </c>
    </row>
    <row r="99" spans="1:14">
      <c r="A99">
        <v>305.32</v>
      </c>
      <c r="B99">
        <v>1</v>
      </c>
      <c r="C99">
        <v>1.1928000000000001</v>
      </c>
      <c r="D99">
        <v>0.83836999999999995</v>
      </c>
      <c r="E99">
        <v>17.940999999999999</v>
      </c>
      <c r="F99">
        <v>20.462</v>
      </c>
      <c r="G99">
        <v>103.57</v>
      </c>
      <c r="H99">
        <v>45.116999999999997</v>
      </c>
      <c r="I99">
        <v>53.677</v>
      </c>
      <c r="J99">
        <v>314.72000000000003</v>
      </c>
      <c r="K99">
        <v>1.0250999999999999</v>
      </c>
      <c r="L99">
        <v>9.4453999999999994E-6</v>
      </c>
      <c r="M99">
        <v>2.1654E-2</v>
      </c>
      <c r="N99" t="s">
        <v>238</v>
      </c>
    </row>
    <row r="100" spans="1:14">
      <c r="A100">
        <v>305.32</v>
      </c>
      <c r="B100">
        <v>1.5</v>
      </c>
      <c r="C100">
        <v>1.7955000000000001</v>
      </c>
      <c r="D100">
        <v>0.55693999999999999</v>
      </c>
      <c r="E100">
        <v>17.922999999999998</v>
      </c>
      <c r="F100">
        <v>20.434999999999999</v>
      </c>
      <c r="G100">
        <v>100.14</v>
      </c>
      <c r="H100">
        <v>45.161000000000001</v>
      </c>
      <c r="I100">
        <v>53.848999999999997</v>
      </c>
      <c r="J100">
        <v>313.94</v>
      </c>
      <c r="K100">
        <v>1.0281</v>
      </c>
      <c r="L100">
        <v>9.4514999999999992E-6</v>
      </c>
      <c r="M100">
        <v>2.1697999999999999E-2</v>
      </c>
      <c r="N100" t="s">
        <v>238</v>
      </c>
    </row>
    <row r="101" spans="1:14">
      <c r="A101">
        <v>305.32</v>
      </c>
      <c r="B101">
        <v>2</v>
      </c>
      <c r="C101">
        <v>2.4026000000000001</v>
      </c>
      <c r="D101">
        <v>0.41621999999999998</v>
      </c>
      <c r="E101">
        <v>17.904</v>
      </c>
      <c r="F101">
        <v>20.407</v>
      </c>
      <c r="G101">
        <v>97.682000000000002</v>
      </c>
      <c r="H101">
        <v>45.206000000000003</v>
      </c>
      <c r="I101">
        <v>54.024000000000001</v>
      </c>
      <c r="J101">
        <v>313.17</v>
      </c>
      <c r="K101">
        <v>1.0310999999999999</v>
      </c>
      <c r="L101">
        <v>9.4579999999999999E-6</v>
      </c>
      <c r="M101">
        <v>2.1742999999999998E-2</v>
      </c>
      <c r="N101" t="s">
        <v>238</v>
      </c>
    </row>
    <row r="102" spans="1:14">
      <c r="A102">
        <v>305.32</v>
      </c>
      <c r="B102">
        <v>2.5</v>
      </c>
      <c r="C102">
        <v>3.0141</v>
      </c>
      <c r="D102">
        <v>0.33178000000000002</v>
      </c>
      <c r="E102">
        <v>17.885000000000002</v>
      </c>
      <c r="F102">
        <v>20.379000000000001</v>
      </c>
      <c r="G102">
        <v>95.765000000000001</v>
      </c>
      <c r="H102">
        <v>45.252000000000002</v>
      </c>
      <c r="I102">
        <v>54.203000000000003</v>
      </c>
      <c r="J102">
        <v>312.39</v>
      </c>
      <c r="K102">
        <v>1.0342</v>
      </c>
      <c r="L102">
        <v>9.4646000000000008E-6</v>
      </c>
      <c r="M102">
        <v>2.1787999999999998E-2</v>
      </c>
      <c r="N102" t="s">
        <v>238</v>
      </c>
    </row>
    <row r="103" spans="1:14">
      <c r="A103">
        <v>305.32</v>
      </c>
      <c r="B103">
        <v>3</v>
      </c>
      <c r="C103">
        <v>3.6301000000000001</v>
      </c>
      <c r="D103">
        <v>0.27548</v>
      </c>
      <c r="E103">
        <v>17.866</v>
      </c>
      <c r="F103">
        <v>20.350999999999999</v>
      </c>
      <c r="G103">
        <v>94.186000000000007</v>
      </c>
      <c r="H103">
        <v>45.298999999999999</v>
      </c>
      <c r="I103">
        <v>54.384999999999998</v>
      </c>
      <c r="J103">
        <v>311.60000000000002</v>
      </c>
      <c r="K103">
        <v>1.0371999999999999</v>
      </c>
      <c r="L103">
        <v>9.4714000000000005E-6</v>
      </c>
      <c r="M103">
        <v>2.1833999999999999E-2</v>
      </c>
      <c r="N103" t="s">
        <v>238</v>
      </c>
    </row>
    <row r="104" spans="1:14">
      <c r="A104">
        <v>305.32</v>
      </c>
      <c r="B104">
        <v>3.5</v>
      </c>
      <c r="C104">
        <v>4.2506000000000004</v>
      </c>
      <c r="D104">
        <v>0.23526</v>
      </c>
      <c r="E104">
        <v>17.847000000000001</v>
      </c>
      <c r="F104">
        <v>20.323</v>
      </c>
      <c r="G104">
        <v>92.840999999999994</v>
      </c>
      <c r="H104">
        <v>45.345999999999997</v>
      </c>
      <c r="I104">
        <v>54.572000000000003</v>
      </c>
      <c r="J104">
        <v>310.81</v>
      </c>
      <c r="K104">
        <v>1.0403</v>
      </c>
      <c r="L104">
        <v>9.4785000000000008E-6</v>
      </c>
      <c r="M104">
        <v>2.1881000000000001E-2</v>
      </c>
      <c r="N104" t="s">
        <v>238</v>
      </c>
    </row>
    <row r="105" spans="1:14">
      <c r="A105">
        <v>305.32</v>
      </c>
      <c r="B105">
        <v>4</v>
      </c>
      <c r="C105">
        <v>4.8757999999999999</v>
      </c>
      <c r="D105">
        <v>0.20508999999999999</v>
      </c>
      <c r="E105">
        <v>17.827000000000002</v>
      </c>
      <c r="F105">
        <v>20.294</v>
      </c>
      <c r="G105">
        <v>91.667000000000002</v>
      </c>
      <c r="H105">
        <v>45.395000000000003</v>
      </c>
      <c r="I105">
        <v>54.762999999999998</v>
      </c>
      <c r="J105">
        <v>310.02</v>
      </c>
      <c r="K105">
        <v>1.0434000000000001</v>
      </c>
      <c r="L105">
        <v>9.4859000000000001E-6</v>
      </c>
      <c r="M105">
        <v>2.1929000000000001E-2</v>
      </c>
      <c r="N105" t="s">
        <v>238</v>
      </c>
    </row>
    <row r="106" spans="1:14">
      <c r="A106">
        <v>305.32</v>
      </c>
      <c r="B106">
        <v>4.5</v>
      </c>
      <c r="C106">
        <v>5.5057999999999998</v>
      </c>
      <c r="D106">
        <v>0.18163000000000001</v>
      </c>
      <c r="E106">
        <v>17.808</v>
      </c>
      <c r="F106">
        <v>20.265000000000001</v>
      </c>
      <c r="G106">
        <v>90.623000000000005</v>
      </c>
      <c r="H106">
        <v>45.444000000000003</v>
      </c>
      <c r="I106">
        <v>54.957000000000001</v>
      </c>
      <c r="J106">
        <v>309.23</v>
      </c>
      <c r="K106">
        <v>1.0465</v>
      </c>
      <c r="L106">
        <v>9.4934999999999998E-6</v>
      </c>
      <c r="M106">
        <v>2.1978000000000001E-2</v>
      </c>
      <c r="N106" t="s">
        <v>238</v>
      </c>
    </row>
    <row r="107" spans="1:14">
      <c r="A107">
        <v>305.32</v>
      </c>
      <c r="B107">
        <v>5</v>
      </c>
      <c r="C107">
        <v>6.1406000000000001</v>
      </c>
      <c r="D107">
        <v>0.16284999999999999</v>
      </c>
      <c r="E107">
        <v>17.788</v>
      </c>
      <c r="F107">
        <v>20.236999999999998</v>
      </c>
      <c r="G107">
        <v>89.682000000000002</v>
      </c>
      <c r="H107">
        <v>45.494</v>
      </c>
      <c r="I107">
        <v>55.155999999999999</v>
      </c>
      <c r="J107">
        <v>308.42</v>
      </c>
      <c r="K107">
        <v>1.0497000000000001</v>
      </c>
      <c r="L107">
        <v>9.5013E-6</v>
      </c>
      <c r="M107">
        <v>2.2027000000000001E-2</v>
      </c>
      <c r="N107" t="s">
        <v>238</v>
      </c>
    </row>
    <row r="108" spans="1:14">
      <c r="A108">
        <v>305.32</v>
      </c>
      <c r="B108">
        <v>5.5</v>
      </c>
      <c r="C108">
        <v>6.7803000000000004</v>
      </c>
      <c r="D108">
        <v>0.14749000000000001</v>
      </c>
      <c r="E108">
        <v>17.768000000000001</v>
      </c>
      <c r="F108">
        <v>20.207999999999998</v>
      </c>
      <c r="G108">
        <v>88.823999999999998</v>
      </c>
      <c r="H108">
        <v>45.545000000000002</v>
      </c>
      <c r="I108">
        <v>55.36</v>
      </c>
      <c r="J108">
        <v>307.62</v>
      </c>
      <c r="K108">
        <v>1.0528</v>
      </c>
      <c r="L108">
        <v>9.5094000000000008E-6</v>
      </c>
      <c r="M108">
        <v>2.2076999999999999E-2</v>
      </c>
      <c r="N108" t="s">
        <v>238</v>
      </c>
    </row>
    <row r="109" spans="1:14">
      <c r="A109">
        <v>305.32</v>
      </c>
      <c r="B109">
        <v>6</v>
      </c>
      <c r="C109">
        <v>7.4250999999999996</v>
      </c>
      <c r="D109">
        <v>0.13467999999999999</v>
      </c>
      <c r="E109">
        <v>17.748000000000001</v>
      </c>
      <c r="F109">
        <v>20.178000000000001</v>
      </c>
      <c r="G109">
        <v>88.034000000000006</v>
      </c>
      <c r="H109">
        <v>45.597000000000001</v>
      </c>
      <c r="I109">
        <v>55.567999999999998</v>
      </c>
      <c r="J109">
        <v>306.81</v>
      </c>
      <c r="K109">
        <v>1.056</v>
      </c>
      <c r="L109">
        <v>9.5177000000000004E-6</v>
      </c>
      <c r="M109">
        <v>2.2128999999999999E-2</v>
      </c>
      <c r="N109" t="s">
        <v>238</v>
      </c>
    </row>
    <row r="110" spans="1:14">
      <c r="A110">
        <v>305.32</v>
      </c>
      <c r="B110">
        <v>6.5</v>
      </c>
      <c r="C110">
        <v>8.0749999999999993</v>
      </c>
      <c r="D110">
        <v>0.12384000000000001</v>
      </c>
      <c r="E110">
        <v>17.728000000000002</v>
      </c>
      <c r="F110">
        <v>20.149000000000001</v>
      </c>
      <c r="G110">
        <v>87.302000000000007</v>
      </c>
      <c r="H110">
        <v>45.649000000000001</v>
      </c>
      <c r="I110">
        <v>55.78</v>
      </c>
      <c r="J110">
        <v>306</v>
      </c>
      <c r="K110">
        <v>1.0591999999999999</v>
      </c>
      <c r="L110">
        <v>9.5263000000000006E-6</v>
      </c>
      <c r="M110">
        <v>2.2180999999999999E-2</v>
      </c>
      <c r="N110" t="s">
        <v>238</v>
      </c>
    </row>
    <row r="111" spans="1:14">
      <c r="A111">
        <v>305.32</v>
      </c>
      <c r="B111">
        <v>7</v>
      </c>
      <c r="C111">
        <v>8.7301000000000002</v>
      </c>
      <c r="D111">
        <v>0.11455</v>
      </c>
      <c r="E111">
        <v>17.707999999999998</v>
      </c>
      <c r="F111">
        <v>20.119</v>
      </c>
      <c r="G111">
        <v>86.619</v>
      </c>
      <c r="H111">
        <v>45.703000000000003</v>
      </c>
      <c r="I111">
        <v>55.997999999999998</v>
      </c>
      <c r="J111">
        <v>305.18</v>
      </c>
      <c r="K111">
        <v>1.0624</v>
      </c>
      <c r="L111">
        <v>9.5351999999999998E-6</v>
      </c>
      <c r="M111">
        <v>2.2234E-2</v>
      </c>
      <c r="N111" t="s">
        <v>238</v>
      </c>
    </row>
    <row r="112" spans="1:14">
      <c r="A112">
        <v>305.32</v>
      </c>
      <c r="B112">
        <v>7.5</v>
      </c>
      <c r="C112">
        <v>9.3905999999999992</v>
      </c>
      <c r="D112">
        <v>0.10649</v>
      </c>
      <c r="E112">
        <v>17.687999999999999</v>
      </c>
      <c r="F112">
        <v>20.088999999999999</v>
      </c>
      <c r="G112">
        <v>85.977000000000004</v>
      </c>
      <c r="H112">
        <v>45.756999999999998</v>
      </c>
      <c r="I112">
        <v>56.22</v>
      </c>
      <c r="J112">
        <v>304.35000000000002</v>
      </c>
      <c r="K112">
        <v>1.0657000000000001</v>
      </c>
      <c r="L112">
        <v>9.5442999999999994E-6</v>
      </c>
      <c r="M112">
        <v>2.2287000000000001E-2</v>
      </c>
      <c r="N112" t="s">
        <v>238</v>
      </c>
    </row>
    <row r="113" spans="1:14">
      <c r="A113">
        <v>305.32</v>
      </c>
      <c r="B113">
        <v>8</v>
      </c>
      <c r="C113">
        <v>10.057</v>
      </c>
      <c r="D113">
        <v>9.9436999999999998E-2</v>
      </c>
      <c r="E113">
        <v>17.667000000000002</v>
      </c>
      <c r="F113">
        <v>20.059000000000001</v>
      </c>
      <c r="G113">
        <v>85.372</v>
      </c>
      <c r="H113">
        <v>45.811999999999998</v>
      </c>
      <c r="I113">
        <v>56.448</v>
      </c>
      <c r="J113">
        <v>303.52999999999997</v>
      </c>
      <c r="K113">
        <v>1.0689</v>
      </c>
      <c r="L113">
        <v>9.5537999999999999E-6</v>
      </c>
      <c r="M113">
        <v>2.2342000000000001E-2</v>
      </c>
      <c r="N113" t="s">
        <v>238</v>
      </c>
    </row>
    <row r="114" spans="1:14">
      <c r="A114">
        <v>305.32</v>
      </c>
      <c r="B114">
        <v>8.5</v>
      </c>
      <c r="C114">
        <v>10.728</v>
      </c>
      <c r="D114">
        <v>9.3213000000000004E-2</v>
      </c>
      <c r="E114">
        <v>17.646999999999998</v>
      </c>
      <c r="F114">
        <v>20.029</v>
      </c>
      <c r="G114">
        <v>84.799000000000007</v>
      </c>
      <c r="H114">
        <v>45.868000000000002</v>
      </c>
      <c r="I114">
        <v>56.68</v>
      </c>
      <c r="J114">
        <v>302.69</v>
      </c>
      <c r="K114">
        <v>1.0722</v>
      </c>
      <c r="L114">
        <v>9.5635000000000008E-6</v>
      </c>
      <c r="M114">
        <v>2.2398000000000001E-2</v>
      </c>
      <c r="N114" t="s">
        <v>238</v>
      </c>
    </row>
    <row r="115" spans="1:14">
      <c r="A115">
        <v>305.32</v>
      </c>
      <c r="B115">
        <v>9</v>
      </c>
      <c r="C115">
        <v>11.404999999999999</v>
      </c>
      <c r="D115">
        <v>8.7678000000000006E-2</v>
      </c>
      <c r="E115">
        <v>17.626000000000001</v>
      </c>
      <c r="F115">
        <v>19.998999999999999</v>
      </c>
      <c r="G115">
        <v>84.254000000000005</v>
      </c>
      <c r="H115">
        <v>45.924999999999997</v>
      </c>
      <c r="I115">
        <v>56.917999999999999</v>
      </c>
      <c r="J115">
        <v>301.86</v>
      </c>
      <c r="K115">
        <v>1.0755999999999999</v>
      </c>
      <c r="L115">
        <v>9.5735000000000008E-6</v>
      </c>
      <c r="M115">
        <v>2.2454999999999999E-2</v>
      </c>
      <c r="N115" t="s">
        <v>238</v>
      </c>
    </row>
    <row r="116" spans="1:14">
      <c r="A116">
        <v>305.32</v>
      </c>
      <c r="B116">
        <v>9.5</v>
      </c>
      <c r="C116">
        <v>12.087999999999999</v>
      </c>
      <c r="D116">
        <v>8.2724000000000006E-2</v>
      </c>
      <c r="E116">
        <v>17.605</v>
      </c>
      <c r="F116">
        <v>19.968</v>
      </c>
      <c r="G116">
        <v>83.733999999999995</v>
      </c>
      <c r="H116">
        <v>45.982999999999997</v>
      </c>
      <c r="I116">
        <v>57.161999999999999</v>
      </c>
      <c r="J116">
        <v>301.01</v>
      </c>
      <c r="K116">
        <v>1.0789</v>
      </c>
      <c r="L116">
        <v>9.5838999999999998E-6</v>
      </c>
      <c r="M116">
        <v>2.2512999999999998E-2</v>
      </c>
      <c r="N116" t="s">
        <v>238</v>
      </c>
    </row>
    <row r="117" spans="1:14">
      <c r="A117">
        <v>305.32</v>
      </c>
      <c r="B117">
        <v>10</v>
      </c>
      <c r="C117">
        <v>12.776999999999999</v>
      </c>
      <c r="D117">
        <v>7.8264E-2</v>
      </c>
      <c r="E117">
        <v>17.584</v>
      </c>
      <c r="F117">
        <v>19.937000000000001</v>
      </c>
      <c r="G117">
        <v>83.236000000000004</v>
      </c>
      <c r="H117">
        <v>46.042000000000002</v>
      </c>
      <c r="I117">
        <v>57.411000000000001</v>
      </c>
      <c r="J117">
        <v>300.17</v>
      </c>
      <c r="K117">
        <v>1.0823</v>
      </c>
      <c r="L117">
        <v>9.5944999999999994E-6</v>
      </c>
      <c r="M117">
        <v>2.2571999999999998E-2</v>
      </c>
      <c r="N117" t="s">
        <v>238</v>
      </c>
    </row>
    <row r="118" spans="1:14">
      <c r="A118">
        <v>335.85</v>
      </c>
      <c r="B118">
        <v>1</v>
      </c>
      <c r="C118">
        <v>1.0824</v>
      </c>
      <c r="D118">
        <v>0.92388999999999999</v>
      </c>
      <c r="E118">
        <v>19.38</v>
      </c>
      <c r="F118">
        <v>22.158000000000001</v>
      </c>
      <c r="G118">
        <v>108.86</v>
      </c>
      <c r="H118">
        <v>48.908000000000001</v>
      </c>
      <c r="I118">
        <v>57.411999999999999</v>
      </c>
      <c r="J118">
        <v>328.47</v>
      </c>
      <c r="K118">
        <v>0.80205000000000004</v>
      </c>
      <c r="L118">
        <v>1.0336999999999999E-5</v>
      </c>
      <c r="M118">
        <v>2.5817E-2</v>
      </c>
      <c r="N118" t="s">
        <v>238</v>
      </c>
    </row>
    <row r="119" spans="1:14">
      <c r="A119">
        <v>335.85</v>
      </c>
      <c r="B119">
        <v>1.5</v>
      </c>
      <c r="C119">
        <v>1.6277999999999999</v>
      </c>
      <c r="D119">
        <v>0.61431999999999998</v>
      </c>
      <c r="E119">
        <v>19.364000000000001</v>
      </c>
      <c r="F119">
        <v>22.135000000000002</v>
      </c>
      <c r="G119">
        <v>105.44</v>
      </c>
      <c r="H119">
        <v>48.939</v>
      </c>
      <c r="I119">
        <v>57.54</v>
      </c>
      <c r="J119">
        <v>327.87</v>
      </c>
      <c r="K119">
        <v>0.80345</v>
      </c>
      <c r="L119">
        <v>1.0343000000000001E-5</v>
      </c>
      <c r="M119">
        <v>2.5853000000000001E-2</v>
      </c>
      <c r="N119" t="s">
        <v>238</v>
      </c>
    </row>
    <row r="120" spans="1:14">
      <c r="A120">
        <v>335.85</v>
      </c>
      <c r="B120">
        <v>2</v>
      </c>
      <c r="C120">
        <v>2.1760999999999999</v>
      </c>
      <c r="D120">
        <v>0.45952999999999999</v>
      </c>
      <c r="E120">
        <v>19.347999999999999</v>
      </c>
      <c r="F120">
        <v>22.111000000000001</v>
      </c>
      <c r="G120">
        <v>103</v>
      </c>
      <c r="H120">
        <v>48.970999999999997</v>
      </c>
      <c r="I120">
        <v>57.67</v>
      </c>
      <c r="J120">
        <v>327.27</v>
      </c>
      <c r="K120">
        <v>0.80484999999999995</v>
      </c>
      <c r="L120">
        <v>1.0349999999999999E-5</v>
      </c>
      <c r="M120">
        <v>2.589E-2</v>
      </c>
      <c r="N120" t="s">
        <v>238</v>
      </c>
    </row>
    <row r="121" spans="1:14">
      <c r="A121">
        <v>335.85</v>
      </c>
      <c r="B121">
        <v>2.5</v>
      </c>
      <c r="C121">
        <v>2.7273000000000001</v>
      </c>
      <c r="D121">
        <v>0.36665999999999999</v>
      </c>
      <c r="E121">
        <v>19.332000000000001</v>
      </c>
      <c r="F121">
        <v>22.088000000000001</v>
      </c>
      <c r="G121">
        <v>101.1</v>
      </c>
      <c r="H121">
        <v>49.003</v>
      </c>
      <c r="I121">
        <v>57.802</v>
      </c>
      <c r="J121">
        <v>326.67</v>
      </c>
      <c r="K121">
        <v>0.80625999999999998</v>
      </c>
      <c r="L121">
        <v>1.0358E-5</v>
      </c>
      <c r="M121">
        <v>2.5926999999999999E-2</v>
      </c>
      <c r="N121" t="s">
        <v>238</v>
      </c>
    </row>
    <row r="122" spans="1:14">
      <c r="A122">
        <v>335.85</v>
      </c>
      <c r="B122">
        <v>3</v>
      </c>
      <c r="C122">
        <v>3.2814999999999999</v>
      </c>
      <c r="D122">
        <v>0.30474000000000001</v>
      </c>
      <c r="E122">
        <v>19.315999999999999</v>
      </c>
      <c r="F122">
        <v>22.065000000000001</v>
      </c>
      <c r="G122">
        <v>99.534000000000006</v>
      </c>
      <c r="H122">
        <v>49.034999999999997</v>
      </c>
      <c r="I122">
        <v>57.935000000000002</v>
      </c>
      <c r="J122">
        <v>326.06</v>
      </c>
      <c r="K122">
        <v>0.80767999999999995</v>
      </c>
      <c r="L122">
        <v>1.0365E-5</v>
      </c>
      <c r="M122">
        <v>2.5964000000000001E-2</v>
      </c>
      <c r="N122" t="s">
        <v>238</v>
      </c>
    </row>
    <row r="123" spans="1:14">
      <c r="A123">
        <v>335.85</v>
      </c>
      <c r="B123">
        <v>3.5</v>
      </c>
      <c r="C123">
        <v>3.8386</v>
      </c>
      <c r="D123">
        <v>0.26051000000000002</v>
      </c>
      <c r="E123">
        <v>19.3</v>
      </c>
      <c r="F123">
        <v>22.041</v>
      </c>
      <c r="G123">
        <v>98.203999999999994</v>
      </c>
      <c r="H123">
        <v>49.067999999999998</v>
      </c>
      <c r="I123">
        <v>58.070999999999998</v>
      </c>
      <c r="J123">
        <v>325.45999999999998</v>
      </c>
      <c r="K123">
        <v>0.80910000000000004</v>
      </c>
      <c r="L123">
        <v>1.0372E-5</v>
      </c>
      <c r="M123">
        <v>2.6002000000000001E-2</v>
      </c>
      <c r="N123" t="s">
        <v>238</v>
      </c>
    </row>
    <row r="124" spans="1:14">
      <c r="A124">
        <v>335.85</v>
      </c>
      <c r="B124">
        <v>4</v>
      </c>
      <c r="C124">
        <v>4.3987999999999996</v>
      </c>
      <c r="D124">
        <v>0.22733</v>
      </c>
      <c r="E124">
        <v>19.283999999999999</v>
      </c>
      <c r="F124">
        <v>22.018000000000001</v>
      </c>
      <c r="G124">
        <v>97.045000000000002</v>
      </c>
      <c r="H124">
        <v>49.1</v>
      </c>
      <c r="I124">
        <v>58.207999999999998</v>
      </c>
      <c r="J124">
        <v>324.85000000000002</v>
      </c>
      <c r="K124">
        <v>0.81052999999999997</v>
      </c>
      <c r="L124">
        <v>1.0380000000000001E-5</v>
      </c>
      <c r="M124">
        <v>2.6041000000000002E-2</v>
      </c>
      <c r="N124" t="s">
        <v>238</v>
      </c>
    </row>
    <row r="125" spans="1:14">
      <c r="A125">
        <v>335.85</v>
      </c>
      <c r="B125">
        <v>4.5</v>
      </c>
      <c r="C125">
        <v>4.9619999999999997</v>
      </c>
      <c r="D125">
        <v>0.20152999999999999</v>
      </c>
      <c r="E125">
        <v>19.266999999999999</v>
      </c>
      <c r="F125">
        <v>21.994</v>
      </c>
      <c r="G125">
        <v>96.016999999999996</v>
      </c>
      <c r="H125">
        <v>49.134</v>
      </c>
      <c r="I125">
        <v>58.347999999999999</v>
      </c>
      <c r="J125">
        <v>324.25</v>
      </c>
      <c r="K125">
        <v>0.81196999999999997</v>
      </c>
      <c r="L125">
        <v>1.0387999999999999E-5</v>
      </c>
      <c r="M125">
        <v>2.6079999999999999E-2</v>
      </c>
      <c r="N125" t="s">
        <v>238</v>
      </c>
    </row>
    <row r="126" spans="1:14">
      <c r="A126">
        <v>335.85</v>
      </c>
      <c r="B126">
        <v>5</v>
      </c>
      <c r="C126">
        <v>5.5284000000000004</v>
      </c>
      <c r="D126">
        <v>0.18089</v>
      </c>
      <c r="E126">
        <v>19.251000000000001</v>
      </c>
      <c r="F126">
        <v>21.97</v>
      </c>
      <c r="G126">
        <v>95.091999999999999</v>
      </c>
      <c r="H126">
        <v>49.167000000000002</v>
      </c>
      <c r="I126">
        <v>58.488999999999997</v>
      </c>
      <c r="J126">
        <v>323.64</v>
      </c>
      <c r="K126">
        <v>0.81340999999999997</v>
      </c>
      <c r="L126">
        <v>1.0396E-5</v>
      </c>
      <c r="M126">
        <v>2.6119E-2</v>
      </c>
      <c r="N126" t="s">
        <v>238</v>
      </c>
    </row>
    <row r="127" spans="1:14">
      <c r="A127">
        <v>335.85</v>
      </c>
      <c r="B127">
        <v>5.5</v>
      </c>
      <c r="C127">
        <v>6.0978000000000003</v>
      </c>
      <c r="D127">
        <v>0.16399</v>
      </c>
      <c r="E127">
        <v>19.234999999999999</v>
      </c>
      <c r="F127">
        <v>21.946999999999999</v>
      </c>
      <c r="G127">
        <v>94.25</v>
      </c>
      <c r="H127">
        <v>49.2</v>
      </c>
      <c r="I127">
        <v>58.631999999999998</v>
      </c>
      <c r="J127">
        <v>323.02</v>
      </c>
      <c r="K127">
        <v>0.81486000000000003</v>
      </c>
      <c r="L127">
        <v>1.0404000000000001E-5</v>
      </c>
      <c r="M127">
        <v>2.6159000000000002E-2</v>
      </c>
      <c r="N127" t="s">
        <v>238</v>
      </c>
    </row>
    <row r="128" spans="1:14">
      <c r="A128">
        <v>335.85</v>
      </c>
      <c r="B128">
        <v>6</v>
      </c>
      <c r="C128">
        <v>6.6704999999999997</v>
      </c>
      <c r="D128">
        <v>0.14990999999999999</v>
      </c>
      <c r="E128">
        <v>19.218</v>
      </c>
      <c r="F128">
        <v>21.922999999999998</v>
      </c>
      <c r="G128">
        <v>93.477000000000004</v>
      </c>
      <c r="H128">
        <v>49.234000000000002</v>
      </c>
      <c r="I128">
        <v>58.777999999999999</v>
      </c>
      <c r="J128">
        <v>322.41000000000003</v>
      </c>
      <c r="K128">
        <v>0.81630999999999998</v>
      </c>
      <c r="L128">
        <v>1.0413E-5</v>
      </c>
      <c r="M128">
        <v>2.6200000000000001E-2</v>
      </c>
      <c r="N128" t="s">
        <v>238</v>
      </c>
    </row>
    <row r="129" spans="1:14">
      <c r="A129">
        <v>335.85</v>
      </c>
      <c r="B129">
        <v>6.5</v>
      </c>
      <c r="C129">
        <v>7.2462999999999997</v>
      </c>
      <c r="D129">
        <v>0.13800000000000001</v>
      </c>
      <c r="E129">
        <v>19.201000000000001</v>
      </c>
      <c r="F129">
        <v>21.899000000000001</v>
      </c>
      <c r="G129">
        <v>92.762</v>
      </c>
      <c r="H129">
        <v>49.268999999999998</v>
      </c>
      <c r="I129">
        <v>58.924999999999997</v>
      </c>
      <c r="J129">
        <v>321.8</v>
      </c>
      <c r="K129">
        <v>0.81777</v>
      </c>
      <c r="L129">
        <v>1.0421999999999999E-5</v>
      </c>
      <c r="M129">
        <v>2.6241E-2</v>
      </c>
      <c r="N129" t="s">
        <v>238</v>
      </c>
    </row>
    <row r="130" spans="1:14">
      <c r="A130">
        <v>335.85</v>
      </c>
      <c r="B130">
        <v>7</v>
      </c>
      <c r="C130">
        <v>7.8254000000000001</v>
      </c>
      <c r="D130">
        <v>0.12778999999999999</v>
      </c>
      <c r="E130">
        <v>19.184999999999999</v>
      </c>
      <c r="F130">
        <v>21.875</v>
      </c>
      <c r="G130">
        <v>92.096000000000004</v>
      </c>
      <c r="H130">
        <v>49.302999999999997</v>
      </c>
      <c r="I130">
        <v>59.075000000000003</v>
      </c>
      <c r="J130">
        <v>321.18</v>
      </c>
      <c r="K130">
        <v>0.81923000000000001</v>
      </c>
      <c r="L130">
        <v>1.043E-5</v>
      </c>
      <c r="M130">
        <v>2.6283000000000001E-2</v>
      </c>
      <c r="N130" t="s">
        <v>238</v>
      </c>
    </row>
    <row r="131" spans="1:14">
      <c r="A131">
        <v>335.85</v>
      </c>
      <c r="B131">
        <v>7.5</v>
      </c>
      <c r="C131">
        <v>8.4078999999999997</v>
      </c>
      <c r="D131">
        <v>0.11894</v>
      </c>
      <c r="E131">
        <v>19.167999999999999</v>
      </c>
      <c r="F131">
        <v>21.85</v>
      </c>
      <c r="G131">
        <v>91.471999999999994</v>
      </c>
      <c r="H131">
        <v>49.338000000000001</v>
      </c>
      <c r="I131">
        <v>59.226999999999997</v>
      </c>
      <c r="J131">
        <v>320.56</v>
      </c>
      <c r="K131">
        <v>0.82069999999999999</v>
      </c>
      <c r="L131">
        <v>1.044E-5</v>
      </c>
      <c r="M131">
        <v>2.6325000000000001E-2</v>
      </c>
      <c r="N131" t="s">
        <v>238</v>
      </c>
    </row>
    <row r="132" spans="1:14">
      <c r="A132">
        <v>335.85</v>
      </c>
      <c r="B132">
        <v>8</v>
      </c>
      <c r="C132">
        <v>8.9936000000000007</v>
      </c>
      <c r="D132">
        <v>0.11119</v>
      </c>
      <c r="E132">
        <v>19.151</v>
      </c>
      <c r="F132">
        <v>21.826000000000001</v>
      </c>
      <c r="G132">
        <v>90.885000000000005</v>
      </c>
      <c r="H132">
        <v>49.372999999999998</v>
      </c>
      <c r="I132">
        <v>59.381</v>
      </c>
      <c r="J132">
        <v>319.94</v>
      </c>
      <c r="K132">
        <v>0.82218000000000002</v>
      </c>
      <c r="L132">
        <v>1.0448999999999999E-5</v>
      </c>
      <c r="M132">
        <v>2.6367999999999999E-2</v>
      </c>
      <c r="N132" t="s">
        <v>238</v>
      </c>
    </row>
    <row r="133" spans="1:14">
      <c r="A133">
        <v>335.85</v>
      </c>
      <c r="B133">
        <v>8.5</v>
      </c>
      <c r="C133">
        <v>9.5828000000000007</v>
      </c>
      <c r="D133">
        <v>0.10435</v>
      </c>
      <c r="E133">
        <v>19.134</v>
      </c>
      <c r="F133">
        <v>21.800999999999998</v>
      </c>
      <c r="G133">
        <v>90.33</v>
      </c>
      <c r="H133">
        <v>49.408000000000001</v>
      </c>
      <c r="I133">
        <v>59.536999999999999</v>
      </c>
      <c r="J133">
        <v>319.32</v>
      </c>
      <c r="K133">
        <v>0.82365999999999995</v>
      </c>
      <c r="L133">
        <v>1.0458999999999999E-5</v>
      </c>
      <c r="M133">
        <v>2.6412000000000001E-2</v>
      </c>
      <c r="N133" t="s">
        <v>238</v>
      </c>
    </row>
    <row r="134" spans="1:14">
      <c r="A134">
        <v>335.85</v>
      </c>
      <c r="B134">
        <v>9</v>
      </c>
      <c r="C134">
        <v>10.175000000000001</v>
      </c>
      <c r="D134">
        <v>9.8276000000000002E-2</v>
      </c>
      <c r="E134">
        <v>19.117000000000001</v>
      </c>
      <c r="F134">
        <v>21.777000000000001</v>
      </c>
      <c r="G134">
        <v>89.802999999999997</v>
      </c>
      <c r="H134">
        <v>49.444000000000003</v>
      </c>
      <c r="I134">
        <v>59.695999999999998</v>
      </c>
      <c r="J134">
        <v>318.7</v>
      </c>
      <c r="K134">
        <v>0.82515000000000005</v>
      </c>
      <c r="L134">
        <v>1.0468E-5</v>
      </c>
      <c r="M134">
        <v>2.6456E-2</v>
      </c>
      <c r="N134" t="s">
        <v>238</v>
      </c>
    </row>
    <row r="135" spans="1:14">
      <c r="A135">
        <v>335.85</v>
      </c>
      <c r="B135">
        <v>9.5</v>
      </c>
      <c r="C135">
        <v>10.772</v>
      </c>
      <c r="D135">
        <v>9.2837000000000003E-2</v>
      </c>
      <c r="E135">
        <v>19.100000000000001</v>
      </c>
      <c r="F135">
        <v>21.751999999999999</v>
      </c>
      <c r="G135">
        <v>89.302000000000007</v>
      </c>
      <c r="H135">
        <v>49.48</v>
      </c>
      <c r="I135">
        <v>59.856999999999999</v>
      </c>
      <c r="J135">
        <v>318.07</v>
      </c>
      <c r="K135">
        <v>0.82664000000000004</v>
      </c>
      <c r="L135">
        <v>1.0479000000000001E-5</v>
      </c>
      <c r="M135">
        <v>2.6499999999999999E-2</v>
      </c>
      <c r="N135" t="s">
        <v>238</v>
      </c>
    </row>
    <row r="136" spans="1:14">
      <c r="A136">
        <v>335.85</v>
      </c>
      <c r="B136">
        <v>10</v>
      </c>
      <c r="C136">
        <v>11.371</v>
      </c>
      <c r="D136">
        <v>8.7942000000000006E-2</v>
      </c>
      <c r="E136">
        <v>19.082999999999998</v>
      </c>
      <c r="F136">
        <v>21.727</v>
      </c>
      <c r="G136">
        <v>88.823999999999998</v>
      </c>
      <c r="H136">
        <v>49.515999999999998</v>
      </c>
      <c r="I136">
        <v>60.021000000000001</v>
      </c>
      <c r="J136">
        <v>317.45</v>
      </c>
      <c r="K136">
        <v>0.82813999999999999</v>
      </c>
      <c r="L136">
        <v>1.0489000000000001E-5</v>
      </c>
      <c r="M136">
        <v>2.6546E-2</v>
      </c>
      <c r="N136" t="s">
        <v>238</v>
      </c>
    </row>
    <row r="137" spans="1:14">
      <c r="A137">
        <v>366.39</v>
      </c>
      <c r="B137">
        <v>1</v>
      </c>
      <c r="C137">
        <v>0.99092000000000002</v>
      </c>
      <c r="D137">
        <v>1.0092000000000001</v>
      </c>
      <c r="E137">
        <v>20.934999999999999</v>
      </c>
      <c r="F137">
        <v>23.969000000000001</v>
      </c>
      <c r="G137">
        <v>114.02</v>
      </c>
      <c r="H137">
        <v>52.816000000000003</v>
      </c>
      <c r="I137">
        <v>61.28</v>
      </c>
      <c r="J137">
        <v>341.52</v>
      </c>
      <c r="K137">
        <v>0.63944999999999996</v>
      </c>
      <c r="L137">
        <v>1.1212E-5</v>
      </c>
      <c r="M137">
        <v>3.0380999999999998E-2</v>
      </c>
      <c r="N137" t="s">
        <v>238</v>
      </c>
    </row>
    <row r="138" spans="1:14">
      <c r="A138">
        <v>366.39</v>
      </c>
      <c r="B138">
        <v>1.5</v>
      </c>
      <c r="C138">
        <v>1.4893000000000001</v>
      </c>
      <c r="D138">
        <v>0.67145999999999995</v>
      </c>
      <c r="E138">
        <v>20.920999999999999</v>
      </c>
      <c r="F138">
        <v>23.95</v>
      </c>
      <c r="G138">
        <v>110.61</v>
      </c>
      <c r="H138">
        <v>52.838999999999999</v>
      </c>
      <c r="I138">
        <v>61.38</v>
      </c>
      <c r="J138">
        <v>341.05</v>
      </c>
      <c r="K138">
        <v>0.64012000000000002</v>
      </c>
      <c r="L138">
        <v>1.1219E-5</v>
      </c>
      <c r="M138">
        <v>3.0411000000000001E-2</v>
      </c>
      <c r="N138" t="s">
        <v>238</v>
      </c>
    </row>
    <row r="139" spans="1:14">
      <c r="A139">
        <v>366.39</v>
      </c>
      <c r="B139">
        <v>2</v>
      </c>
      <c r="C139">
        <v>1.9896</v>
      </c>
      <c r="D139">
        <v>0.50260000000000005</v>
      </c>
      <c r="E139">
        <v>20.908000000000001</v>
      </c>
      <c r="F139">
        <v>23.93</v>
      </c>
      <c r="G139">
        <v>108.18</v>
      </c>
      <c r="H139">
        <v>52.863</v>
      </c>
      <c r="I139">
        <v>61.48</v>
      </c>
      <c r="J139">
        <v>340.58</v>
      </c>
      <c r="K139">
        <v>0.64078999999999997</v>
      </c>
      <c r="L139">
        <v>1.1226999999999999E-5</v>
      </c>
      <c r="M139">
        <v>3.0440999999999999E-2</v>
      </c>
      <c r="N139" t="s">
        <v>238</v>
      </c>
    </row>
    <row r="140" spans="1:14">
      <c r="A140">
        <v>366.39</v>
      </c>
      <c r="B140">
        <v>2.5</v>
      </c>
      <c r="C140">
        <v>2.492</v>
      </c>
      <c r="D140">
        <v>0.40128999999999998</v>
      </c>
      <c r="E140">
        <v>20.893999999999998</v>
      </c>
      <c r="F140">
        <v>23.91</v>
      </c>
      <c r="G140">
        <v>106.29</v>
      </c>
      <c r="H140">
        <v>52.886000000000003</v>
      </c>
      <c r="I140">
        <v>61.581000000000003</v>
      </c>
      <c r="J140">
        <v>340.11</v>
      </c>
      <c r="K140">
        <v>0.64146999999999998</v>
      </c>
      <c r="L140">
        <v>1.1234E-5</v>
      </c>
      <c r="M140">
        <v>3.0471999999999999E-2</v>
      </c>
      <c r="N140" t="s">
        <v>238</v>
      </c>
    </row>
    <row r="141" spans="1:14">
      <c r="A141">
        <v>366.39</v>
      </c>
      <c r="B141">
        <v>3</v>
      </c>
      <c r="C141">
        <v>2.9963000000000002</v>
      </c>
      <c r="D141">
        <v>0.33374999999999999</v>
      </c>
      <c r="E141">
        <v>20.88</v>
      </c>
      <c r="F141">
        <v>23.890999999999998</v>
      </c>
      <c r="G141">
        <v>104.73</v>
      </c>
      <c r="H141">
        <v>52.91</v>
      </c>
      <c r="I141">
        <v>61.683999999999997</v>
      </c>
      <c r="J141">
        <v>339.64</v>
      </c>
      <c r="K141">
        <v>0.64214000000000004</v>
      </c>
      <c r="L141">
        <v>1.1241E-5</v>
      </c>
      <c r="M141">
        <v>3.0502999999999999E-2</v>
      </c>
      <c r="N141" t="s">
        <v>238</v>
      </c>
    </row>
    <row r="142" spans="1:14">
      <c r="A142">
        <v>366.39</v>
      </c>
      <c r="B142">
        <v>3.5</v>
      </c>
      <c r="C142">
        <v>3.5026000000000002</v>
      </c>
      <c r="D142">
        <v>0.28549999999999998</v>
      </c>
      <c r="E142">
        <v>20.866</v>
      </c>
      <c r="F142">
        <v>23.870999999999999</v>
      </c>
      <c r="G142">
        <v>103.41</v>
      </c>
      <c r="H142">
        <v>52.933999999999997</v>
      </c>
      <c r="I142">
        <v>61.786999999999999</v>
      </c>
      <c r="J142">
        <v>339.17</v>
      </c>
      <c r="K142">
        <v>0.64280999999999999</v>
      </c>
      <c r="L142">
        <v>1.1249E-5</v>
      </c>
      <c r="M142">
        <v>3.0535E-2</v>
      </c>
      <c r="N142" t="s">
        <v>238</v>
      </c>
    </row>
    <row r="143" spans="1:14">
      <c r="A143">
        <v>366.39</v>
      </c>
      <c r="B143">
        <v>4</v>
      </c>
      <c r="C143">
        <v>4.0110000000000001</v>
      </c>
      <c r="D143">
        <v>0.24931</v>
      </c>
      <c r="E143">
        <v>20.852</v>
      </c>
      <c r="F143">
        <v>23.850999999999999</v>
      </c>
      <c r="G143">
        <v>102.27</v>
      </c>
      <c r="H143">
        <v>52.957999999999998</v>
      </c>
      <c r="I143">
        <v>61.892000000000003</v>
      </c>
      <c r="J143">
        <v>338.7</v>
      </c>
      <c r="K143">
        <v>0.64349000000000001</v>
      </c>
      <c r="L143">
        <v>1.1257000000000001E-5</v>
      </c>
      <c r="M143">
        <v>3.0567E-2</v>
      </c>
      <c r="N143" t="s">
        <v>238</v>
      </c>
    </row>
    <row r="144" spans="1:14">
      <c r="A144">
        <v>366.39</v>
      </c>
      <c r="B144">
        <v>4.5</v>
      </c>
      <c r="C144">
        <v>4.5213999999999999</v>
      </c>
      <c r="D144">
        <v>0.22117000000000001</v>
      </c>
      <c r="E144">
        <v>20.838000000000001</v>
      </c>
      <c r="F144">
        <v>23.831</v>
      </c>
      <c r="G144">
        <v>101.25</v>
      </c>
      <c r="H144">
        <v>52.981999999999999</v>
      </c>
      <c r="I144">
        <v>61.997</v>
      </c>
      <c r="J144">
        <v>338.22</v>
      </c>
      <c r="K144">
        <v>0.64415999999999995</v>
      </c>
      <c r="L144">
        <v>1.1265E-5</v>
      </c>
      <c r="M144">
        <v>3.0599000000000001E-2</v>
      </c>
      <c r="N144" t="s">
        <v>238</v>
      </c>
    </row>
    <row r="145" spans="1:14">
      <c r="A145">
        <v>366.39</v>
      </c>
      <c r="B145">
        <v>5</v>
      </c>
      <c r="C145">
        <v>5.0339</v>
      </c>
      <c r="D145">
        <v>0.19864999999999999</v>
      </c>
      <c r="E145">
        <v>20.824000000000002</v>
      </c>
      <c r="F145">
        <v>23.811</v>
      </c>
      <c r="G145">
        <v>100.33</v>
      </c>
      <c r="H145">
        <v>53.006</v>
      </c>
      <c r="I145">
        <v>62.103999999999999</v>
      </c>
      <c r="J145">
        <v>337.75</v>
      </c>
      <c r="K145">
        <v>0.64483999999999997</v>
      </c>
      <c r="L145">
        <v>1.1273E-5</v>
      </c>
      <c r="M145">
        <v>3.0630999999999999E-2</v>
      </c>
      <c r="N145" t="s">
        <v>238</v>
      </c>
    </row>
    <row r="146" spans="1:14">
      <c r="A146">
        <v>366.39</v>
      </c>
      <c r="B146">
        <v>5.5</v>
      </c>
      <c r="C146">
        <v>5.5484999999999998</v>
      </c>
      <c r="D146">
        <v>0.18023</v>
      </c>
      <c r="E146">
        <v>20.81</v>
      </c>
      <c r="F146">
        <v>23.791</v>
      </c>
      <c r="G146">
        <v>99.504000000000005</v>
      </c>
      <c r="H146">
        <v>53.03</v>
      </c>
      <c r="I146">
        <v>62.210999999999999</v>
      </c>
      <c r="J146">
        <v>337.28</v>
      </c>
      <c r="K146">
        <v>0.64551000000000003</v>
      </c>
      <c r="L146">
        <v>1.1280999999999999E-5</v>
      </c>
      <c r="M146">
        <v>3.0664E-2</v>
      </c>
      <c r="N146" t="s">
        <v>238</v>
      </c>
    </row>
    <row r="147" spans="1:14">
      <c r="A147">
        <v>366.39</v>
      </c>
      <c r="B147">
        <v>6</v>
      </c>
      <c r="C147">
        <v>6.0651999999999999</v>
      </c>
      <c r="D147">
        <v>0.16488</v>
      </c>
      <c r="E147">
        <v>20.795999999999999</v>
      </c>
      <c r="F147">
        <v>23.771000000000001</v>
      </c>
      <c r="G147">
        <v>98.742000000000004</v>
      </c>
      <c r="H147">
        <v>53.054000000000002</v>
      </c>
      <c r="I147">
        <v>62.32</v>
      </c>
      <c r="J147">
        <v>336.81</v>
      </c>
      <c r="K147">
        <v>0.64619000000000004</v>
      </c>
      <c r="L147">
        <v>1.129E-5</v>
      </c>
      <c r="M147">
        <v>3.0698E-2</v>
      </c>
      <c r="N147" t="s">
        <v>238</v>
      </c>
    </row>
    <row r="148" spans="1:14">
      <c r="A148">
        <v>366.39</v>
      </c>
      <c r="B148">
        <v>6.5</v>
      </c>
      <c r="C148">
        <v>6.5839999999999996</v>
      </c>
      <c r="D148">
        <v>0.15187999999999999</v>
      </c>
      <c r="E148">
        <v>20.782</v>
      </c>
      <c r="F148">
        <v>23.751000000000001</v>
      </c>
      <c r="G148">
        <v>98.037999999999997</v>
      </c>
      <c r="H148">
        <v>53.078000000000003</v>
      </c>
      <c r="I148">
        <v>62.429000000000002</v>
      </c>
      <c r="J148">
        <v>336.33</v>
      </c>
      <c r="K148">
        <v>0.64685999999999999</v>
      </c>
      <c r="L148">
        <v>1.1299E-5</v>
      </c>
      <c r="M148">
        <v>3.0731000000000001E-2</v>
      </c>
      <c r="N148" t="s">
        <v>238</v>
      </c>
    </row>
    <row r="149" spans="1:14">
      <c r="A149">
        <v>366.39</v>
      </c>
      <c r="B149">
        <v>7</v>
      </c>
      <c r="C149">
        <v>7.1050000000000004</v>
      </c>
      <c r="D149">
        <v>0.14074999999999999</v>
      </c>
      <c r="E149">
        <v>20.768000000000001</v>
      </c>
      <c r="F149">
        <v>23.73</v>
      </c>
      <c r="G149">
        <v>97.382999999999996</v>
      </c>
      <c r="H149">
        <v>53.103000000000002</v>
      </c>
      <c r="I149">
        <v>62.54</v>
      </c>
      <c r="J149">
        <v>335.86</v>
      </c>
      <c r="K149">
        <v>0.64754</v>
      </c>
      <c r="L149">
        <v>1.1307E-5</v>
      </c>
      <c r="M149">
        <v>3.0766000000000002E-2</v>
      </c>
      <c r="N149" t="s">
        <v>238</v>
      </c>
    </row>
    <row r="150" spans="1:14">
      <c r="A150">
        <v>366.39</v>
      </c>
      <c r="B150">
        <v>7.5</v>
      </c>
      <c r="C150">
        <v>7.6280999999999999</v>
      </c>
      <c r="D150">
        <v>0.13109000000000001</v>
      </c>
      <c r="E150">
        <v>20.754000000000001</v>
      </c>
      <c r="F150">
        <v>23.71</v>
      </c>
      <c r="G150">
        <v>96.77</v>
      </c>
      <c r="H150">
        <v>53.128</v>
      </c>
      <c r="I150">
        <v>62.652000000000001</v>
      </c>
      <c r="J150">
        <v>335.38</v>
      </c>
      <c r="K150">
        <v>0.64820999999999995</v>
      </c>
      <c r="L150">
        <v>1.1317E-5</v>
      </c>
      <c r="M150">
        <v>3.0800000000000001E-2</v>
      </c>
      <c r="N150" t="s">
        <v>238</v>
      </c>
    </row>
    <row r="151" spans="1:14">
      <c r="A151">
        <v>366.39</v>
      </c>
      <c r="B151">
        <v>8</v>
      </c>
      <c r="C151">
        <v>8.1533999999999995</v>
      </c>
      <c r="D151">
        <v>0.12265</v>
      </c>
      <c r="E151">
        <v>20.739000000000001</v>
      </c>
      <c r="F151">
        <v>23.69</v>
      </c>
      <c r="G151">
        <v>96.194000000000003</v>
      </c>
      <c r="H151">
        <v>53.152000000000001</v>
      </c>
      <c r="I151">
        <v>62.764000000000003</v>
      </c>
      <c r="J151">
        <v>334.91</v>
      </c>
      <c r="K151">
        <v>0.64888999999999997</v>
      </c>
      <c r="L151">
        <v>1.1326E-5</v>
      </c>
      <c r="M151">
        <v>3.0835000000000001E-2</v>
      </c>
      <c r="N151" t="s">
        <v>238</v>
      </c>
    </row>
    <row r="152" spans="1:14">
      <c r="A152">
        <v>366.39</v>
      </c>
      <c r="B152">
        <v>8.5</v>
      </c>
      <c r="C152">
        <v>8.6808999999999994</v>
      </c>
      <c r="D152">
        <v>0.1152</v>
      </c>
      <c r="E152">
        <v>20.725000000000001</v>
      </c>
      <c r="F152">
        <v>23.669</v>
      </c>
      <c r="G152">
        <v>95.650999999999996</v>
      </c>
      <c r="H152">
        <v>53.177</v>
      </c>
      <c r="I152">
        <v>62.878</v>
      </c>
      <c r="J152">
        <v>334.43</v>
      </c>
      <c r="K152">
        <v>0.64956000000000003</v>
      </c>
      <c r="L152">
        <v>1.1335000000000001E-5</v>
      </c>
      <c r="M152">
        <v>3.0870000000000002E-2</v>
      </c>
      <c r="N152" t="s">
        <v>238</v>
      </c>
    </row>
    <row r="153" spans="1:14">
      <c r="A153">
        <v>366.39</v>
      </c>
      <c r="B153">
        <v>9</v>
      </c>
      <c r="C153">
        <v>9.2105999999999995</v>
      </c>
      <c r="D153">
        <v>0.10857</v>
      </c>
      <c r="E153">
        <v>20.710999999999999</v>
      </c>
      <c r="F153">
        <v>23.649000000000001</v>
      </c>
      <c r="G153">
        <v>95.135999999999996</v>
      </c>
      <c r="H153">
        <v>53.201999999999998</v>
      </c>
      <c r="I153">
        <v>62.994</v>
      </c>
      <c r="J153">
        <v>333.96</v>
      </c>
      <c r="K153">
        <v>0.65022999999999997</v>
      </c>
      <c r="L153">
        <v>1.1345000000000001E-5</v>
      </c>
      <c r="M153">
        <v>3.0905999999999999E-2</v>
      </c>
      <c r="N153" t="s">
        <v>238</v>
      </c>
    </row>
    <row r="154" spans="1:14">
      <c r="A154">
        <v>366.39</v>
      </c>
      <c r="B154">
        <v>9.5</v>
      </c>
      <c r="C154">
        <v>9.7424999999999997</v>
      </c>
      <c r="D154">
        <v>0.10264</v>
      </c>
      <c r="E154">
        <v>20.696000000000002</v>
      </c>
      <c r="F154">
        <v>23.628</v>
      </c>
      <c r="G154">
        <v>94.647000000000006</v>
      </c>
      <c r="H154">
        <v>53.226999999999997</v>
      </c>
      <c r="I154">
        <v>63.11</v>
      </c>
      <c r="J154">
        <v>333.48</v>
      </c>
      <c r="K154">
        <v>0.65090999999999999</v>
      </c>
      <c r="L154">
        <v>1.1355000000000001E-5</v>
      </c>
      <c r="M154">
        <v>3.0942000000000001E-2</v>
      </c>
      <c r="N154" t="s">
        <v>238</v>
      </c>
    </row>
    <row r="155" spans="1:14">
      <c r="A155">
        <v>366.39</v>
      </c>
      <c r="B155">
        <v>10</v>
      </c>
      <c r="C155">
        <v>10.276999999999999</v>
      </c>
      <c r="D155">
        <v>9.7307000000000005E-2</v>
      </c>
      <c r="E155">
        <v>20.681999999999999</v>
      </c>
      <c r="F155">
        <v>23.608000000000001</v>
      </c>
      <c r="G155">
        <v>94.180999999999997</v>
      </c>
      <c r="H155">
        <v>53.252000000000002</v>
      </c>
      <c r="I155">
        <v>63.226999999999997</v>
      </c>
      <c r="J155">
        <v>333.01</v>
      </c>
      <c r="K155">
        <v>0.65158000000000005</v>
      </c>
      <c r="L155">
        <v>1.1364E-5</v>
      </c>
      <c r="M155">
        <v>3.0977999999999999E-2</v>
      </c>
      <c r="N155" t="s">
        <v>238</v>
      </c>
    </row>
    <row r="156" spans="1:14">
      <c r="A156">
        <v>396.92</v>
      </c>
      <c r="B156">
        <v>1</v>
      </c>
      <c r="C156">
        <v>0.91385000000000005</v>
      </c>
      <c r="D156">
        <v>1.0943000000000001</v>
      </c>
      <c r="E156">
        <v>22.61</v>
      </c>
      <c r="F156">
        <v>25.9</v>
      </c>
      <c r="G156">
        <v>119.08</v>
      </c>
      <c r="H156">
        <v>56.756</v>
      </c>
      <c r="I156">
        <v>65.191999999999993</v>
      </c>
      <c r="J156">
        <v>354</v>
      </c>
      <c r="K156">
        <v>0.51807000000000003</v>
      </c>
      <c r="L156">
        <v>1.2071E-5</v>
      </c>
      <c r="M156">
        <v>3.5305000000000003E-2</v>
      </c>
      <c r="N156" t="s">
        <v>238</v>
      </c>
    </row>
    <row r="157" spans="1:14">
      <c r="A157">
        <v>396.92</v>
      </c>
      <c r="B157">
        <v>1.5</v>
      </c>
      <c r="C157">
        <v>1.3728</v>
      </c>
      <c r="D157">
        <v>0.72843000000000002</v>
      </c>
      <c r="E157">
        <v>22.597999999999999</v>
      </c>
      <c r="F157">
        <v>25.882999999999999</v>
      </c>
      <c r="G157">
        <v>115.68</v>
      </c>
      <c r="H157">
        <v>56.774000000000001</v>
      </c>
      <c r="I157">
        <v>65.271000000000001</v>
      </c>
      <c r="J157">
        <v>353.63</v>
      </c>
      <c r="K157">
        <v>0.51837999999999995</v>
      </c>
      <c r="L157">
        <v>1.2078E-5</v>
      </c>
      <c r="M157">
        <v>3.5331000000000001E-2</v>
      </c>
      <c r="N157" t="s">
        <v>238</v>
      </c>
    </row>
    <row r="158" spans="1:14">
      <c r="A158">
        <v>396.92</v>
      </c>
      <c r="B158">
        <v>2</v>
      </c>
      <c r="C158">
        <v>1.8331999999999999</v>
      </c>
      <c r="D158">
        <v>0.54549999999999998</v>
      </c>
      <c r="E158">
        <v>22.585999999999999</v>
      </c>
      <c r="F158">
        <v>25.866</v>
      </c>
      <c r="G158">
        <v>113.25</v>
      </c>
      <c r="H158">
        <v>56.792999999999999</v>
      </c>
      <c r="I158">
        <v>65.352000000000004</v>
      </c>
      <c r="J158">
        <v>353.26</v>
      </c>
      <c r="K158">
        <v>0.51868999999999998</v>
      </c>
      <c r="L158">
        <v>1.2086000000000001E-5</v>
      </c>
      <c r="M158">
        <v>3.5355999999999999E-2</v>
      </c>
      <c r="N158" t="s">
        <v>238</v>
      </c>
    </row>
    <row r="159" spans="1:14">
      <c r="A159">
        <v>396.92</v>
      </c>
      <c r="B159">
        <v>2.5</v>
      </c>
      <c r="C159">
        <v>2.2949000000000002</v>
      </c>
      <c r="D159">
        <v>0.43575000000000003</v>
      </c>
      <c r="E159">
        <v>22.574000000000002</v>
      </c>
      <c r="F159">
        <v>25.849</v>
      </c>
      <c r="G159">
        <v>111.37</v>
      </c>
      <c r="H159">
        <v>56.811</v>
      </c>
      <c r="I159">
        <v>65.432000000000002</v>
      </c>
      <c r="J159">
        <v>352.89</v>
      </c>
      <c r="K159">
        <v>0.51900000000000002</v>
      </c>
      <c r="L159">
        <v>1.2092999999999999E-5</v>
      </c>
      <c r="M159">
        <v>3.5382999999999998E-2</v>
      </c>
      <c r="N159" t="s">
        <v>238</v>
      </c>
    </row>
    <row r="160" spans="1:14">
      <c r="A160">
        <v>396.92</v>
      </c>
      <c r="B160">
        <v>3</v>
      </c>
      <c r="C160">
        <v>2.758</v>
      </c>
      <c r="D160">
        <v>0.36258000000000001</v>
      </c>
      <c r="E160">
        <v>22.562000000000001</v>
      </c>
      <c r="F160">
        <v>25.832000000000001</v>
      </c>
      <c r="G160">
        <v>109.82</v>
      </c>
      <c r="H160">
        <v>56.829000000000001</v>
      </c>
      <c r="I160">
        <v>65.513000000000005</v>
      </c>
      <c r="J160">
        <v>352.52</v>
      </c>
      <c r="K160">
        <v>0.51929999999999998</v>
      </c>
      <c r="L160">
        <v>1.2101E-5</v>
      </c>
      <c r="M160">
        <v>3.5409000000000003E-2</v>
      </c>
      <c r="N160" t="s">
        <v>238</v>
      </c>
    </row>
    <row r="161" spans="1:14">
      <c r="A161">
        <v>396.92</v>
      </c>
      <c r="B161">
        <v>3.5</v>
      </c>
      <c r="C161">
        <v>3.2225000000000001</v>
      </c>
      <c r="D161">
        <v>0.31030999999999997</v>
      </c>
      <c r="E161">
        <v>22.55</v>
      </c>
      <c r="F161">
        <v>25.815000000000001</v>
      </c>
      <c r="G161">
        <v>108.51</v>
      </c>
      <c r="H161">
        <v>56.847000000000001</v>
      </c>
      <c r="I161">
        <v>65.594999999999999</v>
      </c>
      <c r="J161">
        <v>352.16</v>
      </c>
      <c r="K161">
        <v>0.51961000000000002</v>
      </c>
      <c r="L161">
        <v>1.2108E-5</v>
      </c>
      <c r="M161">
        <v>3.5436000000000002E-2</v>
      </c>
      <c r="N161" t="s">
        <v>238</v>
      </c>
    </row>
    <row r="162" spans="1:14">
      <c r="A162">
        <v>396.92</v>
      </c>
      <c r="B162">
        <v>4</v>
      </c>
      <c r="C162">
        <v>3.6884999999999999</v>
      </c>
      <c r="D162">
        <v>0.27111000000000002</v>
      </c>
      <c r="E162">
        <v>22.536999999999999</v>
      </c>
      <c r="F162">
        <v>25.797999999999998</v>
      </c>
      <c r="G162">
        <v>107.37</v>
      </c>
      <c r="H162">
        <v>56.866</v>
      </c>
      <c r="I162">
        <v>65.677000000000007</v>
      </c>
      <c r="J162">
        <v>351.79</v>
      </c>
      <c r="K162">
        <v>0.51990999999999998</v>
      </c>
      <c r="L162">
        <v>1.2116000000000001E-5</v>
      </c>
      <c r="M162">
        <v>3.5463000000000001E-2</v>
      </c>
      <c r="N162" t="s">
        <v>238</v>
      </c>
    </row>
    <row r="163" spans="1:14">
      <c r="A163">
        <v>396.92</v>
      </c>
      <c r="B163">
        <v>4.5</v>
      </c>
      <c r="C163">
        <v>4.1558000000000002</v>
      </c>
      <c r="D163">
        <v>0.24063000000000001</v>
      </c>
      <c r="E163">
        <v>22.524999999999999</v>
      </c>
      <c r="F163">
        <v>25.780999999999999</v>
      </c>
      <c r="G163">
        <v>106.36</v>
      </c>
      <c r="H163">
        <v>56.884</v>
      </c>
      <c r="I163">
        <v>65.760000000000005</v>
      </c>
      <c r="J163">
        <v>351.42</v>
      </c>
      <c r="K163">
        <v>0.52022000000000002</v>
      </c>
      <c r="L163">
        <v>1.2123999999999999E-5</v>
      </c>
      <c r="M163">
        <v>3.5490000000000001E-2</v>
      </c>
      <c r="N163" t="s">
        <v>238</v>
      </c>
    </row>
    <row r="164" spans="1:14">
      <c r="A164">
        <v>396.92</v>
      </c>
      <c r="B164">
        <v>5</v>
      </c>
      <c r="C164">
        <v>4.6246</v>
      </c>
      <c r="D164">
        <v>0.21623999999999999</v>
      </c>
      <c r="E164">
        <v>22.513000000000002</v>
      </c>
      <c r="F164">
        <v>25.763999999999999</v>
      </c>
      <c r="G164">
        <v>105.45</v>
      </c>
      <c r="H164">
        <v>56.902000000000001</v>
      </c>
      <c r="I164">
        <v>65.843000000000004</v>
      </c>
      <c r="J164">
        <v>351.05</v>
      </c>
      <c r="K164">
        <v>0.52051999999999998</v>
      </c>
      <c r="L164">
        <v>1.2132E-5</v>
      </c>
      <c r="M164">
        <v>3.5517E-2</v>
      </c>
      <c r="N164" t="s">
        <v>238</v>
      </c>
    </row>
    <row r="165" spans="1:14">
      <c r="A165">
        <v>396.92</v>
      </c>
      <c r="B165">
        <v>5.5</v>
      </c>
      <c r="C165">
        <v>5.0948000000000002</v>
      </c>
      <c r="D165">
        <v>0.19628000000000001</v>
      </c>
      <c r="E165">
        <v>22.501000000000001</v>
      </c>
      <c r="F165">
        <v>25.747</v>
      </c>
      <c r="G165">
        <v>104.63</v>
      </c>
      <c r="H165">
        <v>56.920999999999999</v>
      </c>
      <c r="I165">
        <v>65.927000000000007</v>
      </c>
      <c r="J165">
        <v>350.68</v>
      </c>
      <c r="K165">
        <v>0.52081999999999995</v>
      </c>
      <c r="L165">
        <v>1.2140000000000001E-5</v>
      </c>
      <c r="M165">
        <v>3.5545E-2</v>
      </c>
      <c r="N165" t="s">
        <v>238</v>
      </c>
    </row>
    <row r="166" spans="1:14">
      <c r="A166">
        <v>396.92</v>
      </c>
      <c r="B166">
        <v>6</v>
      </c>
      <c r="C166">
        <v>5.5663999999999998</v>
      </c>
      <c r="D166">
        <v>0.17965</v>
      </c>
      <c r="E166">
        <v>22.489000000000001</v>
      </c>
      <c r="F166">
        <v>25.73</v>
      </c>
      <c r="G166">
        <v>103.88</v>
      </c>
      <c r="H166">
        <v>56.939</v>
      </c>
      <c r="I166">
        <v>66.012</v>
      </c>
      <c r="J166">
        <v>350.31</v>
      </c>
      <c r="K166">
        <v>0.52112000000000003</v>
      </c>
      <c r="L166">
        <v>1.2149E-5</v>
      </c>
      <c r="M166">
        <v>3.5573E-2</v>
      </c>
      <c r="N166" t="s">
        <v>238</v>
      </c>
    </row>
    <row r="167" spans="1:14">
      <c r="A167">
        <v>396.92</v>
      </c>
      <c r="B167">
        <v>6.5</v>
      </c>
      <c r="C167">
        <v>6.0395000000000003</v>
      </c>
      <c r="D167">
        <v>0.16558</v>
      </c>
      <c r="E167">
        <v>22.475999999999999</v>
      </c>
      <c r="F167">
        <v>25.713000000000001</v>
      </c>
      <c r="G167">
        <v>103.18</v>
      </c>
      <c r="H167">
        <v>56.957000000000001</v>
      </c>
      <c r="I167">
        <v>66.096999999999994</v>
      </c>
      <c r="J167">
        <v>349.94</v>
      </c>
      <c r="K167">
        <v>0.52141000000000004</v>
      </c>
      <c r="L167">
        <v>1.2157000000000001E-5</v>
      </c>
      <c r="M167">
        <v>3.5601000000000001E-2</v>
      </c>
      <c r="N167" t="s">
        <v>238</v>
      </c>
    </row>
    <row r="168" spans="1:14">
      <c r="A168">
        <v>396.92</v>
      </c>
      <c r="B168">
        <v>7</v>
      </c>
      <c r="C168">
        <v>6.5141</v>
      </c>
      <c r="D168">
        <v>0.15351000000000001</v>
      </c>
      <c r="E168">
        <v>22.463999999999999</v>
      </c>
      <c r="F168">
        <v>25.695</v>
      </c>
      <c r="G168">
        <v>102.53</v>
      </c>
      <c r="H168">
        <v>56.975999999999999</v>
      </c>
      <c r="I168">
        <v>66.182000000000002</v>
      </c>
      <c r="J168">
        <v>349.57</v>
      </c>
      <c r="K168">
        <v>0.52171000000000001</v>
      </c>
      <c r="L168">
        <v>1.2166E-5</v>
      </c>
      <c r="M168">
        <v>3.5630000000000002E-2</v>
      </c>
      <c r="N168" t="s">
        <v>238</v>
      </c>
    </row>
    <row r="169" spans="1:14">
      <c r="A169">
        <v>396.92</v>
      </c>
      <c r="B169">
        <v>7.5</v>
      </c>
      <c r="C169">
        <v>6.9901</v>
      </c>
      <c r="D169">
        <v>0.14305999999999999</v>
      </c>
      <c r="E169">
        <v>22.452000000000002</v>
      </c>
      <c r="F169">
        <v>25.678000000000001</v>
      </c>
      <c r="G169">
        <v>101.93</v>
      </c>
      <c r="H169">
        <v>56.994</v>
      </c>
      <c r="I169">
        <v>66.269000000000005</v>
      </c>
      <c r="J169">
        <v>349.2</v>
      </c>
      <c r="K169">
        <v>0.52200000000000002</v>
      </c>
      <c r="L169">
        <v>1.2174999999999999E-5</v>
      </c>
      <c r="M169">
        <v>3.5659000000000003E-2</v>
      </c>
      <c r="N169" t="s">
        <v>238</v>
      </c>
    </row>
    <row r="170" spans="1:14">
      <c r="A170">
        <v>396.92</v>
      </c>
      <c r="B170">
        <v>8</v>
      </c>
      <c r="C170">
        <v>7.4675000000000002</v>
      </c>
      <c r="D170">
        <v>0.13391</v>
      </c>
      <c r="E170">
        <v>22.439</v>
      </c>
      <c r="F170">
        <v>25.661000000000001</v>
      </c>
      <c r="G170">
        <v>101.36</v>
      </c>
      <c r="H170">
        <v>57.012999999999998</v>
      </c>
      <c r="I170">
        <v>66.355999999999995</v>
      </c>
      <c r="J170">
        <v>348.84</v>
      </c>
      <c r="K170">
        <v>0.52229000000000003</v>
      </c>
      <c r="L170">
        <v>1.2184000000000001E-5</v>
      </c>
      <c r="M170">
        <v>3.5687999999999998E-2</v>
      </c>
      <c r="N170" t="s">
        <v>238</v>
      </c>
    </row>
    <row r="171" spans="1:14">
      <c r="A171">
        <v>396.92</v>
      </c>
      <c r="B171">
        <v>8.5</v>
      </c>
      <c r="C171">
        <v>7.9465000000000003</v>
      </c>
      <c r="D171">
        <v>0.12584000000000001</v>
      </c>
      <c r="E171">
        <v>22.427</v>
      </c>
      <c r="F171">
        <v>25.643000000000001</v>
      </c>
      <c r="G171">
        <v>100.82</v>
      </c>
      <c r="H171">
        <v>57.030999999999999</v>
      </c>
      <c r="I171">
        <v>66.442999999999998</v>
      </c>
      <c r="J171">
        <v>348.47</v>
      </c>
      <c r="K171">
        <v>0.52258000000000004</v>
      </c>
      <c r="L171">
        <v>1.2193E-5</v>
      </c>
      <c r="M171">
        <v>3.5716999999999999E-2</v>
      </c>
      <c r="N171" t="s">
        <v>238</v>
      </c>
    </row>
    <row r="172" spans="1:14">
      <c r="A172">
        <v>396.92</v>
      </c>
      <c r="B172">
        <v>9</v>
      </c>
      <c r="C172">
        <v>8.4269999999999996</v>
      </c>
      <c r="D172">
        <v>0.11867</v>
      </c>
      <c r="E172">
        <v>22.414999999999999</v>
      </c>
      <c r="F172">
        <v>25.626000000000001</v>
      </c>
      <c r="G172">
        <v>100.32</v>
      </c>
      <c r="H172">
        <v>57.05</v>
      </c>
      <c r="I172">
        <v>66.531000000000006</v>
      </c>
      <c r="J172">
        <v>348.1</v>
      </c>
      <c r="K172">
        <v>0.52286999999999995</v>
      </c>
      <c r="L172">
        <v>1.2201999999999999E-5</v>
      </c>
      <c r="M172">
        <v>3.5747000000000001E-2</v>
      </c>
      <c r="N172" t="s">
        <v>238</v>
      </c>
    </row>
    <row r="173" spans="1:14">
      <c r="A173">
        <v>396.92</v>
      </c>
      <c r="B173">
        <v>9.5</v>
      </c>
      <c r="C173">
        <v>8.9088999999999992</v>
      </c>
      <c r="D173">
        <v>0.11225</v>
      </c>
      <c r="E173">
        <v>22.402000000000001</v>
      </c>
      <c r="F173">
        <v>25.609000000000002</v>
      </c>
      <c r="G173">
        <v>99.835999999999999</v>
      </c>
      <c r="H173">
        <v>57.069000000000003</v>
      </c>
      <c r="I173">
        <v>66.62</v>
      </c>
      <c r="J173">
        <v>347.73</v>
      </c>
      <c r="K173">
        <v>0.52315999999999996</v>
      </c>
      <c r="L173">
        <v>1.2211999999999999E-5</v>
      </c>
      <c r="M173">
        <v>3.5777000000000003E-2</v>
      </c>
      <c r="N173" t="s">
        <v>238</v>
      </c>
    </row>
    <row r="174" spans="1:14">
      <c r="A174">
        <v>396.92</v>
      </c>
      <c r="B174">
        <v>10</v>
      </c>
      <c r="C174">
        <v>9.3924000000000003</v>
      </c>
      <c r="D174">
        <v>0.10647</v>
      </c>
      <c r="E174">
        <v>22.39</v>
      </c>
      <c r="F174">
        <v>25.591000000000001</v>
      </c>
      <c r="G174">
        <v>99.378</v>
      </c>
      <c r="H174">
        <v>57.087000000000003</v>
      </c>
      <c r="I174">
        <v>66.709000000000003</v>
      </c>
      <c r="J174">
        <v>347.37</v>
      </c>
      <c r="K174">
        <v>0.52344000000000002</v>
      </c>
      <c r="L174">
        <v>1.2221E-5</v>
      </c>
      <c r="M174">
        <v>3.5806999999999999E-2</v>
      </c>
      <c r="N174" t="s">
        <v>238</v>
      </c>
    </row>
    <row r="175" spans="1:14">
      <c r="A175">
        <v>427.45</v>
      </c>
      <c r="B175">
        <v>1</v>
      </c>
      <c r="C175">
        <v>0.84799000000000002</v>
      </c>
      <c r="D175">
        <v>1.1793</v>
      </c>
      <c r="E175">
        <v>24.404</v>
      </c>
      <c r="F175">
        <v>27.95</v>
      </c>
      <c r="G175">
        <v>124.05</v>
      </c>
      <c r="H175">
        <v>60.667000000000002</v>
      </c>
      <c r="I175">
        <v>69.081999999999994</v>
      </c>
      <c r="J175">
        <v>366.02</v>
      </c>
      <c r="K175">
        <v>0.42563000000000001</v>
      </c>
      <c r="L175">
        <v>1.2911999999999999E-5</v>
      </c>
      <c r="M175">
        <v>4.0543000000000003E-2</v>
      </c>
      <c r="N175" t="s">
        <v>238</v>
      </c>
    </row>
    <row r="176" spans="1:14">
      <c r="A176">
        <v>427.45</v>
      </c>
      <c r="B176">
        <v>1.5</v>
      </c>
      <c r="C176">
        <v>1.2735000000000001</v>
      </c>
      <c r="D176">
        <v>0.78527000000000002</v>
      </c>
      <c r="E176">
        <v>24.393999999999998</v>
      </c>
      <c r="F176">
        <v>27.934999999999999</v>
      </c>
      <c r="G176">
        <v>120.66</v>
      </c>
      <c r="H176">
        <v>60.682000000000002</v>
      </c>
      <c r="I176">
        <v>69.146000000000001</v>
      </c>
      <c r="J176">
        <v>365.73</v>
      </c>
      <c r="K176">
        <v>0.42575000000000002</v>
      </c>
      <c r="L176">
        <v>1.2918999999999999E-5</v>
      </c>
      <c r="M176">
        <v>4.0564999999999997E-2</v>
      </c>
      <c r="N176" t="s">
        <v>238</v>
      </c>
    </row>
    <row r="177" spans="1:14">
      <c r="A177">
        <v>427.45</v>
      </c>
      <c r="B177">
        <v>2</v>
      </c>
      <c r="C177">
        <v>1.6999</v>
      </c>
      <c r="D177">
        <v>0.58826999999999996</v>
      </c>
      <c r="E177">
        <v>24.382999999999999</v>
      </c>
      <c r="F177">
        <v>27.920999999999999</v>
      </c>
      <c r="G177">
        <v>118.24</v>
      </c>
      <c r="H177">
        <v>60.695999999999998</v>
      </c>
      <c r="I177">
        <v>69.212000000000003</v>
      </c>
      <c r="J177">
        <v>365.44</v>
      </c>
      <c r="K177">
        <v>0.42587000000000003</v>
      </c>
      <c r="L177">
        <v>1.2926E-5</v>
      </c>
      <c r="M177">
        <v>4.0587999999999999E-2</v>
      </c>
      <c r="N177" t="s">
        <v>238</v>
      </c>
    </row>
    <row r="178" spans="1:14">
      <c r="A178">
        <v>427.45</v>
      </c>
      <c r="B178">
        <v>2.5</v>
      </c>
      <c r="C178">
        <v>2.1273</v>
      </c>
      <c r="D178">
        <v>0.47008</v>
      </c>
      <c r="E178">
        <v>24.372</v>
      </c>
      <c r="F178">
        <v>27.905999999999999</v>
      </c>
      <c r="G178">
        <v>116.36</v>
      </c>
      <c r="H178">
        <v>60.710999999999999</v>
      </c>
      <c r="I178">
        <v>69.277000000000001</v>
      </c>
      <c r="J178">
        <v>365.15</v>
      </c>
      <c r="K178">
        <v>0.42598999999999998</v>
      </c>
      <c r="L178">
        <v>1.2934E-5</v>
      </c>
      <c r="M178">
        <v>4.061E-2</v>
      </c>
      <c r="N178" t="s">
        <v>238</v>
      </c>
    </row>
    <row r="179" spans="1:14">
      <c r="A179">
        <v>427.45</v>
      </c>
      <c r="B179">
        <v>3</v>
      </c>
      <c r="C179">
        <v>2.5556999999999999</v>
      </c>
      <c r="D179">
        <v>0.39128000000000002</v>
      </c>
      <c r="E179">
        <v>24.361999999999998</v>
      </c>
      <c r="F179">
        <v>27.890999999999998</v>
      </c>
      <c r="G179">
        <v>114.82</v>
      </c>
      <c r="H179">
        <v>60.725000000000001</v>
      </c>
      <c r="I179">
        <v>69.343000000000004</v>
      </c>
      <c r="J179">
        <v>364.86</v>
      </c>
      <c r="K179">
        <v>0.42609999999999998</v>
      </c>
      <c r="L179">
        <v>1.2941E-5</v>
      </c>
      <c r="M179">
        <v>4.0633000000000002E-2</v>
      </c>
      <c r="N179" t="s">
        <v>238</v>
      </c>
    </row>
    <row r="180" spans="1:14">
      <c r="A180">
        <v>427.45</v>
      </c>
      <c r="B180">
        <v>3.5</v>
      </c>
      <c r="C180">
        <v>2.9851000000000001</v>
      </c>
      <c r="D180">
        <v>0.33500000000000002</v>
      </c>
      <c r="E180">
        <v>24.350999999999999</v>
      </c>
      <c r="F180">
        <v>27.876000000000001</v>
      </c>
      <c r="G180">
        <v>113.51</v>
      </c>
      <c r="H180">
        <v>60.738999999999997</v>
      </c>
      <c r="I180">
        <v>69.409000000000006</v>
      </c>
      <c r="J180">
        <v>364.57</v>
      </c>
      <c r="K180">
        <v>0.42621999999999999</v>
      </c>
      <c r="L180">
        <v>1.2948999999999999E-5</v>
      </c>
      <c r="M180">
        <v>4.0655999999999998E-2</v>
      </c>
      <c r="N180" t="s">
        <v>238</v>
      </c>
    </row>
    <row r="181" spans="1:14">
      <c r="A181">
        <v>427.45</v>
      </c>
      <c r="B181">
        <v>4</v>
      </c>
      <c r="C181">
        <v>3.4155000000000002</v>
      </c>
      <c r="D181">
        <v>0.29277999999999998</v>
      </c>
      <c r="E181">
        <v>24.34</v>
      </c>
      <c r="F181">
        <v>27.861999999999998</v>
      </c>
      <c r="G181">
        <v>112.38</v>
      </c>
      <c r="H181">
        <v>60.753999999999998</v>
      </c>
      <c r="I181">
        <v>69.474999999999994</v>
      </c>
      <c r="J181">
        <v>364.28</v>
      </c>
      <c r="K181">
        <v>0.42632999999999999</v>
      </c>
      <c r="L181">
        <v>1.2955999999999999E-5</v>
      </c>
      <c r="M181">
        <v>4.0679E-2</v>
      </c>
      <c r="N181" t="s">
        <v>238</v>
      </c>
    </row>
    <row r="182" spans="1:14">
      <c r="A182">
        <v>427.45</v>
      </c>
      <c r="B182">
        <v>4.5</v>
      </c>
      <c r="C182">
        <v>3.8469000000000002</v>
      </c>
      <c r="D182">
        <v>0.25995000000000001</v>
      </c>
      <c r="E182">
        <v>24.329000000000001</v>
      </c>
      <c r="F182">
        <v>27.847000000000001</v>
      </c>
      <c r="G182">
        <v>111.37</v>
      </c>
      <c r="H182">
        <v>60.768000000000001</v>
      </c>
      <c r="I182">
        <v>69.542000000000002</v>
      </c>
      <c r="J182">
        <v>363.99</v>
      </c>
      <c r="K182">
        <v>0.42643999999999999</v>
      </c>
      <c r="L182">
        <v>1.2964E-5</v>
      </c>
      <c r="M182">
        <v>4.0702000000000002E-2</v>
      </c>
      <c r="N182" t="s">
        <v>238</v>
      </c>
    </row>
    <row r="183" spans="1:14">
      <c r="A183">
        <v>427.45</v>
      </c>
      <c r="B183">
        <v>5</v>
      </c>
      <c r="C183">
        <v>4.2792000000000003</v>
      </c>
      <c r="D183">
        <v>0.23369000000000001</v>
      </c>
      <c r="E183">
        <v>24.318999999999999</v>
      </c>
      <c r="F183">
        <v>27.832000000000001</v>
      </c>
      <c r="G183">
        <v>110.47</v>
      </c>
      <c r="H183">
        <v>60.783000000000001</v>
      </c>
      <c r="I183">
        <v>69.608999999999995</v>
      </c>
      <c r="J183">
        <v>363.7</v>
      </c>
      <c r="K183">
        <v>0.42654999999999998</v>
      </c>
      <c r="L183">
        <v>1.2972E-5</v>
      </c>
      <c r="M183">
        <v>4.0725999999999998E-2</v>
      </c>
      <c r="N183" t="s">
        <v>238</v>
      </c>
    </row>
    <row r="184" spans="1:14">
      <c r="A184">
        <v>427.45</v>
      </c>
      <c r="B184">
        <v>5.5</v>
      </c>
      <c r="C184">
        <v>4.7126000000000001</v>
      </c>
      <c r="D184">
        <v>0.2122</v>
      </c>
      <c r="E184">
        <v>24.308</v>
      </c>
      <c r="F184">
        <v>27.817</v>
      </c>
      <c r="G184">
        <v>109.65</v>
      </c>
      <c r="H184">
        <v>60.796999999999997</v>
      </c>
      <c r="I184">
        <v>69.677000000000007</v>
      </c>
      <c r="J184">
        <v>363.41</v>
      </c>
      <c r="K184">
        <v>0.42665999999999998</v>
      </c>
      <c r="L184">
        <v>1.2979999999999999E-5</v>
      </c>
      <c r="M184">
        <v>4.0750000000000001E-2</v>
      </c>
      <c r="N184" t="s">
        <v>238</v>
      </c>
    </row>
    <row r="185" spans="1:14">
      <c r="A185">
        <v>427.45</v>
      </c>
      <c r="B185">
        <v>6</v>
      </c>
      <c r="C185">
        <v>5.1470000000000002</v>
      </c>
      <c r="D185">
        <v>0.19428999999999999</v>
      </c>
      <c r="E185">
        <v>24.297000000000001</v>
      </c>
      <c r="F185">
        <v>27.802</v>
      </c>
      <c r="G185">
        <v>108.9</v>
      </c>
      <c r="H185">
        <v>60.811999999999998</v>
      </c>
      <c r="I185">
        <v>69.745000000000005</v>
      </c>
      <c r="J185">
        <v>363.12</v>
      </c>
      <c r="K185">
        <v>0.42675999999999997</v>
      </c>
      <c r="L185">
        <v>1.2989E-5</v>
      </c>
      <c r="M185">
        <v>4.0773999999999998E-2</v>
      </c>
      <c r="N185" t="s">
        <v>238</v>
      </c>
    </row>
    <row r="186" spans="1:14">
      <c r="A186">
        <v>427.45</v>
      </c>
      <c r="B186">
        <v>6.5</v>
      </c>
      <c r="C186">
        <v>5.5823999999999998</v>
      </c>
      <c r="D186">
        <v>0.17913000000000001</v>
      </c>
      <c r="E186">
        <v>24.286000000000001</v>
      </c>
      <c r="F186">
        <v>27.786999999999999</v>
      </c>
      <c r="G186">
        <v>108.21</v>
      </c>
      <c r="H186">
        <v>60.826000000000001</v>
      </c>
      <c r="I186">
        <v>69.813000000000002</v>
      </c>
      <c r="J186">
        <v>362.84</v>
      </c>
      <c r="K186">
        <v>0.42687000000000003</v>
      </c>
      <c r="L186">
        <v>1.2996999999999999E-5</v>
      </c>
      <c r="M186">
        <v>4.0798000000000001E-2</v>
      </c>
      <c r="N186" t="s">
        <v>238</v>
      </c>
    </row>
    <row r="187" spans="1:14">
      <c r="A187">
        <v>427.45</v>
      </c>
      <c r="B187">
        <v>7</v>
      </c>
      <c r="C187">
        <v>6.0187999999999997</v>
      </c>
      <c r="D187">
        <v>0.16614999999999999</v>
      </c>
      <c r="E187">
        <v>24.274999999999999</v>
      </c>
      <c r="F187">
        <v>27.771999999999998</v>
      </c>
      <c r="G187">
        <v>107.57</v>
      </c>
      <c r="H187">
        <v>60.841000000000001</v>
      </c>
      <c r="I187">
        <v>69.881</v>
      </c>
      <c r="J187">
        <v>362.55</v>
      </c>
      <c r="K187">
        <v>0.42697000000000002</v>
      </c>
      <c r="L187">
        <v>1.3006E-5</v>
      </c>
      <c r="M187">
        <v>4.0821999999999997E-2</v>
      </c>
      <c r="N187" t="s">
        <v>238</v>
      </c>
    </row>
    <row r="188" spans="1:14">
      <c r="A188">
        <v>427.45</v>
      </c>
      <c r="B188">
        <v>7.5</v>
      </c>
      <c r="C188">
        <v>6.4562999999999997</v>
      </c>
      <c r="D188">
        <v>0.15489</v>
      </c>
      <c r="E188">
        <v>24.263999999999999</v>
      </c>
      <c r="F188">
        <v>27.757000000000001</v>
      </c>
      <c r="G188">
        <v>106.97</v>
      </c>
      <c r="H188">
        <v>60.854999999999997</v>
      </c>
      <c r="I188">
        <v>69.95</v>
      </c>
      <c r="J188">
        <v>362.26</v>
      </c>
      <c r="K188">
        <v>0.42707000000000001</v>
      </c>
      <c r="L188">
        <v>1.3013999999999999E-5</v>
      </c>
      <c r="M188">
        <v>4.0847000000000001E-2</v>
      </c>
      <c r="N188" t="s">
        <v>238</v>
      </c>
    </row>
    <row r="189" spans="1:14">
      <c r="A189">
        <v>427.45</v>
      </c>
      <c r="B189">
        <v>8</v>
      </c>
      <c r="C189">
        <v>6.8947000000000003</v>
      </c>
      <c r="D189">
        <v>0.14504</v>
      </c>
      <c r="E189">
        <v>24.254000000000001</v>
      </c>
      <c r="F189">
        <v>27.742999999999999</v>
      </c>
      <c r="G189">
        <v>106.41</v>
      </c>
      <c r="H189">
        <v>60.87</v>
      </c>
      <c r="I189">
        <v>70.019000000000005</v>
      </c>
      <c r="J189">
        <v>361.97</v>
      </c>
      <c r="K189">
        <v>0.42716999999999999</v>
      </c>
      <c r="L189">
        <v>1.3023000000000001E-5</v>
      </c>
      <c r="M189">
        <v>4.0871999999999999E-2</v>
      </c>
      <c r="N189" t="s">
        <v>238</v>
      </c>
    </row>
    <row r="190" spans="1:14">
      <c r="A190">
        <v>427.45</v>
      </c>
      <c r="B190">
        <v>8.5</v>
      </c>
      <c r="C190">
        <v>7.3342000000000001</v>
      </c>
      <c r="D190">
        <v>0.13635</v>
      </c>
      <c r="E190">
        <v>24.242999999999999</v>
      </c>
      <c r="F190">
        <v>27.728000000000002</v>
      </c>
      <c r="G190">
        <v>105.88</v>
      </c>
      <c r="H190">
        <v>60.884</v>
      </c>
      <c r="I190">
        <v>70.088999999999999</v>
      </c>
      <c r="J190">
        <v>361.69</v>
      </c>
      <c r="K190">
        <v>0.42725999999999997</v>
      </c>
      <c r="L190">
        <v>1.3032E-5</v>
      </c>
      <c r="M190">
        <v>4.0897000000000003E-2</v>
      </c>
      <c r="N190" t="s">
        <v>238</v>
      </c>
    </row>
    <row r="191" spans="1:14">
      <c r="A191">
        <v>427.45</v>
      </c>
      <c r="B191">
        <v>9</v>
      </c>
      <c r="C191">
        <v>7.7747000000000002</v>
      </c>
      <c r="D191">
        <v>0.12862000000000001</v>
      </c>
      <c r="E191">
        <v>24.231999999999999</v>
      </c>
      <c r="F191">
        <v>27.713000000000001</v>
      </c>
      <c r="G191">
        <v>105.38</v>
      </c>
      <c r="H191">
        <v>60.899000000000001</v>
      </c>
      <c r="I191">
        <v>70.159000000000006</v>
      </c>
      <c r="J191">
        <v>361.4</v>
      </c>
      <c r="K191">
        <v>0.42736000000000002</v>
      </c>
      <c r="L191">
        <v>1.3040999999999999E-5</v>
      </c>
      <c r="M191">
        <v>4.0922E-2</v>
      </c>
      <c r="N191" t="s">
        <v>238</v>
      </c>
    </row>
    <row r="192" spans="1:14">
      <c r="A192">
        <v>427.45</v>
      </c>
      <c r="B192">
        <v>9.5</v>
      </c>
      <c r="C192">
        <v>8.2162000000000006</v>
      </c>
      <c r="D192">
        <v>0.12171</v>
      </c>
      <c r="E192">
        <v>24.221</v>
      </c>
      <c r="F192">
        <v>27.698</v>
      </c>
      <c r="G192">
        <v>104.91</v>
      </c>
      <c r="H192">
        <v>60.912999999999997</v>
      </c>
      <c r="I192">
        <v>70.228999999999999</v>
      </c>
      <c r="J192">
        <v>361.12</v>
      </c>
      <c r="K192">
        <v>0.42745</v>
      </c>
      <c r="L192">
        <v>1.305E-5</v>
      </c>
      <c r="M192">
        <v>4.0947999999999998E-2</v>
      </c>
      <c r="N192" t="s">
        <v>238</v>
      </c>
    </row>
    <row r="193" spans="1:14">
      <c r="A193">
        <v>427.45</v>
      </c>
      <c r="B193">
        <v>10</v>
      </c>
      <c r="C193">
        <v>8.6587999999999994</v>
      </c>
      <c r="D193">
        <v>0.11549</v>
      </c>
      <c r="E193">
        <v>24.21</v>
      </c>
      <c r="F193">
        <v>27.683</v>
      </c>
      <c r="G193">
        <v>104.45</v>
      </c>
      <c r="H193">
        <v>60.927999999999997</v>
      </c>
      <c r="I193">
        <v>70.299000000000007</v>
      </c>
      <c r="J193">
        <v>360.83</v>
      </c>
      <c r="K193">
        <v>0.42753999999999998</v>
      </c>
      <c r="L193">
        <v>1.3059E-5</v>
      </c>
      <c r="M193">
        <v>4.0973000000000002E-2</v>
      </c>
      <c r="N193" t="s">
        <v>238</v>
      </c>
    </row>
    <row r="194" spans="1:14">
      <c r="A194">
        <v>457.98</v>
      </c>
      <c r="B194">
        <v>1</v>
      </c>
      <c r="C194">
        <v>0.79105000000000003</v>
      </c>
      <c r="D194">
        <v>1.2641</v>
      </c>
      <c r="E194">
        <v>26.317</v>
      </c>
      <c r="F194">
        <v>30.117999999999999</v>
      </c>
      <c r="G194">
        <v>128.94999999999999</v>
      </c>
      <c r="H194">
        <v>64.504999999999995</v>
      </c>
      <c r="I194">
        <v>72.903000000000006</v>
      </c>
      <c r="J194">
        <v>377.65</v>
      </c>
      <c r="K194">
        <v>0.35394999999999999</v>
      </c>
      <c r="L194">
        <v>1.3733E-5</v>
      </c>
      <c r="M194">
        <v>4.6047999999999999E-2</v>
      </c>
      <c r="N194" t="s">
        <v>238</v>
      </c>
    </row>
    <row r="195" spans="1:14">
      <c r="A195">
        <v>457.98</v>
      </c>
      <c r="B195">
        <v>1.5</v>
      </c>
      <c r="C195">
        <v>1.1876</v>
      </c>
      <c r="D195">
        <v>0.84201000000000004</v>
      </c>
      <c r="E195">
        <v>26.306999999999999</v>
      </c>
      <c r="F195">
        <v>30.105</v>
      </c>
      <c r="G195">
        <v>125.56</v>
      </c>
      <c r="H195">
        <v>64.516999999999996</v>
      </c>
      <c r="I195">
        <v>72.956999999999994</v>
      </c>
      <c r="J195">
        <v>377.42</v>
      </c>
      <c r="K195">
        <v>0.35397000000000001</v>
      </c>
      <c r="L195">
        <v>1.3740000000000001E-5</v>
      </c>
      <c r="M195">
        <v>4.6066999999999997E-2</v>
      </c>
      <c r="N195" t="s">
        <v>238</v>
      </c>
    </row>
    <row r="196" spans="1:14">
      <c r="A196">
        <v>457.98</v>
      </c>
      <c r="B196">
        <v>2</v>
      </c>
      <c r="C196">
        <v>1.5849</v>
      </c>
      <c r="D196">
        <v>0.63095000000000001</v>
      </c>
      <c r="E196">
        <v>26.297999999999998</v>
      </c>
      <c r="F196">
        <v>30.091999999999999</v>
      </c>
      <c r="G196">
        <v>123.14</v>
      </c>
      <c r="H196">
        <v>64.528999999999996</v>
      </c>
      <c r="I196">
        <v>73.010999999999996</v>
      </c>
      <c r="J196">
        <v>377.19</v>
      </c>
      <c r="K196">
        <v>0.35399000000000003</v>
      </c>
      <c r="L196">
        <v>1.3747000000000001E-5</v>
      </c>
      <c r="M196">
        <v>4.6087000000000003E-2</v>
      </c>
      <c r="N196" t="s">
        <v>238</v>
      </c>
    </row>
    <row r="197" spans="1:14">
      <c r="A197">
        <v>457.98</v>
      </c>
      <c r="B197">
        <v>2.5</v>
      </c>
      <c r="C197">
        <v>1.9829000000000001</v>
      </c>
      <c r="D197">
        <v>0.50431000000000004</v>
      </c>
      <c r="E197">
        <v>26.288</v>
      </c>
      <c r="F197">
        <v>30.079000000000001</v>
      </c>
      <c r="G197">
        <v>121.27</v>
      </c>
      <c r="H197">
        <v>64.540999999999997</v>
      </c>
      <c r="I197">
        <v>73.064999999999998</v>
      </c>
      <c r="J197">
        <v>376.96</v>
      </c>
      <c r="K197">
        <v>0.35400999999999999</v>
      </c>
      <c r="L197">
        <v>1.3755E-5</v>
      </c>
      <c r="M197">
        <v>4.6106000000000001E-2</v>
      </c>
      <c r="N197" t="s">
        <v>238</v>
      </c>
    </row>
    <row r="198" spans="1:14">
      <c r="A198">
        <v>457.98</v>
      </c>
      <c r="B198">
        <v>3</v>
      </c>
      <c r="C198">
        <v>2.3816000000000002</v>
      </c>
      <c r="D198">
        <v>0.41988999999999999</v>
      </c>
      <c r="E198">
        <v>26.279</v>
      </c>
      <c r="F198">
        <v>30.065999999999999</v>
      </c>
      <c r="G198">
        <v>119.73</v>
      </c>
      <c r="H198">
        <v>64.552000000000007</v>
      </c>
      <c r="I198">
        <v>73.12</v>
      </c>
      <c r="J198">
        <v>376.73</v>
      </c>
      <c r="K198">
        <v>0.35402</v>
      </c>
      <c r="L198">
        <v>1.3762E-5</v>
      </c>
      <c r="M198">
        <v>4.6126E-2</v>
      </c>
      <c r="N198" t="s">
        <v>238</v>
      </c>
    </row>
    <row r="199" spans="1:14">
      <c r="A199">
        <v>457.98</v>
      </c>
      <c r="B199">
        <v>3.5</v>
      </c>
      <c r="C199">
        <v>2.7810000000000001</v>
      </c>
      <c r="D199">
        <v>0.35958000000000001</v>
      </c>
      <c r="E199">
        <v>26.268999999999998</v>
      </c>
      <c r="F199">
        <v>30.053000000000001</v>
      </c>
      <c r="G199">
        <v>118.43</v>
      </c>
      <c r="H199">
        <v>64.563999999999993</v>
      </c>
      <c r="I199">
        <v>73.174000000000007</v>
      </c>
      <c r="J199">
        <v>376.51</v>
      </c>
      <c r="K199">
        <v>0.35403000000000001</v>
      </c>
      <c r="L199">
        <v>1.377E-5</v>
      </c>
      <c r="M199">
        <v>4.6146E-2</v>
      </c>
      <c r="N199" t="s">
        <v>238</v>
      </c>
    </row>
    <row r="200" spans="1:14">
      <c r="A200">
        <v>457.98</v>
      </c>
      <c r="B200">
        <v>4</v>
      </c>
      <c r="C200">
        <v>3.1810999999999998</v>
      </c>
      <c r="D200">
        <v>0.31435999999999997</v>
      </c>
      <c r="E200">
        <v>26.259</v>
      </c>
      <c r="F200">
        <v>30.04</v>
      </c>
      <c r="G200">
        <v>117.3</v>
      </c>
      <c r="H200">
        <v>64.575999999999993</v>
      </c>
      <c r="I200">
        <v>73.228999999999999</v>
      </c>
      <c r="J200">
        <v>376.28</v>
      </c>
      <c r="K200">
        <v>0.35404000000000002</v>
      </c>
      <c r="L200">
        <v>1.3777E-5</v>
      </c>
      <c r="M200">
        <v>4.6167E-2</v>
      </c>
      <c r="N200" t="s">
        <v>238</v>
      </c>
    </row>
    <row r="201" spans="1:14">
      <c r="A201">
        <v>457.98</v>
      </c>
      <c r="B201">
        <v>4.5</v>
      </c>
      <c r="C201">
        <v>3.5819000000000001</v>
      </c>
      <c r="D201">
        <v>0.27917999999999998</v>
      </c>
      <c r="E201">
        <v>26.25</v>
      </c>
      <c r="F201">
        <v>30.027000000000001</v>
      </c>
      <c r="G201">
        <v>116.3</v>
      </c>
      <c r="H201">
        <v>64.587999999999994</v>
      </c>
      <c r="I201">
        <v>73.284000000000006</v>
      </c>
      <c r="J201">
        <v>376.05</v>
      </c>
      <c r="K201">
        <v>0.35404999999999998</v>
      </c>
      <c r="L201">
        <v>1.3784999999999999E-5</v>
      </c>
      <c r="M201">
        <v>4.6186999999999999E-2</v>
      </c>
      <c r="N201" t="s">
        <v>238</v>
      </c>
    </row>
    <row r="202" spans="1:14">
      <c r="A202">
        <v>457.98</v>
      </c>
      <c r="B202">
        <v>5</v>
      </c>
      <c r="C202">
        <v>3.9834000000000001</v>
      </c>
      <c r="D202">
        <v>0.25103999999999999</v>
      </c>
      <c r="E202">
        <v>26.24</v>
      </c>
      <c r="F202">
        <v>30.013999999999999</v>
      </c>
      <c r="G202">
        <v>115.4</v>
      </c>
      <c r="H202">
        <v>64.599000000000004</v>
      </c>
      <c r="I202">
        <v>73.338999999999999</v>
      </c>
      <c r="J202">
        <v>375.83</v>
      </c>
      <c r="K202">
        <v>0.35405999999999999</v>
      </c>
      <c r="L202">
        <v>1.3793E-5</v>
      </c>
      <c r="M202">
        <v>4.6207999999999999E-2</v>
      </c>
      <c r="N202" t="s">
        <v>238</v>
      </c>
    </row>
    <row r="203" spans="1:14">
      <c r="A203">
        <v>457.98</v>
      </c>
      <c r="B203">
        <v>5.5</v>
      </c>
      <c r="C203">
        <v>4.3856999999999999</v>
      </c>
      <c r="D203">
        <v>0.22800999999999999</v>
      </c>
      <c r="E203">
        <v>26.23</v>
      </c>
      <c r="F203">
        <v>30.001000000000001</v>
      </c>
      <c r="G203">
        <v>114.59</v>
      </c>
      <c r="H203">
        <v>64.611000000000004</v>
      </c>
      <c r="I203">
        <v>73.394999999999996</v>
      </c>
      <c r="J203">
        <v>375.6</v>
      </c>
      <c r="K203">
        <v>0.35407</v>
      </c>
      <c r="L203">
        <v>1.3801000000000001E-5</v>
      </c>
      <c r="M203">
        <v>4.6227999999999998E-2</v>
      </c>
      <c r="N203" t="s">
        <v>238</v>
      </c>
    </row>
    <row r="204" spans="1:14">
      <c r="A204">
        <v>457.98</v>
      </c>
      <c r="B204">
        <v>6</v>
      </c>
      <c r="C204">
        <v>4.7885999999999997</v>
      </c>
      <c r="D204">
        <v>0.20882999999999999</v>
      </c>
      <c r="E204">
        <v>26.221</v>
      </c>
      <c r="F204">
        <v>29.988</v>
      </c>
      <c r="G204">
        <v>113.84</v>
      </c>
      <c r="H204">
        <v>64.623000000000005</v>
      </c>
      <c r="I204">
        <v>73.45</v>
      </c>
      <c r="J204">
        <v>375.38</v>
      </c>
      <c r="K204">
        <v>0.35407</v>
      </c>
      <c r="L204">
        <v>1.3808999999999999E-5</v>
      </c>
      <c r="M204">
        <v>4.6248999999999998E-2</v>
      </c>
      <c r="N204" t="s">
        <v>238</v>
      </c>
    </row>
    <row r="205" spans="1:14">
      <c r="A205">
        <v>457.98</v>
      </c>
      <c r="B205">
        <v>6.5</v>
      </c>
      <c r="C205">
        <v>5.1923000000000004</v>
      </c>
      <c r="D205">
        <v>0.19259000000000001</v>
      </c>
      <c r="E205">
        <v>26.210999999999999</v>
      </c>
      <c r="F205">
        <v>29.975000000000001</v>
      </c>
      <c r="G205">
        <v>113.16</v>
      </c>
      <c r="H205">
        <v>64.634</v>
      </c>
      <c r="I205">
        <v>73.506</v>
      </c>
      <c r="J205">
        <v>375.15</v>
      </c>
      <c r="K205">
        <v>0.35407</v>
      </c>
      <c r="L205">
        <v>1.3817E-5</v>
      </c>
      <c r="M205">
        <v>4.6269999999999999E-2</v>
      </c>
      <c r="N205" t="s">
        <v>238</v>
      </c>
    </row>
    <row r="206" spans="1:14">
      <c r="A206">
        <v>457.98</v>
      </c>
      <c r="B206">
        <v>7</v>
      </c>
      <c r="C206">
        <v>5.5967000000000002</v>
      </c>
      <c r="D206">
        <v>0.17868000000000001</v>
      </c>
      <c r="E206">
        <v>26.201000000000001</v>
      </c>
      <c r="F206">
        <v>29.962</v>
      </c>
      <c r="G206">
        <v>112.52</v>
      </c>
      <c r="H206">
        <v>64.646000000000001</v>
      </c>
      <c r="I206">
        <v>73.561999999999998</v>
      </c>
      <c r="J206">
        <v>374.93</v>
      </c>
      <c r="K206">
        <v>0.35407</v>
      </c>
      <c r="L206">
        <v>1.3825000000000001E-5</v>
      </c>
      <c r="M206">
        <v>4.6290999999999999E-2</v>
      </c>
      <c r="N206" t="s">
        <v>238</v>
      </c>
    </row>
    <row r="207" spans="1:14">
      <c r="A207">
        <v>457.98</v>
      </c>
      <c r="B207">
        <v>7.5</v>
      </c>
      <c r="C207">
        <v>6.0018000000000002</v>
      </c>
      <c r="D207">
        <v>0.16661999999999999</v>
      </c>
      <c r="E207">
        <v>26.192</v>
      </c>
      <c r="F207">
        <v>29.949000000000002</v>
      </c>
      <c r="G207">
        <v>111.92</v>
      </c>
      <c r="H207">
        <v>64.658000000000001</v>
      </c>
      <c r="I207">
        <v>73.617999999999995</v>
      </c>
      <c r="J207">
        <v>374.7</v>
      </c>
      <c r="K207">
        <v>0.35407</v>
      </c>
      <c r="L207">
        <v>1.3833E-5</v>
      </c>
      <c r="M207">
        <v>4.6313E-2</v>
      </c>
      <c r="N207" t="s">
        <v>238</v>
      </c>
    </row>
    <row r="208" spans="1:14">
      <c r="A208">
        <v>457.98</v>
      </c>
      <c r="B208">
        <v>8</v>
      </c>
      <c r="C208">
        <v>6.4077000000000002</v>
      </c>
      <c r="D208">
        <v>0.15606</v>
      </c>
      <c r="E208">
        <v>26.181999999999999</v>
      </c>
      <c r="F208">
        <v>29.936</v>
      </c>
      <c r="G208">
        <v>111.37</v>
      </c>
      <c r="H208">
        <v>64.67</v>
      </c>
      <c r="I208">
        <v>73.674999999999997</v>
      </c>
      <c r="J208">
        <v>374.48</v>
      </c>
      <c r="K208">
        <v>0.35407</v>
      </c>
      <c r="L208">
        <v>1.3842000000000001E-5</v>
      </c>
      <c r="M208">
        <v>4.6334E-2</v>
      </c>
      <c r="N208" t="s">
        <v>238</v>
      </c>
    </row>
    <row r="209" spans="1:14">
      <c r="A209">
        <v>457.98</v>
      </c>
      <c r="B209">
        <v>8.5</v>
      </c>
      <c r="C209">
        <v>6.8141999999999996</v>
      </c>
      <c r="D209">
        <v>0.14674999999999999</v>
      </c>
      <c r="E209">
        <v>26.172000000000001</v>
      </c>
      <c r="F209">
        <v>29.922999999999998</v>
      </c>
      <c r="G209">
        <v>110.84</v>
      </c>
      <c r="H209">
        <v>64.680999999999997</v>
      </c>
      <c r="I209">
        <v>73.731999999999999</v>
      </c>
      <c r="J209">
        <v>374.26</v>
      </c>
      <c r="K209">
        <v>0.35407</v>
      </c>
      <c r="L209">
        <v>1.385E-5</v>
      </c>
      <c r="M209">
        <v>4.6356000000000001E-2</v>
      </c>
      <c r="N209" t="s">
        <v>238</v>
      </c>
    </row>
    <row r="210" spans="1:14">
      <c r="A210">
        <v>457.98</v>
      </c>
      <c r="B210">
        <v>9</v>
      </c>
      <c r="C210">
        <v>7.2214999999999998</v>
      </c>
      <c r="D210">
        <v>0.13847999999999999</v>
      </c>
      <c r="E210">
        <v>26.163</v>
      </c>
      <c r="F210">
        <v>29.91</v>
      </c>
      <c r="G210">
        <v>110.34</v>
      </c>
      <c r="H210">
        <v>64.692999999999998</v>
      </c>
      <c r="I210">
        <v>73.787999999999997</v>
      </c>
      <c r="J210">
        <v>374.04</v>
      </c>
      <c r="K210">
        <v>0.35405999999999999</v>
      </c>
      <c r="L210">
        <v>1.3859000000000001E-5</v>
      </c>
      <c r="M210">
        <v>4.6378000000000003E-2</v>
      </c>
      <c r="N210" t="s">
        <v>238</v>
      </c>
    </row>
    <row r="211" spans="1:14">
      <c r="A211">
        <v>457.98</v>
      </c>
      <c r="B211">
        <v>9.5</v>
      </c>
      <c r="C211">
        <v>7.6295000000000002</v>
      </c>
      <c r="D211">
        <v>0.13106999999999999</v>
      </c>
      <c r="E211">
        <v>26.152999999999999</v>
      </c>
      <c r="F211">
        <v>29.896999999999998</v>
      </c>
      <c r="G211">
        <v>109.87</v>
      </c>
      <c r="H211">
        <v>64.704999999999998</v>
      </c>
      <c r="I211">
        <v>73.844999999999999</v>
      </c>
      <c r="J211">
        <v>373.81</v>
      </c>
      <c r="K211">
        <v>0.35404999999999998</v>
      </c>
      <c r="L211">
        <v>1.3868E-5</v>
      </c>
      <c r="M211">
        <v>4.6399999999999997E-2</v>
      </c>
      <c r="N211" t="s">
        <v>238</v>
      </c>
    </row>
    <row r="212" spans="1:14">
      <c r="A212">
        <v>457.98</v>
      </c>
      <c r="B212">
        <v>10</v>
      </c>
      <c r="C212">
        <v>8.0381999999999998</v>
      </c>
      <c r="D212">
        <v>0.12441000000000001</v>
      </c>
      <c r="E212">
        <v>26.143000000000001</v>
      </c>
      <c r="F212">
        <v>29.884</v>
      </c>
      <c r="G212">
        <v>109.43</v>
      </c>
      <c r="H212">
        <v>64.715999999999994</v>
      </c>
      <c r="I212">
        <v>73.903000000000006</v>
      </c>
      <c r="J212">
        <v>373.59</v>
      </c>
      <c r="K212">
        <v>0.35404000000000002</v>
      </c>
      <c r="L212">
        <v>1.3876999999999999E-5</v>
      </c>
      <c r="M212">
        <v>4.6421999999999998E-2</v>
      </c>
      <c r="N212" t="s">
        <v>238</v>
      </c>
    </row>
  </sheetData>
  <pageMargins left="0.7" right="0.7" top="0.75" bottom="0.75" header="0.3" footer="0.3"/>
  <tableParts count="1">
    <tablePart r:id="rId1"/>
  </tablePar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2F2AB-DDB1-43FD-8F34-E396A8C9C8E2}">
  <dimension ref="A1:N214"/>
  <sheetViews>
    <sheetView workbookViewId="0"/>
  </sheetViews>
  <sheetFormatPr defaultRowHeight="15"/>
  <sheetData>
    <row r="1" spans="1:14">
      <c r="A1" t="s">
        <v>223</v>
      </c>
      <c r="B1" t="s">
        <v>224</v>
      </c>
      <c r="C1" t="s">
        <v>225</v>
      </c>
      <c r="D1" t="s">
        <v>226</v>
      </c>
      <c r="E1" t="s">
        <v>227</v>
      </c>
      <c r="F1" t="s">
        <v>228</v>
      </c>
      <c r="G1" t="s">
        <v>229</v>
      </c>
      <c r="H1" t="s">
        <v>230</v>
      </c>
      <c r="I1" t="s">
        <v>231</v>
      </c>
      <c r="J1" t="s">
        <v>232</v>
      </c>
      <c r="K1" t="s">
        <v>233</v>
      </c>
      <c r="L1" t="s">
        <v>234</v>
      </c>
      <c r="M1" t="s">
        <v>235</v>
      </c>
      <c r="N1" t="s">
        <v>236</v>
      </c>
    </row>
    <row r="2" spans="1:14">
      <c r="A2">
        <v>141.18</v>
      </c>
      <c r="B2">
        <v>1</v>
      </c>
      <c r="C2">
        <v>606.52</v>
      </c>
      <c r="D2">
        <v>1.6486999999999999E-3</v>
      </c>
      <c r="E2">
        <v>-1.909</v>
      </c>
      <c r="F2">
        <v>-1.9043000000000001</v>
      </c>
      <c r="G2">
        <v>-12.297000000000001</v>
      </c>
      <c r="H2">
        <v>40.981999999999999</v>
      </c>
      <c r="I2">
        <v>67.525000000000006</v>
      </c>
      <c r="J2">
        <v>1513.1</v>
      </c>
      <c r="K2">
        <v>-4.7260999999999997E-2</v>
      </c>
      <c r="L2">
        <v>2.7159999999999999E-4</v>
      </c>
      <c r="M2">
        <v>0.20966000000000001</v>
      </c>
      <c r="N2" t="s">
        <v>237</v>
      </c>
    </row>
    <row r="3" spans="1:14">
      <c r="A3">
        <v>141.18</v>
      </c>
      <c r="B3">
        <v>1.5</v>
      </c>
      <c r="C3">
        <v>606.55999999999995</v>
      </c>
      <c r="D3">
        <v>1.6486000000000001E-3</v>
      </c>
      <c r="E3">
        <v>-1.9097</v>
      </c>
      <c r="F3">
        <v>-1.9028</v>
      </c>
      <c r="G3">
        <v>-12.302</v>
      </c>
      <c r="H3">
        <v>40.982999999999997</v>
      </c>
      <c r="I3">
        <v>67.52</v>
      </c>
      <c r="J3">
        <v>1513.4</v>
      </c>
      <c r="K3">
        <v>-4.7268999999999999E-2</v>
      </c>
      <c r="L3">
        <v>2.7156000000000001E-4</v>
      </c>
      <c r="M3">
        <v>0.20968999999999999</v>
      </c>
      <c r="N3" t="s">
        <v>237</v>
      </c>
    </row>
    <row r="4" spans="1:14">
      <c r="A4">
        <v>141.18</v>
      </c>
      <c r="B4">
        <v>2</v>
      </c>
      <c r="C4">
        <v>606.59</v>
      </c>
      <c r="D4">
        <v>1.6486000000000001E-3</v>
      </c>
      <c r="E4">
        <v>-1.9104000000000001</v>
      </c>
      <c r="F4">
        <v>-1.9012</v>
      </c>
      <c r="G4">
        <v>-12.307</v>
      </c>
      <c r="H4">
        <v>40.984999999999999</v>
      </c>
      <c r="I4">
        <v>67.516000000000005</v>
      </c>
      <c r="J4">
        <v>1513.8</v>
      </c>
      <c r="K4">
        <v>-4.7278000000000001E-2</v>
      </c>
      <c r="L4">
        <v>2.7151999999999998E-4</v>
      </c>
      <c r="M4">
        <v>0.20973</v>
      </c>
      <c r="N4" t="s">
        <v>237</v>
      </c>
    </row>
    <row r="5" spans="1:14">
      <c r="A5">
        <v>141.18</v>
      </c>
      <c r="B5">
        <v>2.5</v>
      </c>
      <c r="C5">
        <v>606.63</v>
      </c>
      <c r="D5">
        <v>1.6485E-3</v>
      </c>
      <c r="E5">
        <v>-1.9111</v>
      </c>
      <c r="F5">
        <v>-1.8996</v>
      </c>
      <c r="G5">
        <v>-12.311999999999999</v>
      </c>
      <c r="H5">
        <v>40.985999999999997</v>
      </c>
      <c r="I5">
        <v>67.510999999999996</v>
      </c>
      <c r="J5">
        <v>1514.1</v>
      </c>
      <c r="K5">
        <v>-4.7286000000000002E-2</v>
      </c>
      <c r="L5">
        <v>2.7148999999999999E-4</v>
      </c>
      <c r="M5">
        <v>0.20977000000000001</v>
      </c>
      <c r="N5" t="s">
        <v>237</v>
      </c>
    </row>
    <row r="6" spans="1:14">
      <c r="A6">
        <v>141.18</v>
      </c>
      <c r="B6">
        <v>3</v>
      </c>
      <c r="C6">
        <v>606.66999999999996</v>
      </c>
      <c r="D6">
        <v>1.6484E-3</v>
      </c>
      <c r="E6">
        <v>-1.9117999999999999</v>
      </c>
      <c r="F6">
        <v>-1.8979999999999999</v>
      </c>
      <c r="G6">
        <v>-12.317</v>
      </c>
      <c r="H6">
        <v>40.987000000000002</v>
      </c>
      <c r="I6">
        <v>67.507000000000005</v>
      </c>
      <c r="J6">
        <v>1514.4</v>
      </c>
      <c r="K6">
        <v>-4.7294999999999997E-2</v>
      </c>
      <c r="L6">
        <v>2.7145000000000001E-4</v>
      </c>
      <c r="M6">
        <v>0.20979999999999999</v>
      </c>
      <c r="N6" t="s">
        <v>237</v>
      </c>
    </row>
    <row r="7" spans="1:14">
      <c r="A7">
        <v>141.18</v>
      </c>
      <c r="B7">
        <v>3.5</v>
      </c>
      <c r="C7">
        <v>606.70000000000005</v>
      </c>
      <c r="D7">
        <v>1.6482999999999999E-3</v>
      </c>
      <c r="E7">
        <v>-1.9126000000000001</v>
      </c>
      <c r="F7">
        <v>-1.8964000000000001</v>
      </c>
      <c r="G7">
        <v>-12.321999999999999</v>
      </c>
      <c r="H7">
        <v>40.988999999999997</v>
      </c>
      <c r="I7">
        <v>67.501999999999995</v>
      </c>
      <c r="J7">
        <v>1514.7</v>
      </c>
      <c r="K7">
        <v>-4.7302999999999998E-2</v>
      </c>
      <c r="L7">
        <v>2.7140999999999998E-4</v>
      </c>
      <c r="M7">
        <v>0.20984</v>
      </c>
      <c r="N7" t="s">
        <v>237</v>
      </c>
    </row>
    <row r="8" spans="1:14">
      <c r="A8">
        <v>141.18</v>
      </c>
      <c r="B8">
        <v>4</v>
      </c>
      <c r="C8">
        <v>606.74</v>
      </c>
      <c r="D8">
        <v>1.6482000000000001E-3</v>
      </c>
      <c r="E8">
        <v>-1.9133</v>
      </c>
      <c r="F8">
        <v>-1.8948</v>
      </c>
      <c r="G8">
        <v>-12.327</v>
      </c>
      <c r="H8">
        <v>40.99</v>
      </c>
      <c r="I8">
        <v>67.498000000000005</v>
      </c>
      <c r="J8">
        <v>1515.1</v>
      </c>
      <c r="K8">
        <v>-4.7310999999999999E-2</v>
      </c>
      <c r="L8">
        <v>2.7137E-4</v>
      </c>
      <c r="M8">
        <v>0.20987</v>
      </c>
      <c r="N8" t="s">
        <v>237</v>
      </c>
    </row>
    <row r="9" spans="1:14">
      <c r="A9">
        <v>141.18</v>
      </c>
      <c r="B9">
        <v>4.5</v>
      </c>
      <c r="C9">
        <v>606.77</v>
      </c>
      <c r="D9">
        <v>1.6481E-3</v>
      </c>
      <c r="E9">
        <v>-1.9139999999999999</v>
      </c>
      <c r="F9">
        <v>-1.8932</v>
      </c>
      <c r="G9">
        <v>-12.332000000000001</v>
      </c>
      <c r="H9">
        <v>40.991999999999997</v>
      </c>
      <c r="I9">
        <v>67.492999999999995</v>
      </c>
      <c r="J9">
        <v>1515.4</v>
      </c>
      <c r="K9">
        <v>-4.7320000000000001E-2</v>
      </c>
      <c r="L9">
        <v>2.7134000000000001E-4</v>
      </c>
      <c r="M9">
        <v>0.20991000000000001</v>
      </c>
      <c r="N9" t="s">
        <v>237</v>
      </c>
    </row>
    <row r="10" spans="1:14">
      <c r="A10">
        <v>141.18</v>
      </c>
      <c r="B10">
        <v>5</v>
      </c>
      <c r="C10">
        <v>606.80999999999995</v>
      </c>
      <c r="D10">
        <v>1.6479999999999999E-3</v>
      </c>
      <c r="E10">
        <v>-1.9147000000000001</v>
      </c>
      <c r="F10">
        <v>-1.8915999999999999</v>
      </c>
      <c r="G10">
        <v>-12.337999999999999</v>
      </c>
      <c r="H10">
        <v>40.993000000000002</v>
      </c>
      <c r="I10">
        <v>67.489000000000004</v>
      </c>
      <c r="J10">
        <v>1515.7</v>
      </c>
      <c r="K10">
        <v>-4.7328000000000002E-2</v>
      </c>
      <c r="L10">
        <v>2.7129999999999998E-4</v>
      </c>
      <c r="M10">
        <v>0.20993999999999999</v>
      </c>
      <c r="N10" t="s">
        <v>237</v>
      </c>
    </row>
    <row r="11" spans="1:14">
      <c r="A11">
        <v>141.18</v>
      </c>
      <c r="B11">
        <v>5.5</v>
      </c>
      <c r="C11">
        <v>606.84</v>
      </c>
      <c r="D11">
        <v>1.6479000000000001E-3</v>
      </c>
      <c r="E11">
        <v>-1.9154</v>
      </c>
      <c r="F11">
        <v>-1.89</v>
      </c>
      <c r="G11">
        <v>-12.343</v>
      </c>
      <c r="H11">
        <v>40.994</v>
      </c>
      <c r="I11">
        <v>67.483999999999995</v>
      </c>
      <c r="J11">
        <v>1516.1</v>
      </c>
      <c r="K11">
        <v>-4.7336000000000003E-2</v>
      </c>
      <c r="L11">
        <v>2.7126E-4</v>
      </c>
      <c r="M11">
        <v>0.20998</v>
      </c>
      <c r="N11" t="s">
        <v>237</v>
      </c>
    </row>
    <row r="12" spans="1:14">
      <c r="A12">
        <v>141.18</v>
      </c>
      <c r="B12">
        <v>6</v>
      </c>
      <c r="C12">
        <v>606.88</v>
      </c>
      <c r="D12">
        <v>1.6478E-3</v>
      </c>
      <c r="E12">
        <v>-1.9160999999999999</v>
      </c>
      <c r="F12">
        <v>-1.8884000000000001</v>
      </c>
      <c r="G12">
        <v>-12.348000000000001</v>
      </c>
      <c r="H12">
        <v>40.996000000000002</v>
      </c>
      <c r="I12">
        <v>67.48</v>
      </c>
      <c r="J12">
        <v>1516.4</v>
      </c>
      <c r="K12">
        <v>-4.7344999999999998E-2</v>
      </c>
      <c r="L12">
        <v>2.7122000000000002E-4</v>
      </c>
      <c r="M12">
        <v>0.21002000000000001</v>
      </c>
      <c r="N12" t="s">
        <v>237</v>
      </c>
    </row>
    <row r="13" spans="1:14">
      <c r="A13">
        <v>141.18</v>
      </c>
      <c r="B13">
        <v>6.5</v>
      </c>
      <c r="C13">
        <v>606.91999999999996</v>
      </c>
      <c r="D13">
        <v>1.6477E-3</v>
      </c>
      <c r="E13">
        <v>-1.9168000000000001</v>
      </c>
      <c r="F13">
        <v>-1.8868</v>
      </c>
      <c r="G13">
        <v>-12.353</v>
      </c>
      <c r="H13">
        <v>40.997</v>
      </c>
      <c r="I13">
        <v>67.474999999999994</v>
      </c>
      <c r="J13">
        <v>1516.7</v>
      </c>
      <c r="K13">
        <v>-4.7352999999999999E-2</v>
      </c>
      <c r="L13">
        <v>2.7118999999999998E-4</v>
      </c>
      <c r="M13">
        <v>0.21004999999999999</v>
      </c>
      <c r="N13" t="s">
        <v>237</v>
      </c>
    </row>
    <row r="14" spans="1:14">
      <c r="A14">
        <v>141.18</v>
      </c>
      <c r="B14">
        <v>7</v>
      </c>
      <c r="C14">
        <v>606.95000000000005</v>
      </c>
      <c r="D14">
        <v>1.6475999999999999E-3</v>
      </c>
      <c r="E14">
        <v>-1.9175</v>
      </c>
      <c r="F14">
        <v>-1.8852</v>
      </c>
      <c r="G14">
        <v>-12.358000000000001</v>
      </c>
      <c r="H14">
        <v>40.997999999999998</v>
      </c>
      <c r="I14">
        <v>67.471000000000004</v>
      </c>
      <c r="J14">
        <v>1517</v>
      </c>
      <c r="K14">
        <v>-4.7361E-2</v>
      </c>
      <c r="L14">
        <v>2.7115E-4</v>
      </c>
      <c r="M14">
        <v>0.21009</v>
      </c>
      <c r="N14" t="s">
        <v>237</v>
      </c>
    </row>
    <row r="15" spans="1:14">
      <c r="A15">
        <v>141.18</v>
      </c>
      <c r="B15">
        <v>7.5</v>
      </c>
      <c r="C15">
        <v>606.99</v>
      </c>
      <c r="D15">
        <v>1.6475000000000001E-3</v>
      </c>
      <c r="E15">
        <v>-1.9182999999999999</v>
      </c>
      <c r="F15">
        <v>-1.8835999999999999</v>
      </c>
      <c r="G15">
        <v>-12.363</v>
      </c>
      <c r="H15">
        <v>41</v>
      </c>
      <c r="I15">
        <v>67.465999999999994</v>
      </c>
      <c r="J15">
        <v>1517.4</v>
      </c>
      <c r="K15">
        <v>-4.7370000000000002E-2</v>
      </c>
      <c r="L15">
        <v>2.7111000000000003E-4</v>
      </c>
      <c r="M15">
        <v>0.21012</v>
      </c>
      <c r="N15" t="s">
        <v>237</v>
      </c>
    </row>
    <row r="16" spans="1:14">
      <c r="A16">
        <v>141.18</v>
      </c>
      <c r="B16">
        <v>8</v>
      </c>
      <c r="C16">
        <v>607.02</v>
      </c>
      <c r="D16">
        <v>1.6474E-3</v>
      </c>
      <c r="E16">
        <v>-1.919</v>
      </c>
      <c r="F16">
        <v>-1.8819999999999999</v>
      </c>
      <c r="G16">
        <v>-12.368</v>
      </c>
      <c r="H16">
        <v>41.000999999999998</v>
      </c>
      <c r="I16">
        <v>67.462000000000003</v>
      </c>
      <c r="J16">
        <v>1517.7</v>
      </c>
      <c r="K16">
        <v>-4.7378000000000003E-2</v>
      </c>
      <c r="L16">
        <v>2.7106999999999999E-4</v>
      </c>
      <c r="M16">
        <v>0.21016000000000001</v>
      </c>
      <c r="N16" t="s">
        <v>237</v>
      </c>
    </row>
    <row r="17" spans="1:14">
      <c r="A17">
        <v>141.18</v>
      </c>
      <c r="B17">
        <v>8.5</v>
      </c>
      <c r="C17">
        <v>607.05999999999995</v>
      </c>
      <c r="D17">
        <v>1.6473E-3</v>
      </c>
      <c r="E17">
        <v>-1.9197</v>
      </c>
      <c r="F17">
        <v>-1.8804000000000001</v>
      </c>
      <c r="G17">
        <v>-12.372999999999999</v>
      </c>
      <c r="H17">
        <v>41.003</v>
      </c>
      <c r="I17">
        <v>67.456999999999994</v>
      </c>
      <c r="J17">
        <v>1518</v>
      </c>
      <c r="K17">
        <v>-4.7385999999999998E-2</v>
      </c>
      <c r="L17">
        <v>2.7104000000000001E-4</v>
      </c>
      <c r="M17">
        <v>0.21018999999999999</v>
      </c>
      <c r="N17" t="s">
        <v>237</v>
      </c>
    </row>
    <row r="18" spans="1:14">
      <c r="A18">
        <v>141.18</v>
      </c>
      <c r="B18">
        <v>9</v>
      </c>
      <c r="C18">
        <v>607.09</v>
      </c>
      <c r="D18">
        <v>1.6471999999999999E-3</v>
      </c>
      <c r="E18">
        <v>-1.9204000000000001</v>
      </c>
      <c r="F18">
        <v>-1.8788</v>
      </c>
      <c r="G18">
        <v>-12.378</v>
      </c>
      <c r="H18">
        <v>41.003999999999998</v>
      </c>
      <c r="I18">
        <v>67.453000000000003</v>
      </c>
      <c r="J18">
        <v>1518.3</v>
      </c>
      <c r="K18">
        <v>-4.7393999999999999E-2</v>
      </c>
      <c r="L18">
        <v>2.7099999999999997E-4</v>
      </c>
      <c r="M18">
        <v>0.21023</v>
      </c>
      <c r="N18" t="s">
        <v>237</v>
      </c>
    </row>
    <row r="19" spans="1:14">
      <c r="A19">
        <v>141.18</v>
      </c>
      <c r="B19">
        <v>9.5</v>
      </c>
      <c r="C19">
        <v>607.13</v>
      </c>
      <c r="D19">
        <v>1.6471000000000001E-3</v>
      </c>
      <c r="E19">
        <v>-1.9211</v>
      </c>
      <c r="F19">
        <v>-1.8772</v>
      </c>
      <c r="G19">
        <v>-12.382999999999999</v>
      </c>
      <c r="H19">
        <v>41.005000000000003</v>
      </c>
      <c r="I19">
        <v>67.447999999999993</v>
      </c>
      <c r="J19">
        <v>1518.7</v>
      </c>
      <c r="K19">
        <v>-4.7403000000000001E-2</v>
      </c>
      <c r="L19">
        <v>2.7095999999999999E-4</v>
      </c>
      <c r="M19">
        <v>0.21026</v>
      </c>
      <c r="N19" t="s">
        <v>237</v>
      </c>
    </row>
    <row r="20" spans="1:14">
      <c r="A20">
        <v>141.18</v>
      </c>
      <c r="B20">
        <v>10</v>
      </c>
      <c r="C20">
        <v>607.16999999999996</v>
      </c>
      <c r="D20">
        <v>1.647E-3</v>
      </c>
      <c r="E20">
        <v>-1.9218</v>
      </c>
      <c r="F20">
        <v>-1.8755999999999999</v>
      </c>
      <c r="G20">
        <v>-12.388</v>
      </c>
      <c r="H20">
        <v>41.006999999999998</v>
      </c>
      <c r="I20">
        <v>67.444000000000003</v>
      </c>
      <c r="J20">
        <v>1519</v>
      </c>
      <c r="K20">
        <v>-4.7411000000000002E-2</v>
      </c>
      <c r="L20">
        <v>2.7093000000000001E-4</v>
      </c>
      <c r="M20">
        <v>0.21029999999999999</v>
      </c>
      <c r="N20" t="s">
        <v>237</v>
      </c>
    </row>
    <row r="21" spans="1:14">
      <c r="A21">
        <v>169.41</v>
      </c>
      <c r="B21">
        <v>1</v>
      </c>
      <c r="C21">
        <v>2.0590999999999999</v>
      </c>
      <c r="D21">
        <v>0.48565999999999998</v>
      </c>
      <c r="E21">
        <v>12.173999999999999</v>
      </c>
      <c r="F21">
        <v>13.537000000000001</v>
      </c>
      <c r="G21">
        <v>80.025000000000006</v>
      </c>
      <c r="H21">
        <v>26.701000000000001</v>
      </c>
      <c r="I21">
        <v>36.290999999999997</v>
      </c>
      <c r="J21">
        <v>252.52</v>
      </c>
      <c r="K21">
        <v>4.1707000000000001</v>
      </c>
      <c r="L21">
        <v>6.0341000000000004E-6</v>
      </c>
      <c r="M21">
        <v>8.2734999999999996E-3</v>
      </c>
      <c r="N21" t="s">
        <v>238</v>
      </c>
    </row>
    <row r="22" spans="1:14">
      <c r="A22">
        <v>169.41</v>
      </c>
      <c r="B22">
        <v>1.0150999999999999</v>
      </c>
      <c r="C22">
        <v>2.0912999999999999</v>
      </c>
      <c r="D22">
        <v>0.47816999999999998</v>
      </c>
      <c r="E22">
        <v>12.173</v>
      </c>
      <c r="F22">
        <v>13.534000000000001</v>
      </c>
      <c r="G22">
        <v>79.891000000000005</v>
      </c>
      <c r="H22">
        <v>26.715</v>
      </c>
      <c r="I22">
        <v>36.328000000000003</v>
      </c>
      <c r="J22">
        <v>252.43</v>
      </c>
      <c r="K22">
        <v>4.1725000000000003</v>
      </c>
      <c r="L22">
        <v>6.0344000000000002E-6</v>
      </c>
      <c r="M22">
        <v>8.2764999999999991E-3</v>
      </c>
      <c r="N22" t="s">
        <v>238</v>
      </c>
    </row>
    <row r="23" spans="1:14">
      <c r="A23">
        <v>169.41</v>
      </c>
      <c r="B23">
        <v>1.0150999999999999</v>
      </c>
      <c r="C23">
        <v>567.61</v>
      </c>
      <c r="D23">
        <v>1.7618E-3</v>
      </c>
      <c r="E23">
        <v>-2.8855999999999999E-3</v>
      </c>
      <c r="F23">
        <v>2.1316E-3</v>
      </c>
      <c r="G23">
        <v>1.2529E-2</v>
      </c>
      <c r="H23">
        <v>38.409999999999997</v>
      </c>
      <c r="I23">
        <v>67.822000000000003</v>
      </c>
      <c r="J23">
        <v>1307.0999999999999</v>
      </c>
      <c r="K23">
        <v>-4.165E-2</v>
      </c>
      <c r="L23">
        <v>1.7546E-4</v>
      </c>
      <c r="M23">
        <v>0.17934</v>
      </c>
      <c r="N23" t="s">
        <v>237</v>
      </c>
    </row>
    <row r="24" spans="1:14">
      <c r="A24">
        <v>169.41</v>
      </c>
      <c r="B24">
        <v>1.5</v>
      </c>
      <c r="C24">
        <v>567.66</v>
      </c>
      <c r="D24">
        <v>1.7616000000000001E-3</v>
      </c>
      <c r="E24">
        <v>-3.9115E-3</v>
      </c>
      <c r="F24">
        <v>3.5014999999999998E-3</v>
      </c>
      <c r="G24">
        <v>6.4701000000000003E-3</v>
      </c>
      <c r="H24">
        <v>38.411000000000001</v>
      </c>
      <c r="I24">
        <v>67.813999999999993</v>
      </c>
      <c r="J24">
        <v>1307.5</v>
      </c>
      <c r="K24">
        <v>-4.1669999999999999E-2</v>
      </c>
      <c r="L24">
        <v>1.7546E-4</v>
      </c>
      <c r="M24">
        <v>0.17938999999999999</v>
      </c>
      <c r="N24" t="s">
        <v>237</v>
      </c>
    </row>
    <row r="25" spans="1:14">
      <c r="A25">
        <v>169.41</v>
      </c>
      <c r="B25">
        <v>2</v>
      </c>
      <c r="C25">
        <v>567.71</v>
      </c>
      <c r="D25">
        <v>1.7615E-3</v>
      </c>
      <c r="E25">
        <v>-4.9684000000000004E-3</v>
      </c>
      <c r="F25">
        <v>4.9147000000000001E-3</v>
      </c>
      <c r="G25">
        <v>2.264E-4</v>
      </c>
      <c r="H25">
        <v>38.412999999999997</v>
      </c>
      <c r="I25">
        <v>67.805000000000007</v>
      </c>
      <c r="J25">
        <v>1307.9000000000001</v>
      </c>
      <c r="K25">
        <v>-4.1689999999999998E-2</v>
      </c>
      <c r="L25">
        <v>1.7545000000000001E-4</v>
      </c>
      <c r="M25">
        <v>0.17943000000000001</v>
      </c>
      <c r="N25" t="s">
        <v>237</v>
      </c>
    </row>
    <row r="26" spans="1:14">
      <c r="A26">
        <v>169.41</v>
      </c>
      <c r="B26">
        <v>2.5</v>
      </c>
      <c r="C26">
        <v>567.76</v>
      </c>
      <c r="D26">
        <v>1.7612999999999999E-3</v>
      </c>
      <c r="E26">
        <v>-6.0244000000000001E-3</v>
      </c>
      <c r="F26">
        <v>6.3283000000000002E-3</v>
      </c>
      <c r="G26">
        <v>-6.0130000000000001E-3</v>
      </c>
      <c r="H26">
        <v>38.414000000000001</v>
      </c>
      <c r="I26">
        <v>67.796000000000006</v>
      </c>
      <c r="J26">
        <v>1308.3</v>
      </c>
      <c r="K26">
        <v>-4.1709999999999997E-2</v>
      </c>
      <c r="L26">
        <v>1.7545000000000001E-4</v>
      </c>
      <c r="M26">
        <v>0.17946999999999999</v>
      </c>
      <c r="N26" t="s">
        <v>237</v>
      </c>
    </row>
    <row r="27" spans="1:14">
      <c r="A27">
        <v>169.41</v>
      </c>
      <c r="B27">
        <v>3</v>
      </c>
      <c r="C27">
        <v>567.80999999999995</v>
      </c>
      <c r="D27">
        <v>1.7611E-3</v>
      </c>
      <c r="E27">
        <v>-7.0794999999999999E-3</v>
      </c>
      <c r="F27">
        <v>7.7424E-3</v>
      </c>
      <c r="G27">
        <v>-1.2248E-2</v>
      </c>
      <c r="H27">
        <v>38.415999999999997</v>
      </c>
      <c r="I27">
        <v>67.787000000000006</v>
      </c>
      <c r="J27">
        <v>1308.8</v>
      </c>
      <c r="K27">
        <v>-4.1730999999999997E-2</v>
      </c>
      <c r="L27">
        <v>1.7545000000000001E-4</v>
      </c>
      <c r="M27">
        <v>0.17952000000000001</v>
      </c>
      <c r="N27" t="s">
        <v>237</v>
      </c>
    </row>
    <row r="28" spans="1:14">
      <c r="A28">
        <v>169.41</v>
      </c>
      <c r="B28">
        <v>3.5</v>
      </c>
      <c r="C28">
        <v>567.87</v>
      </c>
      <c r="D28">
        <v>1.761E-3</v>
      </c>
      <c r="E28">
        <v>-8.1335999999999995E-3</v>
      </c>
      <c r="F28">
        <v>9.1570999999999996E-3</v>
      </c>
      <c r="G28">
        <v>-1.8478999999999999E-2</v>
      </c>
      <c r="H28">
        <v>38.417000000000002</v>
      </c>
      <c r="I28">
        <v>67.778000000000006</v>
      </c>
      <c r="J28">
        <v>1309.2</v>
      </c>
      <c r="K28">
        <v>-4.1751000000000003E-2</v>
      </c>
      <c r="L28">
        <v>1.7545000000000001E-4</v>
      </c>
      <c r="M28">
        <v>0.17956</v>
      </c>
      <c r="N28" t="s">
        <v>237</v>
      </c>
    </row>
    <row r="29" spans="1:14">
      <c r="A29">
        <v>169.41</v>
      </c>
      <c r="B29">
        <v>4</v>
      </c>
      <c r="C29">
        <v>567.91999999999996</v>
      </c>
      <c r="D29">
        <v>1.7608000000000001E-3</v>
      </c>
      <c r="E29">
        <v>-9.1868000000000002E-3</v>
      </c>
      <c r="F29">
        <v>1.0572E-2</v>
      </c>
      <c r="G29">
        <v>-2.4705999999999999E-2</v>
      </c>
      <c r="H29">
        <v>38.418999999999997</v>
      </c>
      <c r="I29">
        <v>67.769000000000005</v>
      </c>
      <c r="J29">
        <v>1309.5999999999999</v>
      </c>
      <c r="K29">
        <v>-4.1771000000000003E-2</v>
      </c>
      <c r="L29">
        <v>1.7545000000000001E-4</v>
      </c>
      <c r="M29">
        <v>0.17960000000000001</v>
      </c>
      <c r="N29" t="s">
        <v>237</v>
      </c>
    </row>
    <row r="30" spans="1:14">
      <c r="A30">
        <v>169.41</v>
      </c>
      <c r="B30">
        <v>4.5</v>
      </c>
      <c r="C30">
        <v>567.97</v>
      </c>
      <c r="D30">
        <v>1.7607E-3</v>
      </c>
      <c r="E30">
        <v>-1.0239E-2</v>
      </c>
      <c r="F30">
        <v>1.1988E-2</v>
      </c>
      <c r="G30">
        <v>-3.0928000000000001E-2</v>
      </c>
      <c r="H30">
        <v>38.420999999999999</v>
      </c>
      <c r="I30">
        <v>67.760000000000005</v>
      </c>
      <c r="J30">
        <v>1310.0999999999999</v>
      </c>
      <c r="K30">
        <v>-4.1791000000000002E-2</v>
      </c>
      <c r="L30">
        <v>1.7545000000000001E-4</v>
      </c>
      <c r="M30">
        <v>0.17965</v>
      </c>
      <c r="N30" t="s">
        <v>237</v>
      </c>
    </row>
    <row r="31" spans="1:14">
      <c r="A31">
        <v>169.41</v>
      </c>
      <c r="B31">
        <v>5</v>
      </c>
      <c r="C31">
        <v>568.02</v>
      </c>
      <c r="D31">
        <v>1.7604999999999999E-3</v>
      </c>
      <c r="E31">
        <v>-1.129E-2</v>
      </c>
      <c r="F31">
        <v>1.3403999999999999E-2</v>
      </c>
      <c r="G31">
        <v>-3.7145999999999998E-2</v>
      </c>
      <c r="H31">
        <v>38.421999999999997</v>
      </c>
      <c r="I31">
        <v>67.751000000000005</v>
      </c>
      <c r="J31">
        <v>1310.5</v>
      </c>
      <c r="K31">
        <v>-4.1811000000000001E-2</v>
      </c>
      <c r="L31">
        <v>1.7545000000000001E-4</v>
      </c>
      <c r="M31">
        <v>0.17968999999999999</v>
      </c>
      <c r="N31" t="s">
        <v>237</v>
      </c>
    </row>
    <row r="32" spans="1:14">
      <c r="A32">
        <v>169.41</v>
      </c>
      <c r="B32">
        <v>5.5</v>
      </c>
      <c r="C32">
        <v>568.07000000000005</v>
      </c>
      <c r="D32">
        <v>1.7603E-3</v>
      </c>
      <c r="E32">
        <v>-1.2341E-2</v>
      </c>
      <c r="F32">
        <v>1.4821000000000001E-2</v>
      </c>
      <c r="G32">
        <v>-4.3360000000000003E-2</v>
      </c>
      <c r="H32">
        <v>38.423999999999999</v>
      </c>
      <c r="I32">
        <v>67.742000000000004</v>
      </c>
      <c r="J32">
        <v>1310.9</v>
      </c>
      <c r="K32">
        <v>-4.1831E-2</v>
      </c>
      <c r="L32">
        <v>1.7543999999999999E-4</v>
      </c>
      <c r="M32">
        <v>0.17973</v>
      </c>
      <c r="N32" t="s">
        <v>237</v>
      </c>
    </row>
    <row r="33" spans="1:14">
      <c r="A33">
        <v>169.41</v>
      </c>
      <c r="B33">
        <v>6</v>
      </c>
      <c r="C33">
        <v>568.12</v>
      </c>
      <c r="D33">
        <v>1.7602E-3</v>
      </c>
      <c r="E33">
        <v>-1.3390000000000001E-2</v>
      </c>
      <c r="F33">
        <v>1.6237999999999999E-2</v>
      </c>
      <c r="G33">
        <v>-4.9570000000000003E-2</v>
      </c>
      <c r="H33">
        <v>38.424999999999997</v>
      </c>
      <c r="I33">
        <v>67.733000000000004</v>
      </c>
      <c r="J33">
        <v>1311.3</v>
      </c>
      <c r="K33">
        <v>-4.1850999999999999E-2</v>
      </c>
      <c r="L33">
        <v>1.7543999999999999E-4</v>
      </c>
      <c r="M33">
        <v>0.17978</v>
      </c>
      <c r="N33" t="s">
        <v>237</v>
      </c>
    </row>
    <row r="34" spans="1:14">
      <c r="A34">
        <v>169.41</v>
      </c>
      <c r="B34">
        <v>6.5</v>
      </c>
      <c r="C34">
        <v>568.16999999999996</v>
      </c>
      <c r="D34">
        <v>1.7600000000000001E-3</v>
      </c>
      <c r="E34">
        <v>-1.4439E-2</v>
      </c>
      <c r="F34">
        <v>1.7655000000000001E-2</v>
      </c>
      <c r="G34">
        <v>-5.5775999999999999E-2</v>
      </c>
      <c r="H34">
        <v>38.427</v>
      </c>
      <c r="I34">
        <v>67.724000000000004</v>
      </c>
      <c r="J34">
        <v>1311.8</v>
      </c>
      <c r="K34">
        <v>-4.1870999999999998E-2</v>
      </c>
      <c r="L34">
        <v>1.7543999999999999E-4</v>
      </c>
      <c r="M34">
        <v>0.17982000000000001</v>
      </c>
      <c r="N34" t="s">
        <v>237</v>
      </c>
    </row>
    <row r="35" spans="1:14">
      <c r="A35">
        <v>169.41</v>
      </c>
      <c r="B35">
        <v>7</v>
      </c>
      <c r="C35">
        <v>568.23</v>
      </c>
      <c r="D35">
        <v>1.7599E-3</v>
      </c>
      <c r="E35">
        <v>-1.5486E-2</v>
      </c>
      <c r="F35">
        <v>1.9073E-2</v>
      </c>
      <c r="G35">
        <v>-6.1976999999999997E-2</v>
      </c>
      <c r="H35">
        <v>38.427999999999997</v>
      </c>
      <c r="I35">
        <v>67.715000000000003</v>
      </c>
      <c r="J35">
        <v>1312.2</v>
      </c>
      <c r="K35">
        <v>-4.1890999999999998E-2</v>
      </c>
      <c r="L35">
        <v>1.7543999999999999E-4</v>
      </c>
      <c r="M35">
        <v>0.17987</v>
      </c>
      <c r="N35" t="s">
        <v>237</v>
      </c>
    </row>
    <row r="36" spans="1:14">
      <c r="A36">
        <v>169.41</v>
      </c>
      <c r="B36">
        <v>7.5</v>
      </c>
      <c r="C36">
        <v>568.28</v>
      </c>
      <c r="D36">
        <v>1.7596999999999999E-3</v>
      </c>
      <c r="E36">
        <v>-1.6532999999999999E-2</v>
      </c>
      <c r="F36">
        <v>2.0492E-2</v>
      </c>
      <c r="G36">
        <v>-6.8173999999999998E-2</v>
      </c>
      <c r="H36">
        <v>38.43</v>
      </c>
      <c r="I36">
        <v>67.706999999999994</v>
      </c>
      <c r="J36">
        <v>1312.6</v>
      </c>
      <c r="K36">
        <v>-4.1910999999999997E-2</v>
      </c>
      <c r="L36">
        <v>1.7543999999999999E-4</v>
      </c>
      <c r="M36">
        <v>0.17990999999999999</v>
      </c>
      <c r="N36" t="s">
        <v>237</v>
      </c>
    </row>
    <row r="37" spans="1:14">
      <c r="A37">
        <v>169.41</v>
      </c>
      <c r="B37">
        <v>8</v>
      </c>
      <c r="C37">
        <v>568.33000000000004</v>
      </c>
      <c r="D37">
        <v>1.7595E-3</v>
      </c>
      <c r="E37">
        <v>-1.7579000000000001E-2</v>
      </c>
      <c r="F37">
        <v>2.1911E-2</v>
      </c>
      <c r="G37">
        <v>-7.4367000000000003E-2</v>
      </c>
      <c r="H37">
        <v>38.430999999999997</v>
      </c>
      <c r="I37">
        <v>67.697999999999993</v>
      </c>
      <c r="J37">
        <v>1313</v>
      </c>
      <c r="K37">
        <v>-4.1930000000000002E-2</v>
      </c>
      <c r="L37">
        <v>1.7543999999999999E-4</v>
      </c>
      <c r="M37">
        <v>0.17995</v>
      </c>
      <c r="N37" t="s">
        <v>237</v>
      </c>
    </row>
    <row r="38" spans="1:14">
      <c r="A38">
        <v>169.41</v>
      </c>
      <c r="B38">
        <v>8.5</v>
      </c>
      <c r="C38">
        <v>568.38</v>
      </c>
      <c r="D38">
        <v>1.7593999999999999E-3</v>
      </c>
      <c r="E38">
        <v>-1.8623000000000001E-2</v>
      </c>
      <c r="F38">
        <v>2.3331000000000001E-2</v>
      </c>
      <c r="G38">
        <v>-8.0556000000000003E-2</v>
      </c>
      <c r="H38">
        <v>38.433</v>
      </c>
      <c r="I38">
        <v>67.688999999999993</v>
      </c>
      <c r="J38">
        <v>1313.5</v>
      </c>
      <c r="K38">
        <v>-4.1950000000000001E-2</v>
      </c>
      <c r="L38">
        <v>1.7543999999999999E-4</v>
      </c>
      <c r="M38">
        <v>0.18</v>
      </c>
      <c r="N38" t="s">
        <v>237</v>
      </c>
    </row>
    <row r="39" spans="1:14">
      <c r="A39">
        <v>169.41</v>
      </c>
      <c r="B39">
        <v>9</v>
      </c>
      <c r="C39">
        <v>568.42999999999995</v>
      </c>
      <c r="D39">
        <v>1.7592E-3</v>
      </c>
      <c r="E39">
        <v>-1.9667E-2</v>
      </c>
      <c r="F39">
        <v>2.4750999999999999E-2</v>
      </c>
      <c r="G39">
        <v>-8.6740999999999999E-2</v>
      </c>
      <c r="H39">
        <v>38.433999999999997</v>
      </c>
      <c r="I39">
        <v>67.680000000000007</v>
      </c>
      <c r="J39">
        <v>1313.9</v>
      </c>
      <c r="K39">
        <v>-4.197E-2</v>
      </c>
      <c r="L39">
        <v>1.7542999999999999E-4</v>
      </c>
      <c r="M39">
        <v>0.18004000000000001</v>
      </c>
      <c r="N39" t="s">
        <v>237</v>
      </c>
    </row>
    <row r="40" spans="1:14">
      <c r="A40">
        <v>169.41</v>
      </c>
      <c r="B40">
        <v>9.5</v>
      </c>
      <c r="C40">
        <v>568.48</v>
      </c>
      <c r="D40">
        <v>1.7591E-3</v>
      </c>
      <c r="E40">
        <v>-2.0709999999999999E-2</v>
      </c>
      <c r="F40">
        <v>2.6171E-2</v>
      </c>
      <c r="G40">
        <v>-9.2921000000000004E-2</v>
      </c>
      <c r="H40">
        <v>38.436</v>
      </c>
      <c r="I40">
        <v>67.671999999999997</v>
      </c>
      <c r="J40">
        <v>1314.3</v>
      </c>
      <c r="K40">
        <v>-4.199E-2</v>
      </c>
      <c r="L40">
        <v>1.7542999999999999E-4</v>
      </c>
      <c r="M40">
        <v>0.18007999999999999</v>
      </c>
      <c r="N40" t="s">
        <v>237</v>
      </c>
    </row>
    <row r="41" spans="1:14">
      <c r="A41">
        <v>169.41</v>
      </c>
      <c r="B41">
        <v>10</v>
      </c>
      <c r="C41">
        <v>568.53</v>
      </c>
      <c r="D41">
        <v>1.7589000000000001E-3</v>
      </c>
      <c r="E41">
        <v>-2.1752000000000001E-2</v>
      </c>
      <c r="F41">
        <v>2.7591999999999998E-2</v>
      </c>
      <c r="G41">
        <v>-9.9098000000000006E-2</v>
      </c>
      <c r="H41">
        <v>38.436999999999998</v>
      </c>
      <c r="I41">
        <v>67.662999999999997</v>
      </c>
      <c r="J41">
        <v>1314.7</v>
      </c>
      <c r="K41">
        <v>-4.2008999999999998E-2</v>
      </c>
      <c r="L41">
        <v>1.7542999999999999E-4</v>
      </c>
      <c r="M41">
        <v>0.18013000000000001</v>
      </c>
      <c r="N41" t="s">
        <v>237</v>
      </c>
    </row>
    <row r="42" spans="1:14">
      <c r="A42">
        <v>197.65</v>
      </c>
      <c r="B42">
        <v>1</v>
      </c>
      <c r="C42">
        <v>1.742</v>
      </c>
      <c r="D42">
        <v>0.57404999999999995</v>
      </c>
      <c r="E42">
        <v>12.949</v>
      </c>
      <c r="F42">
        <v>14.558999999999999</v>
      </c>
      <c r="G42">
        <v>85.606999999999999</v>
      </c>
      <c r="H42">
        <v>27.347999999999999</v>
      </c>
      <c r="I42">
        <v>36.378</v>
      </c>
      <c r="J42">
        <v>273.5</v>
      </c>
      <c r="K42">
        <v>2.8174999999999999</v>
      </c>
      <c r="L42">
        <v>6.9439999999999999E-6</v>
      </c>
      <c r="M42">
        <v>1.035E-2</v>
      </c>
      <c r="N42" t="s">
        <v>238</v>
      </c>
    </row>
    <row r="43" spans="1:14">
      <c r="A43">
        <v>197.65</v>
      </c>
      <c r="B43">
        <v>1.5</v>
      </c>
      <c r="C43">
        <v>2.6408</v>
      </c>
      <c r="D43">
        <v>0.37867000000000001</v>
      </c>
      <c r="E43">
        <v>12.914</v>
      </c>
      <c r="F43">
        <v>14.507</v>
      </c>
      <c r="G43">
        <v>82.057000000000002</v>
      </c>
      <c r="H43">
        <v>27.579000000000001</v>
      </c>
      <c r="I43">
        <v>37.011000000000003</v>
      </c>
      <c r="J43">
        <v>271.73</v>
      </c>
      <c r="K43">
        <v>2.8412999999999999</v>
      </c>
      <c r="L43">
        <v>6.9546999999999997E-6</v>
      </c>
      <c r="M43">
        <v>1.0428E-2</v>
      </c>
      <c r="N43" t="s">
        <v>238</v>
      </c>
    </row>
    <row r="44" spans="1:14">
      <c r="A44">
        <v>197.65</v>
      </c>
      <c r="B44">
        <v>2</v>
      </c>
      <c r="C44">
        <v>3.5598999999999998</v>
      </c>
      <c r="D44">
        <v>0.28089999999999998</v>
      </c>
      <c r="E44">
        <v>12.878</v>
      </c>
      <c r="F44">
        <v>14.454000000000001</v>
      </c>
      <c r="G44">
        <v>79.48</v>
      </c>
      <c r="H44">
        <v>27.821000000000002</v>
      </c>
      <c r="I44">
        <v>37.691000000000003</v>
      </c>
      <c r="J44">
        <v>269.93</v>
      </c>
      <c r="K44">
        <v>2.8654000000000002</v>
      </c>
      <c r="L44">
        <v>6.9672E-6</v>
      </c>
      <c r="M44">
        <v>1.051E-2</v>
      </c>
      <c r="N44" t="s">
        <v>238</v>
      </c>
    </row>
    <row r="45" spans="1:14">
      <c r="A45">
        <v>197.65</v>
      </c>
      <c r="B45">
        <v>2.5</v>
      </c>
      <c r="C45">
        <v>4.5007000000000001</v>
      </c>
      <c r="D45">
        <v>0.22219</v>
      </c>
      <c r="E45">
        <v>12.840999999999999</v>
      </c>
      <c r="F45">
        <v>14.398999999999999</v>
      </c>
      <c r="G45">
        <v>77.433000000000007</v>
      </c>
      <c r="H45">
        <v>28.077000000000002</v>
      </c>
      <c r="I45">
        <v>38.423000000000002</v>
      </c>
      <c r="J45">
        <v>268.07</v>
      </c>
      <c r="K45">
        <v>2.8896999999999999</v>
      </c>
      <c r="L45">
        <v>6.9815E-6</v>
      </c>
      <c r="M45">
        <v>1.0593999999999999E-2</v>
      </c>
      <c r="N45" t="s">
        <v>238</v>
      </c>
    </row>
    <row r="46" spans="1:14">
      <c r="A46">
        <v>197.65</v>
      </c>
      <c r="B46">
        <v>3</v>
      </c>
      <c r="C46">
        <v>5.4648000000000003</v>
      </c>
      <c r="D46">
        <v>0.18299000000000001</v>
      </c>
      <c r="E46">
        <v>12.803000000000001</v>
      </c>
      <c r="F46">
        <v>14.343</v>
      </c>
      <c r="G46">
        <v>75.718999999999994</v>
      </c>
      <c r="H46">
        <v>28.346</v>
      </c>
      <c r="I46">
        <v>39.212000000000003</v>
      </c>
      <c r="J46">
        <v>266.16000000000003</v>
      </c>
      <c r="K46">
        <v>2.9146999999999998</v>
      </c>
      <c r="L46">
        <v>6.9978000000000002E-6</v>
      </c>
      <c r="M46">
        <v>1.0682000000000001E-2</v>
      </c>
      <c r="N46" t="s">
        <v>238</v>
      </c>
    </row>
    <row r="47" spans="1:14">
      <c r="A47">
        <v>197.65</v>
      </c>
      <c r="B47">
        <v>3.5</v>
      </c>
      <c r="C47">
        <v>6.4541000000000004</v>
      </c>
      <c r="D47">
        <v>0.15493999999999999</v>
      </c>
      <c r="E47">
        <v>12.763999999999999</v>
      </c>
      <c r="F47">
        <v>14.285</v>
      </c>
      <c r="G47">
        <v>74.230999999999995</v>
      </c>
      <c r="H47">
        <v>28.631</v>
      </c>
      <c r="I47">
        <v>40.069000000000003</v>
      </c>
      <c r="J47">
        <v>264.19</v>
      </c>
      <c r="K47">
        <v>2.9407000000000001</v>
      </c>
      <c r="L47">
        <v>7.0159E-6</v>
      </c>
      <c r="M47">
        <v>1.0774000000000001E-2</v>
      </c>
      <c r="N47" t="s">
        <v>238</v>
      </c>
    </row>
    <row r="48" spans="1:14">
      <c r="A48">
        <v>197.65</v>
      </c>
      <c r="B48">
        <v>4</v>
      </c>
      <c r="C48">
        <v>7.4706000000000001</v>
      </c>
      <c r="D48">
        <v>0.13386000000000001</v>
      </c>
      <c r="E48">
        <v>12.723000000000001</v>
      </c>
      <c r="F48">
        <v>14.225</v>
      </c>
      <c r="G48">
        <v>72.906999999999996</v>
      </c>
      <c r="H48">
        <v>28.934000000000001</v>
      </c>
      <c r="I48">
        <v>41.003999999999998</v>
      </c>
      <c r="J48">
        <v>262.16000000000003</v>
      </c>
      <c r="K48">
        <v>2.9681999999999999</v>
      </c>
      <c r="L48">
        <v>7.0361000000000003E-6</v>
      </c>
      <c r="M48">
        <v>1.0871E-2</v>
      </c>
      <c r="N48" t="s">
        <v>238</v>
      </c>
    </row>
    <row r="49" spans="1:14">
      <c r="A49">
        <v>197.65</v>
      </c>
      <c r="B49">
        <v>4.1307</v>
      </c>
      <c r="C49">
        <v>7.7409999999999997</v>
      </c>
      <c r="D49">
        <v>0.12917999999999999</v>
      </c>
      <c r="E49">
        <v>12.712</v>
      </c>
      <c r="F49">
        <v>14.209</v>
      </c>
      <c r="G49">
        <v>72.581999999999994</v>
      </c>
      <c r="H49">
        <v>29.016999999999999</v>
      </c>
      <c r="I49">
        <v>41.262999999999998</v>
      </c>
      <c r="J49">
        <v>261.62</v>
      </c>
      <c r="K49">
        <v>2.9756999999999998</v>
      </c>
      <c r="L49">
        <v>7.0416999999999999E-6</v>
      </c>
      <c r="M49">
        <v>1.0897E-2</v>
      </c>
      <c r="N49" t="s">
        <v>238</v>
      </c>
    </row>
    <row r="50" spans="1:14">
      <c r="A50">
        <v>197.65</v>
      </c>
      <c r="B50">
        <v>4.1307</v>
      </c>
      <c r="C50">
        <v>525.02</v>
      </c>
      <c r="D50">
        <v>1.9047000000000001E-3</v>
      </c>
      <c r="E50">
        <v>1.9337</v>
      </c>
      <c r="F50">
        <v>1.9558</v>
      </c>
      <c r="G50">
        <v>10.586</v>
      </c>
      <c r="H50">
        <v>37.119</v>
      </c>
      <c r="I50">
        <v>70.551000000000002</v>
      </c>
      <c r="J50">
        <v>1088.9000000000001</v>
      </c>
      <c r="K50">
        <v>-2.9198000000000002E-2</v>
      </c>
      <c r="L50">
        <v>1.2385E-4</v>
      </c>
      <c r="M50">
        <v>0.15024999999999999</v>
      </c>
      <c r="N50" t="s">
        <v>237</v>
      </c>
    </row>
    <row r="51" spans="1:14">
      <c r="A51">
        <v>197.65</v>
      </c>
      <c r="B51">
        <v>4.5</v>
      </c>
      <c r="C51">
        <v>525.08000000000004</v>
      </c>
      <c r="D51">
        <v>1.9044999999999999E-3</v>
      </c>
      <c r="E51">
        <v>1.9325000000000001</v>
      </c>
      <c r="F51">
        <v>1.9565999999999999</v>
      </c>
      <c r="G51">
        <v>10.58</v>
      </c>
      <c r="H51">
        <v>37.119999999999997</v>
      </c>
      <c r="I51">
        <v>70.536000000000001</v>
      </c>
      <c r="J51">
        <v>1089.3</v>
      </c>
      <c r="K51">
        <v>-2.9236999999999999E-2</v>
      </c>
      <c r="L51">
        <v>1.2386999999999999E-4</v>
      </c>
      <c r="M51">
        <v>0.15029000000000001</v>
      </c>
      <c r="N51" t="s">
        <v>237</v>
      </c>
    </row>
    <row r="52" spans="1:14">
      <c r="A52">
        <v>197.65</v>
      </c>
      <c r="B52">
        <v>5</v>
      </c>
      <c r="C52">
        <v>525.16</v>
      </c>
      <c r="D52">
        <v>1.9042E-3</v>
      </c>
      <c r="E52">
        <v>1.9309000000000001</v>
      </c>
      <c r="F52">
        <v>1.9576</v>
      </c>
      <c r="G52">
        <v>10.571999999999999</v>
      </c>
      <c r="H52">
        <v>37.121000000000002</v>
      </c>
      <c r="I52">
        <v>70.516000000000005</v>
      </c>
      <c r="J52">
        <v>1089.9000000000001</v>
      </c>
      <c r="K52">
        <v>-2.9288999999999999E-2</v>
      </c>
      <c r="L52">
        <v>1.2389000000000001E-4</v>
      </c>
      <c r="M52">
        <v>0.15034</v>
      </c>
      <c r="N52" t="s">
        <v>237</v>
      </c>
    </row>
    <row r="53" spans="1:14">
      <c r="A53">
        <v>197.65</v>
      </c>
      <c r="B53">
        <v>5.5</v>
      </c>
      <c r="C53">
        <v>525.24</v>
      </c>
      <c r="D53">
        <v>1.9039E-3</v>
      </c>
      <c r="E53">
        <v>1.9292</v>
      </c>
      <c r="F53">
        <v>1.9585999999999999</v>
      </c>
      <c r="G53">
        <v>10.564</v>
      </c>
      <c r="H53">
        <v>37.122</v>
      </c>
      <c r="I53">
        <v>70.495999999999995</v>
      </c>
      <c r="J53">
        <v>1090.5</v>
      </c>
      <c r="K53">
        <v>-2.9340999999999999E-2</v>
      </c>
      <c r="L53">
        <v>1.2391E-4</v>
      </c>
      <c r="M53">
        <v>0.15040000000000001</v>
      </c>
      <c r="N53" t="s">
        <v>237</v>
      </c>
    </row>
    <row r="54" spans="1:14">
      <c r="A54">
        <v>197.65</v>
      </c>
      <c r="B54">
        <v>6</v>
      </c>
      <c r="C54">
        <v>525.32000000000005</v>
      </c>
      <c r="D54">
        <v>1.9036000000000001E-3</v>
      </c>
      <c r="E54">
        <v>1.9276</v>
      </c>
      <c r="F54">
        <v>1.9597</v>
      </c>
      <c r="G54">
        <v>10.555</v>
      </c>
      <c r="H54">
        <v>37.122999999999998</v>
      </c>
      <c r="I54">
        <v>70.474999999999994</v>
      </c>
      <c r="J54">
        <v>1091.2</v>
      </c>
      <c r="K54">
        <v>-2.9392999999999999E-2</v>
      </c>
      <c r="L54">
        <v>1.2392999999999999E-4</v>
      </c>
      <c r="M54">
        <v>0.15045</v>
      </c>
      <c r="N54" t="s">
        <v>237</v>
      </c>
    </row>
    <row r="55" spans="1:14">
      <c r="A55">
        <v>197.65</v>
      </c>
      <c r="B55">
        <v>6.5</v>
      </c>
      <c r="C55">
        <v>525.4</v>
      </c>
      <c r="D55">
        <v>1.9032999999999999E-3</v>
      </c>
      <c r="E55">
        <v>1.9259999999999999</v>
      </c>
      <c r="F55">
        <v>1.9607000000000001</v>
      </c>
      <c r="G55">
        <v>10.547000000000001</v>
      </c>
      <c r="H55">
        <v>37.124000000000002</v>
      </c>
      <c r="I55">
        <v>70.454999999999998</v>
      </c>
      <c r="J55">
        <v>1091.8</v>
      </c>
      <c r="K55">
        <v>-2.9444999999999999E-2</v>
      </c>
      <c r="L55">
        <v>1.2395E-4</v>
      </c>
      <c r="M55">
        <v>0.15051</v>
      </c>
      <c r="N55" t="s">
        <v>237</v>
      </c>
    </row>
    <row r="56" spans="1:14">
      <c r="A56">
        <v>197.65</v>
      </c>
      <c r="B56">
        <v>7</v>
      </c>
      <c r="C56">
        <v>525.48</v>
      </c>
      <c r="D56">
        <v>1.903E-3</v>
      </c>
      <c r="E56">
        <v>1.9244000000000001</v>
      </c>
      <c r="F56">
        <v>1.9617</v>
      </c>
      <c r="G56">
        <v>10.539</v>
      </c>
      <c r="H56">
        <v>37.125</v>
      </c>
      <c r="I56">
        <v>70.435000000000002</v>
      </c>
      <c r="J56">
        <v>1092.4000000000001</v>
      </c>
      <c r="K56">
        <v>-2.9496000000000001E-2</v>
      </c>
      <c r="L56">
        <v>1.2396999999999999E-4</v>
      </c>
      <c r="M56">
        <v>0.15056</v>
      </c>
      <c r="N56" t="s">
        <v>237</v>
      </c>
    </row>
    <row r="57" spans="1:14">
      <c r="A57">
        <v>197.65</v>
      </c>
      <c r="B57">
        <v>7.5</v>
      </c>
      <c r="C57">
        <v>525.55999999999995</v>
      </c>
      <c r="D57">
        <v>1.9027E-3</v>
      </c>
      <c r="E57">
        <v>1.9227000000000001</v>
      </c>
      <c r="F57">
        <v>1.9628000000000001</v>
      </c>
      <c r="G57">
        <v>10.531000000000001</v>
      </c>
      <c r="H57">
        <v>37.125999999999998</v>
      </c>
      <c r="I57">
        <v>70.415000000000006</v>
      </c>
      <c r="J57">
        <v>1093</v>
      </c>
      <c r="K57">
        <v>-2.9548000000000001E-2</v>
      </c>
      <c r="L57">
        <v>1.2399000000000001E-4</v>
      </c>
      <c r="M57">
        <v>0.15062</v>
      </c>
      <c r="N57" t="s">
        <v>237</v>
      </c>
    </row>
    <row r="58" spans="1:14">
      <c r="A58">
        <v>197.65</v>
      </c>
      <c r="B58">
        <v>8</v>
      </c>
      <c r="C58">
        <v>525.64</v>
      </c>
      <c r="D58">
        <v>1.9024000000000001E-3</v>
      </c>
      <c r="E58">
        <v>1.9211</v>
      </c>
      <c r="F58">
        <v>1.9638</v>
      </c>
      <c r="G58">
        <v>10.522</v>
      </c>
      <c r="H58">
        <v>37.127000000000002</v>
      </c>
      <c r="I58">
        <v>70.394999999999996</v>
      </c>
      <c r="J58">
        <v>1093.5999999999999</v>
      </c>
      <c r="K58">
        <v>-2.9599E-2</v>
      </c>
      <c r="L58">
        <v>1.2401E-4</v>
      </c>
      <c r="M58">
        <v>0.15067</v>
      </c>
      <c r="N58" t="s">
        <v>237</v>
      </c>
    </row>
    <row r="59" spans="1:14">
      <c r="A59">
        <v>197.65</v>
      </c>
      <c r="B59">
        <v>8.5</v>
      </c>
      <c r="C59">
        <v>525.72</v>
      </c>
      <c r="D59">
        <v>1.9021999999999999E-3</v>
      </c>
      <c r="E59">
        <v>1.9195</v>
      </c>
      <c r="F59">
        <v>1.9648000000000001</v>
      </c>
      <c r="G59">
        <v>10.513999999999999</v>
      </c>
      <c r="H59">
        <v>37.128</v>
      </c>
      <c r="I59">
        <v>70.375</v>
      </c>
      <c r="J59">
        <v>1094.2</v>
      </c>
      <c r="K59">
        <v>-2.9649999999999999E-2</v>
      </c>
      <c r="L59">
        <v>1.2402999999999999E-4</v>
      </c>
      <c r="M59">
        <v>0.15073</v>
      </c>
      <c r="N59" t="s">
        <v>237</v>
      </c>
    </row>
    <row r="60" spans="1:14">
      <c r="A60">
        <v>197.65</v>
      </c>
      <c r="B60">
        <v>9</v>
      </c>
      <c r="C60">
        <v>525.79999999999995</v>
      </c>
      <c r="D60">
        <v>1.9019E-3</v>
      </c>
      <c r="E60">
        <v>1.9178999999999999</v>
      </c>
      <c r="F60">
        <v>1.9659</v>
      </c>
      <c r="G60">
        <v>10.506</v>
      </c>
      <c r="H60">
        <v>37.128999999999998</v>
      </c>
      <c r="I60">
        <v>70.355999999999995</v>
      </c>
      <c r="J60">
        <v>1094.8</v>
      </c>
      <c r="K60">
        <v>-2.9701000000000002E-2</v>
      </c>
      <c r="L60">
        <v>1.2405000000000001E-4</v>
      </c>
      <c r="M60">
        <v>0.15078</v>
      </c>
      <c r="N60" t="s">
        <v>237</v>
      </c>
    </row>
    <row r="61" spans="1:14">
      <c r="A61">
        <v>197.65</v>
      </c>
      <c r="B61">
        <v>9.5</v>
      </c>
      <c r="C61">
        <v>525.88</v>
      </c>
      <c r="D61">
        <v>1.9016E-3</v>
      </c>
      <c r="E61">
        <v>1.9162999999999999</v>
      </c>
      <c r="F61">
        <v>1.9669000000000001</v>
      </c>
      <c r="G61">
        <v>10.497999999999999</v>
      </c>
      <c r="H61">
        <v>37.131</v>
      </c>
      <c r="I61">
        <v>70.335999999999999</v>
      </c>
      <c r="J61">
        <v>1095.4000000000001</v>
      </c>
      <c r="K61">
        <v>-2.9751E-2</v>
      </c>
      <c r="L61">
        <v>1.2407E-4</v>
      </c>
      <c r="M61">
        <v>0.15084</v>
      </c>
      <c r="N61" t="s">
        <v>237</v>
      </c>
    </row>
    <row r="62" spans="1:14">
      <c r="A62">
        <v>197.65</v>
      </c>
      <c r="B62">
        <v>10</v>
      </c>
      <c r="C62">
        <v>525.96</v>
      </c>
      <c r="D62">
        <v>1.9013000000000001E-3</v>
      </c>
      <c r="E62">
        <v>1.9146000000000001</v>
      </c>
      <c r="F62">
        <v>1.968</v>
      </c>
      <c r="G62">
        <v>10.489000000000001</v>
      </c>
      <c r="H62">
        <v>37.131999999999998</v>
      </c>
      <c r="I62">
        <v>70.316000000000003</v>
      </c>
      <c r="J62">
        <v>1096</v>
      </c>
      <c r="K62">
        <v>-2.9801999999999999E-2</v>
      </c>
      <c r="L62">
        <v>1.2409000000000001E-4</v>
      </c>
      <c r="M62">
        <v>0.15089</v>
      </c>
      <c r="N62" t="s">
        <v>237</v>
      </c>
    </row>
    <row r="63" spans="1:14">
      <c r="A63">
        <v>225.88</v>
      </c>
      <c r="B63">
        <v>1</v>
      </c>
      <c r="C63">
        <v>1.5138</v>
      </c>
      <c r="D63">
        <v>0.66057999999999995</v>
      </c>
      <c r="E63">
        <v>13.747999999999999</v>
      </c>
      <c r="F63">
        <v>15.601000000000001</v>
      </c>
      <c r="G63">
        <v>90.533000000000001</v>
      </c>
      <c r="H63">
        <v>28.785</v>
      </c>
      <c r="I63">
        <v>37.557000000000002</v>
      </c>
      <c r="J63">
        <v>291.60000000000002</v>
      </c>
      <c r="K63">
        <v>2.0242</v>
      </c>
      <c r="L63">
        <v>7.8676999999999992E-6</v>
      </c>
      <c r="M63">
        <v>1.2782999999999999E-2</v>
      </c>
      <c r="N63" t="s">
        <v>238</v>
      </c>
    </row>
    <row r="64" spans="1:14">
      <c r="A64">
        <v>225.88</v>
      </c>
      <c r="B64">
        <v>1.5</v>
      </c>
      <c r="C64">
        <v>2.2864</v>
      </c>
      <c r="D64">
        <v>0.43736999999999998</v>
      </c>
      <c r="E64">
        <v>13.722</v>
      </c>
      <c r="F64">
        <v>15.563000000000001</v>
      </c>
      <c r="G64">
        <v>87.046999999999997</v>
      </c>
      <c r="H64">
        <v>28.905999999999999</v>
      </c>
      <c r="I64">
        <v>37.923000000000002</v>
      </c>
      <c r="J64">
        <v>290.37</v>
      </c>
      <c r="K64">
        <v>2.0343</v>
      </c>
      <c r="L64">
        <v>7.8771999999999997E-6</v>
      </c>
      <c r="M64">
        <v>1.2845000000000001E-2</v>
      </c>
      <c r="N64" t="s">
        <v>238</v>
      </c>
    </row>
    <row r="65" spans="1:14">
      <c r="A65">
        <v>225.88</v>
      </c>
      <c r="B65">
        <v>2</v>
      </c>
      <c r="C65">
        <v>3.07</v>
      </c>
      <c r="D65">
        <v>0.32573999999999997</v>
      </c>
      <c r="E65">
        <v>13.696</v>
      </c>
      <c r="F65">
        <v>15.523999999999999</v>
      </c>
      <c r="G65">
        <v>84.539000000000001</v>
      </c>
      <c r="H65">
        <v>29.030999999999999</v>
      </c>
      <c r="I65">
        <v>38.305999999999997</v>
      </c>
      <c r="J65">
        <v>289.13</v>
      </c>
      <c r="K65">
        <v>2.0445000000000002</v>
      </c>
      <c r="L65">
        <v>7.8877000000000007E-6</v>
      </c>
      <c r="M65">
        <v>1.2909E-2</v>
      </c>
      <c r="N65" t="s">
        <v>238</v>
      </c>
    </row>
    <row r="66" spans="1:14">
      <c r="A66">
        <v>225.88</v>
      </c>
      <c r="B66">
        <v>2.5</v>
      </c>
      <c r="C66">
        <v>3.8650000000000002</v>
      </c>
      <c r="D66">
        <v>0.25873000000000002</v>
      </c>
      <c r="E66">
        <v>13.67</v>
      </c>
      <c r="F66">
        <v>15.484</v>
      </c>
      <c r="G66">
        <v>82.564999999999998</v>
      </c>
      <c r="H66">
        <v>29.16</v>
      </c>
      <c r="I66">
        <v>38.704999999999998</v>
      </c>
      <c r="J66">
        <v>287.86</v>
      </c>
      <c r="K66">
        <v>2.0548000000000002</v>
      </c>
      <c r="L66">
        <v>7.8992000000000005E-6</v>
      </c>
      <c r="M66">
        <v>1.2975E-2</v>
      </c>
      <c r="N66" t="s">
        <v>238</v>
      </c>
    </row>
    <row r="67" spans="1:14">
      <c r="A67">
        <v>225.88</v>
      </c>
      <c r="B67">
        <v>3</v>
      </c>
      <c r="C67">
        <v>4.6719999999999997</v>
      </c>
      <c r="D67">
        <v>0.21404000000000001</v>
      </c>
      <c r="E67">
        <v>13.643000000000001</v>
      </c>
      <c r="F67">
        <v>15.444000000000001</v>
      </c>
      <c r="G67">
        <v>80.927999999999997</v>
      </c>
      <c r="H67">
        <v>29.292999999999999</v>
      </c>
      <c r="I67">
        <v>39.124000000000002</v>
      </c>
      <c r="J67">
        <v>286.58</v>
      </c>
      <c r="K67">
        <v>2.0653000000000001</v>
      </c>
      <c r="L67">
        <v>7.9117000000000008E-6</v>
      </c>
      <c r="M67">
        <v>1.3042E-2</v>
      </c>
      <c r="N67" t="s">
        <v>238</v>
      </c>
    </row>
    <row r="68" spans="1:14">
      <c r="A68">
        <v>225.88</v>
      </c>
      <c r="B68">
        <v>3.5</v>
      </c>
      <c r="C68">
        <v>5.4913999999999996</v>
      </c>
      <c r="D68">
        <v>0.18210000000000001</v>
      </c>
      <c r="E68">
        <v>13.615</v>
      </c>
      <c r="F68">
        <v>15.404</v>
      </c>
      <c r="G68">
        <v>79.522999999999996</v>
      </c>
      <c r="H68">
        <v>29.43</v>
      </c>
      <c r="I68">
        <v>39.561</v>
      </c>
      <c r="J68">
        <v>285.27999999999997</v>
      </c>
      <c r="K68">
        <v>2.0758000000000001</v>
      </c>
      <c r="L68">
        <v>7.9250999999999997E-6</v>
      </c>
      <c r="M68">
        <v>1.311E-2</v>
      </c>
      <c r="N68" t="s">
        <v>238</v>
      </c>
    </row>
    <row r="69" spans="1:14">
      <c r="A69">
        <v>225.88</v>
      </c>
      <c r="B69">
        <v>4</v>
      </c>
      <c r="C69">
        <v>6.3239000000000001</v>
      </c>
      <c r="D69">
        <v>0.15812999999999999</v>
      </c>
      <c r="E69">
        <v>13.587999999999999</v>
      </c>
      <c r="F69">
        <v>15.362</v>
      </c>
      <c r="G69">
        <v>78.286000000000001</v>
      </c>
      <c r="H69">
        <v>29.573</v>
      </c>
      <c r="I69">
        <v>40.020000000000003</v>
      </c>
      <c r="J69">
        <v>283.95</v>
      </c>
      <c r="K69">
        <v>2.0865999999999998</v>
      </c>
      <c r="L69">
        <v>7.9395000000000008E-6</v>
      </c>
      <c r="M69">
        <v>1.3180000000000001E-2</v>
      </c>
      <c r="N69" t="s">
        <v>238</v>
      </c>
    </row>
    <row r="70" spans="1:14">
      <c r="A70">
        <v>225.88</v>
      </c>
      <c r="B70">
        <v>4.5</v>
      </c>
      <c r="C70">
        <v>7.17</v>
      </c>
      <c r="D70">
        <v>0.13947000000000001</v>
      </c>
      <c r="E70">
        <v>13.558999999999999</v>
      </c>
      <c r="F70">
        <v>15.32</v>
      </c>
      <c r="G70">
        <v>77.177999999999997</v>
      </c>
      <c r="H70">
        <v>29.719000000000001</v>
      </c>
      <c r="I70">
        <v>40.502000000000002</v>
      </c>
      <c r="J70">
        <v>282.61</v>
      </c>
      <c r="K70">
        <v>2.0975000000000001</v>
      </c>
      <c r="L70">
        <v>7.9549999999999992E-6</v>
      </c>
      <c r="M70">
        <v>1.3252999999999999E-2</v>
      </c>
      <c r="N70" t="s">
        <v>238</v>
      </c>
    </row>
    <row r="71" spans="1:14">
      <c r="A71">
        <v>225.88</v>
      </c>
      <c r="B71">
        <v>5</v>
      </c>
      <c r="C71">
        <v>8.0305</v>
      </c>
      <c r="D71">
        <v>0.12453</v>
      </c>
      <c r="E71">
        <v>13.53</v>
      </c>
      <c r="F71">
        <v>15.276999999999999</v>
      </c>
      <c r="G71">
        <v>76.17</v>
      </c>
      <c r="H71">
        <v>29.870999999999999</v>
      </c>
      <c r="I71">
        <v>41.008000000000003</v>
      </c>
      <c r="J71">
        <v>281.24</v>
      </c>
      <c r="K71">
        <v>2.1086</v>
      </c>
      <c r="L71">
        <v>7.9713999999999996E-6</v>
      </c>
      <c r="M71">
        <v>1.3327E-2</v>
      </c>
      <c r="N71" t="s">
        <v>238</v>
      </c>
    </row>
    <row r="72" spans="1:14">
      <c r="A72">
        <v>225.88</v>
      </c>
      <c r="B72">
        <v>5.5</v>
      </c>
      <c r="C72">
        <v>8.9059000000000008</v>
      </c>
      <c r="D72">
        <v>0.11229</v>
      </c>
      <c r="E72">
        <v>13.500999999999999</v>
      </c>
      <c r="F72">
        <v>15.234</v>
      </c>
      <c r="G72">
        <v>75.242999999999995</v>
      </c>
      <c r="H72">
        <v>30.029</v>
      </c>
      <c r="I72">
        <v>41.54</v>
      </c>
      <c r="J72">
        <v>279.85000000000002</v>
      </c>
      <c r="K72">
        <v>2.1198999999999999</v>
      </c>
      <c r="L72">
        <v>7.9889000000000007E-6</v>
      </c>
      <c r="M72">
        <v>1.3403999999999999E-2</v>
      </c>
      <c r="N72" t="s">
        <v>238</v>
      </c>
    </row>
    <row r="73" spans="1:14">
      <c r="A73">
        <v>225.88</v>
      </c>
      <c r="B73">
        <v>6</v>
      </c>
      <c r="C73">
        <v>9.7971000000000004</v>
      </c>
      <c r="D73">
        <v>0.10206999999999999</v>
      </c>
      <c r="E73">
        <v>13.471</v>
      </c>
      <c r="F73">
        <v>15.189</v>
      </c>
      <c r="G73">
        <v>74.382000000000005</v>
      </c>
      <c r="H73">
        <v>30.190999999999999</v>
      </c>
      <c r="I73">
        <v>42.101999999999997</v>
      </c>
      <c r="J73">
        <v>278.43</v>
      </c>
      <c r="K73">
        <v>2.1314000000000002</v>
      </c>
      <c r="L73">
        <v>8.0075999999999994E-6</v>
      </c>
      <c r="M73">
        <v>1.3483E-2</v>
      </c>
      <c r="N73" t="s">
        <v>238</v>
      </c>
    </row>
    <row r="74" spans="1:14">
      <c r="A74">
        <v>225.88</v>
      </c>
      <c r="B74">
        <v>6.5</v>
      </c>
      <c r="C74">
        <v>10.705</v>
      </c>
      <c r="D74">
        <v>9.3414999999999998E-2</v>
      </c>
      <c r="E74">
        <v>13.44</v>
      </c>
      <c r="F74">
        <v>15.144</v>
      </c>
      <c r="G74">
        <v>73.575000000000003</v>
      </c>
      <c r="H74">
        <v>30.36</v>
      </c>
      <c r="I74">
        <v>42.694000000000003</v>
      </c>
      <c r="J74">
        <v>276.99</v>
      </c>
      <c r="K74">
        <v>2.1433</v>
      </c>
      <c r="L74">
        <v>8.0273000000000002E-6</v>
      </c>
      <c r="M74">
        <v>1.3565000000000001E-2</v>
      </c>
      <c r="N74" t="s">
        <v>238</v>
      </c>
    </row>
    <row r="75" spans="1:14">
      <c r="A75">
        <v>225.88</v>
      </c>
      <c r="B75">
        <v>7</v>
      </c>
      <c r="C75">
        <v>11.63</v>
      </c>
      <c r="D75">
        <v>8.5982000000000003E-2</v>
      </c>
      <c r="E75">
        <v>13.409000000000001</v>
      </c>
      <c r="F75">
        <v>15.098000000000001</v>
      </c>
      <c r="G75">
        <v>72.813999999999993</v>
      </c>
      <c r="H75">
        <v>30.536000000000001</v>
      </c>
      <c r="I75">
        <v>43.320999999999998</v>
      </c>
      <c r="J75">
        <v>275.52</v>
      </c>
      <c r="K75">
        <v>2.1554000000000002</v>
      </c>
      <c r="L75">
        <v>8.0482000000000003E-6</v>
      </c>
      <c r="M75">
        <v>1.3649E-2</v>
      </c>
      <c r="N75" t="s">
        <v>238</v>
      </c>
    </row>
    <row r="76" spans="1:14">
      <c r="A76">
        <v>225.88</v>
      </c>
      <c r="B76">
        <v>7.5</v>
      </c>
      <c r="C76">
        <v>12.574</v>
      </c>
      <c r="D76">
        <v>7.9527E-2</v>
      </c>
      <c r="E76">
        <v>13.377000000000001</v>
      </c>
      <c r="F76">
        <v>15.05</v>
      </c>
      <c r="G76">
        <v>72.090999999999994</v>
      </c>
      <c r="H76">
        <v>30.718</v>
      </c>
      <c r="I76">
        <v>43.987000000000002</v>
      </c>
      <c r="J76">
        <v>274.01</v>
      </c>
      <c r="K76">
        <v>2.1678999999999999</v>
      </c>
      <c r="L76">
        <v>8.0702999999999996E-6</v>
      </c>
      <c r="M76">
        <v>1.3736999999999999E-2</v>
      </c>
      <c r="N76" t="s">
        <v>238</v>
      </c>
    </row>
    <row r="77" spans="1:14">
      <c r="A77">
        <v>225.88</v>
      </c>
      <c r="B77">
        <v>8</v>
      </c>
      <c r="C77">
        <v>13.538</v>
      </c>
      <c r="D77">
        <v>7.3867000000000002E-2</v>
      </c>
      <c r="E77">
        <v>13.343999999999999</v>
      </c>
      <c r="F77">
        <v>15.002000000000001</v>
      </c>
      <c r="G77">
        <v>71.402000000000001</v>
      </c>
      <c r="H77">
        <v>30.908999999999999</v>
      </c>
      <c r="I77">
        <v>44.695</v>
      </c>
      <c r="J77">
        <v>272.48</v>
      </c>
      <c r="K77">
        <v>2.1806999999999999</v>
      </c>
      <c r="L77">
        <v>8.0938000000000003E-6</v>
      </c>
      <c r="M77">
        <v>1.3828E-2</v>
      </c>
      <c r="N77" t="s">
        <v>238</v>
      </c>
    </row>
    <row r="78" spans="1:14">
      <c r="A78">
        <v>225.88</v>
      </c>
      <c r="B78">
        <v>8.5</v>
      </c>
      <c r="C78">
        <v>14.522</v>
      </c>
      <c r="D78">
        <v>6.8859000000000004E-2</v>
      </c>
      <c r="E78">
        <v>13.311</v>
      </c>
      <c r="F78">
        <v>14.952999999999999</v>
      </c>
      <c r="G78">
        <v>70.741</v>
      </c>
      <c r="H78">
        <v>31.109000000000002</v>
      </c>
      <c r="I78">
        <v>45.451999999999998</v>
      </c>
      <c r="J78">
        <v>270.91000000000003</v>
      </c>
      <c r="K78">
        <v>2.1941000000000002</v>
      </c>
      <c r="L78">
        <v>8.1186000000000005E-6</v>
      </c>
      <c r="M78">
        <v>1.3923E-2</v>
      </c>
      <c r="N78" t="s">
        <v>238</v>
      </c>
    </row>
    <row r="79" spans="1:14">
      <c r="A79">
        <v>225.88</v>
      </c>
      <c r="B79">
        <v>9</v>
      </c>
      <c r="C79">
        <v>15.529</v>
      </c>
      <c r="D79">
        <v>6.4394999999999994E-2</v>
      </c>
      <c r="E79">
        <v>13.276999999999999</v>
      </c>
      <c r="F79">
        <v>14.901999999999999</v>
      </c>
      <c r="G79">
        <v>70.103999999999999</v>
      </c>
      <c r="H79">
        <v>31.318000000000001</v>
      </c>
      <c r="I79">
        <v>46.262</v>
      </c>
      <c r="J79">
        <v>269.31</v>
      </c>
      <c r="K79">
        <v>2.2079</v>
      </c>
      <c r="L79">
        <v>8.1448000000000004E-6</v>
      </c>
      <c r="M79">
        <v>1.4023000000000001E-2</v>
      </c>
      <c r="N79" t="s">
        <v>238</v>
      </c>
    </row>
    <row r="80" spans="1:14">
      <c r="A80">
        <v>225.88</v>
      </c>
      <c r="B80">
        <v>9.5</v>
      </c>
      <c r="C80">
        <v>16.559999999999999</v>
      </c>
      <c r="D80">
        <v>6.0387999999999997E-2</v>
      </c>
      <c r="E80">
        <v>13.241</v>
      </c>
      <c r="F80">
        <v>14.851000000000001</v>
      </c>
      <c r="G80">
        <v>69.488</v>
      </c>
      <c r="H80">
        <v>31.54</v>
      </c>
      <c r="I80">
        <v>47.134</v>
      </c>
      <c r="J80">
        <v>267.67</v>
      </c>
      <c r="K80">
        <v>2.2223000000000002</v>
      </c>
      <c r="L80">
        <v>8.1725000000000001E-6</v>
      </c>
      <c r="M80">
        <v>1.4126E-2</v>
      </c>
      <c r="N80" t="s">
        <v>238</v>
      </c>
    </row>
    <row r="81" spans="1:14">
      <c r="A81">
        <v>225.88</v>
      </c>
      <c r="B81">
        <v>10</v>
      </c>
      <c r="C81">
        <v>17.616</v>
      </c>
      <c r="D81">
        <v>5.6767999999999999E-2</v>
      </c>
      <c r="E81">
        <v>13.205</v>
      </c>
      <c r="F81">
        <v>14.798</v>
      </c>
      <c r="G81">
        <v>68.89</v>
      </c>
      <c r="H81">
        <v>31.774999999999999</v>
      </c>
      <c r="I81">
        <v>48.076999999999998</v>
      </c>
      <c r="J81">
        <v>265.98</v>
      </c>
      <c r="K81">
        <v>2.2374000000000001</v>
      </c>
      <c r="L81">
        <v>8.2019000000000002E-6</v>
      </c>
      <c r="M81">
        <v>1.4236E-2</v>
      </c>
      <c r="N81" t="s">
        <v>238</v>
      </c>
    </row>
    <row r="82" spans="1:14">
      <c r="A82">
        <v>254.12</v>
      </c>
      <c r="B82">
        <v>1</v>
      </c>
      <c r="C82">
        <v>1.3402000000000001</v>
      </c>
      <c r="D82">
        <v>0.74616000000000005</v>
      </c>
      <c r="E82">
        <v>14.593</v>
      </c>
      <c r="F82">
        <v>16.686</v>
      </c>
      <c r="G82">
        <v>95.058000000000007</v>
      </c>
      <c r="H82">
        <v>30.777000000000001</v>
      </c>
      <c r="I82">
        <v>39.408999999999999</v>
      </c>
      <c r="J82">
        <v>307.66000000000003</v>
      </c>
      <c r="K82">
        <v>1.5141</v>
      </c>
      <c r="L82">
        <v>8.8205999999999999E-6</v>
      </c>
      <c r="M82">
        <v>1.5611999999999999E-2</v>
      </c>
      <c r="N82" t="s">
        <v>238</v>
      </c>
    </row>
    <row r="83" spans="1:14">
      <c r="A83">
        <v>254.12</v>
      </c>
      <c r="B83">
        <v>1.5</v>
      </c>
      <c r="C83">
        <v>2.0198</v>
      </c>
      <c r="D83">
        <v>0.49508999999999997</v>
      </c>
      <c r="E83">
        <v>14.573</v>
      </c>
      <c r="F83">
        <v>16.655999999999999</v>
      </c>
      <c r="G83">
        <v>91.606999999999999</v>
      </c>
      <c r="H83">
        <v>30.847000000000001</v>
      </c>
      <c r="I83">
        <v>39.646000000000001</v>
      </c>
      <c r="J83">
        <v>306.76</v>
      </c>
      <c r="K83">
        <v>1.5186999999999999</v>
      </c>
      <c r="L83">
        <v>8.8296999999999995E-6</v>
      </c>
      <c r="M83">
        <v>1.5663E-2</v>
      </c>
      <c r="N83" t="s">
        <v>238</v>
      </c>
    </row>
    <row r="84" spans="1:14">
      <c r="A84">
        <v>254.12</v>
      </c>
      <c r="B84">
        <v>2</v>
      </c>
      <c r="C84">
        <v>2.7061000000000002</v>
      </c>
      <c r="D84">
        <v>0.36953999999999998</v>
      </c>
      <c r="E84">
        <v>14.553000000000001</v>
      </c>
      <c r="F84">
        <v>16.626000000000001</v>
      </c>
      <c r="G84">
        <v>89.135000000000005</v>
      </c>
      <c r="H84">
        <v>30.919</v>
      </c>
      <c r="I84">
        <v>39.89</v>
      </c>
      <c r="J84">
        <v>305.85000000000002</v>
      </c>
      <c r="K84">
        <v>1.5233000000000001</v>
      </c>
      <c r="L84">
        <v>8.8394000000000004E-6</v>
      </c>
      <c r="M84">
        <v>1.5715E-2</v>
      </c>
      <c r="N84" t="s">
        <v>238</v>
      </c>
    </row>
    <row r="85" spans="1:14">
      <c r="A85">
        <v>254.12</v>
      </c>
      <c r="B85">
        <v>2.5</v>
      </c>
      <c r="C85">
        <v>3.3990999999999998</v>
      </c>
      <c r="D85">
        <v>0.29420000000000002</v>
      </c>
      <c r="E85">
        <v>14.532</v>
      </c>
      <c r="F85">
        <v>16.596</v>
      </c>
      <c r="G85">
        <v>87.198999999999998</v>
      </c>
      <c r="H85">
        <v>30.992999999999999</v>
      </c>
      <c r="I85">
        <v>40.14</v>
      </c>
      <c r="J85">
        <v>304.93</v>
      </c>
      <c r="K85">
        <v>1.528</v>
      </c>
      <c r="L85">
        <v>8.8496999999999993E-6</v>
      </c>
      <c r="M85">
        <v>1.5768000000000001E-2</v>
      </c>
      <c r="N85" t="s">
        <v>238</v>
      </c>
    </row>
    <row r="86" spans="1:14">
      <c r="A86">
        <v>254.12</v>
      </c>
      <c r="B86">
        <v>3</v>
      </c>
      <c r="C86">
        <v>4.0990000000000002</v>
      </c>
      <c r="D86">
        <v>0.24396000000000001</v>
      </c>
      <c r="E86">
        <v>14.512</v>
      </c>
      <c r="F86">
        <v>16.565000000000001</v>
      </c>
      <c r="G86">
        <v>85.6</v>
      </c>
      <c r="H86">
        <v>31.068000000000001</v>
      </c>
      <c r="I86">
        <v>40.398000000000003</v>
      </c>
      <c r="J86">
        <v>304.01</v>
      </c>
      <c r="K86">
        <v>1.5327</v>
      </c>
      <c r="L86">
        <v>8.8606999999999997E-6</v>
      </c>
      <c r="M86">
        <v>1.5821999999999999E-2</v>
      </c>
      <c r="N86" t="s">
        <v>238</v>
      </c>
    </row>
    <row r="87" spans="1:14">
      <c r="A87">
        <v>254.12</v>
      </c>
      <c r="B87">
        <v>3.5</v>
      </c>
      <c r="C87">
        <v>4.8060999999999998</v>
      </c>
      <c r="D87">
        <v>0.20807</v>
      </c>
      <c r="E87">
        <v>14.491</v>
      </c>
      <c r="F87">
        <v>16.533999999999999</v>
      </c>
      <c r="G87">
        <v>84.236000000000004</v>
      </c>
      <c r="H87">
        <v>31.143999999999998</v>
      </c>
      <c r="I87">
        <v>40.662999999999997</v>
      </c>
      <c r="J87">
        <v>303.08</v>
      </c>
      <c r="K87">
        <v>1.5374000000000001</v>
      </c>
      <c r="L87">
        <v>8.8721999999999995E-6</v>
      </c>
      <c r="M87">
        <v>1.5876000000000001E-2</v>
      </c>
      <c r="N87" t="s">
        <v>238</v>
      </c>
    </row>
    <row r="88" spans="1:14">
      <c r="A88">
        <v>254.12</v>
      </c>
      <c r="B88">
        <v>4</v>
      </c>
      <c r="C88">
        <v>5.5206</v>
      </c>
      <c r="D88">
        <v>0.18114</v>
      </c>
      <c r="E88">
        <v>14.468999999999999</v>
      </c>
      <c r="F88">
        <v>16.501999999999999</v>
      </c>
      <c r="G88">
        <v>83.040999999999997</v>
      </c>
      <c r="H88">
        <v>31.222000000000001</v>
      </c>
      <c r="I88">
        <v>40.936999999999998</v>
      </c>
      <c r="J88">
        <v>302.14</v>
      </c>
      <c r="K88">
        <v>1.5422</v>
      </c>
      <c r="L88">
        <v>8.8842000000000004E-6</v>
      </c>
      <c r="M88">
        <v>1.5932000000000002E-2</v>
      </c>
      <c r="N88" t="s">
        <v>238</v>
      </c>
    </row>
    <row r="89" spans="1:14">
      <c r="A89">
        <v>254.12</v>
      </c>
      <c r="B89">
        <v>4.5</v>
      </c>
      <c r="C89">
        <v>6.2424999999999997</v>
      </c>
      <c r="D89">
        <v>0.16019</v>
      </c>
      <c r="E89">
        <v>14.448</v>
      </c>
      <c r="F89">
        <v>16.47</v>
      </c>
      <c r="G89">
        <v>81.975999999999999</v>
      </c>
      <c r="H89">
        <v>31.300999999999998</v>
      </c>
      <c r="I89">
        <v>41.218000000000004</v>
      </c>
      <c r="J89">
        <v>301.19</v>
      </c>
      <c r="K89">
        <v>1.5469999999999999</v>
      </c>
      <c r="L89">
        <v>8.8968999999999995E-6</v>
      </c>
      <c r="M89">
        <v>1.5987999999999999E-2</v>
      </c>
      <c r="N89" t="s">
        <v>238</v>
      </c>
    </row>
    <row r="90" spans="1:14">
      <c r="A90">
        <v>254.12</v>
      </c>
      <c r="B90">
        <v>5</v>
      </c>
      <c r="C90">
        <v>6.9722</v>
      </c>
      <c r="D90">
        <v>0.14343</v>
      </c>
      <c r="E90">
        <v>14.427</v>
      </c>
      <c r="F90">
        <v>16.437999999999999</v>
      </c>
      <c r="G90">
        <v>81.013999999999996</v>
      </c>
      <c r="H90">
        <v>31.382000000000001</v>
      </c>
      <c r="I90">
        <v>41.508000000000003</v>
      </c>
      <c r="J90">
        <v>300.23</v>
      </c>
      <c r="K90">
        <v>1.5519000000000001</v>
      </c>
      <c r="L90">
        <v>8.9100999999999996E-6</v>
      </c>
      <c r="M90">
        <v>1.6045E-2</v>
      </c>
      <c r="N90" t="s">
        <v>238</v>
      </c>
    </row>
    <row r="91" spans="1:14">
      <c r="A91">
        <v>254.12</v>
      </c>
      <c r="B91">
        <v>5.5</v>
      </c>
      <c r="C91">
        <v>7.7099000000000002</v>
      </c>
      <c r="D91">
        <v>0.12970000000000001</v>
      </c>
      <c r="E91">
        <v>14.404999999999999</v>
      </c>
      <c r="F91">
        <v>16.405999999999999</v>
      </c>
      <c r="G91">
        <v>80.134</v>
      </c>
      <c r="H91">
        <v>31.465</v>
      </c>
      <c r="I91">
        <v>41.807000000000002</v>
      </c>
      <c r="J91">
        <v>299.27</v>
      </c>
      <c r="K91">
        <v>1.5568</v>
      </c>
      <c r="L91">
        <v>8.9238999999999994E-6</v>
      </c>
      <c r="M91">
        <v>1.6104E-2</v>
      </c>
      <c r="N91" t="s">
        <v>238</v>
      </c>
    </row>
    <row r="92" spans="1:14">
      <c r="A92">
        <v>254.12</v>
      </c>
      <c r="B92">
        <v>6</v>
      </c>
      <c r="C92">
        <v>8.4558999999999997</v>
      </c>
      <c r="D92">
        <v>0.11826</v>
      </c>
      <c r="E92">
        <v>14.382999999999999</v>
      </c>
      <c r="F92">
        <v>16.373000000000001</v>
      </c>
      <c r="G92">
        <v>79.322000000000003</v>
      </c>
      <c r="H92">
        <v>31.55</v>
      </c>
      <c r="I92">
        <v>42.115000000000002</v>
      </c>
      <c r="J92">
        <v>298.29000000000002</v>
      </c>
      <c r="K92">
        <v>1.5618000000000001</v>
      </c>
      <c r="L92">
        <v>8.9383000000000005E-6</v>
      </c>
      <c r="M92">
        <v>1.6163E-2</v>
      </c>
      <c r="N92" t="s">
        <v>238</v>
      </c>
    </row>
    <row r="93" spans="1:14">
      <c r="A93">
        <v>254.12</v>
      </c>
      <c r="B93">
        <v>6.5</v>
      </c>
      <c r="C93">
        <v>9.2103000000000002</v>
      </c>
      <c r="D93">
        <v>0.10857</v>
      </c>
      <c r="E93">
        <v>14.36</v>
      </c>
      <c r="F93">
        <v>16.34</v>
      </c>
      <c r="G93">
        <v>78.566000000000003</v>
      </c>
      <c r="H93">
        <v>31.635999999999999</v>
      </c>
      <c r="I93">
        <v>42.433999999999997</v>
      </c>
      <c r="J93">
        <v>297.31</v>
      </c>
      <c r="K93">
        <v>1.5668</v>
      </c>
      <c r="L93">
        <v>8.9531999999999993E-6</v>
      </c>
      <c r="M93">
        <v>1.6223999999999999E-2</v>
      </c>
      <c r="N93" t="s">
        <v>238</v>
      </c>
    </row>
    <row r="94" spans="1:14">
      <c r="A94">
        <v>254.12</v>
      </c>
      <c r="B94">
        <v>7</v>
      </c>
      <c r="C94">
        <v>9.9733999999999998</v>
      </c>
      <c r="D94">
        <v>0.10027</v>
      </c>
      <c r="E94">
        <v>14.337999999999999</v>
      </c>
      <c r="F94">
        <v>16.306999999999999</v>
      </c>
      <c r="G94">
        <v>77.858999999999995</v>
      </c>
      <c r="H94">
        <v>31.724</v>
      </c>
      <c r="I94">
        <v>42.762999999999998</v>
      </c>
      <c r="J94">
        <v>296.31</v>
      </c>
      <c r="K94">
        <v>1.5719000000000001</v>
      </c>
      <c r="L94">
        <v>8.9687999999999996E-6</v>
      </c>
      <c r="M94">
        <v>1.6285999999999998E-2</v>
      </c>
      <c r="N94" t="s">
        <v>238</v>
      </c>
    </row>
    <row r="95" spans="1:14">
      <c r="A95">
        <v>254.12</v>
      </c>
      <c r="B95">
        <v>7.5</v>
      </c>
      <c r="C95">
        <v>10.746</v>
      </c>
      <c r="D95">
        <v>9.3061000000000005E-2</v>
      </c>
      <c r="E95">
        <v>14.315</v>
      </c>
      <c r="F95">
        <v>16.273</v>
      </c>
      <c r="G95">
        <v>77.192999999999998</v>
      </c>
      <c r="H95">
        <v>31.814</v>
      </c>
      <c r="I95">
        <v>43.101999999999997</v>
      </c>
      <c r="J95">
        <v>295.31</v>
      </c>
      <c r="K95">
        <v>1.577</v>
      </c>
      <c r="L95">
        <v>8.9849999999999995E-6</v>
      </c>
      <c r="M95">
        <v>1.6348999999999999E-2</v>
      </c>
      <c r="N95" t="s">
        <v>238</v>
      </c>
    </row>
    <row r="96" spans="1:14">
      <c r="A96">
        <v>254.12</v>
      </c>
      <c r="B96">
        <v>8</v>
      </c>
      <c r="C96">
        <v>11.526999999999999</v>
      </c>
      <c r="D96">
        <v>8.6751999999999996E-2</v>
      </c>
      <c r="E96">
        <v>14.292</v>
      </c>
      <c r="F96">
        <v>16.239000000000001</v>
      </c>
      <c r="G96">
        <v>76.561999999999998</v>
      </c>
      <c r="H96">
        <v>31.905999999999999</v>
      </c>
      <c r="I96">
        <v>43.454000000000001</v>
      </c>
      <c r="J96">
        <v>294.3</v>
      </c>
      <c r="K96">
        <v>1.5822000000000001</v>
      </c>
      <c r="L96">
        <v>9.0018000000000008E-6</v>
      </c>
      <c r="M96">
        <v>1.6414000000000002E-2</v>
      </c>
      <c r="N96" t="s">
        <v>238</v>
      </c>
    </row>
    <row r="97" spans="1:14">
      <c r="A97">
        <v>254.12</v>
      </c>
      <c r="B97">
        <v>8.5</v>
      </c>
      <c r="C97">
        <v>12.318</v>
      </c>
      <c r="D97">
        <v>8.1181000000000003E-2</v>
      </c>
      <c r="E97">
        <v>14.268000000000001</v>
      </c>
      <c r="F97">
        <v>16.204000000000001</v>
      </c>
      <c r="G97">
        <v>75.962999999999994</v>
      </c>
      <c r="H97">
        <v>32</v>
      </c>
      <c r="I97">
        <v>43.817</v>
      </c>
      <c r="J97">
        <v>293.27</v>
      </c>
      <c r="K97">
        <v>1.5874999999999999</v>
      </c>
      <c r="L97">
        <v>9.0192E-6</v>
      </c>
      <c r="M97">
        <v>1.6480000000000002E-2</v>
      </c>
      <c r="N97" t="s">
        <v>238</v>
      </c>
    </row>
    <row r="98" spans="1:14">
      <c r="A98">
        <v>254.12</v>
      </c>
      <c r="B98">
        <v>9</v>
      </c>
      <c r="C98">
        <v>13.119</v>
      </c>
      <c r="D98">
        <v>7.6224E-2</v>
      </c>
      <c r="E98">
        <v>14.244999999999999</v>
      </c>
      <c r="F98">
        <v>16.169</v>
      </c>
      <c r="G98">
        <v>75.391000000000005</v>
      </c>
      <c r="H98">
        <v>32.095999999999997</v>
      </c>
      <c r="I98">
        <v>44.192999999999998</v>
      </c>
      <c r="J98">
        <v>292.24</v>
      </c>
      <c r="K98">
        <v>1.5927</v>
      </c>
      <c r="L98">
        <v>9.0373000000000007E-6</v>
      </c>
      <c r="M98">
        <v>1.6548E-2</v>
      </c>
      <c r="N98" t="s">
        <v>238</v>
      </c>
    </row>
    <row r="99" spans="1:14">
      <c r="A99">
        <v>254.12</v>
      </c>
      <c r="B99">
        <v>9.5</v>
      </c>
      <c r="C99">
        <v>13.930999999999999</v>
      </c>
      <c r="D99">
        <v>7.1785000000000002E-2</v>
      </c>
      <c r="E99">
        <v>14.221</v>
      </c>
      <c r="F99">
        <v>16.134</v>
      </c>
      <c r="G99">
        <v>74.843999999999994</v>
      </c>
      <c r="H99">
        <v>32.194000000000003</v>
      </c>
      <c r="I99">
        <v>44.582999999999998</v>
      </c>
      <c r="J99">
        <v>291.19</v>
      </c>
      <c r="K99">
        <v>1.5981000000000001</v>
      </c>
      <c r="L99">
        <v>9.0559999999999994E-6</v>
      </c>
      <c r="M99">
        <v>1.6617E-2</v>
      </c>
      <c r="N99" t="s">
        <v>238</v>
      </c>
    </row>
    <row r="100" spans="1:14">
      <c r="A100">
        <v>254.12</v>
      </c>
      <c r="B100">
        <v>10</v>
      </c>
      <c r="C100">
        <v>14.753</v>
      </c>
      <c r="D100">
        <v>6.7784999999999998E-2</v>
      </c>
      <c r="E100">
        <v>14.196</v>
      </c>
      <c r="F100">
        <v>16.097999999999999</v>
      </c>
      <c r="G100">
        <v>74.317999999999998</v>
      </c>
      <c r="H100">
        <v>32.293999999999997</v>
      </c>
      <c r="I100">
        <v>44.987000000000002</v>
      </c>
      <c r="J100">
        <v>290.14</v>
      </c>
      <c r="K100">
        <v>1.6034999999999999</v>
      </c>
      <c r="L100">
        <v>9.0754999999999998E-6</v>
      </c>
      <c r="M100">
        <v>1.6687E-2</v>
      </c>
      <c r="N100" t="s">
        <v>238</v>
      </c>
    </row>
    <row r="101" spans="1:14">
      <c r="A101">
        <v>282.35000000000002</v>
      </c>
      <c r="B101">
        <v>1</v>
      </c>
      <c r="C101">
        <v>1.2031000000000001</v>
      </c>
      <c r="D101">
        <v>0.83121</v>
      </c>
      <c r="E101">
        <v>15.499000000000001</v>
      </c>
      <c r="F101">
        <v>17.831</v>
      </c>
      <c r="G101">
        <v>99.325999999999993</v>
      </c>
      <c r="H101">
        <v>33.158000000000001</v>
      </c>
      <c r="I101">
        <v>41.707000000000001</v>
      </c>
      <c r="J101">
        <v>322.25</v>
      </c>
      <c r="K101">
        <v>1.1656</v>
      </c>
      <c r="L101">
        <v>9.7828000000000006E-6</v>
      </c>
      <c r="M101">
        <v>1.8853999999999999E-2</v>
      </c>
      <c r="N101" t="s">
        <v>238</v>
      </c>
    </row>
    <row r="102" spans="1:14">
      <c r="A102">
        <v>282.35000000000002</v>
      </c>
      <c r="B102">
        <v>1.5</v>
      </c>
      <c r="C102">
        <v>1.8108</v>
      </c>
      <c r="D102">
        <v>0.55225000000000002</v>
      </c>
      <c r="E102">
        <v>15.481999999999999</v>
      </c>
      <c r="F102">
        <v>17.806000000000001</v>
      </c>
      <c r="G102">
        <v>95.896000000000001</v>
      </c>
      <c r="H102">
        <v>33.203000000000003</v>
      </c>
      <c r="I102">
        <v>41.872</v>
      </c>
      <c r="J102">
        <v>321.57</v>
      </c>
      <c r="K102">
        <v>1.1677999999999999</v>
      </c>
      <c r="L102">
        <v>9.7919000000000002E-6</v>
      </c>
      <c r="M102">
        <v>1.8896E-2</v>
      </c>
      <c r="N102" t="s">
        <v>238</v>
      </c>
    </row>
    <row r="103" spans="1:14">
      <c r="A103">
        <v>282.35000000000002</v>
      </c>
      <c r="B103">
        <v>2</v>
      </c>
      <c r="C103">
        <v>2.4226999999999999</v>
      </c>
      <c r="D103">
        <v>0.41277000000000003</v>
      </c>
      <c r="E103">
        <v>15.465999999999999</v>
      </c>
      <c r="F103">
        <v>17.782</v>
      </c>
      <c r="G103">
        <v>93.444999999999993</v>
      </c>
      <c r="H103">
        <v>33.247999999999998</v>
      </c>
      <c r="I103">
        <v>42.040999999999997</v>
      </c>
      <c r="J103">
        <v>320.88</v>
      </c>
      <c r="K103">
        <v>1.17</v>
      </c>
      <c r="L103">
        <v>9.8014000000000007E-6</v>
      </c>
      <c r="M103">
        <v>1.8939000000000001E-2</v>
      </c>
      <c r="N103" t="s">
        <v>238</v>
      </c>
    </row>
    <row r="104" spans="1:14">
      <c r="A104">
        <v>282.35000000000002</v>
      </c>
      <c r="B104">
        <v>2.5</v>
      </c>
      <c r="C104">
        <v>3.0388000000000002</v>
      </c>
      <c r="D104">
        <v>0.32906999999999997</v>
      </c>
      <c r="E104">
        <v>15.449</v>
      </c>
      <c r="F104">
        <v>17.757000000000001</v>
      </c>
      <c r="G104">
        <v>91.531000000000006</v>
      </c>
      <c r="H104">
        <v>33.293999999999997</v>
      </c>
      <c r="I104">
        <v>42.213000000000001</v>
      </c>
      <c r="J104">
        <v>320.19</v>
      </c>
      <c r="K104">
        <v>1.1721999999999999</v>
      </c>
      <c r="L104">
        <v>9.8113000000000004E-6</v>
      </c>
      <c r="M104">
        <v>1.8983E-2</v>
      </c>
      <c r="N104" t="s">
        <v>238</v>
      </c>
    </row>
    <row r="105" spans="1:14">
      <c r="A105">
        <v>282.35000000000002</v>
      </c>
      <c r="B105">
        <v>3</v>
      </c>
      <c r="C105">
        <v>3.6594000000000002</v>
      </c>
      <c r="D105">
        <v>0.27327000000000001</v>
      </c>
      <c r="E105">
        <v>15.432</v>
      </c>
      <c r="F105">
        <v>17.731999999999999</v>
      </c>
      <c r="G105">
        <v>89.954999999999998</v>
      </c>
      <c r="H105">
        <v>33.341000000000001</v>
      </c>
      <c r="I105">
        <v>42.387999999999998</v>
      </c>
      <c r="J105">
        <v>319.5</v>
      </c>
      <c r="K105">
        <v>1.1744000000000001</v>
      </c>
      <c r="L105">
        <v>9.8215000000000007E-6</v>
      </c>
      <c r="M105">
        <v>1.9026999999999999E-2</v>
      </c>
      <c r="N105" t="s">
        <v>238</v>
      </c>
    </row>
    <row r="106" spans="1:14">
      <c r="A106">
        <v>282.35000000000002</v>
      </c>
      <c r="B106">
        <v>3.5</v>
      </c>
      <c r="C106">
        <v>4.2843</v>
      </c>
      <c r="D106">
        <v>0.23341000000000001</v>
      </c>
      <c r="E106">
        <v>15.414999999999999</v>
      </c>
      <c r="F106">
        <v>17.707000000000001</v>
      </c>
      <c r="G106">
        <v>88.613</v>
      </c>
      <c r="H106">
        <v>33.387</v>
      </c>
      <c r="I106">
        <v>42.566000000000003</v>
      </c>
      <c r="J106">
        <v>318.8</v>
      </c>
      <c r="K106">
        <v>1.1767000000000001</v>
      </c>
      <c r="L106">
        <v>9.8321000000000003E-6</v>
      </c>
      <c r="M106">
        <v>1.9071000000000001E-2</v>
      </c>
      <c r="N106" t="s">
        <v>238</v>
      </c>
    </row>
    <row r="107" spans="1:14">
      <c r="A107">
        <v>282.35000000000002</v>
      </c>
      <c r="B107">
        <v>4</v>
      </c>
      <c r="C107">
        <v>4.9138000000000002</v>
      </c>
      <c r="D107">
        <v>0.20351</v>
      </c>
      <c r="E107">
        <v>15.398</v>
      </c>
      <c r="F107">
        <v>17.681999999999999</v>
      </c>
      <c r="G107">
        <v>87.441999999999993</v>
      </c>
      <c r="H107">
        <v>33.435000000000002</v>
      </c>
      <c r="I107">
        <v>42.747999999999998</v>
      </c>
      <c r="J107">
        <v>318.10000000000002</v>
      </c>
      <c r="K107">
        <v>1.1789000000000001</v>
      </c>
      <c r="L107">
        <v>9.8431000000000007E-6</v>
      </c>
      <c r="M107">
        <v>1.9116999999999999E-2</v>
      </c>
      <c r="N107" t="s">
        <v>238</v>
      </c>
    </row>
    <row r="108" spans="1:14">
      <c r="A108">
        <v>282.35000000000002</v>
      </c>
      <c r="B108">
        <v>4.5</v>
      </c>
      <c r="C108">
        <v>5.5479000000000003</v>
      </c>
      <c r="D108">
        <v>0.18024999999999999</v>
      </c>
      <c r="E108">
        <v>15.381</v>
      </c>
      <c r="F108">
        <v>17.657</v>
      </c>
      <c r="G108">
        <v>86.402000000000001</v>
      </c>
      <c r="H108">
        <v>33.482999999999997</v>
      </c>
      <c r="I108">
        <v>42.933999999999997</v>
      </c>
      <c r="J108">
        <v>317.39999999999998</v>
      </c>
      <c r="K108">
        <v>1.1812</v>
      </c>
      <c r="L108">
        <v>9.8544E-6</v>
      </c>
      <c r="M108">
        <v>1.9161999999999998E-2</v>
      </c>
      <c r="N108" t="s">
        <v>238</v>
      </c>
    </row>
    <row r="109" spans="1:14">
      <c r="A109">
        <v>282.35000000000002</v>
      </c>
      <c r="B109">
        <v>5</v>
      </c>
      <c r="C109">
        <v>6.1866000000000003</v>
      </c>
      <c r="D109">
        <v>0.16164000000000001</v>
      </c>
      <c r="E109">
        <v>15.364000000000001</v>
      </c>
      <c r="F109">
        <v>17.631</v>
      </c>
      <c r="G109">
        <v>85.463999999999999</v>
      </c>
      <c r="H109">
        <v>33.531999999999996</v>
      </c>
      <c r="I109">
        <v>43.122999999999998</v>
      </c>
      <c r="J109">
        <v>316.69</v>
      </c>
      <c r="K109">
        <v>1.1834</v>
      </c>
      <c r="L109">
        <v>9.8661000000000003E-6</v>
      </c>
      <c r="M109">
        <v>1.9209E-2</v>
      </c>
      <c r="N109" t="s">
        <v>238</v>
      </c>
    </row>
    <row r="110" spans="1:14">
      <c r="A110">
        <v>282.35000000000002</v>
      </c>
      <c r="B110">
        <v>5.5</v>
      </c>
      <c r="C110">
        <v>6.8301999999999996</v>
      </c>
      <c r="D110">
        <v>0.14641000000000001</v>
      </c>
      <c r="E110">
        <v>15.347</v>
      </c>
      <c r="F110">
        <v>17.606000000000002</v>
      </c>
      <c r="G110">
        <v>84.608999999999995</v>
      </c>
      <c r="H110">
        <v>33.581000000000003</v>
      </c>
      <c r="I110">
        <v>43.316000000000003</v>
      </c>
      <c r="J110">
        <v>315.99</v>
      </c>
      <c r="K110">
        <v>1.1857</v>
      </c>
      <c r="L110">
        <v>9.8781999999999997E-6</v>
      </c>
      <c r="M110">
        <v>1.9255999999999999E-2</v>
      </c>
      <c r="N110" t="s">
        <v>238</v>
      </c>
    </row>
    <row r="111" spans="1:14">
      <c r="A111">
        <v>282.35000000000002</v>
      </c>
      <c r="B111">
        <v>6</v>
      </c>
      <c r="C111">
        <v>7.4785000000000004</v>
      </c>
      <c r="D111">
        <v>0.13372000000000001</v>
      </c>
      <c r="E111">
        <v>15.329000000000001</v>
      </c>
      <c r="F111">
        <v>17.579999999999998</v>
      </c>
      <c r="G111">
        <v>83.822999999999993</v>
      </c>
      <c r="H111">
        <v>33.631</v>
      </c>
      <c r="I111">
        <v>43.512999999999998</v>
      </c>
      <c r="J111">
        <v>315.27</v>
      </c>
      <c r="K111">
        <v>1.1879999999999999</v>
      </c>
      <c r="L111">
        <v>9.8905999999999998E-6</v>
      </c>
      <c r="M111">
        <v>1.9303000000000001E-2</v>
      </c>
      <c r="N111" t="s">
        <v>238</v>
      </c>
    </row>
    <row r="112" spans="1:14">
      <c r="A112">
        <v>282.35000000000002</v>
      </c>
      <c r="B112">
        <v>6.5</v>
      </c>
      <c r="C112">
        <v>8.1318999999999999</v>
      </c>
      <c r="D112">
        <v>0.12297</v>
      </c>
      <c r="E112">
        <v>15.311999999999999</v>
      </c>
      <c r="F112">
        <v>17.553999999999998</v>
      </c>
      <c r="G112">
        <v>83.094999999999999</v>
      </c>
      <c r="H112">
        <v>33.682000000000002</v>
      </c>
      <c r="I112">
        <v>43.713999999999999</v>
      </c>
      <c r="J112">
        <v>314.56</v>
      </c>
      <c r="K112">
        <v>1.1902999999999999</v>
      </c>
      <c r="L112">
        <v>9.9033000000000005E-6</v>
      </c>
      <c r="M112">
        <v>1.9351E-2</v>
      </c>
      <c r="N112" t="s">
        <v>238</v>
      </c>
    </row>
    <row r="113" spans="1:14">
      <c r="A113">
        <v>282.35000000000002</v>
      </c>
      <c r="B113">
        <v>7</v>
      </c>
      <c r="C113">
        <v>8.7902000000000005</v>
      </c>
      <c r="D113">
        <v>0.11376</v>
      </c>
      <c r="E113">
        <v>15.294</v>
      </c>
      <c r="F113">
        <v>17.527999999999999</v>
      </c>
      <c r="G113">
        <v>82.415000000000006</v>
      </c>
      <c r="H113">
        <v>33.732999999999997</v>
      </c>
      <c r="I113">
        <v>43.918999999999997</v>
      </c>
      <c r="J113">
        <v>313.83999999999997</v>
      </c>
      <c r="K113">
        <v>1.1926000000000001</v>
      </c>
      <c r="L113">
        <v>9.9165000000000007E-6</v>
      </c>
      <c r="M113">
        <v>1.9400000000000001E-2</v>
      </c>
      <c r="N113" t="s">
        <v>238</v>
      </c>
    </row>
    <row r="114" spans="1:14">
      <c r="A114">
        <v>282.35000000000002</v>
      </c>
      <c r="B114">
        <v>7.5</v>
      </c>
      <c r="C114">
        <v>9.4537999999999993</v>
      </c>
      <c r="D114">
        <v>0.10578</v>
      </c>
      <c r="E114">
        <v>15.276</v>
      </c>
      <c r="F114">
        <v>17.501999999999999</v>
      </c>
      <c r="G114">
        <v>81.777000000000001</v>
      </c>
      <c r="H114">
        <v>33.784999999999997</v>
      </c>
      <c r="I114">
        <v>44.128</v>
      </c>
      <c r="J114">
        <v>313.11</v>
      </c>
      <c r="K114">
        <v>1.1949000000000001</v>
      </c>
      <c r="L114">
        <v>9.9298999999999996E-6</v>
      </c>
      <c r="M114">
        <v>1.9449999999999999E-2</v>
      </c>
      <c r="N114" t="s">
        <v>238</v>
      </c>
    </row>
    <row r="115" spans="1:14">
      <c r="A115">
        <v>282.35000000000002</v>
      </c>
      <c r="B115">
        <v>8</v>
      </c>
      <c r="C115">
        <v>10.122999999999999</v>
      </c>
      <c r="D115">
        <v>9.8789000000000002E-2</v>
      </c>
      <c r="E115">
        <v>15.257999999999999</v>
      </c>
      <c r="F115">
        <v>17.475000000000001</v>
      </c>
      <c r="G115">
        <v>81.174999999999997</v>
      </c>
      <c r="H115">
        <v>33.837000000000003</v>
      </c>
      <c r="I115">
        <v>44.341999999999999</v>
      </c>
      <c r="J115">
        <v>312.39</v>
      </c>
      <c r="K115">
        <v>1.1973</v>
      </c>
      <c r="L115">
        <v>9.9437999999999996E-6</v>
      </c>
      <c r="M115">
        <v>1.95E-2</v>
      </c>
      <c r="N115" t="s">
        <v>238</v>
      </c>
    </row>
    <row r="116" spans="1:14">
      <c r="A116">
        <v>282.35000000000002</v>
      </c>
      <c r="B116">
        <v>8.5</v>
      </c>
      <c r="C116">
        <v>10.797000000000001</v>
      </c>
      <c r="D116">
        <v>9.2620999999999995E-2</v>
      </c>
      <c r="E116">
        <v>15.24</v>
      </c>
      <c r="F116">
        <v>17.449000000000002</v>
      </c>
      <c r="G116">
        <v>80.605999999999995</v>
      </c>
      <c r="H116">
        <v>33.89</v>
      </c>
      <c r="I116">
        <v>44.56</v>
      </c>
      <c r="J116">
        <v>311.64999999999998</v>
      </c>
      <c r="K116">
        <v>1.1996</v>
      </c>
      <c r="L116">
        <v>9.9580000000000002E-6</v>
      </c>
      <c r="M116">
        <v>1.9550999999999999E-2</v>
      </c>
      <c r="N116" t="s">
        <v>238</v>
      </c>
    </row>
    <row r="117" spans="1:14">
      <c r="A117">
        <v>282.35000000000002</v>
      </c>
      <c r="B117">
        <v>9</v>
      </c>
      <c r="C117">
        <v>11.476000000000001</v>
      </c>
      <c r="D117">
        <v>8.7136000000000005E-2</v>
      </c>
      <c r="E117">
        <v>15.222</v>
      </c>
      <c r="F117">
        <v>17.422000000000001</v>
      </c>
      <c r="G117">
        <v>80.063999999999993</v>
      </c>
      <c r="H117">
        <v>33.944000000000003</v>
      </c>
      <c r="I117">
        <v>44.783999999999999</v>
      </c>
      <c r="J117">
        <v>310.92</v>
      </c>
      <c r="K117">
        <v>1.202</v>
      </c>
      <c r="L117">
        <v>9.9726E-6</v>
      </c>
      <c r="M117">
        <v>1.9602999999999999E-2</v>
      </c>
      <c r="N117" t="s">
        <v>238</v>
      </c>
    </row>
    <row r="118" spans="1:14">
      <c r="A118">
        <v>282.35000000000002</v>
      </c>
      <c r="B118">
        <v>9.5</v>
      </c>
      <c r="C118">
        <v>12.162000000000001</v>
      </c>
      <c r="D118">
        <v>8.2226999999999995E-2</v>
      </c>
      <c r="E118">
        <v>15.202999999999999</v>
      </c>
      <c r="F118">
        <v>17.395</v>
      </c>
      <c r="G118">
        <v>79.548000000000002</v>
      </c>
      <c r="H118">
        <v>33.999000000000002</v>
      </c>
      <c r="I118">
        <v>45.012</v>
      </c>
      <c r="J118">
        <v>310.18</v>
      </c>
      <c r="K118">
        <v>1.2042999999999999</v>
      </c>
      <c r="L118">
        <v>9.9876000000000007E-6</v>
      </c>
      <c r="M118">
        <v>1.9656E-2</v>
      </c>
      <c r="N118" t="s">
        <v>238</v>
      </c>
    </row>
    <row r="119" spans="1:14">
      <c r="A119">
        <v>282.35000000000002</v>
      </c>
      <c r="B119">
        <v>10</v>
      </c>
      <c r="C119">
        <v>12.852</v>
      </c>
      <c r="D119">
        <v>7.7806E-2</v>
      </c>
      <c r="E119">
        <v>15.185</v>
      </c>
      <c r="F119">
        <v>17.367999999999999</v>
      </c>
      <c r="G119">
        <v>79.055000000000007</v>
      </c>
      <c r="H119">
        <v>34.054000000000002</v>
      </c>
      <c r="I119">
        <v>45.244999999999997</v>
      </c>
      <c r="J119">
        <v>309.44</v>
      </c>
      <c r="K119">
        <v>1.2067000000000001</v>
      </c>
      <c r="L119">
        <v>1.0003000000000001E-5</v>
      </c>
      <c r="M119">
        <v>1.9709000000000001E-2</v>
      </c>
      <c r="N119" t="s">
        <v>238</v>
      </c>
    </row>
    <row r="120" spans="1:14">
      <c r="A120">
        <v>310.58</v>
      </c>
      <c r="B120">
        <v>1</v>
      </c>
      <c r="C120">
        <v>1.0918000000000001</v>
      </c>
      <c r="D120">
        <v>0.91591</v>
      </c>
      <c r="E120">
        <v>16.475000000000001</v>
      </c>
      <c r="F120">
        <v>19.044</v>
      </c>
      <c r="G120">
        <v>103.42</v>
      </c>
      <c r="H120">
        <v>35.792999999999999</v>
      </c>
      <c r="I120">
        <v>44.286999999999999</v>
      </c>
      <c r="J120">
        <v>335.8</v>
      </c>
      <c r="K120">
        <v>0.91783999999999999</v>
      </c>
      <c r="L120">
        <v>1.0736E-5</v>
      </c>
      <c r="M120">
        <v>2.2501E-2</v>
      </c>
      <c r="N120" t="s">
        <v>238</v>
      </c>
    </row>
    <row r="121" spans="1:14">
      <c r="A121">
        <v>310.58</v>
      </c>
      <c r="B121">
        <v>1.5</v>
      </c>
      <c r="C121">
        <v>1.6417999999999999</v>
      </c>
      <c r="D121">
        <v>0.60907</v>
      </c>
      <c r="E121">
        <v>16.460999999999999</v>
      </c>
      <c r="F121">
        <v>19.024000000000001</v>
      </c>
      <c r="G121">
        <v>100</v>
      </c>
      <c r="H121">
        <v>35.823999999999998</v>
      </c>
      <c r="I121">
        <v>44.41</v>
      </c>
      <c r="J121">
        <v>335.27</v>
      </c>
      <c r="K121">
        <v>0.91890000000000005</v>
      </c>
      <c r="L121">
        <v>1.0745E-5</v>
      </c>
      <c r="M121">
        <v>2.2537000000000001E-2</v>
      </c>
      <c r="N121" t="s">
        <v>238</v>
      </c>
    </row>
    <row r="122" spans="1:14">
      <c r="A122">
        <v>310.58</v>
      </c>
      <c r="B122">
        <v>2</v>
      </c>
      <c r="C122">
        <v>2.1947000000000001</v>
      </c>
      <c r="D122">
        <v>0.45565</v>
      </c>
      <c r="E122">
        <v>16.446999999999999</v>
      </c>
      <c r="F122">
        <v>19.003</v>
      </c>
      <c r="G122">
        <v>97.566999999999993</v>
      </c>
      <c r="H122">
        <v>35.853999999999999</v>
      </c>
      <c r="I122">
        <v>44.533000000000001</v>
      </c>
      <c r="J122">
        <v>334.74</v>
      </c>
      <c r="K122">
        <v>0.91996</v>
      </c>
      <c r="L122">
        <v>1.0755E-5</v>
      </c>
      <c r="M122">
        <v>2.2572999999999999E-2</v>
      </c>
      <c r="N122" t="s">
        <v>238</v>
      </c>
    </row>
    <row r="123" spans="1:14">
      <c r="A123">
        <v>310.58</v>
      </c>
      <c r="B123">
        <v>2.5</v>
      </c>
      <c r="C123">
        <v>2.7503000000000002</v>
      </c>
      <c r="D123">
        <v>0.36359000000000002</v>
      </c>
      <c r="E123">
        <v>16.433</v>
      </c>
      <c r="F123">
        <v>18.983000000000001</v>
      </c>
      <c r="G123">
        <v>95.667000000000002</v>
      </c>
      <c r="H123">
        <v>35.884999999999998</v>
      </c>
      <c r="I123">
        <v>44.658999999999999</v>
      </c>
      <c r="J123">
        <v>334.21</v>
      </c>
      <c r="K123">
        <v>0.92101999999999995</v>
      </c>
      <c r="L123">
        <v>1.0764999999999999E-5</v>
      </c>
      <c r="M123">
        <v>2.2609000000000001E-2</v>
      </c>
      <c r="N123" t="s">
        <v>238</v>
      </c>
    </row>
    <row r="124" spans="1:14">
      <c r="A124">
        <v>310.58</v>
      </c>
      <c r="B124">
        <v>3</v>
      </c>
      <c r="C124">
        <v>3.3089</v>
      </c>
      <c r="D124">
        <v>0.30221999999999999</v>
      </c>
      <c r="E124">
        <v>16.419</v>
      </c>
      <c r="F124">
        <v>18.962</v>
      </c>
      <c r="G124">
        <v>94.105000000000004</v>
      </c>
      <c r="H124">
        <v>35.915999999999997</v>
      </c>
      <c r="I124">
        <v>44.786000000000001</v>
      </c>
      <c r="J124">
        <v>333.68</v>
      </c>
      <c r="K124">
        <v>0.92208000000000001</v>
      </c>
      <c r="L124">
        <v>1.0774999999999999E-5</v>
      </c>
      <c r="M124">
        <v>2.2645999999999999E-2</v>
      </c>
      <c r="N124" t="s">
        <v>238</v>
      </c>
    </row>
    <row r="125" spans="1:14">
      <c r="A125">
        <v>310.58</v>
      </c>
      <c r="B125">
        <v>3.5</v>
      </c>
      <c r="C125">
        <v>3.8702999999999999</v>
      </c>
      <c r="D125">
        <v>0.25838</v>
      </c>
      <c r="E125">
        <v>16.404</v>
      </c>
      <c r="F125">
        <v>18.940999999999999</v>
      </c>
      <c r="G125">
        <v>92.778000000000006</v>
      </c>
      <c r="H125">
        <v>35.947000000000003</v>
      </c>
      <c r="I125">
        <v>44.914000000000001</v>
      </c>
      <c r="J125">
        <v>333.14</v>
      </c>
      <c r="K125">
        <v>0.92313999999999996</v>
      </c>
      <c r="L125">
        <v>1.0784999999999999E-5</v>
      </c>
      <c r="M125">
        <v>2.2682999999999998E-2</v>
      </c>
      <c r="N125" t="s">
        <v>238</v>
      </c>
    </row>
    <row r="126" spans="1:14">
      <c r="A126">
        <v>310.58</v>
      </c>
      <c r="B126">
        <v>4</v>
      </c>
      <c r="C126">
        <v>4.4347000000000003</v>
      </c>
      <c r="D126">
        <v>0.22550000000000001</v>
      </c>
      <c r="E126">
        <v>16.39</v>
      </c>
      <c r="F126">
        <v>18.920999999999999</v>
      </c>
      <c r="G126">
        <v>91.620999999999995</v>
      </c>
      <c r="H126">
        <v>35.978000000000002</v>
      </c>
      <c r="I126">
        <v>45.045000000000002</v>
      </c>
      <c r="J126">
        <v>332.61</v>
      </c>
      <c r="K126">
        <v>0.92420999999999998</v>
      </c>
      <c r="L126">
        <v>1.0795000000000001E-5</v>
      </c>
      <c r="M126">
        <v>2.2720000000000001E-2</v>
      </c>
      <c r="N126" t="s">
        <v>238</v>
      </c>
    </row>
    <row r="127" spans="1:14">
      <c r="A127">
        <v>310.58</v>
      </c>
      <c r="B127">
        <v>4.5</v>
      </c>
      <c r="C127">
        <v>5.0019999999999998</v>
      </c>
      <c r="D127">
        <v>0.19991999999999999</v>
      </c>
      <c r="E127">
        <v>16.376000000000001</v>
      </c>
      <c r="F127">
        <v>18.899999999999999</v>
      </c>
      <c r="G127">
        <v>90.596000000000004</v>
      </c>
      <c r="H127">
        <v>36.01</v>
      </c>
      <c r="I127">
        <v>45.177</v>
      </c>
      <c r="J127">
        <v>332.07</v>
      </c>
      <c r="K127">
        <v>0.92527000000000004</v>
      </c>
      <c r="L127">
        <v>1.0806E-5</v>
      </c>
      <c r="M127">
        <v>2.2758E-2</v>
      </c>
      <c r="N127" t="s">
        <v>238</v>
      </c>
    </row>
    <row r="128" spans="1:14">
      <c r="A128">
        <v>310.58</v>
      </c>
      <c r="B128">
        <v>5</v>
      </c>
      <c r="C128">
        <v>5.5724</v>
      </c>
      <c r="D128">
        <v>0.17946000000000001</v>
      </c>
      <c r="E128">
        <v>16.361999999999998</v>
      </c>
      <c r="F128">
        <v>18.879000000000001</v>
      </c>
      <c r="G128">
        <v>89.673000000000002</v>
      </c>
      <c r="H128">
        <v>36.042000000000002</v>
      </c>
      <c r="I128">
        <v>45.311</v>
      </c>
      <c r="J128">
        <v>331.54</v>
      </c>
      <c r="K128">
        <v>0.92634000000000005</v>
      </c>
      <c r="L128">
        <v>1.0817E-5</v>
      </c>
      <c r="M128">
        <v>2.2796E-2</v>
      </c>
      <c r="N128" t="s">
        <v>238</v>
      </c>
    </row>
    <row r="129" spans="1:14">
      <c r="A129">
        <v>310.58</v>
      </c>
      <c r="B129">
        <v>5.5</v>
      </c>
      <c r="C129">
        <v>6.1458000000000004</v>
      </c>
      <c r="D129">
        <v>0.16270999999999999</v>
      </c>
      <c r="E129">
        <v>16.347000000000001</v>
      </c>
      <c r="F129">
        <v>18.858000000000001</v>
      </c>
      <c r="G129">
        <v>88.834000000000003</v>
      </c>
      <c r="H129">
        <v>36.073999999999998</v>
      </c>
      <c r="I129">
        <v>45.447000000000003</v>
      </c>
      <c r="J129">
        <v>331</v>
      </c>
      <c r="K129">
        <v>0.9274</v>
      </c>
      <c r="L129">
        <v>1.0828E-5</v>
      </c>
      <c r="M129">
        <v>2.2835000000000001E-2</v>
      </c>
      <c r="N129" t="s">
        <v>238</v>
      </c>
    </row>
    <row r="130" spans="1:14">
      <c r="A130">
        <v>310.58</v>
      </c>
      <c r="B130">
        <v>6</v>
      </c>
      <c r="C130">
        <v>6.7222999999999997</v>
      </c>
      <c r="D130">
        <v>0.14876</v>
      </c>
      <c r="E130">
        <v>16.332999999999998</v>
      </c>
      <c r="F130">
        <v>18.837</v>
      </c>
      <c r="G130">
        <v>88.063999999999993</v>
      </c>
      <c r="H130">
        <v>36.106999999999999</v>
      </c>
      <c r="I130">
        <v>45.585000000000001</v>
      </c>
      <c r="J130">
        <v>330.46</v>
      </c>
      <c r="K130">
        <v>0.92847000000000002</v>
      </c>
      <c r="L130">
        <v>1.0839000000000001E-5</v>
      </c>
      <c r="M130">
        <v>2.2873999999999999E-2</v>
      </c>
      <c r="N130" t="s">
        <v>238</v>
      </c>
    </row>
    <row r="131" spans="1:14">
      <c r="A131">
        <v>310.58</v>
      </c>
      <c r="B131">
        <v>6.5</v>
      </c>
      <c r="C131">
        <v>7.3018999999999998</v>
      </c>
      <c r="D131">
        <v>0.13694999999999999</v>
      </c>
      <c r="E131">
        <v>16.318000000000001</v>
      </c>
      <c r="F131">
        <v>18.815999999999999</v>
      </c>
      <c r="G131">
        <v>87.350999999999999</v>
      </c>
      <c r="H131">
        <v>36.139000000000003</v>
      </c>
      <c r="I131">
        <v>45.723999999999997</v>
      </c>
      <c r="J131">
        <v>329.92</v>
      </c>
      <c r="K131">
        <v>0.92954000000000003</v>
      </c>
      <c r="L131">
        <v>1.0851E-5</v>
      </c>
      <c r="M131">
        <v>2.2912999999999999E-2</v>
      </c>
      <c r="N131" t="s">
        <v>238</v>
      </c>
    </row>
    <row r="132" spans="1:14">
      <c r="A132">
        <v>310.58</v>
      </c>
      <c r="B132">
        <v>7</v>
      </c>
      <c r="C132">
        <v>7.8846999999999996</v>
      </c>
      <c r="D132">
        <v>0.12683</v>
      </c>
      <c r="E132">
        <v>16.303999999999998</v>
      </c>
      <c r="F132">
        <v>18.794</v>
      </c>
      <c r="G132">
        <v>86.686999999999998</v>
      </c>
      <c r="H132">
        <v>36.171999999999997</v>
      </c>
      <c r="I132">
        <v>45.866</v>
      </c>
      <c r="J132">
        <v>329.38</v>
      </c>
      <c r="K132">
        <v>0.93061000000000005</v>
      </c>
      <c r="L132">
        <v>1.0862999999999999E-5</v>
      </c>
      <c r="M132">
        <v>2.2953000000000001E-2</v>
      </c>
      <c r="N132" t="s">
        <v>238</v>
      </c>
    </row>
    <row r="133" spans="1:14">
      <c r="A133">
        <v>310.58</v>
      </c>
      <c r="B133">
        <v>7.5</v>
      </c>
      <c r="C133">
        <v>8.4707000000000008</v>
      </c>
      <c r="D133">
        <v>0.11805</v>
      </c>
      <c r="E133">
        <v>16.289000000000001</v>
      </c>
      <c r="F133">
        <v>18.773</v>
      </c>
      <c r="G133">
        <v>86.066000000000003</v>
      </c>
      <c r="H133">
        <v>36.204999999999998</v>
      </c>
      <c r="I133">
        <v>46.009</v>
      </c>
      <c r="J133">
        <v>328.83</v>
      </c>
      <c r="K133">
        <v>0.93167</v>
      </c>
      <c r="L133">
        <v>1.0875E-5</v>
      </c>
      <c r="M133">
        <v>2.2994000000000001E-2</v>
      </c>
      <c r="N133" t="s">
        <v>238</v>
      </c>
    </row>
    <row r="134" spans="1:14">
      <c r="A134">
        <v>310.58</v>
      </c>
      <c r="B134">
        <v>8</v>
      </c>
      <c r="C134">
        <v>9.06</v>
      </c>
      <c r="D134">
        <v>0.11038000000000001</v>
      </c>
      <c r="E134">
        <v>16.274000000000001</v>
      </c>
      <c r="F134">
        <v>18.751000000000001</v>
      </c>
      <c r="G134">
        <v>85.480999999999995</v>
      </c>
      <c r="H134">
        <v>36.238</v>
      </c>
      <c r="I134">
        <v>46.155000000000001</v>
      </c>
      <c r="J134">
        <v>328.29</v>
      </c>
      <c r="K134">
        <v>0.93274000000000001</v>
      </c>
      <c r="L134">
        <v>1.0886999999999999E-5</v>
      </c>
      <c r="M134">
        <v>2.3033999999999999E-2</v>
      </c>
      <c r="N134" t="s">
        <v>238</v>
      </c>
    </row>
    <row r="135" spans="1:14">
      <c r="A135">
        <v>310.58</v>
      </c>
      <c r="B135">
        <v>8.5</v>
      </c>
      <c r="C135">
        <v>9.6524999999999999</v>
      </c>
      <c r="D135">
        <v>0.1036</v>
      </c>
      <c r="E135">
        <v>16.259</v>
      </c>
      <c r="F135">
        <v>18.73</v>
      </c>
      <c r="G135">
        <v>84.929000000000002</v>
      </c>
      <c r="H135">
        <v>36.271999999999998</v>
      </c>
      <c r="I135">
        <v>46.302</v>
      </c>
      <c r="J135">
        <v>327.74</v>
      </c>
      <c r="K135">
        <v>0.93381000000000003</v>
      </c>
      <c r="L135">
        <v>1.0900000000000001E-5</v>
      </c>
      <c r="M135">
        <v>2.3075999999999999E-2</v>
      </c>
      <c r="N135" t="s">
        <v>238</v>
      </c>
    </row>
    <row r="136" spans="1:14">
      <c r="A136">
        <v>310.58</v>
      </c>
      <c r="B136">
        <v>9</v>
      </c>
      <c r="C136">
        <v>10.247999999999999</v>
      </c>
      <c r="D136">
        <v>9.7575999999999996E-2</v>
      </c>
      <c r="E136">
        <v>16.244</v>
      </c>
      <c r="F136">
        <v>18.707999999999998</v>
      </c>
      <c r="G136">
        <v>84.405000000000001</v>
      </c>
      <c r="H136">
        <v>36.305999999999997</v>
      </c>
      <c r="I136">
        <v>46.451999999999998</v>
      </c>
      <c r="J136">
        <v>327.2</v>
      </c>
      <c r="K136">
        <v>0.93486999999999998</v>
      </c>
      <c r="L136">
        <v>1.0913E-5</v>
      </c>
      <c r="M136">
        <v>2.3116999999999999E-2</v>
      </c>
      <c r="N136" t="s">
        <v>238</v>
      </c>
    </row>
    <row r="137" spans="1:14">
      <c r="A137">
        <v>310.58</v>
      </c>
      <c r="B137">
        <v>9.5</v>
      </c>
      <c r="C137">
        <v>10.848000000000001</v>
      </c>
      <c r="D137">
        <v>9.2186000000000004E-2</v>
      </c>
      <c r="E137">
        <v>16.23</v>
      </c>
      <c r="F137">
        <v>18.686</v>
      </c>
      <c r="G137">
        <v>83.906999999999996</v>
      </c>
      <c r="H137">
        <v>36.340000000000003</v>
      </c>
      <c r="I137">
        <v>46.603999999999999</v>
      </c>
      <c r="J137">
        <v>326.64999999999998</v>
      </c>
      <c r="K137">
        <v>0.93593999999999999</v>
      </c>
      <c r="L137">
        <v>1.0926E-5</v>
      </c>
      <c r="M137">
        <v>2.316E-2</v>
      </c>
      <c r="N137" t="s">
        <v>238</v>
      </c>
    </row>
    <row r="138" spans="1:14">
      <c r="A138">
        <v>310.58</v>
      </c>
      <c r="B138">
        <v>10</v>
      </c>
      <c r="C138">
        <v>11.45</v>
      </c>
      <c r="D138">
        <v>8.7333999999999995E-2</v>
      </c>
      <c r="E138">
        <v>16.213999999999999</v>
      </c>
      <c r="F138">
        <v>18.664999999999999</v>
      </c>
      <c r="G138">
        <v>83.430999999999997</v>
      </c>
      <c r="H138">
        <v>36.374000000000002</v>
      </c>
      <c r="I138">
        <v>46.758000000000003</v>
      </c>
      <c r="J138">
        <v>326.10000000000002</v>
      </c>
      <c r="K138">
        <v>0.93700000000000006</v>
      </c>
      <c r="L138">
        <v>1.0939E-5</v>
      </c>
      <c r="M138">
        <v>2.3202E-2</v>
      </c>
      <c r="N138" t="s">
        <v>238</v>
      </c>
    </row>
    <row r="139" spans="1:14">
      <c r="A139">
        <v>338.82</v>
      </c>
      <c r="B139">
        <v>1</v>
      </c>
      <c r="C139">
        <v>0.99960000000000004</v>
      </c>
      <c r="D139">
        <v>1.0004</v>
      </c>
      <c r="E139">
        <v>17.526</v>
      </c>
      <c r="F139">
        <v>20.332999999999998</v>
      </c>
      <c r="G139">
        <v>107.39</v>
      </c>
      <c r="H139">
        <v>38.570999999999998</v>
      </c>
      <c r="I139">
        <v>47.027999999999999</v>
      </c>
      <c r="J139">
        <v>348.59</v>
      </c>
      <c r="K139">
        <v>0.73643999999999998</v>
      </c>
      <c r="L139">
        <v>1.1669E-5</v>
      </c>
      <c r="M139">
        <v>2.6530000000000001E-2</v>
      </c>
      <c r="N139" t="s">
        <v>238</v>
      </c>
    </row>
    <row r="140" spans="1:14">
      <c r="A140">
        <v>338.82</v>
      </c>
      <c r="B140">
        <v>1.5</v>
      </c>
      <c r="C140">
        <v>1.5023</v>
      </c>
      <c r="D140">
        <v>0.66566000000000003</v>
      </c>
      <c r="E140">
        <v>17.513999999999999</v>
      </c>
      <c r="F140">
        <v>20.315999999999999</v>
      </c>
      <c r="G140">
        <v>103.98</v>
      </c>
      <c r="H140">
        <v>38.593000000000004</v>
      </c>
      <c r="I140">
        <v>47.122</v>
      </c>
      <c r="J140">
        <v>348.17</v>
      </c>
      <c r="K140">
        <v>0.73692999999999997</v>
      </c>
      <c r="L140">
        <v>1.1678999999999999E-5</v>
      </c>
      <c r="M140">
        <v>2.656E-2</v>
      </c>
      <c r="N140" t="s">
        <v>238</v>
      </c>
    </row>
    <row r="141" spans="1:14">
      <c r="A141">
        <v>338.82</v>
      </c>
      <c r="B141">
        <v>2</v>
      </c>
      <c r="C141">
        <v>2.0068000000000001</v>
      </c>
      <c r="D141">
        <v>0.49830000000000002</v>
      </c>
      <c r="E141">
        <v>17.501999999999999</v>
      </c>
      <c r="F141">
        <v>20.297999999999998</v>
      </c>
      <c r="G141">
        <v>101.56</v>
      </c>
      <c r="H141">
        <v>38.613999999999997</v>
      </c>
      <c r="I141">
        <v>47.216000000000001</v>
      </c>
      <c r="J141">
        <v>347.76</v>
      </c>
      <c r="K141">
        <v>0.73741999999999996</v>
      </c>
      <c r="L141">
        <v>1.1688000000000001E-5</v>
      </c>
      <c r="M141">
        <v>2.6589999999999999E-2</v>
      </c>
      <c r="N141" t="s">
        <v>238</v>
      </c>
    </row>
    <row r="142" spans="1:14">
      <c r="A142">
        <v>338.82</v>
      </c>
      <c r="B142">
        <v>2.5</v>
      </c>
      <c r="C142">
        <v>2.5133999999999999</v>
      </c>
      <c r="D142">
        <v>0.39788000000000001</v>
      </c>
      <c r="E142">
        <v>17.489999999999998</v>
      </c>
      <c r="F142">
        <v>20.280999999999999</v>
      </c>
      <c r="G142">
        <v>99.665000000000006</v>
      </c>
      <c r="H142">
        <v>38.636000000000003</v>
      </c>
      <c r="I142">
        <v>47.311999999999998</v>
      </c>
      <c r="J142">
        <v>347.34</v>
      </c>
      <c r="K142">
        <v>0.73790999999999995</v>
      </c>
      <c r="L142">
        <v>1.1698E-5</v>
      </c>
      <c r="M142">
        <v>2.6620999999999999E-2</v>
      </c>
      <c r="N142" t="s">
        <v>238</v>
      </c>
    </row>
    <row r="143" spans="1:14">
      <c r="A143">
        <v>338.82</v>
      </c>
      <c r="B143">
        <v>3</v>
      </c>
      <c r="C143">
        <v>3.0217999999999998</v>
      </c>
      <c r="D143">
        <v>0.33093</v>
      </c>
      <c r="E143">
        <v>17.478000000000002</v>
      </c>
      <c r="F143">
        <v>20.263000000000002</v>
      </c>
      <c r="G143">
        <v>98.113</v>
      </c>
      <c r="H143">
        <v>38.658000000000001</v>
      </c>
      <c r="I143">
        <v>47.408999999999999</v>
      </c>
      <c r="J143">
        <v>346.93</v>
      </c>
      <c r="K143">
        <v>0.73838999999999999</v>
      </c>
      <c r="L143">
        <v>1.1708E-5</v>
      </c>
      <c r="M143">
        <v>2.6651999999999999E-2</v>
      </c>
      <c r="N143" t="s">
        <v>238</v>
      </c>
    </row>
    <row r="144" spans="1:14">
      <c r="A144">
        <v>338.82</v>
      </c>
      <c r="B144">
        <v>3.5</v>
      </c>
      <c r="C144">
        <v>3.5323000000000002</v>
      </c>
      <c r="D144">
        <v>0.28310000000000002</v>
      </c>
      <c r="E144">
        <v>17.466000000000001</v>
      </c>
      <c r="F144">
        <v>20.245999999999999</v>
      </c>
      <c r="G144">
        <v>96.796000000000006</v>
      </c>
      <c r="H144">
        <v>38.68</v>
      </c>
      <c r="I144">
        <v>47.506</v>
      </c>
      <c r="J144">
        <v>346.51</v>
      </c>
      <c r="K144">
        <v>0.73887000000000003</v>
      </c>
      <c r="L144">
        <v>1.1718E-5</v>
      </c>
      <c r="M144">
        <v>2.6682000000000001E-2</v>
      </c>
      <c r="N144" t="s">
        <v>238</v>
      </c>
    </row>
    <row r="145" spans="1:14">
      <c r="A145">
        <v>338.82</v>
      </c>
      <c r="B145">
        <v>4</v>
      </c>
      <c r="C145">
        <v>4.0446999999999997</v>
      </c>
      <c r="D145">
        <v>0.24723999999999999</v>
      </c>
      <c r="E145">
        <v>17.454000000000001</v>
      </c>
      <c r="F145">
        <v>20.228000000000002</v>
      </c>
      <c r="G145">
        <v>95.649000000000001</v>
      </c>
      <c r="H145">
        <v>38.701999999999998</v>
      </c>
      <c r="I145">
        <v>47.604999999999997</v>
      </c>
      <c r="J145">
        <v>346.1</v>
      </c>
      <c r="K145">
        <v>0.73936000000000002</v>
      </c>
      <c r="L145">
        <v>1.1729000000000001E-5</v>
      </c>
      <c r="M145">
        <v>2.6714000000000002E-2</v>
      </c>
      <c r="N145" t="s">
        <v>238</v>
      </c>
    </row>
    <row r="146" spans="1:14">
      <c r="A146">
        <v>338.82</v>
      </c>
      <c r="B146">
        <v>4.5</v>
      </c>
      <c r="C146">
        <v>4.5590999999999999</v>
      </c>
      <c r="D146">
        <v>0.21934000000000001</v>
      </c>
      <c r="E146">
        <v>17.442</v>
      </c>
      <c r="F146">
        <v>20.210999999999999</v>
      </c>
      <c r="G146">
        <v>94.634</v>
      </c>
      <c r="H146">
        <v>38.725000000000001</v>
      </c>
      <c r="I146">
        <v>47.704000000000001</v>
      </c>
      <c r="J146">
        <v>345.68</v>
      </c>
      <c r="K146">
        <v>0.73982999999999999</v>
      </c>
      <c r="L146">
        <v>1.1739000000000001E-5</v>
      </c>
      <c r="M146">
        <v>2.6745000000000001E-2</v>
      </c>
      <c r="N146" t="s">
        <v>238</v>
      </c>
    </row>
    <row r="147" spans="1:14">
      <c r="A147">
        <v>338.82</v>
      </c>
      <c r="B147">
        <v>5</v>
      </c>
      <c r="C147">
        <v>5.0755999999999997</v>
      </c>
      <c r="D147">
        <v>0.19702</v>
      </c>
      <c r="E147">
        <v>17.428999999999998</v>
      </c>
      <c r="F147">
        <v>20.193000000000001</v>
      </c>
      <c r="G147">
        <v>93.721000000000004</v>
      </c>
      <c r="H147">
        <v>38.747</v>
      </c>
      <c r="I147">
        <v>47.805</v>
      </c>
      <c r="J147">
        <v>345.27</v>
      </c>
      <c r="K147">
        <v>0.74031000000000002</v>
      </c>
      <c r="L147">
        <v>1.1749999999999999E-5</v>
      </c>
      <c r="M147">
        <v>2.6776999999999999E-2</v>
      </c>
      <c r="N147" t="s">
        <v>238</v>
      </c>
    </row>
    <row r="148" spans="1:14">
      <c r="A148">
        <v>338.82</v>
      </c>
      <c r="B148">
        <v>5.5</v>
      </c>
      <c r="C148">
        <v>5.5941000000000001</v>
      </c>
      <c r="D148">
        <v>0.17876</v>
      </c>
      <c r="E148">
        <v>17.417000000000002</v>
      </c>
      <c r="F148">
        <v>20.175000000000001</v>
      </c>
      <c r="G148">
        <v>92.891999999999996</v>
      </c>
      <c r="H148">
        <v>38.768999999999998</v>
      </c>
      <c r="I148">
        <v>47.905999999999999</v>
      </c>
      <c r="J148">
        <v>344.85</v>
      </c>
      <c r="K148">
        <v>0.74078999999999995</v>
      </c>
      <c r="L148">
        <v>1.1759999999999999E-5</v>
      </c>
      <c r="M148">
        <v>2.6808999999999999E-2</v>
      </c>
      <c r="N148" t="s">
        <v>238</v>
      </c>
    </row>
    <row r="149" spans="1:14">
      <c r="A149">
        <v>338.82</v>
      </c>
      <c r="B149">
        <v>6</v>
      </c>
      <c r="C149">
        <v>6.1146000000000003</v>
      </c>
      <c r="D149">
        <v>0.16353999999999999</v>
      </c>
      <c r="E149">
        <v>17.405000000000001</v>
      </c>
      <c r="F149">
        <v>20.157</v>
      </c>
      <c r="G149">
        <v>92.132000000000005</v>
      </c>
      <c r="H149">
        <v>38.792000000000002</v>
      </c>
      <c r="I149">
        <v>48.008000000000003</v>
      </c>
      <c r="J149">
        <v>344.44</v>
      </c>
      <c r="K149">
        <v>0.74126000000000003</v>
      </c>
      <c r="L149">
        <v>1.1771E-5</v>
      </c>
      <c r="M149">
        <v>2.6842000000000001E-2</v>
      </c>
      <c r="N149" t="s">
        <v>238</v>
      </c>
    </row>
    <row r="150" spans="1:14">
      <c r="A150">
        <v>338.82</v>
      </c>
      <c r="B150">
        <v>6.5</v>
      </c>
      <c r="C150">
        <v>6.6372999999999998</v>
      </c>
      <c r="D150">
        <v>0.15065999999999999</v>
      </c>
      <c r="E150">
        <v>17.391999999999999</v>
      </c>
      <c r="F150">
        <v>20.14</v>
      </c>
      <c r="G150">
        <v>91.43</v>
      </c>
      <c r="H150">
        <v>38.814999999999998</v>
      </c>
      <c r="I150">
        <v>48.112000000000002</v>
      </c>
      <c r="J150">
        <v>344.02</v>
      </c>
      <c r="K150">
        <v>0.74173</v>
      </c>
      <c r="L150">
        <v>1.1782E-5</v>
      </c>
      <c r="M150">
        <v>2.6875E-2</v>
      </c>
      <c r="N150" t="s">
        <v>238</v>
      </c>
    </row>
    <row r="151" spans="1:14">
      <c r="A151">
        <v>338.82</v>
      </c>
      <c r="B151">
        <v>7</v>
      </c>
      <c r="C151">
        <v>7.1619999999999999</v>
      </c>
      <c r="D151">
        <v>0.13963</v>
      </c>
      <c r="E151">
        <v>17.38</v>
      </c>
      <c r="F151">
        <v>20.122</v>
      </c>
      <c r="G151">
        <v>90.777000000000001</v>
      </c>
      <c r="H151">
        <v>38.837000000000003</v>
      </c>
      <c r="I151">
        <v>48.216000000000001</v>
      </c>
      <c r="J151">
        <v>343.6</v>
      </c>
      <c r="K151">
        <v>0.74219999999999997</v>
      </c>
      <c r="L151">
        <v>1.1793E-5</v>
      </c>
      <c r="M151">
        <v>2.6908000000000001E-2</v>
      </c>
      <c r="N151" t="s">
        <v>238</v>
      </c>
    </row>
    <row r="152" spans="1:14">
      <c r="A152">
        <v>338.82</v>
      </c>
      <c r="B152">
        <v>7.5</v>
      </c>
      <c r="C152">
        <v>7.6887999999999996</v>
      </c>
      <c r="D152">
        <v>0.13006000000000001</v>
      </c>
      <c r="E152">
        <v>17.367000000000001</v>
      </c>
      <c r="F152">
        <v>20.103999999999999</v>
      </c>
      <c r="G152">
        <v>90.165999999999997</v>
      </c>
      <c r="H152">
        <v>38.86</v>
      </c>
      <c r="I152">
        <v>48.320999999999998</v>
      </c>
      <c r="J152">
        <v>343.19</v>
      </c>
      <c r="K152">
        <v>0.74265999999999999</v>
      </c>
      <c r="L152">
        <v>1.1805E-5</v>
      </c>
      <c r="M152">
        <v>2.6941E-2</v>
      </c>
      <c r="N152" t="s">
        <v>238</v>
      </c>
    </row>
    <row r="153" spans="1:14">
      <c r="A153">
        <v>338.82</v>
      </c>
      <c r="B153">
        <v>8</v>
      </c>
      <c r="C153">
        <v>8.2178000000000004</v>
      </c>
      <c r="D153">
        <v>0.12169000000000001</v>
      </c>
      <c r="E153">
        <v>17.355</v>
      </c>
      <c r="F153">
        <v>20.085999999999999</v>
      </c>
      <c r="G153">
        <v>89.593000000000004</v>
      </c>
      <c r="H153">
        <v>38.883000000000003</v>
      </c>
      <c r="I153">
        <v>48.427999999999997</v>
      </c>
      <c r="J153">
        <v>342.77</v>
      </c>
      <c r="K153">
        <v>0.74312</v>
      </c>
      <c r="L153">
        <v>1.1816E-5</v>
      </c>
      <c r="M153">
        <v>2.6974999999999999E-2</v>
      </c>
      <c r="N153" t="s">
        <v>238</v>
      </c>
    </row>
    <row r="154" spans="1:14">
      <c r="A154">
        <v>338.82</v>
      </c>
      <c r="B154">
        <v>8.5</v>
      </c>
      <c r="C154">
        <v>8.7489000000000008</v>
      </c>
      <c r="D154">
        <v>0.1143</v>
      </c>
      <c r="E154">
        <v>17.341999999999999</v>
      </c>
      <c r="F154">
        <v>20.068000000000001</v>
      </c>
      <c r="G154">
        <v>89.051000000000002</v>
      </c>
      <c r="H154">
        <v>38.905999999999999</v>
      </c>
      <c r="I154">
        <v>48.534999999999997</v>
      </c>
      <c r="J154">
        <v>342.35</v>
      </c>
      <c r="K154">
        <v>0.74358000000000002</v>
      </c>
      <c r="L154">
        <v>1.1827999999999999E-5</v>
      </c>
      <c r="M154">
        <v>2.7008999999999998E-2</v>
      </c>
      <c r="N154" t="s">
        <v>238</v>
      </c>
    </row>
    <row r="155" spans="1:14">
      <c r="A155">
        <v>338.82</v>
      </c>
      <c r="B155">
        <v>9</v>
      </c>
      <c r="C155">
        <v>9.2820999999999998</v>
      </c>
      <c r="D155">
        <v>0.10773000000000001</v>
      </c>
      <c r="E155">
        <v>17.329999999999998</v>
      </c>
      <c r="F155">
        <v>20.05</v>
      </c>
      <c r="G155">
        <v>88.539000000000001</v>
      </c>
      <c r="H155">
        <v>38.929000000000002</v>
      </c>
      <c r="I155">
        <v>48.643000000000001</v>
      </c>
      <c r="J155">
        <v>341.94</v>
      </c>
      <c r="K155">
        <v>0.74404000000000003</v>
      </c>
      <c r="L155">
        <v>1.1839E-5</v>
      </c>
      <c r="M155">
        <v>2.7043000000000001E-2</v>
      </c>
      <c r="N155" t="s">
        <v>238</v>
      </c>
    </row>
    <row r="156" spans="1:14">
      <c r="A156">
        <v>338.82</v>
      </c>
      <c r="B156">
        <v>9.5</v>
      </c>
      <c r="C156">
        <v>9.8176000000000005</v>
      </c>
      <c r="D156">
        <v>0.10186000000000001</v>
      </c>
      <c r="E156">
        <v>17.317</v>
      </c>
      <c r="F156">
        <v>20.032</v>
      </c>
      <c r="G156">
        <v>88.051000000000002</v>
      </c>
      <c r="H156">
        <v>38.951999999999998</v>
      </c>
      <c r="I156">
        <v>48.753</v>
      </c>
      <c r="J156">
        <v>341.52</v>
      </c>
      <c r="K156">
        <v>0.74448999999999999</v>
      </c>
      <c r="L156">
        <v>1.1851000000000001E-5</v>
      </c>
      <c r="M156">
        <v>2.7078000000000001E-2</v>
      </c>
      <c r="N156" t="s">
        <v>238</v>
      </c>
    </row>
    <row r="157" spans="1:14">
      <c r="A157">
        <v>338.82</v>
      </c>
      <c r="B157">
        <v>10</v>
      </c>
      <c r="C157">
        <v>10.355</v>
      </c>
      <c r="D157">
        <v>9.6570000000000003E-2</v>
      </c>
      <c r="E157">
        <v>17.303999999999998</v>
      </c>
      <c r="F157">
        <v>20.013000000000002</v>
      </c>
      <c r="G157">
        <v>87.587000000000003</v>
      </c>
      <c r="H157">
        <v>38.975999999999999</v>
      </c>
      <c r="I157">
        <v>48.863999999999997</v>
      </c>
      <c r="J157">
        <v>341.1</v>
      </c>
      <c r="K157">
        <v>0.74494000000000005</v>
      </c>
      <c r="L157">
        <v>1.1864E-5</v>
      </c>
      <c r="M157">
        <v>2.7113000000000002E-2</v>
      </c>
      <c r="N157" t="s">
        <v>238</v>
      </c>
    </row>
    <row r="158" spans="1:14">
      <c r="A158">
        <v>367.06</v>
      </c>
      <c r="B158">
        <v>1</v>
      </c>
      <c r="C158">
        <v>0.92190000000000005</v>
      </c>
      <c r="D158">
        <v>1.0847</v>
      </c>
      <c r="E158">
        <v>18.657</v>
      </c>
      <c r="F158">
        <v>21.7</v>
      </c>
      <c r="G158">
        <v>111.27</v>
      </c>
      <c r="H158">
        <v>41.405000000000001</v>
      </c>
      <c r="I158">
        <v>49.835000000000001</v>
      </c>
      <c r="J158">
        <v>360.8</v>
      </c>
      <c r="K158">
        <v>0.60048000000000001</v>
      </c>
      <c r="L158">
        <v>1.2577E-5</v>
      </c>
      <c r="M158">
        <v>3.0907E-2</v>
      </c>
      <c r="N158" t="s">
        <v>238</v>
      </c>
    </row>
    <row r="159" spans="1:14">
      <c r="A159">
        <v>367.06</v>
      </c>
      <c r="B159">
        <v>1.5</v>
      </c>
      <c r="C159">
        <v>1.3849</v>
      </c>
      <c r="D159">
        <v>0.72209999999999996</v>
      </c>
      <c r="E159">
        <v>18.646999999999998</v>
      </c>
      <c r="F159">
        <v>21.684999999999999</v>
      </c>
      <c r="G159">
        <v>107.87</v>
      </c>
      <c r="H159">
        <v>41.421999999999997</v>
      </c>
      <c r="I159">
        <v>49.91</v>
      </c>
      <c r="J159">
        <v>360.48</v>
      </c>
      <c r="K159">
        <v>0.60067000000000004</v>
      </c>
      <c r="L159">
        <v>1.2587E-5</v>
      </c>
      <c r="M159">
        <v>3.0932000000000001E-2</v>
      </c>
      <c r="N159" t="s">
        <v>238</v>
      </c>
    </row>
    <row r="160" spans="1:14">
      <c r="A160">
        <v>367.06</v>
      </c>
      <c r="B160">
        <v>2</v>
      </c>
      <c r="C160">
        <v>1.8492</v>
      </c>
      <c r="D160">
        <v>0.54078000000000004</v>
      </c>
      <c r="E160">
        <v>18.635999999999999</v>
      </c>
      <c r="F160">
        <v>21.67</v>
      </c>
      <c r="G160">
        <v>105.44</v>
      </c>
      <c r="H160">
        <v>41.438000000000002</v>
      </c>
      <c r="I160">
        <v>49.984999999999999</v>
      </c>
      <c r="J160">
        <v>360.15</v>
      </c>
      <c r="K160">
        <v>0.60085999999999995</v>
      </c>
      <c r="L160">
        <v>1.2597E-5</v>
      </c>
      <c r="M160">
        <v>3.0957999999999999E-2</v>
      </c>
      <c r="N160" t="s">
        <v>238</v>
      </c>
    </row>
    <row r="161" spans="1:14">
      <c r="A161">
        <v>367.06</v>
      </c>
      <c r="B161">
        <v>2.5</v>
      </c>
      <c r="C161">
        <v>2.3148</v>
      </c>
      <c r="D161">
        <v>0.432</v>
      </c>
      <c r="E161">
        <v>18.626000000000001</v>
      </c>
      <c r="F161">
        <v>21.655000000000001</v>
      </c>
      <c r="G161">
        <v>103.56</v>
      </c>
      <c r="H161">
        <v>41.454000000000001</v>
      </c>
      <c r="I161">
        <v>50.06</v>
      </c>
      <c r="J161">
        <v>359.83</v>
      </c>
      <c r="K161">
        <v>0.60104000000000002</v>
      </c>
      <c r="L161">
        <v>1.2607E-5</v>
      </c>
      <c r="M161">
        <v>3.0983E-2</v>
      </c>
      <c r="N161" t="s">
        <v>238</v>
      </c>
    </row>
    <row r="162" spans="1:14">
      <c r="A162">
        <v>367.06</v>
      </c>
      <c r="B162">
        <v>3</v>
      </c>
      <c r="C162">
        <v>2.7818999999999998</v>
      </c>
      <c r="D162">
        <v>0.35947000000000001</v>
      </c>
      <c r="E162">
        <v>18.614999999999998</v>
      </c>
      <c r="F162">
        <v>21.64</v>
      </c>
      <c r="G162">
        <v>102.02</v>
      </c>
      <c r="H162">
        <v>41.470999999999997</v>
      </c>
      <c r="I162">
        <v>50.137</v>
      </c>
      <c r="J162">
        <v>359.5</v>
      </c>
      <c r="K162">
        <v>0.60123000000000004</v>
      </c>
      <c r="L162">
        <v>1.2617E-5</v>
      </c>
      <c r="M162">
        <v>3.1008999999999998E-2</v>
      </c>
      <c r="N162" t="s">
        <v>238</v>
      </c>
    </row>
    <row r="163" spans="1:14">
      <c r="A163">
        <v>367.06</v>
      </c>
      <c r="B163">
        <v>3.5</v>
      </c>
      <c r="C163">
        <v>3.2503000000000002</v>
      </c>
      <c r="D163">
        <v>0.30767</v>
      </c>
      <c r="E163">
        <v>18.603999999999999</v>
      </c>
      <c r="F163">
        <v>21.625</v>
      </c>
      <c r="G163">
        <v>100.7</v>
      </c>
      <c r="H163">
        <v>41.487000000000002</v>
      </c>
      <c r="I163">
        <v>50.213000000000001</v>
      </c>
      <c r="J163">
        <v>359.17</v>
      </c>
      <c r="K163">
        <v>0.60141</v>
      </c>
      <c r="L163">
        <v>1.2627E-5</v>
      </c>
      <c r="M163">
        <v>3.1035E-2</v>
      </c>
      <c r="N163" t="s">
        <v>238</v>
      </c>
    </row>
    <row r="164" spans="1:14">
      <c r="A164">
        <v>367.06</v>
      </c>
      <c r="B164">
        <v>4</v>
      </c>
      <c r="C164">
        <v>3.7201</v>
      </c>
      <c r="D164">
        <v>0.26880999999999999</v>
      </c>
      <c r="E164">
        <v>18.594000000000001</v>
      </c>
      <c r="F164">
        <v>21.61</v>
      </c>
      <c r="G164">
        <v>99.564999999999998</v>
      </c>
      <c r="H164">
        <v>41.503</v>
      </c>
      <c r="I164">
        <v>50.29</v>
      </c>
      <c r="J164">
        <v>358.85</v>
      </c>
      <c r="K164">
        <v>0.60158999999999996</v>
      </c>
      <c r="L164">
        <v>1.2636999999999999E-5</v>
      </c>
      <c r="M164">
        <v>3.1060999999999998E-2</v>
      </c>
      <c r="N164" t="s">
        <v>238</v>
      </c>
    </row>
    <row r="165" spans="1:14">
      <c r="A165">
        <v>367.06</v>
      </c>
      <c r="B165">
        <v>4.5</v>
      </c>
      <c r="C165">
        <v>4.1913</v>
      </c>
      <c r="D165">
        <v>0.23859</v>
      </c>
      <c r="E165">
        <v>18.582999999999998</v>
      </c>
      <c r="F165">
        <v>21.594999999999999</v>
      </c>
      <c r="G165">
        <v>98.557000000000002</v>
      </c>
      <c r="H165">
        <v>41.52</v>
      </c>
      <c r="I165">
        <v>50.368000000000002</v>
      </c>
      <c r="J165">
        <v>358.53</v>
      </c>
      <c r="K165">
        <v>0.60177000000000003</v>
      </c>
      <c r="L165">
        <v>1.2648E-5</v>
      </c>
      <c r="M165">
        <v>3.1088000000000001E-2</v>
      </c>
      <c r="N165" t="s">
        <v>238</v>
      </c>
    </row>
    <row r="166" spans="1:14">
      <c r="A166">
        <v>367.06</v>
      </c>
      <c r="B166">
        <v>5</v>
      </c>
      <c r="C166">
        <v>4.6638000000000002</v>
      </c>
      <c r="D166">
        <v>0.21442</v>
      </c>
      <c r="E166">
        <v>18.571999999999999</v>
      </c>
      <c r="F166">
        <v>21.58</v>
      </c>
      <c r="G166">
        <v>97.652000000000001</v>
      </c>
      <c r="H166">
        <v>41.536000000000001</v>
      </c>
      <c r="I166">
        <v>50.447000000000003</v>
      </c>
      <c r="J166">
        <v>358.2</v>
      </c>
      <c r="K166">
        <v>0.60194000000000003</v>
      </c>
      <c r="L166">
        <v>1.2658E-5</v>
      </c>
      <c r="M166">
        <v>3.1113999999999999E-2</v>
      </c>
      <c r="N166" t="s">
        <v>238</v>
      </c>
    </row>
    <row r="167" spans="1:14">
      <c r="A167">
        <v>367.06</v>
      </c>
      <c r="B167">
        <v>5.5</v>
      </c>
      <c r="C167">
        <v>5.1378000000000004</v>
      </c>
      <c r="D167">
        <v>0.19463</v>
      </c>
      <c r="E167">
        <v>18.561</v>
      </c>
      <c r="F167">
        <v>21.565000000000001</v>
      </c>
      <c r="G167">
        <v>96.83</v>
      </c>
      <c r="H167">
        <v>41.552999999999997</v>
      </c>
      <c r="I167">
        <v>50.524999999999999</v>
      </c>
      <c r="J167">
        <v>357.88</v>
      </c>
      <c r="K167">
        <v>0.60211999999999999</v>
      </c>
      <c r="L167">
        <v>1.2668E-5</v>
      </c>
      <c r="M167">
        <v>3.1140999999999999E-2</v>
      </c>
      <c r="N167" t="s">
        <v>238</v>
      </c>
    </row>
    <row r="168" spans="1:14">
      <c r="A168">
        <v>367.06</v>
      </c>
      <c r="B168">
        <v>6</v>
      </c>
      <c r="C168">
        <v>5.6132</v>
      </c>
      <c r="D168">
        <v>0.17815</v>
      </c>
      <c r="E168">
        <v>18.550999999999998</v>
      </c>
      <c r="F168">
        <v>21.548999999999999</v>
      </c>
      <c r="G168">
        <v>96.076999999999998</v>
      </c>
      <c r="H168">
        <v>41.569000000000003</v>
      </c>
      <c r="I168">
        <v>50.604999999999997</v>
      </c>
      <c r="J168">
        <v>357.55</v>
      </c>
      <c r="K168">
        <v>0.60228999999999999</v>
      </c>
      <c r="L168">
        <v>1.2679E-5</v>
      </c>
      <c r="M168">
        <v>3.1168000000000001E-2</v>
      </c>
      <c r="N168" t="s">
        <v>238</v>
      </c>
    </row>
    <row r="169" spans="1:14">
      <c r="A169">
        <v>367.06</v>
      </c>
      <c r="B169">
        <v>6.5</v>
      </c>
      <c r="C169">
        <v>6.09</v>
      </c>
      <c r="D169">
        <v>0.16420000000000001</v>
      </c>
      <c r="E169">
        <v>18.54</v>
      </c>
      <c r="F169">
        <v>21.533999999999999</v>
      </c>
      <c r="G169">
        <v>95.382000000000005</v>
      </c>
      <c r="H169">
        <v>41.585999999999999</v>
      </c>
      <c r="I169">
        <v>50.685000000000002</v>
      </c>
      <c r="J169">
        <v>357.23</v>
      </c>
      <c r="K169">
        <v>0.60245000000000004</v>
      </c>
      <c r="L169">
        <v>1.269E-5</v>
      </c>
      <c r="M169">
        <v>3.1196000000000002E-2</v>
      </c>
      <c r="N169" t="s">
        <v>238</v>
      </c>
    </row>
    <row r="170" spans="1:14">
      <c r="A170">
        <v>367.06</v>
      </c>
      <c r="B170">
        <v>7</v>
      </c>
      <c r="C170">
        <v>6.5682999999999998</v>
      </c>
      <c r="D170">
        <v>0.15225</v>
      </c>
      <c r="E170">
        <v>18.529</v>
      </c>
      <c r="F170">
        <v>21.518999999999998</v>
      </c>
      <c r="G170">
        <v>94.736000000000004</v>
      </c>
      <c r="H170">
        <v>41.603000000000002</v>
      </c>
      <c r="I170">
        <v>50.765000000000001</v>
      </c>
      <c r="J170">
        <v>356.91</v>
      </c>
      <c r="K170">
        <v>0.60262000000000004</v>
      </c>
      <c r="L170">
        <v>1.27E-5</v>
      </c>
      <c r="M170">
        <v>3.1223000000000001E-2</v>
      </c>
      <c r="N170" t="s">
        <v>238</v>
      </c>
    </row>
    <row r="171" spans="1:14">
      <c r="A171">
        <v>367.06</v>
      </c>
      <c r="B171">
        <v>7.5</v>
      </c>
      <c r="C171">
        <v>7.048</v>
      </c>
      <c r="D171">
        <v>0.14188000000000001</v>
      </c>
      <c r="E171">
        <v>18.518000000000001</v>
      </c>
      <c r="F171">
        <v>21.504000000000001</v>
      </c>
      <c r="G171">
        <v>94.132999999999996</v>
      </c>
      <c r="H171">
        <v>41.619</v>
      </c>
      <c r="I171">
        <v>50.845999999999997</v>
      </c>
      <c r="J171">
        <v>356.58</v>
      </c>
      <c r="K171">
        <v>0.60277999999999998</v>
      </c>
      <c r="L171">
        <v>1.2711000000000001E-5</v>
      </c>
      <c r="M171">
        <v>3.1251000000000001E-2</v>
      </c>
      <c r="N171" t="s">
        <v>238</v>
      </c>
    </row>
    <row r="172" spans="1:14">
      <c r="A172">
        <v>367.06</v>
      </c>
      <c r="B172">
        <v>8</v>
      </c>
      <c r="C172">
        <v>7.5290999999999997</v>
      </c>
      <c r="D172">
        <v>0.13281999999999999</v>
      </c>
      <c r="E172">
        <v>18.507000000000001</v>
      </c>
      <c r="F172">
        <v>21.488</v>
      </c>
      <c r="G172">
        <v>93.566999999999993</v>
      </c>
      <c r="H172">
        <v>41.636000000000003</v>
      </c>
      <c r="I172">
        <v>50.927999999999997</v>
      </c>
      <c r="J172">
        <v>356.26</v>
      </c>
      <c r="K172">
        <v>0.60294000000000003</v>
      </c>
      <c r="L172">
        <v>1.2721999999999999E-5</v>
      </c>
      <c r="M172">
        <v>3.1279000000000001E-2</v>
      </c>
      <c r="N172" t="s">
        <v>238</v>
      </c>
    </row>
    <row r="173" spans="1:14">
      <c r="A173">
        <v>367.06</v>
      </c>
      <c r="B173">
        <v>8.5</v>
      </c>
      <c r="C173">
        <v>8.0116999999999994</v>
      </c>
      <c r="D173">
        <v>0.12482</v>
      </c>
      <c r="E173">
        <v>18.495999999999999</v>
      </c>
      <c r="F173">
        <v>21.472999999999999</v>
      </c>
      <c r="G173">
        <v>93.033000000000001</v>
      </c>
      <c r="H173">
        <v>41.652999999999999</v>
      </c>
      <c r="I173">
        <v>51.01</v>
      </c>
      <c r="J173">
        <v>355.94</v>
      </c>
      <c r="K173">
        <v>0.60309999999999997</v>
      </c>
      <c r="L173">
        <v>1.2733E-5</v>
      </c>
      <c r="M173">
        <v>3.1308000000000002E-2</v>
      </c>
      <c r="N173" t="s">
        <v>238</v>
      </c>
    </row>
    <row r="174" spans="1:14">
      <c r="A174">
        <v>367.06</v>
      </c>
      <c r="B174">
        <v>9</v>
      </c>
      <c r="C174">
        <v>8.4957999999999991</v>
      </c>
      <c r="D174">
        <v>0.11771</v>
      </c>
      <c r="E174">
        <v>18.486000000000001</v>
      </c>
      <c r="F174">
        <v>21.457000000000001</v>
      </c>
      <c r="G174">
        <v>92.528000000000006</v>
      </c>
      <c r="H174">
        <v>41.67</v>
      </c>
      <c r="I174">
        <v>51.093000000000004</v>
      </c>
      <c r="J174">
        <v>355.61</v>
      </c>
      <c r="K174">
        <v>0.60324999999999995</v>
      </c>
      <c r="L174">
        <v>1.2745000000000001E-5</v>
      </c>
      <c r="M174">
        <v>3.1336000000000003E-2</v>
      </c>
      <c r="N174" t="s">
        <v>238</v>
      </c>
    </row>
    <row r="175" spans="1:14">
      <c r="A175">
        <v>367.06</v>
      </c>
      <c r="B175">
        <v>9.5</v>
      </c>
      <c r="C175">
        <v>8.9812999999999992</v>
      </c>
      <c r="D175">
        <v>0.11133999999999999</v>
      </c>
      <c r="E175">
        <v>18.475000000000001</v>
      </c>
      <c r="F175">
        <v>21.442</v>
      </c>
      <c r="G175">
        <v>92.048000000000002</v>
      </c>
      <c r="H175">
        <v>41.686999999999998</v>
      </c>
      <c r="I175">
        <v>51.176000000000002</v>
      </c>
      <c r="J175">
        <v>355.29</v>
      </c>
      <c r="K175">
        <v>0.60340000000000005</v>
      </c>
      <c r="L175">
        <v>1.2756E-5</v>
      </c>
      <c r="M175">
        <v>3.1364999999999997E-2</v>
      </c>
      <c r="N175" t="s">
        <v>238</v>
      </c>
    </row>
    <row r="176" spans="1:14">
      <c r="A176">
        <v>367.06</v>
      </c>
      <c r="B176">
        <v>10</v>
      </c>
      <c r="C176">
        <v>9.4682999999999993</v>
      </c>
      <c r="D176">
        <v>0.10562000000000001</v>
      </c>
      <c r="E176">
        <v>18.463999999999999</v>
      </c>
      <c r="F176">
        <v>21.427</v>
      </c>
      <c r="G176">
        <v>91.591999999999999</v>
      </c>
      <c r="H176">
        <v>41.704000000000001</v>
      </c>
      <c r="I176">
        <v>51.26</v>
      </c>
      <c r="J176">
        <v>354.97</v>
      </c>
      <c r="K176">
        <v>0.60353999999999997</v>
      </c>
      <c r="L176">
        <v>1.2767E-5</v>
      </c>
      <c r="M176">
        <v>3.1394999999999999E-2</v>
      </c>
      <c r="N176" t="s">
        <v>238</v>
      </c>
    </row>
    <row r="177" spans="1:14">
      <c r="A177">
        <v>395.29</v>
      </c>
      <c r="B177">
        <v>1</v>
      </c>
      <c r="C177">
        <v>0.85548000000000002</v>
      </c>
      <c r="D177">
        <v>1.1689000000000001</v>
      </c>
      <c r="E177">
        <v>19.867999999999999</v>
      </c>
      <c r="F177">
        <v>23.146999999999998</v>
      </c>
      <c r="G177">
        <v>115.06</v>
      </c>
      <c r="H177">
        <v>44.234000000000002</v>
      </c>
      <c r="I177">
        <v>52.643000000000001</v>
      </c>
      <c r="J177">
        <v>372.57</v>
      </c>
      <c r="K177">
        <v>0.49646000000000001</v>
      </c>
      <c r="L177">
        <v>1.3457E-5</v>
      </c>
      <c r="M177">
        <v>3.5593E-2</v>
      </c>
      <c r="N177" t="s">
        <v>238</v>
      </c>
    </row>
    <row r="178" spans="1:14">
      <c r="A178">
        <v>395.29</v>
      </c>
      <c r="B178">
        <v>1.5</v>
      </c>
      <c r="C178">
        <v>1.2847</v>
      </c>
      <c r="D178">
        <v>0.77841000000000005</v>
      </c>
      <c r="E178">
        <v>19.858000000000001</v>
      </c>
      <c r="F178">
        <v>23.134</v>
      </c>
      <c r="G178">
        <v>111.67</v>
      </c>
      <c r="H178">
        <v>44.246000000000002</v>
      </c>
      <c r="I178">
        <v>52.704000000000001</v>
      </c>
      <c r="J178">
        <v>372.31</v>
      </c>
      <c r="K178">
        <v>0.4965</v>
      </c>
      <c r="L178">
        <v>1.3468E-5</v>
      </c>
      <c r="M178">
        <v>3.5614E-2</v>
      </c>
      <c r="N178" t="s">
        <v>238</v>
      </c>
    </row>
    <row r="179" spans="1:14">
      <c r="A179">
        <v>395.29</v>
      </c>
      <c r="B179">
        <v>2</v>
      </c>
      <c r="C179">
        <v>1.7148000000000001</v>
      </c>
      <c r="D179">
        <v>0.58314999999999995</v>
      </c>
      <c r="E179">
        <v>19.849</v>
      </c>
      <c r="F179">
        <v>23.120999999999999</v>
      </c>
      <c r="G179">
        <v>109.25</v>
      </c>
      <c r="H179">
        <v>44.259</v>
      </c>
      <c r="I179">
        <v>52.765000000000001</v>
      </c>
      <c r="J179">
        <v>372.05</v>
      </c>
      <c r="K179">
        <v>0.49653000000000003</v>
      </c>
      <c r="L179">
        <v>1.3478E-5</v>
      </c>
      <c r="M179">
        <v>3.5635E-2</v>
      </c>
      <c r="N179" t="s">
        <v>238</v>
      </c>
    </row>
    <row r="180" spans="1:14">
      <c r="A180">
        <v>395.29</v>
      </c>
      <c r="B180">
        <v>2.5</v>
      </c>
      <c r="C180">
        <v>2.1459000000000001</v>
      </c>
      <c r="D180">
        <v>0.46600000000000003</v>
      </c>
      <c r="E180">
        <v>19.84</v>
      </c>
      <c r="F180">
        <v>23.108000000000001</v>
      </c>
      <c r="G180">
        <v>107.37</v>
      </c>
      <c r="H180">
        <v>44.271999999999998</v>
      </c>
      <c r="I180">
        <v>52.826999999999998</v>
      </c>
      <c r="J180">
        <v>371.8</v>
      </c>
      <c r="K180">
        <v>0.49654999999999999</v>
      </c>
      <c r="L180">
        <v>1.3489000000000001E-5</v>
      </c>
      <c r="M180">
        <v>3.5657000000000001E-2</v>
      </c>
      <c r="N180" t="s">
        <v>238</v>
      </c>
    </row>
    <row r="181" spans="1:14">
      <c r="A181">
        <v>395.29</v>
      </c>
      <c r="B181">
        <v>3</v>
      </c>
      <c r="C181">
        <v>2.5779999999999998</v>
      </c>
      <c r="D181">
        <v>0.38789000000000001</v>
      </c>
      <c r="E181">
        <v>19.829999999999998</v>
      </c>
      <c r="F181">
        <v>23.094999999999999</v>
      </c>
      <c r="G181">
        <v>105.83</v>
      </c>
      <c r="H181">
        <v>44.283999999999999</v>
      </c>
      <c r="I181">
        <v>52.887999999999998</v>
      </c>
      <c r="J181">
        <v>371.54</v>
      </c>
      <c r="K181">
        <v>0.49658000000000002</v>
      </c>
      <c r="L181">
        <v>1.3499000000000001E-5</v>
      </c>
      <c r="M181">
        <v>3.5678000000000001E-2</v>
      </c>
      <c r="N181" t="s">
        <v>238</v>
      </c>
    </row>
    <row r="182" spans="1:14">
      <c r="A182">
        <v>395.29</v>
      </c>
      <c r="B182">
        <v>3.5</v>
      </c>
      <c r="C182">
        <v>3.0110999999999999</v>
      </c>
      <c r="D182">
        <v>0.33211000000000002</v>
      </c>
      <c r="E182">
        <v>19.821000000000002</v>
      </c>
      <c r="F182">
        <v>23.082000000000001</v>
      </c>
      <c r="G182">
        <v>104.53</v>
      </c>
      <c r="H182">
        <v>44.296999999999997</v>
      </c>
      <c r="I182">
        <v>52.95</v>
      </c>
      <c r="J182">
        <v>371.29</v>
      </c>
      <c r="K182">
        <v>0.49659999999999999</v>
      </c>
      <c r="L182">
        <v>1.3509000000000001E-5</v>
      </c>
      <c r="M182">
        <v>3.5700000000000003E-2</v>
      </c>
      <c r="N182" t="s">
        <v>238</v>
      </c>
    </row>
    <row r="183" spans="1:14">
      <c r="A183">
        <v>395.29</v>
      </c>
      <c r="B183">
        <v>4</v>
      </c>
      <c r="C183">
        <v>3.4451000000000001</v>
      </c>
      <c r="D183">
        <v>0.29026000000000002</v>
      </c>
      <c r="E183">
        <v>19.811</v>
      </c>
      <c r="F183">
        <v>23.068000000000001</v>
      </c>
      <c r="G183">
        <v>103.39</v>
      </c>
      <c r="H183">
        <v>44.31</v>
      </c>
      <c r="I183">
        <v>53.012</v>
      </c>
      <c r="J183">
        <v>371.03</v>
      </c>
      <c r="K183">
        <v>0.49663000000000002</v>
      </c>
      <c r="L183">
        <v>1.3519999999999999E-5</v>
      </c>
      <c r="M183">
        <v>3.5721999999999997E-2</v>
      </c>
      <c r="N183" t="s">
        <v>238</v>
      </c>
    </row>
    <row r="184" spans="1:14">
      <c r="A184">
        <v>395.29</v>
      </c>
      <c r="B184">
        <v>4.5</v>
      </c>
      <c r="C184">
        <v>3.8801999999999999</v>
      </c>
      <c r="D184">
        <v>0.25772</v>
      </c>
      <c r="E184">
        <v>19.802</v>
      </c>
      <c r="F184">
        <v>23.055</v>
      </c>
      <c r="G184">
        <v>102.39</v>
      </c>
      <c r="H184">
        <v>44.322000000000003</v>
      </c>
      <c r="I184">
        <v>53.075000000000003</v>
      </c>
      <c r="J184">
        <v>370.78</v>
      </c>
      <c r="K184">
        <v>0.49664000000000003</v>
      </c>
      <c r="L184">
        <v>1.3529999999999999E-5</v>
      </c>
      <c r="M184">
        <v>3.5743999999999998E-2</v>
      </c>
      <c r="N184" t="s">
        <v>238</v>
      </c>
    </row>
    <row r="185" spans="1:14">
      <c r="A185">
        <v>395.29</v>
      </c>
      <c r="B185">
        <v>5</v>
      </c>
      <c r="C185">
        <v>4.3162000000000003</v>
      </c>
      <c r="D185">
        <v>0.23169000000000001</v>
      </c>
      <c r="E185">
        <v>19.792000000000002</v>
      </c>
      <c r="F185">
        <v>23.042000000000002</v>
      </c>
      <c r="G185">
        <v>101.49</v>
      </c>
      <c r="H185">
        <v>44.335000000000001</v>
      </c>
      <c r="I185">
        <v>53.137999999999998</v>
      </c>
      <c r="J185">
        <v>370.52</v>
      </c>
      <c r="K185">
        <v>0.49665999999999999</v>
      </c>
      <c r="L185">
        <v>1.3540000000000001E-5</v>
      </c>
      <c r="M185">
        <v>3.5765999999999999E-2</v>
      </c>
      <c r="N185" t="s">
        <v>238</v>
      </c>
    </row>
    <row r="186" spans="1:14">
      <c r="A186">
        <v>395.29</v>
      </c>
      <c r="B186">
        <v>5.5</v>
      </c>
      <c r="C186">
        <v>4.7531999999999996</v>
      </c>
      <c r="D186">
        <v>0.21038999999999999</v>
      </c>
      <c r="E186">
        <v>19.783000000000001</v>
      </c>
      <c r="F186">
        <v>23.029</v>
      </c>
      <c r="G186">
        <v>100.67</v>
      </c>
      <c r="H186">
        <v>44.347999999999999</v>
      </c>
      <c r="I186">
        <v>53.201000000000001</v>
      </c>
      <c r="J186">
        <v>370.27</v>
      </c>
      <c r="K186">
        <v>0.49668000000000001</v>
      </c>
      <c r="L186">
        <v>1.3551E-5</v>
      </c>
      <c r="M186">
        <v>3.5789000000000001E-2</v>
      </c>
      <c r="N186" t="s">
        <v>238</v>
      </c>
    </row>
    <row r="187" spans="1:14">
      <c r="A187">
        <v>395.29</v>
      </c>
      <c r="B187">
        <v>6</v>
      </c>
      <c r="C187">
        <v>5.1912000000000003</v>
      </c>
      <c r="D187">
        <v>0.19263</v>
      </c>
      <c r="E187">
        <v>19.773</v>
      </c>
      <c r="F187">
        <v>23.015999999999998</v>
      </c>
      <c r="G187">
        <v>99.924000000000007</v>
      </c>
      <c r="H187">
        <v>44.360999999999997</v>
      </c>
      <c r="I187">
        <v>53.265000000000001</v>
      </c>
      <c r="J187">
        <v>370.02</v>
      </c>
      <c r="K187">
        <v>0.49669000000000002</v>
      </c>
      <c r="L187">
        <v>1.3560999999999999E-5</v>
      </c>
      <c r="M187">
        <v>3.5811999999999997E-2</v>
      </c>
      <c r="N187" t="s">
        <v>238</v>
      </c>
    </row>
    <row r="188" spans="1:14">
      <c r="A188">
        <v>395.29</v>
      </c>
      <c r="B188">
        <v>6.5</v>
      </c>
      <c r="C188">
        <v>5.6302000000000003</v>
      </c>
      <c r="D188">
        <v>0.17760999999999999</v>
      </c>
      <c r="E188">
        <v>19.763999999999999</v>
      </c>
      <c r="F188">
        <v>23.001999999999999</v>
      </c>
      <c r="G188">
        <v>99.234999999999999</v>
      </c>
      <c r="H188">
        <v>44.372999999999998</v>
      </c>
      <c r="I188">
        <v>53.329000000000001</v>
      </c>
      <c r="J188">
        <v>369.77</v>
      </c>
      <c r="K188">
        <v>0.49669999999999997</v>
      </c>
      <c r="L188">
        <v>1.3572E-5</v>
      </c>
      <c r="M188">
        <v>3.5834999999999999E-2</v>
      </c>
      <c r="N188" t="s">
        <v>238</v>
      </c>
    </row>
    <row r="189" spans="1:14">
      <c r="A189">
        <v>395.29</v>
      </c>
      <c r="B189">
        <v>7</v>
      </c>
      <c r="C189">
        <v>6.0701999999999998</v>
      </c>
      <c r="D189">
        <v>0.16474</v>
      </c>
      <c r="E189">
        <v>19.754000000000001</v>
      </c>
      <c r="F189">
        <v>22.989000000000001</v>
      </c>
      <c r="G189">
        <v>98.593999999999994</v>
      </c>
      <c r="H189">
        <v>44.386000000000003</v>
      </c>
      <c r="I189">
        <v>53.393000000000001</v>
      </c>
      <c r="J189">
        <v>369.51</v>
      </c>
      <c r="K189">
        <v>0.49670999999999998</v>
      </c>
      <c r="L189">
        <v>1.3582E-5</v>
      </c>
      <c r="M189">
        <v>3.5858000000000001E-2</v>
      </c>
      <c r="N189" t="s">
        <v>238</v>
      </c>
    </row>
    <row r="190" spans="1:14">
      <c r="A190">
        <v>395.29</v>
      </c>
      <c r="B190">
        <v>7.5</v>
      </c>
      <c r="C190">
        <v>6.5111999999999997</v>
      </c>
      <c r="D190">
        <v>0.15357999999999999</v>
      </c>
      <c r="E190">
        <v>19.745000000000001</v>
      </c>
      <c r="F190">
        <v>22.975999999999999</v>
      </c>
      <c r="G190">
        <v>97.995999999999995</v>
      </c>
      <c r="H190">
        <v>44.399000000000001</v>
      </c>
      <c r="I190">
        <v>53.457999999999998</v>
      </c>
      <c r="J190">
        <v>369.26</v>
      </c>
      <c r="K190">
        <v>0.49670999999999998</v>
      </c>
      <c r="L190">
        <v>1.3593E-5</v>
      </c>
      <c r="M190">
        <v>3.5881000000000003E-2</v>
      </c>
      <c r="N190" t="s">
        <v>238</v>
      </c>
    </row>
    <row r="191" spans="1:14">
      <c r="A191">
        <v>395.29</v>
      </c>
      <c r="B191">
        <v>8</v>
      </c>
      <c r="C191">
        <v>6.9531999999999998</v>
      </c>
      <c r="D191">
        <v>0.14382</v>
      </c>
      <c r="E191">
        <v>19.734999999999999</v>
      </c>
      <c r="F191">
        <v>22.963000000000001</v>
      </c>
      <c r="G191">
        <v>97.435000000000002</v>
      </c>
      <c r="H191">
        <v>44.411999999999999</v>
      </c>
      <c r="I191">
        <v>53.521999999999998</v>
      </c>
      <c r="J191">
        <v>369.01</v>
      </c>
      <c r="K191">
        <v>0.49671999999999999</v>
      </c>
      <c r="L191">
        <v>1.3603E-5</v>
      </c>
      <c r="M191">
        <v>3.5904999999999999E-2</v>
      </c>
      <c r="N191" t="s">
        <v>238</v>
      </c>
    </row>
    <row r="192" spans="1:14">
      <c r="A192">
        <v>395.29</v>
      </c>
      <c r="B192">
        <v>8.5</v>
      </c>
      <c r="C192">
        <v>7.3962000000000003</v>
      </c>
      <c r="D192">
        <v>0.13519999999999999</v>
      </c>
      <c r="E192">
        <v>19.725000000000001</v>
      </c>
      <c r="F192">
        <v>22.949000000000002</v>
      </c>
      <c r="G192">
        <v>96.906999999999996</v>
      </c>
      <c r="H192">
        <v>44.424999999999997</v>
      </c>
      <c r="I192">
        <v>53.588000000000001</v>
      </c>
      <c r="J192">
        <v>368.76</v>
      </c>
      <c r="K192">
        <v>0.49671999999999999</v>
      </c>
      <c r="L192">
        <v>1.3614E-5</v>
      </c>
      <c r="M192">
        <v>3.5928000000000002E-2</v>
      </c>
      <c r="N192" t="s">
        <v>238</v>
      </c>
    </row>
    <row r="193" spans="1:14">
      <c r="A193">
        <v>395.29</v>
      </c>
      <c r="B193">
        <v>9</v>
      </c>
      <c r="C193">
        <v>7.8402000000000003</v>
      </c>
      <c r="D193">
        <v>0.12755</v>
      </c>
      <c r="E193">
        <v>19.716000000000001</v>
      </c>
      <c r="F193">
        <v>22.936</v>
      </c>
      <c r="G193">
        <v>96.406999999999996</v>
      </c>
      <c r="H193">
        <v>44.438000000000002</v>
      </c>
      <c r="I193">
        <v>53.652999999999999</v>
      </c>
      <c r="J193">
        <v>368.51</v>
      </c>
      <c r="K193">
        <v>0.49670999999999998</v>
      </c>
      <c r="L193">
        <v>1.3625000000000001E-5</v>
      </c>
      <c r="M193">
        <v>3.5951999999999998E-2</v>
      </c>
      <c r="N193" t="s">
        <v>238</v>
      </c>
    </row>
    <row r="194" spans="1:14">
      <c r="A194">
        <v>395.29</v>
      </c>
      <c r="B194">
        <v>9.5</v>
      </c>
      <c r="C194">
        <v>8.2852999999999994</v>
      </c>
      <c r="D194">
        <v>0.1207</v>
      </c>
      <c r="E194">
        <v>19.706</v>
      </c>
      <c r="F194">
        <v>22.922999999999998</v>
      </c>
      <c r="G194">
        <v>95.933000000000007</v>
      </c>
      <c r="H194">
        <v>44.45</v>
      </c>
      <c r="I194">
        <v>53.719000000000001</v>
      </c>
      <c r="J194">
        <v>368.26</v>
      </c>
      <c r="K194">
        <v>0.49670999999999998</v>
      </c>
      <c r="L194">
        <v>1.3636E-5</v>
      </c>
      <c r="M194">
        <v>3.5976000000000001E-2</v>
      </c>
      <c r="N194" t="s">
        <v>238</v>
      </c>
    </row>
    <row r="195" spans="1:14">
      <c r="A195">
        <v>395.29</v>
      </c>
      <c r="B195">
        <v>10</v>
      </c>
      <c r="C195">
        <v>8.7314000000000007</v>
      </c>
      <c r="D195">
        <v>0.11453000000000001</v>
      </c>
      <c r="E195">
        <v>19.696000000000002</v>
      </c>
      <c r="F195">
        <v>22.908999999999999</v>
      </c>
      <c r="G195">
        <v>95.483000000000004</v>
      </c>
      <c r="H195">
        <v>44.463000000000001</v>
      </c>
      <c r="I195">
        <v>53.784999999999997</v>
      </c>
      <c r="J195">
        <v>368.01</v>
      </c>
      <c r="K195">
        <v>0.49669999999999997</v>
      </c>
      <c r="L195">
        <v>1.3647E-5</v>
      </c>
      <c r="M195">
        <v>3.6000999999999998E-2</v>
      </c>
      <c r="N195" t="s">
        <v>238</v>
      </c>
    </row>
    <row r="196" spans="1:14">
      <c r="A196">
        <v>423.52</v>
      </c>
      <c r="B196">
        <v>1</v>
      </c>
      <c r="C196">
        <v>0.79805000000000004</v>
      </c>
      <c r="D196">
        <v>1.2531000000000001</v>
      </c>
      <c r="E196">
        <v>21.157</v>
      </c>
      <c r="F196">
        <v>24.672999999999998</v>
      </c>
      <c r="G196">
        <v>118.79</v>
      </c>
      <c r="H196">
        <v>47.012999999999998</v>
      </c>
      <c r="I196">
        <v>55.406999999999996</v>
      </c>
      <c r="J196">
        <v>383.96</v>
      </c>
      <c r="K196">
        <v>0.41543000000000002</v>
      </c>
      <c r="L196">
        <v>1.4312E-5</v>
      </c>
      <c r="M196">
        <v>4.0549000000000002E-2</v>
      </c>
      <c r="N196" t="s">
        <v>238</v>
      </c>
    </row>
    <row r="197" spans="1:14">
      <c r="A197">
        <v>423.52</v>
      </c>
      <c r="B197">
        <v>1.5</v>
      </c>
      <c r="C197">
        <v>1.1980999999999999</v>
      </c>
      <c r="D197">
        <v>0.83464000000000005</v>
      </c>
      <c r="E197">
        <v>21.149000000000001</v>
      </c>
      <c r="F197">
        <v>24.661000000000001</v>
      </c>
      <c r="G197">
        <v>115.4</v>
      </c>
      <c r="H197">
        <v>47.023000000000003</v>
      </c>
      <c r="I197">
        <v>55.457999999999998</v>
      </c>
      <c r="J197">
        <v>383.76</v>
      </c>
      <c r="K197">
        <v>0.41538000000000003</v>
      </c>
      <c r="L197">
        <v>1.4323E-5</v>
      </c>
      <c r="M197">
        <v>4.0566999999999999E-2</v>
      </c>
      <c r="N197" t="s">
        <v>238</v>
      </c>
    </row>
    <row r="198" spans="1:14">
      <c r="A198">
        <v>423.52</v>
      </c>
      <c r="B198">
        <v>2</v>
      </c>
      <c r="C198">
        <v>1.5989</v>
      </c>
      <c r="D198">
        <v>0.62543000000000004</v>
      </c>
      <c r="E198">
        <v>21.140999999999998</v>
      </c>
      <c r="F198">
        <v>24.65</v>
      </c>
      <c r="G198">
        <v>112.98</v>
      </c>
      <c r="H198">
        <v>47.033000000000001</v>
      </c>
      <c r="I198">
        <v>55.508000000000003</v>
      </c>
      <c r="J198">
        <v>383.55</v>
      </c>
      <c r="K198">
        <v>0.41532000000000002</v>
      </c>
      <c r="L198">
        <v>1.4334E-5</v>
      </c>
      <c r="M198">
        <v>4.0585000000000003E-2</v>
      </c>
      <c r="N198" t="s">
        <v>238</v>
      </c>
    </row>
    <row r="199" spans="1:14">
      <c r="A199">
        <v>423.52</v>
      </c>
      <c r="B199">
        <v>2.5</v>
      </c>
      <c r="C199">
        <v>2.0004</v>
      </c>
      <c r="D199">
        <v>0.49991000000000002</v>
      </c>
      <c r="E199">
        <v>21.132000000000001</v>
      </c>
      <c r="F199">
        <v>24.638000000000002</v>
      </c>
      <c r="G199">
        <v>111.11</v>
      </c>
      <c r="H199">
        <v>47.042999999999999</v>
      </c>
      <c r="I199">
        <v>55.558999999999997</v>
      </c>
      <c r="J199">
        <v>383.35</v>
      </c>
      <c r="K199">
        <v>0.41526999999999997</v>
      </c>
      <c r="L199">
        <v>1.4345000000000001E-5</v>
      </c>
      <c r="M199">
        <v>4.0601999999999999E-2</v>
      </c>
      <c r="N199" t="s">
        <v>238</v>
      </c>
    </row>
    <row r="200" spans="1:14">
      <c r="A200">
        <v>423.52</v>
      </c>
      <c r="B200">
        <v>3</v>
      </c>
      <c r="C200">
        <v>2.4024999999999999</v>
      </c>
      <c r="D200">
        <v>0.41622999999999999</v>
      </c>
      <c r="E200">
        <v>21.123999999999999</v>
      </c>
      <c r="F200">
        <v>24.626999999999999</v>
      </c>
      <c r="G200">
        <v>109.57</v>
      </c>
      <c r="H200">
        <v>47.052999999999997</v>
      </c>
      <c r="I200">
        <v>55.61</v>
      </c>
      <c r="J200">
        <v>383.15</v>
      </c>
      <c r="K200">
        <v>0.41521000000000002</v>
      </c>
      <c r="L200">
        <v>1.4355000000000001E-5</v>
      </c>
      <c r="M200">
        <v>4.0620000000000003E-2</v>
      </c>
      <c r="N200" t="s">
        <v>238</v>
      </c>
    </row>
    <row r="201" spans="1:14">
      <c r="A201">
        <v>423.52</v>
      </c>
      <c r="B201">
        <v>3.5</v>
      </c>
      <c r="C201">
        <v>2.8054000000000001</v>
      </c>
      <c r="D201">
        <v>0.35646</v>
      </c>
      <c r="E201">
        <v>21.114999999999998</v>
      </c>
      <c r="F201">
        <v>24.614999999999998</v>
      </c>
      <c r="G201">
        <v>108.27</v>
      </c>
      <c r="H201">
        <v>47.064</v>
      </c>
      <c r="I201">
        <v>55.661000000000001</v>
      </c>
      <c r="J201">
        <v>382.96</v>
      </c>
      <c r="K201">
        <v>0.41515000000000002</v>
      </c>
      <c r="L201">
        <v>1.4365999999999999E-5</v>
      </c>
      <c r="M201">
        <v>4.0638000000000001E-2</v>
      </c>
      <c r="N201" t="s">
        <v>238</v>
      </c>
    </row>
    <row r="202" spans="1:14">
      <c r="A202">
        <v>423.52</v>
      </c>
      <c r="B202">
        <v>4</v>
      </c>
      <c r="C202">
        <v>3.2090000000000001</v>
      </c>
      <c r="D202">
        <v>0.31163000000000002</v>
      </c>
      <c r="E202">
        <v>21.106999999999999</v>
      </c>
      <c r="F202">
        <v>24.603000000000002</v>
      </c>
      <c r="G202">
        <v>107.14</v>
      </c>
      <c r="H202">
        <v>47.073999999999998</v>
      </c>
      <c r="I202">
        <v>55.713000000000001</v>
      </c>
      <c r="J202">
        <v>382.76</v>
      </c>
      <c r="K202">
        <v>0.41509000000000001</v>
      </c>
      <c r="L202">
        <v>1.4375999999999999E-5</v>
      </c>
      <c r="M202">
        <v>4.0655999999999998E-2</v>
      </c>
      <c r="N202" t="s">
        <v>238</v>
      </c>
    </row>
    <row r="203" spans="1:14">
      <c r="A203">
        <v>423.52</v>
      </c>
      <c r="B203">
        <v>4.5</v>
      </c>
      <c r="C203">
        <v>3.6132</v>
      </c>
      <c r="D203">
        <v>0.27676000000000001</v>
      </c>
      <c r="E203">
        <v>21.097999999999999</v>
      </c>
      <c r="F203">
        <v>24.591999999999999</v>
      </c>
      <c r="G203">
        <v>106.14</v>
      </c>
      <c r="H203">
        <v>47.084000000000003</v>
      </c>
      <c r="I203">
        <v>55.764000000000003</v>
      </c>
      <c r="J203">
        <v>382.56</v>
      </c>
      <c r="K203">
        <v>0.41502</v>
      </c>
      <c r="L203">
        <v>1.4386000000000001E-5</v>
      </c>
      <c r="M203">
        <v>4.0675000000000003E-2</v>
      </c>
      <c r="N203" t="s">
        <v>238</v>
      </c>
    </row>
    <row r="204" spans="1:14">
      <c r="A204">
        <v>423.52</v>
      </c>
      <c r="B204">
        <v>5</v>
      </c>
      <c r="C204">
        <v>4.0182000000000002</v>
      </c>
      <c r="D204">
        <v>0.24887000000000001</v>
      </c>
      <c r="E204">
        <v>21.09</v>
      </c>
      <c r="F204">
        <v>24.58</v>
      </c>
      <c r="G204">
        <v>105.25</v>
      </c>
      <c r="H204">
        <v>47.094000000000001</v>
      </c>
      <c r="I204">
        <v>55.816000000000003</v>
      </c>
      <c r="J204">
        <v>382.36</v>
      </c>
      <c r="K204">
        <v>0.41496</v>
      </c>
      <c r="L204">
        <v>1.4397E-5</v>
      </c>
      <c r="M204">
        <v>4.0693E-2</v>
      </c>
      <c r="N204" t="s">
        <v>238</v>
      </c>
    </row>
    <row r="205" spans="1:14">
      <c r="A205">
        <v>423.52</v>
      </c>
      <c r="B205">
        <v>5.5</v>
      </c>
      <c r="C205">
        <v>4.4238999999999997</v>
      </c>
      <c r="D205">
        <v>0.22603999999999999</v>
      </c>
      <c r="E205">
        <v>21.081</v>
      </c>
      <c r="F205">
        <v>24.568999999999999</v>
      </c>
      <c r="G205">
        <v>104.43</v>
      </c>
      <c r="H205">
        <v>47.103999999999999</v>
      </c>
      <c r="I205">
        <v>55.868000000000002</v>
      </c>
      <c r="J205">
        <v>382.16</v>
      </c>
      <c r="K205">
        <v>0.41488999999999998</v>
      </c>
      <c r="L205">
        <v>1.4406999999999999E-5</v>
      </c>
      <c r="M205">
        <v>4.0711999999999998E-2</v>
      </c>
      <c r="N205" t="s">
        <v>238</v>
      </c>
    </row>
    <row r="206" spans="1:14">
      <c r="A206">
        <v>423.52</v>
      </c>
      <c r="B206">
        <v>6</v>
      </c>
      <c r="C206">
        <v>4.8303000000000003</v>
      </c>
      <c r="D206">
        <v>0.20702999999999999</v>
      </c>
      <c r="E206">
        <v>21.071999999999999</v>
      </c>
      <c r="F206">
        <v>24.556999999999999</v>
      </c>
      <c r="G206">
        <v>103.69</v>
      </c>
      <c r="H206">
        <v>47.113999999999997</v>
      </c>
      <c r="I206">
        <v>55.92</v>
      </c>
      <c r="J206">
        <v>381.97</v>
      </c>
      <c r="K206">
        <v>0.41482000000000002</v>
      </c>
      <c r="L206">
        <v>1.4418E-5</v>
      </c>
      <c r="M206">
        <v>4.0731000000000003E-2</v>
      </c>
      <c r="N206" t="s">
        <v>238</v>
      </c>
    </row>
    <row r="207" spans="1:14">
      <c r="A207">
        <v>423.52</v>
      </c>
      <c r="B207">
        <v>6.5</v>
      </c>
      <c r="C207">
        <v>5.2374000000000001</v>
      </c>
      <c r="D207">
        <v>0.19092999999999999</v>
      </c>
      <c r="E207">
        <v>21.064</v>
      </c>
      <c r="F207">
        <v>24.545999999999999</v>
      </c>
      <c r="G207">
        <v>103</v>
      </c>
      <c r="H207">
        <v>47.125</v>
      </c>
      <c r="I207">
        <v>55.972999999999999</v>
      </c>
      <c r="J207">
        <v>381.77</v>
      </c>
      <c r="K207">
        <v>0.41475000000000001</v>
      </c>
      <c r="L207">
        <v>1.4428E-5</v>
      </c>
      <c r="M207">
        <v>4.0750000000000001E-2</v>
      </c>
      <c r="N207" t="s">
        <v>238</v>
      </c>
    </row>
    <row r="208" spans="1:14">
      <c r="A208">
        <v>423.52</v>
      </c>
      <c r="B208">
        <v>7</v>
      </c>
      <c r="C208">
        <v>5.6452</v>
      </c>
      <c r="D208">
        <v>0.17713999999999999</v>
      </c>
      <c r="E208">
        <v>21.055</v>
      </c>
      <c r="F208">
        <v>24.533999999999999</v>
      </c>
      <c r="G208">
        <v>102.37</v>
      </c>
      <c r="H208">
        <v>47.134999999999998</v>
      </c>
      <c r="I208">
        <v>56.024999999999999</v>
      </c>
      <c r="J208">
        <v>381.58</v>
      </c>
      <c r="K208">
        <v>0.41467999999999999</v>
      </c>
      <c r="L208">
        <v>1.4439E-5</v>
      </c>
      <c r="M208">
        <v>4.0769E-2</v>
      </c>
      <c r="N208" t="s">
        <v>238</v>
      </c>
    </row>
    <row r="209" spans="1:14">
      <c r="A209">
        <v>423.52</v>
      </c>
      <c r="B209">
        <v>7.5</v>
      </c>
      <c r="C209">
        <v>6.0537999999999998</v>
      </c>
      <c r="D209">
        <v>0.16519</v>
      </c>
      <c r="E209">
        <v>21.047000000000001</v>
      </c>
      <c r="F209">
        <v>24.521999999999998</v>
      </c>
      <c r="G209">
        <v>101.77</v>
      </c>
      <c r="H209">
        <v>47.145000000000003</v>
      </c>
      <c r="I209">
        <v>56.078000000000003</v>
      </c>
      <c r="J209">
        <v>381.38</v>
      </c>
      <c r="K209">
        <v>0.41460000000000002</v>
      </c>
      <c r="L209">
        <v>1.4449E-5</v>
      </c>
      <c r="M209">
        <v>4.0788999999999999E-2</v>
      </c>
      <c r="N209" t="s">
        <v>238</v>
      </c>
    </row>
    <row r="210" spans="1:14">
      <c r="A210">
        <v>423.52</v>
      </c>
      <c r="B210">
        <v>8</v>
      </c>
      <c r="C210">
        <v>6.4630000000000001</v>
      </c>
      <c r="D210">
        <v>0.15473000000000001</v>
      </c>
      <c r="E210">
        <v>21.038</v>
      </c>
      <c r="F210">
        <v>24.510999999999999</v>
      </c>
      <c r="G210">
        <v>101.22</v>
      </c>
      <c r="H210">
        <v>47.155000000000001</v>
      </c>
      <c r="I210">
        <v>56.131</v>
      </c>
      <c r="J210">
        <v>381.19</v>
      </c>
      <c r="K210">
        <v>0.41453000000000001</v>
      </c>
      <c r="L210">
        <v>1.446E-5</v>
      </c>
      <c r="M210">
        <v>4.0807999999999997E-2</v>
      </c>
      <c r="N210" t="s">
        <v>238</v>
      </c>
    </row>
    <row r="211" spans="1:14">
      <c r="A211">
        <v>423.52</v>
      </c>
      <c r="B211">
        <v>8.5</v>
      </c>
      <c r="C211">
        <v>6.8730000000000002</v>
      </c>
      <c r="D211">
        <v>0.14549999999999999</v>
      </c>
      <c r="E211">
        <v>21.03</v>
      </c>
      <c r="F211">
        <v>24.498999999999999</v>
      </c>
      <c r="G211">
        <v>100.69</v>
      </c>
      <c r="H211">
        <v>47.164999999999999</v>
      </c>
      <c r="I211">
        <v>56.183999999999997</v>
      </c>
      <c r="J211">
        <v>380.99</v>
      </c>
      <c r="K211">
        <v>0.41444999999999999</v>
      </c>
      <c r="L211">
        <v>1.447E-5</v>
      </c>
      <c r="M211">
        <v>4.0828000000000003E-2</v>
      </c>
      <c r="N211" t="s">
        <v>238</v>
      </c>
    </row>
    <row r="212" spans="1:14">
      <c r="A212">
        <v>423.52</v>
      </c>
      <c r="B212">
        <v>9</v>
      </c>
      <c r="C212">
        <v>7.2836999999999996</v>
      </c>
      <c r="D212">
        <v>0.13729</v>
      </c>
      <c r="E212">
        <v>21.021000000000001</v>
      </c>
      <c r="F212">
        <v>24.486999999999998</v>
      </c>
      <c r="G212">
        <v>100.2</v>
      </c>
      <c r="H212">
        <v>47.176000000000002</v>
      </c>
      <c r="I212">
        <v>56.237000000000002</v>
      </c>
      <c r="J212">
        <v>380.8</v>
      </c>
      <c r="K212">
        <v>0.41437000000000002</v>
      </c>
      <c r="L212">
        <v>1.4481000000000001E-5</v>
      </c>
      <c r="M212">
        <v>4.0848000000000002E-2</v>
      </c>
      <c r="N212" t="s">
        <v>238</v>
      </c>
    </row>
    <row r="213" spans="1:14">
      <c r="A213">
        <v>423.52</v>
      </c>
      <c r="B213">
        <v>9.5</v>
      </c>
      <c r="C213">
        <v>7.6951000000000001</v>
      </c>
      <c r="D213">
        <v>0.12995000000000001</v>
      </c>
      <c r="E213">
        <v>21.012</v>
      </c>
      <c r="F213">
        <v>24.475999999999999</v>
      </c>
      <c r="G213">
        <v>99.727000000000004</v>
      </c>
      <c r="H213">
        <v>47.186</v>
      </c>
      <c r="I213">
        <v>56.290999999999997</v>
      </c>
      <c r="J213">
        <v>380.61</v>
      </c>
      <c r="K213">
        <v>0.41427999999999998</v>
      </c>
      <c r="L213">
        <v>1.4491999999999999E-5</v>
      </c>
      <c r="M213">
        <v>4.0868000000000002E-2</v>
      </c>
      <c r="N213" t="s">
        <v>238</v>
      </c>
    </row>
    <row r="214" spans="1:14">
      <c r="A214">
        <v>423.52</v>
      </c>
      <c r="B214">
        <v>10</v>
      </c>
      <c r="C214">
        <v>8.1072000000000006</v>
      </c>
      <c r="D214">
        <v>0.12335</v>
      </c>
      <c r="E214">
        <v>21.004000000000001</v>
      </c>
      <c r="F214">
        <v>24.463999999999999</v>
      </c>
      <c r="G214">
        <v>99.281000000000006</v>
      </c>
      <c r="H214">
        <v>47.195999999999998</v>
      </c>
      <c r="I214">
        <v>56.344999999999999</v>
      </c>
      <c r="J214">
        <v>380.41</v>
      </c>
      <c r="K214">
        <v>0.41420000000000001</v>
      </c>
      <c r="L214">
        <v>1.4503E-5</v>
      </c>
      <c r="M214">
        <v>4.0888000000000001E-2</v>
      </c>
      <c r="N214" t="s">
        <v>238</v>
      </c>
    </row>
  </sheetData>
  <pageMargins left="0.7" right="0.7" top="0.75" bottom="0.75" header="0.3" footer="0.3"/>
  <tableParts count="1">
    <tablePart r:id="rId1"/>
  </tablePart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10977-895B-42F3-BF98-71179AE7E764}">
  <dimension ref="A1:N214"/>
  <sheetViews>
    <sheetView workbookViewId="0"/>
  </sheetViews>
  <sheetFormatPr defaultRowHeight="15"/>
  <sheetData>
    <row r="1" spans="1:14">
      <c r="A1" t="s">
        <v>223</v>
      </c>
      <c r="B1" t="s">
        <v>224</v>
      </c>
      <c r="C1" t="s">
        <v>225</v>
      </c>
      <c r="D1" t="s">
        <v>226</v>
      </c>
      <c r="E1" t="s">
        <v>227</v>
      </c>
      <c r="F1" t="s">
        <v>228</v>
      </c>
      <c r="G1" t="s">
        <v>229</v>
      </c>
      <c r="H1" t="s">
        <v>230</v>
      </c>
      <c r="I1" t="s">
        <v>231</v>
      </c>
      <c r="J1" t="s">
        <v>232</v>
      </c>
      <c r="K1" t="s">
        <v>233</v>
      </c>
      <c r="L1" t="s">
        <v>234</v>
      </c>
      <c r="M1" t="s">
        <v>235</v>
      </c>
      <c r="N1" t="s">
        <v>236</v>
      </c>
    </row>
    <row r="2" spans="1:14">
      <c r="A2">
        <v>184.94</v>
      </c>
      <c r="B2">
        <v>1</v>
      </c>
      <c r="C2">
        <v>631.5</v>
      </c>
      <c r="D2">
        <v>1.5835000000000001E-3</v>
      </c>
      <c r="E2">
        <v>3.4474999999999999E-2</v>
      </c>
      <c r="F2">
        <v>4.1458000000000002E-2</v>
      </c>
      <c r="G2">
        <v>5.6340000000000003</v>
      </c>
      <c r="H2">
        <v>60.054000000000002</v>
      </c>
      <c r="I2">
        <v>91.843000000000004</v>
      </c>
      <c r="J2">
        <v>1466.6</v>
      </c>
      <c r="K2">
        <v>-5.2618999999999999E-2</v>
      </c>
      <c r="L2">
        <v>3.5557999999999998E-4</v>
      </c>
      <c r="M2">
        <v>0.15719</v>
      </c>
      <c r="N2" t="s">
        <v>237</v>
      </c>
    </row>
    <row r="3" spans="1:14">
      <c r="A3">
        <v>184.94</v>
      </c>
      <c r="B3">
        <v>1.5</v>
      </c>
      <c r="C3">
        <v>631.54</v>
      </c>
      <c r="D3">
        <v>1.5834E-3</v>
      </c>
      <c r="E3">
        <v>3.3401E-2</v>
      </c>
      <c r="F3">
        <v>4.3874999999999997E-2</v>
      </c>
      <c r="G3">
        <v>5.6281999999999996</v>
      </c>
      <c r="H3">
        <v>60.055999999999997</v>
      </c>
      <c r="I3">
        <v>91.837999999999994</v>
      </c>
      <c r="J3">
        <v>1466.9</v>
      </c>
      <c r="K3">
        <v>-5.2628000000000001E-2</v>
      </c>
      <c r="L3">
        <v>3.5573000000000001E-4</v>
      </c>
      <c r="M3">
        <v>0.15722</v>
      </c>
      <c r="N3" t="s">
        <v>237</v>
      </c>
    </row>
    <row r="4" spans="1:14">
      <c r="A4">
        <v>184.94</v>
      </c>
      <c r="B4">
        <v>2</v>
      </c>
      <c r="C4">
        <v>631.57000000000005</v>
      </c>
      <c r="D4">
        <v>1.5832999999999999E-3</v>
      </c>
      <c r="E4">
        <v>3.2328000000000003E-2</v>
      </c>
      <c r="F4">
        <v>4.6290999999999999E-2</v>
      </c>
      <c r="G4">
        <v>5.6223999999999998</v>
      </c>
      <c r="H4">
        <v>60.058999999999997</v>
      </c>
      <c r="I4">
        <v>91.832999999999998</v>
      </c>
      <c r="J4">
        <v>1467.2</v>
      </c>
      <c r="K4">
        <v>-5.2636000000000002E-2</v>
      </c>
      <c r="L4">
        <v>3.5587999999999999E-4</v>
      </c>
      <c r="M4">
        <v>0.15725</v>
      </c>
      <c r="N4" t="s">
        <v>237</v>
      </c>
    </row>
    <row r="5" spans="1:14">
      <c r="A5">
        <v>184.94</v>
      </c>
      <c r="B5">
        <v>2.5</v>
      </c>
      <c r="C5">
        <v>631.61</v>
      </c>
      <c r="D5">
        <v>1.5832999999999999E-3</v>
      </c>
      <c r="E5">
        <v>3.1254999999999998E-2</v>
      </c>
      <c r="F5">
        <v>4.8708000000000001E-2</v>
      </c>
      <c r="G5">
        <v>5.6166</v>
      </c>
      <c r="H5">
        <v>60.061</v>
      </c>
      <c r="I5">
        <v>91.828000000000003</v>
      </c>
      <c r="J5">
        <v>1467.5</v>
      </c>
      <c r="K5">
        <v>-5.2644999999999997E-2</v>
      </c>
      <c r="L5">
        <v>3.5603000000000002E-4</v>
      </c>
      <c r="M5">
        <v>0.15726999999999999</v>
      </c>
      <c r="N5" t="s">
        <v>237</v>
      </c>
    </row>
    <row r="6" spans="1:14">
      <c r="A6">
        <v>184.94</v>
      </c>
      <c r="B6">
        <v>3</v>
      </c>
      <c r="C6">
        <v>631.64</v>
      </c>
      <c r="D6">
        <v>1.5832000000000001E-3</v>
      </c>
      <c r="E6">
        <v>3.0182E-2</v>
      </c>
      <c r="F6">
        <v>5.1125999999999998E-2</v>
      </c>
      <c r="G6">
        <v>5.6108000000000002</v>
      </c>
      <c r="H6">
        <v>60.064</v>
      </c>
      <c r="I6">
        <v>91.822999999999993</v>
      </c>
      <c r="J6">
        <v>1467.8</v>
      </c>
      <c r="K6">
        <v>-5.2653999999999999E-2</v>
      </c>
      <c r="L6">
        <v>3.5617999999999999E-4</v>
      </c>
      <c r="M6">
        <v>0.1573</v>
      </c>
      <c r="N6" t="s">
        <v>237</v>
      </c>
    </row>
    <row r="7" spans="1:14">
      <c r="A7">
        <v>184.94</v>
      </c>
      <c r="B7">
        <v>3.5</v>
      </c>
      <c r="C7">
        <v>631.67999999999995</v>
      </c>
      <c r="D7">
        <v>1.5831E-3</v>
      </c>
      <c r="E7">
        <v>2.9111000000000001E-2</v>
      </c>
      <c r="F7">
        <v>5.3543E-2</v>
      </c>
      <c r="G7">
        <v>5.6050000000000004</v>
      </c>
      <c r="H7">
        <v>60.066000000000003</v>
      </c>
      <c r="I7">
        <v>91.817999999999998</v>
      </c>
      <c r="J7">
        <v>1468.1</v>
      </c>
      <c r="K7">
        <v>-5.2663000000000001E-2</v>
      </c>
      <c r="L7">
        <v>3.5633000000000003E-4</v>
      </c>
      <c r="M7">
        <v>0.15733</v>
      </c>
      <c r="N7" t="s">
        <v>237</v>
      </c>
    </row>
    <row r="8" spans="1:14">
      <c r="A8">
        <v>184.94</v>
      </c>
      <c r="B8">
        <v>4</v>
      </c>
      <c r="C8">
        <v>631.72</v>
      </c>
      <c r="D8">
        <v>1.583E-3</v>
      </c>
      <c r="E8">
        <v>2.8039999999999999E-2</v>
      </c>
      <c r="F8">
        <v>5.5960999999999997E-2</v>
      </c>
      <c r="G8">
        <v>5.5991999999999997</v>
      </c>
      <c r="H8">
        <v>60.067999999999998</v>
      </c>
      <c r="I8">
        <v>91.813000000000002</v>
      </c>
      <c r="J8">
        <v>1468.4</v>
      </c>
      <c r="K8">
        <v>-5.2671999999999997E-2</v>
      </c>
      <c r="L8">
        <v>3.5648E-4</v>
      </c>
      <c r="M8">
        <v>0.15734999999999999</v>
      </c>
      <c r="N8" t="s">
        <v>237</v>
      </c>
    </row>
    <row r="9" spans="1:14">
      <c r="A9">
        <v>184.94</v>
      </c>
      <c r="B9">
        <v>4.5</v>
      </c>
      <c r="C9">
        <v>631.75</v>
      </c>
      <c r="D9">
        <v>1.5828999999999999E-3</v>
      </c>
      <c r="E9">
        <v>2.6970000000000001E-2</v>
      </c>
      <c r="F9">
        <v>5.8379E-2</v>
      </c>
      <c r="G9">
        <v>5.5933999999999999</v>
      </c>
      <c r="H9">
        <v>60.070999999999998</v>
      </c>
      <c r="I9">
        <v>91.808000000000007</v>
      </c>
      <c r="J9">
        <v>1468.8</v>
      </c>
      <c r="K9">
        <v>-5.2679999999999998E-2</v>
      </c>
      <c r="L9">
        <v>3.5662999999999998E-4</v>
      </c>
      <c r="M9">
        <v>0.15737999999999999</v>
      </c>
      <c r="N9" t="s">
        <v>237</v>
      </c>
    </row>
    <row r="10" spans="1:14">
      <c r="A10">
        <v>184.94</v>
      </c>
      <c r="B10">
        <v>5</v>
      </c>
      <c r="C10">
        <v>631.79</v>
      </c>
      <c r="D10">
        <v>1.5828000000000001E-3</v>
      </c>
      <c r="E10">
        <v>2.5899999999999999E-2</v>
      </c>
      <c r="F10">
        <v>6.0797999999999998E-2</v>
      </c>
      <c r="G10">
        <v>5.5876000000000001</v>
      </c>
      <c r="H10">
        <v>60.073</v>
      </c>
      <c r="I10">
        <v>91.802999999999997</v>
      </c>
      <c r="J10">
        <v>1469.1</v>
      </c>
      <c r="K10">
        <v>-5.2689E-2</v>
      </c>
      <c r="L10">
        <v>3.5678000000000001E-4</v>
      </c>
      <c r="M10">
        <v>0.15740999999999999</v>
      </c>
      <c r="N10" t="s">
        <v>237</v>
      </c>
    </row>
    <row r="11" spans="1:14">
      <c r="A11">
        <v>184.94</v>
      </c>
      <c r="B11">
        <v>5.5</v>
      </c>
      <c r="C11">
        <v>631.82000000000005</v>
      </c>
      <c r="D11">
        <v>1.5827E-3</v>
      </c>
      <c r="E11">
        <v>2.4830999999999999E-2</v>
      </c>
      <c r="F11">
        <v>6.3215999999999994E-2</v>
      </c>
      <c r="G11">
        <v>5.5818000000000003</v>
      </c>
      <c r="H11">
        <v>60.076000000000001</v>
      </c>
      <c r="I11">
        <v>91.798000000000002</v>
      </c>
      <c r="J11">
        <v>1469.4</v>
      </c>
      <c r="K11">
        <v>-5.2698000000000002E-2</v>
      </c>
      <c r="L11">
        <v>3.5692999999999999E-4</v>
      </c>
      <c r="M11">
        <v>0.15742999999999999</v>
      </c>
      <c r="N11" t="s">
        <v>237</v>
      </c>
    </row>
    <row r="12" spans="1:14">
      <c r="A12">
        <v>184.94</v>
      </c>
      <c r="B12">
        <v>6</v>
      </c>
      <c r="C12">
        <v>631.86</v>
      </c>
      <c r="D12">
        <v>1.5826E-3</v>
      </c>
      <c r="E12">
        <v>2.3762999999999999E-2</v>
      </c>
      <c r="F12">
        <v>6.5634999999999999E-2</v>
      </c>
      <c r="G12">
        <v>5.5759999999999996</v>
      </c>
      <c r="H12">
        <v>60.078000000000003</v>
      </c>
      <c r="I12">
        <v>91.793000000000006</v>
      </c>
      <c r="J12">
        <v>1469.7</v>
      </c>
      <c r="K12">
        <v>-5.2706999999999997E-2</v>
      </c>
      <c r="L12">
        <v>3.5708000000000002E-4</v>
      </c>
      <c r="M12">
        <v>0.15745999999999999</v>
      </c>
      <c r="N12" t="s">
        <v>237</v>
      </c>
    </row>
    <row r="13" spans="1:14">
      <c r="A13">
        <v>184.94</v>
      </c>
      <c r="B13">
        <v>6.5</v>
      </c>
      <c r="C13">
        <v>631.89</v>
      </c>
      <c r="D13">
        <v>1.5824999999999999E-3</v>
      </c>
      <c r="E13">
        <v>2.2695E-2</v>
      </c>
      <c r="F13">
        <v>6.8054000000000003E-2</v>
      </c>
      <c r="G13">
        <v>5.5701999999999998</v>
      </c>
      <c r="H13">
        <v>60.08</v>
      </c>
      <c r="I13">
        <v>91.787000000000006</v>
      </c>
      <c r="J13">
        <v>1470</v>
      </c>
      <c r="K13">
        <v>-5.2714999999999998E-2</v>
      </c>
      <c r="L13">
        <v>3.5722999999999999E-4</v>
      </c>
      <c r="M13">
        <v>0.15748999999999999</v>
      </c>
      <c r="N13" t="s">
        <v>237</v>
      </c>
    </row>
    <row r="14" spans="1:14">
      <c r="A14">
        <v>184.94</v>
      </c>
      <c r="B14">
        <v>7</v>
      </c>
      <c r="C14">
        <v>631.92999999999995</v>
      </c>
      <c r="D14">
        <v>1.5824999999999999E-3</v>
      </c>
      <c r="E14">
        <v>2.1628000000000001E-2</v>
      </c>
      <c r="F14">
        <v>7.0473999999999995E-2</v>
      </c>
      <c r="G14">
        <v>5.5644</v>
      </c>
      <c r="H14">
        <v>60.082999999999998</v>
      </c>
      <c r="I14">
        <v>91.781999999999996</v>
      </c>
      <c r="J14">
        <v>1470.3</v>
      </c>
      <c r="K14">
        <v>-5.2724E-2</v>
      </c>
      <c r="L14">
        <v>3.5738000000000002E-4</v>
      </c>
      <c r="M14">
        <v>0.15751000000000001</v>
      </c>
      <c r="N14" t="s">
        <v>237</v>
      </c>
    </row>
    <row r="15" spans="1:14">
      <c r="A15">
        <v>184.94</v>
      </c>
      <c r="B15">
        <v>7.5</v>
      </c>
      <c r="C15">
        <v>631.96</v>
      </c>
      <c r="D15">
        <v>1.5824000000000001E-3</v>
      </c>
      <c r="E15">
        <v>2.0562E-2</v>
      </c>
      <c r="F15">
        <v>7.2892999999999999E-2</v>
      </c>
      <c r="G15">
        <v>5.5587</v>
      </c>
      <c r="H15">
        <v>60.085000000000001</v>
      </c>
      <c r="I15">
        <v>91.777000000000001</v>
      </c>
      <c r="J15">
        <v>1470.6</v>
      </c>
      <c r="K15">
        <v>-5.2733000000000002E-2</v>
      </c>
      <c r="L15">
        <v>3.5753E-4</v>
      </c>
      <c r="M15">
        <v>0.15754000000000001</v>
      </c>
      <c r="N15" t="s">
        <v>237</v>
      </c>
    </row>
    <row r="16" spans="1:14">
      <c r="A16">
        <v>184.94</v>
      </c>
      <c r="B16">
        <v>8</v>
      </c>
      <c r="C16">
        <v>632</v>
      </c>
      <c r="D16">
        <v>1.5823E-3</v>
      </c>
      <c r="E16">
        <v>1.9495999999999999E-2</v>
      </c>
      <c r="F16">
        <v>7.5313000000000005E-2</v>
      </c>
      <c r="G16">
        <v>5.5529000000000002</v>
      </c>
      <c r="H16">
        <v>60.088000000000001</v>
      </c>
      <c r="I16">
        <v>91.772000000000006</v>
      </c>
      <c r="J16">
        <v>1470.9</v>
      </c>
      <c r="K16">
        <v>-5.2741000000000003E-2</v>
      </c>
      <c r="L16">
        <v>3.5767999999999998E-4</v>
      </c>
      <c r="M16">
        <v>0.15756999999999999</v>
      </c>
      <c r="N16" t="s">
        <v>237</v>
      </c>
    </row>
    <row r="17" spans="1:14">
      <c r="A17">
        <v>184.94</v>
      </c>
      <c r="B17">
        <v>8.5</v>
      </c>
      <c r="C17">
        <v>632.03</v>
      </c>
      <c r="D17">
        <v>1.5822E-3</v>
      </c>
      <c r="E17">
        <v>1.8430999999999999E-2</v>
      </c>
      <c r="F17">
        <v>7.7733999999999998E-2</v>
      </c>
      <c r="G17">
        <v>5.5471000000000004</v>
      </c>
      <c r="H17">
        <v>60.09</v>
      </c>
      <c r="I17">
        <v>91.766999999999996</v>
      </c>
      <c r="J17">
        <v>1471.2</v>
      </c>
      <c r="K17">
        <v>-5.2749999999999998E-2</v>
      </c>
      <c r="L17">
        <v>3.5783000000000001E-4</v>
      </c>
      <c r="M17">
        <v>0.15759000000000001</v>
      </c>
      <c r="N17" t="s">
        <v>237</v>
      </c>
    </row>
    <row r="18" spans="1:14">
      <c r="A18">
        <v>184.94</v>
      </c>
      <c r="B18">
        <v>9</v>
      </c>
      <c r="C18">
        <v>632.07000000000005</v>
      </c>
      <c r="D18">
        <v>1.5820999999999999E-3</v>
      </c>
      <c r="E18">
        <v>1.7365999999999999E-2</v>
      </c>
      <c r="F18">
        <v>8.0154000000000003E-2</v>
      </c>
      <c r="G18">
        <v>5.5412999999999997</v>
      </c>
      <c r="H18">
        <v>60.093000000000004</v>
      </c>
      <c r="I18">
        <v>91.762</v>
      </c>
      <c r="J18">
        <v>1471.5</v>
      </c>
      <c r="K18">
        <v>-5.2759E-2</v>
      </c>
      <c r="L18">
        <v>3.5797999999999998E-4</v>
      </c>
      <c r="M18">
        <v>0.15762000000000001</v>
      </c>
      <c r="N18" t="s">
        <v>237</v>
      </c>
    </row>
    <row r="19" spans="1:14">
      <c r="A19">
        <v>184.94</v>
      </c>
      <c r="B19">
        <v>9.5</v>
      </c>
      <c r="C19">
        <v>632.1</v>
      </c>
      <c r="D19">
        <v>1.5820000000000001E-3</v>
      </c>
      <c r="E19">
        <v>1.6303000000000002E-2</v>
      </c>
      <c r="F19">
        <v>8.2574999999999996E-2</v>
      </c>
      <c r="G19">
        <v>5.5355999999999996</v>
      </c>
      <c r="H19">
        <v>60.094999999999999</v>
      </c>
      <c r="I19">
        <v>91.757000000000005</v>
      </c>
      <c r="J19">
        <v>1471.9</v>
      </c>
      <c r="K19">
        <v>-5.2767000000000001E-2</v>
      </c>
      <c r="L19">
        <v>3.5813000000000002E-4</v>
      </c>
      <c r="M19">
        <v>0.15765000000000001</v>
      </c>
      <c r="N19" t="s">
        <v>237</v>
      </c>
    </row>
    <row r="20" spans="1:14">
      <c r="A20">
        <v>184.94</v>
      </c>
      <c r="B20">
        <v>10</v>
      </c>
      <c r="C20">
        <v>632.14</v>
      </c>
      <c r="D20">
        <v>1.5819E-3</v>
      </c>
      <c r="E20">
        <v>1.524E-2</v>
      </c>
      <c r="F20">
        <v>8.4996000000000002E-2</v>
      </c>
      <c r="G20">
        <v>5.5297999999999998</v>
      </c>
      <c r="H20">
        <v>60.097000000000001</v>
      </c>
      <c r="I20">
        <v>91.751999999999995</v>
      </c>
      <c r="J20">
        <v>1472.2</v>
      </c>
      <c r="K20">
        <v>-5.2776000000000003E-2</v>
      </c>
      <c r="L20">
        <v>3.5828999999999999E-4</v>
      </c>
      <c r="M20">
        <v>0.15767</v>
      </c>
      <c r="N20" t="s">
        <v>237</v>
      </c>
    </row>
    <row r="21" spans="1:14">
      <c r="A21">
        <v>221.93</v>
      </c>
      <c r="B21">
        <v>1</v>
      </c>
      <c r="C21">
        <v>591.29999999999995</v>
      </c>
      <c r="D21">
        <v>1.6911999999999999E-3</v>
      </c>
      <c r="E21">
        <v>3.5244</v>
      </c>
      <c r="F21">
        <v>3.5318999999999998</v>
      </c>
      <c r="G21">
        <v>22.823</v>
      </c>
      <c r="H21">
        <v>62.832999999999998</v>
      </c>
      <c r="I21">
        <v>97.289000000000001</v>
      </c>
      <c r="J21">
        <v>1220.8</v>
      </c>
      <c r="K21">
        <v>-4.4115000000000001E-2</v>
      </c>
      <c r="L21">
        <v>2.1806000000000001E-4</v>
      </c>
      <c r="M21">
        <v>0.1346</v>
      </c>
      <c r="N21" t="s">
        <v>237</v>
      </c>
    </row>
    <row r="22" spans="1:14">
      <c r="A22">
        <v>221.93</v>
      </c>
      <c r="B22">
        <v>1.5</v>
      </c>
      <c r="C22">
        <v>591.36</v>
      </c>
      <c r="D22">
        <v>1.691E-3</v>
      </c>
      <c r="E22">
        <v>3.5228000000000002</v>
      </c>
      <c r="F22">
        <v>3.5339999999999998</v>
      </c>
      <c r="G22">
        <v>22.815999999999999</v>
      </c>
      <c r="H22">
        <v>62.835000000000001</v>
      </c>
      <c r="I22">
        <v>97.278000000000006</v>
      </c>
      <c r="J22">
        <v>1221.2</v>
      </c>
      <c r="K22">
        <v>-4.4136000000000002E-2</v>
      </c>
      <c r="L22">
        <v>2.1817000000000001E-4</v>
      </c>
      <c r="M22">
        <v>0.13463</v>
      </c>
      <c r="N22" t="s">
        <v>237</v>
      </c>
    </row>
    <row r="23" spans="1:14">
      <c r="A23">
        <v>221.93</v>
      </c>
      <c r="B23">
        <v>2</v>
      </c>
      <c r="C23">
        <v>591.41</v>
      </c>
      <c r="D23">
        <v>1.6909E-3</v>
      </c>
      <c r="E23">
        <v>3.5211999999999999</v>
      </c>
      <c r="F23">
        <v>3.5360999999999998</v>
      </c>
      <c r="G23">
        <v>22.809000000000001</v>
      </c>
      <c r="H23">
        <v>62.837000000000003</v>
      </c>
      <c r="I23">
        <v>97.268000000000001</v>
      </c>
      <c r="J23">
        <v>1221.5999999999999</v>
      </c>
      <c r="K23">
        <v>-4.4156000000000001E-2</v>
      </c>
      <c r="L23">
        <v>2.1828E-4</v>
      </c>
      <c r="M23">
        <v>0.13466</v>
      </c>
      <c r="N23" t="s">
        <v>237</v>
      </c>
    </row>
    <row r="24" spans="1:14">
      <c r="A24">
        <v>221.93</v>
      </c>
      <c r="B24">
        <v>2.5</v>
      </c>
      <c r="C24">
        <v>591.46</v>
      </c>
      <c r="D24">
        <v>1.6907000000000001E-3</v>
      </c>
      <c r="E24">
        <v>3.5196999999999998</v>
      </c>
      <c r="F24">
        <v>3.5383</v>
      </c>
      <c r="G24">
        <v>22.802</v>
      </c>
      <c r="H24">
        <v>62.838999999999999</v>
      </c>
      <c r="I24">
        <v>97.257999999999996</v>
      </c>
      <c r="J24">
        <v>1222.0999999999999</v>
      </c>
      <c r="K24">
        <v>-4.4176E-2</v>
      </c>
      <c r="L24">
        <v>2.1838000000000001E-4</v>
      </c>
      <c r="M24">
        <v>0.13469999999999999</v>
      </c>
      <c r="N24" t="s">
        <v>237</v>
      </c>
    </row>
    <row r="25" spans="1:14">
      <c r="A25">
        <v>221.93</v>
      </c>
      <c r="B25">
        <v>3</v>
      </c>
      <c r="C25">
        <v>591.51</v>
      </c>
      <c r="D25">
        <v>1.6906E-3</v>
      </c>
      <c r="E25">
        <v>3.5181</v>
      </c>
      <c r="F25">
        <v>3.5404</v>
      </c>
      <c r="G25">
        <v>22.795000000000002</v>
      </c>
      <c r="H25">
        <v>62.841000000000001</v>
      </c>
      <c r="I25">
        <v>97.248000000000005</v>
      </c>
      <c r="J25">
        <v>1222.5</v>
      </c>
      <c r="K25">
        <v>-4.4195999999999999E-2</v>
      </c>
      <c r="L25">
        <v>2.1849E-4</v>
      </c>
      <c r="M25">
        <v>0.13472999999999999</v>
      </c>
      <c r="N25" t="s">
        <v>237</v>
      </c>
    </row>
    <row r="26" spans="1:14">
      <c r="A26">
        <v>221.93</v>
      </c>
      <c r="B26">
        <v>3.5</v>
      </c>
      <c r="C26">
        <v>591.55999999999995</v>
      </c>
      <c r="D26">
        <v>1.6904000000000001E-3</v>
      </c>
      <c r="E26">
        <v>3.5165000000000002</v>
      </c>
      <c r="F26">
        <v>3.5426000000000002</v>
      </c>
      <c r="G26">
        <v>22.788</v>
      </c>
      <c r="H26">
        <v>62.844000000000001</v>
      </c>
      <c r="I26">
        <v>97.238</v>
      </c>
      <c r="J26">
        <v>1222.9000000000001</v>
      </c>
      <c r="K26">
        <v>-4.4215999999999998E-2</v>
      </c>
      <c r="L26">
        <v>2.186E-4</v>
      </c>
      <c r="M26">
        <v>0.13475999999999999</v>
      </c>
      <c r="N26" t="s">
        <v>237</v>
      </c>
    </row>
    <row r="27" spans="1:14">
      <c r="A27">
        <v>221.93</v>
      </c>
      <c r="B27">
        <v>4</v>
      </c>
      <c r="C27">
        <v>591.62</v>
      </c>
      <c r="D27">
        <v>1.6903E-3</v>
      </c>
      <c r="E27">
        <v>3.5148999999999999</v>
      </c>
      <c r="F27">
        <v>3.5447000000000002</v>
      </c>
      <c r="G27">
        <v>22.780999999999999</v>
      </c>
      <c r="H27">
        <v>62.845999999999997</v>
      </c>
      <c r="I27">
        <v>97.227999999999994</v>
      </c>
      <c r="J27">
        <v>1223.3</v>
      </c>
      <c r="K27">
        <v>-4.4235999999999998E-2</v>
      </c>
      <c r="L27">
        <v>2.1871E-4</v>
      </c>
      <c r="M27">
        <v>0.1348</v>
      </c>
      <c r="N27" t="s">
        <v>237</v>
      </c>
    </row>
    <row r="28" spans="1:14">
      <c r="A28">
        <v>221.93</v>
      </c>
      <c r="B28">
        <v>4.5</v>
      </c>
      <c r="C28">
        <v>591.66999999999996</v>
      </c>
      <c r="D28">
        <v>1.6900999999999999E-3</v>
      </c>
      <c r="E28">
        <v>3.5133999999999999</v>
      </c>
      <c r="F28">
        <v>3.5468999999999999</v>
      </c>
      <c r="G28">
        <v>22.774000000000001</v>
      </c>
      <c r="H28">
        <v>62.847999999999999</v>
      </c>
      <c r="I28">
        <v>97.218000000000004</v>
      </c>
      <c r="J28">
        <v>1223.8</v>
      </c>
      <c r="K28">
        <v>-4.4255999999999997E-2</v>
      </c>
      <c r="L28">
        <v>2.1882E-4</v>
      </c>
      <c r="M28">
        <v>0.13483000000000001</v>
      </c>
      <c r="N28" t="s">
        <v>237</v>
      </c>
    </row>
    <row r="29" spans="1:14">
      <c r="A29">
        <v>221.93</v>
      </c>
      <c r="B29">
        <v>5</v>
      </c>
      <c r="C29">
        <v>591.72</v>
      </c>
      <c r="D29">
        <v>1.6900000000000001E-3</v>
      </c>
      <c r="E29">
        <v>3.5118</v>
      </c>
      <c r="F29">
        <v>3.5489999999999999</v>
      </c>
      <c r="G29">
        <v>22.766999999999999</v>
      </c>
      <c r="H29">
        <v>62.85</v>
      </c>
      <c r="I29">
        <v>97.207999999999998</v>
      </c>
      <c r="J29">
        <v>1224.2</v>
      </c>
      <c r="K29">
        <v>-4.4276000000000003E-2</v>
      </c>
      <c r="L29">
        <v>2.1892E-4</v>
      </c>
      <c r="M29">
        <v>0.13486000000000001</v>
      </c>
      <c r="N29" t="s">
        <v>237</v>
      </c>
    </row>
    <row r="30" spans="1:14">
      <c r="A30">
        <v>221.93</v>
      </c>
      <c r="B30">
        <v>5.5</v>
      </c>
      <c r="C30">
        <v>591.77</v>
      </c>
      <c r="D30">
        <v>1.6898E-3</v>
      </c>
      <c r="E30">
        <v>3.5102000000000002</v>
      </c>
      <c r="F30">
        <v>3.5512000000000001</v>
      </c>
      <c r="G30">
        <v>22.759</v>
      </c>
      <c r="H30">
        <v>62.851999999999997</v>
      </c>
      <c r="I30">
        <v>97.197999999999993</v>
      </c>
      <c r="J30">
        <v>1224.5999999999999</v>
      </c>
      <c r="K30">
        <v>-4.4296000000000002E-2</v>
      </c>
      <c r="L30">
        <v>2.1903E-4</v>
      </c>
      <c r="M30">
        <v>0.13489999999999999</v>
      </c>
      <c r="N30" t="s">
        <v>237</v>
      </c>
    </row>
    <row r="31" spans="1:14">
      <c r="A31">
        <v>221.93</v>
      </c>
      <c r="B31">
        <v>6</v>
      </c>
      <c r="C31">
        <v>591.82000000000005</v>
      </c>
      <c r="D31">
        <v>1.6896999999999999E-3</v>
      </c>
      <c r="E31">
        <v>3.5085999999999999</v>
      </c>
      <c r="F31">
        <v>3.5533000000000001</v>
      </c>
      <c r="G31">
        <v>22.751999999999999</v>
      </c>
      <c r="H31">
        <v>62.853999999999999</v>
      </c>
      <c r="I31">
        <v>97.188000000000002</v>
      </c>
      <c r="J31">
        <v>1225</v>
      </c>
      <c r="K31">
        <v>-4.4316000000000001E-2</v>
      </c>
      <c r="L31">
        <v>2.1913999999999999E-4</v>
      </c>
      <c r="M31">
        <v>0.13492999999999999</v>
      </c>
      <c r="N31" t="s">
        <v>237</v>
      </c>
    </row>
    <row r="32" spans="1:14">
      <c r="A32">
        <v>221.93</v>
      </c>
      <c r="B32">
        <v>6.5</v>
      </c>
      <c r="C32">
        <v>591.87</v>
      </c>
      <c r="D32">
        <v>1.6895E-3</v>
      </c>
      <c r="E32">
        <v>3.5070999999999999</v>
      </c>
      <c r="F32">
        <v>3.5554999999999999</v>
      </c>
      <c r="G32">
        <v>22.745000000000001</v>
      </c>
      <c r="H32">
        <v>62.856999999999999</v>
      </c>
      <c r="I32">
        <v>97.177999999999997</v>
      </c>
      <c r="J32">
        <v>1225.5</v>
      </c>
      <c r="K32">
        <v>-4.4334999999999999E-2</v>
      </c>
      <c r="L32">
        <v>2.1924999999999999E-4</v>
      </c>
      <c r="M32">
        <v>0.13496</v>
      </c>
      <c r="N32" t="s">
        <v>237</v>
      </c>
    </row>
    <row r="33" spans="1:14">
      <c r="A33">
        <v>221.93</v>
      </c>
      <c r="B33">
        <v>7</v>
      </c>
      <c r="C33">
        <v>591.92999999999995</v>
      </c>
      <c r="D33">
        <v>1.6894E-3</v>
      </c>
      <c r="E33">
        <v>3.5055000000000001</v>
      </c>
      <c r="F33">
        <v>3.5577000000000001</v>
      </c>
      <c r="G33">
        <v>22.738</v>
      </c>
      <c r="H33">
        <v>62.859000000000002</v>
      </c>
      <c r="I33">
        <v>97.168000000000006</v>
      </c>
      <c r="J33">
        <v>1225.9000000000001</v>
      </c>
      <c r="K33">
        <v>-4.4354999999999999E-2</v>
      </c>
      <c r="L33">
        <v>2.1935999999999999E-4</v>
      </c>
      <c r="M33">
        <v>0.13500000000000001</v>
      </c>
      <c r="N33" t="s">
        <v>237</v>
      </c>
    </row>
    <row r="34" spans="1:14">
      <c r="A34">
        <v>221.93</v>
      </c>
      <c r="B34">
        <v>7.5</v>
      </c>
      <c r="C34">
        <v>591.98</v>
      </c>
      <c r="D34">
        <v>1.6892999999999999E-3</v>
      </c>
      <c r="E34">
        <v>3.5038999999999998</v>
      </c>
      <c r="F34">
        <v>3.5598000000000001</v>
      </c>
      <c r="G34">
        <v>22.731000000000002</v>
      </c>
      <c r="H34">
        <v>62.860999999999997</v>
      </c>
      <c r="I34">
        <v>97.158000000000001</v>
      </c>
      <c r="J34">
        <v>1226.3</v>
      </c>
      <c r="K34">
        <v>-4.4374999999999998E-2</v>
      </c>
      <c r="L34">
        <v>2.1945999999999999E-4</v>
      </c>
      <c r="M34">
        <v>0.13503000000000001</v>
      </c>
      <c r="N34" t="s">
        <v>237</v>
      </c>
    </row>
    <row r="35" spans="1:14">
      <c r="A35">
        <v>221.93</v>
      </c>
      <c r="B35">
        <v>8</v>
      </c>
      <c r="C35">
        <v>592.03</v>
      </c>
      <c r="D35">
        <v>1.6891E-3</v>
      </c>
      <c r="E35">
        <v>3.5024000000000002</v>
      </c>
      <c r="F35">
        <v>3.5619999999999998</v>
      </c>
      <c r="G35">
        <v>22.724</v>
      </c>
      <c r="H35">
        <v>62.863</v>
      </c>
      <c r="I35">
        <v>97.147999999999996</v>
      </c>
      <c r="J35">
        <v>1226.7</v>
      </c>
      <c r="K35">
        <v>-4.4394000000000003E-2</v>
      </c>
      <c r="L35">
        <v>2.1956999999999999E-4</v>
      </c>
      <c r="M35">
        <v>0.13506000000000001</v>
      </c>
      <c r="N35" t="s">
        <v>237</v>
      </c>
    </row>
    <row r="36" spans="1:14">
      <c r="A36">
        <v>221.93</v>
      </c>
      <c r="B36">
        <v>8.5</v>
      </c>
      <c r="C36">
        <v>592.08000000000004</v>
      </c>
      <c r="D36">
        <v>1.689E-3</v>
      </c>
      <c r="E36">
        <v>3.5007999999999999</v>
      </c>
      <c r="F36">
        <v>3.5640999999999998</v>
      </c>
      <c r="G36">
        <v>22.716999999999999</v>
      </c>
      <c r="H36">
        <v>62.865000000000002</v>
      </c>
      <c r="I36">
        <v>97.138000000000005</v>
      </c>
      <c r="J36">
        <v>1227.0999999999999</v>
      </c>
      <c r="K36">
        <v>-4.4414000000000002E-2</v>
      </c>
      <c r="L36">
        <v>2.1968000000000001E-4</v>
      </c>
      <c r="M36">
        <v>0.1351</v>
      </c>
      <c r="N36" t="s">
        <v>237</v>
      </c>
    </row>
    <row r="37" spans="1:14">
      <c r="A37">
        <v>221.93</v>
      </c>
      <c r="B37">
        <v>9</v>
      </c>
      <c r="C37">
        <v>592.13</v>
      </c>
      <c r="D37">
        <v>1.6888000000000001E-3</v>
      </c>
      <c r="E37">
        <v>3.4992999999999999</v>
      </c>
      <c r="F37">
        <v>3.5663</v>
      </c>
      <c r="G37">
        <v>22.71</v>
      </c>
      <c r="H37">
        <v>62.868000000000002</v>
      </c>
      <c r="I37">
        <v>97.128</v>
      </c>
      <c r="J37">
        <v>1227.5999999999999</v>
      </c>
      <c r="K37">
        <v>-4.4434000000000001E-2</v>
      </c>
      <c r="L37">
        <v>2.1979000000000001E-4</v>
      </c>
      <c r="M37">
        <v>0.13513</v>
      </c>
      <c r="N37" t="s">
        <v>237</v>
      </c>
    </row>
    <row r="38" spans="1:14">
      <c r="A38">
        <v>221.93</v>
      </c>
      <c r="B38">
        <v>9.5</v>
      </c>
      <c r="C38">
        <v>592.17999999999995</v>
      </c>
      <c r="D38">
        <v>1.6887E-3</v>
      </c>
      <c r="E38">
        <v>3.4977</v>
      </c>
      <c r="F38">
        <v>3.5684</v>
      </c>
      <c r="G38">
        <v>22.702999999999999</v>
      </c>
      <c r="H38">
        <v>62.87</v>
      </c>
      <c r="I38">
        <v>97.117999999999995</v>
      </c>
      <c r="J38">
        <v>1228</v>
      </c>
      <c r="K38">
        <v>-4.4452999999999999E-2</v>
      </c>
      <c r="L38">
        <v>2.1990000000000001E-4</v>
      </c>
      <c r="M38">
        <v>0.13516</v>
      </c>
      <c r="N38" t="s">
        <v>237</v>
      </c>
    </row>
    <row r="39" spans="1:14">
      <c r="A39">
        <v>221.93</v>
      </c>
      <c r="B39">
        <v>10</v>
      </c>
      <c r="C39">
        <v>592.23</v>
      </c>
      <c r="D39">
        <v>1.6884999999999999E-3</v>
      </c>
      <c r="E39">
        <v>3.4961000000000002</v>
      </c>
      <c r="F39">
        <v>3.5706000000000002</v>
      </c>
      <c r="G39">
        <v>22.696000000000002</v>
      </c>
      <c r="H39">
        <v>62.872</v>
      </c>
      <c r="I39">
        <v>97.108999999999995</v>
      </c>
      <c r="J39">
        <v>1228.4000000000001</v>
      </c>
      <c r="K39">
        <v>-4.4472999999999999E-2</v>
      </c>
      <c r="L39">
        <v>2.2000000000000001E-4</v>
      </c>
      <c r="M39">
        <v>0.13519999999999999</v>
      </c>
      <c r="N39" t="s">
        <v>237</v>
      </c>
    </row>
    <row r="40" spans="1:14">
      <c r="A40">
        <v>258.92</v>
      </c>
      <c r="B40">
        <v>1</v>
      </c>
      <c r="C40">
        <v>2.1013000000000002</v>
      </c>
      <c r="D40">
        <v>0.47589999999999999</v>
      </c>
      <c r="E40">
        <v>22.920999999999999</v>
      </c>
      <c r="F40">
        <v>25.018999999999998</v>
      </c>
      <c r="G40">
        <v>115.57</v>
      </c>
      <c r="H40">
        <v>58.203000000000003</v>
      </c>
      <c r="I40">
        <v>67.492999999999995</v>
      </c>
      <c r="J40">
        <v>231.86</v>
      </c>
      <c r="K40">
        <v>2.6345999999999998</v>
      </c>
      <c r="L40">
        <v>7.0550999999999996E-6</v>
      </c>
      <c r="M40">
        <v>1.4215E-2</v>
      </c>
      <c r="N40" t="s">
        <v>238</v>
      </c>
    </row>
    <row r="41" spans="1:14">
      <c r="A41">
        <v>258.92</v>
      </c>
      <c r="B41">
        <v>1.5</v>
      </c>
      <c r="C41">
        <v>3.1949000000000001</v>
      </c>
      <c r="D41">
        <v>0.313</v>
      </c>
      <c r="E41">
        <v>22.859000000000002</v>
      </c>
      <c r="F41">
        <v>24.928999999999998</v>
      </c>
      <c r="G41">
        <v>111.95</v>
      </c>
      <c r="H41">
        <v>58.531999999999996</v>
      </c>
      <c r="I41">
        <v>68.382999999999996</v>
      </c>
      <c r="J41">
        <v>229.49</v>
      </c>
      <c r="K41">
        <v>2.6796000000000002</v>
      </c>
      <c r="L41">
        <v>7.0457000000000002E-6</v>
      </c>
      <c r="M41">
        <v>1.4208E-2</v>
      </c>
      <c r="N41" t="s">
        <v>238</v>
      </c>
    </row>
    <row r="42" spans="1:14">
      <c r="A42">
        <v>258.92</v>
      </c>
      <c r="B42">
        <v>2</v>
      </c>
      <c r="C42">
        <v>4.3205</v>
      </c>
      <c r="D42">
        <v>0.23146</v>
      </c>
      <c r="E42">
        <v>22.795000000000002</v>
      </c>
      <c r="F42">
        <v>24.835999999999999</v>
      </c>
      <c r="G42">
        <v>109.31</v>
      </c>
      <c r="H42">
        <v>58.875</v>
      </c>
      <c r="I42">
        <v>69.346999999999994</v>
      </c>
      <c r="J42">
        <v>227.04</v>
      </c>
      <c r="K42">
        <v>2.7277</v>
      </c>
      <c r="L42">
        <v>7.0369000000000003E-6</v>
      </c>
      <c r="M42">
        <v>1.4205000000000001E-2</v>
      </c>
      <c r="N42" t="s">
        <v>238</v>
      </c>
    </row>
    <row r="43" spans="1:14">
      <c r="A43">
        <v>258.92</v>
      </c>
      <c r="B43">
        <v>2.5</v>
      </c>
      <c r="C43">
        <v>5.4809000000000001</v>
      </c>
      <c r="D43">
        <v>0.18245</v>
      </c>
      <c r="E43">
        <v>22.728999999999999</v>
      </c>
      <c r="F43">
        <v>24.74</v>
      </c>
      <c r="G43">
        <v>107.19</v>
      </c>
      <c r="H43">
        <v>59.234000000000002</v>
      </c>
      <c r="I43">
        <v>70.397000000000006</v>
      </c>
      <c r="J43">
        <v>224.5</v>
      </c>
      <c r="K43">
        <v>2.7793000000000001</v>
      </c>
      <c r="L43">
        <v>7.0287000000000001E-6</v>
      </c>
      <c r="M43">
        <v>1.4206E-2</v>
      </c>
      <c r="N43" t="s">
        <v>238</v>
      </c>
    </row>
    <row r="44" spans="1:14">
      <c r="A44">
        <v>258.92</v>
      </c>
      <c r="B44">
        <v>2.9948000000000001</v>
      </c>
      <c r="C44">
        <v>6.6669999999999998</v>
      </c>
      <c r="D44">
        <v>0.14999000000000001</v>
      </c>
      <c r="E44">
        <v>22.661000000000001</v>
      </c>
      <c r="F44">
        <v>24.640999999999998</v>
      </c>
      <c r="G44">
        <v>105.42</v>
      </c>
      <c r="H44">
        <v>59.607999999999997</v>
      </c>
      <c r="I44">
        <v>71.534000000000006</v>
      </c>
      <c r="J44">
        <v>221.88</v>
      </c>
      <c r="K44">
        <v>2.8344999999999998</v>
      </c>
      <c r="L44">
        <v>7.0213E-6</v>
      </c>
      <c r="M44">
        <v>1.4211E-2</v>
      </c>
      <c r="N44" t="s">
        <v>238</v>
      </c>
    </row>
    <row r="45" spans="1:14">
      <c r="A45">
        <v>258.92</v>
      </c>
      <c r="B45">
        <v>2.9948000000000001</v>
      </c>
      <c r="C45">
        <v>547.21</v>
      </c>
      <c r="D45">
        <v>1.8274999999999999E-3</v>
      </c>
      <c r="E45">
        <v>7.2575000000000003</v>
      </c>
      <c r="F45">
        <v>7.2816000000000001</v>
      </c>
      <c r="G45">
        <v>38.369999999999997</v>
      </c>
      <c r="H45">
        <v>67.224999999999994</v>
      </c>
      <c r="I45">
        <v>105.64</v>
      </c>
      <c r="J45">
        <v>978.77</v>
      </c>
      <c r="K45">
        <v>-2.9874999999999999E-2</v>
      </c>
      <c r="L45">
        <v>1.4562000000000001E-4</v>
      </c>
      <c r="M45">
        <v>0.11348</v>
      </c>
      <c r="N45" t="s">
        <v>237</v>
      </c>
    </row>
    <row r="46" spans="1:14">
      <c r="A46">
        <v>258.92</v>
      </c>
      <c r="B46">
        <v>3</v>
      </c>
      <c r="C46">
        <v>547.21</v>
      </c>
      <c r="D46">
        <v>1.8274999999999999E-3</v>
      </c>
      <c r="E46">
        <v>7.2575000000000003</v>
      </c>
      <c r="F46">
        <v>7.2816000000000001</v>
      </c>
      <c r="G46">
        <v>38.369999999999997</v>
      </c>
      <c r="H46">
        <v>67.224999999999994</v>
      </c>
      <c r="I46">
        <v>105.64</v>
      </c>
      <c r="J46">
        <v>978.78</v>
      </c>
      <c r="K46">
        <v>-2.9876E-2</v>
      </c>
      <c r="L46">
        <v>1.4562000000000001E-4</v>
      </c>
      <c r="M46">
        <v>0.11348</v>
      </c>
      <c r="N46" t="s">
        <v>237</v>
      </c>
    </row>
    <row r="47" spans="1:14">
      <c r="A47">
        <v>258.92</v>
      </c>
      <c r="B47">
        <v>3.5</v>
      </c>
      <c r="C47">
        <v>547.29</v>
      </c>
      <c r="D47">
        <v>1.8272E-3</v>
      </c>
      <c r="E47">
        <v>7.2549999999999999</v>
      </c>
      <c r="F47">
        <v>7.2831999999999999</v>
      </c>
      <c r="G47">
        <v>38.36</v>
      </c>
      <c r="H47">
        <v>67.227000000000004</v>
      </c>
      <c r="I47">
        <v>105.62</v>
      </c>
      <c r="J47">
        <v>979.38</v>
      </c>
      <c r="K47">
        <v>-2.9926999999999999E-2</v>
      </c>
      <c r="L47">
        <v>1.4572000000000001E-4</v>
      </c>
      <c r="M47">
        <v>0.11352</v>
      </c>
      <c r="N47" t="s">
        <v>237</v>
      </c>
    </row>
    <row r="48" spans="1:14">
      <c r="A48">
        <v>258.92</v>
      </c>
      <c r="B48">
        <v>4</v>
      </c>
      <c r="C48">
        <v>547.37</v>
      </c>
      <c r="D48">
        <v>1.8269E-3</v>
      </c>
      <c r="E48">
        <v>7.2526000000000002</v>
      </c>
      <c r="F48">
        <v>7.2847999999999997</v>
      </c>
      <c r="G48">
        <v>38.350999999999999</v>
      </c>
      <c r="H48">
        <v>67.227999999999994</v>
      </c>
      <c r="I48">
        <v>105.6</v>
      </c>
      <c r="J48">
        <v>979.98</v>
      </c>
      <c r="K48">
        <v>-2.9978000000000001E-2</v>
      </c>
      <c r="L48">
        <v>1.4580999999999999E-4</v>
      </c>
      <c r="M48">
        <v>0.11355999999999999</v>
      </c>
      <c r="N48" t="s">
        <v>237</v>
      </c>
    </row>
    <row r="49" spans="1:14">
      <c r="A49">
        <v>258.92</v>
      </c>
      <c r="B49">
        <v>4.5</v>
      </c>
      <c r="C49">
        <v>547.45000000000005</v>
      </c>
      <c r="D49">
        <v>1.8266000000000001E-3</v>
      </c>
      <c r="E49">
        <v>7.2500999999999998</v>
      </c>
      <c r="F49">
        <v>7.2864000000000004</v>
      </c>
      <c r="G49">
        <v>38.341000000000001</v>
      </c>
      <c r="H49">
        <v>67.23</v>
      </c>
      <c r="I49">
        <v>105.58</v>
      </c>
      <c r="J49">
        <v>980.59</v>
      </c>
      <c r="K49">
        <v>-3.0027999999999999E-2</v>
      </c>
      <c r="L49">
        <v>1.4590999999999999E-4</v>
      </c>
      <c r="M49">
        <v>0.11360000000000001</v>
      </c>
      <c r="N49" t="s">
        <v>237</v>
      </c>
    </row>
    <row r="50" spans="1:14">
      <c r="A50">
        <v>258.92</v>
      </c>
      <c r="B50">
        <v>5</v>
      </c>
      <c r="C50">
        <v>547.54</v>
      </c>
      <c r="D50">
        <v>1.8263999999999999E-3</v>
      </c>
      <c r="E50">
        <v>7.2477</v>
      </c>
      <c r="F50">
        <v>7.2880000000000003</v>
      </c>
      <c r="G50">
        <v>38.332000000000001</v>
      </c>
      <c r="H50">
        <v>67.230999999999995</v>
      </c>
      <c r="I50">
        <v>105.55</v>
      </c>
      <c r="J50">
        <v>981.19</v>
      </c>
      <c r="K50">
        <v>-3.0079000000000002E-2</v>
      </c>
      <c r="L50">
        <v>1.46E-4</v>
      </c>
      <c r="M50">
        <v>0.11364</v>
      </c>
      <c r="N50" t="s">
        <v>237</v>
      </c>
    </row>
    <row r="51" spans="1:14">
      <c r="A51">
        <v>258.92</v>
      </c>
      <c r="B51">
        <v>5.5</v>
      </c>
      <c r="C51">
        <v>547.62</v>
      </c>
      <c r="D51">
        <v>1.8261E-3</v>
      </c>
      <c r="E51">
        <v>7.2453000000000003</v>
      </c>
      <c r="F51">
        <v>7.2896000000000001</v>
      </c>
      <c r="G51">
        <v>38.323</v>
      </c>
      <c r="H51">
        <v>67.233000000000004</v>
      </c>
      <c r="I51">
        <v>105.53</v>
      </c>
      <c r="J51">
        <v>981.79</v>
      </c>
      <c r="K51">
        <v>-3.0129E-2</v>
      </c>
      <c r="L51">
        <v>1.461E-4</v>
      </c>
      <c r="M51">
        <v>0.11368</v>
      </c>
      <c r="N51" t="s">
        <v>237</v>
      </c>
    </row>
    <row r="52" spans="1:14">
      <c r="A52">
        <v>258.92</v>
      </c>
      <c r="B52">
        <v>6</v>
      </c>
      <c r="C52">
        <v>547.70000000000005</v>
      </c>
      <c r="D52">
        <v>1.8258E-3</v>
      </c>
      <c r="E52">
        <v>7.2427999999999999</v>
      </c>
      <c r="F52">
        <v>7.2911999999999999</v>
      </c>
      <c r="G52">
        <v>38.313000000000002</v>
      </c>
      <c r="H52">
        <v>67.233999999999995</v>
      </c>
      <c r="I52">
        <v>105.51</v>
      </c>
      <c r="J52">
        <v>982.39</v>
      </c>
      <c r="K52">
        <v>-3.0179000000000001E-2</v>
      </c>
      <c r="L52">
        <v>1.4619000000000001E-4</v>
      </c>
      <c r="M52">
        <v>0.11373</v>
      </c>
      <c r="N52" t="s">
        <v>237</v>
      </c>
    </row>
    <row r="53" spans="1:14">
      <c r="A53">
        <v>258.92</v>
      </c>
      <c r="B53">
        <v>6.5</v>
      </c>
      <c r="C53">
        <v>547.78</v>
      </c>
      <c r="D53">
        <v>1.8255000000000001E-3</v>
      </c>
      <c r="E53">
        <v>7.2404000000000002</v>
      </c>
      <c r="F53">
        <v>7.2927</v>
      </c>
      <c r="G53">
        <v>38.304000000000002</v>
      </c>
      <c r="H53">
        <v>67.236000000000004</v>
      </c>
      <c r="I53">
        <v>105.49</v>
      </c>
      <c r="J53">
        <v>982.99</v>
      </c>
      <c r="K53">
        <v>-3.0228999999999999E-2</v>
      </c>
      <c r="L53">
        <v>1.4629000000000001E-4</v>
      </c>
      <c r="M53">
        <v>0.11377</v>
      </c>
      <c r="N53" t="s">
        <v>237</v>
      </c>
    </row>
    <row r="54" spans="1:14">
      <c r="A54">
        <v>258.92</v>
      </c>
      <c r="B54">
        <v>7</v>
      </c>
      <c r="C54">
        <v>547.86</v>
      </c>
      <c r="D54">
        <v>1.8253E-3</v>
      </c>
      <c r="E54">
        <v>7.2380000000000004</v>
      </c>
      <c r="F54">
        <v>7.2942999999999998</v>
      </c>
      <c r="G54">
        <v>38.293999999999997</v>
      </c>
      <c r="H54">
        <v>67.236999999999995</v>
      </c>
      <c r="I54">
        <v>105.46</v>
      </c>
      <c r="J54">
        <v>983.59</v>
      </c>
      <c r="K54">
        <v>-3.0279E-2</v>
      </c>
      <c r="L54">
        <v>1.4637999999999999E-4</v>
      </c>
      <c r="M54">
        <v>0.11380999999999999</v>
      </c>
      <c r="N54" t="s">
        <v>237</v>
      </c>
    </row>
    <row r="55" spans="1:14">
      <c r="A55">
        <v>258.92</v>
      </c>
      <c r="B55">
        <v>7.5</v>
      </c>
      <c r="C55">
        <v>547.94000000000005</v>
      </c>
      <c r="D55">
        <v>1.825E-3</v>
      </c>
      <c r="E55">
        <v>7.2355999999999998</v>
      </c>
      <c r="F55">
        <v>7.2958999999999996</v>
      </c>
      <c r="G55">
        <v>38.284999999999997</v>
      </c>
      <c r="H55">
        <v>67.239000000000004</v>
      </c>
      <c r="I55">
        <v>105.44</v>
      </c>
      <c r="J55">
        <v>984.19</v>
      </c>
      <c r="K55">
        <v>-3.0328999999999998E-2</v>
      </c>
      <c r="L55">
        <v>1.4647999999999999E-4</v>
      </c>
      <c r="M55">
        <v>0.11385000000000001</v>
      </c>
      <c r="N55" t="s">
        <v>237</v>
      </c>
    </row>
    <row r="56" spans="1:14">
      <c r="A56">
        <v>258.92</v>
      </c>
      <c r="B56">
        <v>8</v>
      </c>
      <c r="C56">
        <v>548.02</v>
      </c>
      <c r="D56">
        <v>1.8247000000000001E-3</v>
      </c>
      <c r="E56">
        <v>7.2332000000000001</v>
      </c>
      <c r="F56">
        <v>7.2975000000000003</v>
      </c>
      <c r="G56">
        <v>38.276000000000003</v>
      </c>
      <c r="H56">
        <v>67.239999999999995</v>
      </c>
      <c r="I56">
        <v>105.42</v>
      </c>
      <c r="J56">
        <v>984.79</v>
      </c>
      <c r="K56">
        <v>-3.0377999999999999E-2</v>
      </c>
      <c r="L56">
        <v>1.4657E-4</v>
      </c>
      <c r="M56">
        <v>0.11389000000000001</v>
      </c>
      <c r="N56" t="s">
        <v>237</v>
      </c>
    </row>
    <row r="57" spans="1:14">
      <c r="A57">
        <v>258.92</v>
      </c>
      <c r="B57">
        <v>8.5</v>
      </c>
      <c r="C57">
        <v>548.1</v>
      </c>
      <c r="D57">
        <v>1.8244999999999999E-3</v>
      </c>
      <c r="E57">
        <v>7.2308000000000003</v>
      </c>
      <c r="F57">
        <v>7.2991000000000001</v>
      </c>
      <c r="G57">
        <v>38.265999999999998</v>
      </c>
      <c r="H57">
        <v>67.242000000000004</v>
      </c>
      <c r="I57">
        <v>105.4</v>
      </c>
      <c r="J57">
        <v>985.38</v>
      </c>
      <c r="K57">
        <v>-3.0426999999999999E-2</v>
      </c>
      <c r="L57">
        <v>1.4667E-4</v>
      </c>
      <c r="M57">
        <v>0.11393</v>
      </c>
      <c r="N57" t="s">
        <v>237</v>
      </c>
    </row>
    <row r="58" spans="1:14">
      <c r="A58">
        <v>258.92</v>
      </c>
      <c r="B58">
        <v>9</v>
      </c>
      <c r="C58">
        <v>548.17999999999995</v>
      </c>
      <c r="D58">
        <v>1.8242E-3</v>
      </c>
      <c r="E58">
        <v>7.2283999999999997</v>
      </c>
      <c r="F58">
        <v>7.3007</v>
      </c>
      <c r="G58">
        <v>38.256999999999998</v>
      </c>
      <c r="H58">
        <v>67.242999999999995</v>
      </c>
      <c r="I58">
        <v>105.37</v>
      </c>
      <c r="J58">
        <v>985.98</v>
      </c>
      <c r="K58">
        <v>-3.0477000000000001E-2</v>
      </c>
      <c r="L58">
        <v>1.4676000000000001E-4</v>
      </c>
      <c r="M58">
        <v>0.11398</v>
      </c>
      <c r="N58" t="s">
        <v>237</v>
      </c>
    </row>
    <row r="59" spans="1:14">
      <c r="A59">
        <v>258.92</v>
      </c>
      <c r="B59">
        <v>9.5</v>
      </c>
      <c r="C59">
        <v>548.27</v>
      </c>
      <c r="D59">
        <v>1.8239E-3</v>
      </c>
      <c r="E59">
        <v>7.2259000000000002</v>
      </c>
      <c r="F59">
        <v>7.3023999999999996</v>
      </c>
      <c r="G59">
        <v>38.247999999999998</v>
      </c>
      <c r="H59">
        <v>67.245000000000005</v>
      </c>
      <c r="I59">
        <v>105.35</v>
      </c>
      <c r="J59">
        <v>986.57</v>
      </c>
      <c r="K59">
        <v>-3.0526000000000001E-2</v>
      </c>
      <c r="L59">
        <v>1.4686000000000001E-4</v>
      </c>
      <c r="M59">
        <v>0.11402</v>
      </c>
      <c r="N59" t="s">
        <v>237</v>
      </c>
    </row>
    <row r="60" spans="1:14">
      <c r="A60">
        <v>258.92</v>
      </c>
      <c r="B60">
        <v>10</v>
      </c>
      <c r="C60">
        <v>548.35</v>
      </c>
      <c r="D60">
        <v>1.8236999999999999E-3</v>
      </c>
      <c r="E60">
        <v>7.2234999999999996</v>
      </c>
      <c r="F60">
        <v>7.3040000000000003</v>
      </c>
      <c r="G60">
        <v>38.238</v>
      </c>
      <c r="H60">
        <v>67.245999999999995</v>
      </c>
      <c r="I60">
        <v>105.33</v>
      </c>
      <c r="J60">
        <v>987.17</v>
      </c>
      <c r="K60">
        <v>-3.0574E-2</v>
      </c>
      <c r="L60">
        <v>1.4694999999999999E-4</v>
      </c>
      <c r="M60">
        <v>0.11405999999999999</v>
      </c>
      <c r="N60" t="s">
        <v>237</v>
      </c>
    </row>
    <row r="61" spans="1:14">
      <c r="A61">
        <v>295.91000000000003</v>
      </c>
      <c r="B61">
        <v>1</v>
      </c>
      <c r="C61">
        <v>1.8221000000000001</v>
      </c>
      <c r="D61">
        <v>0.54881999999999997</v>
      </c>
      <c r="E61">
        <v>25.210999999999999</v>
      </c>
      <c r="F61">
        <v>27.631</v>
      </c>
      <c r="G61">
        <v>124.98</v>
      </c>
      <c r="H61">
        <v>64.94</v>
      </c>
      <c r="I61">
        <v>73.864000000000004</v>
      </c>
      <c r="J61">
        <v>247.76</v>
      </c>
      <c r="K61">
        <v>1.748</v>
      </c>
      <c r="L61">
        <v>8.0623000000000007E-6</v>
      </c>
      <c r="M61">
        <v>1.8064E-2</v>
      </c>
      <c r="N61" t="s">
        <v>238</v>
      </c>
    </row>
    <row r="62" spans="1:14">
      <c r="A62">
        <v>295.91000000000003</v>
      </c>
      <c r="B62">
        <v>1.5</v>
      </c>
      <c r="C62">
        <v>2.7566000000000002</v>
      </c>
      <c r="D62">
        <v>0.36276999999999998</v>
      </c>
      <c r="E62">
        <v>25.166</v>
      </c>
      <c r="F62">
        <v>27.565999999999999</v>
      </c>
      <c r="G62">
        <v>121.46</v>
      </c>
      <c r="H62">
        <v>65.125</v>
      </c>
      <c r="I62">
        <v>74.381</v>
      </c>
      <c r="J62">
        <v>246.12</v>
      </c>
      <c r="K62">
        <v>1.7665999999999999</v>
      </c>
      <c r="L62">
        <v>8.0600999999999993E-6</v>
      </c>
      <c r="M62">
        <v>1.8075999999999998E-2</v>
      </c>
      <c r="N62" t="s">
        <v>238</v>
      </c>
    </row>
    <row r="63" spans="1:14">
      <c r="A63">
        <v>295.91000000000003</v>
      </c>
      <c r="B63">
        <v>2</v>
      </c>
      <c r="C63">
        <v>3.7078000000000002</v>
      </c>
      <c r="D63">
        <v>0.2697</v>
      </c>
      <c r="E63">
        <v>25.120999999999999</v>
      </c>
      <c r="F63">
        <v>27.498999999999999</v>
      </c>
      <c r="G63">
        <v>118.91</v>
      </c>
      <c r="H63">
        <v>65.314999999999998</v>
      </c>
      <c r="I63">
        <v>74.923000000000002</v>
      </c>
      <c r="J63">
        <v>244.45</v>
      </c>
      <c r="K63">
        <v>1.7858000000000001</v>
      </c>
      <c r="L63">
        <v>8.0583000000000004E-6</v>
      </c>
      <c r="M63">
        <v>1.8089000000000001E-2</v>
      </c>
      <c r="N63" t="s">
        <v>238</v>
      </c>
    </row>
    <row r="64" spans="1:14">
      <c r="A64">
        <v>295.91000000000003</v>
      </c>
      <c r="B64">
        <v>2.5</v>
      </c>
      <c r="C64">
        <v>4.6764999999999999</v>
      </c>
      <c r="D64">
        <v>0.21384</v>
      </c>
      <c r="E64">
        <v>25.074999999999999</v>
      </c>
      <c r="F64">
        <v>27.431999999999999</v>
      </c>
      <c r="G64">
        <v>116.9</v>
      </c>
      <c r="H64">
        <v>65.510999999999996</v>
      </c>
      <c r="I64">
        <v>75.492999999999995</v>
      </c>
      <c r="J64">
        <v>242.75</v>
      </c>
      <c r="K64">
        <v>1.8058000000000001</v>
      </c>
      <c r="L64">
        <v>8.0569999999999993E-6</v>
      </c>
      <c r="M64">
        <v>1.8105E-2</v>
      </c>
      <c r="N64" t="s">
        <v>238</v>
      </c>
    </row>
    <row r="65" spans="1:14">
      <c r="A65">
        <v>295.91000000000003</v>
      </c>
      <c r="B65">
        <v>3</v>
      </c>
      <c r="C65">
        <v>5.6637000000000004</v>
      </c>
      <c r="D65">
        <v>0.17655999999999999</v>
      </c>
      <c r="E65">
        <v>25.027000000000001</v>
      </c>
      <c r="F65">
        <v>27.363</v>
      </c>
      <c r="G65">
        <v>115.22</v>
      </c>
      <c r="H65">
        <v>65.712000000000003</v>
      </c>
      <c r="I65">
        <v>76.093999999999994</v>
      </c>
      <c r="J65">
        <v>241</v>
      </c>
      <c r="K65">
        <v>1.8266</v>
      </c>
      <c r="L65">
        <v>8.0562999999999994E-6</v>
      </c>
      <c r="M65">
        <v>1.8124000000000001E-2</v>
      </c>
      <c r="N65" t="s">
        <v>238</v>
      </c>
    </row>
    <row r="66" spans="1:14">
      <c r="A66">
        <v>295.91000000000003</v>
      </c>
      <c r="B66">
        <v>3.5</v>
      </c>
      <c r="C66">
        <v>6.6704999999999997</v>
      </c>
      <c r="D66">
        <v>0.14990999999999999</v>
      </c>
      <c r="E66">
        <v>24.978999999999999</v>
      </c>
      <c r="F66">
        <v>27.292999999999999</v>
      </c>
      <c r="G66">
        <v>113.77</v>
      </c>
      <c r="H66">
        <v>65.92</v>
      </c>
      <c r="I66">
        <v>76.727000000000004</v>
      </c>
      <c r="J66">
        <v>239.22</v>
      </c>
      <c r="K66">
        <v>1.8483000000000001</v>
      </c>
      <c r="L66">
        <v>8.0561999999999992E-6</v>
      </c>
      <c r="M66">
        <v>1.8145000000000001E-2</v>
      </c>
      <c r="N66" t="s">
        <v>238</v>
      </c>
    </row>
    <row r="67" spans="1:14">
      <c r="A67">
        <v>295.91000000000003</v>
      </c>
      <c r="B67">
        <v>4</v>
      </c>
      <c r="C67">
        <v>7.6980000000000004</v>
      </c>
      <c r="D67">
        <v>0.12989999999999999</v>
      </c>
      <c r="E67">
        <v>24.93</v>
      </c>
      <c r="F67">
        <v>27.221</v>
      </c>
      <c r="G67">
        <v>112.49</v>
      </c>
      <c r="H67">
        <v>66.134</v>
      </c>
      <c r="I67">
        <v>77.397999999999996</v>
      </c>
      <c r="J67">
        <v>237.41</v>
      </c>
      <c r="K67">
        <v>1.8711</v>
      </c>
      <c r="L67">
        <v>8.0567000000000003E-6</v>
      </c>
      <c r="M67">
        <v>1.8169000000000001E-2</v>
      </c>
      <c r="N67" t="s">
        <v>238</v>
      </c>
    </row>
    <row r="68" spans="1:14">
      <c r="A68">
        <v>295.91000000000003</v>
      </c>
      <c r="B68">
        <v>4.5</v>
      </c>
      <c r="C68">
        <v>8.7474000000000007</v>
      </c>
      <c r="D68">
        <v>0.11432</v>
      </c>
      <c r="E68">
        <v>24.88</v>
      </c>
      <c r="F68">
        <v>27.148</v>
      </c>
      <c r="G68">
        <v>111.34</v>
      </c>
      <c r="H68">
        <v>66.355999999999995</v>
      </c>
      <c r="I68">
        <v>78.11</v>
      </c>
      <c r="J68">
        <v>235.54</v>
      </c>
      <c r="K68">
        <v>1.895</v>
      </c>
      <c r="L68">
        <v>8.0578999999999995E-6</v>
      </c>
      <c r="M68">
        <v>1.8196E-2</v>
      </c>
      <c r="N68" t="s">
        <v>238</v>
      </c>
    </row>
    <row r="69" spans="1:14">
      <c r="A69">
        <v>295.91000000000003</v>
      </c>
      <c r="B69">
        <v>5</v>
      </c>
      <c r="C69">
        <v>9.8201999999999998</v>
      </c>
      <c r="D69">
        <v>0.10183</v>
      </c>
      <c r="E69">
        <v>24.827999999999999</v>
      </c>
      <c r="F69">
        <v>27.073</v>
      </c>
      <c r="G69">
        <v>110.28</v>
      </c>
      <c r="H69">
        <v>66.585999999999999</v>
      </c>
      <c r="I69">
        <v>78.867000000000004</v>
      </c>
      <c r="J69">
        <v>233.64</v>
      </c>
      <c r="K69">
        <v>1.9200999999999999</v>
      </c>
      <c r="L69">
        <v>8.0597000000000001E-6</v>
      </c>
      <c r="M69">
        <v>1.8225999999999999E-2</v>
      </c>
      <c r="N69" t="s">
        <v>238</v>
      </c>
    </row>
    <row r="70" spans="1:14">
      <c r="A70">
        <v>295.91000000000003</v>
      </c>
      <c r="B70">
        <v>5.5</v>
      </c>
      <c r="C70">
        <v>10.917999999999999</v>
      </c>
      <c r="D70">
        <v>9.1592999999999994E-2</v>
      </c>
      <c r="E70">
        <v>24.774999999999999</v>
      </c>
      <c r="F70">
        <v>26.997</v>
      </c>
      <c r="G70">
        <v>109.3</v>
      </c>
      <c r="H70">
        <v>66.825000000000003</v>
      </c>
      <c r="I70">
        <v>79.674999999999997</v>
      </c>
      <c r="J70">
        <v>231.68</v>
      </c>
      <c r="K70">
        <v>1.9466000000000001</v>
      </c>
      <c r="L70">
        <v>8.0623000000000007E-6</v>
      </c>
      <c r="M70">
        <v>1.8259999999999998E-2</v>
      </c>
      <c r="N70" t="s">
        <v>238</v>
      </c>
    </row>
    <row r="71" spans="1:14">
      <c r="A71">
        <v>295.91000000000003</v>
      </c>
      <c r="B71">
        <v>6</v>
      </c>
      <c r="C71">
        <v>12.042</v>
      </c>
      <c r="D71">
        <v>8.3042000000000005E-2</v>
      </c>
      <c r="E71">
        <v>24.721</v>
      </c>
      <c r="F71">
        <v>26.917999999999999</v>
      </c>
      <c r="G71">
        <v>108.39</v>
      </c>
      <c r="H71">
        <v>67.073999999999998</v>
      </c>
      <c r="I71">
        <v>80.542000000000002</v>
      </c>
      <c r="J71">
        <v>229.68</v>
      </c>
      <c r="K71">
        <v>1.9745999999999999</v>
      </c>
      <c r="L71">
        <v>8.0656999999999997E-6</v>
      </c>
      <c r="M71">
        <v>1.8297999999999998E-2</v>
      </c>
      <c r="N71" t="s">
        <v>238</v>
      </c>
    </row>
    <row r="72" spans="1:14">
      <c r="A72">
        <v>295.91000000000003</v>
      </c>
      <c r="B72">
        <v>6.5</v>
      </c>
      <c r="C72">
        <v>13.195</v>
      </c>
      <c r="D72">
        <v>7.5786999999999993E-2</v>
      </c>
      <c r="E72">
        <v>24.664999999999999</v>
      </c>
      <c r="F72">
        <v>26.838000000000001</v>
      </c>
      <c r="G72">
        <v>107.52</v>
      </c>
      <c r="H72">
        <v>67.334999999999994</v>
      </c>
      <c r="I72">
        <v>81.474000000000004</v>
      </c>
      <c r="J72">
        <v>227.61</v>
      </c>
      <c r="K72">
        <v>2.0043000000000002</v>
      </c>
      <c r="L72">
        <v>8.0699000000000004E-6</v>
      </c>
      <c r="M72">
        <v>1.8339999999999999E-2</v>
      </c>
      <c r="N72" t="s">
        <v>238</v>
      </c>
    </row>
    <row r="73" spans="1:14">
      <c r="A73">
        <v>295.91000000000003</v>
      </c>
      <c r="B73">
        <v>7</v>
      </c>
      <c r="C73">
        <v>14.378</v>
      </c>
      <c r="D73">
        <v>6.9549E-2</v>
      </c>
      <c r="E73">
        <v>24.608000000000001</v>
      </c>
      <c r="F73">
        <v>26.754999999999999</v>
      </c>
      <c r="G73">
        <v>106.7</v>
      </c>
      <c r="H73">
        <v>67.608000000000004</v>
      </c>
      <c r="I73">
        <v>82.480999999999995</v>
      </c>
      <c r="J73">
        <v>225.49</v>
      </c>
      <c r="K73">
        <v>2.0358999999999998</v>
      </c>
      <c r="L73">
        <v>8.0749999999999998E-6</v>
      </c>
      <c r="M73">
        <v>1.8387000000000001E-2</v>
      </c>
      <c r="N73" t="s">
        <v>238</v>
      </c>
    </row>
    <row r="74" spans="1:14">
      <c r="A74">
        <v>295.91000000000003</v>
      </c>
      <c r="B74">
        <v>7.5</v>
      </c>
      <c r="C74">
        <v>15.595000000000001</v>
      </c>
      <c r="D74">
        <v>6.4121999999999998E-2</v>
      </c>
      <c r="E74">
        <v>24.548999999999999</v>
      </c>
      <c r="F74">
        <v>26.67</v>
      </c>
      <c r="G74">
        <v>105.92</v>
      </c>
      <c r="H74">
        <v>67.894999999999996</v>
      </c>
      <c r="I74">
        <v>83.575000000000003</v>
      </c>
      <c r="J74">
        <v>223.3</v>
      </c>
      <c r="K74">
        <v>2.0695999999999999</v>
      </c>
      <c r="L74">
        <v>8.0810999999999996E-6</v>
      </c>
      <c r="M74">
        <v>1.8440000000000002E-2</v>
      </c>
      <c r="N74" t="s">
        <v>238</v>
      </c>
    </row>
    <row r="75" spans="1:14">
      <c r="A75">
        <v>295.91000000000003</v>
      </c>
      <c r="B75">
        <v>8</v>
      </c>
      <c r="C75">
        <v>16.847999999999999</v>
      </c>
      <c r="D75">
        <v>5.9353999999999997E-2</v>
      </c>
      <c r="E75">
        <v>24.488</v>
      </c>
      <c r="F75">
        <v>26.582000000000001</v>
      </c>
      <c r="G75">
        <v>105.16</v>
      </c>
      <c r="H75">
        <v>68.198999999999998</v>
      </c>
      <c r="I75">
        <v>84.771000000000001</v>
      </c>
      <c r="J75">
        <v>221.04</v>
      </c>
      <c r="K75">
        <v>2.1057999999999999</v>
      </c>
      <c r="L75">
        <v>8.0881999999999999E-6</v>
      </c>
      <c r="M75">
        <v>1.8498000000000001E-2</v>
      </c>
      <c r="N75" t="s">
        <v>238</v>
      </c>
    </row>
    <row r="76" spans="1:14">
      <c r="A76">
        <v>295.91000000000003</v>
      </c>
      <c r="B76">
        <v>8.5</v>
      </c>
      <c r="C76">
        <v>18.140999999999998</v>
      </c>
      <c r="D76">
        <v>5.5125E-2</v>
      </c>
      <c r="E76">
        <v>24.425000000000001</v>
      </c>
      <c r="F76">
        <v>26.491</v>
      </c>
      <c r="G76">
        <v>104.43</v>
      </c>
      <c r="H76">
        <v>68.521000000000001</v>
      </c>
      <c r="I76">
        <v>86.084999999999994</v>
      </c>
      <c r="J76">
        <v>218.7</v>
      </c>
      <c r="K76">
        <v>2.1448</v>
      </c>
      <c r="L76">
        <v>8.0964999999999995E-6</v>
      </c>
      <c r="M76">
        <v>1.8564000000000001E-2</v>
      </c>
      <c r="N76" t="s">
        <v>238</v>
      </c>
    </row>
    <row r="77" spans="1:14">
      <c r="A77">
        <v>295.91000000000003</v>
      </c>
      <c r="B77">
        <v>8.9896999999999991</v>
      </c>
      <c r="C77">
        <v>19.448</v>
      </c>
      <c r="D77">
        <v>5.1418999999999999E-2</v>
      </c>
      <c r="E77">
        <v>24.361000000000001</v>
      </c>
      <c r="F77">
        <v>26.399000000000001</v>
      </c>
      <c r="G77">
        <v>103.73</v>
      </c>
      <c r="H77">
        <v>68.858000000000004</v>
      </c>
      <c r="I77">
        <v>87.51</v>
      </c>
      <c r="J77">
        <v>216.32</v>
      </c>
      <c r="K77">
        <v>2.1859999999999999</v>
      </c>
      <c r="L77">
        <v>8.1057999999999995E-6</v>
      </c>
      <c r="M77">
        <v>1.8634999999999999E-2</v>
      </c>
      <c r="N77" t="s">
        <v>238</v>
      </c>
    </row>
    <row r="78" spans="1:14">
      <c r="A78">
        <v>295.91000000000003</v>
      </c>
      <c r="B78">
        <v>8.9896999999999991</v>
      </c>
      <c r="C78">
        <v>495.84</v>
      </c>
      <c r="D78">
        <v>2.0168E-3</v>
      </c>
      <c r="E78">
        <v>11.343</v>
      </c>
      <c r="F78">
        <v>11.423</v>
      </c>
      <c r="G78">
        <v>53.118000000000002</v>
      </c>
      <c r="H78">
        <v>73.106999999999999</v>
      </c>
      <c r="I78">
        <v>118.82</v>
      </c>
      <c r="J78">
        <v>734.34</v>
      </c>
      <c r="K78">
        <v>-2.8714999999999999E-3</v>
      </c>
      <c r="L78">
        <v>9.9471999999999999E-5</v>
      </c>
      <c r="M78">
        <v>9.4766000000000003E-2</v>
      </c>
      <c r="N78" t="s">
        <v>237</v>
      </c>
    </row>
    <row r="79" spans="1:14">
      <c r="A79">
        <v>295.91000000000003</v>
      </c>
      <c r="B79">
        <v>9</v>
      </c>
      <c r="C79">
        <v>495.84</v>
      </c>
      <c r="D79">
        <v>2.0168E-3</v>
      </c>
      <c r="E79">
        <v>11.343</v>
      </c>
      <c r="F79">
        <v>11.423</v>
      </c>
      <c r="G79">
        <v>53.118000000000002</v>
      </c>
      <c r="H79">
        <v>73.105999999999995</v>
      </c>
      <c r="I79">
        <v>118.82</v>
      </c>
      <c r="J79">
        <v>734.36</v>
      </c>
      <c r="K79">
        <v>-2.8749000000000001E-3</v>
      </c>
      <c r="L79">
        <v>9.9474000000000003E-5</v>
      </c>
      <c r="M79">
        <v>9.4767000000000004E-2</v>
      </c>
      <c r="N79" t="s">
        <v>237</v>
      </c>
    </row>
    <row r="80" spans="1:14">
      <c r="A80">
        <v>295.91000000000003</v>
      </c>
      <c r="B80">
        <v>9.5</v>
      </c>
      <c r="C80">
        <v>495.99</v>
      </c>
      <c r="D80">
        <v>2.0162000000000001E-3</v>
      </c>
      <c r="E80">
        <v>11.337999999999999</v>
      </c>
      <c r="F80">
        <v>11.423</v>
      </c>
      <c r="G80">
        <v>53.103999999999999</v>
      </c>
      <c r="H80">
        <v>73.105000000000004</v>
      </c>
      <c r="I80">
        <v>118.76</v>
      </c>
      <c r="J80">
        <v>735.32</v>
      </c>
      <c r="K80">
        <v>-3.0398000000000001E-3</v>
      </c>
      <c r="L80">
        <v>9.9576999999999999E-5</v>
      </c>
      <c r="M80">
        <v>9.4823000000000005E-2</v>
      </c>
      <c r="N80" t="s">
        <v>237</v>
      </c>
    </row>
    <row r="81" spans="1:14">
      <c r="A81">
        <v>295.91000000000003</v>
      </c>
      <c r="B81">
        <v>10</v>
      </c>
      <c r="C81">
        <v>496.14</v>
      </c>
      <c r="D81">
        <v>2.0154999999999999E-3</v>
      </c>
      <c r="E81">
        <v>11.334</v>
      </c>
      <c r="F81">
        <v>11.423</v>
      </c>
      <c r="G81">
        <v>53.088999999999999</v>
      </c>
      <c r="H81">
        <v>73.102999999999994</v>
      </c>
      <c r="I81">
        <v>118.69</v>
      </c>
      <c r="J81">
        <v>736.28</v>
      </c>
      <c r="K81">
        <v>-3.2036999999999999E-3</v>
      </c>
      <c r="L81">
        <v>9.9679999999999994E-5</v>
      </c>
      <c r="M81">
        <v>9.4878000000000004E-2</v>
      </c>
      <c r="N81" t="s">
        <v>237</v>
      </c>
    </row>
    <row r="82" spans="1:14">
      <c r="A82">
        <v>332.9</v>
      </c>
      <c r="B82">
        <v>1</v>
      </c>
      <c r="C82">
        <v>1.6112</v>
      </c>
      <c r="D82">
        <v>0.62065000000000003</v>
      </c>
      <c r="E82">
        <v>27.754000000000001</v>
      </c>
      <c r="F82">
        <v>30.491</v>
      </c>
      <c r="G82">
        <v>134.08000000000001</v>
      </c>
      <c r="H82">
        <v>72.135000000000005</v>
      </c>
      <c r="I82">
        <v>80.861999999999995</v>
      </c>
      <c r="J82">
        <v>262.27</v>
      </c>
      <c r="K82">
        <v>1.2249000000000001</v>
      </c>
      <c r="L82">
        <v>9.0511000000000005E-6</v>
      </c>
      <c r="M82">
        <v>2.2303E-2</v>
      </c>
      <c r="N82" t="s">
        <v>238</v>
      </c>
    </row>
    <row r="83" spans="1:14">
      <c r="A83">
        <v>332.9</v>
      </c>
      <c r="B83">
        <v>1.5</v>
      </c>
      <c r="C83">
        <v>2.4308000000000001</v>
      </c>
      <c r="D83">
        <v>0.41138000000000002</v>
      </c>
      <c r="E83">
        <v>27.72</v>
      </c>
      <c r="F83">
        <v>30.440999999999999</v>
      </c>
      <c r="G83">
        <v>130.61000000000001</v>
      </c>
      <c r="H83">
        <v>72.248000000000005</v>
      </c>
      <c r="I83">
        <v>81.192999999999998</v>
      </c>
      <c r="J83">
        <v>261.07</v>
      </c>
      <c r="K83">
        <v>1.2332000000000001</v>
      </c>
      <c r="L83">
        <v>9.0533000000000002E-6</v>
      </c>
      <c r="M83">
        <v>2.2329000000000002E-2</v>
      </c>
      <c r="N83" t="s">
        <v>238</v>
      </c>
    </row>
    <row r="84" spans="1:14">
      <c r="A84">
        <v>332.9</v>
      </c>
      <c r="B84">
        <v>2</v>
      </c>
      <c r="C84">
        <v>3.2602000000000002</v>
      </c>
      <c r="D84">
        <v>0.30673</v>
      </c>
      <c r="E84">
        <v>27.686</v>
      </c>
      <c r="F84">
        <v>30.390999999999998</v>
      </c>
      <c r="G84">
        <v>128.11000000000001</v>
      </c>
      <c r="H84">
        <v>72.363</v>
      </c>
      <c r="I84">
        <v>81.534999999999997</v>
      </c>
      <c r="J84">
        <v>259.86</v>
      </c>
      <c r="K84">
        <v>1.2418</v>
      </c>
      <c r="L84">
        <v>9.0559000000000008E-6</v>
      </c>
      <c r="M84">
        <v>2.2356999999999998E-2</v>
      </c>
      <c r="N84" t="s">
        <v>238</v>
      </c>
    </row>
    <row r="85" spans="1:14">
      <c r="A85">
        <v>332.9</v>
      </c>
      <c r="B85">
        <v>2.5</v>
      </c>
      <c r="C85">
        <v>4.0995999999999997</v>
      </c>
      <c r="D85">
        <v>0.24393000000000001</v>
      </c>
      <c r="E85">
        <v>27.651</v>
      </c>
      <c r="F85">
        <v>30.34</v>
      </c>
      <c r="G85">
        <v>126.15</v>
      </c>
      <c r="H85">
        <v>72.480999999999995</v>
      </c>
      <c r="I85">
        <v>81.887</v>
      </c>
      <c r="J85">
        <v>258.63</v>
      </c>
      <c r="K85">
        <v>1.2504999999999999</v>
      </c>
      <c r="L85">
        <v>9.0589999999999992E-6</v>
      </c>
      <c r="M85">
        <v>2.2386E-2</v>
      </c>
      <c r="N85" t="s">
        <v>238</v>
      </c>
    </row>
    <row r="86" spans="1:14">
      <c r="A86">
        <v>332.9</v>
      </c>
      <c r="B86">
        <v>3</v>
      </c>
      <c r="C86">
        <v>4.9493</v>
      </c>
      <c r="D86">
        <v>0.20205000000000001</v>
      </c>
      <c r="E86">
        <v>27.616</v>
      </c>
      <c r="F86">
        <v>30.289000000000001</v>
      </c>
      <c r="G86">
        <v>124.53</v>
      </c>
      <c r="H86">
        <v>72.599999999999994</v>
      </c>
      <c r="I86">
        <v>82.251000000000005</v>
      </c>
      <c r="J86">
        <v>257.39</v>
      </c>
      <c r="K86">
        <v>1.2595000000000001</v>
      </c>
      <c r="L86">
        <v>9.0625000000000001E-6</v>
      </c>
      <c r="M86">
        <v>2.2416999999999999E-2</v>
      </c>
      <c r="N86" t="s">
        <v>238</v>
      </c>
    </row>
    <row r="87" spans="1:14">
      <c r="A87">
        <v>332.9</v>
      </c>
      <c r="B87">
        <v>3.5</v>
      </c>
      <c r="C87">
        <v>5.8098000000000001</v>
      </c>
      <c r="D87">
        <v>0.17212</v>
      </c>
      <c r="E87">
        <v>27.58</v>
      </c>
      <c r="F87">
        <v>30.236999999999998</v>
      </c>
      <c r="G87">
        <v>123.14</v>
      </c>
      <c r="H87">
        <v>72.721000000000004</v>
      </c>
      <c r="I87">
        <v>82.628</v>
      </c>
      <c r="J87">
        <v>256.13</v>
      </c>
      <c r="K87">
        <v>1.2686999999999999</v>
      </c>
      <c r="L87">
        <v>9.0664000000000001E-6</v>
      </c>
      <c r="M87">
        <v>2.2449E-2</v>
      </c>
      <c r="N87" t="s">
        <v>238</v>
      </c>
    </row>
    <row r="88" spans="1:14">
      <c r="A88">
        <v>332.9</v>
      </c>
      <c r="B88">
        <v>4</v>
      </c>
      <c r="C88">
        <v>6.6814</v>
      </c>
      <c r="D88">
        <v>0.14967</v>
      </c>
      <c r="E88">
        <v>27.544</v>
      </c>
      <c r="F88">
        <v>30.184000000000001</v>
      </c>
      <c r="G88">
        <v>121.92</v>
      </c>
      <c r="H88">
        <v>72.844999999999999</v>
      </c>
      <c r="I88">
        <v>83.016999999999996</v>
      </c>
      <c r="J88">
        <v>254.86</v>
      </c>
      <c r="K88">
        <v>1.2781</v>
      </c>
      <c r="L88">
        <v>9.0708999999999998E-6</v>
      </c>
      <c r="M88">
        <v>2.2481999999999999E-2</v>
      </c>
      <c r="N88" t="s">
        <v>238</v>
      </c>
    </row>
    <row r="89" spans="1:14">
      <c r="A89">
        <v>332.9</v>
      </c>
      <c r="B89">
        <v>4.5</v>
      </c>
      <c r="C89">
        <v>7.5644999999999998</v>
      </c>
      <c r="D89">
        <v>0.13220000000000001</v>
      </c>
      <c r="E89">
        <v>27.507000000000001</v>
      </c>
      <c r="F89">
        <v>30.131</v>
      </c>
      <c r="G89">
        <v>120.83</v>
      </c>
      <c r="H89">
        <v>72.971000000000004</v>
      </c>
      <c r="I89">
        <v>83.42</v>
      </c>
      <c r="J89">
        <v>253.58</v>
      </c>
      <c r="K89">
        <v>1.2877000000000001</v>
      </c>
      <c r="L89">
        <v>9.0757000000000002E-6</v>
      </c>
      <c r="M89">
        <v>2.2516999999999999E-2</v>
      </c>
      <c r="N89" t="s">
        <v>238</v>
      </c>
    </row>
    <row r="90" spans="1:14">
      <c r="A90">
        <v>332.9</v>
      </c>
      <c r="B90">
        <v>5</v>
      </c>
      <c r="C90">
        <v>8.4595000000000002</v>
      </c>
      <c r="D90">
        <v>0.11821</v>
      </c>
      <c r="E90">
        <v>27.47</v>
      </c>
      <c r="F90">
        <v>30.076000000000001</v>
      </c>
      <c r="G90">
        <v>119.84</v>
      </c>
      <c r="H90">
        <v>73.099999999999994</v>
      </c>
      <c r="I90">
        <v>83.837999999999994</v>
      </c>
      <c r="J90">
        <v>252.27</v>
      </c>
      <c r="K90">
        <v>1.2976000000000001</v>
      </c>
      <c r="L90">
        <v>9.0811000000000002E-6</v>
      </c>
      <c r="M90">
        <v>2.2554000000000001E-2</v>
      </c>
      <c r="N90" t="s">
        <v>238</v>
      </c>
    </row>
    <row r="91" spans="1:14">
      <c r="A91">
        <v>332.9</v>
      </c>
      <c r="B91">
        <v>5.5</v>
      </c>
      <c r="C91">
        <v>9.3667999999999996</v>
      </c>
      <c r="D91">
        <v>0.10675999999999999</v>
      </c>
      <c r="E91">
        <v>27.433</v>
      </c>
      <c r="F91">
        <v>30.021999999999998</v>
      </c>
      <c r="G91">
        <v>118.93</v>
      </c>
      <c r="H91">
        <v>73.230999999999995</v>
      </c>
      <c r="I91">
        <v>84.272000000000006</v>
      </c>
      <c r="J91">
        <v>250.95</v>
      </c>
      <c r="K91">
        <v>1.3078000000000001</v>
      </c>
      <c r="L91">
        <v>9.0869999999999996E-6</v>
      </c>
      <c r="M91">
        <v>2.2592999999999999E-2</v>
      </c>
      <c r="N91" t="s">
        <v>238</v>
      </c>
    </row>
    <row r="92" spans="1:14">
      <c r="A92">
        <v>332.9</v>
      </c>
      <c r="B92">
        <v>6</v>
      </c>
      <c r="C92">
        <v>10.287000000000001</v>
      </c>
      <c r="D92">
        <v>9.7211000000000006E-2</v>
      </c>
      <c r="E92">
        <v>27.393999999999998</v>
      </c>
      <c r="F92">
        <v>29.966000000000001</v>
      </c>
      <c r="G92">
        <v>118.09</v>
      </c>
      <c r="H92">
        <v>73.366</v>
      </c>
      <c r="I92">
        <v>84.721999999999994</v>
      </c>
      <c r="J92">
        <v>249.61</v>
      </c>
      <c r="K92">
        <v>1.3182</v>
      </c>
      <c r="L92">
        <v>9.0935000000000003E-6</v>
      </c>
      <c r="M92">
        <v>2.2633E-2</v>
      </c>
      <c r="N92" t="s">
        <v>238</v>
      </c>
    </row>
    <row r="93" spans="1:14">
      <c r="A93">
        <v>332.9</v>
      </c>
      <c r="B93">
        <v>6.5</v>
      </c>
      <c r="C93">
        <v>11.22</v>
      </c>
      <c r="D93">
        <v>8.9123999999999995E-2</v>
      </c>
      <c r="E93">
        <v>27.356000000000002</v>
      </c>
      <c r="F93">
        <v>29.91</v>
      </c>
      <c r="G93">
        <v>117.3</v>
      </c>
      <c r="H93">
        <v>73.503</v>
      </c>
      <c r="I93">
        <v>85.188999999999993</v>
      </c>
      <c r="J93">
        <v>248.26</v>
      </c>
      <c r="K93">
        <v>1.3289</v>
      </c>
      <c r="L93">
        <v>9.1005000000000004E-6</v>
      </c>
      <c r="M93">
        <v>2.2675000000000001E-2</v>
      </c>
      <c r="N93" t="s">
        <v>238</v>
      </c>
    </row>
    <row r="94" spans="1:14">
      <c r="A94">
        <v>332.9</v>
      </c>
      <c r="B94">
        <v>7</v>
      </c>
      <c r="C94">
        <v>12.167999999999999</v>
      </c>
      <c r="D94">
        <v>8.2185999999999995E-2</v>
      </c>
      <c r="E94">
        <v>27.315999999999999</v>
      </c>
      <c r="F94">
        <v>29.853000000000002</v>
      </c>
      <c r="G94">
        <v>116.56</v>
      </c>
      <c r="H94">
        <v>73.643000000000001</v>
      </c>
      <c r="I94">
        <v>85.674999999999997</v>
      </c>
      <c r="J94">
        <v>246.88</v>
      </c>
      <c r="K94">
        <v>1.34</v>
      </c>
      <c r="L94">
        <v>9.1079999999999999E-6</v>
      </c>
      <c r="M94">
        <v>2.2720000000000001E-2</v>
      </c>
      <c r="N94" t="s">
        <v>238</v>
      </c>
    </row>
    <row r="95" spans="1:14">
      <c r="A95">
        <v>332.9</v>
      </c>
      <c r="B95">
        <v>7.5</v>
      </c>
      <c r="C95">
        <v>13.129</v>
      </c>
      <c r="D95">
        <v>7.6165999999999998E-2</v>
      </c>
      <c r="E95">
        <v>27.276</v>
      </c>
      <c r="F95">
        <v>29.795000000000002</v>
      </c>
      <c r="G95">
        <v>115.87</v>
      </c>
      <c r="H95">
        <v>73.786000000000001</v>
      </c>
      <c r="I95">
        <v>86.182000000000002</v>
      </c>
      <c r="J95">
        <v>245.49</v>
      </c>
      <c r="K95">
        <v>1.3512999999999999</v>
      </c>
      <c r="L95">
        <v>9.1161999999999992E-6</v>
      </c>
      <c r="M95">
        <v>2.2766000000000002E-2</v>
      </c>
      <c r="N95" t="s">
        <v>238</v>
      </c>
    </row>
    <row r="96" spans="1:14">
      <c r="A96">
        <v>332.9</v>
      </c>
      <c r="B96">
        <v>8</v>
      </c>
      <c r="C96">
        <v>14.106</v>
      </c>
      <c r="D96">
        <v>7.0891999999999997E-2</v>
      </c>
      <c r="E96">
        <v>27.236000000000001</v>
      </c>
      <c r="F96">
        <v>29.736999999999998</v>
      </c>
      <c r="G96">
        <v>115.2</v>
      </c>
      <c r="H96">
        <v>73.933000000000007</v>
      </c>
      <c r="I96">
        <v>86.71</v>
      </c>
      <c r="J96">
        <v>244.07</v>
      </c>
      <c r="K96">
        <v>1.363</v>
      </c>
      <c r="L96">
        <v>9.1249999999999999E-6</v>
      </c>
      <c r="M96">
        <v>2.2814999999999998E-2</v>
      </c>
      <c r="N96" t="s">
        <v>238</v>
      </c>
    </row>
    <row r="97" spans="1:14">
      <c r="A97">
        <v>332.9</v>
      </c>
      <c r="B97">
        <v>8.5</v>
      </c>
      <c r="C97">
        <v>15.098000000000001</v>
      </c>
      <c r="D97">
        <v>6.6233E-2</v>
      </c>
      <c r="E97">
        <v>27.195</v>
      </c>
      <c r="F97">
        <v>29.677</v>
      </c>
      <c r="G97">
        <v>114.57</v>
      </c>
      <c r="H97">
        <v>74.082999999999998</v>
      </c>
      <c r="I97">
        <v>87.260999999999996</v>
      </c>
      <c r="J97">
        <v>242.64</v>
      </c>
      <c r="K97">
        <v>1.375</v>
      </c>
      <c r="L97">
        <v>9.1344000000000002E-6</v>
      </c>
      <c r="M97">
        <v>2.2866000000000001E-2</v>
      </c>
      <c r="N97" t="s">
        <v>238</v>
      </c>
    </row>
    <row r="98" spans="1:14">
      <c r="A98">
        <v>332.9</v>
      </c>
      <c r="B98">
        <v>9</v>
      </c>
      <c r="C98">
        <v>16.106999999999999</v>
      </c>
      <c r="D98">
        <v>6.2085000000000001E-2</v>
      </c>
      <c r="E98">
        <v>27.152999999999999</v>
      </c>
      <c r="F98">
        <v>29.617000000000001</v>
      </c>
      <c r="G98">
        <v>113.97</v>
      </c>
      <c r="H98">
        <v>74.236999999999995</v>
      </c>
      <c r="I98">
        <v>87.837000000000003</v>
      </c>
      <c r="J98">
        <v>241.18</v>
      </c>
      <c r="K98">
        <v>1.3875</v>
      </c>
      <c r="L98">
        <v>9.1445000000000003E-6</v>
      </c>
      <c r="M98">
        <v>2.2919999999999999E-2</v>
      </c>
      <c r="N98" t="s">
        <v>238</v>
      </c>
    </row>
    <row r="99" spans="1:14">
      <c r="A99">
        <v>332.9</v>
      </c>
      <c r="B99">
        <v>9.5</v>
      </c>
      <c r="C99">
        <v>17.132999999999999</v>
      </c>
      <c r="D99">
        <v>5.8368000000000003E-2</v>
      </c>
      <c r="E99">
        <v>27.11</v>
      </c>
      <c r="F99">
        <v>29.555</v>
      </c>
      <c r="G99">
        <v>113.38</v>
      </c>
      <c r="H99">
        <v>74.396000000000001</v>
      </c>
      <c r="I99">
        <v>88.44</v>
      </c>
      <c r="J99">
        <v>239.69</v>
      </c>
      <c r="K99">
        <v>1.4003000000000001</v>
      </c>
      <c r="L99">
        <v>9.1554000000000005E-6</v>
      </c>
      <c r="M99">
        <v>2.2976E-2</v>
      </c>
      <c r="N99" t="s">
        <v>238</v>
      </c>
    </row>
    <row r="100" spans="1:14">
      <c r="A100">
        <v>332.9</v>
      </c>
      <c r="B100">
        <v>10</v>
      </c>
      <c r="C100">
        <v>18.175999999999998</v>
      </c>
      <c r="D100">
        <v>5.5017000000000003E-2</v>
      </c>
      <c r="E100">
        <v>27.067</v>
      </c>
      <c r="F100">
        <v>29.492999999999999</v>
      </c>
      <c r="G100">
        <v>112.82</v>
      </c>
      <c r="H100">
        <v>74.558000000000007</v>
      </c>
      <c r="I100">
        <v>89.072000000000003</v>
      </c>
      <c r="J100">
        <v>238.19</v>
      </c>
      <c r="K100">
        <v>1.4136</v>
      </c>
      <c r="L100">
        <v>9.1669000000000003E-6</v>
      </c>
      <c r="M100">
        <v>2.3035E-2</v>
      </c>
      <c r="N100" t="s">
        <v>238</v>
      </c>
    </row>
    <row r="101" spans="1:14">
      <c r="A101">
        <v>369.89</v>
      </c>
      <c r="B101">
        <v>1</v>
      </c>
      <c r="C101">
        <v>1.4454</v>
      </c>
      <c r="D101">
        <v>0.69184000000000001</v>
      </c>
      <c r="E101">
        <v>30.565000000000001</v>
      </c>
      <c r="F101">
        <v>33.616</v>
      </c>
      <c r="G101">
        <v>142.97999999999999</v>
      </c>
      <c r="H101">
        <v>79.471000000000004</v>
      </c>
      <c r="I101">
        <v>88.081999999999994</v>
      </c>
      <c r="J101">
        <v>275.79000000000002</v>
      </c>
      <c r="K101">
        <v>0.89792000000000005</v>
      </c>
      <c r="L101">
        <v>1.0020999999999999E-5</v>
      </c>
      <c r="M101">
        <v>2.6934E-2</v>
      </c>
      <c r="N101" t="s">
        <v>238</v>
      </c>
    </row>
    <row r="102" spans="1:14">
      <c r="A102">
        <v>369.89</v>
      </c>
      <c r="B102">
        <v>1.5</v>
      </c>
      <c r="C102">
        <v>2.177</v>
      </c>
      <c r="D102">
        <v>0.45934999999999998</v>
      </c>
      <c r="E102">
        <v>30.538</v>
      </c>
      <c r="F102">
        <v>33.576000000000001</v>
      </c>
      <c r="G102">
        <v>139.53</v>
      </c>
      <c r="H102">
        <v>79.542000000000002</v>
      </c>
      <c r="I102">
        <v>88.307000000000002</v>
      </c>
      <c r="J102">
        <v>274.89</v>
      </c>
      <c r="K102">
        <v>0.90195000000000003</v>
      </c>
      <c r="L102">
        <v>1.0026E-5</v>
      </c>
      <c r="M102">
        <v>2.6971999999999999E-2</v>
      </c>
      <c r="N102" t="s">
        <v>238</v>
      </c>
    </row>
    <row r="103" spans="1:14">
      <c r="A103">
        <v>369.89</v>
      </c>
      <c r="B103">
        <v>2</v>
      </c>
      <c r="C103">
        <v>2.9146999999999998</v>
      </c>
      <c r="D103">
        <v>0.34309000000000001</v>
      </c>
      <c r="E103">
        <v>30.51</v>
      </c>
      <c r="F103">
        <v>33.536000000000001</v>
      </c>
      <c r="G103">
        <v>137.07</v>
      </c>
      <c r="H103">
        <v>79.614000000000004</v>
      </c>
      <c r="I103">
        <v>88.536000000000001</v>
      </c>
      <c r="J103">
        <v>273.97000000000003</v>
      </c>
      <c r="K103">
        <v>0.90603</v>
      </c>
      <c r="L103">
        <v>1.0032E-5</v>
      </c>
      <c r="M103">
        <v>2.7012000000000001E-2</v>
      </c>
      <c r="N103" t="s">
        <v>238</v>
      </c>
    </row>
    <row r="104" spans="1:14">
      <c r="A104">
        <v>369.89</v>
      </c>
      <c r="B104">
        <v>2.5</v>
      </c>
      <c r="C104">
        <v>3.6585999999999999</v>
      </c>
      <c r="D104">
        <v>0.27333000000000002</v>
      </c>
      <c r="E104">
        <v>30.483000000000001</v>
      </c>
      <c r="F104">
        <v>33.496000000000002</v>
      </c>
      <c r="G104">
        <v>135.13</v>
      </c>
      <c r="H104">
        <v>79.686000000000007</v>
      </c>
      <c r="I104">
        <v>88.771000000000001</v>
      </c>
      <c r="J104">
        <v>273.06</v>
      </c>
      <c r="K104">
        <v>0.91017999999999999</v>
      </c>
      <c r="L104">
        <v>1.0037000000000001E-5</v>
      </c>
      <c r="M104">
        <v>2.7052E-2</v>
      </c>
      <c r="N104" t="s">
        <v>238</v>
      </c>
    </row>
    <row r="105" spans="1:14">
      <c r="A105">
        <v>369.89</v>
      </c>
      <c r="B105">
        <v>3</v>
      </c>
      <c r="C105">
        <v>4.4088000000000003</v>
      </c>
      <c r="D105">
        <v>0.22681999999999999</v>
      </c>
      <c r="E105">
        <v>30.454999999999998</v>
      </c>
      <c r="F105">
        <v>33.454999999999998</v>
      </c>
      <c r="G105">
        <v>133.54</v>
      </c>
      <c r="H105">
        <v>79.760000000000005</v>
      </c>
      <c r="I105">
        <v>89.010999999999996</v>
      </c>
      <c r="J105">
        <v>272.13</v>
      </c>
      <c r="K105">
        <v>0.91439000000000004</v>
      </c>
      <c r="L105">
        <v>1.0044000000000001E-5</v>
      </c>
      <c r="M105">
        <v>2.7092999999999999E-2</v>
      </c>
      <c r="N105" t="s">
        <v>238</v>
      </c>
    </row>
    <row r="106" spans="1:14">
      <c r="A106">
        <v>369.89</v>
      </c>
      <c r="B106">
        <v>3.5</v>
      </c>
      <c r="C106">
        <v>5.1656000000000004</v>
      </c>
      <c r="D106">
        <v>0.19359000000000001</v>
      </c>
      <c r="E106">
        <v>30.427</v>
      </c>
      <c r="F106">
        <v>33.414000000000001</v>
      </c>
      <c r="G106">
        <v>132.18</v>
      </c>
      <c r="H106">
        <v>79.834000000000003</v>
      </c>
      <c r="I106">
        <v>89.256</v>
      </c>
      <c r="J106">
        <v>271.2</v>
      </c>
      <c r="K106">
        <v>0.91866000000000003</v>
      </c>
      <c r="L106">
        <v>1.005E-5</v>
      </c>
      <c r="M106">
        <v>2.7134999999999999E-2</v>
      </c>
      <c r="N106" t="s">
        <v>238</v>
      </c>
    </row>
    <row r="107" spans="1:14">
      <c r="A107">
        <v>369.89</v>
      </c>
      <c r="B107">
        <v>4</v>
      </c>
      <c r="C107">
        <v>5.9288999999999996</v>
      </c>
      <c r="D107">
        <v>0.16866</v>
      </c>
      <c r="E107">
        <v>30.398</v>
      </c>
      <c r="F107">
        <v>33.372999999999998</v>
      </c>
      <c r="G107">
        <v>131</v>
      </c>
      <c r="H107">
        <v>79.91</v>
      </c>
      <c r="I107">
        <v>89.507000000000005</v>
      </c>
      <c r="J107">
        <v>270.27</v>
      </c>
      <c r="K107">
        <v>0.92298999999999998</v>
      </c>
      <c r="L107">
        <v>1.0057E-5</v>
      </c>
      <c r="M107">
        <v>2.7177E-2</v>
      </c>
      <c r="N107" t="s">
        <v>238</v>
      </c>
    </row>
    <row r="108" spans="1:14">
      <c r="A108">
        <v>369.89</v>
      </c>
      <c r="B108">
        <v>4.5</v>
      </c>
      <c r="C108">
        <v>6.6990999999999996</v>
      </c>
      <c r="D108">
        <v>0.14927000000000001</v>
      </c>
      <c r="E108">
        <v>30.37</v>
      </c>
      <c r="F108">
        <v>33.332000000000001</v>
      </c>
      <c r="G108">
        <v>129.94</v>
      </c>
      <c r="H108">
        <v>79.986000000000004</v>
      </c>
      <c r="I108">
        <v>89.763000000000005</v>
      </c>
      <c r="J108">
        <v>269.33</v>
      </c>
      <c r="K108">
        <v>0.92737999999999998</v>
      </c>
      <c r="L108">
        <v>1.0064000000000001E-5</v>
      </c>
      <c r="M108">
        <v>2.7220999999999999E-2</v>
      </c>
      <c r="N108" t="s">
        <v>238</v>
      </c>
    </row>
    <row r="109" spans="1:14">
      <c r="A109">
        <v>369.89</v>
      </c>
      <c r="B109">
        <v>5</v>
      </c>
      <c r="C109">
        <v>7.4760999999999997</v>
      </c>
      <c r="D109">
        <v>0.13375999999999999</v>
      </c>
      <c r="E109">
        <v>30.341000000000001</v>
      </c>
      <c r="F109">
        <v>33.29</v>
      </c>
      <c r="G109">
        <v>128.97999999999999</v>
      </c>
      <c r="H109">
        <v>80.063000000000002</v>
      </c>
      <c r="I109">
        <v>90.025999999999996</v>
      </c>
      <c r="J109">
        <v>268.38</v>
      </c>
      <c r="K109">
        <v>0.93184</v>
      </c>
      <c r="L109">
        <v>1.0071999999999999E-5</v>
      </c>
      <c r="M109">
        <v>2.7265000000000001E-2</v>
      </c>
      <c r="N109" t="s">
        <v>238</v>
      </c>
    </row>
    <row r="110" spans="1:14">
      <c r="A110">
        <v>369.89</v>
      </c>
      <c r="B110">
        <v>5.5</v>
      </c>
      <c r="C110">
        <v>8.2603000000000009</v>
      </c>
      <c r="D110">
        <v>0.12106</v>
      </c>
      <c r="E110">
        <v>30.312000000000001</v>
      </c>
      <c r="F110">
        <v>33.247999999999998</v>
      </c>
      <c r="G110">
        <v>128.11000000000001</v>
      </c>
      <c r="H110">
        <v>80.141000000000005</v>
      </c>
      <c r="I110">
        <v>90.295000000000002</v>
      </c>
      <c r="J110">
        <v>267.42</v>
      </c>
      <c r="K110">
        <v>0.93637000000000004</v>
      </c>
      <c r="L110">
        <v>1.008E-5</v>
      </c>
      <c r="M110">
        <v>2.7310000000000001E-2</v>
      </c>
      <c r="N110" t="s">
        <v>238</v>
      </c>
    </row>
    <row r="111" spans="1:14">
      <c r="A111">
        <v>369.89</v>
      </c>
      <c r="B111">
        <v>6</v>
      </c>
      <c r="C111">
        <v>9.0516000000000005</v>
      </c>
      <c r="D111">
        <v>0.11047999999999999</v>
      </c>
      <c r="E111">
        <v>30.282</v>
      </c>
      <c r="F111">
        <v>33.204999999999998</v>
      </c>
      <c r="G111">
        <v>127.31</v>
      </c>
      <c r="H111">
        <v>80.221000000000004</v>
      </c>
      <c r="I111">
        <v>90.57</v>
      </c>
      <c r="J111">
        <v>266.45999999999998</v>
      </c>
      <c r="K111">
        <v>0.94096000000000002</v>
      </c>
      <c r="L111">
        <v>1.0088000000000001E-5</v>
      </c>
      <c r="M111">
        <v>2.7355999999999998E-2</v>
      </c>
      <c r="N111" t="s">
        <v>238</v>
      </c>
    </row>
    <row r="112" spans="1:14">
      <c r="A112">
        <v>369.89</v>
      </c>
      <c r="B112">
        <v>6.5</v>
      </c>
      <c r="C112">
        <v>9.8505000000000003</v>
      </c>
      <c r="D112">
        <v>0.10152</v>
      </c>
      <c r="E112">
        <v>30.253</v>
      </c>
      <c r="F112">
        <v>33.162999999999997</v>
      </c>
      <c r="G112">
        <v>126.56</v>
      </c>
      <c r="H112">
        <v>80.301000000000002</v>
      </c>
      <c r="I112">
        <v>90.852000000000004</v>
      </c>
      <c r="J112">
        <v>265.49</v>
      </c>
      <c r="K112">
        <v>0.94562999999999997</v>
      </c>
      <c r="L112">
        <v>1.0097E-5</v>
      </c>
      <c r="M112">
        <v>2.7404000000000001E-2</v>
      </c>
      <c r="N112" t="s">
        <v>238</v>
      </c>
    </row>
    <row r="113" spans="1:14">
      <c r="A113">
        <v>369.89</v>
      </c>
      <c r="B113">
        <v>7</v>
      </c>
      <c r="C113">
        <v>10.657</v>
      </c>
      <c r="D113">
        <v>9.3836000000000003E-2</v>
      </c>
      <c r="E113">
        <v>30.222999999999999</v>
      </c>
      <c r="F113">
        <v>33.119</v>
      </c>
      <c r="G113">
        <v>125.86</v>
      </c>
      <c r="H113">
        <v>80.382000000000005</v>
      </c>
      <c r="I113">
        <v>91.141000000000005</v>
      </c>
      <c r="J113">
        <v>264.51</v>
      </c>
      <c r="K113">
        <v>0.95037000000000005</v>
      </c>
      <c r="L113">
        <v>1.0105999999999999E-5</v>
      </c>
      <c r="M113">
        <v>2.7452000000000001E-2</v>
      </c>
      <c r="N113" t="s">
        <v>238</v>
      </c>
    </row>
    <row r="114" spans="1:14">
      <c r="A114">
        <v>369.89</v>
      </c>
      <c r="B114">
        <v>7.5</v>
      </c>
      <c r="C114">
        <v>11.471</v>
      </c>
      <c r="D114">
        <v>8.7176000000000003E-2</v>
      </c>
      <c r="E114">
        <v>30.193000000000001</v>
      </c>
      <c r="F114">
        <v>33.076000000000001</v>
      </c>
      <c r="G114">
        <v>125.21</v>
      </c>
      <c r="H114">
        <v>80.465000000000003</v>
      </c>
      <c r="I114">
        <v>91.436999999999998</v>
      </c>
      <c r="J114">
        <v>263.52999999999997</v>
      </c>
      <c r="K114">
        <v>0.95518000000000003</v>
      </c>
      <c r="L114">
        <v>1.0115999999999999E-5</v>
      </c>
      <c r="M114">
        <v>2.7501000000000001E-2</v>
      </c>
      <c r="N114" t="s">
        <v>238</v>
      </c>
    </row>
    <row r="115" spans="1:14">
      <c r="A115">
        <v>369.89</v>
      </c>
      <c r="B115">
        <v>8</v>
      </c>
      <c r="C115">
        <v>12.292999999999999</v>
      </c>
      <c r="D115">
        <v>8.1346000000000002E-2</v>
      </c>
      <c r="E115">
        <v>30.161999999999999</v>
      </c>
      <c r="F115">
        <v>33.031999999999996</v>
      </c>
      <c r="G115">
        <v>124.59</v>
      </c>
      <c r="H115">
        <v>80.549000000000007</v>
      </c>
      <c r="I115">
        <v>91.741</v>
      </c>
      <c r="J115">
        <v>262.54000000000002</v>
      </c>
      <c r="K115">
        <v>0.96006999999999998</v>
      </c>
      <c r="L115">
        <v>1.0125999999999999E-5</v>
      </c>
      <c r="M115">
        <v>2.7550999999999999E-2</v>
      </c>
      <c r="N115" t="s">
        <v>238</v>
      </c>
    </row>
    <row r="116" spans="1:14">
      <c r="A116">
        <v>369.89</v>
      </c>
      <c r="B116">
        <v>8.5</v>
      </c>
      <c r="C116">
        <v>13.124000000000001</v>
      </c>
      <c r="D116">
        <v>7.6199000000000003E-2</v>
      </c>
      <c r="E116">
        <v>30.132000000000001</v>
      </c>
      <c r="F116">
        <v>32.988</v>
      </c>
      <c r="G116">
        <v>124</v>
      </c>
      <c r="H116">
        <v>80.632999999999996</v>
      </c>
      <c r="I116">
        <v>92.052999999999997</v>
      </c>
      <c r="J116">
        <v>261.54000000000002</v>
      </c>
      <c r="K116">
        <v>0.96504000000000001</v>
      </c>
      <c r="L116">
        <v>1.0135999999999999E-5</v>
      </c>
      <c r="M116">
        <v>2.7602999999999999E-2</v>
      </c>
      <c r="N116" t="s">
        <v>238</v>
      </c>
    </row>
    <row r="117" spans="1:14">
      <c r="A117">
        <v>369.89</v>
      </c>
      <c r="B117">
        <v>9</v>
      </c>
      <c r="C117">
        <v>13.962</v>
      </c>
      <c r="D117">
        <v>7.1622000000000005E-2</v>
      </c>
      <c r="E117">
        <v>30.100999999999999</v>
      </c>
      <c r="F117">
        <v>32.942999999999998</v>
      </c>
      <c r="G117">
        <v>123.44</v>
      </c>
      <c r="H117">
        <v>80.718999999999994</v>
      </c>
      <c r="I117">
        <v>92.372</v>
      </c>
      <c r="J117">
        <v>260.52999999999997</v>
      </c>
      <c r="K117">
        <v>0.97009000000000001</v>
      </c>
      <c r="L117">
        <v>1.0147E-5</v>
      </c>
      <c r="M117">
        <v>2.7654999999999999E-2</v>
      </c>
      <c r="N117" t="s">
        <v>238</v>
      </c>
    </row>
    <row r="118" spans="1:14">
      <c r="A118">
        <v>369.89</v>
      </c>
      <c r="B118">
        <v>9.5</v>
      </c>
      <c r="C118">
        <v>14.81</v>
      </c>
      <c r="D118">
        <v>6.7524000000000001E-2</v>
      </c>
      <c r="E118">
        <v>30.07</v>
      </c>
      <c r="F118">
        <v>32.898000000000003</v>
      </c>
      <c r="G118">
        <v>122.9</v>
      </c>
      <c r="H118">
        <v>80.805999999999997</v>
      </c>
      <c r="I118">
        <v>92.7</v>
      </c>
      <c r="J118">
        <v>259.52</v>
      </c>
      <c r="K118">
        <v>0.97521000000000002</v>
      </c>
      <c r="L118">
        <v>1.0159E-5</v>
      </c>
      <c r="M118">
        <v>2.7709000000000001E-2</v>
      </c>
      <c r="N118" t="s">
        <v>238</v>
      </c>
    </row>
    <row r="119" spans="1:14">
      <c r="A119">
        <v>369.89</v>
      </c>
      <c r="B119">
        <v>10</v>
      </c>
      <c r="C119">
        <v>15.666</v>
      </c>
      <c r="D119">
        <v>6.3834000000000002E-2</v>
      </c>
      <c r="E119">
        <v>30.038</v>
      </c>
      <c r="F119">
        <v>32.853000000000002</v>
      </c>
      <c r="G119">
        <v>122.39</v>
      </c>
      <c r="H119">
        <v>80.894999999999996</v>
      </c>
      <c r="I119">
        <v>93.037000000000006</v>
      </c>
      <c r="J119">
        <v>258.5</v>
      </c>
      <c r="K119">
        <v>0.98043000000000002</v>
      </c>
      <c r="L119">
        <v>1.0169999999999999E-5</v>
      </c>
      <c r="M119">
        <v>2.7764E-2</v>
      </c>
      <c r="N119" t="s">
        <v>238</v>
      </c>
    </row>
    <row r="120" spans="1:14">
      <c r="A120">
        <v>406.88</v>
      </c>
      <c r="B120">
        <v>1</v>
      </c>
      <c r="C120">
        <v>1.3111999999999999</v>
      </c>
      <c r="D120">
        <v>0.76266</v>
      </c>
      <c r="E120">
        <v>33.643999999999998</v>
      </c>
      <c r="F120">
        <v>37.006999999999998</v>
      </c>
      <c r="G120">
        <v>151.71</v>
      </c>
      <c r="H120">
        <v>86.731999999999999</v>
      </c>
      <c r="I120">
        <v>95.27</v>
      </c>
      <c r="J120">
        <v>288.58</v>
      </c>
      <c r="K120">
        <v>0.68422000000000005</v>
      </c>
      <c r="L120">
        <v>1.097E-5</v>
      </c>
      <c r="M120">
        <v>3.1959000000000001E-2</v>
      </c>
      <c r="N120" t="s">
        <v>238</v>
      </c>
    </row>
    <row r="121" spans="1:14">
      <c r="A121">
        <v>406.88</v>
      </c>
      <c r="B121">
        <v>1.5</v>
      </c>
      <c r="C121">
        <v>1.9726999999999999</v>
      </c>
      <c r="D121">
        <v>0.50692000000000004</v>
      </c>
      <c r="E121">
        <v>33.621000000000002</v>
      </c>
      <c r="F121">
        <v>36.973999999999997</v>
      </c>
      <c r="G121">
        <v>148.28</v>
      </c>
      <c r="H121">
        <v>86.777000000000001</v>
      </c>
      <c r="I121">
        <v>95.43</v>
      </c>
      <c r="J121">
        <v>287.88</v>
      </c>
      <c r="K121">
        <v>0.68622000000000005</v>
      </c>
      <c r="L121">
        <v>1.0978000000000001E-5</v>
      </c>
      <c r="M121">
        <v>3.2008000000000002E-2</v>
      </c>
      <c r="N121" t="s">
        <v>238</v>
      </c>
    </row>
    <row r="122" spans="1:14">
      <c r="A122">
        <v>406.88</v>
      </c>
      <c r="B122">
        <v>2</v>
      </c>
      <c r="C122">
        <v>2.6381999999999999</v>
      </c>
      <c r="D122">
        <v>0.37905</v>
      </c>
      <c r="E122">
        <v>33.598999999999997</v>
      </c>
      <c r="F122">
        <v>36.941000000000003</v>
      </c>
      <c r="G122">
        <v>145.83000000000001</v>
      </c>
      <c r="H122">
        <v>86.822000000000003</v>
      </c>
      <c r="I122">
        <v>95.591999999999999</v>
      </c>
      <c r="J122">
        <v>287.18</v>
      </c>
      <c r="K122">
        <v>0.68825000000000003</v>
      </c>
      <c r="L122">
        <v>1.0985000000000001E-5</v>
      </c>
      <c r="M122">
        <v>3.2057000000000002E-2</v>
      </c>
      <c r="N122" t="s">
        <v>238</v>
      </c>
    </row>
    <row r="123" spans="1:14">
      <c r="A123">
        <v>406.88</v>
      </c>
      <c r="B123">
        <v>2.5</v>
      </c>
      <c r="C123">
        <v>3.3077000000000001</v>
      </c>
      <c r="D123">
        <v>0.30231999999999998</v>
      </c>
      <c r="E123">
        <v>33.576000000000001</v>
      </c>
      <c r="F123">
        <v>36.908999999999999</v>
      </c>
      <c r="G123">
        <v>143.91999999999999</v>
      </c>
      <c r="H123">
        <v>86.867999999999995</v>
      </c>
      <c r="I123">
        <v>95.757000000000005</v>
      </c>
      <c r="J123">
        <v>286.48</v>
      </c>
      <c r="K123">
        <v>0.69030000000000002</v>
      </c>
      <c r="L123">
        <v>1.0993E-5</v>
      </c>
      <c r="M123">
        <v>3.2106000000000003E-2</v>
      </c>
      <c r="N123" t="s">
        <v>238</v>
      </c>
    </row>
    <row r="124" spans="1:14">
      <c r="A124">
        <v>406.88</v>
      </c>
      <c r="B124">
        <v>3</v>
      </c>
      <c r="C124">
        <v>3.9813999999999998</v>
      </c>
      <c r="D124">
        <v>0.25117</v>
      </c>
      <c r="E124">
        <v>33.552999999999997</v>
      </c>
      <c r="F124">
        <v>36.875</v>
      </c>
      <c r="G124">
        <v>142.35</v>
      </c>
      <c r="H124">
        <v>86.914000000000001</v>
      </c>
      <c r="I124">
        <v>95.924000000000007</v>
      </c>
      <c r="J124">
        <v>285.77</v>
      </c>
      <c r="K124">
        <v>0.69235999999999998</v>
      </c>
      <c r="L124">
        <v>1.1001E-5</v>
      </c>
      <c r="M124">
        <v>3.2155999999999997E-2</v>
      </c>
      <c r="N124" t="s">
        <v>238</v>
      </c>
    </row>
    <row r="125" spans="1:14">
      <c r="A125">
        <v>406.88</v>
      </c>
      <c r="B125">
        <v>3.5</v>
      </c>
      <c r="C125">
        <v>4.6592000000000002</v>
      </c>
      <c r="D125">
        <v>0.21462999999999999</v>
      </c>
      <c r="E125">
        <v>33.53</v>
      </c>
      <c r="F125">
        <v>36.841999999999999</v>
      </c>
      <c r="G125">
        <v>141.01</v>
      </c>
      <c r="H125">
        <v>86.960999999999999</v>
      </c>
      <c r="I125">
        <v>96.093999999999994</v>
      </c>
      <c r="J125">
        <v>285.06</v>
      </c>
      <c r="K125">
        <v>0.69443999999999995</v>
      </c>
      <c r="L125">
        <v>1.1009000000000001E-5</v>
      </c>
      <c r="M125">
        <v>3.2205999999999999E-2</v>
      </c>
      <c r="N125" t="s">
        <v>238</v>
      </c>
    </row>
    <row r="126" spans="1:14">
      <c r="A126">
        <v>406.88</v>
      </c>
      <c r="B126">
        <v>4</v>
      </c>
      <c r="C126">
        <v>5.3411999999999997</v>
      </c>
      <c r="D126">
        <v>0.18722</v>
      </c>
      <c r="E126">
        <v>33.506</v>
      </c>
      <c r="F126">
        <v>36.808999999999997</v>
      </c>
      <c r="G126">
        <v>139.84</v>
      </c>
      <c r="H126">
        <v>87.007999999999996</v>
      </c>
      <c r="I126">
        <v>96.266999999999996</v>
      </c>
      <c r="J126">
        <v>284.35000000000002</v>
      </c>
      <c r="K126">
        <v>0.69654000000000005</v>
      </c>
      <c r="L126">
        <v>1.1017E-5</v>
      </c>
      <c r="M126">
        <v>3.2257000000000001E-2</v>
      </c>
      <c r="N126" t="s">
        <v>238</v>
      </c>
    </row>
    <row r="127" spans="1:14">
      <c r="A127">
        <v>406.88</v>
      </c>
      <c r="B127">
        <v>4.5</v>
      </c>
      <c r="C127">
        <v>6.0275999999999996</v>
      </c>
      <c r="D127">
        <v>0.16589999999999999</v>
      </c>
      <c r="E127">
        <v>33.482999999999997</v>
      </c>
      <c r="F127">
        <v>36.774999999999999</v>
      </c>
      <c r="G127">
        <v>138.81</v>
      </c>
      <c r="H127">
        <v>87.055000000000007</v>
      </c>
      <c r="I127">
        <v>96.441999999999993</v>
      </c>
      <c r="J127">
        <v>283.64</v>
      </c>
      <c r="K127">
        <v>0.69865999999999995</v>
      </c>
      <c r="L127">
        <v>1.1026000000000001E-5</v>
      </c>
      <c r="M127">
        <v>3.2308000000000003E-2</v>
      </c>
      <c r="N127" t="s">
        <v>238</v>
      </c>
    </row>
    <row r="128" spans="1:14">
      <c r="A128">
        <v>406.88</v>
      </c>
      <c r="B128">
        <v>5</v>
      </c>
      <c r="C128">
        <v>6.7183000000000002</v>
      </c>
      <c r="D128">
        <v>0.14885000000000001</v>
      </c>
      <c r="E128">
        <v>33.46</v>
      </c>
      <c r="F128">
        <v>36.741</v>
      </c>
      <c r="G128">
        <v>137.87</v>
      </c>
      <c r="H128">
        <v>87.102999999999994</v>
      </c>
      <c r="I128">
        <v>96.620999999999995</v>
      </c>
      <c r="J128">
        <v>282.93</v>
      </c>
      <c r="K128">
        <v>0.70079999999999998</v>
      </c>
      <c r="L128">
        <v>1.1035E-5</v>
      </c>
      <c r="M128">
        <v>3.2358999999999999E-2</v>
      </c>
      <c r="N128" t="s">
        <v>238</v>
      </c>
    </row>
    <row r="129" spans="1:14">
      <c r="A129">
        <v>406.88</v>
      </c>
      <c r="B129">
        <v>5.5</v>
      </c>
      <c r="C129">
        <v>7.4134000000000002</v>
      </c>
      <c r="D129">
        <v>0.13489000000000001</v>
      </c>
      <c r="E129">
        <v>33.436</v>
      </c>
      <c r="F129">
        <v>36.707000000000001</v>
      </c>
      <c r="G129">
        <v>137.02000000000001</v>
      </c>
      <c r="H129">
        <v>87.152000000000001</v>
      </c>
      <c r="I129">
        <v>96.802000000000007</v>
      </c>
      <c r="J129">
        <v>282.20999999999998</v>
      </c>
      <c r="K129">
        <v>0.70294999999999996</v>
      </c>
      <c r="L129">
        <v>1.1045E-5</v>
      </c>
      <c r="M129">
        <v>3.2411000000000002E-2</v>
      </c>
      <c r="N129" t="s">
        <v>238</v>
      </c>
    </row>
    <row r="130" spans="1:14">
      <c r="A130">
        <v>406.88</v>
      </c>
      <c r="B130">
        <v>6</v>
      </c>
      <c r="C130">
        <v>8.1128999999999998</v>
      </c>
      <c r="D130">
        <v>0.12325999999999999</v>
      </c>
      <c r="E130">
        <v>33.411999999999999</v>
      </c>
      <c r="F130">
        <v>36.673000000000002</v>
      </c>
      <c r="G130">
        <v>136.24</v>
      </c>
      <c r="H130">
        <v>87.2</v>
      </c>
      <c r="I130">
        <v>96.986000000000004</v>
      </c>
      <c r="J130">
        <v>281.49</v>
      </c>
      <c r="K130">
        <v>0.70513000000000003</v>
      </c>
      <c r="L130">
        <v>1.1054E-5</v>
      </c>
      <c r="M130">
        <v>3.2464E-2</v>
      </c>
      <c r="N130" t="s">
        <v>238</v>
      </c>
    </row>
    <row r="131" spans="1:14">
      <c r="A131">
        <v>406.88</v>
      </c>
      <c r="B131">
        <v>6.5</v>
      </c>
      <c r="C131">
        <v>8.8170999999999999</v>
      </c>
      <c r="D131">
        <v>0.11342000000000001</v>
      </c>
      <c r="E131">
        <v>33.387999999999998</v>
      </c>
      <c r="F131">
        <v>36.639000000000003</v>
      </c>
      <c r="G131">
        <v>135.51</v>
      </c>
      <c r="H131">
        <v>87.248999999999995</v>
      </c>
      <c r="I131">
        <v>97.173000000000002</v>
      </c>
      <c r="J131">
        <v>280.76</v>
      </c>
      <c r="K131">
        <v>0.70731999999999995</v>
      </c>
      <c r="L131">
        <v>1.1063999999999999E-5</v>
      </c>
      <c r="M131">
        <v>3.2516999999999997E-2</v>
      </c>
      <c r="N131" t="s">
        <v>238</v>
      </c>
    </row>
    <row r="132" spans="1:14">
      <c r="A132">
        <v>406.88</v>
      </c>
      <c r="B132">
        <v>7</v>
      </c>
      <c r="C132">
        <v>9.5258000000000003</v>
      </c>
      <c r="D132">
        <v>0.10498</v>
      </c>
      <c r="E132">
        <v>33.363999999999997</v>
      </c>
      <c r="F132">
        <v>36.603999999999999</v>
      </c>
      <c r="G132">
        <v>134.84</v>
      </c>
      <c r="H132">
        <v>87.299000000000007</v>
      </c>
      <c r="I132">
        <v>97.364000000000004</v>
      </c>
      <c r="J132">
        <v>280.04000000000002</v>
      </c>
      <c r="K132">
        <v>0.70953999999999995</v>
      </c>
      <c r="L132">
        <v>1.1073999999999999E-5</v>
      </c>
      <c r="M132">
        <v>3.2570000000000002E-2</v>
      </c>
      <c r="N132" t="s">
        <v>238</v>
      </c>
    </row>
    <row r="133" spans="1:14">
      <c r="A133">
        <v>406.88</v>
      </c>
      <c r="B133">
        <v>7.5</v>
      </c>
      <c r="C133">
        <v>10.239000000000001</v>
      </c>
      <c r="D133">
        <v>9.7663E-2</v>
      </c>
      <c r="E133">
        <v>33.340000000000003</v>
      </c>
      <c r="F133">
        <v>36.57</v>
      </c>
      <c r="G133">
        <v>134.21</v>
      </c>
      <c r="H133">
        <v>87.349000000000004</v>
      </c>
      <c r="I133">
        <v>97.557000000000002</v>
      </c>
      <c r="J133">
        <v>279.31</v>
      </c>
      <c r="K133">
        <v>0.71177000000000001</v>
      </c>
      <c r="L133">
        <v>1.1085E-5</v>
      </c>
      <c r="M133">
        <v>3.2624E-2</v>
      </c>
      <c r="N133" t="s">
        <v>238</v>
      </c>
    </row>
    <row r="134" spans="1:14">
      <c r="A134">
        <v>406.88</v>
      </c>
      <c r="B134">
        <v>8</v>
      </c>
      <c r="C134">
        <v>10.957000000000001</v>
      </c>
      <c r="D134">
        <v>9.1261999999999996E-2</v>
      </c>
      <c r="E134">
        <v>33.316000000000003</v>
      </c>
      <c r="F134">
        <v>36.534999999999997</v>
      </c>
      <c r="G134">
        <v>133.61000000000001</v>
      </c>
      <c r="H134">
        <v>87.399000000000001</v>
      </c>
      <c r="I134">
        <v>97.754000000000005</v>
      </c>
      <c r="J134">
        <v>278.58</v>
      </c>
      <c r="K134">
        <v>0.71401999999999999</v>
      </c>
      <c r="L134">
        <v>1.1096E-5</v>
      </c>
      <c r="M134">
        <v>3.2677999999999999E-2</v>
      </c>
      <c r="N134" t="s">
        <v>238</v>
      </c>
    </row>
    <row r="135" spans="1:14">
      <c r="A135">
        <v>406.88</v>
      </c>
      <c r="B135">
        <v>8.5</v>
      </c>
      <c r="C135">
        <v>11.680999999999999</v>
      </c>
      <c r="D135">
        <v>8.5612999999999995E-2</v>
      </c>
      <c r="E135">
        <v>33.290999999999997</v>
      </c>
      <c r="F135">
        <v>36.5</v>
      </c>
      <c r="G135">
        <v>133.04</v>
      </c>
      <c r="H135">
        <v>87.45</v>
      </c>
      <c r="I135">
        <v>97.953999999999994</v>
      </c>
      <c r="J135">
        <v>277.85000000000002</v>
      </c>
      <c r="K135">
        <v>0.71628999999999998</v>
      </c>
      <c r="L135">
        <v>1.1107000000000001E-5</v>
      </c>
      <c r="M135">
        <v>3.2732999999999998E-2</v>
      </c>
      <c r="N135" t="s">
        <v>238</v>
      </c>
    </row>
    <row r="136" spans="1:14">
      <c r="A136">
        <v>406.88</v>
      </c>
      <c r="B136">
        <v>9</v>
      </c>
      <c r="C136">
        <v>12.407999999999999</v>
      </c>
      <c r="D136">
        <v>8.0589999999999995E-2</v>
      </c>
      <c r="E136">
        <v>33.267000000000003</v>
      </c>
      <c r="F136">
        <v>36.465000000000003</v>
      </c>
      <c r="G136">
        <v>132.51</v>
      </c>
      <c r="H136">
        <v>87.501999999999995</v>
      </c>
      <c r="I136">
        <v>98.158000000000001</v>
      </c>
      <c r="J136">
        <v>277.11</v>
      </c>
      <c r="K136">
        <v>0.71858</v>
      </c>
      <c r="L136">
        <v>1.1117999999999999E-5</v>
      </c>
      <c r="M136">
        <v>3.2787999999999998E-2</v>
      </c>
      <c r="N136" t="s">
        <v>238</v>
      </c>
    </row>
    <row r="137" spans="1:14">
      <c r="A137">
        <v>406.88</v>
      </c>
      <c r="B137">
        <v>9.5</v>
      </c>
      <c r="C137">
        <v>13.141</v>
      </c>
      <c r="D137">
        <v>7.6095999999999997E-2</v>
      </c>
      <c r="E137">
        <v>33.241999999999997</v>
      </c>
      <c r="F137">
        <v>36.43</v>
      </c>
      <c r="G137">
        <v>132</v>
      </c>
      <c r="H137">
        <v>87.552999999999997</v>
      </c>
      <c r="I137">
        <v>98.364999999999995</v>
      </c>
      <c r="J137">
        <v>276.37</v>
      </c>
      <c r="K137">
        <v>0.72089999999999999</v>
      </c>
      <c r="L137">
        <v>1.113E-5</v>
      </c>
      <c r="M137">
        <v>3.2843999999999998E-2</v>
      </c>
      <c r="N137" t="s">
        <v>238</v>
      </c>
    </row>
    <row r="138" spans="1:14">
      <c r="A138">
        <v>406.88</v>
      </c>
      <c r="B138">
        <v>10</v>
      </c>
      <c r="C138">
        <v>13.879</v>
      </c>
      <c r="D138">
        <v>7.2049000000000002E-2</v>
      </c>
      <c r="E138">
        <v>33.216999999999999</v>
      </c>
      <c r="F138">
        <v>36.393999999999998</v>
      </c>
      <c r="G138">
        <v>131.51</v>
      </c>
      <c r="H138">
        <v>87.605999999999995</v>
      </c>
      <c r="I138">
        <v>98.575000000000003</v>
      </c>
      <c r="J138">
        <v>275.63</v>
      </c>
      <c r="K138">
        <v>0.72323000000000004</v>
      </c>
      <c r="L138">
        <v>1.1141999999999999E-5</v>
      </c>
      <c r="M138">
        <v>3.2899999999999999E-2</v>
      </c>
      <c r="N138" t="s">
        <v>238</v>
      </c>
    </row>
    <row r="139" spans="1:14">
      <c r="A139">
        <v>443.87</v>
      </c>
      <c r="B139">
        <v>1</v>
      </c>
      <c r="C139">
        <v>1.2000999999999999</v>
      </c>
      <c r="D139">
        <v>0.83323000000000003</v>
      </c>
      <c r="E139">
        <v>36.987000000000002</v>
      </c>
      <c r="F139">
        <v>40.661000000000001</v>
      </c>
      <c r="G139">
        <v>160.30000000000001</v>
      </c>
      <c r="H139">
        <v>93.775999999999996</v>
      </c>
      <c r="I139">
        <v>102.27</v>
      </c>
      <c r="J139">
        <v>300.77</v>
      </c>
      <c r="K139">
        <v>0.53834000000000004</v>
      </c>
      <c r="L139">
        <v>1.1899000000000001E-5</v>
      </c>
      <c r="M139">
        <v>3.7379999999999997E-2</v>
      </c>
      <c r="N139" t="s">
        <v>238</v>
      </c>
    </row>
    <row r="140" spans="1:14">
      <c r="A140">
        <v>443.87</v>
      </c>
      <c r="B140">
        <v>1.5</v>
      </c>
      <c r="C140">
        <v>1.8042</v>
      </c>
      <c r="D140">
        <v>0.55425000000000002</v>
      </c>
      <c r="E140">
        <v>36.968000000000004</v>
      </c>
      <c r="F140">
        <v>40.633000000000003</v>
      </c>
      <c r="G140">
        <v>156.88999999999999</v>
      </c>
      <c r="H140">
        <v>93.805999999999997</v>
      </c>
      <c r="I140">
        <v>102.38</v>
      </c>
      <c r="J140">
        <v>300.23</v>
      </c>
      <c r="K140">
        <v>0.53935</v>
      </c>
      <c r="L140">
        <v>1.1907E-5</v>
      </c>
      <c r="M140">
        <v>3.7436999999999998E-2</v>
      </c>
      <c r="N140" t="s">
        <v>238</v>
      </c>
    </row>
    <row r="141" spans="1:14">
      <c r="A141">
        <v>443.87</v>
      </c>
      <c r="B141">
        <v>2</v>
      </c>
      <c r="C141">
        <v>2.4110999999999998</v>
      </c>
      <c r="D141">
        <v>0.41476000000000002</v>
      </c>
      <c r="E141">
        <v>36.948</v>
      </c>
      <c r="F141">
        <v>40.606000000000002</v>
      </c>
      <c r="G141">
        <v>154.44999999999999</v>
      </c>
      <c r="H141">
        <v>93.835999999999999</v>
      </c>
      <c r="I141">
        <v>102.51</v>
      </c>
      <c r="J141">
        <v>299.68</v>
      </c>
      <c r="K141">
        <v>0.54035999999999995</v>
      </c>
      <c r="L141">
        <v>1.1916000000000001E-5</v>
      </c>
      <c r="M141">
        <v>3.7494E-2</v>
      </c>
      <c r="N141" t="s">
        <v>238</v>
      </c>
    </row>
    <row r="142" spans="1:14">
      <c r="A142">
        <v>443.87</v>
      </c>
      <c r="B142">
        <v>2.5</v>
      </c>
      <c r="C142">
        <v>3.0206</v>
      </c>
      <c r="D142">
        <v>0.33106000000000002</v>
      </c>
      <c r="E142">
        <v>36.929000000000002</v>
      </c>
      <c r="F142">
        <v>40.578000000000003</v>
      </c>
      <c r="G142">
        <v>152.55000000000001</v>
      </c>
      <c r="H142">
        <v>93.864999999999995</v>
      </c>
      <c r="I142">
        <v>102.63</v>
      </c>
      <c r="J142">
        <v>299.13</v>
      </c>
      <c r="K142">
        <v>0.54137999999999997</v>
      </c>
      <c r="L142">
        <v>1.1925E-5</v>
      </c>
      <c r="M142">
        <v>3.7551000000000001E-2</v>
      </c>
      <c r="N142" t="s">
        <v>238</v>
      </c>
    </row>
    <row r="143" spans="1:14">
      <c r="A143">
        <v>443.87</v>
      </c>
      <c r="B143">
        <v>3</v>
      </c>
      <c r="C143">
        <v>3.6328999999999998</v>
      </c>
      <c r="D143">
        <v>0.27526</v>
      </c>
      <c r="E143">
        <v>36.908999999999999</v>
      </c>
      <c r="F143">
        <v>40.549999999999997</v>
      </c>
      <c r="G143">
        <v>150.99</v>
      </c>
      <c r="H143">
        <v>93.894999999999996</v>
      </c>
      <c r="I143">
        <v>102.75</v>
      </c>
      <c r="J143">
        <v>298.58999999999997</v>
      </c>
      <c r="K143">
        <v>0.54240999999999995</v>
      </c>
      <c r="L143">
        <v>1.1934E-5</v>
      </c>
      <c r="M143">
        <v>3.7608999999999997E-2</v>
      </c>
      <c r="N143" t="s">
        <v>238</v>
      </c>
    </row>
    <row r="144" spans="1:14">
      <c r="A144">
        <v>443.87</v>
      </c>
      <c r="B144">
        <v>3.5</v>
      </c>
      <c r="C144">
        <v>4.2480000000000002</v>
      </c>
      <c r="D144">
        <v>0.2354</v>
      </c>
      <c r="E144">
        <v>36.889000000000003</v>
      </c>
      <c r="F144">
        <v>40.521999999999998</v>
      </c>
      <c r="G144">
        <v>149.66</v>
      </c>
      <c r="H144">
        <v>93.926000000000002</v>
      </c>
      <c r="I144">
        <v>102.87</v>
      </c>
      <c r="J144">
        <v>298.04000000000002</v>
      </c>
      <c r="K144">
        <v>0.54342999999999997</v>
      </c>
      <c r="L144">
        <v>1.1943000000000001E-5</v>
      </c>
      <c r="M144">
        <v>3.7665999999999998E-2</v>
      </c>
      <c r="N144" t="s">
        <v>238</v>
      </c>
    </row>
    <row r="145" spans="1:14">
      <c r="A145">
        <v>443.87</v>
      </c>
      <c r="B145">
        <v>4</v>
      </c>
      <c r="C145">
        <v>4.8659999999999997</v>
      </c>
      <c r="D145">
        <v>0.20551</v>
      </c>
      <c r="E145">
        <v>36.869999999999997</v>
      </c>
      <c r="F145">
        <v>40.494</v>
      </c>
      <c r="G145">
        <v>148.51</v>
      </c>
      <c r="H145">
        <v>93.956000000000003</v>
      </c>
      <c r="I145">
        <v>103</v>
      </c>
      <c r="J145">
        <v>297.49</v>
      </c>
      <c r="K145">
        <v>0.54447000000000001</v>
      </c>
      <c r="L145">
        <v>1.1953000000000001E-5</v>
      </c>
      <c r="M145">
        <v>3.7724000000000001E-2</v>
      </c>
      <c r="N145" t="s">
        <v>238</v>
      </c>
    </row>
    <row r="146" spans="1:14">
      <c r="A146">
        <v>443.87</v>
      </c>
      <c r="B146">
        <v>4.5</v>
      </c>
      <c r="C146">
        <v>5.4866999999999999</v>
      </c>
      <c r="D146">
        <v>0.18226000000000001</v>
      </c>
      <c r="E146">
        <v>36.85</v>
      </c>
      <c r="F146">
        <v>40.466000000000001</v>
      </c>
      <c r="G146">
        <v>147.49</v>
      </c>
      <c r="H146">
        <v>93.986999999999995</v>
      </c>
      <c r="I146">
        <v>103.13</v>
      </c>
      <c r="J146">
        <v>296.94</v>
      </c>
      <c r="K146">
        <v>0.54551000000000005</v>
      </c>
      <c r="L146">
        <v>1.1963E-5</v>
      </c>
      <c r="M146">
        <v>3.7782000000000003E-2</v>
      </c>
      <c r="N146" t="s">
        <v>238</v>
      </c>
    </row>
    <row r="147" spans="1:14">
      <c r="A147">
        <v>443.87</v>
      </c>
      <c r="B147">
        <v>5</v>
      </c>
      <c r="C147">
        <v>6.1104000000000003</v>
      </c>
      <c r="D147">
        <v>0.16366</v>
      </c>
      <c r="E147">
        <v>36.83</v>
      </c>
      <c r="F147">
        <v>40.438000000000002</v>
      </c>
      <c r="G147">
        <v>146.57</v>
      </c>
      <c r="H147">
        <v>94.016999999999996</v>
      </c>
      <c r="I147">
        <v>103.26</v>
      </c>
      <c r="J147">
        <v>296.39</v>
      </c>
      <c r="K147">
        <v>0.54654999999999998</v>
      </c>
      <c r="L147">
        <v>1.1973E-5</v>
      </c>
      <c r="M147">
        <v>3.7839999999999999E-2</v>
      </c>
      <c r="N147" t="s">
        <v>238</v>
      </c>
    </row>
    <row r="148" spans="1:14">
      <c r="A148">
        <v>443.87</v>
      </c>
      <c r="B148">
        <v>5.5</v>
      </c>
      <c r="C148">
        <v>6.7369000000000003</v>
      </c>
      <c r="D148">
        <v>0.14843999999999999</v>
      </c>
      <c r="E148">
        <v>36.81</v>
      </c>
      <c r="F148">
        <v>40.409999999999997</v>
      </c>
      <c r="G148">
        <v>145.72999999999999</v>
      </c>
      <c r="H148">
        <v>94.048000000000002</v>
      </c>
      <c r="I148">
        <v>103.39</v>
      </c>
      <c r="J148">
        <v>295.83999999999997</v>
      </c>
      <c r="K148">
        <v>0.54759999999999998</v>
      </c>
      <c r="L148">
        <v>1.1983E-5</v>
      </c>
      <c r="M148">
        <v>3.7898000000000001E-2</v>
      </c>
      <c r="N148" t="s">
        <v>238</v>
      </c>
    </row>
    <row r="149" spans="1:14">
      <c r="A149">
        <v>443.87</v>
      </c>
      <c r="B149">
        <v>6</v>
      </c>
      <c r="C149">
        <v>7.3663999999999996</v>
      </c>
      <c r="D149">
        <v>0.13575000000000001</v>
      </c>
      <c r="E149">
        <v>36.79</v>
      </c>
      <c r="F149">
        <v>40.381999999999998</v>
      </c>
      <c r="G149">
        <v>144.96</v>
      </c>
      <c r="H149">
        <v>94.078999999999994</v>
      </c>
      <c r="I149">
        <v>103.52</v>
      </c>
      <c r="J149">
        <v>295.29000000000002</v>
      </c>
      <c r="K149">
        <v>0.54864999999999997</v>
      </c>
      <c r="L149">
        <v>1.1993E-5</v>
      </c>
      <c r="M149">
        <v>3.7955999999999997E-2</v>
      </c>
      <c r="N149" t="s">
        <v>238</v>
      </c>
    </row>
    <row r="150" spans="1:14">
      <c r="A150">
        <v>443.87</v>
      </c>
      <c r="B150">
        <v>6.5</v>
      </c>
      <c r="C150">
        <v>7.9988000000000001</v>
      </c>
      <c r="D150">
        <v>0.12501999999999999</v>
      </c>
      <c r="E150">
        <v>36.770000000000003</v>
      </c>
      <c r="F150">
        <v>40.353000000000002</v>
      </c>
      <c r="G150">
        <v>144.25</v>
      </c>
      <c r="H150">
        <v>94.111000000000004</v>
      </c>
      <c r="I150">
        <v>103.65</v>
      </c>
      <c r="J150">
        <v>294.74</v>
      </c>
      <c r="K150">
        <v>0.54969999999999997</v>
      </c>
      <c r="L150">
        <v>1.2004000000000001E-5</v>
      </c>
      <c r="M150">
        <v>3.8015E-2</v>
      </c>
      <c r="N150" t="s">
        <v>238</v>
      </c>
    </row>
    <row r="151" spans="1:14">
      <c r="A151">
        <v>443.87</v>
      </c>
      <c r="B151">
        <v>7</v>
      </c>
      <c r="C151">
        <v>8.6341999999999999</v>
      </c>
      <c r="D151">
        <v>0.11582000000000001</v>
      </c>
      <c r="E151">
        <v>36.75</v>
      </c>
      <c r="F151">
        <v>40.325000000000003</v>
      </c>
      <c r="G151">
        <v>143.59</v>
      </c>
      <c r="H151">
        <v>94.141999999999996</v>
      </c>
      <c r="I151">
        <v>103.78</v>
      </c>
      <c r="J151">
        <v>294.19</v>
      </c>
      <c r="K151">
        <v>0.55076000000000003</v>
      </c>
      <c r="L151">
        <v>1.2014999999999999E-5</v>
      </c>
      <c r="M151">
        <v>3.8073000000000003E-2</v>
      </c>
      <c r="N151" t="s">
        <v>238</v>
      </c>
    </row>
    <row r="152" spans="1:14">
      <c r="A152">
        <v>443.87</v>
      </c>
      <c r="B152">
        <v>7.5</v>
      </c>
      <c r="C152">
        <v>9.2726000000000006</v>
      </c>
      <c r="D152">
        <v>0.10784000000000001</v>
      </c>
      <c r="E152">
        <v>36.728999999999999</v>
      </c>
      <c r="F152">
        <v>40.295999999999999</v>
      </c>
      <c r="G152">
        <v>142.97</v>
      </c>
      <c r="H152">
        <v>94.174000000000007</v>
      </c>
      <c r="I152">
        <v>103.92</v>
      </c>
      <c r="J152">
        <v>293.63</v>
      </c>
      <c r="K152">
        <v>0.55183000000000004</v>
      </c>
      <c r="L152">
        <v>1.2026E-5</v>
      </c>
      <c r="M152">
        <v>3.8131999999999999E-2</v>
      </c>
      <c r="N152" t="s">
        <v>238</v>
      </c>
    </row>
    <row r="153" spans="1:14">
      <c r="A153">
        <v>443.87</v>
      </c>
      <c r="B153">
        <v>8</v>
      </c>
      <c r="C153">
        <v>9.9139999999999997</v>
      </c>
      <c r="D153">
        <v>0.10087</v>
      </c>
      <c r="E153">
        <v>36.709000000000003</v>
      </c>
      <c r="F153">
        <v>40.267000000000003</v>
      </c>
      <c r="G153">
        <v>142.38</v>
      </c>
      <c r="H153">
        <v>94.206000000000003</v>
      </c>
      <c r="I153">
        <v>104.06</v>
      </c>
      <c r="J153">
        <v>293.08</v>
      </c>
      <c r="K153">
        <v>0.55289999999999995</v>
      </c>
      <c r="L153">
        <v>1.2037E-5</v>
      </c>
      <c r="M153">
        <v>3.8190000000000002E-2</v>
      </c>
      <c r="N153" t="s">
        <v>238</v>
      </c>
    </row>
    <row r="154" spans="1:14">
      <c r="A154">
        <v>443.87</v>
      </c>
      <c r="B154">
        <v>8.5</v>
      </c>
      <c r="C154">
        <v>10.558999999999999</v>
      </c>
      <c r="D154">
        <v>9.4710000000000003E-2</v>
      </c>
      <c r="E154">
        <v>36.689</v>
      </c>
      <c r="F154">
        <v>40.238</v>
      </c>
      <c r="G154">
        <v>141.83000000000001</v>
      </c>
      <c r="H154">
        <v>94.238</v>
      </c>
      <c r="I154">
        <v>104.2</v>
      </c>
      <c r="J154">
        <v>292.52999999999997</v>
      </c>
      <c r="K154">
        <v>0.55396999999999996</v>
      </c>
      <c r="L154">
        <v>1.2048999999999999E-5</v>
      </c>
      <c r="M154">
        <v>3.8248999999999998E-2</v>
      </c>
      <c r="N154" t="s">
        <v>238</v>
      </c>
    </row>
    <row r="155" spans="1:14">
      <c r="A155">
        <v>443.87</v>
      </c>
      <c r="B155">
        <v>9</v>
      </c>
      <c r="C155">
        <v>11.206</v>
      </c>
      <c r="D155">
        <v>8.9235999999999996E-2</v>
      </c>
      <c r="E155">
        <v>36.667999999999999</v>
      </c>
      <c r="F155">
        <v>40.209000000000003</v>
      </c>
      <c r="G155">
        <v>141.31</v>
      </c>
      <c r="H155">
        <v>94.27</v>
      </c>
      <c r="I155">
        <v>104.34</v>
      </c>
      <c r="J155">
        <v>291.97000000000003</v>
      </c>
      <c r="K155">
        <v>0.55503999999999998</v>
      </c>
      <c r="L155">
        <v>1.2061E-5</v>
      </c>
      <c r="M155">
        <v>3.8309000000000003E-2</v>
      </c>
      <c r="N155" t="s">
        <v>238</v>
      </c>
    </row>
    <row r="156" spans="1:14">
      <c r="A156">
        <v>443.87</v>
      </c>
      <c r="B156">
        <v>9.5</v>
      </c>
      <c r="C156">
        <v>11.856999999999999</v>
      </c>
      <c r="D156">
        <v>8.4338999999999997E-2</v>
      </c>
      <c r="E156">
        <v>36.646999999999998</v>
      </c>
      <c r="F156">
        <v>40.18</v>
      </c>
      <c r="G156">
        <v>140.82</v>
      </c>
      <c r="H156">
        <v>94.302000000000007</v>
      </c>
      <c r="I156">
        <v>104.48</v>
      </c>
      <c r="J156">
        <v>291.41000000000003</v>
      </c>
      <c r="K156">
        <v>0.55613000000000001</v>
      </c>
      <c r="L156">
        <v>1.2072999999999999E-5</v>
      </c>
      <c r="M156">
        <v>3.8367999999999999E-2</v>
      </c>
      <c r="N156" t="s">
        <v>238</v>
      </c>
    </row>
    <row r="157" spans="1:14">
      <c r="A157">
        <v>443.87</v>
      </c>
      <c r="B157">
        <v>10</v>
      </c>
      <c r="C157">
        <v>12.510999999999999</v>
      </c>
      <c r="D157">
        <v>7.9931000000000002E-2</v>
      </c>
      <c r="E157">
        <v>36.627000000000002</v>
      </c>
      <c r="F157">
        <v>40.151000000000003</v>
      </c>
      <c r="G157">
        <v>140.34</v>
      </c>
      <c r="H157">
        <v>94.334999999999994</v>
      </c>
      <c r="I157">
        <v>104.63</v>
      </c>
      <c r="J157">
        <v>290.86</v>
      </c>
      <c r="K157">
        <v>0.55720999999999998</v>
      </c>
      <c r="L157">
        <v>1.2085E-5</v>
      </c>
      <c r="M157">
        <v>3.8427000000000003E-2</v>
      </c>
      <c r="N157" t="s">
        <v>238</v>
      </c>
    </row>
    <row r="158" spans="1:14">
      <c r="A158">
        <v>480.86</v>
      </c>
      <c r="B158">
        <v>1</v>
      </c>
      <c r="C158">
        <v>1.1066</v>
      </c>
      <c r="D158">
        <v>0.90363000000000004</v>
      </c>
      <c r="E158">
        <v>40.584000000000003</v>
      </c>
      <c r="F158">
        <v>44.569000000000003</v>
      </c>
      <c r="G158">
        <v>168.75</v>
      </c>
      <c r="H158">
        <v>100.53</v>
      </c>
      <c r="I158">
        <v>108.98</v>
      </c>
      <c r="J158">
        <v>312.47000000000003</v>
      </c>
      <c r="K158">
        <v>0.43451000000000001</v>
      </c>
      <c r="L158">
        <v>1.2805E-5</v>
      </c>
      <c r="M158">
        <v>4.3196999999999999E-2</v>
      </c>
      <c r="N158" t="s">
        <v>238</v>
      </c>
    </row>
    <row r="159" spans="1:14">
      <c r="A159">
        <v>480.86</v>
      </c>
      <c r="B159">
        <v>1.5</v>
      </c>
      <c r="C159">
        <v>1.6628000000000001</v>
      </c>
      <c r="D159">
        <v>0.60141</v>
      </c>
      <c r="E159">
        <v>40.567</v>
      </c>
      <c r="F159">
        <v>44.545000000000002</v>
      </c>
      <c r="G159">
        <v>165.35</v>
      </c>
      <c r="H159">
        <v>100.55</v>
      </c>
      <c r="I159">
        <v>109.07</v>
      </c>
      <c r="J159">
        <v>312.04000000000002</v>
      </c>
      <c r="K159">
        <v>0.43501000000000001</v>
      </c>
      <c r="L159">
        <v>1.2814E-5</v>
      </c>
      <c r="M159">
        <v>4.3261000000000001E-2</v>
      </c>
      <c r="N159" t="s">
        <v>238</v>
      </c>
    </row>
    <row r="160" spans="1:14">
      <c r="A160">
        <v>480.86</v>
      </c>
      <c r="B160">
        <v>2</v>
      </c>
      <c r="C160">
        <v>2.2208000000000001</v>
      </c>
      <c r="D160">
        <v>0.45029000000000002</v>
      </c>
      <c r="E160">
        <v>40.549999999999997</v>
      </c>
      <c r="F160">
        <v>44.521000000000001</v>
      </c>
      <c r="G160">
        <v>162.91999999999999</v>
      </c>
      <c r="H160">
        <v>100.57</v>
      </c>
      <c r="I160">
        <v>109.17</v>
      </c>
      <c r="J160">
        <v>311.61</v>
      </c>
      <c r="K160">
        <v>0.4355</v>
      </c>
      <c r="L160">
        <v>1.2824E-5</v>
      </c>
      <c r="M160">
        <v>4.3325000000000002E-2</v>
      </c>
      <c r="N160" t="s">
        <v>238</v>
      </c>
    </row>
    <row r="161" spans="1:14">
      <c r="A161">
        <v>480.86</v>
      </c>
      <c r="B161">
        <v>2.5</v>
      </c>
      <c r="C161">
        <v>2.7806999999999999</v>
      </c>
      <c r="D161">
        <v>0.35962</v>
      </c>
      <c r="E161">
        <v>40.533000000000001</v>
      </c>
      <c r="F161">
        <v>44.497999999999998</v>
      </c>
      <c r="G161">
        <v>161.03</v>
      </c>
      <c r="H161">
        <v>100.59</v>
      </c>
      <c r="I161">
        <v>109.26</v>
      </c>
      <c r="J161">
        <v>311.18</v>
      </c>
      <c r="K161">
        <v>0.43598999999999999</v>
      </c>
      <c r="L161">
        <v>1.2833000000000001E-5</v>
      </c>
      <c r="M161">
        <v>4.3388999999999997E-2</v>
      </c>
      <c r="N161" t="s">
        <v>238</v>
      </c>
    </row>
    <row r="162" spans="1:14">
      <c r="A162">
        <v>480.86</v>
      </c>
      <c r="B162">
        <v>3</v>
      </c>
      <c r="C162">
        <v>3.3424999999999998</v>
      </c>
      <c r="D162">
        <v>0.29918</v>
      </c>
      <c r="E162">
        <v>40.515999999999998</v>
      </c>
      <c r="F162">
        <v>44.473999999999997</v>
      </c>
      <c r="G162">
        <v>159.47999999999999</v>
      </c>
      <c r="H162">
        <v>100.61</v>
      </c>
      <c r="I162">
        <v>109.35</v>
      </c>
      <c r="J162">
        <v>310.76</v>
      </c>
      <c r="K162">
        <v>0.43648999999999999</v>
      </c>
      <c r="L162">
        <v>1.2843000000000001E-5</v>
      </c>
      <c r="M162">
        <v>4.3452999999999999E-2</v>
      </c>
      <c r="N162" t="s">
        <v>238</v>
      </c>
    </row>
    <row r="163" spans="1:14">
      <c r="A163">
        <v>480.86</v>
      </c>
      <c r="B163">
        <v>3.5</v>
      </c>
      <c r="C163">
        <v>3.9062999999999999</v>
      </c>
      <c r="D163">
        <v>0.25600000000000001</v>
      </c>
      <c r="E163">
        <v>40.499000000000002</v>
      </c>
      <c r="F163">
        <v>44.45</v>
      </c>
      <c r="G163">
        <v>158.16</v>
      </c>
      <c r="H163">
        <v>100.63</v>
      </c>
      <c r="I163">
        <v>109.45</v>
      </c>
      <c r="J163">
        <v>310.33</v>
      </c>
      <c r="K163">
        <v>0.43697999999999998</v>
      </c>
      <c r="L163">
        <v>1.2853E-5</v>
      </c>
      <c r="M163">
        <v>4.3517E-2</v>
      </c>
      <c r="N163" t="s">
        <v>238</v>
      </c>
    </row>
    <row r="164" spans="1:14">
      <c r="A164">
        <v>480.86</v>
      </c>
      <c r="B164">
        <v>4</v>
      </c>
      <c r="C164">
        <v>4.4718999999999998</v>
      </c>
      <c r="D164">
        <v>0.22362000000000001</v>
      </c>
      <c r="E164">
        <v>40.481999999999999</v>
      </c>
      <c r="F164">
        <v>44.426000000000002</v>
      </c>
      <c r="G164">
        <v>157.01</v>
      </c>
      <c r="H164">
        <v>100.65</v>
      </c>
      <c r="I164">
        <v>109.55</v>
      </c>
      <c r="J164">
        <v>309.89999999999998</v>
      </c>
      <c r="K164">
        <v>0.43747000000000003</v>
      </c>
      <c r="L164">
        <v>1.2863E-5</v>
      </c>
      <c r="M164">
        <v>4.3581000000000002E-2</v>
      </c>
      <c r="N164" t="s">
        <v>238</v>
      </c>
    </row>
    <row r="165" spans="1:14">
      <c r="A165">
        <v>480.86</v>
      </c>
      <c r="B165">
        <v>4.5</v>
      </c>
      <c r="C165">
        <v>5.0396000000000001</v>
      </c>
      <c r="D165">
        <v>0.19843</v>
      </c>
      <c r="E165">
        <v>40.465000000000003</v>
      </c>
      <c r="F165">
        <v>44.402000000000001</v>
      </c>
      <c r="G165">
        <v>156</v>
      </c>
      <c r="H165">
        <v>100.67</v>
      </c>
      <c r="I165">
        <v>109.64</v>
      </c>
      <c r="J165">
        <v>309.48</v>
      </c>
      <c r="K165">
        <v>0.43797000000000003</v>
      </c>
      <c r="L165">
        <v>1.2874000000000001E-5</v>
      </c>
      <c r="M165">
        <v>4.3645000000000003E-2</v>
      </c>
      <c r="N165" t="s">
        <v>238</v>
      </c>
    </row>
    <row r="166" spans="1:14">
      <c r="A166">
        <v>480.86</v>
      </c>
      <c r="B166">
        <v>5</v>
      </c>
      <c r="C166">
        <v>5.6090999999999998</v>
      </c>
      <c r="D166">
        <v>0.17827999999999999</v>
      </c>
      <c r="E166">
        <v>40.447000000000003</v>
      </c>
      <c r="F166">
        <v>44.378</v>
      </c>
      <c r="G166">
        <v>155.09</v>
      </c>
      <c r="H166">
        <v>100.69</v>
      </c>
      <c r="I166">
        <v>109.74</v>
      </c>
      <c r="J166">
        <v>309.05</v>
      </c>
      <c r="K166">
        <v>0.43846000000000002</v>
      </c>
      <c r="L166">
        <v>1.2884999999999999E-5</v>
      </c>
      <c r="M166">
        <v>4.3708999999999998E-2</v>
      </c>
      <c r="N166" t="s">
        <v>238</v>
      </c>
    </row>
    <row r="167" spans="1:14">
      <c r="A167">
        <v>480.86</v>
      </c>
      <c r="B167">
        <v>5.5</v>
      </c>
      <c r="C167">
        <v>6.1806999999999999</v>
      </c>
      <c r="D167">
        <v>0.1618</v>
      </c>
      <c r="E167">
        <v>40.43</v>
      </c>
      <c r="F167">
        <v>44.353999999999999</v>
      </c>
      <c r="G167">
        <v>154.26</v>
      </c>
      <c r="H167">
        <v>100.71</v>
      </c>
      <c r="I167">
        <v>109.84</v>
      </c>
      <c r="J167">
        <v>308.62</v>
      </c>
      <c r="K167">
        <v>0.43896000000000002</v>
      </c>
      <c r="L167">
        <v>1.2894999999999999E-5</v>
      </c>
      <c r="M167">
        <v>4.3772999999999999E-2</v>
      </c>
      <c r="N167" t="s">
        <v>238</v>
      </c>
    </row>
    <row r="168" spans="1:14">
      <c r="A168">
        <v>480.86</v>
      </c>
      <c r="B168">
        <v>6</v>
      </c>
      <c r="C168">
        <v>6.7542</v>
      </c>
      <c r="D168">
        <v>0.14806</v>
      </c>
      <c r="E168">
        <v>40.412999999999997</v>
      </c>
      <c r="F168">
        <v>44.33</v>
      </c>
      <c r="G168">
        <v>153.5</v>
      </c>
      <c r="H168">
        <v>100.73</v>
      </c>
      <c r="I168">
        <v>109.94</v>
      </c>
      <c r="J168">
        <v>308.2</v>
      </c>
      <c r="K168">
        <v>0.43945000000000001</v>
      </c>
      <c r="L168">
        <v>1.2906E-5</v>
      </c>
      <c r="M168">
        <v>4.3836E-2</v>
      </c>
      <c r="N168" t="s">
        <v>238</v>
      </c>
    </row>
    <row r="169" spans="1:14">
      <c r="A169">
        <v>480.86</v>
      </c>
      <c r="B169">
        <v>6.5</v>
      </c>
      <c r="C169">
        <v>7.3296999999999999</v>
      </c>
      <c r="D169">
        <v>0.13643</v>
      </c>
      <c r="E169">
        <v>40.395000000000003</v>
      </c>
      <c r="F169">
        <v>44.305999999999997</v>
      </c>
      <c r="G169">
        <v>152.80000000000001</v>
      </c>
      <c r="H169">
        <v>100.75</v>
      </c>
      <c r="I169">
        <v>110.04</v>
      </c>
      <c r="J169">
        <v>307.77</v>
      </c>
      <c r="K169">
        <v>0.43994</v>
      </c>
      <c r="L169">
        <v>1.2917E-5</v>
      </c>
      <c r="M169">
        <v>4.3900000000000002E-2</v>
      </c>
      <c r="N169" t="s">
        <v>238</v>
      </c>
    </row>
    <row r="170" spans="1:14">
      <c r="A170">
        <v>480.86</v>
      </c>
      <c r="B170">
        <v>7</v>
      </c>
      <c r="C170">
        <v>7.9071999999999996</v>
      </c>
      <c r="D170">
        <v>0.12647</v>
      </c>
      <c r="E170">
        <v>40.378</v>
      </c>
      <c r="F170">
        <v>44.280999999999999</v>
      </c>
      <c r="G170">
        <v>152.13999999999999</v>
      </c>
      <c r="H170">
        <v>100.77</v>
      </c>
      <c r="I170">
        <v>110.14</v>
      </c>
      <c r="J170">
        <v>307.33999999999997</v>
      </c>
      <c r="K170">
        <v>0.44044</v>
      </c>
      <c r="L170">
        <v>1.2928999999999999E-5</v>
      </c>
      <c r="M170">
        <v>4.3963000000000002E-2</v>
      </c>
      <c r="N170" t="s">
        <v>238</v>
      </c>
    </row>
    <row r="171" spans="1:14">
      <c r="A171">
        <v>480.86</v>
      </c>
      <c r="B171">
        <v>7.5</v>
      </c>
      <c r="C171">
        <v>8.4867000000000008</v>
      </c>
      <c r="D171">
        <v>0.11783</v>
      </c>
      <c r="E171">
        <v>40.36</v>
      </c>
      <c r="F171">
        <v>44.256999999999998</v>
      </c>
      <c r="G171">
        <v>151.53</v>
      </c>
      <c r="H171">
        <v>100.79</v>
      </c>
      <c r="I171">
        <v>110.24</v>
      </c>
      <c r="J171">
        <v>306.92</v>
      </c>
      <c r="K171">
        <v>0.44092999999999999</v>
      </c>
      <c r="L171">
        <v>1.294E-5</v>
      </c>
      <c r="M171">
        <v>4.4026000000000003E-2</v>
      </c>
      <c r="N171" t="s">
        <v>238</v>
      </c>
    </row>
    <row r="172" spans="1:14">
      <c r="A172">
        <v>480.86</v>
      </c>
      <c r="B172">
        <v>8</v>
      </c>
      <c r="C172">
        <v>9.0683000000000007</v>
      </c>
      <c r="D172">
        <v>0.11027000000000001</v>
      </c>
      <c r="E172">
        <v>40.343000000000004</v>
      </c>
      <c r="F172">
        <v>44.232999999999997</v>
      </c>
      <c r="G172">
        <v>150.96</v>
      </c>
      <c r="H172">
        <v>100.82</v>
      </c>
      <c r="I172">
        <v>110.34</v>
      </c>
      <c r="J172">
        <v>306.49</v>
      </c>
      <c r="K172">
        <v>0.44142999999999999</v>
      </c>
      <c r="L172">
        <v>1.2952000000000001E-5</v>
      </c>
      <c r="M172">
        <v>4.4089999999999997E-2</v>
      </c>
      <c r="N172" t="s">
        <v>238</v>
      </c>
    </row>
    <row r="173" spans="1:14">
      <c r="A173">
        <v>480.86</v>
      </c>
      <c r="B173">
        <v>8.5</v>
      </c>
      <c r="C173">
        <v>9.6518999999999995</v>
      </c>
      <c r="D173">
        <v>0.10360999999999999</v>
      </c>
      <c r="E173">
        <v>40.325000000000003</v>
      </c>
      <c r="F173">
        <v>44.207999999999998</v>
      </c>
      <c r="G173">
        <v>150.41999999999999</v>
      </c>
      <c r="H173">
        <v>100.84</v>
      </c>
      <c r="I173">
        <v>110.45</v>
      </c>
      <c r="J173">
        <v>306.07</v>
      </c>
      <c r="K173">
        <v>0.44191999999999998</v>
      </c>
      <c r="L173">
        <v>1.2964E-5</v>
      </c>
      <c r="M173">
        <v>4.4152999999999998E-2</v>
      </c>
      <c r="N173" t="s">
        <v>238</v>
      </c>
    </row>
    <row r="174" spans="1:14">
      <c r="A174">
        <v>480.86</v>
      </c>
      <c r="B174">
        <v>9</v>
      </c>
      <c r="C174">
        <v>10.237</v>
      </c>
      <c r="D174">
        <v>9.7680000000000003E-2</v>
      </c>
      <c r="E174">
        <v>40.307000000000002</v>
      </c>
      <c r="F174">
        <v>44.183999999999997</v>
      </c>
      <c r="G174">
        <v>149.91</v>
      </c>
      <c r="H174">
        <v>100.86</v>
      </c>
      <c r="I174">
        <v>110.55</v>
      </c>
      <c r="J174">
        <v>305.64</v>
      </c>
      <c r="K174">
        <v>0.44241000000000003</v>
      </c>
      <c r="L174">
        <v>1.2976000000000001E-5</v>
      </c>
      <c r="M174">
        <v>4.4215999999999998E-2</v>
      </c>
      <c r="N174" t="s">
        <v>238</v>
      </c>
    </row>
    <row r="175" spans="1:14">
      <c r="A175">
        <v>480.86</v>
      </c>
      <c r="B175">
        <v>9.5</v>
      </c>
      <c r="C175">
        <v>10.824999999999999</v>
      </c>
      <c r="D175">
        <v>9.2377000000000001E-2</v>
      </c>
      <c r="E175">
        <v>40.29</v>
      </c>
      <c r="F175">
        <v>44.158999999999999</v>
      </c>
      <c r="G175">
        <v>149.41999999999999</v>
      </c>
      <c r="H175">
        <v>100.88</v>
      </c>
      <c r="I175">
        <v>110.65</v>
      </c>
      <c r="J175">
        <v>305.22000000000003</v>
      </c>
      <c r="K175">
        <v>0.44291000000000003</v>
      </c>
      <c r="L175">
        <v>1.2988E-5</v>
      </c>
      <c r="M175">
        <v>4.4278999999999999E-2</v>
      </c>
      <c r="N175" t="s">
        <v>238</v>
      </c>
    </row>
    <row r="176" spans="1:14">
      <c r="A176">
        <v>480.86</v>
      </c>
      <c r="B176">
        <v>10</v>
      </c>
      <c r="C176">
        <v>11.414999999999999</v>
      </c>
      <c r="D176">
        <v>8.7604000000000001E-2</v>
      </c>
      <c r="E176">
        <v>40.271999999999998</v>
      </c>
      <c r="F176">
        <v>44.134999999999998</v>
      </c>
      <c r="G176">
        <v>148.96</v>
      </c>
      <c r="H176">
        <v>100.9</v>
      </c>
      <c r="I176">
        <v>110.76</v>
      </c>
      <c r="J176">
        <v>304.79000000000002</v>
      </c>
      <c r="K176">
        <v>0.44340000000000002</v>
      </c>
      <c r="L176">
        <v>1.2999999999999999E-5</v>
      </c>
      <c r="M176">
        <v>4.4341999999999999E-2</v>
      </c>
      <c r="N176" t="s">
        <v>238</v>
      </c>
    </row>
    <row r="177" spans="1:14">
      <c r="A177">
        <v>517.85</v>
      </c>
      <c r="B177">
        <v>1</v>
      </c>
      <c r="C177">
        <v>1.0267999999999999</v>
      </c>
      <c r="D177">
        <v>0.97392000000000001</v>
      </c>
      <c r="E177">
        <v>44.424999999999997</v>
      </c>
      <c r="F177">
        <v>48.719000000000001</v>
      </c>
      <c r="G177">
        <v>177.07</v>
      </c>
      <c r="H177">
        <v>106.95</v>
      </c>
      <c r="I177">
        <v>115.38</v>
      </c>
      <c r="J177">
        <v>323.73</v>
      </c>
      <c r="K177">
        <v>0.35779</v>
      </c>
      <c r="L177">
        <v>1.3687E-5</v>
      </c>
      <c r="M177">
        <v>4.9410000000000003E-2</v>
      </c>
      <c r="N177" t="s">
        <v>238</v>
      </c>
    </row>
    <row r="178" spans="1:14">
      <c r="A178">
        <v>517.85</v>
      </c>
      <c r="B178">
        <v>1.5</v>
      </c>
      <c r="C178">
        <v>1.5422</v>
      </c>
      <c r="D178">
        <v>0.64844000000000002</v>
      </c>
      <c r="E178">
        <v>44.41</v>
      </c>
      <c r="F178">
        <v>48.698999999999998</v>
      </c>
      <c r="G178">
        <v>173.67</v>
      </c>
      <c r="H178">
        <v>106.96</v>
      </c>
      <c r="I178">
        <v>115.45</v>
      </c>
      <c r="J178">
        <v>323.39</v>
      </c>
      <c r="K178">
        <v>0.35799999999999998</v>
      </c>
      <c r="L178">
        <v>1.3696999999999999E-5</v>
      </c>
      <c r="M178">
        <v>4.9480999999999997E-2</v>
      </c>
      <c r="N178" t="s">
        <v>238</v>
      </c>
    </row>
    <row r="179" spans="1:14">
      <c r="A179">
        <v>517.85</v>
      </c>
      <c r="B179">
        <v>2</v>
      </c>
      <c r="C179">
        <v>2.0589</v>
      </c>
      <c r="D179">
        <v>0.48570000000000002</v>
      </c>
      <c r="E179">
        <v>44.395000000000003</v>
      </c>
      <c r="F179">
        <v>48.677999999999997</v>
      </c>
      <c r="G179">
        <v>171.25</v>
      </c>
      <c r="H179">
        <v>106.98</v>
      </c>
      <c r="I179">
        <v>115.53</v>
      </c>
      <c r="J179">
        <v>323.06</v>
      </c>
      <c r="K179">
        <v>0.35821999999999998</v>
      </c>
      <c r="L179">
        <v>1.3706999999999999E-5</v>
      </c>
      <c r="M179">
        <v>4.9550999999999998E-2</v>
      </c>
      <c r="N179" t="s">
        <v>238</v>
      </c>
    </row>
    <row r="180" spans="1:14">
      <c r="A180">
        <v>517.85</v>
      </c>
      <c r="B180">
        <v>2.5</v>
      </c>
      <c r="C180">
        <v>2.5769000000000002</v>
      </c>
      <c r="D180">
        <v>0.38806000000000002</v>
      </c>
      <c r="E180">
        <v>44.378999999999998</v>
      </c>
      <c r="F180">
        <v>48.656999999999996</v>
      </c>
      <c r="G180">
        <v>169.36</v>
      </c>
      <c r="H180">
        <v>106.99</v>
      </c>
      <c r="I180">
        <v>115.6</v>
      </c>
      <c r="J180">
        <v>322.72000000000003</v>
      </c>
      <c r="K180">
        <v>0.35843000000000003</v>
      </c>
      <c r="L180">
        <v>1.3716999999999999E-5</v>
      </c>
      <c r="M180">
        <v>4.9620999999999998E-2</v>
      </c>
      <c r="N180" t="s">
        <v>238</v>
      </c>
    </row>
    <row r="181" spans="1:14">
      <c r="A181">
        <v>517.85</v>
      </c>
      <c r="B181">
        <v>3</v>
      </c>
      <c r="C181">
        <v>3.0962999999999998</v>
      </c>
      <c r="D181">
        <v>0.32296999999999998</v>
      </c>
      <c r="E181">
        <v>44.363999999999997</v>
      </c>
      <c r="F181">
        <v>48.637</v>
      </c>
      <c r="G181">
        <v>167.82</v>
      </c>
      <c r="H181">
        <v>107</v>
      </c>
      <c r="I181">
        <v>115.68</v>
      </c>
      <c r="J181">
        <v>322.39</v>
      </c>
      <c r="K181">
        <v>0.35864000000000001</v>
      </c>
      <c r="L181">
        <v>1.3726999999999999E-5</v>
      </c>
      <c r="M181">
        <v>4.9690999999999999E-2</v>
      </c>
      <c r="N181" t="s">
        <v>238</v>
      </c>
    </row>
    <row r="182" spans="1:14">
      <c r="A182">
        <v>517.85</v>
      </c>
      <c r="B182">
        <v>3.5</v>
      </c>
      <c r="C182">
        <v>3.617</v>
      </c>
      <c r="D182">
        <v>0.27646999999999999</v>
      </c>
      <c r="E182">
        <v>44.348999999999997</v>
      </c>
      <c r="F182">
        <v>48.616</v>
      </c>
      <c r="G182">
        <v>166.5</v>
      </c>
      <c r="H182">
        <v>107.02</v>
      </c>
      <c r="I182">
        <v>115.75</v>
      </c>
      <c r="J182">
        <v>322.05</v>
      </c>
      <c r="K182">
        <v>0.35886000000000001</v>
      </c>
      <c r="L182">
        <v>1.3738E-5</v>
      </c>
      <c r="M182">
        <v>4.9761E-2</v>
      </c>
      <c r="N182" t="s">
        <v>238</v>
      </c>
    </row>
    <row r="183" spans="1:14">
      <c r="A183">
        <v>517.85</v>
      </c>
      <c r="B183">
        <v>4</v>
      </c>
      <c r="C183">
        <v>4.1391</v>
      </c>
      <c r="D183">
        <v>0.24160000000000001</v>
      </c>
      <c r="E183">
        <v>44.334000000000003</v>
      </c>
      <c r="F183">
        <v>48.594999999999999</v>
      </c>
      <c r="G183">
        <v>165.36</v>
      </c>
      <c r="H183">
        <v>107.03</v>
      </c>
      <c r="I183">
        <v>115.83</v>
      </c>
      <c r="J183">
        <v>321.72000000000003</v>
      </c>
      <c r="K183">
        <v>0.35907</v>
      </c>
      <c r="L183">
        <v>1.3749E-5</v>
      </c>
      <c r="M183">
        <v>4.9829999999999999E-2</v>
      </c>
      <c r="N183" t="s">
        <v>238</v>
      </c>
    </row>
    <row r="184" spans="1:14">
      <c r="A184">
        <v>517.85</v>
      </c>
      <c r="B184">
        <v>4.5</v>
      </c>
      <c r="C184">
        <v>4.6624999999999996</v>
      </c>
      <c r="D184">
        <v>0.21448</v>
      </c>
      <c r="E184">
        <v>44.317999999999998</v>
      </c>
      <c r="F184">
        <v>48.573999999999998</v>
      </c>
      <c r="G184">
        <v>164.36</v>
      </c>
      <c r="H184">
        <v>107.05</v>
      </c>
      <c r="I184">
        <v>115.9</v>
      </c>
      <c r="J184">
        <v>321.39</v>
      </c>
      <c r="K184">
        <v>0.35927999999999999</v>
      </c>
      <c r="L184">
        <v>1.3759E-5</v>
      </c>
      <c r="M184">
        <v>4.9898999999999999E-2</v>
      </c>
      <c r="N184" t="s">
        <v>238</v>
      </c>
    </row>
    <row r="185" spans="1:14">
      <c r="A185">
        <v>517.85</v>
      </c>
      <c r="B185">
        <v>5</v>
      </c>
      <c r="C185">
        <v>5.1872999999999996</v>
      </c>
      <c r="D185">
        <v>0.19278000000000001</v>
      </c>
      <c r="E185">
        <v>44.302999999999997</v>
      </c>
      <c r="F185">
        <v>48.552999999999997</v>
      </c>
      <c r="G185">
        <v>163.44999999999999</v>
      </c>
      <c r="H185">
        <v>107.06</v>
      </c>
      <c r="I185">
        <v>115.98</v>
      </c>
      <c r="J185">
        <v>321.06</v>
      </c>
      <c r="K185">
        <v>0.35948000000000002</v>
      </c>
      <c r="L185">
        <v>1.377E-5</v>
      </c>
      <c r="M185">
        <v>4.9967999999999999E-2</v>
      </c>
      <c r="N185" t="s">
        <v>238</v>
      </c>
    </row>
    <row r="186" spans="1:14">
      <c r="A186">
        <v>517.85</v>
      </c>
      <c r="B186">
        <v>5.5</v>
      </c>
      <c r="C186">
        <v>5.7134999999999998</v>
      </c>
      <c r="D186">
        <v>0.17502000000000001</v>
      </c>
      <c r="E186">
        <v>44.287999999999997</v>
      </c>
      <c r="F186">
        <v>48.533000000000001</v>
      </c>
      <c r="G186">
        <v>162.63</v>
      </c>
      <c r="H186">
        <v>107.08</v>
      </c>
      <c r="I186">
        <v>116.06</v>
      </c>
      <c r="J186">
        <v>320.72000000000003</v>
      </c>
      <c r="K186">
        <v>0.35969000000000001</v>
      </c>
      <c r="L186">
        <v>1.3781000000000001E-5</v>
      </c>
      <c r="M186">
        <v>5.0036999999999998E-2</v>
      </c>
      <c r="N186" t="s">
        <v>238</v>
      </c>
    </row>
    <row r="187" spans="1:14">
      <c r="A187">
        <v>517.85</v>
      </c>
      <c r="B187">
        <v>6</v>
      </c>
      <c r="C187">
        <v>6.2409999999999997</v>
      </c>
      <c r="D187">
        <v>0.16023000000000001</v>
      </c>
      <c r="E187">
        <v>44.271999999999998</v>
      </c>
      <c r="F187">
        <v>48.512</v>
      </c>
      <c r="G187">
        <v>161.87</v>
      </c>
      <c r="H187">
        <v>107.09</v>
      </c>
      <c r="I187">
        <v>116.14</v>
      </c>
      <c r="J187">
        <v>320.39</v>
      </c>
      <c r="K187">
        <v>0.3599</v>
      </c>
      <c r="L187">
        <v>1.3793E-5</v>
      </c>
      <c r="M187">
        <v>5.0104999999999997E-2</v>
      </c>
      <c r="N187" t="s">
        <v>238</v>
      </c>
    </row>
    <row r="188" spans="1:14">
      <c r="A188">
        <v>517.85</v>
      </c>
      <c r="B188">
        <v>6.5</v>
      </c>
      <c r="C188">
        <v>6.7698999999999998</v>
      </c>
      <c r="D188">
        <v>0.14771000000000001</v>
      </c>
      <c r="E188">
        <v>44.256999999999998</v>
      </c>
      <c r="F188">
        <v>48.491</v>
      </c>
      <c r="G188">
        <v>161.18</v>
      </c>
      <c r="H188">
        <v>107.11</v>
      </c>
      <c r="I188">
        <v>116.21</v>
      </c>
      <c r="J188">
        <v>320.06</v>
      </c>
      <c r="K188">
        <v>0.36009999999999998</v>
      </c>
      <c r="L188">
        <v>1.3804E-5</v>
      </c>
      <c r="M188">
        <v>5.0174000000000003E-2</v>
      </c>
      <c r="N188" t="s">
        <v>238</v>
      </c>
    </row>
    <row r="189" spans="1:14">
      <c r="A189">
        <v>517.85</v>
      </c>
      <c r="B189">
        <v>7</v>
      </c>
      <c r="C189">
        <v>7.3002000000000002</v>
      </c>
      <c r="D189">
        <v>0.13697999999999999</v>
      </c>
      <c r="E189">
        <v>44.241999999999997</v>
      </c>
      <c r="F189">
        <v>48.47</v>
      </c>
      <c r="G189">
        <v>160.53</v>
      </c>
      <c r="H189">
        <v>107.12</v>
      </c>
      <c r="I189">
        <v>116.29</v>
      </c>
      <c r="J189">
        <v>319.73</v>
      </c>
      <c r="K189">
        <v>0.36030000000000001</v>
      </c>
      <c r="L189">
        <v>1.3816E-5</v>
      </c>
      <c r="M189">
        <v>5.0242000000000002E-2</v>
      </c>
      <c r="N189" t="s">
        <v>238</v>
      </c>
    </row>
    <row r="190" spans="1:14">
      <c r="A190">
        <v>517.85</v>
      </c>
      <c r="B190">
        <v>7.5</v>
      </c>
      <c r="C190">
        <v>7.8318000000000003</v>
      </c>
      <c r="D190">
        <v>0.12767999999999999</v>
      </c>
      <c r="E190">
        <v>44.225999999999999</v>
      </c>
      <c r="F190">
        <v>48.448999999999998</v>
      </c>
      <c r="G190">
        <v>159.93</v>
      </c>
      <c r="H190">
        <v>107.14</v>
      </c>
      <c r="I190">
        <v>116.37</v>
      </c>
      <c r="J190">
        <v>319.39999999999998</v>
      </c>
      <c r="K190">
        <v>0.36051</v>
      </c>
      <c r="L190">
        <v>1.3827E-5</v>
      </c>
      <c r="M190">
        <v>5.0309E-2</v>
      </c>
      <c r="N190" t="s">
        <v>238</v>
      </c>
    </row>
    <row r="191" spans="1:14">
      <c r="A191">
        <v>517.85</v>
      </c>
      <c r="B191">
        <v>8</v>
      </c>
      <c r="C191">
        <v>8.3649000000000004</v>
      </c>
      <c r="D191">
        <v>0.11955</v>
      </c>
      <c r="E191">
        <v>44.210999999999999</v>
      </c>
      <c r="F191">
        <v>48.427999999999997</v>
      </c>
      <c r="G191">
        <v>159.36000000000001</v>
      </c>
      <c r="H191">
        <v>107.15</v>
      </c>
      <c r="I191">
        <v>116.45</v>
      </c>
      <c r="J191">
        <v>319.07</v>
      </c>
      <c r="K191">
        <v>0.36070999999999998</v>
      </c>
      <c r="L191">
        <v>1.3839000000000001E-5</v>
      </c>
      <c r="M191">
        <v>5.0376999999999998E-2</v>
      </c>
      <c r="N191" t="s">
        <v>238</v>
      </c>
    </row>
    <row r="192" spans="1:14">
      <c r="A192">
        <v>517.85</v>
      </c>
      <c r="B192">
        <v>8.5</v>
      </c>
      <c r="C192">
        <v>8.8993000000000002</v>
      </c>
      <c r="D192">
        <v>0.11237</v>
      </c>
      <c r="E192">
        <v>44.195</v>
      </c>
      <c r="F192">
        <v>48.406999999999996</v>
      </c>
      <c r="G192">
        <v>158.83000000000001</v>
      </c>
      <c r="H192">
        <v>107.17</v>
      </c>
      <c r="I192">
        <v>116.53</v>
      </c>
      <c r="J192">
        <v>318.75</v>
      </c>
      <c r="K192">
        <v>0.36091000000000001</v>
      </c>
      <c r="L192">
        <v>1.3851E-5</v>
      </c>
      <c r="M192">
        <v>5.0444000000000003E-2</v>
      </c>
      <c r="N192" t="s">
        <v>238</v>
      </c>
    </row>
    <row r="193" spans="1:14">
      <c r="A193">
        <v>517.85</v>
      </c>
      <c r="B193">
        <v>9</v>
      </c>
      <c r="C193">
        <v>9.4351000000000003</v>
      </c>
      <c r="D193">
        <v>0.10599</v>
      </c>
      <c r="E193">
        <v>44.18</v>
      </c>
      <c r="F193">
        <v>48.386000000000003</v>
      </c>
      <c r="G193">
        <v>158.32</v>
      </c>
      <c r="H193">
        <v>107.18</v>
      </c>
      <c r="I193">
        <v>116.61</v>
      </c>
      <c r="J193">
        <v>318.42</v>
      </c>
      <c r="K193">
        <v>0.36109999999999998</v>
      </c>
      <c r="L193">
        <v>1.3862999999999999E-5</v>
      </c>
      <c r="M193">
        <v>5.0511E-2</v>
      </c>
      <c r="N193" t="s">
        <v>238</v>
      </c>
    </row>
    <row r="194" spans="1:14">
      <c r="A194">
        <v>517.85</v>
      </c>
      <c r="B194">
        <v>9.5</v>
      </c>
      <c r="C194">
        <v>9.9724000000000004</v>
      </c>
      <c r="D194">
        <v>0.10027999999999999</v>
      </c>
      <c r="E194">
        <v>44.164000000000001</v>
      </c>
      <c r="F194">
        <v>48.365000000000002</v>
      </c>
      <c r="G194">
        <v>157.85</v>
      </c>
      <c r="H194">
        <v>107.2</v>
      </c>
      <c r="I194">
        <v>116.69</v>
      </c>
      <c r="J194">
        <v>318.08999999999997</v>
      </c>
      <c r="K194">
        <v>0.36130000000000001</v>
      </c>
      <c r="L194">
        <v>1.3875E-5</v>
      </c>
      <c r="M194">
        <v>5.0577999999999998E-2</v>
      </c>
      <c r="N194" t="s">
        <v>238</v>
      </c>
    </row>
    <row r="195" spans="1:14">
      <c r="A195">
        <v>517.85</v>
      </c>
      <c r="B195">
        <v>10</v>
      </c>
      <c r="C195">
        <v>10.510999999999999</v>
      </c>
      <c r="D195">
        <v>9.5138E-2</v>
      </c>
      <c r="E195">
        <v>44.148000000000003</v>
      </c>
      <c r="F195">
        <v>48.344000000000001</v>
      </c>
      <c r="G195">
        <v>157.38999999999999</v>
      </c>
      <c r="H195">
        <v>107.21</v>
      </c>
      <c r="I195">
        <v>116.78</v>
      </c>
      <c r="J195">
        <v>317.77</v>
      </c>
      <c r="K195">
        <v>0.36148999999999998</v>
      </c>
      <c r="L195">
        <v>1.3888E-5</v>
      </c>
      <c r="M195">
        <v>5.0645000000000003E-2</v>
      </c>
      <c r="N195" t="s">
        <v>238</v>
      </c>
    </row>
    <row r="196" spans="1:14">
      <c r="A196">
        <v>554.84</v>
      </c>
      <c r="B196">
        <v>1</v>
      </c>
      <c r="C196">
        <v>0.95774999999999999</v>
      </c>
      <c r="D196">
        <v>1.0441</v>
      </c>
      <c r="E196">
        <v>48.496000000000002</v>
      </c>
      <c r="F196">
        <v>53.1</v>
      </c>
      <c r="G196">
        <v>185.24</v>
      </c>
      <c r="H196">
        <v>113.03</v>
      </c>
      <c r="I196">
        <v>121.44</v>
      </c>
      <c r="J196">
        <v>334.61</v>
      </c>
      <c r="K196">
        <v>0.29924000000000001</v>
      </c>
      <c r="L196">
        <v>1.4544E-5</v>
      </c>
      <c r="M196">
        <v>5.6021000000000001E-2</v>
      </c>
      <c r="N196" t="s">
        <v>238</v>
      </c>
    </row>
    <row r="197" spans="1:14">
      <c r="A197">
        <v>554.84</v>
      </c>
      <c r="B197">
        <v>1.5</v>
      </c>
      <c r="C197">
        <v>1.4379999999999999</v>
      </c>
      <c r="D197">
        <v>0.69538999999999995</v>
      </c>
      <c r="E197">
        <v>48.482999999999997</v>
      </c>
      <c r="F197">
        <v>53.082000000000001</v>
      </c>
      <c r="G197">
        <v>181.84</v>
      </c>
      <c r="H197">
        <v>113.04</v>
      </c>
      <c r="I197">
        <v>121.5</v>
      </c>
      <c r="J197">
        <v>334.34</v>
      </c>
      <c r="K197">
        <v>0.29931000000000002</v>
      </c>
      <c r="L197">
        <v>1.4554E-5</v>
      </c>
      <c r="M197">
        <v>5.6097000000000001E-2</v>
      </c>
      <c r="N197" t="s">
        <v>238</v>
      </c>
    </row>
    <row r="198" spans="1:14">
      <c r="A198">
        <v>554.84</v>
      </c>
      <c r="B198">
        <v>2</v>
      </c>
      <c r="C198">
        <v>1.9193</v>
      </c>
      <c r="D198">
        <v>0.52102999999999999</v>
      </c>
      <c r="E198">
        <v>48.469000000000001</v>
      </c>
      <c r="F198">
        <v>53.064</v>
      </c>
      <c r="G198">
        <v>179.42</v>
      </c>
      <c r="H198">
        <v>113.05</v>
      </c>
      <c r="I198">
        <v>121.57</v>
      </c>
      <c r="J198">
        <v>334.08</v>
      </c>
      <c r="K198">
        <v>0.29937000000000002</v>
      </c>
      <c r="L198">
        <v>1.4565E-5</v>
      </c>
      <c r="M198">
        <v>5.6173000000000001E-2</v>
      </c>
      <c r="N198" t="s">
        <v>238</v>
      </c>
    </row>
    <row r="199" spans="1:14">
      <c r="A199">
        <v>554.84</v>
      </c>
      <c r="B199">
        <v>2.5</v>
      </c>
      <c r="C199">
        <v>2.4015</v>
      </c>
      <c r="D199">
        <v>0.41641</v>
      </c>
      <c r="E199">
        <v>48.454999999999998</v>
      </c>
      <c r="F199">
        <v>53.045999999999999</v>
      </c>
      <c r="G199">
        <v>177.54</v>
      </c>
      <c r="H199">
        <v>113.06</v>
      </c>
      <c r="I199">
        <v>121.63</v>
      </c>
      <c r="J199">
        <v>333.82</v>
      </c>
      <c r="K199">
        <v>0.29942999999999997</v>
      </c>
      <c r="L199">
        <v>1.4575E-5</v>
      </c>
      <c r="M199">
        <v>5.6247999999999999E-2</v>
      </c>
      <c r="N199" t="s">
        <v>238</v>
      </c>
    </row>
    <row r="200" spans="1:14">
      <c r="A200">
        <v>554.84</v>
      </c>
      <c r="B200">
        <v>3</v>
      </c>
      <c r="C200">
        <v>2.8845999999999998</v>
      </c>
      <c r="D200">
        <v>0.34666999999999998</v>
      </c>
      <c r="E200">
        <v>48.442</v>
      </c>
      <c r="F200">
        <v>53.027000000000001</v>
      </c>
      <c r="G200">
        <v>176</v>
      </c>
      <c r="H200">
        <v>113.08</v>
      </c>
      <c r="I200">
        <v>121.69</v>
      </c>
      <c r="J200">
        <v>333.56</v>
      </c>
      <c r="K200">
        <v>0.29948999999999998</v>
      </c>
      <c r="L200">
        <v>1.4586000000000001E-5</v>
      </c>
      <c r="M200">
        <v>5.6322999999999998E-2</v>
      </c>
      <c r="N200" t="s">
        <v>238</v>
      </c>
    </row>
    <row r="201" spans="1:14">
      <c r="A201">
        <v>554.84</v>
      </c>
      <c r="B201">
        <v>3.5</v>
      </c>
      <c r="C201">
        <v>3.3687</v>
      </c>
      <c r="D201">
        <v>0.29685</v>
      </c>
      <c r="E201">
        <v>48.427999999999997</v>
      </c>
      <c r="F201">
        <v>53.009</v>
      </c>
      <c r="G201">
        <v>174.7</v>
      </c>
      <c r="H201">
        <v>113.09</v>
      </c>
      <c r="I201">
        <v>121.75</v>
      </c>
      <c r="J201">
        <v>333.3</v>
      </c>
      <c r="K201">
        <v>0.29954999999999998</v>
      </c>
      <c r="L201">
        <v>1.4596999999999999E-5</v>
      </c>
      <c r="M201">
        <v>5.6397000000000003E-2</v>
      </c>
      <c r="N201" t="s">
        <v>238</v>
      </c>
    </row>
    <row r="202" spans="1:14">
      <c r="A202">
        <v>554.84</v>
      </c>
      <c r="B202">
        <v>4</v>
      </c>
      <c r="C202">
        <v>3.8538000000000001</v>
      </c>
      <c r="D202">
        <v>0.25949</v>
      </c>
      <c r="E202">
        <v>48.414000000000001</v>
      </c>
      <c r="F202">
        <v>52.991</v>
      </c>
      <c r="G202">
        <v>173.56</v>
      </c>
      <c r="H202">
        <v>113.1</v>
      </c>
      <c r="I202">
        <v>121.81</v>
      </c>
      <c r="J202">
        <v>333.04</v>
      </c>
      <c r="K202">
        <v>0.29960999999999999</v>
      </c>
      <c r="L202">
        <v>1.4608E-5</v>
      </c>
      <c r="M202">
        <v>5.6472000000000001E-2</v>
      </c>
      <c r="N202" t="s">
        <v>238</v>
      </c>
    </row>
    <row r="203" spans="1:14">
      <c r="A203">
        <v>554.84</v>
      </c>
      <c r="B203">
        <v>4.5</v>
      </c>
      <c r="C203">
        <v>4.3398000000000003</v>
      </c>
      <c r="D203">
        <v>0.23043</v>
      </c>
      <c r="E203">
        <v>48.4</v>
      </c>
      <c r="F203">
        <v>52.972999999999999</v>
      </c>
      <c r="G203">
        <v>172.56</v>
      </c>
      <c r="H203">
        <v>113.11</v>
      </c>
      <c r="I203">
        <v>121.87</v>
      </c>
      <c r="J203">
        <v>332.78</v>
      </c>
      <c r="K203">
        <v>0.29965999999999998</v>
      </c>
      <c r="L203">
        <v>1.4619E-5</v>
      </c>
      <c r="M203">
        <v>5.6544999999999998E-2</v>
      </c>
      <c r="N203" t="s">
        <v>238</v>
      </c>
    </row>
    <row r="204" spans="1:14">
      <c r="A204">
        <v>554.84</v>
      </c>
      <c r="B204">
        <v>5</v>
      </c>
      <c r="C204">
        <v>4.8266999999999998</v>
      </c>
      <c r="D204">
        <v>0.20718</v>
      </c>
      <c r="E204">
        <v>48.387</v>
      </c>
      <c r="F204">
        <v>52.954000000000001</v>
      </c>
      <c r="G204">
        <v>171.66</v>
      </c>
      <c r="H204">
        <v>113.12</v>
      </c>
      <c r="I204">
        <v>121.94</v>
      </c>
      <c r="J204">
        <v>332.53</v>
      </c>
      <c r="K204">
        <v>0.29971999999999999</v>
      </c>
      <c r="L204">
        <v>1.4630000000000001E-5</v>
      </c>
      <c r="M204">
        <v>5.6619000000000003E-2</v>
      </c>
      <c r="N204" t="s">
        <v>238</v>
      </c>
    </row>
    <row r="205" spans="1:14">
      <c r="A205">
        <v>554.84</v>
      </c>
      <c r="B205">
        <v>5.5</v>
      </c>
      <c r="C205">
        <v>5.3146000000000004</v>
      </c>
      <c r="D205">
        <v>0.18815999999999999</v>
      </c>
      <c r="E205">
        <v>48.372999999999998</v>
      </c>
      <c r="F205">
        <v>52.936</v>
      </c>
      <c r="G205">
        <v>170.84</v>
      </c>
      <c r="H205">
        <v>113.13</v>
      </c>
      <c r="I205">
        <v>122</v>
      </c>
      <c r="J205">
        <v>332.27</v>
      </c>
      <c r="K205">
        <v>0.29976999999999998</v>
      </c>
      <c r="L205">
        <v>1.4640999999999999E-5</v>
      </c>
      <c r="M205">
        <v>5.6691999999999999E-2</v>
      </c>
      <c r="N205" t="s">
        <v>238</v>
      </c>
    </row>
    <row r="206" spans="1:14">
      <c r="A206">
        <v>554.84</v>
      </c>
      <c r="B206">
        <v>6</v>
      </c>
      <c r="C206">
        <v>5.8034999999999997</v>
      </c>
      <c r="D206">
        <v>0.17230999999999999</v>
      </c>
      <c r="E206">
        <v>48.359000000000002</v>
      </c>
      <c r="F206">
        <v>52.917999999999999</v>
      </c>
      <c r="G206">
        <v>170.09</v>
      </c>
      <c r="H206">
        <v>113.14</v>
      </c>
      <c r="I206">
        <v>122.06</v>
      </c>
      <c r="J206">
        <v>332.01</v>
      </c>
      <c r="K206">
        <v>0.29981999999999998</v>
      </c>
      <c r="L206">
        <v>1.4652E-5</v>
      </c>
      <c r="M206">
        <v>5.6765000000000003E-2</v>
      </c>
      <c r="N206" t="s">
        <v>238</v>
      </c>
    </row>
    <row r="207" spans="1:14">
      <c r="A207">
        <v>554.84</v>
      </c>
      <c r="B207">
        <v>6.5</v>
      </c>
      <c r="C207">
        <v>6.2933000000000003</v>
      </c>
      <c r="D207">
        <v>0.15890000000000001</v>
      </c>
      <c r="E207">
        <v>48.344999999999999</v>
      </c>
      <c r="F207">
        <v>52.9</v>
      </c>
      <c r="G207">
        <v>169.4</v>
      </c>
      <c r="H207">
        <v>113.15</v>
      </c>
      <c r="I207">
        <v>122.13</v>
      </c>
      <c r="J207">
        <v>331.76</v>
      </c>
      <c r="K207">
        <v>0.29987000000000003</v>
      </c>
      <c r="L207">
        <v>1.4664000000000001E-5</v>
      </c>
      <c r="M207">
        <v>5.6836999999999999E-2</v>
      </c>
      <c r="N207" t="s">
        <v>238</v>
      </c>
    </row>
    <row r="208" spans="1:14">
      <c r="A208">
        <v>554.84</v>
      </c>
      <c r="B208">
        <v>7</v>
      </c>
      <c r="C208">
        <v>6.7840999999999996</v>
      </c>
      <c r="D208">
        <v>0.1474</v>
      </c>
      <c r="E208">
        <v>48.331000000000003</v>
      </c>
      <c r="F208">
        <v>52.881</v>
      </c>
      <c r="G208">
        <v>168.76</v>
      </c>
      <c r="H208">
        <v>113.16</v>
      </c>
      <c r="I208">
        <v>122.19</v>
      </c>
      <c r="J208">
        <v>331.5</v>
      </c>
      <c r="K208">
        <v>0.29992000000000002</v>
      </c>
      <c r="L208">
        <v>1.4676E-5</v>
      </c>
      <c r="M208">
        <v>5.6909000000000001E-2</v>
      </c>
      <c r="N208" t="s">
        <v>238</v>
      </c>
    </row>
    <row r="209" spans="1:14">
      <c r="A209">
        <v>554.84</v>
      </c>
      <c r="B209">
        <v>7.5</v>
      </c>
      <c r="C209">
        <v>7.2759</v>
      </c>
      <c r="D209">
        <v>0.13744000000000001</v>
      </c>
      <c r="E209">
        <v>48.317999999999998</v>
      </c>
      <c r="F209">
        <v>52.863</v>
      </c>
      <c r="G209">
        <v>168.16</v>
      </c>
      <c r="H209">
        <v>113.18</v>
      </c>
      <c r="I209">
        <v>122.25</v>
      </c>
      <c r="J209">
        <v>331.25</v>
      </c>
      <c r="K209">
        <v>0.29997000000000001</v>
      </c>
      <c r="L209">
        <v>1.4687E-5</v>
      </c>
      <c r="M209">
        <v>5.6980999999999997E-2</v>
      </c>
      <c r="N209" t="s">
        <v>238</v>
      </c>
    </row>
    <row r="210" spans="1:14">
      <c r="A210">
        <v>554.84</v>
      </c>
      <c r="B210">
        <v>8</v>
      </c>
      <c r="C210">
        <v>7.7686000000000002</v>
      </c>
      <c r="D210">
        <v>0.12872</v>
      </c>
      <c r="E210">
        <v>48.304000000000002</v>
      </c>
      <c r="F210">
        <v>52.844999999999999</v>
      </c>
      <c r="G210">
        <v>167.6</v>
      </c>
      <c r="H210">
        <v>113.19</v>
      </c>
      <c r="I210">
        <v>122.32</v>
      </c>
      <c r="J210">
        <v>331</v>
      </c>
      <c r="K210">
        <v>0.30002000000000001</v>
      </c>
      <c r="L210">
        <v>1.4698999999999999E-5</v>
      </c>
      <c r="M210">
        <v>5.7051999999999999E-2</v>
      </c>
      <c r="N210" t="s">
        <v>238</v>
      </c>
    </row>
    <row r="211" spans="1:14">
      <c r="A211">
        <v>554.84</v>
      </c>
      <c r="B211">
        <v>8.5</v>
      </c>
      <c r="C211">
        <v>8.2622999999999998</v>
      </c>
      <c r="D211">
        <v>0.12103</v>
      </c>
      <c r="E211">
        <v>48.29</v>
      </c>
      <c r="F211">
        <v>52.826000000000001</v>
      </c>
      <c r="G211">
        <v>167.07</v>
      </c>
      <c r="H211">
        <v>113.2</v>
      </c>
      <c r="I211">
        <v>122.38</v>
      </c>
      <c r="J211">
        <v>330.74</v>
      </c>
      <c r="K211">
        <v>0.30005999999999999</v>
      </c>
      <c r="L211">
        <v>1.4711E-5</v>
      </c>
      <c r="M211">
        <v>5.7123E-2</v>
      </c>
      <c r="N211" t="s">
        <v>238</v>
      </c>
    </row>
    <row r="212" spans="1:14">
      <c r="A212">
        <v>554.84</v>
      </c>
      <c r="B212">
        <v>9</v>
      </c>
      <c r="C212">
        <v>8.7568999999999999</v>
      </c>
      <c r="D212">
        <v>0.1142</v>
      </c>
      <c r="E212">
        <v>48.276000000000003</v>
      </c>
      <c r="F212">
        <v>52.808</v>
      </c>
      <c r="G212">
        <v>166.57</v>
      </c>
      <c r="H212">
        <v>113.21</v>
      </c>
      <c r="I212">
        <v>122.45</v>
      </c>
      <c r="J212">
        <v>330.49</v>
      </c>
      <c r="K212">
        <v>0.30010999999999999</v>
      </c>
      <c r="L212">
        <v>1.4722999999999999E-5</v>
      </c>
      <c r="M212">
        <v>5.7194000000000002E-2</v>
      </c>
      <c r="N212" t="s">
        <v>238</v>
      </c>
    </row>
    <row r="213" spans="1:14">
      <c r="A213">
        <v>554.84</v>
      </c>
      <c r="B213">
        <v>9.5</v>
      </c>
      <c r="C213">
        <v>9.2524999999999995</v>
      </c>
      <c r="D213">
        <v>0.10808</v>
      </c>
      <c r="E213">
        <v>48.262</v>
      </c>
      <c r="F213">
        <v>52.79</v>
      </c>
      <c r="G213">
        <v>166.1</v>
      </c>
      <c r="H213">
        <v>113.22</v>
      </c>
      <c r="I213">
        <v>122.51</v>
      </c>
      <c r="J213">
        <v>330.24</v>
      </c>
      <c r="K213">
        <v>0.30014999999999997</v>
      </c>
      <c r="L213">
        <v>1.4735E-5</v>
      </c>
      <c r="M213">
        <v>5.7264000000000002E-2</v>
      </c>
      <c r="N213" t="s">
        <v>238</v>
      </c>
    </row>
    <row r="214" spans="1:14">
      <c r="A214">
        <v>554.84</v>
      </c>
      <c r="B214">
        <v>10</v>
      </c>
      <c r="C214">
        <v>9.7491000000000003</v>
      </c>
      <c r="D214">
        <v>0.10256999999999999</v>
      </c>
      <c r="E214">
        <v>48.247999999999998</v>
      </c>
      <c r="F214">
        <v>52.771000000000001</v>
      </c>
      <c r="G214">
        <v>165.64</v>
      </c>
      <c r="H214">
        <v>113.23</v>
      </c>
      <c r="I214">
        <v>122.58</v>
      </c>
      <c r="J214">
        <v>329.99</v>
      </c>
      <c r="K214">
        <v>0.30019000000000001</v>
      </c>
      <c r="L214">
        <v>1.4748E-5</v>
      </c>
      <c r="M214">
        <v>5.7334000000000003E-2</v>
      </c>
      <c r="N214" t="s">
        <v>238</v>
      </c>
    </row>
  </sheetData>
  <pageMargins left="0.7" right="0.7" top="0.75" bottom="0.75" header="0.3" footer="0.3"/>
  <tableParts count="1">
    <tablePart r:id="rId1"/>
  </tablePart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F8430-2B1C-4BCB-B8B2-C541BE99D3DF}">
  <dimension ref="A1:N214"/>
  <sheetViews>
    <sheetView workbookViewId="0"/>
  </sheetViews>
  <sheetFormatPr defaultRowHeight="15"/>
  <sheetData>
    <row r="1" spans="1:14">
      <c r="A1" t="s">
        <v>223</v>
      </c>
      <c r="B1" t="s">
        <v>224</v>
      </c>
      <c r="C1" t="s">
        <v>225</v>
      </c>
      <c r="D1" t="s">
        <v>226</v>
      </c>
      <c r="E1" t="s">
        <v>227</v>
      </c>
      <c r="F1" t="s">
        <v>228</v>
      </c>
      <c r="G1" t="s">
        <v>229</v>
      </c>
      <c r="H1" t="s">
        <v>230</v>
      </c>
      <c r="I1" t="s">
        <v>231</v>
      </c>
      <c r="J1" t="s">
        <v>232</v>
      </c>
      <c r="K1" t="s">
        <v>233</v>
      </c>
      <c r="L1" t="s">
        <v>234</v>
      </c>
      <c r="M1" t="s">
        <v>235</v>
      </c>
      <c r="N1" t="s">
        <v>236</v>
      </c>
    </row>
    <row r="2" spans="1:14">
      <c r="A2">
        <v>182.1</v>
      </c>
      <c r="B2">
        <v>1</v>
      </c>
      <c r="C2">
        <v>661.52</v>
      </c>
      <c r="D2">
        <v>1.5116999999999999E-3</v>
      </c>
      <c r="E2">
        <v>-0.10088</v>
      </c>
      <c r="F2">
        <v>-9.4516000000000003E-2</v>
      </c>
      <c r="G2">
        <v>4.5274000000000001</v>
      </c>
      <c r="H2">
        <v>56.073</v>
      </c>
      <c r="I2">
        <v>87.56</v>
      </c>
      <c r="J2">
        <v>1467.5</v>
      </c>
      <c r="K2">
        <v>-4.9813000000000003E-2</v>
      </c>
      <c r="L2">
        <v>3.3539000000000003E-4</v>
      </c>
      <c r="M2">
        <v>0.16586000000000001</v>
      </c>
      <c r="N2" t="s">
        <v>237</v>
      </c>
    </row>
    <row r="3" spans="1:14">
      <c r="A3">
        <v>182.1</v>
      </c>
      <c r="B3">
        <v>1.5</v>
      </c>
      <c r="C3">
        <v>661.56</v>
      </c>
      <c r="D3">
        <v>1.5116000000000001E-3</v>
      </c>
      <c r="E3">
        <v>-0.10188</v>
      </c>
      <c r="F3">
        <v>-9.2335E-2</v>
      </c>
      <c r="G3">
        <v>4.5220000000000002</v>
      </c>
      <c r="H3">
        <v>56.076000000000001</v>
      </c>
      <c r="I3">
        <v>87.555000000000007</v>
      </c>
      <c r="J3">
        <v>1467.8</v>
      </c>
      <c r="K3">
        <v>-4.9820999999999997E-2</v>
      </c>
      <c r="L3">
        <v>3.3552000000000001E-4</v>
      </c>
      <c r="M3">
        <v>0.16589999999999999</v>
      </c>
      <c r="N3" t="s">
        <v>237</v>
      </c>
    </row>
    <row r="4" spans="1:14">
      <c r="A4">
        <v>182.1</v>
      </c>
      <c r="B4">
        <v>2</v>
      </c>
      <c r="C4">
        <v>661.59</v>
      </c>
      <c r="D4">
        <v>1.5115E-3</v>
      </c>
      <c r="E4">
        <v>-0.10287</v>
      </c>
      <c r="F4">
        <v>-9.0153999999999998E-2</v>
      </c>
      <c r="G4">
        <v>4.5164999999999997</v>
      </c>
      <c r="H4">
        <v>56.078000000000003</v>
      </c>
      <c r="I4">
        <v>87.55</v>
      </c>
      <c r="J4">
        <v>1468.1</v>
      </c>
      <c r="K4">
        <v>-4.9828999999999998E-2</v>
      </c>
      <c r="L4">
        <v>3.3565E-4</v>
      </c>
      <c r="M4">
        <v>0.16594</v>
      </c>
      <c r="N4" t="s">
        <v>237</v>
      </c>
    </row>
    <row r="5" spans="1:14">
      <c r="A5">
        <v>182.1</v>
      </c>
      <c r="B5">
        <v>2.5</v>
      </c>
      <c r="C5">
        <v>661.63</v>
      </c>
      <c r="D5">
        <v>1.5114E-3</v>
      </c>
      <c r="E5">
        <v>-0.10387</v>
      </c>
      <c r="F5">
        <v>-8.7971999999999995E-2</v>
      </c>
      <c r="G5">
        <v>4.5110000000000001</v>
      </c>
      <c r="H5">
        <v>56.081000000000003</v>
      </c>
      <c r="I5">
        <v>87.546000000000006</v>
      </c>
      <c r="J5">
        <v>1468.4</v>
      </c>
      <c r="K5">
        <v>-4.9836999999999999E-2</v>
      </c>
      <c r="L5">
        <v>3.3577999999999999E-4</v>
      </c>
      <c r="M5">
        <v>0.16597999999999999</v>
      </c>
      <c r="N5" t="s">
        <v>237</v>
      </c>
    </row>
    <row r="6" spans="1:14">
      <c r="A6">
        <v>182.1</v>
      </c>
      <c r="B6">
        <v>3</v>
      </c>
      <c r="C6">
        <v>661.67</v>
      </c>
      <c r="D6">
        <v>1.5112999999999999E-3</v>
      </c>
      <c r="E6">
        <v>-0.10487</v>
      </c>
      <c r="F6">
        <v>-8.5791000000000006E-2</v>
      </c>
      <c r="G6">
        <v>4.5054999999999996</v>
      </c>
      <c r="H6">
        <v>56.084000000000003</v>
      </c>
      <c r="I6">
        <v>87.540999999999997</v>
      </c>
      <c r="J6">
        <v>1468.6</v>
      </c>
      <c r="K6">
        <v>-4.9845E-2</v>
      </c>
      <c r="L6">
        <v>3.3590999999999997E-4</v>
      </c>
      <c r="M6">
        <v>0.16603000000000001</v>
      </c>
      <c r="N6" t="s">
        <v>237</v>
      </c>
    </row>
    <row r="7" spans="1:14">
      <c r="A7">
        <v>182.1</v>
      </c>
      <c r="B7">
        <v>3.5</v>
      </c>
      <c r="C7">
        <v>661.7</v>
      </c>
      <c r="D7">
        <v>1.5112999999999999E-3</v>
      </c>
      <c r="E7">
        <v>-0.10587000000000001</v>
      </c>
      <c r="F7">
        <v>-8.3609000000000003E-2</v>
      </c>
      <c r="G7">
        <v>4.5</v>
      </c>
      <c r="H7">
        <v>56.085999999999999</v>
      </c>
      <c r="I7">
        <v>87.536000000000001</v>
      </c>
      <c r="J7">
        <v>1468.9</v>
      </c>
      <c r="K7">
        <v>-4.9853000000000001E-2</v>
      </c>
      <c r="L7">
        <v>3.3604000000000001E-4</v>
      </c>
      <c r="M7">
        <v>0.16607</v>
      </c>
      <c r="N7" t="s">
        <v>237</v>
      </c>
    </row>
    <row r="8" spans="1:14">
      <c r="A8">
        <v>182.1</v>
      </c>
      <c r="B8">
        <v>4</v>
      </c>
      <c r="C8">
        <v>661.74</v>
      </c>
      <c r="D8">
        <v>1.5112000000000001E-3</v>
      </c>
      <c r="E8">
        <v>-0.10686</v>
      </c>
      <c r="F8">
        <v>-8.1426999999999999E-2</v>
      </c>
      <c r="G8">
        <v>4.4945000000000004</v>
      </c>
      <c r="H8">
        <v>56.088999999999999</v>
      </c>
      <c r="I8">
        <v>87.531999999999996</v>
      </c>
      <c r="J8">
        <v>1469.2</v>
      </c>
      <c r="K8">
        <v>-4.9861000000000003E-2</v>
      </c>
      <c r="L8">
        <v>3.3617E-4</v>
      </c>
      <c r="M8">
        <v>0.16611000000000001</v>
      </c>
      <c r="N8" t="s">
        <v>237</v>
      </c>
    </row>
    <row r="9" spans="1:14">
      <c r="A9">
        <v>182.1</v>
      </c>
      <c r="B9">
        <v>4.5</v>
      </c>
      <c r="C9">
        <v>661.77</v>
      </c>
      <c r="D9">
        <v>1.5111E-3</v>
      </c>
      <c r="E9">
        <v>-0.10786</v>
      </c>
      <c r="F9">
        <v>-7.9243999999999995E-2</v>
      </c>
      <c r="G9">
        <v>4.4890999999999996</v>
      </c>
      <c r="H9">
        <v>56.091999999999999</v>
      </c>
      <c r="I9">
        <v>87.527000000000001</v>
      </c>
      <c r="J9">
        <v>1469.5</v>
      </c>
      <c r="K9">
        <v>-4.9868999999999997E-2</v>
      </c>
      <c r="L9">
        <v>3.3629999999999999E-4</v>
      </c>
      <c r="M9">
        <v>0.16614999999999999</v>
      </c>
      <c r="N9" t="s">
        <v>237</v>
      </c>
    </row>
    <row r="10" spans="1:14">
      <c r="A10">
        <v>182.1</v>
      </c>
      <c r="B10">
        <v>5</v>
      </c>
      <c r="C10">
        <v>661.81</v>
      </c>
      <c r="D10">
        <v>1.511E-3</v>
      </c>
      <c r="E10">
        <v>-0.10885</v>
      </c>
      <c r="F10">
        <v>-7.7062000000000005E-2</v>
      </c>
      <c r="G10">
        <v>4.4836</v>
      </c>
      <c r="H10">
        <v>56.094000000000001</v>
      </c>
      <c r="I10">
        <v>87.522999999999996</v>
      </c>
      <c r="J10">
        <v>1469.7</v>
      </c>
      <c r="K10">
        <v>-4.9876999999999998E-2</v>
      </c>
      <c r="L10">
        <v>3.3642999999999998E-4</v>
      </c>
      <c r="M10">
        <v>0.16619</v>
      </c>
      <c r="N10" t="s">
        <v>237</v>
      </c>
    </row>
    <row r="11" spans="1:14">
      <c r="A11">
        <v>182.1</v>
      </c>
      <c r="B11">
        <v>5.5</v>
      </c>
      <c r="C11">
        <v>661.85</v>
      </c>
      <c r="D11">
        <v>1.5108999999999999E-3</v>
      </c>
      <c r="E11">
        <v>-0.10985</v>
      </c>
      <c r="F11">
        <v>-7.4879000000000001E-2</v>
      </c>
      <c r="G11">
        <v>4.4781000000000004</v>
      </c>
      <c r="H11">
        <v>56.097000000000001</v>
      </c>
      <c r="I11">
        <v>87.518000000000001</v>
      </c>
      <c r="J11">
        <v>1470</v>
      </c>
      <c r="K11">
        <v>-4.9884999999999999E-2</v>
      </c>
      <c r="L11">
        <v>3.3656000000000002E-4</v>
      </c>
      <c r="M11">
        <v>0.16622999999999999</v>
      </c>
      <c r="N11" t="s">
        <v>237</v>
      </c>
    </row>
    <row r="12" spans="1:14">
      <c r="A12">
        <v>182.1</v>
      </c>
      <c r="B12">
        <v>6</v>
      </c>
      <c r="C12">
        <v>661.88</v>
      </c>
      <c r="D12">
        <v>1.5108000000000001E-3</v>
      </c>
      <c r="E12">
        <v>-0.11083999999999999</v>
      </c>
      <c r="F12">
        <v>-7.2695999999999997E-2</v>
      </c>
      <c r="G12">
        <v>4.4726999999999997</v>
      </c>
      <c r="H12">
        <v>56.098999999999997</v>
      </c>
      <c r="I12">
        <v>87.513000000000005</v>
      </c>
      <c r="J12">
        <v>1470.3</v>
      </c>
      <c r="K12">
        <v>-4.9893E-2</v>
      </c>
      <c r="L12">
        <v>3.3669E-4</v>
      </c>
      <c r="M12">
        <v>0.16627</v>
      </c>
      <c r="N12" t="s">
        <v>237</v>
      </c>
    </row>
    <row r="13" spans="1:14">
      <c r="A13">
        <v>182.1</v>
      </c>
      <c r="B13">
        <v>6.5</v>
      </c>
      <c r="C13">
        <v>661.92</v>
      </c>
      <c r="D13">
        <v>1.5108000000000001E-3</v>
      </c>
      <c r="E13">
        <v>-0.11183</v>
      </c>
      <c r="F13">
        <v>-7.0513000000000006E-2</v>
      </c>
      <c r="G13">
        <v>4.4672000000000001</v>
      </c>
      <c r="H13">
        <v>56.101999999999997</v>
      </c>
      <c r="I13">
        <v>87.509</v>
      </c>
      <c r="J13">
        <v>1470.6</v>
      </c>
      <c r="K13">
        <v>-4.9901000000000001E-2</v>
      </c>
      <c r="L13">
        <v>3.3681999999999999E-4</v>
      </c>
      <c r="M13">
        <v>0.16631000000000001</v>
      </c>
      <c r="N13" t="s">
        <v>237</v>
      </c>
    </row>
    <row r="14" spans="1:14">
      <c r="A14">
        <v>182.1</v>
      </c>
      <c r="B14">
        <v>7</v>
      </c>
      <c r="C14">
        <v>661.95</v>
      </c>
      <c r="D14">
        <v>1.5107E-3</v>
      </c>
      <c r="E14">
        <v>-0.11283</v>
      </c>
      <c r="F14">
        <v>-6.8329000000000001E-2</v>
      </c>
      <c r="G14">
        <v>4.4617000000000004</v>
      </c>
      <c r="H14">
        <v>56.104999999999997</v>
      </c>
      <c r="I14">
        <v>87.504000000000005</v>
      </c>
      <c r="J14">
        <v>1470.8</v>
      </c>
      <c r="K14">
        <v>-4.9909000000000002E-2</v>
      </c>
      <c r="L14">
        <v>3.3694999999999998E-4</v>
      </c>
      <c r="M14">
        <v>0.16635</v>
      </c>
      <c r="N14" t="s">
        <v>237</v>
      </c>
    </row>
    <row r="15" spans="1:14">
      <c r="A15">
        <v>182.1</v>
      </c>
      <c r="B15">
        <v>7.5</v>
      </c>
      <c r="C15">
        <v>661.99</v>
      </c>
      <c r="D15">
        <v>1.5106E-3</v>
      </c>
      <c r="E15">
        <v>-0.11382</v>
      </c>
      <c r="F15">
        <v>-6.6145999999999996E-2</v>
      </c>
      <c r="G15">
        <v>4.4562999999999997</v>
      </c>
      <c r="H15">
        <v>56.106999999999999</v>
      </c>
      <c r="I15">
        <v>87.5</v>
      </c>
      <c r="J15">
        <v>1471.1</v>
      </c>
      <c r="K15">
        <v>-4.9916000000000002E-2</v>
      </c>
      <c r="L15">
        <v>3.3707000000000002E-4</v>
      </c>
      <c r="M15">
        <v>0.16639000000000001</v>
      </c>
      <c r="N15" t="s">
        <v>237</v>
      </c>
    </row>
    <row r="16" spans="1:14">
      <c r="A16">
        <v>182.1</v>
      </c>
      <c r="B16">
        <v>8</v>
      </c>
      <c r="C16">
        <v>662.03</v>
      </c>
      <c r="D16">
        <v>1.5104999999999999E-3</v>
      </c>
      <c r="E16">
        <v>-0.11481</v>
      </c>
      <c r="F16">
        <v>-6.3962000000000005E-2</v>
      </c>
      <c r="G16">
        <v>4.4508000000000001</v>
      </c>
      <c r="H16">
        <v>56.11</v>
      </c>
      <c r="I16">
        <v>87.495000000000005</v>
      </c>
      <c r="J16">
        <v>1471.4</v>
      </c>
      <c r="K16">
        <v>-4.9924000000000003E-2</v>
      </c>
      <c r="L16">
        <v>3.3720000000000001E-4</v>
      </c>
      <c r="M16">
        <v>0.16642999999999999</v>
      </c>
      <c r="N16" t="s">
        <v>237</v>
      </c>
    </row>
    <row r="17" spans="1:14">
      <c r="A17">
        <v>182.1</v>
      </c>
      <c r="B17">
        <v>8.5</v>
      </c>
      <c r="C17">
        <v>662.06</v>
      </c>
      <c r="D17">
        <v>1.5104000000000001E-3</v>
      </c>
      <c r="E17">
        <v>-0.1158</v>
      </c>
      <c r="F17">
        <v>-6.1776999999999999E-2</v>
      </c>
      <c r="G17">
        <v>4.4452999999999996</v>
      </c>
      <c r="H17">
        <v>56.113</v>
      </c>
      <c r="I17">
        <v>87.491</v>
      </c>
      <c r="J17">
        <v>1471.7</v>
      </c>
      <c r="K17">
        <v>-4.9931999999999997E-2</v>
      </c>
      <c r="L17">
        <v>3.3733E-4</v>
      </c>
      <c r="M17">
        <v>0.16647999999999999</v>
      </c>
      <c r="N17" t="s">
        <v>237</v>
      </c>
    </row>
    <row r="18" spans="1:14">
      <c r="A18">
        <v>182.1</v>
      </c>
      <c r="B18">
        <v>9</v>
      </c>
      <c r="C18">
        <v>662.1</v>
      </c>
      <c r="D18">
        <v>1.5104000000000001E-3</v>
      </c>
      <c r="E18">
        <v>-0.11679</v>
      </c>
      <c r="F18">
        <v>-5.9593E-2</v>
      </c>
      <c r="G18">
        <v>4.4398999999999997</v>
      </c>
      <c r="H18">
        <v>56.115000000000002</v>
      </c>
      <c r="I18">
        <v>87.486000000000004</v>
      </c>
      <c r="J18">
        <v>1471.9</v>
      </c>
      <c r="K18">
        <v>-4.9939999999999998E-2</v>
      </c>
      <c r="L18">
        <v>3.3745999999999998E-4</v>
      </c>
      <c r="M18">
        <v>0.16652</v>
      </c>
      <c r="N18" t="s">
        <v>237</v>
      </c>
    </row>
    <row r="19" spans="1:14">
      <c r="A19">
        <v>182.1</v>
      </c>
      <c r="B19">
        <v>9.5</v>
      </c>
      <c r="C19">
        <v>662.13</v>
      </c>
      <c r="D19">
        <v>1.5103E-3</v>
      </c>
      <c r="E19">
        <v>-0.11778</v>
      </c>
      <c r="F19">
        <v>-5.7408000000000001E-2</v>
      </c>
      <c r="G19">
        <v>4.4344000000000001</v>
      </c>
      <c r="H19">
        <v>56.118000000000002</v>
      </c>
      <c r="I19">
        <v>87.480999999999995</v>
      </c>
      <c r="J19">
        <v>1472.2</v>
      </c>
      <c r="K19">
        <v>-4.9947999999999999E-2</v>
      </c>
      <c r="L19">
        <v>3.3759000000000003E-4</v>
      </c>
      <c r="M19">
        <v>0.16656000000000001</v>
      </c>
      <c r="N19" t="s">
        <v>237</v>
      </c>
    </row>
    <row r="20" spans="1:14">
      <c r="A20">
        <v>182.1</v>
      </c>
      <c r="B20">
        <v>10</v>
      </c>
      <c r="C20">
        <v>662.17</v>
      </c>
      <c r="D20">
        <v>1.5102E-3</v>
      </c>
      <c r="E20">
        <v>-0.11877</v>
      </c>
      <c r="F20">
        <v>-5.5223000000000001E-2</v>
      </c>
      <c r="G20">
        <v>4.4290000000000003</v>
      </c>
      <c r="H20">
        <v>56.121000000000002</v>
      </c>
      <c r="I20">
        <v>87.477000000000004</v>
      </c>
      <c r="J20">
        <v>1472.5</v>
      </c>
      <c r="K20">
        <v>-4.9956E-2</v>
      </c>
      <c r="L20">
        <v>3.3772000000000001E-4</v>
      </c>
      <c r="M20">
        <v>0.1666</v>
      </c>
      <c r="N20" t="s">
        <v>237</v>
      </c>
    </row>
    <row r="21" spans="1:14">
      <c r="A21">
        <v>218.53</v>
      </c>
      <c r="B21">
        <v>1</v>
      </c>
      <c r="C21">
        <v>618.69000000000005</v>
      </c>
      <c r="D21">
        <v>1.6163E-3</v>
      </c>
      <c r="E21">
        <v>3.1431</v>
      </c>
      <c r="F21">
        <v>3.1499000000000001</v>
      </c>
      <c r="G21">
        <v>20.759</v>
      </c>
      <c r="H21">
        <v>57.082999999999998</v>
      </c>
      <c r="I21">
        <v>91.102000000000004</v>
      </c>
      <c r="J21">
        <v>1231.5</v>
      </c>
      <c r="K21">
        <v>-4.2469E-2</v>
      </c>
      <c r="L21">
        <v>2.0885000000000001E-4</v>
      </c>
      <c r="M21">
        <v>0.14083999999999999</v>
      </c>
      <c r="N21" t="s">
        <v>237</v>
      </c>
    </row>
    <row r="22" spans="1:14">
      <c r="A22">
        <v>218.53</v>
      </c>
      <c r="B22">
        <v>1.5</v>
      </c>
      <c r="C22">
        <v>618.74</v>
      </c>
      <c r="D22">
        <v>1.6161999999999999E-3</v>
      </c>
      <c r="E22">
        <v>3.1417000000000002</v>
      </c>
      <c r="F22">
        <v>3.1518999999999999</v>
      </c>
      <c r="G22">
        <v>20.753</v>
      </c>
      <c r="H22">
        <v>57.085999999999999</v>
      </c>
      <c r="I22">
        <v>91.091999999999999</v>
      </c>
      <c r="J22">
        <v>1231.9000000000001</v>
      </c>
      <c r="K22">
        <v>-4.2487999999999998E-2</v>
      </c>
      <c r="L22">
        <v>2.0893999999999999E-4</v>
      </c>
      <c r="M22">
        <v>0.14088000000000001</v>
      </c>
      <c r="N22" t="s">
        <v>237</v>
      </c>
    </row>
    <row r="23" spans="1:14">
      <c r="A23">
        <v>218.53</v>
      </c>
      <c r="B23">
        <v>2</v>
      </c>
      <c r="C23">
        <v>618.79</v>
      </c>
      <c r="D23">
        <v>1.6161000000000001E-3</v>
      </c>
      <c r="E23">
        <v>3.1402000000000001</v>
      </c>
      <c r="F23">
        <v>3.1537999999999999</v>
      </c>
      <c r="G23">
        <v>20.745999999999999</v>
      </c>
      <c r="H23">
        <v>57.088000000000001</v>
      </c>
      <c r="I23">
        <v>91.082999999999998</v>
      </c>
      <c r="J23">
        <v>1232.3</v>
      </c>
      <c r="K23">
        <v>-4.2507000000000003E-2</v>
      </c>
      <c r="L23">
        <v>2.0903E-4</v>
      </c>
      <c r="M23">
        <v>0.14093</v>
      </c>
      <c r="N23" t="s">
        <v>237</v>
      </c>
    </row>
    <row r="24" spans="1:14">
      <c r="A24">
        <v>218.53</v>
      </c>
      <c r="B24">
        <v>2.5</v>
      </c>
      <c r="C24">
        <v>618.84</v>
      </c>
      <c r="D24">
        <v>1.6159E-3</v>
      </c>
      <c r="E24">
        <v>3.1387999999999998</v>
      </c>
      <c r="F24">
        <v>3.1556999999999999</v>
      </c>
      <c r="G24">
        <v>20.739000000000001</v>
      </c>
      <c r="H24">
        <v>57.091000000000001</v>
      </c>
      <c r="I24">
        <v>91.072999999999993</v>
      </c>
      <c r="J24">
        <v>1232.7</v>
      </c>
      <c r="K24">
        <v>-4.2526000000000001E-2</v>
      </c>
      <c r="L24">
        <v>2.0912E-4</v>
      </c>
      <c r="M24">
        <v>0.14097000000000001</v>
      </c>
      <c r="N24" t="s">
        <v>237</v>
      </c>
    </row>
    <row r="25" spans="1:14">
      <c r="A25">
        <v>218.53</v>
      </c>
      <c r="B25">
        <v>3</v>
      </c>
      <c r="C25">
        <v>618.9</v>
      </c>
      <c r="D25">
        <v>1.6157999999999999E-3</v>
      </c>
      <c r="E25">
        <v>3.1373000000000002</v>
      </c>
      <c r="F25">
        <v>3.1577000000000002</v>
      </c>
      <c r="G25">
        <v>20.731999999999999</v>
      </c>
      <c r="H25">
        <v>57.093000000000004</v>
      </c>
      <c r="I25">
        <v>91.063999999999993</v>
      </c>
      <c r="J25">
        <v>1233.0999999999999</v>
      </c>
      <c r="K25">
        <v>-4.2544999999999999E-2</v>
      </c>
      <c r="L25">
        <v>2.0921000000000001E-4</v>
      </c>
      <c r="M25">
        <v>0.14101</v>
      </c>
      <c r="N25" t="s">
        <v>237</v>
      </c>
    </row>
    <row r="26" spans="1:14">
      <c r="A26">
        <v>218.53</v>
      </c>
      <c r="B26">
        <v>3.5</v>
      </c>
      <c r="C26">
        <v>618.95000000000005</v>
      </c>
      <c r="D26">
        <v>1.6156E-3</v>
      </c>
      <c r="E26">
        <v>3.1358000000000001</v>
      </c>
      <c r="F26">
        <v>3.1596000000000002</v>
      </c>
      <c r="G26">
        <v>20.725999999999999</v>
      </c>
      <c r="H26">
        <v>57.094999999999999</v>
      </c>
      <c r="I26">
        <v>91.054000000000002</v>
      </c>
      <c r="J26">
        <v>1233.5</v>
      </c>
      <c r="K26">
        <v>-4.2563999999999998E-2</v>
      </c>
      <c r="L26">
        <v>2.0929999999999999E-4</v>
      </c>
      <c r="M26">
        <v>0.14105000000000001</v>
      </c>
      <c r="N26" t="s">
        <v>237</v>
      </c>
    </row>
    <row r="27" spans="1:14">
      <c r="A27">
        <v>218.53</v>
      </c>
      <c r="B27">
        <v>4</v>
      </c>
      <c r="C27">
        <v>619</v>
      </c>
      <c r="D27">
        <v>1.6155E-3</v>
      </c>
      <c r="E27">
        <v>3.1343999999999999</v>
      </c>
      <c r="F27">
        <v>3.1616</v>
      </c>
      <c r="G27">
        <v>20.719000000000001</v>
      </c>
      <c r="H27">
        <v>57.097999999999999</v>
      </c>
      <c r="I27">
        <v>91.045000000000002</v>
      </c>
      <c r="J27">
        <v>1233.9000000000001</v>
      </c>
      <c r="K27">
        <v>-4.2583000000000003E-2</v>
      </c>
      <c r="L27">
        <v>2.0939E-4</v>
      </c>
      <c r="M27">
        <v>0.14108999999999999</v>
      </c>
      <c r="N27" t="s">
        <v>237</v>
      </c>
    </row>
    <row r="28" spans="1:14">
      <c r="A28">
        <v>218.53</v>
      </c>
      <c r="B28">
        <v>4.5</v>
      </c>
      <c r="C28">
        <v>619.04999999999995</v>
      </c>
      <c r="D28">
        <v>1.6153999999999999E-3</v>
      </c>
      <c r="E28">
        <v>3.1328999999999998</v>
      </c>
      <c r="F28">
        <v>3.1635</v>
      </c>
      <c r="G28">
        <v>20.712</v>
      </c>
      <c r="H28">
        <v>57.1</v>
      </c>
      <c r="I28">
        <v>91.034999999999997</v>
      </c>
      <c r="J28">
        <v>1234.3</v>
      </c>
      <c r="K28">
        <v>-4.2601E-2</v>
      </c>
      <c r="L28">
        <v>2.0948000000000001E-4</v>
      </c>
      <c r="M28">
        <v>0.14113000000000001</v>
      </c>
      <c r="N28" t="s">
        <v>237</v>
      </c>
    </row>
    <row r="29" spans="1:14">
      <c r="A29">
        <v>218.53</v>
      </c>
      <c r="B29">
        <v>5</v>
      </c>
      <c r="C29">
        <v>619.11</v>
      </c>
      <c r="D29">
        <v>1.6152E-3</v>
      </c>
      <c r="E29">
        <v>3.1315</v>
      </c>
      <c r="F29">
        <v>3.1654</v>
      </c>
      <c r="G29">
        <v>20.706</v>
      </c>
      <c r="H29">
        <v>57.103000000000002</v>
      </c>
      <c r="I29">
        <v>91.025999999999996</v>
      </c>
      <c r="J29">
        <v>1234.7</v>
      </c>
      <c r="K29">
        <v>-4.2619999999999998E-2</v>
      </c>
      <c r="L29">
        <v>2.0956999999999999E-4</v>
      </c>
      <c r="M29">
        <v>0.14116999999999999</v>
      </c>
      <c r="N29" t="s">
        <v>237</v>
      </c>
    </row>
    <row r="30" spans="1:14">
      <c r="A30">
        <v>218.53</v>
      </c>
      <c r="B30">
        <v>5.5</v>
      </c>
      <c r="C30">
        <v>619.16</v>
      </c>
      <c r="D30">
        <v>1.6151E-3</v>
      </c>
      <c r="E30">
        <v>3.13</v>
      </c>
      <c r="F30">
        <v>3.1674000000000002</v>
      </c>
      <c r="G30">
        <v>20.699000000000002</v>
      </c>
      <c r="H30">
        <v>57.104999999999997</v>
      </c>
      <c r="I30">
        <v>91.016999999999996</v>
      </c>
      <c r="J30">
        <v>1235</v>
      </c>
      <c r="K30">
        <v>-4.2639000000000003E-2</v>
      </c>
      <c r="L30">
        <v>2.0966E-4</v>
      </c>
      <c r="M30">
        <v>0.14121</v>
      </c>
      <c r="N30" t="s">
        <v>237</v>
      </c>
    </row>
    <row r="31" spans="1:14">
      <c r="A31">
        <v>218.53</v>
      </c>
      <c r="B31">
        <v>6</v>
      </c>
      <c r="C31">
        <v>619.21</v>
      </c>
      <c r="D31">
        <v>1.6149999999999999E-3</v>
      </c>
      <c r="E31">
        <v>3.1284999999999998</v>
      </c>
      <c r="F31">
        <v>3.1692999999999998</v>
      </c>
      <c r="G31">
        <v>20.692</v>
      </c>
      <c r="H31">
        <v>57.107999999999997</v>
      </c>
      <c r="I31">
        <v>91.007000000000005</v>
      </c>
      <c r="J31">
        <v>1235.4000000000001</v>
      </c>
      <c r="K31">
        <v>-4.2658000000000001E-2</v>
      </c>
      <c r="L31">
        <v>2.0975E-4</v>
      </c>
      <c r="M31">
        <v>0.14124999999999999</v>
      </c>
      <c r="N31" t="s">
        <v>237</v>
      </c>
    </row>
    <row r="32" spans="1:14">
      <c r="A32">
        <v>218.53</v>
      </c>
      <c r="B32">
        <v>6.5</v>
      </c>
      <c r="C32">
        <v>619.26</v>
      </c>
      <c r="D32">
        <v>1.6148E-3</v>
      </c>
      <c r="E32">
        <v>3.1271</v>
      </c>
      <c r="F32">
        <v>3.1713</v>
      </c>
      <c r="G32">
        <v>20.686</v>
      </c>
      <c r="H32">
        <v>57.11</v>
      </c>
      <c r="I32">
        <v>90.998000000000005</v>
      </c>
      <c r="J32">
        <v>1235.8</v>
      </c>
      <c r="K32">
        <v>-4.2675999999999999E-2</v>
      </c>
      <c r="L32">
        <v>2.0984000000000001E-4</v>
      </c>
      <c r="M32">
        <v>0.14129</v>
      </c>
      <c r="N32" t="s">
        <v>237</v>
      </c>
    </row>
    <row r="33" spans="1:14">
      <c r="A33">
        <v>218.53</v>
      </c>
      <c r="B33">
        <v>7</v>
      </c>
      <c r="C33">
        <v>619.30999999999995</v>
      </c>
      <c r="D33">
        <v>1.6146999999999999E-3</v>
      </c>
      <c r="E33">
        <v>3.1255999999999999</v>
      </c>
      <c r="F33">
        <v>3.1732</v>
      </c>
      <c r="G33">
        <v>20.678999999999998</v>
      </c>
      <c r="H33">
        <v>57.112000000000002</v>
      </c>
      <c r="I33">
        <v>90.989000000000004</v>
      </c>
      <c r="J33">
        <v>1236.2</v>
      </c>
      <c r="K33">
        <v>-4.2694999999999997E-2</v>
      </c>
      <c r="L33">
        <v>2.0992999999999999E-4</v>
      </c>
      <c r="M33">
        <v>0.14133000000000001</v>
      </c>
      <c r="N33" t="s">
        <v>237</v>
      </c>
    </row>
    <row r="34" spans="1:14">
      <c r="A34">
        <v>218.53</v>
      </c>
      <c r="B34">
        <v>7.5</v>
      </c>
      <c r="C34">
        <v>619.37</v>
      </c>
      <c r="D34">
        <v>1.6146000000000001E-3</v>
      </c>
      <c r="E34">
        <v>3.1242000000000001</v>
      </c>
      <c r="F34">
        <v>3.1751</v>
      </c>
      <c r="G34">
        <v>20.672000000000001</v>
      </c>
      <c r="H34">
        <v>57.115000000000002</v>
      </c>
      <c r="I34">
        <v>90.98</v>
      </c>
      <c r="J34">
        <v>1236.5999999999999</v>
      </c>
      <c r="K34">
        <v>-4.2713000000000001E-2</v>
      </c>
      <c r="L34">
        <v>2.1002E-4</v>
      </c>
      <c r="M34">
        <v>0.14137</v>
      </c>
      <c r="N34" t="s">
        <v>237</v>
      </c>
    </row>
    <row r="35" spans="1:14">
      <c r="A35">
        <v>218.53</v>
      </c>
      <c r="B35">
        <v>8</v>
      </c>
      <c r="C35">
        <v>619.41999999999996</v>
      </c>
      <c r="D35">
        <v>1.6144E-3</v>
      </c>
      <c r="E35">
        <v>3.1227</v>
      </c>
      <c r="F35">
        <v>3.1770999999999998</v>
      </c>
      <c r="G35">
        <v>20.666</v>
      </c>
      <c r="H35">
        <v>57.116999999999997</v>
      </c>
      <c r="I35">
        <v>90.97</v>
      </c>
      <c r="J35">
        <v>1237</v>
      </c>
      <c r="K35">
        <v>-4.2731999999999999E-2</v>
      </c>
      <c r="L35">
        <v>2.1011000000000001E-4</v>
      </c>
      <c r="M35">
        <v>0.14141000000000001</v>
      </c>
      <c r="N35" t="s">
        <v>237</v>
      </c>
    </row>
    <row r="36" spans="1:14">
      <c r="A36">
        <v>218.53</v>
      </c>
      <c r="B36">
        <v>8.5</v>
      </c>
      <c r="C36">
        <v>619.47</v>
      </c>
      <c r="D36">
        <v>1.6142999999999999E-3</v>
      </c>
      <c r="E36">
        <v>3.1213000000000002</v>
      </c>
      <c r="F36">
        <v>3.1789999999999998</v>
      </c>
      <c r="G36">
        <v>20.658999999999999</v>
      </c>
      <c r="H36">
        <v>57.12</v>
      </c>
      <c r="I36">
        <v>90.960999999999999</v>
      </c>
      <c r="J36">
        <v>1237.4000000000001</v>
      </c>
      <c r="K36">
        <v>-4.2750999999999997E-2</v>
      </c>
      <c r="L36">
        <v>2.1020000000000001E-4</v>
      </c>
      <c r="M36">
        <v>0.14144999999999999</v>
      </c>
      <c r="N36" t="s">
        <v>237</v>
      </c>
    </row>
    <row r="37" spans="1:14">
      <c r="A37">
        <v>218.53</v>
      </c>
      <c r="B37">
        <v>9</v>
      </c>
      <c r="C37">
        <v>619.52</v>
      </c>
      <c r="D37">
        <v>1.6141E-3</v>
      </c>
      <c r="E37">
        <v>3.1198000000000001</v>
      </c>
      <c r="F37">
        <v>3.181</v>
      </c>
      <c r="G37">
        <v>20.652000000000001</v>
      </c>
      <c r="H37">
        <v>57.122</v>
      </c>
      <c r="I37">
        <v>90.951999999999998</v>
      </c>
      <c r="J37">
        <v>1237.8</v>
      </c>
      <c r="K37">
        <v>-4.2769000000000001E-2</v>
      </c>
      <c r="L37">
        <v>2.1028999999999999E-4</v>
      </c>
      <c r="M37">
        <v>0.14149</v>
      </c>
      <c r="N37" t="s">
        <v>237</v>
      </c>
    </row>
    <row r="38" spans="1:14">
      <c r="A38">
        <v>218.53</v>
      </c>
      <c r="B38">
        <v>9.5</v>
      </c>
      <c r="C38">
        <v>619.57000000000005</v>
      </c>
      <c r="D38">
        <v>1.614E-3</v>
      </c>
      <c r="E38">
        <v>3.1183999999999998</v>
      </c>
      <c r="F38">
        <v>3.1829000000000001</v>
      </c>
      <c r="G38">
        <v>20.646000000000001</v>
      </c>
      <c r="H38">
        <v>57.124000000000002</v>
      </c>
      <c r="I38">
        <v>90.942999999999998</v>
      </c>
      <c r="J38">
        <v>1238.0999999999999</v>
      </c>
      <c r="K38">
        <v>-4.2786999999999999E-2</v>
      </c>
      <c r="L38">
        <v>2.1038E-4</v>
      </c>
      <c r="M38">
        <v>0.14152999999999999</v>
      </c>
      <c r="N38" t="s">
        <v>237</v>
      </c>
    </row>
    <row r="39" spans="1:14">
      <c r="A39">
        <v>218.53</v>
      </c>
      <c r="B39">
        <v>10</v>
      </c>
      <c r="C39">
        <v>619.63</v>
      </c>
      <c r="D39">
        <v>1.6138999999999999E-3</v>
      </c>
      <c r="E39">
        <v>3.117</v>
      </c>
      <c r="F39">
        <v>3.1848999999999998</v>
      </c>
      <c r="G39">
        <v>20.638999999999999</v>
      </c>
      <c r="H39">
        <v>57.127000000000002</v>
      </c>
      <c r="I39">
        <v>90.933999999999997</v>
      </c>
      <c r="J39">
        <v>1238.5</v>
      </c>
      <c r="K39">
        <v>-4.2805999999999997E-2</v>
      </c>
      <c r="L39">
        <v>2.1047000000000001E-4</v>
      </c>
      <c r="M39">
        <v>0.14157</v>
      </c>
      <c r="N39" t="s">
        <v>237</v>
      </c>
    </row>
    <row r="40" spans="1:14">
      <c r="A40">
        <v>254.95</v>
      </c>
      <c r="B40">
        <v>1</v>
      </c>
      <c r="C40">
        <v>2.0331000000000001</v>
      </c>
      <c r="D40">
        <v>0.49186999999999997</v>
      </c>
      <c r="E40">
        <v>21.89</v>
      </c>
      <c r="F40">
        <v>23.959</v>
      </c>
      <c r="G40">
        <v>112.72</v>
      </c>
      <c r="H40">
        <v>50.188000000000002</v>
      </c>
      <c r="I40">
        <v>59.424999999999997</v>
      </c>
      <c r="J40">
        <v>238.4</v>
      </c>
      <c r="K40">
        <v>2.7789000000000001</v>
      </c>
      <c r="L40">
        <v>7.2671999999999996E-6</v>
      </c>
      <c r="M40">
        <v>1.3287999999999999E-2</v>
      </c>
      <c r="N40" t="s">
        <v>238</v>
      </c>
    </row>
    <row r="41" spans="1:14">
      <c r="A41">
        <v>254.95</v>
      </c>
      <c r="B41">
        <v>1.5</v>
      </c>
      <c r="C41">
        <v>3.0882999999999998</v>
      </c>
      <c r="D41">
        <v>0.32380999999999999</v>
      </c>
      <c r="E41">
        <v>21.832000000000001</v>
      </c>
      <c r="F41">
        <v>23.876000000000001</v>
      </c>
      <c r="G41">
        <v>109.12</v>
      </c>
      <c r="H41">
        <v>50.524999999999999</v>
      </c>
      <c r="I41">
        <v>60.289000000000001</v>
      </c>
      <c r="J41">
        <v>236.23</v>
      </c>
      <c r="K41">
        <v>2.8178000000000001</v>
      </c>
      <c r="L41">
        <v>7.2543000000000002E-6</v>
      </c>
      <c r="M41">
        <v>1.3339E-2</v>
      </c>
      <c r="N41" t="s">
        <v>238</v>
      </c>
    </row>
    <row r="42" spans="1:14">
      <c r="A42">
        <v>254.95</v>
      </c>
      <c r="B42">
        <v>2</v>
      </c>
      <c r="C42">
        <v>4.1721000000000004</v>
      </c>
      <c r="D42">
        <v>0.23968999999999999</v>
      </c>
      <c r="E42">
        <v>21.771999999999998</v>
      </c>
      <c r="F42">
        <v>23.79</v>
      </c>
      <c r="G42">
        <v>106.49</v>
      </c>
      <c r="H42">
        <v>50.874000000000002</v>
      </c>
      <c r="I42">
        <v>61.216999999999999</v>
      </c>
      <c r="J42">
        <v>233.99</v>
      </c>
      <c r="K42">
        <v>2.8591000000000002</v>
      </c>
      <c r="L42">
        <v>7.2436000000000004E-6</v>
      </c>
      <c r="M42">
        <v>1.3395000000000001E-2</v>
      </c>
      <c r="N42" t="s">
        <v>238</v>
      </c>
    </row>
    <row r="43" spans="1:14">
      <c r="A43">
        <v>254.95</v>
      </c>
      <c r="B43">
        <v>2.5</v>
      </c>
      <c r="C43">
        <v>5.2869000000000002</v>
      </c>
      <c r="D43">
        <v>0.18915000000000001</v>
      </c>
      <c r="E43">
        <v>21.710999999999999</v>
      </c>
      <c r="F43">
        <v>23.701000000000001</v>
      </c>
      <c r="G43">
        <v>104.39</v>
      </c>
      <c r="H43">
        <v>51.235999999999997</v>
      </c>
      <c r="I43">
        <v>62.219000000000001</v>
      </c>
      <c r="J43">
        <v>231.68</v>
      </c>
      <c r="K43">
        <v>2.9030999999999998</v>
      </c>
      <c r="L43">
        <v>7.2351000000000004E-6</v>
      </c>
      <c r="M43">
        <v>1.3455999999999999E-2</v>
      </c>
      <c r="N43" t="s">
        <v>238</v>
      </c>
    </row>
    <row r="44" spans="1:14">
      <c r="A44">
        <v>254.95</v>
      </c>
      <c r="B44">
        <v>3</v>
      </c>
      <c r="C44">
        <v>6.4355000000000002</v>
      </c>
      <c r="D44">
        <v>0.15539</v>
      </c>
      <c r="E44">
        <v>21.646999999999998</v>
      </c>
      <c r="F44">
        <v>23.609000000000002</v>
      </c>
      <c r="G44">
        <v>102.62</v>
      </c>
      <c r="H44">
        <v>51.612000000000002</v>
      </c>
      <c r="I44">
        <v>63.304000000000002</v>
      </c>
      <c r="J44">
        <v>229.28</v>
      </c>
      <c r="K44">
        <v>2.9502000000000002</v>
      </c>
      <c r="L44">
        <v>7.2289000000000004E-6</v>
      </c>
      <c r="M44">
        <v>1.3524E-2</v>
      </c>
      <c r="N44" t="s">
        <v>238</v>
      </c>
    </row>
    <row r="45" spans="1:14">
      <c r="A45">
        <v>254.95</v>
      </c>
      <c r="B45">
        <v>3.254</v>
      </c>
      <c r="C45">
        <v>7.0330000000000004</v>
      </c>
      <c r="D45">
        <v>0.14219000000000001</v>
      </c>
      <c r="E45">
        <v>21.614000000000001</v>
      </c>
      <c r="F45">
        <v>23.561</v>
      </c>
      <c r="G45">
        <v>101.8</v>
      </c>
      <c r="H45">
        <v>51.808</v>
      </c>
      <c r="I45">
        <v>63.890999999999998</v>
      </c>
      <c r="J45">
        <v>228.02</v>
      </c>
      <c r="K45">
        <v>2.9754999999999998</v>
      </c>
      <c r="L45">
        <v>7.2266999999999998E-6</v>
      </c>
      <c r="M45">
        <v>1.3561999999999999E-2</v>
      </c>
      <c r="N45" t="s">
        <v>238</v>
      </c>
    </row>
    <row r="46" spans="1:14">
      <c r="A46">
        <v>254.95</v>
      </c>
      <c r="B46">
        <v>3.254</v>
      </c>
      <c r="C46">
        <v>571.94000000000005</v>
      </c>
      <c r="D46">
        <v>1.7484E-3</v>
      </c>
      <c r="E46">
        <v>6.5629999999999997</v>
      </c>
      <c r="F46">
        <v>6.5869</v>
      </c>
      <c r="G46">
        <v>35.225999999999999</v>
      </c>
      <c r="H46">
        <v>59.960999999999999</v>
      </c>
      <c r="I46">
        <v>97.808999999999997</v>
      </c>
      <c r="J46">
        <v>992.94</v>
      </c>
      <c r="K46">
        <v>-2.8889000000000001E-2</v>
      </c>
      <c r="L46">
        <v>1.4218E-4</v>
      </c>
      <c r="M46">
        <v>0.12293999999999999</v>
      </c>
      <c r="N46" t="s">
        <v>237</v>
      </c>
    </row>
    <row r="47" spans="1:14">
      <c r="A47">
        <v>254.95</v>
      </c>
      <c r="B47">
        <v>3.5</v>
      </c>
      <c r="C47">
        <v>571.98</v>
      </c>
      <c r="D47">
        <v>1.7482999999999999E-3</v>
      </c>
      <c r="E47">
        <v>6.5617999999999999</v>
      </c>
      <c r="F47">
        <v>6.5876000000000001</v>
      </c>
      <c r="G47">
        <v>35.220999999999997</v>
      </c>
      <c r="H47">
        <v>59.962000000000003</v>
      </c>
      <c r="I47">
        <v>97.798000000000002</v>
      </c>
      <c r="J47">
        <v>993.22</v>
      </c>
      <c r="K47">
        <v>-2.8913000000000001E-2</v>
      </c>
      <c r="L47">
        <v>1.4222E-4</v>
      </c>
      <c r="M47">
        <v>0.12296</v>
      </c>
      <c r="N47" t="s">
        <v>237</v>
      </c>
    </row>
    <row r="48" spans="1:14">
      <c r="A48">
        <v>254.95</v>
      </c>
      <c r="B48">
        <v>4</v>
      </c>
      <c r="C48">
        <v>572.07000000000005</v>
      </c>
      <c r="D48">
        <v>1.748E-3</v>
      </c>
      <c r="E48">
        <v>6.5595999999999997</v>
      </c>
      <c r="F48">
        <v>6.5890000000000004</v>
      </c>
      <c r="G48">
        <v>35.212000000000003</v>
      </c>
      <c r="H48">
        <v>59.963000000000001</v>
      </c>
      <c r="I48">
        <v>97.777000000000001</v>
      </c>
      <c r="J48">
        <v>993.79</v>
      </c>
      <c r="K48">
        <v>-2.8961000000000001E-2</v>
      </c>
      <c r="L48">
        <v>1.4229999999999999E-4</v>
      </c>
      <c r="M48">
        <v>0.123</v>
      </c>
      <c r="N48" t="s">
        <v>237</v>
      </c>
    </row>
    <row r="49" spans="1:14">
      <c r="A49">
        <v>254.95</v>
      </c>
      <c r="B49">
        <v>4.5</v>
      </c>
      <c r="C49">
        <v>572.15</v>
      </c>
      <c r="D49">
        <v>1.7478000000000001E-3</v>
      </c>
      <c r="E49">
        <v>6.5572999999999997</v>
      </c>
      <c r="F49">
        <v>6.5903999999999998</v>
      </c>
      <c r="G49">
        <v>35.204000000000001</v>
      </c>
      <c r="H49">
        <v>59.965000000000003</v>
      </c>
      <c r="I49">
        <v>97.756</v>
      </c>
      <c r="J49">
        <v>994.35</v>
      </c>
      <c r="K49">
        <v>-2.9009E-2</v>
      </c>
      <c r="L49">
        <v>1.4238E-4</v>
      </c>
      <c r="M49">
        <v>0.12305000000000001</v>
      </c>
      <c r="N49" t="s">
        <v>237</v>
      </c>
    </row>
    <row r="50" spans="1:14">
      <c r="A50">
        <v>254.95</v>
      </c>
      <c r="B50">
        <v>5</v>
      </c>
      <c r="C50">
        <v>572.23</v>
      </c>
      <c r="D50">
        <v>1.7474999999999999E-3</v>
      </c>
      <c r="E50">
        <v>6.5551000000000004</v>
      </c>
      <c r="F50">
        <v>6.5918000000000001</v>
      </c>
      <c r="G50">
        <v>35.195</v>
      </c>
      <c r="H50">
        <v>59.966999999999999</v>
      </c>
      <c r="I50">
        <v>97.733999999999995</v>
      </c>
      <c r="J50">
        <v>994.92</v>
      </c>
      <c r="K50">
        <v>-2.9058E-2</v>
      </c>
      <c r="L50">
        <v>1.4245999999999999E-4</v>
      </c>
      <c r="M50">
        <v>0.12309</v>
      </c>
      <c r="N50" t="s">
        <v>237</v>
      </c>
    </row>
    <row r="51" spans="1:14">
      <c r="A51">
        <v>254.95</v>
      </c>
      <c r="B51">
        <v>5.5</v>
      </c>
      <c r="C51">
        <v>572.30999999999995</v>
      </c>
      <c r="D51">
        <v>1.7473E-3</v>
      </c>
      <c r="E51">
        <v>6.5528000000000004</v>
      </c>
      <c r="F51">
        <v>6.5933000000000002</v>
      </c>
      <c r="G51">
        <v>35.186</v>
      </c>
      <c r="H51">
        <v>59.968000000000004</v>
      </c>
      <c r="I51">
        <v>97.712999999999994</v>
      </c>
      <c r="J51">
        <v>995.48</v>
      </c>
      <c r="K51">
        <v>-2.9104999999999999E-2</v>
      </c>
      <c r="L51">
        <v>1.4254E-4</v>
      </c>
      <c r="M51">
        <v>0.12313</v>
      </c>
      <c r="N51" t="s">
        <v>237</v>
      </c>
    </row>
    <row r="52" spans="1:14">
      <c r="A52">
        <v>254.95</v>
      </c>
      <c r="B52">
        <v>6</v>
      </c>
      <c r="C52">
        <v>572.4</v>
      </c>
      <c r="D52">
        <v>1.7470000000000001E-3</v>
      </c>
      <c r="E52">
        <v>6.5506000000000002</v>
      </c>
      <c r="F52">
        <v>6.5946999999999996</v>
      </c>
      <c r="G52">
        <v>35.177</v>
      </c>
      <c r="H52">
        <v>59.97</v>
      </c>
      <c r="I52">
        <v>97.691999999999993</v>
      </c>
      <c r="J52">
        <v>996.04</v>
      </c>
      <c r="K52">
        <v>-2.9152999999999998E-2</v>
      </c>
      <c r="L52">
        <v>1.4262000000000001E-4</v>
      </c>
      <c r="M52">
        <v>0.12318</v>
      </c>
      <c r="N52" t="s">
        <v>237</v>
      </c>
    </row>
    <row r="53" spans="1:14">
      <c r="A53">
        <v>254.95</v>
      </c>
      <c r="B53">
        <v>6.5</v>
      </c>
      <c r="C53">
        <v>572.48</v>
      </c>
      <c r="D53">
        <v>1.7468E-3</v>
      </c>
      <c r="E53">
        <v>6.5483000000000002</v>
      </c>
      <c r="F53">
        <v>6.5960999999999999</v>
      </c>
      <c r="G53">
        <v>35.167999999999999</v>
      </c>
      <c r="H53">
        <v>59.972000000000001</v>
      </c>
      <c r="I53">
        <v>97.671000000000006</v>
      </c>
      <c r="J53">
        <v>996.6</v>
      </c>
      <c r="K53">
        <v>-2.9201000000000001E-2</v>
      </c>
      <c r="L53">
        <v>1.427E-4</v>
      </c>
      <c r="M53">
        <v>0.12322</v>
      </c>
      <c r="N53" t="s">
        <v>237</v>
      </c>
    </row>
    <row r="54" spans="1:14">
      <c r="A54">
        <v>254.95</v>
      </c>
      <c r="B54">
        <v>7</v>
      </c>
      <c r="C54">
        <v>572.55999999999995</v>
      </c>
      <c r="D54">
        <v>1.7465E-3</v>
      </c>
      <c r="E54">
        <v>6.5461</v>
      </c>
      <c r="F54">
        <v>6.5975000000000001</v>
      </c>
      <c r="G54">
        <v>35.158999999999999</v>
      </c>
      <c r="H54">
        <v>59.972999999999999</v>
      </c>
      <c r="I54">
        <v>97.65</v>
      </c>
      <c r="J54">
        <v>997.17</v>
      </c>
      <c r="K54">
        <v>-2.9248E-2</v>
      </c>
      <c r="L54">
        <v>1.4278000000000001E-4</v>
      </c>
      <c r="M54">
        <v>0.12327</v>
      </c>
      <c r="N54" t="s">
        <v>237</v>
      </c>
    </row>
    <row r="55" spans="1:14">
      <c r="A55">
        <v>254.95</v>
      </c>
      <c r="B55">
        <v>7.5</v>
      </c>
      <c r="C55">
        <v>572.64</v>
      </c>
      <c r="D55">
        <v>1.7462999999999999E-3</v>
      </c>
      <c r="E55">
        <v>6.5438999999999998</v>
      </c>
      <c r="F55">
        <v>6.5990000000000002</v>
      </c>
      <c r="G55">
        <v>35.151000000000003</v>
      </c>
      <c r="H55">
        <v>59.975000000000001</v>
      </c>
      <c r="I55">
        <v>97.629000000000005</v>
      </c>
      <c r="J55">
        <v>997.73</v>
      </c>
      <c r="K55">
        <v>-2.9295999999999999E-2</v>
      </c>
      <c r="L55">
        <v>1.4285E-4</v>
      </c>
      <c r="M55">
        <v>0.12331</v>
      </c>
      <c r="N55" t="s">
        <v>237</v>
      </c>
    </row>
    <row r="56" spans="1:14">
      <c r="A56">
        <v>254.95</v>
      </c>
      <c r="B56">
        <v>8</v>
      </c>
      <c r="C56">
        <v>572.72</v>
      </c>
      <c r="D56">
        <v>1.7459999999999999E-3</v>
      </c>
      <c r="E56">
        <v>6.5415999999999999</v>
      </c>
      <c r="F56">
        <v>6.6003999999999996</v>
      </c>
      <c r="G56">
        <v>35.142000000000003</v>
      </c>
      <c r="H56">
        <v>59.976999999999997</v>
      </c>
      <c r="I56">
        <v>97.608000000000004</v>
      </c>
      <c r="J56">
        <v>998.29</v>
      </c>
      <c r="K56">
        <v>-2.9343000000000001E-2</v>
      </c>
      <c r="L56">
        <v>1.4292999999999999E-4</v>
      </c>
      <c r="M56">
        <v>0.12335</v>
      </c>
      <c r="N56" t="s">
        <v>237</v>
      </c>
    </row>
    <row r="57" spans="1:14">
      <c r="A57">
        <v>254.95</v>
      </c>
      <c r="B57">
        <v>8.5</v>
      </c>
      <c r="C57">
        <v>572.80999999999995</v>
      </c>
      <c r="D57">
        <v>1.7458E-3</v>
      </c>
      <c r="E57">
        <v>6.5393999999999997</v>
      </c>
      <c r="F57">
        <v>6.6017999999999999</v>
      </c>
      <c r="G57">
        <v>35.133000000000003</v>
      </c>
      <c r="H57">
        <v>59.978000000000002</v>
      </c>
      <c r="I57">
        <v>97.587000000000003</v>
      </c>
      <c r="J57">
        <v>998.85</v>
      </c>
      <c r="K57">
        <v>-2.9389999999999999E-2</v>
      </c>
      <c r="L57">
        <v>1.4301E-4</v>
      </c>
      <c r="M57">
        <v>0.1234</v>
      </c>
      <c r="N57" t="s">
        <v>237</v>
      </c>
    </row>
    <row r="58" spans="1:14">
      <c r="A58">
        <v>254.95</v>
      </c>
      <c r="B58">
        <v>9</v>
      </c>
      <c r="C58">
        <v>572.89</v>
      </c>
      <c r="D58">
        <v>1.7455000000000001E-3</v>
      </c>
      <c r="E58">
        <v>6.5372000000000003</v>
      </c>
      <c r="F58">
        <v>6.6032999999999999</v>
      </c>
      <c r="G58">
        <v>35.124000000000002</v>
      </c>
      <c r="H58">
        <v>59.98</v>
      </c>
      <c r="I58">
        <v>97.566999999999993</v>
      </c>
      <c r="J58">
        <v>999.4</v>
      </c>
      <c r="K58">
        <v>-2.9437000000000001E-2</v>
      </c>
      <c r="L58">
        <v>1.4308999999999999E-4</v>
      </c>
      <c r="M58">
        <v>0.12343999999999999</v>
      </c>
      <c r="N58" t="s">
        <v>237</v>
      </c>
    </row>
    <row r="59" spans="1:14">
      <c r="A59">
        <v>254.95</v>
      </c>
      <c r="B59">
        <v>9.5</v>
      </c>
      <c r="C59">
        <v>572.97</v>
      </c>
      <c r="D59">
        <v>1.7453E-3</v>
      </c>
      <c r="E59">
        <v>6.5349000000000004</v>
      </c>
      <c r="F59">
        <v>6.6047000000000002</v>
      </c>
      <c r="G59">
        <v>35.115000000000002</v>
      </c>
      <c r="H59">
        <v>59.981999999999999</v>
      </c>
      <c r="I59">
        <v>97.546000000000006</v>
      </c>
      <c r="J59">
        <v>999.96</v>
      </c>
      <c r="K59">
        <v>-2.9482999999999999E-2</v>
      </c>
      <c r="L59">
        <v>1.4317E-4</v>
      </c>
      <c r="M59">
        <v>0.12348000000000001</v>
      </c>
      <c r="N59" t="s">
        <v>237</v>
      </c>
    </row>
    <row r="60" spans="1:14">
      <c r="A60">
        <v>254.95</v>
      </c>
      <c r="B60">
        <v>10</v>
      </c>
      <c r="C60">
        <v>573.04999999999995</v>
      </c>
      <c r="D60">
        <v>1.7451000000000001E-3</v>
      </c>
      <c r="E60">
        <v>6.5327000000000002</v>
      </c>
      <c r="F60">
        <v>6.6060999999999996</v>
      </c>
      <c r="G60">
        <v>35.106999999999999</v>
      </c>
      <c r="H60">
        <v>59.984000000000002</v>
      </c>
      <c r="I60">
        <v>97.525999999999996</v>
      </c>
      <c r="J60">
        <v>1000.5</v>
      </c>
      <c r="K60">
        <v>-2.9530000000000001E-2</v>
      </c>
      <c r="L60">
        <v>1.4325000000000001E-4</v>
      </c>
      <c r="M60">
        <v>0.12353</v>
      </c>
      <c r="N60" t="s">
        <v>237</v>
      </c>
    </row>
    <row r="61" spans="1:14">
      <c r="A61">
        <v>291.37</v>
      </c>
      <c r="B61">
        <v>1</v>
      </c>
      <c r="C61">
        <v>1.7639</v>
      </c>
      <c r="D61">
        <v>0.56691000000000003</v>
      </c>
      <c r="E61">
        <v>23.824999999999999</v>
      </c>
      <c r="F61">
        <v>26.21</v>
      </c>
      <c r="G61">
        <v>120.97</v>
      </c>
      <c r="H61">
        <v>55.41</v>
      </c>
      <c r="I61">
        <v>64.289000000000001</v>
      </c>
      <c r="J61">
        <v>254.47</v>
      </c>
      <c r="K61">
        <v>1.8373999999999999</v>
      </c>
      <c r="L61">
        <v>8.3598000000000008E-6</v>
      </c>
      <c r="M61">
        <v>1.6754999999999999E-2</v>
      </c>
      <c r="N61" t="s">
        <v>238</v>
      </c>
    </row>
    <row r="62" spans="1:14">
      <c r="A62">
        <v>291.37</v>
      </c>
      <c r="B62">
        <v>1.5</v>
      </c>
      <c r="C62">
        <v>2.6671</v>
      </c>
      <c r="D62">
        <v>0.37495000000000001</v>
      </c>
      <c r="E62">
        <v>23.783999999999999</v>
      </c>
      <c r="F62">
        <v>26.151</v>
      </c>
      <c r="G62">
        <v>117.46</v>
      </c>
      <c r="H62">
        <v>55.604999999999997</v>
      </c>
      <c r="I62">
        <v>64.790000000000006</v>
      </c>
      <c r="J62">
        <v>252.96</v>
      </c>
      <c r="K62">
        <v>1.8540000000000001</v>
      </c>
      <c r="L62">
        <v>8.3565000000000004E-6</v>
      </c>
      <c r="M62">
        <v>1.6799000000000001E-2</v>
      </c>
      <c r="N62" t="s">
        <v>238</v>
      </c>
    </row>
    <row r="63" spans="1:14">
      <c r="A63">
        <v>291.37</v>
      </c>
      <c r="B63">
        <v>2</v>
      </c>
      <c r="C63">
        <v>3.5851000000000002</v>
      </c>
      <c r="D63">
        <v>0.27893000000000001</v>
      </c>
      <c r="E63">
        <v>23.742999999999999</v>
      </c>
      <c r="F63">
        <v>26.09</v>
      </c>
      <c r="G63">
        <v>114.92</v>
      </c>
      <c r="H63">
        <v>55.805</v>
      </c>
      <c r="I63">
        <v>65.313999999999993</v>
      </c>
      <c r="J63">
        <v>251.41</v>
      </c>
      <c r="K63">
        <v>1.8712</v>
      </c>
      <c r="L63">
        <v>8.3543999999999992E-6</v>
      </c>
      <c r="M63">
        <v>1.6844999999999999E-2</v>
      </c>
      <c r="N63" t="s">
        <v>238</v>
      </c>
    </row>
    <row r="64" spans="1:14">
      <c r="A64">
        <v>291.37</v>
      </c>
      <c r="B64">
        <v>2.5</v>
      </c>
      <c r="C64">
        <v>4.5189000000000004</v>
      </c>
      <c r="D64">
        <v>0.22128999999999999</v>
      </c>
      <c r="E64">
        <v>23.701000000000001</v>
      </c>
      <c r="F64">
        <v>26.029</v>
      </c>
      <c r="G64">
        <v>112.92</v>
      </c>
      <c r="H64">
        <v>56.011000000000003</v>
      </c>
      <c r="I64">
        <v>65.863</v>
      </c>
      <c r="J64">
        <v>249.85</v>
      </c>
      <c r="K64">
        <v>1.889</v>
      </c>
      <c r="L64">
        <v>8.3535000000000006E-6</v>
      </c>
      <c r="M64">
        <v>1.6892999999999998E-2</v>
      </c>
      <c r="N64" t="s">
        <v>238</v>
      </c>
    </row>
    <row r="65" spans="1:14">
      <c r="A65">
        <v>291.37</v>
      </c>
      <c r="B65">
        <v>3</v>
      </c>
      <c r="C65">
        <v>5.4691999999999998</v>
      </c>
      <c r="D65">
        <v>0.18284</v>
      </c>
      <c r="E65">
        <v>23.658000000000001</v>
      </c>
      <c r="F65">
        <v>25.966000000000001</v>
      </c>
      <c r="G65">
        <v>111.25</v>
      </c>
      <c r="H65">
        <v>56.222000000000001</v>
      </c>
      <c r="I65">
        <v>66.438999999999993</v>
      </c>
      <c r="J65">
        <v>248.25</v>
      </c>
      <c r="K65">
        <v>1.9075</v>
      </c>
      <c r="L65">
        <v>8.3537999999999995E-6</v>
      </c>
      <c r="M65">
        <v>1.6944000000000001E-2</v>
      </c>
      <c r="N65" t="s">
        <v>238</v>
      </c>
    </row>
    <row r="66" spans="1:14">
      <c r="A66">
        <v>291.37</v>
      </c>
      <c r="B66">
        <v>3.5</v>
      </c>
      <c r="C66">
        <v>6.4367999999999999</v>
      </c>
      <c r="D66">
        <v>0.15536</v>
      </c>
      <c r="E66">
        <v>23.614000000000001</v>
      </c>
      <c r="F66">
        <v>25.902000000000001</v>
      </c>
      <c r="G66">
        <v>109.82</v>
      </c>
      <c r="H66">
        <v>56.44</v>
      </c>
      <c r="I66">
        <v>67.045000000000002</v>
      </c>
      <c r="J66">
        <v>246.62</v>
      </c>
      <c r="K66">
        <v>1.9267000000000001</v>
      </c>
      <c r="L66">
        <v>8.3553999999999997E-6</v>
      </c>
      <c r="M66">
        <v>1.6997000000000002E-2</v>
      </c>
      <c r="N66" t="s">
        <v>238</v>
      </c>
    </row>
    <row r="67" spans="1:14">
      <c r="A67">
        <v>291.37</v>
      </c>
      <c r="B67">
        <v>4</v>
      </c>
      <c r="C67">
        <v>7.4226999999999999</v>
      </c>
      <c r="D67">
        <v>0.13472000000000001</v>
      </c>
      <c r="E67">
        <v>23.568999999999999</v>
      </c>
      <c r="F67">
        <v>25.837</v>
      </c>
      <c r="G67">
        <v>108.55</v>
      </c>
      <c r="H67">
        <v>56.664999999999999</v>
      </c>
      <c r="I67">
        <v>67.683000000000007</v>
      </c>
      <c r="J67">
        <v>244.95</v>
      </c>
      <c r="K67">
        <v>1.9466000000000001</v>
      </c>
      <c r="L67">
        <v>8.3582999999999992E-6</v>
      </c>
      <c r="M67">
        <v>1.7052999999999999E-2</v>
      </c>
      <c r="N67" t="s">
        <v>238</v>
      </c>
    </row>
    <row r="68" spans="1:14">
      <c r="A68">
        <v>291.37</v>
      </c>
      <c r="B68">
        <v>4.5</v>
      </c>
      <c r="C68">
        <v>8.4277999999999995</v>
      </c>
      <c r="D68">
        <v>0.11865000000000001</v>
      </c>
      <c r="E68">
        <v>23.523</v>
      </c>
      <c r="F68">
        <v>25.77</v>
      </c>
      <c r="G68">
        <v>107.41</v>
      </c>
      <c r="H68">
        <v>56.896000000000001</v>
      </c>
      <c r="I68">
        <v>68.358000000000004</v>
      </c>
      <c r="J68">
        <v>243.25</v>
      </c>
      <c r="K68">
        <v>1.9675</v>
      </c>
      <c r="L68">
        <v>8.3626000000000002E-6</v>
      </c>
      <c r="M68">
        <v>1.7111999999999999E-2</v>
      </c>
      <c r="N68" t="s">
        <v>238</v>
      </c>
    </row>
    <row r="69" spans="1:14">
      <c r="A69">
        <v>291.37</v>
      </c>
      <c r="B69">
        <v>5</v>
      </c>
      <c r="C69">
        <v>9.4534000000000002</v>
      </c>
      <c r="D69">
        <v>0.10578</v>
      </c>
      <c r="E69">
        <v>23.477</v>
      </c>
      <c r="F69">
        <v>25.702000000000002</v>
      </c>
      <c r="G69">
        <v>106.37</v>
      </c>
      <c r="H69">
        <v>57.136000000000003</v>
      </c>
      <c r="I69">
        <v>69.070999999999998</v>
      </c>
      <c r="J69">
        <v>241.52</v>
      </c>
      <c r="K69">
        <v>1.9892000000000001</v>
      </c>
      <c r="L69">
        <v>8.3683999999999994E-6</v>
      </c>
      <c r="M69">
        <v>1.7174999999999999E-2</v>
      </c>
      <c r="N69" t="s">
        <v>238</v>
      </c>
    </row>
    <row r="70" spans="1:14">
      <c r="A70">
        <v>291.37</v>
      </c>
      <c r="B70">
        <v>5.5</v>
      </c>
      <c r="C70">
        <v>10.500999999999999</v>
      </c>
      <c r="D70">
        <v>9.5231999999999997E-2</v>
      </c>
      <c r="E70">
        <v>23.428999999999998</v>
      </c>
      <c r="F70">
        <v>25.632999999999999</v>
      </c>
      <c r="G70">
        <v>105.4</v>
      </c>
      <c r="H70">
        <v>57.384999999999998</v>
      </c>
      <c r="I70">
        <v>69.828000000000003</v>
      </c>
      <c r="J70">
        <v>239.75</v>
      </c>
      <c r="K70">
        <v>2.012</v>
      </c>
      <c r="L70">
        <v>8.3757000000000001E-6</v>
      </c>
      <c r="M70">
        <v>1.7242E-2</v>
      </c>
      <c r="N70" t="s">
        <v>238</v>
      </c>
    </row>
    <row r="71" spans="1:14">
      <c r="A71">
        <v>291.37</v>
      </c>
      <c r="B71">
        <v>6</v>
      </c>
      <c r="C71">
        <v>11.571</v>
      </c>
      <c r="D71">
        <v>8.6423E-2</v>
      </c>
      <c r="E71">
        <v>23.38</v>
      </c>
      <c r="F71">
        <v>25.562000000000001</v>
      </c>
      <c r="G71">
        <v>104.5</v>
      </c>
      <c r="H71">
        <v>57.642000000000003</v>
      </c>
      <c r="I71">
        <v>70.634</v>
      </c>
      <c r="J71">
        <v>237.93</v>
      </c>
      <c r="K71">
        <v>2.0358999999999998</v>
      </c>
      <c r="L71">
        <v>8.3845000000000008E-6</v>
      </c>
      <c r="M71">
        <v>1.7312999999999999E-2</v>
      </c>
      <c r="N71" t="s">
        <v>238</v>
      </c>
    </row>
    <row r="72" spans="1:14">
      <c r="A72">
        <v>291.37</v>
      </c>
      <c r="B72">
        <v>6.5</v>
      </c>
      <c r="C72">
        <v>12.666</v>
      </c>
      <c r="D72">
        <v>7.8952999999999995E-2</v>
      </c>
      <c r="E72">
        <v>23.329000000000001</v>
      </c>
      <c r="F72">
        <v>25.489000000000001</v>
      </c>
      <c r="G72">
        <v>103.66</v>
      </c>
      <c r="H72">
        <v>57.91</v>
      </c>
      <c r="I72">
        <v>71.495000000000005</v>
      </c>
      <c r="J72">
        <v>236.07</v>
      </c>
      <c r="K72">
        <v>2.0609000000000002</v>
      </c>
      <c r="L72">
        <v>8.3951000000000003E-6</v>
      </c>
      <c r="M72">
        <v>1.7389999999999999E-2</v>
      </c>
      <c r="N72" t="s">
        <v>238</v>
      </c>
    </row>
    <row r="73" spans="1:14">
      <c r="A73">
        <v>291.37</v>
      </c>
      <c r="B73">
        <v>7</v>
      </c>
      <c r="C73">
        <v>13.787000000000001</v>
      </c>
      <c r="D73">
        <v>7.2533E-2</v>
      </c>
      <c r="E73">
        <v>23.277999999999999</v>
      </c>
      <c r="F73">
        <v>25.414000000000001</v>
      </c>
      <c r="G73">
        <v>102.86</v>
      </c>
      <c r="H73">
        <v>58.189</v>
      </c>
      <c r="I73">
        <v>72.415999999999997</v>
      </c>
      <c r="J73">
        <v>234.17</v>
      </c>
      <c r="K73">
        <v>2.0872999999999999</v>
      </c>
      <c r="L73">
        <v>8.4074000000000002E-6</v>
      </c>
      <c r="M73">
        <v>1.7472000000000001E-2</v>
      </c>
      <c r="N73" t="s">
        <v>238</v>
      </c>
    </row>
    <row r="74" spans="1:14">
      <c r="A74">
        <v>291.37</v>
      </c>
      <c r="B74">
        <v>7.5</v>
      </c>
      <c r="C74">
        <v>14.936</v>
      </c>
      <c r="D74">
        <v>6.6952999999999999E-2</v>
      </c>
      <c r="E74">
        <v>23.225000000000001</v>
      </c>
      <c r="F74">
        <v>25.338000000000001</v>
      </c>
      <c r="G74">
        <v>102.09</v>
      </c>
      <c r="H74">
        <v>58.481000000000002</v>
      </c>
      <c r="I74">
        <v>73.406999999999996</v>
      </c>
      <c r="J74">
        <v>232.21</v>
      </c>
      <c r="K74">
        <v>2.1151</v>
      </c>
      <c r="L74">
        <v>8.4215000000000006E-6</v>
      </c>
      <c r="M74">
        <v>1.7559999999999999E-2</v>
      </c>
      <c r="N74" t="s">
        <v>238</v>
      </c>
    </row>
    <row r="75" spans="1:14">
      <c r="A75">
        <v>291.37</v>
      </c>
      <c r="B75">
        <v>8</v>
      </c>
      <c r="C75">
        <v>16.114999999999998</v>
      </c>
      <c r="D75">
        <v>6.2052000000000003E-2</v>
      </c>
      <c r="E75">
        <v>23.17</v>
      </c>
      <c r="F75">
        <v>25.259</v>
      </c>
      <c r="G75">
        <v>101.35</v>
      </c>
      <c r="H75">
        <v>58.786000000000001</v>
      </c>
      <c r="I75">
        <v>74.477999999999994</v>
      </c>
      <c r="J75">
        <v>230.2</v>
      </c>
      <c r="K75">
        <v>2.1446000000000001</v>
      </c>
      <c r="L75">
        <v>8.4377000000000005E-6</v>
      </c>
      <c r="M75">
        <v>1.7655000000000001E-2</v>
      </c>
      <c r="N75" t="s">
        <v>238</v>
      </c>
    </row>
    <row r="76" spans="1:14">
      <c r="A76">
        <v>291.37</v>
      </c>
      <c r="B76">
        <v>8.5</v>
      </c>
      <c r="C76">
        <v>17.327999999999999</v>
      </c>
      <c r="D76">
        <v>5.7710999999999998E-2</v>
      </c>
      <c r="E76">
        <v>23.114000000000001</v>
      </c>
      <c r="F76">
        <v>25.178000000000001</v>
      </c>
      <c r="G76">
        <v>100.64</v>
      </c>
      <c r="H76">
        <v>59.106999999999999</v>
      </c>
      <c r="I76">
        <v>75.638999999999996</v>
      </c>
      <c r="J76">
        <v>228.13</v>
      </c>
      <c r="K76">
        <v>2.1758000000000002</v>
      </c>
      <c r="L76">
        <v>8.4558999999999998E-6</v>
      </c>
      <c r="M76">
        <v>1.7756999999999998E-2</v>
      </c>
      <c r="N76" t="s">
        <v>238</v>
      </c>
    </row>
    <row r="77" spans="1:14">
      <c r="A77">
        <v>291.37</v>
      </c>
      <c r="B77">
        <v>9</v>
      </c>
      <c r="C77">
        <v>18.574999999999999</v>
      </c>
      <c r="D77">
        <v>5.3835000000000001E-2</v>
      </c>
      <c r="E77">
        <v>23.055</v>
      </c>
      <c r="F77">
        <v>25.094000000000001</v>
      </c>
      <c r="G77">
        <v>99.953999999999994</v>
      </c>
      <c r="H77">
        <v>59.445</v>
      </c>
      <c r="I77">
        <v>76.905000000000001</v>
      </c>
      <c r="J77">
        <v>225.99</v>
      </c>
      <c r="K77">
        <v>2.2090999999999998</v>
      </c>
      <c r="L77">
        <v>8.4764000000000007E-6</v>
      </c>
      <c r="M77">
        <v>1.7868999999999999E-2</v>
      </c>
      <c r="N77" t="s">
        <v>238</v>
      </c>
    </row>
    <row r="78" spans="1:14">
      <c r="A78">
        <v>291.37</v>
      </c>
      <c r="B78">
        <v>9.5</v>
      </c>
      <c r="C78">
        <v>19.861999999999998</v>
      </c>
      <c r="D78">
        <v>5.0347999999999997E-2</v>
      </c>
      <c r="E78">
        <v>22.995000000000001</v>
      </c>
      <c r="F78">
        <v>25.007999999999999</v>
      </c>
      <c r="G78">
        <v>99.281999999999996</v>
      </c>
      <c r="H78">
        <v>59.802999999999997</v>
      </c>
      <c r="I78">
        <v>78.293999999999997</v>
      </c>
      <c r="J78">
        <v>223.79</v>
      </c>
      <c r="K78">
        <v>2.2446999999999999</v>
      </c>
      <c r="L78">
        <v>8.4994000000000003E-6</v>
      </c>
      <c r="M78">
        <v>1.7991E-2</v>
      </c>
      <c r="N78" t="s">
        <v>238</v>
      </c>
    </row>
    <row r="79" spans="1:14">
      <c r="A79">
        <v>291.37</v>
      </c>
      <c r="B79">
        <v>9.7106999999999992</v>
      </c>
      <c r="C79">
        <v>20.417000000000002</v>
      </c>
      <c r="D79">
        <v>4.8980000000000003E-2</v>
      </c>
      <c r="E79">
        <v>22.969000000000001</v>
      </c>
      <c r="F79">
        <v>24.971</v>
      </c>
      <c r="G79">
        <v>99.001999999999995</v>
      </c>
      <c r="H79">
        <v>59.96</v>
      </c>
      <c r="I79">
        <v>78.921999999999997</v>
      </c>
      <c r="J79">
        <v>222.84</v>
      </c>
      <c r="K79">
        <v>2.2605</v>
      </c>
      <c r="L79">
        <v>8.5097999999999994E-6</v>
      </c>
      <c r="M79">
        <v>1.8046E-2</v>
      </c>
      <c r="N79" t="s">
        <v>238</v>
      </c>
    </row>
    <row r="80" spans="1:14">
      <c r="A80">
        <v>291.37</v>
      </c>
      <c r="B80">
        <v>9.7106999999999992</v>
      </c>
      <c r="C80">
        <v>517.73</v>
      </c>
      <c r="D80">
        <v>1.9315000000000001E-3</v>
      </c>
      <c r="E80">
        <v>10.269</v>
      </c>
      <c r="F80">
        <v>10.348000000000001</v>
      </c>
      <c r="G80">
        <v>48.814999999999998</v>
      </c>
      <c r="H80">
        <v>64.153999999999996</v>
      </c>
      <c r="I80">
        <v>109.25</v>
      </c>
      <c r="J80">
        <v>751.18</v>
      </c>
      <c r="K80">
        <v>-2.1797000000000001E-3</v>
      </c>
      <c r="L80">
        <v>1.0066E-4</v>
      </c>
      <c r="M80">
        <v>0.10793999999999999</v>
      </c>
      <c r="N80" t="s">
        <v>237</v>
      </c>
    </row>
    <row r="81" spans="1:14">
      <c r="A81">
        <v>291.37</v>
      </c>
      <c r="B81">
        <v>10</v>
      </c>
      <c r="C81">
        <v>517.82000000000005</v>
      </c>
      <c r="D81">
        <v>1.9312000000000001E-3</v>
      </c>
      <c r="E81">
        <v>10.266</v>
      </c>
      <c r="F81">
        <v>10.348000000000001</v>
      </c>
      <c r="G81">
        <v>48.807000000000002</v>
      </c>
      <c r="H81">
        <v>64.153000000000006</v>
      </c>
      <c r="I81">
        <v>109.21</v>
      </c>
      <c r="J81">
        <v>751.7</v>
      </c>
      <c r="K81">
        <v>-2.2699999999999999E-3</v>
      </c>
      <c r="L81">
        <v>1.0071E-4</v>
      </c>
      <c r="M81">
        <v>0.10797</v>
      </c>
      <c r="N81" t="s">
        <v>237</v>
      </c>
    </row>
    <row r="82" spans="1:14">
      <c r="A82">
        <v>327.79</v>
      </c>
      <c r="B82">
        <v>1</v>
      </c>
      <c r="C82">
        <v>1.5604</v>
      </c>
      <c r="D82">
        <v>0.64085000000000003</v>
      </c>
      <c r="E82">
        <v>25.952000000000002</v>
      </c>
      <c r="F82">
        <v>28.648</v>
      </c>
      <c r="G82">
        <v>128.85</v>
      </c>
      <c r="H82">
        <v>60.942</v>
      </c>
      <c r="I82">
        <v>69.634</v>
      </c>
      <c r="J82">
        <v>269.16000000000003</v>
      </c>
      <c r="K82">
        <v>1.2921</v>
      </c>
      <c r="L82">
        <v>9.4292999999999997E-6</v>
      </c>
      <c r="M82">
        <v>2.0615999999999999E-2</v>
      </c>
      <c r="N82" t="s">
        <v>238</v>
      </c>
    </row>
    <row r="83" spans="1:14">
      <c r="A83">
        <v>327.79</v>
      </c>
      <c r="B83">
        <v>1.5</v>
      </c>
      <c r="C83">
        <v>2.3532999999999999</v>
      </c>
      <c r="D83">
        <v>0.42492999999999997</v>
      </c>
      <c r="E83">
        <v>25.920999999999999</v>
      </c>
      <c r="F83">
        <v>28.603000000000002</v>
      </c>
      <c r="G83">
        <v>125.38</v>
      </c>
      <c r="H83">
        <v>61.05</v>
      </c>
      <c r="I83">
        <v>69.941000000000003</v>
      </c>
      <c r="J83">
        <v>268.05</v>
      </c>
      <c r="K83">
        <v>1.2998000000000001</v>
      </c>
      <c r="L83">
        <v>9.4315999999999996E-6</v>
      </c>
      <c r="M83">
        <v>2.0656999999999998E-2</v>
      </c>
      <c r="N83" t="s">
        <v>238</v>
      </c>
    </row>
    <row r="84" spans="1:14">
      <c r="A84">
        <v>327.79</v>
      </c>
      <c r="B84">
        <v>2</v>
      </c>
      <c r="C84">
        <v>3.1549999999999998</v>
      </c>
      <c r="D84">
        <v>0.31695000000000001</v>
      </c>
      <c r="E84">
        <v>25.89</v>
      </c>
      <c r="F84">
        <v>28.556999999999999</v>
      </c>
      <c r="G84">
        <v>122.89</v>
      </c>
      <c r="H84">
        <v>61.16</v>
      </c>
      <c r="I84">
        <v>70.257000000000005</v>
      </c>
      <c r="J84">
        <v>266.92</v>
      </c>
      <c r="K84">
        <v>1.3077000000000001</v>
      </c>
      <c r="L84">
        <v>9.4345999999999994E-6</v>
      </c>
      <c r="M84">
        <v>2.0698999999999999E-2</v>
      </c>
      <c r="N84" t="s">
        <v>238</v>
      </c>
    </row>
    <row r="85" spans="1:14">
      <c r="A85">
        <v>327.79</v>
      </c>
      <c r="B85">
        <v>2.5</v>
      </c>
      <c r="C85">
        <v>3.9658000000000002</v>
      </c>
      <c r="D85">
        <v>0.25216</v>
      </c>
      <c r="E85">
        <v>25.858000000000001</v>
      </c>
      <c r="F85">
        <v>28.510999999999999</v>
      </c>
      <c r="G85">
        <v>120.94</v>
      </c>
      <c r="H85">
        <v>61.271999999999998</v>
      </c>
      <c r="I85">
        <v>70.582999999999998</v>
      </c>
      <c r="J85">
        <v>265.77999999999997</v>
      </c>
      <c r="K85">
        <v>1.3157000000000001</v>
      </c>
      <c r="L85">
        <v>9.4383999999999993E-6</v>
      </c>
      <c r="M85">
        <v>2.0742E-2</v>
      </c>
      <c r="N85" t="s">
        <v>238</v>
      </c>
    </row>
    <row r="86" spans="1:14">
      <c r="A86">
        <v>327.79</v>
      </c>
      <c r="B86">
        <v>3</v>
      </c>
      <c r="C86">
        <v>4.7858000000000001</v>
      </c>
      <c r="D86">
        <v>0.20895</v>
      </c>
      <c r="E86">
        <v>25.827000000000002</v>
      </c>
      <c r="F86">
        <v>28.463999999999999</v>
      </c>
      <c r="G86">
        <v>119.33</v>
      </c>
      <c r="H86">
        <v>61.387</v>
      </c>
      <c r="I86">
        <v>70.918999999999997</v>
      </c>
      <c r="J86">
        <v>264.63</v>
      </c>
      <c r="K86">
        <v>1.3239000000000001</v>
      </c>
      <c r="L86">
        <v>9.4429000000000007E-6</v>
      </c>
      <c r="M86">
        <v>2.0785999999999999E-2</v>
      </c>
      <c r="N86" t="s">
        <v>238</v>
      </c>
    </row>
    <row r="87" spans="1:14">
      <c r="A87">
        <v>327.79</v>
      </c>
      <c r="B87">
        <v>3.5</v>
      </c>
      <c r="C87">
        <v>5.6154999999999999</v>
      </c>
      <c r="D87">
        <v>0.17807999999999999</v>
      </c>
      <c r="E87">
        <v>25.795000000000002</v>
      </c>
      <c r="F87">
        <v>28.417000000000002</v>
      </c>
      <c r="G87">
        <v>117.95</v>
      </c>
      <c r="H87">
        <v>61.503</v>
      </c>
      <c r="I87">
        <v>71.266000000000005</v>
      </c>
      <c r="J87">
        <v>263.47000000000003</v>
      </c>
      <c r="K87">
        <v>1.3323</v>
      </c>
      <c r="L87">
        <v>9.4481000000000002E-6</v>
      </c>
      <c r="M87">
        <v>2.0830999999999999E-2</v>
      </c>
      <c r="N87" t="s">
        <v>238</v>
      </c>
    </row>
    <row r="88" spans="1:14">
      <c r="A88">
        <v>327.79</v>
      </c>
      <c r="B88">
        <v>4</v>
      </c>
      <c r="C88">
        <v>6.4551999999999996</v>
      </c>
      <c r="D88">
        <v>0.15490999999999999</v>
      </c>
      <c r="E88">
        <v>25.762</v>
      </c>
      <c r="F88">
        <v>28.37</v>
      </c>
      <c r="G88">
        <v>116.74</v>
      </c>
      <c r="H88">
        <v>61.622</v>
      </c>
      <c r="I88">
        <v>71.625</v>
      </c>
      <c r="J88">
        <v>262.3</v>
      </c>
      <c r="K88">
        <v>1.3408</v>
      </c>
      <c r="L88">
        <v>9.4542E-6</v>
      </c>
      <c r="M88">
        <v>2.0878000000000001E-2</v>
      </c>
      <c r="N88" t="s">
        <v>238</v>
      </c>
    </row>
    <row r="89" spans="1:14">
      <c r="A89">
        <v>327.79</v>
      </c>
      <c r="B89">
        <v>4.5</v>
      </c>
      <c r="C89">
        <v>7.3049999999999997</v>
      </c>
      <c r="D89">
        <v>0.13689000000000001</v>
      </c>
      <c r="E89">
        <v>25.728999999999999</v>
      </c>
      <c r="F89">
        <v>28.321000000000002</v>
      </c>
      <c r="G89">
        <v>115.65</v>
      </c>
      <c r="H89">
        <v>61.743000000000002</v>
      </c>
      <c r="I89">
        <v>71.995000000000005</v>
      </c>
      <c r="J89">
        <v>261.12</v>
      </c>
      <c r="K89">
        <v>1.3494999999999999</v>
      </c>
      <c r="L89">
        <v>9.4609999999999997E-6</v>
      </c>
      <c r="M89">
        <v>2.0924999999999999E-2</v>
      </c>
      <c r="N89" t="s">
        <v>238</v>
      </c>
    </row>
    <row r="90" spans="1:14">
      <c r="A90">
        <v>327.79</v>
      </c>
      <c r="B90">
        <v>5</v>
      </c>
      <c r="C90">
        <v>8.1654999999999998</v>
      </c>
      <c r="D90">
        <v>0.12247</v>
      </c>
      <c r="E90">
        <v>25.696000000000002</v>
      </c>
      <c r="F90">
        <v>28.271999999999998</v>
      </c>
      <c r="G90">
        <v>114.67</v>
      </c>
      <c r="H90">
        <v>61.866</v>
      </c>
      <c r="I90">
        <v>72.378</v>
      </c>
      <c r="J90">
        <v>259.92</v>
      </c>
      <c r="K90">
        <v>1.3584000000000001</v>
      </c>
      <c r="L90">
        <v>9.4686999999999997E-6</v>
      </c>
      <c r="M90">
        <v>2.0974E-2</v>
      </c>
      <c r="N90" t="s">
        <v>238</v>
      </c>
    </row>
    <row r="91" spans="1:14">
      <c r="A91">
        <v>327.79</v>
      </c>
      <c r="B91">
        <v>5.5</v>
      </c>
      <c r="C91">
        <v>9.0368999999999993</v>
      </c>
      <c r="D91">
        <v>0.11065999999999999</v>
      </c>
      <c r="E91">
        <v>25.661999999999999</v>
      </c>
      <c r="F91">
        <v>28.222999999999999</v>
      </c>
      <c r="G91">
        <v>113.78</v>
      </c>
      <c r="H91">
        <v>61.993000000000002</v>
      </c>
      <c r="I91">
        <v>72.774000000000001</v>
      </c>
      <c r="J91">
        <v>258.7</v>
      </c>
      <c r="K91">
        <v>1.3674999999999999</v>
      </c>
      <c r="L91">
        <v>9.4771999999999997E-6</v>
      </c>
      <c r="M91">
        <v>2.1024999999999999E-2</v>
      </c>
      <c r="N91" t="s">
        <v>238</v>
      </c>
    </row>
    <row r="92" spans="1:14">
      <c r="A92">
        <v>327.79</v>
      </c>
      <c r="B92">
        <v>6</v>
      </c>
      <c r="C92">
        <v>9.9196000000000009</v>
      </c>
      <c r="D92">
        <v>0.10081</v>
      </c>
      <c r="E92">
        <v>25.628</v>
      </c>
      <c r="F92">
        <v>28.172999999999998</v>
      </c>
      <c r="G92">
        <v>112.95</v>
      </c>
      <c r="H92">
        <v>62.122</v>
      </c>
      <c r="I92">
        <v>73.185000000000002</v>
      </c>
      <c r="J92">
        <v>257.48</v>
      </c>
      <c r="K92">
        <v>1.3768</v>
      </c>
      <c r="L92">
        <v>9.4864999999999997E-6</v>
      </c>
      <c r="M92">
        <v>2.1076999999999999E-2</v>
      </c>
      <c r="N92" t="s">
        <v>238</v>
      </c>
    </row>
    <row r="93" spans="1:14">
      <c r="A93">
        <v>327.79</v>
      </c>
      <c r="B93">
        <v>6.5</v>
      </c>
      <c r="C93">
        <v>10.814</v>
      </c>
      <c r="D93">
        <v>9.2471999999999999E-2</v>
      </c>
      <c r="E93">
        <v>25.593</v>
      </c>
      <c r="F93">
        <v>28.122</v>
      </c>
      <c r="G93">
        <v>112.17</v>
      </c>
      <c r="H93">
        <v>62.253</v>
      </c>
      <c r="I93">
        <v>73.61</v>
      </c>
      <c r="J93">
        <v>256.24</v>
      </c>
      <c r="K93">
        <v>1.3863000000000001</v>
      </c>
      <c r="L93">
        <v>9.4968000000000003E-6</v>
      </c>
      <c r="M93">
        <v>2.1131E-2</v>
      </c>
      <c r="N93" t="s">
        <v>238</v>
      </c>
    </row>
    <row r="94" spans="1:14">
      <c r="A94">
        <v>327.79</v>
      </c>
      <c r="B94">
        <v>7</v>
      </c>
      <c r="C94">
        <v>11.721</v>
      </c>
      <c r="D94">
        <v>8.5319000000000006E-2</v>
      </c>
      <c r="E94">
        <v>25.558</v>
      </c>
      <c r="F94">
        <v>28.071000000000002</v>
      </c>
      <c r="G94">
        <v>111.44</v>
      </c>
      <c r="H94">
        <v>62.387999999999998</v>
      </c>
      <c r="I94">
        <v>74.052000000000007</v>
      </c>
      <c r="J94">
        <v>254.98</v>
      </c>
      <c r="K94">
        <v>1.3959999999999999</v>
      </c>
      <c r="L94">
        <v>9.5079999999999994E-6</v>
      </c>
      <c r="M94">
        <v>2.1187000000000001E-2</v>
      </c>
      <c r="N94" t="s">
        <v>238</v>
      </c>
    </row>
    <row r="95" spans="1:14">
      <c r="A95">
        <v>327.79</v>
      </c>
      <c r="B95">
        <v>7.5</v>
      </c>
      <c r="C95">
        <v>12.64</v>
      </c>
      <c r="D95">
        <v>7.9114000000000004E-2</v>
      </c>
      <c r="E95">
        <v>25.521999999999998</v>
      </c>
      <c r="F95">
        <v>28.018999999999998</v>
      </c>
      <c r="G95">
        <v>110.76</v>
      </c>
      <c r="H95">
        <v>62.524999999999999</v>
      </c>
      <c r="I95">
        <v>74.510000000000005</v>
      </c>
      <c r="J95">
        <v>253.71</v>
      </c>
      <c r="K95">
        <v>1.4059999999999999</v>
      </c>
      <c r="L95">
        <v>9.5201000000000006E-6</v>
      </c>
      <c r="M95">
        <v>2.1245E-2</v>
      </c>
      <c r="N95" t="s">
        <v>238</v>
      </c>
    </row>
    <row r="96" spans="1:14">
      <c r="A96">
        <v>327.79</v>
      </c>
      <c r="B96">
        <v>8</v>
      </c>
      <c r="C96">
        <v>13.571999999999999</v>
      </c>
      <c r="D96">
        <v>7.3679999999999995E-2</v>
      </c>
      <c r="E96">
        <v>25.486000000000001</v>
      </c>
      <c r="F96">
        <v>27.966000000000001</v>
      </c>
      <c r="G96">
        <v>110.11</v>
      </c>
      <c r="H96">
        <v>62.665999999999997</v>
      </c>
      <c r="I96">
        <v>74.986999999999995</v>
      </c>
      <c r="J96">
        <v>252.42</v>
      </c>
      <c r="K96">
        <v>1.4161999999999999</v>
      </c>
      <c r="L96">
        <v>9.5332000000000005E-6</v>
      </c>
      <c r="M96">
        <v>2.1305000000000001E-2</v>
      </c>
      <c r="N96" t="s">
        <v>238</v>
      </c>
    </row>
    <row r="97" spans="1:14">
      <c r="A97">
        <v>327.79</v>
      </c>
      <c r="B97">
        <v>8.5</v>
      </c>
      <c r="C97">
        <v>14.518000000000001</v>
      </c>
      <c r="D97">
        <v>6.8878999999999996E-2</v>
      </c>
      <c r="E97">
        <v>25.449000000000002</v>
      </c>
      <c r="F97">
        <v>27.913</v>
      </c>
      <c r="G97">
        <v>109.49</v>
      </c>
      <c r="H97">
        <v>62.811</v>
      </c>
      <c r="I97">
        <v>75.481999999999999</v>
      </c>
      <c r="J97">
        <v>251.11</v>
      </c>
      <c r="K97">
        <v>1.4267000000000001</v>
      </c>
      <c r="L97">
        <v>9.5472999999999992E-6</v>
      </c>
      <c r="M97">
        <v>2.1367000000000001E-2</v>
      </c>
      <c r="N97" t="s">
        <v>238</v>
      </c>
    </row>
    <row r="98" spans="1:14">
      <c r="A98">
        <v>327.79</v>
      </c>
      <c r="B98">
        <v>9</v>
      </c>
      <c r="C98">
        <v>15.478</v>
      </c>
      <c r="D98">
        <v>6.4606999999999998E-2</v>
      </c>
      <c r="E98">
        <v>25.411999999999999</v>
      </c>
      <c r="F98">
        <v>27.858000000000001</v>
      </c>
      <c r="G98">
        <v>108.89</v>
      </c>
      <c r="H98">
        <v>62.957999999999998</v>
      </c>
      <c r="I98">
        <v>75.998000000000005</v>
      </c>
      <c r="J98">
        <v>249.79</v>
      </c>
      <c r="K98">
        <v>1.4374</v>
      </c>
      <c r="L98">
        <v>9.5624000000000001E-6</v>
      </c>
      <c r="M98">
        <v>2.1432E-2</v>
      </c>
      <c r="N98" t="s">
        <v>238</v>
      </c>
    </row>
    <row r="99" spans="1:14">
      <c r="A99">
        <v>327.79</v>
      </c>
      <c r="B99">
        <v>9.5</v>
      </c>
      <c r="C99">
        <v>16.452999999999999</v>
      </c>
      <c r="D99">
        <v>6.0779E-2</v>
      </c>
      <c r="E99">
        <v>25.373999999999999</v>
      </c>
      <c r="F99">
        <v>27.803000000000001</v>
      </c>
      <c r="G99">
        <v>108.32</v>
      </c>
      <c r="H99">
        <v>63.11</v>
      </c>
      <c r="I99">
        <v>76.536000000000001</v>
      </c>
      <c r="J99">
        <v>248.45</v>
      </c>
      <c r="K99">
        <v>1.4483999999999999</v>
      </c>
      <c r="L99">
        <v>9.5787000000000003E-6</v>
      </c>
      <c r="M99">
        <v>2.1499000000000001E-2</v>
      </c>
      <c r="N99" t="s">
        <v>238</v>
      </c>
    </row>
    <row r="100" spans="1:14">
      <c r="A100">
        <v>327.79</v>
      </c>
      <c r="B100">
        <v>10</v>
      </c>
      <c r="C100">
        <v>17.443000000000001</v>
      </c>
      <c r="D100">
        <v>5.7329999999999999E-2</v>
      </c>
      <c r="E100">
        <v>25.335000000000001</v>
      </c>
      <c r="F100">
        <v>27.747</v>
      </c>
      <c r="G100">
        <v>107.77</v>
      </c>
      <c r="H100">
        <v>63.265000000000001</v>
      </c>
      <c r="I100">
        <v>77.097999999999999</v>
      </c>
      <c r="J100">
        <v>247.09</v>
      </c>
      <c r="K100">
        <v>1.4597</v>
      </c>
      <c r="L100">
        <v>9.5959999999999993E-6</v>
      </c>
      <c r="M100">
        <v>2.1569999999999999E-2</v>
      </c>
      <c r="N100" t="s">
        <v>238</v>
      </c>
    </row>
    <row r="101" spans="1:14">
      <c r="A101">
        <v>364.21</v>
      </c>
      <c r="B101">
        <v>1</v>
      </c>
      <c r="C101">
        <v>1.4001999999999999</v>
      </c>
      <c r="D101">
        <v>0.71418000000000004</v>
      </c>
      <c r="E101">
        <v>28.28</v>
      </c>
      <c r="F101">
        <v>31.285</v>
      </c>
      <c r="G101">
        <v>136.47</v>
      </c>
      <c r="H101">
        <v>66.617999999999995</v>
      </c>
      <c r="I101">
        <v>75.203999999999994</v>
      </c>
      <c r="J101">
        <v>282.86</v>
      </c>
      <c r="K101">
        <v>0.95764000000000005</v>
      </c>
      <c r="L101">
        <v>1.0472000000000001E-5</v>
      </c>
      <c r="M101">
        <v>2.4827999999999999E-2</v>
      </c>
      <c r="N101" t="s">
        <v>238</v>
      </c>
    </row>
    <row r="102" spans="1:14">
      <c r="A102">
        <v>364.21</v>
      </c>
      <c r="B102">
        <v>1.5</v>
      </c>
      <c r="C102">
        <v>2.1084000000000001</v>
      </c>
      <c r="D102">
        <v>0.47428999999999999</v>
      </c>
      <c r="E102">
        <v>28.256</v>
      </c>
      <c r="F102">
        <v>31.248999999999999</v>
      </c>
      <c r="G102">
        <v>133.03</v>
      </c>
      <c r="H102">
        <v>66.680000000000007</v>
      </c>
      <c r="I102">
        <v>75.406999999999996</v>
      </c>
      <c r="J102">
        <v>282.01</v>
      </c>
      <c r="K102">
        <v>0.96143999999999996</v>
      </c>
      <c r="L102">
        <v>1.0478E-5</v>
      </c>
      <c r="M102">
        <v>2.4867E-2</v>
      </c>
      <c r="N102" t="s">
        <v>238</v>
      </c>
    </row>
    <row r="103" spans="1:14">
      <c r="A103">
        <v>364.21</v>
      </c>
      <c r="B103">
        <v>2</v>
      </c>
      <c r="C103">
        <v>2.8222</v>
      </c>
      <c r="D103">
        <v>0.35433999999999999</v>
      </c>
      <c r="E103">
        <v>28.231000000000002</v>
      </c>
      <c r="F103">
        <v>31.213000000000001</v>
      </c>
      <c r="G103">
        <v>130.57</v>
      </c>
      <c r="H103">
        <v>66.742999999999995</v>
      </c>
      <c r="I103">
        <v>75.614000000000004</v>
      </c>
      <c r="J103">
        <v>281.16000000000003</v>
      </c>
      <c r="K103">
        <v>0.96526999999999996</v>
      </c>
      <c r="L103">
        <v>1.0484E-5</v>
      </c>
      <c r="M103">
        <v>2.4906999999999999E-2</v>
      </c>
      <c r="N103" t="s">
        <v>238</v>
      </c>
    </row>
    <row r="104" spans="1:14">
      <c r="A104">
        <v>364.21</v>
      </c>
      <c r="B104">
        <v>2.5</v>
      </c>
      <c r="C104">
        <v>3.5415999999999999</v>
      </c>
      <c r="D104">
        <v>0.28236</v>
      </c>
      <c r="E104">
        <v>28.206</v>
      </c>
      <c r="F104">
        <v>31.175999999999998</v>
      </c>
      <c r="G104">
        <v>128.65</v>
      </c>
      <c r="H104">
        <v>66.807000000000002</v>
      </c>
      <c r="I104">
        <v>75.825000000000003</v>
      </c>
      <c r="J104">
        <v>280.31</v>
      </c>
      <c r="K104">
        <v>0.96914999999999996</v>
      </c>
      <c r="L104">
        <v>1.0491E-5</v>
      </c>
      <c r="M104">
        <v>2.4947E-2</v>
      </c>
      <c r="N104" t="s">
        <v>238</v>
      </c>
    </row>
    <row r="105" spans="1:14">
      <c r="A105">
        <v>364.21</v>
      </c>
      <c r="B105">
        <v>3</v>
      </c>
      <c r="C105">
        <v>4.2667000000000002</v>
      </c>
      <c r="D105">
        <v>0.23436999999999999</v>
      </c>
      <c r="E105">
        <v>28.181000000000001</v>
      </c>
      <c r="F105">
        <v>31.138999999999999</v>
      </c>
      <c r="G105">
        <v>127.06</v>
      </c>
      <c r="H105">
        <v>66.870999999999995</v>
      </c>
      <c r="I105">
        <v>76.040999999999997</v>
      </c>
      <c r="J105">
        <v>279.45</v>
      </c>
      <c r="K105">
        <v>0.97307999999999995</v>
      </c>
      <c r="L105">
        <v>1.0498E-5</v>
      </c>
      <c r="M105">
        <v>2.4988E-2</v>
      </c>
      <c r="N105" t="s">
        <v>238</v>
      </c>
    </row>
    <row r="106" spans="1:14">
      <c r="A106">
        <v>364.21</v>
      </c>
      <c r="B106">
        <v>3.5</v>
      </c>
      <c r="C106">
        <v>4.9977999999999998</v>
      </c>
      <c r="D106">
        <v>0.20008999999999999</v>
      </c>
      <c r="E106">
        <v>28.155000000000001</v>
      </c>
      <c r="F106">
        <v>31.102</v>
      </c>
      <c r="G106">
        <v>125.71</v>
      </c>
      <c r="H106">
        <v>66.936999999999998</v>
      </c>
      <c r="I106">
        <v>76.262</v>
      </c>
      <c r="J106">
        <v>278.58</v>
      </c>
      <c r="K106">
        <v>0.97704999999999997</v>
      </c>
      <c r="L106">
        <v>1.0505E-5</v>
      </c>
      <c r="M106">
        <v>2.503E-2</v>
      </c>
      <c r="N106" t="s">
        <v>238</v>
      </c>
    </row>
    <row r="107" spans="1:14">
      <c r="A107">
        <v>364.21</v>
      </c>
      <c r="B107">
        <v>4</v>
      </c>
      <c r="C107">
        <v>5.7347999999999999</v>
      </c>
      <c r="D107">
        <v>0.17437</v>
      </c>
      <c r="E107">
        <v>28.13</v>
      </c>
      <c r="F107">
        <v>31.065000000000001</v>
      </c>
      <c r="G107">
        <v>124.53</v>
      </c>
      <c r="H107">
        <v>67.003</v>
      </c>
      <c r="I107">
        <v>76.486999999999995</v>
      </c>
      <c r="J107">
        <v>277.70999999999998</v>
      </c>
      <c r="K107">
        <v>0.98106000000000004</v>
      </c>
      <c r="L107">
        <v>1.0513000000000001E-5</v>
      </c>
      <c r="M107">
        <v>2.5072000000000001E-2</v>
      </c>
      <c r="N107" t="s">
        <v>238</v>
      </c>
    </row>
    <row r="108" spans="1:14">
      <c r="A108">
        <v>364.21</v>
      </c>
      <c r="B108">
        <v>4.5</v>
      </c>
      <c r="C108">
        <v>6.4779</v>
      </c>
      <c r="D108">
        <v>0.15437000000000001</v>
      </c>
      <c r="E108">
        <v>28.103999999999999</v>
      </c>
      <c r="F108">
        <v>31.027000000000001</v>
      </c>
      <c r="G108">
        <v>123.48</v>
      </c>
      <c r="H108">
        <v>67.069999999999993</v>
      </c>
      <c r="I108">
        <v>76.716999999999999</v>
      </c>
      <c r="J108">
        <v>276.83999999999997</v>
      </c>
      <c r="K108">
        <v>0.98512</v>
      </c>
      <c r="L108">
        <v>1.0522E-5</v>
      </c>
      <c r="M108">
        <v>2.5114999999999998E-2</v>
      </c>
      <c r="N108" t="s">
        <v>238</v>
      </c>
    </row>
    <row r="109" spans="1:14">
      <c r="A109">
        <v>364.21</v>
      </c>
      <c r="B109">
        <v>5</v>
      </c>
      <c r="C109">
        <v>7.2272999999999996</v>
      </c>
      <c r="D109">
        <v>0.13836000000000001</v>
      </c>
      <c r="E109">
        <v>28.077999999999999</v>
      </c>
      <c r="F109">
        <v>30.989000000000001</v>
      </c>
      <c r="G109">
        <v>122.53</v>
      </c>
      <c r="H109">
        <v>67.138000000000005</v>
      </c>
      <c r="I109">
        <v>76.953000000000003</v>
      </c>
      <c r="J109">
        <v>275.95999999999998</v>
      </c>
      <c r="K109">
        <v>0.98923000000000005</v>
      </c>
      <c r="L109">
        <v>1.0531E-5</v>
      </c>
      <c r="M109">
        <v>2.5158E-2</v>
      </c>
      <c r="N109" t="s">
        <v>238</v>
      </c>
    </row>
    <row r="110" spans="1:14">
      <c r="A110">
        <v>364.21</v>
      </c>
      <c r="B110">
        <v>5.5</v>
      </c>
      <c r="C110">
        <v>7.9831000000000003</v>
      </c>
      <c r="D110">
        <v>0.12526000000000001</v>
      </c>
      <c r="E110">
        <v>28.052</v>
      </c>
      <c r="F110">
        <v>30.951000000000001</v>
      </c>
      <c r="G110">
        <v>121.66</v>
      </c>
      <c r="H110">
        <v>67.206999999999994</v>
      </c>
      <c r="I110">
        <v>77.194000000000003</v>
      </c>
      <c r="J110">
        <v>275.07</v>
      </c>
      <c r="K110">
        <v>0.99339</v>
      </c>
      <c r="L110">
        <v>1.0541E-5</v>
      </c>
      <c r="M110">
        <v>2.5201999999999999E-2</v>
      </c>
      <c r="N110" t="s">
        <v>238</v>
      </c>
    </row>
    <row r="111" spans="1:14">
      <c r="A111">
        <v>364.21</v>
      </c>
      <c r="B111">
        <v>6</v>
      </c>
      <c r="C111">
        <v>8.7454000000000001</v>
      </c>
      <c r="D111">
        <v>0.11434999999999999</v>
      </c>
      <c r="E111">
        <v>28.026</v>
      </c>
      <c r="F111">
        <v>30.913</v>
      </c>
      <c r="G111">
        <v>120.87</v>
      </c>
      <c r="H111">
        <v>67.277000000000001</v>
      </c>
      <c r="I111">
        <v>77.44</v>
      </c>
      <c r="J111">
        <v>274.18</v>
      </c>
      <c r="K111">
        <v>0.99760000000000004</v>
      </c>
      <c r="L111">
        <v>1.0550999999999999E-5</v>
      </c>
      <c r="M111">
        <v>2.5246999999999999E-2</v>
      </c>
      <c r="N111" t="s">
        <v>238</v>
      </c>
    </row>
    <row r="112" spans="1:14">
      <c r="A112">
        <v>364.21</v>
      </c>
      <c r="B112">
        <v>6.5</v>
      </c>
      <c r="C112">
        <v>9.5143000000000004</v>
      </c>
      <c r="D112">
        <v>0.1051</v>
      </c>
      <c r="E112">
        <v>27.998999999999999</v>
      </c>
      <c r="F112">
        <v>30.873999999999999</v>
      </c>
      <c r="G112">
        <v>120.13</v>
      </c>
      <c r="H112">
        <v>67.347999999999999</v>
      </c>
      <c r="I112">
        <v>77.691999999999993</v>
      </c>
      <c r="J112">
        <v>273.29000000000002</v>
      </c>
      <c r="K112">
        <v>1.0019</v>
      </c>
      <c r="L112">
        <v>1.0562E-5</v>
      </c>
      <c r="M112">
        <v>2.5293E-2</v>
      </c>
      <c r="N112" t="s">
        <v>238</v>
      </c>
    </row>
    <row r="113" spans="1:14">
      <c r="A113">
        <v>364.21</v>
      </c>
      <c r="B113">
        <v>7</v>
      </c>
      <c r="C113">
        <v>10.29</v>
      </c>
      <c r="D113">
        <v>9.7181000000000003E-2</v>
      </c>
      <c r="E113">
        <v>27.972000000000001</v>
      </c>
      <c r="F113">
        <v>30.835000000000001</v>
      </c>
      <c r="G113">
        <v>119.44</v>
      </c>
      <c r="H113">
        <v>67.418999999999997</v>
      </c>
      <c r="I113">
        <v>77.95</v>
      </c>
      <c r="J113">
        <v>272.38</v>
      </c>
      <c r="K113">
        <v>1.0062</v>
      </c>
      <c r="L113">
        <v>1.0574000000000001E-5</v>
      </c>
      <c r="M113">
        <v>2.5339E-2</v>
      </c>
      <c r="N113" t="s">
        <v>238</v>
      </c>
    </row>
    <row r="114" spans="1:14">
      <c r="A114">
        <v>364.21</v>
      </c>
      <c r="B114">
        <v>7.5</v>
      </c>
      <c r="C114">
        <v>11.073</v>
      </c>
      <c r="D114">
        <v>9.0312000000000003E-2</v>
      </c>
      <c r="E114">
        <v>27.945</v>
      </c>
      <c r="F114">
        <v>30.795999999999999</v>
      </c>
      <c r="G114">
        <v>118.79</v>
      </c>
      <c r="H114">
        <v>67.492000000000004</v>
      </c>
      <c r="I114">
        <v>78.213999999999999</v>
      </c>
      <c r="J114">
        <v>271.48</v>
      </c>
      <c r="K114">
        <v>1.0105</v>
      </c>
      <c r="L114">
        <v>1.0586E-5</v>
      </c>
      <c r="M114">
        <v>2.5387E-2</v>
      </c>
      <c r="N114" t="s">
        <v>238</v>
      </c>
    </row>
    <row r="115" spans="1:14">
      <c r="A115">
        <v>364.21</v>
      </c>
      <c r="B115">
        <v>8</v>
      </c>
      <c r="C115">
        <v>11.863</v>
      </c>
      <c r="D115">
        <v>8.4298999999999999E-2</v>
      </c>
      <c r="E115">
        <v>27.917999999999999</v>
      </c>
      <c r="F115">
        <v>30.756</v>
      </c>
      <c r="G115">
        <v>118.17</v>
      </c>
      <c r="H115">
        <v>67.566000000000003</v>
      </c>
      <c r="I115">
        <v>78.484999999999999</v>
      </c>
      <c r="J115">
        <v>270.57</v>
      </c>
      <c r="K115">
        <v>1.0148999999999999</v>
      </c>
      <c r="L115">
        <v>1.0597999999999999E-5</v>
      </c>
      <c r="M115">
        <v>2.5434999999999999E-2</v>
      </c>
      <c r="N115" t="s">
        <v>238</v>
      </c>
    </row>
    <row r="116" spans="1:14">
      <c r="A116">
        <v>364.21</v>
      </c>
      <c r="B116">
        <v>8.5</v>
      </c>
      <c r="C116">
        <v>12.66</v>
      </c>
      <c r="D116">
        <v>7.8992000000000007E-2</v>
      </c>
      <c r="E116">
        <v>27.89</v>
      </c>
      <c r="F116">
        <v>30.716000000000001</v>
      </c>
      <c r="G116">
        <v>117.59</v>
      </c>
      <c r="H116">
        <v>67.641000000000005</v>
      </c>
      <c r="I116">
        <v>78.762</v>
      </c>
      <c r="J116">
        <v>269.64999999999998</v>
      </c>
      <c r="K116">
        <v>1.0194000000000001</v>
      </c>
      <c r="L116">
        <v>1.0611999999999999E-5</v>
      </c>
      <c r="M116">
        <v>2.5484E-2</v>
      </c>
      <c r="N116" t="s">
        <v>238</v>
      </c>
    </row>
    <row r="117" spans="1:14">
      <c r="A117">
        <v>364.21</v>
      </c>
      <c r="B117">
        <v>9</v>
      </c>
      <c r="C117">
        <v>13.464</v>
      </c>
      <c r="D117">
        <v>7.4272000000000005E-2</v>
      </c>
      <c r="E117">
        <v>27.863</v>
      </c>
      <c r="F117">
        <v>30.675999999999998</v>
      </c>
      <c r="G117">
        <v>117.04</v>
      </c>
      <c r="H117">
        <v>67.716999999999999</v>
      </c>
      <c r="I117">
        <v>79.046000000000006</v>
      </c>
      <c r="J117">
        <v>268.72000000000003</v>
      </c>
      <c r="K117">
        <v>1.0239</v>
      </c>
      <c r="L117">
        <v>1.0626E-5</v>
      </c>
      <c r="M117">
        <v>2.5534999999999999E-2</v>
      </c>
      <c r="N117" t="s">
        <v>238</v>
      </c>
    </row>
    <row r="118" spans="1:14">
      <c r="A118">
        <v>364.21</v>
      </c>
      <c r="B118">
        <v>9.5</v>
      </c>
      <c r="C118">
        <v>14.276</v>
      </c>
      <c r="D118">
        <v>7.0046999999999998E-2</v>
      </c>
      <c r="E118">
        <v>27.835000000000001</v>
      </c>
      <c r="F118">
        <v>30.635000000000002</v>
      </c>
      <c r="G118">
        <v>116.51</v>
      </c>
      <c r="H118">
        <v>67.793999999999997</v>
      </c>
      <c r="I118">
        <v>79.337000000000003</v>
      </c>
      <c r="J118">
        <v>267.79000000000002</v>
      </c>
      <c r="K118">
        <v>1.0285</v>
      </c>
      <c r="L118">
        <v>1.064E-5</v>
      </c>
      <c r="M118">
        <v>2.5586000000000001E-2</v>
      </c>
      <c r="N118" t="s">
        <v>238</v>
      </c>
    </row>
    <row r="119" spans="1:14">
      <c r="A119">
        <v>364.21</v>
      </c>
      <c r="B119">
        <v>10</v>
      </c>
      <c r="C119">
        <v>15.096</v>
      </c>
      <c r="D119">
        <v>6.6242999999999996E-2</v>
      </c>
      <c r="E119">
        <v>27.806000000000001</v>
      </c>
      <c r="F119">
        <v>30.594000000000001</v>
      </c>
      <c r="G119">
        <v>116.01</v>
      </c>
      <c r="H119">
        <v>67.872</v>
      </c>
      <c r="I119">
        <v>79.635000000000005</v>
      </c>
      <c r="J119">
        <v>266.86</v>
      </c>
      <c r="K119">
        <v>1.0331999999999999</v>
      </c>
      <c r="L119">
        <v>1.0655E-5</v>
      </c>
      <c r="M119">
        <v>2.5638999999999999E-2</v>
      </c>
      <c r="N119" t="s">
        <v>238</v>
      </c>
    </row>
    <row r="120" spans="1:14">
      <c r="A120">
        <v>400.63</v>
      </c>
      <c r="B120">
        <v>1</v>
      </c>
      <c r="C120">
        <v>1.2704</v>
      </c>
      <c r="D120">
        <v>0.78715999999999997</v>
      </c>
      <c r="E120">
        <v>30.814</v>
      </c>
      <c r="F120">
        <v>34.127000000000002</v>
      </c>
      <c r="G120">
        <v>143.9</v>
      </c>
      <c r="H120">
        <v>72.277000000000001</v>
      </c>
      <c r="I120">
        <v>80.796999999999997</v>
      </c>
      <c r="J120">
        <v>295.81</v>
      </c>
      <c r="K120">
        <v>0.73887999999999998</v>
      </c>
      <c r="L120">
        <v>1.1486E-5</v>
      </c>
      <c r="M120">
        <v>2.9335E-2</v>
      </c>
      <c r="N120" t="s">
        <v>238</v>
      </c>
    </row>
    <row r="121" spans="1:14">
      <c r="A121">
        <v>400.63</v>
      </c>
      <c r="B121">
        <v>1.5</v>
      </c>
      <c r="C121">
        <v>1.911</v>
      </c>
      <c r="D121">
        <v>0.52329000000000003</v>
      </c>
      <c r="E121">
        <v>30.794</v>
      </c>
      <c r="F121">
        <v>34.097000000000001</v>
      </c>
      <c r="G121">
        <v>140.47999999999999</v>
      </c>
      <c r="H121">
        <v>72.314999999999998</v>
      </c>
      <c r="I121">
        <v>80.941000000000003</v>
      </c>
      <c r="J121">
        <v>295.14999999999998</v>
      </c>
      <c r="K121">
        <v>0.74078999999999995</v>
      </c>
      <c r="L121">
        <v>1.1494E-5</v>
      </c>
      <c r="M121">
        <v>2.9373E-2</v>
      </c>
      <c r="N121" t="s">
        <v>238</v>
      </c>
    </row>
    <row r="122" spans="1:14">
      <c r="A122">
        <v>400.63</v>
      </c>
      <c r="B122">
        <v>2</v>
      </c>
      <c r="C122">
        <v>2.5552000000000001</v>
      </c>
      <c r="D122">
        <v>0.39134999999999998</v>
      </c>
      <c r="E122">
        <v>30.773</v>
      </c>
      <c r="F122">
        <v>34.067</v>
      </c>
      <c r="G122">
        <v>138.03</v>
      </c>
      <c r="H122">
        <v>72.353999999999999</v>
      </c>
      <c r="I122">
        <v>81.087000000000003</v>
      </c>
      <c r="J122">
        <v>294.49</v>
      </c>
      <c r="K122">
        <v>0.74270999999999998</v>
      </c>
      <c r="L122">
        <v>1.1501999999999999E-5</v>
      </c>
      <c r="M122">
        <v>2.9412000000000001E-2</v>
      </c>
      <c r="N122" t="s">
        <v>238</v>
      </c>
    </row>
    <row r="123" spans="1:14">
      <c r="A123">
        <v>400.63</v>
      </c>
      <c r="B123">
        <v>2.5</v>
      </c>
      <c r="C123">
        <v>3.2031999999999998</v>
      </c>
      <c r="D123">
        <v>0.31219000000000002</v>
      </c>
      <c r="E123">
        <v>30.751999999999999</v>
      </c>
      <c r="F123">
        <v>34.036000000000001</v>
      </c>
      <c r="G123">
        <v>136.13</v>
      </c>
      <c r="H123">
        <v>72.391999999999996</v>
      </c>
      <c r="I123">
        <v>81.234999999999999</v>
      </c>
      <c r="J123">
        <v>293.83999999999997</v>
      </c>
      <c r="K123">
        <v>0.74463999999999997</v>
      </c>
      <c r="L123">
        <v>1.151E-5</v>
      </c>
      <c r="M123">
        <v>2.9451000000000001E-2</v>
      </c>
      <c r="N123" t="s">
        <v>238</v>
      </c>
    </row>
    <row r="124" spans="1:14">
      <c r="A124">
        <v>400.63</v>
      </c>
      <c r="B124">
        <v>3</v>
      </c>
      <c r="C124">
        <v>3.855</v>
      </c>
      <c r="D124">
        <v>0.25940999999999997</v>
      </c>
      <c r="E124">
        <v>30.731000000000002</v>
      </c>
      <c r="F124">
        <v>34.006</v>
      </c>
      <c r="G124">
        <v>134.56</v>
      </c>
      <c r="H124">
        <v>72.432000000000002</v>
      </c>
      <c r="I124">
        <v>81.385000000000005</v>
      </c>
      <c r="J124">
        <v>293.18</v>
      </c>
      <c r="K124">
        <v>0.74658000000000002</v>
      </c>
      <c r="L124">
        <v>1.1518999999999999E-5</v>
      </c>
      <c r="M124">
        <v>2.9489999999999999E-2</v>
      </c>
      <c r="N124" t="s">
        <v>238</v>
      </c>
    </row>
    <row r="125" spans="1:14">
      <c r="A125">
        <v>400.63</v>
      </c>
      <c r="B125">
        <v>3.5</v>
      </c>
      <c r="C125">
        <v>4.5105000000000004</v>
      </c>
      <c r="D125">
        <v>0.22170000000000001</v>
      </c>
      <c r="E125">
        <v>30.71</v>
      </c>
      <c r="F125">
        <v>33.975999999999999</v>
      </c>
      <c r="G125">
        <v>133.22</v>
      </c>
      <c r="H125">
        <v>72.471000000000004</v>
      </c>
      <c r="I125">
        <v>81.537999999999997</v>
      </c>
      <c r="J125">
        <v>292.51</v>
      </c>
      <c r="K125">
        <v>0.74853000000000003</v>
      </c>
      <c r="L125">
        <v>1.1528E-5</v>
      </c>
      <c r="M125">
        <v>2.9529E-2</v>
      </c>
      <c r="N125" t="s">
        <v>238</v>
      </c>
    </row>
    <row r="126" spans="1:14">
      <c r="A126">
        <v>400.63</v>
      </c>
      <c r="B126">
        <v>4</v>
      </c>
      <c r="C126">
        <v>5.1699000000000002</v>
      </c>
      <c r="D126">
        <v>0.19342999999999999</v>
      </c>
      <c r="E126">
        <v>30.689</v>
      </c>
      <c r="F126">
        <v>33.945</v>
      </c>
      <c r="G126">
        <v>132.06</v>
      </c>
      <c r="H126">
        <v>72.510999999999996</v>
      </c>
      <c r="I126">
        <v>81.692999999999998</v>
      </c>
      <c r="J126">
        <v>291.85000000000002</v>
      </c>
      <c r="K126">
        <v>0.75049999999999994</v>
      </c>
      <c r="L126">
        <v>1.1537E-5</v>
      </c>
      <c r="M126">
        <v>2.9569000000000002E-2</v>
      </c>
      <c r="N126" t="s">
        <v>238</v>
      </c>
    </row>
    <row r="127" spans="1:14">
      <c r="A127">
        <v>400.63</v>
      </c>
      <c r="B127">
        <v>4.5</v>
      </c>
      <c r="C127">
        <v>5.8331999999999997</v>
      </c>
      <c r="D127">
        <v>0.17143</v>
      </c>
      <c r="E127">
        <v>30.667999999999999</v>
      </c>
      <c r="F127">
        <v>33.914000000000001</v>
      </c>
      <c r="G127">
        <v>131.03</v>
      </c>
      <c r="H127">
        <v>72.551000000000002</v>
      </c>
      <c r="I127">
        <v>81.849999999999994</v>
      </c>
      <c r="J127">
        <v>291.18</v>
      </c>
      <c r="K127">
        <v>0.75246999999999997</v>
      </c>
      <c r="L127">
        <v>1.1547E-5</v>
      </c>
      <c r="M127">
        <v>2.9610000000000001E-2</v>
      </c>
      <c r="N127" t="s">
        <v>238</v>
      </c>
    </row>
    <row r="128" spans="1:14">
      <c r="A128">
        <v>400.63</v>
      </c>
      <c r="B128">
        <v>5</v>
      </c>
      <c r="C128">
        <v>6.5004999999999997</v>
      </c>
      <c r="D128">
        <v>0.15382999999999999</v>
      </c>
      <c r="E128">
        <v>30.646999999999998</v>
      </c>
      <c r="F128">
        <v>33.883000000000003</v>
      </c>
      <c r="G128">
        <v>130.1</v>
      </c>
      <c r="H128">
        <v>72.591999999999999</v>
      </c>
      <c r="I128">
        <v>82.01</v>
      </c>
      <c r="J128">
        <v>290.52</v>
      </c>
      <c r="K128">
        <v>0.75444999999999995</v>
      </c>
      <c r="L128">
        <v>1.1557E-5</v>
      </c>
      <c r="M128">
        <v>2.9649999999999999E-2</v>
      </c>
      <c r="N128" t="s">
        <v>238</v>
      </c>
    </row>
    <row r="129" spans="1:14">
      <c r="A129">
        <v>400.63</v>
      </c>
      <c r="B129">
        <v>5.5</v>
      </c>
      <c r="C129">
        <v>7.1718000000000002</v>
      </c>
      <c r="D129">
        <v>0.13943</v>
      </c>
      <c r="E129">
        <v>30.625</v>
      </c>
      <c r="F129">
        <v>33.851999999999997</v>
      </c>
      <c r="G129">
        <v>129.25</v>
      </c>
      <c r="H129">
        <v>72.632000000000005</v>
      </c>
      <c r="I129">
        <v>82.171999999999997</v>
      </c>
      <c r="J129">
        <v>289.85000000000002</v>
      </c>
      <c r="K129">
        <v>0.75644999999999996</v>
      </c>
      <c r="L129">
        <v>1.1568E-5</v>
      </c>
      <c r="M129">
        <v>2.9690999999999999E-2</v>
      </c>
      <c r="N129" t="s">
        <v>238</v>
      </c>
    </row>
    <row r="130" spans="1:14">
      <c r="A130">
        <v>400.63</v>
      </c>
      <c r="B130">
        <v>6</v>
      </c>
      <c r="C130">
        <v>7.8472</v>
      </c>
      <c r="D130">
        <v>0.12742999999999999</v>
      </c>
      <c r="E130">
        <v>30.603999999999999</v>
      </c>
      <c r="F130">
        <v>33.820999999999998</v>
      </c>
      <c r="G130">
        <v>128.47999999999999</v>
      </c>
      <c r="H130">
        <v>72.674000000000007</v>
      </c>
      <c r="I130">
        <v>82.337000000000003</v>
      </c>
      <c r="J130">
        <v>289.18</v>
      </c>
      <c r="K130">
        <v>0.75846000000000002</v>
      </c>
      <c r="L130">
        <v>1.1579E-5</v>
      </c>
      <c r="M130">
        <v>2.9732999999999999E-2</v>
      </c>
      <c r="N130" t="s">
        <v>238</v>
      </c>
    </row>
    <row r="131" spans="1:14">
      <c r="A131">
        <v>400.63</v>
      </c>
      <c r="B131">
        <v>6.5</v>
      </c>
      <c r="C131">
        <v>8.5266999999999999</v>
      </c>
      <c r="D131">
        <v>0.11728</v>
      </c>
      <c r="E131">
        <v>30.582000000000001</v>
      </c>
      <c r="F131">
        <v>33.79</v>
      </c>
      <c r="G131">
        <v>127.76</v>
      </c>
      <c r="H131">
        <v>72.715000000000003</v>
      </c>
      <c r="I131">
        <v>82.504000000000005</v>
      </c>
      <c r="J131">
        <v>288.5</v>
      </c>
      <c r="K131">
        <v>0.76048000000000004</v>
      </c>
      <c r="L131">
        <v>1.1590000000000001E-5</v>
      </c>
      <c r="M131">
        <v>2.9773999999999998E-2</v>
      </c>
      <c r="N131" t="s">
        <v>238</v>
      </c>
    </row>
    <row r="132" spans="1:14">
      <c r="A132">
        <v>400.63</v>
      </c>
      <c r="B132">
        <v>7</v>
      </c>
      <c r="C132">
        <v>9.2103999999999999</v>
      </c>
      <c r="D132">
        <v>0.10857</v>
      </c>
      <c r="E132">
        <v>30.56</v>
      </c>
      <c r="F132">
        <v>33.759</v>
      </c>
      <c r="G132">
        <v>127.08</v>
      </c>
      <c r="H132">
        <v>72.757000000000005</v>
      </c>
      <c r="I132">
        <v>82.674000000000007</v>
      </c>
      <c r="J132">
        <v>287.83</v>
      </c>
      <c r="K132">
        <v>0.76249999999999996</v>
      </c>
      <c r="L132">
        <v>1.1602E-5</v>
      </c>
      <c r="M132">
        <v>2.9817E-2</v>
      </c>
      <c r="N132" t="s">
        <v>238</v>
      </c>
    </row>
    <row r="133" spans="1:14">
      <c r="A133">
        <v>400.63</v>
      </c>
      <c r="B133">
        <v>7.5</v>
      </c>
      <c r="C133">
        <v>9.8983000000000008</v>
      </c>
      <c r="D133">
        <v>0.10102999999999999</v>
      </c>
      <c r="E133">
        <v>30.539000000000001</v>
      </c>
      <c r="F133">
        <v>33.726999999999997</v>
      </c>
      <c r="G133">
        <v>126.46</v>
      </c>
      <c r="H133">
        <v>72.8</v>
      </c>
      <c r="I133">
        <v>82.846999999999994</v>
      </c>
      <c r="J133">
        <v>287.14999999999998</v>
      </c>
      <c r="K133">
        <v>0.76454999999999995</v>
      </c>
      <c r="L133">
        <v>1.1613999999999999E-5</v>
      </c>
      <c r="M133">
        <v>2.9860000000000001E-2</v>
      </c>
      <c r="N133" t="s">
        <v>238</v>
      </c>
    </row>
    <row r="134" spans="1:14">
      <c r="A134">
        <v>400.63</v>
      </c>
      <c r="B134">
        <v>8</v>
      </c>
      <c r="C134">
        <v>10.590999999999999</v>
      </c>
      <c r="D134">
        <v>9.4423999999999994E-2</v>
      </c>
      <c r="E134">
        <v>30.516999999999999</v>
      </c>
      <c r="F134">
        <v>33.695</v>
      </c>
      <c r="G134">
        <v>125.86</v>
      </c>
      <c r="H134">
        <v>72.843000000000004</v>
      </c>
      <c r="I134">
        <v>83.022999999999996</v>
      </c>
      <c r="J134">
        <v>286.47000000000003</v>
      </c>
      <c r="K134">
        <v>0.76659999999999995</v>
      </c>
      <c r="L134">
        <v>1.1627000000000001E-5</v>
      </c>
      <c r="M134">
        <v>2.9902999999999999E-2</v>
      </c>
      <c r="N134" t="s">
        <v>238</v>
      </c>
    </row>
    <row r="135" spans="1:14">
      <c r="A135">
        <v>400.63</v>
      </c>
      <c r="B135">
        <v>8.5</v>
      </c>
      <c r="C135">
        <v>11.287000000000001</v>
      </c>
      <c r="D135">
        <v>8.8596999999999995E-2</v>
      </c>
      <c r="E135">
        <v>30.494</v>
      </c>
      <c r="F135">
        <v>33.662999999999997</v>
      </c>
      <c r="G135">
        <v>125.3</v>
      </c>
      <c r="H135">
        <v>72.885999999999996</v>
      </c>
      <c r="I135">
        <v>83.200999999999993</v>
      </c>
      <c r="J135">
        <v>285.79000000000002</v>
      </c>
      <c r="K135">
        <v>0.76866000000000001</v>
      </c>
      <c r="L135">
        <v>1.164E-5</v>
      </c>
      <c r="M135">
        <v>2.9947000000000001E-2</v>
      </c>
      <c r="N135" t="s">
        <v>238</v>
      </c>
    </row>
    <row r="136" spans="1:14">
      <c r="A136">
        <v>400.63</v>
      </c>
      <c r="B136">
        <v>9</v>
      </c>
      <c r="C136">
        <v>11.988</v>
      </c>
      <c r="D136">
        <v>8.3416000000000004E-2</v>
      </c>
      <c r="E136">
        <v>30.472000000000001</v>
      </c>
      <c r="F136">
        <v>33.631</v>
      </c>
      <c r="G136">
        <v>124.77</v>
      </c>
      <c r="H136">
        <v>72.929000000000002</v>
      </c>
      <c r="I136">
        <v>83.382000000000005</v>
      </c>
      <c r="J136">
        <v>285.11</v>
      </c>
      <c r="K136">
        <v>0.77073000000000003</v>
      </c>
      <c r="L136">
        <v>1.1653E-5</v>
      </c>
      <c r="M136">
        <v>2.9991E-2</v>
      </c>
      <c r="N136" t="s">
        <v>238</v>
      </c>
    </row>
    <row r="137" spans="1:14">
      <c r="A137">
        <v>400.63</v>
      </c>
      <c r="B137">
        <v>9.5</v>
      </c>
      <c r="C137">
        <v>12.694000000000001</v>
      </c>
      <c r="D137">
        <v>7.8780000000000003E-2</v>
      </c>
      <c r="E137">
        <v>30.45</v>
      </c>
      <c r="F137">
        <v>33.598999999999997</v>
      </c>
      <c r="G137">
        <v>124.27</v>
      </c>
      <c r="H137">
        <v>72.972999999999999</v>
      </c>
      <c r="I137">
        <v>83.566000000000003</v>
      </c>
      <c r="J137">
        <v>284.43</v>
      </c>
      <c r="K137">
        <v>0.77281999999999995</v>
      </c>
      <c r="L137">
        <v>1.1667E-5</v>
      </c>
      <c r="M137">
        <v>3.0036E-2</v>
      </c>
      <c r="N137" t="s">
        <v>238</v>
      </c>
    </row>
    <row r="138" spans="1:14">
      <c r="A138">
        <v>400.63</v>
      </c>
      <c r="B138">
        <v>10</v>
      </c>
      <c r="C138">
        <v>13.404</v>
      </c>
      <c r="D138">
        <v>7.4606000000000006E-2</v>
      </c>
      <c r="E138">
        <v>30.427</v>
      </c>
      <c r="F138">
        <v>33.567</v>
      </c>
      <c r="G138">
        <v>123.78</v>
      </c>
      <c r="H138">
        <v>73.018000000000001</v>
      </c>
      <c r="I138">
        <v>83.754000000000005</v>
      </c>
      <c r="J138">
        <v>283.74</v>
      </c>
      <c r="K138">
        <v>0.77492000000000005</v>
      </c>
      <c r="L138">
        <v>1.1681999999999999E-5</v>
      </c>
      <c r="M138">
        <v>3.0081E-2</v>
      </c>
      <c r="N138" t="s">
        <v>238</v>
      </c>
    </row>
    <row r="139" spans="1:14">
      <c r="A139">
        <v>437.05</v>
      </c>
      <c r="B139">
        <v>1</v>
      </c>
      <c r="C139">
        <v>1.1629</v>
      </c>
      <c r="D139">
        <v>0.85992000000000002</v>
      </c>
      <c r="E139">
        <v>33.551000000000002</v>
      </c>
      <c r="F139">
        <v>37.17</v>
      </c>
      <c r="G139">
        <v>151.16999999999999</v>
      </c>
      <c r="H139">
        <v>77.802999999999997</v>
      </c>
      <c r="I139">
        <v>86.28</v>
      </c>
      <c r="J139">
        <v>308.14999999999998</v>
      </c>
      <c r="K139">
        <v>0.58750999999999998</v>
      </c>
      <c r="L139">
        <v>1.2469999999999999E-5</v>
      </c>
      <c r="M139">
        <v>3.4083000000000002E-2</v>
      </c>
      <c r="N139" t="s">
        <v>238</v>
      </c>
    </row>
    <row r="140" spans="1:14">
      <c r="A140">
        <v>437.05</v>
      </c>
      <c r="B140">
        <v>1.5</v>
      </c>
      <c r="C140">
        <v>1.7481</v>
      </c>
      <c r="D140">
        <v>0.57206000000000001</v>
      </c>
      <c r="E140">
        <v>33.533000000000001</v>
      </c>
      <c r="F140">
        <v>37.143999999999998</v>
      </c>
      <c r="G140">
        <v>147.75</v>
      </c>
      <c r="H140">
        <v>77.828000000000003</v>
      </c>
      <c r="I140">
        <v>86.388000000000005</v>
      </c>
      <c r="J140">
        <v>307.64</v>
      </c>
      <c r="K140">
        <v>0.58845999999999998</v>
      </c>
      <c r="L140">
        <v>1.2478E-5</v>
      </c>
      <c r="M140">
        <v>3.4119999999999998E-2</v>
      </c>
      <c r="N140" t="s">
        <v>238</v>
      </c>
    </row>
    <row r="141" spans="1:14">
      <c r="A141">
        <v>437.05</v>
      </c>
      <c r="B141">
        <v>2</v>
      </c>
      <c r="C141">
        <v>2.3357000000000001</v>
      </c>
      <c r="D141">
        <v>0.42813000000000001</v>
      </c>
      <c r="E141">
        <v>33.515999999999998</v>
      </c>
      <c r="F141">
        <v>37.119</v>
      </c>
      <c r="G141">
        <v>145.32</v>
      </c>
      <c r="H141">
        <v>77.852999999999994</v>
      </c>
      <c r="I141">
        <v>86.497</v>
      </c>
      <c r="J141">
        <v>307.12</v>
      </c>
      <c r="K141">
        <v>0.58942000000000005</v>
      </c>
      <c r="L141">
        <v>1.2486999999999999E-5</v>
      </c>
      <c r="M141">
        <v>3.4158000000000001E-2</v>
      </c>
      <c r="N141" t="s">
        <v>238</v>
      </c>
    </row>
    <row r="142" spans="1:14">
      <c r="A142">
        <v>437.05</v>
      </c>
      <c r="B142">
        <v>2.5</v>
      </c>
      <c r="C142">
        <v>2.9258999999999999</v>
      </c>
      <c r="D142">
        <v>0.34177000000000002</v>
      </c>
      <c r="E142">
        <v>33.497999999999998</v>
      </c>
      <c r="F142">
        <v>37.093000000000004</v>
      </c>
      <c r="G142">
        <v>143.43</v>
      </c>
      <c r="H142">
        <v>77.879000000000005</v>
      </c>
      <c r="I142">
        <v>86.606999999999999</v>
      </c>
      <c r="J142">
        <v>306.61</v>
      </c>
      <c r="K142">
        <v>0.59036999999999995</v>
      </c>
      <c r="L142">
        <v>1.2497000000000001E-5</v>
      </c>
      <c r="M142">
        <v>3.4195999999999997E-2</v>
      </c>
      <c r="N142" t="s">
        <v>238</v>
      </c>
    </row>
    <row r="143" spans="1:14">
      <c r="A143">
        <v>437.05</v>
      </c>
      <c r="B143">
        <v>3</v>
      </c>
      <c r="C143">
        <v>3.5186999999999999</v>
      </c>
      <c r="D143">
        <v>0.28420000000000001</v>
      </c>
      <c r="E143">
        <v>33.479999999999997</v>
      </c>
      <c r="F143">
        <v>37.067999999999998</v>
      </c>
      <c r="G143">
        <v>141.87</v>
      </c>
      <c r="H143">
        <v>77.903999999999996</v>
      </c>
      <c r="I143">
        <v>86.718000000000004</v>
      </c>
      <c r="J143">
        <v>306.10000000000002</v>
      </c>
      <c r="K143">
        <v>0.59133000000000002</v>
      </c>
      <c r="L143">
        <v>1.2506E-5</v>
      </c>
      <c r="M143">
        <v>3.4234000000000001E-2</v>
      </c>
      <c r="N143" t="s">
        <v>238</v>
      </c>
    </row>
    <row r="144" spans="1:14">
      <c r="A144">
        <v>437.05</v>
      </c>
      <c r="B144">
        <v>3.5</v>
      </c>
      <c r="C144">
        <v>4.1139999999999999</v>
      </c>
      <c r="D144">
        <v>0.24307000000000001</v>
      </c>
      <c r="E144">
        <v>33.462000000000003</v>
      </c>
      <c r="F144">
        <v>37.042000000000002</v>
      </c>
      <c r="G144">
        <v>140.55000000000001</v>
      </c>
      <c r="H144">
        <v>77.930000000000007</v>
      </c>
      <c r="I144">
        <v>86.831000000000003</v>
      </c>
      <c r="J144">
        <v>305.58</v>
      </c>
      <c r="K144">
        <v>0.59228999999999998</v>
      </c>
      <c r="L144">
        <v>1.2516E-5</v>
      </c>
      <c r="M144">
        <v>3.4271999999999997E-2</v>
      </c>
      <c r="N144" t="s">
        <v>238</v>
      </c>
    </row>
    <row r="145" spans="1:14">
      <c r="A145">
        <v>437.05</v>
      </c>
      <c r="B145">
        <v>4</v>
      </c>
      <c r="C145">
        <v>4.7119</v>
      </c>
      <c r="D145">
        <v>0.21223</v>
      </c>
      <c r="E145">
        <v>33.444000000000003</v>
      </c>
      <c r="F145">
        <v>37.015999999999998</v>
      </c>
      <c r="G145">
        <v>139.38999999999999</v>
      </c>
      <c r="H145">
        <v>77.956000000000003</v>
      </c>
      <c r="I145">
        <v>86.944999999999993</v>
      </c>
      <c r="J145">
        <v>305.07</v>
      </c>
      <c r="K145">
        <v>0.59323999999999999</v>
      </c>
      <c r="L145">
        <v>1.2526E-5</v>
      </c>
      <c r="M145">
        <v>3.4311000000000001E-2</v>
      </c>
      <c r="N145" t="s">
        <v>238</v>
      </c>
    </row>
    <row r="146" spans="1:14">
      <c r="A146">
        <v>437.05</v>
      </c>
      <c r="B146">
        <v>4.5</v>
      </c>
      <c r="C146">
        <v>5.3124000000000002</v>
      </c>
      <c r="D146">
        <v>0.18823999999999999</v>
      </c>
      <c r="E146">
        <v>33.426000000000002</v>
      </c>
      <c r="F146">
        <v>36.99</v>
      </c>
      <c r="G146">
        <v>138.37</v>
      </c>
      <c r="H146">
        <v>77.981999999999999</v>
      </c>
      <c r="I146">
        <v>87.06</v>
      </c>
      <c r="J146">
        <v>304.55</v>
      </c>
      <c r="K146">
        <v>0.59419999999999995</v>
      </c>
      <c r="L146">
        <v>1.2537E-5</v>
      </c>
      <c r="M146">
        <v>3.4348999999999998E-2</v>
      </c>
      <c r="N146" t="s">
        <v>238</v>
      </c>
    </row>
    <row r="147" spans="1:14">
      <c r="A147">
        <v>437.05</v>
      </c>
      <c r="B147">
        <v>5</v>
      </c>
      <c r="C147">
        <v>5.9156000000000004</v>
      </c>
      <c r="D147">
        <v>0.16905000000000001</v>
      </c>
      <c r="E147">
        <v>33.408000000000001</v>
      </c>
      <c r="F147">
        <v>36.963999999999999</v>
      </c>
      <c r="G147">
        <v>137.46</v>
      </c>
      <c r="H147">
        <v>78.009</v>
      </c>
      <c r="I147">
        <v>87.177000000000007</v>
      </c>
      <c r="J147">
        <v>304.02999999999997</v>
      </c>
      <c r="K147">
        <v>0.59516000000000002</v>
      </c>
      <c r="L147">
        <v>1.2547E-5</v>
      </c>
      <c r="M147">
        <v>3.4388000000000002E-2</v>
      </c>
      <c r="N147" t="s">
        <v>238</v>
      </c>
    </row>
    <row r="148" spans="1:14">
      <c r="A148">
        <v>437.05</v>
      </c>
      <c r="B148">
        <v>5.5</v>
      </c>
      <c r="C148">
        <v>6.5213999999999999</v>
      </c>
      <c r="D148">
        <v>0.15334</v>
      </c>
      <c r="E148">
        <v>33.39</v>
      </c>
      <c r="F148">
        <v>36.938000000000002</v>
      </c>
      <c r="G148">
        <v>136.62</v>
      </c>
      <c r="H148">
        <v>78.034999999999997</v>
      </c>
      <c r="I148">
        <v>87.293999999999997</v>
      </c>
      <c r="J148">
        <v>303.52</v>
      </c>
      <c r="K148">
        <v>0.59611999999999998</v>
      </c>
      <c r="L148">
        <v>1.2559E-5</v>
      </c>
      <c r="M148">
        <v>3.4428E-2</v>
      </c>
      <c r="N148" t="s">
        <v>238</v>
      </c>
    </row>
    <row r="149" spans="1:14">
      <c r="A149">
        <v>437.05</v>
      </c>
      <c r="B149">
        <v>6</v>
      </c>
      <c r="C149">
        <v>7.1299000000000001</v>
      </c>
      <c r="D149">
        <v>0.14025000000000001</v>
      </c>
      <c r="E149">
        <v>33.371000000000002</v>
      </c>
      <c r="F149">
        <v>36.911999999999999</v>
      </c>
      <c r="G149">
        <v>135.86000000000001</v>
      </c>
      <c r="H149">
        <v>78.061000000000007</v>
      </c>
      <c r="I149">
        <v>87.412999999999997</v>
      </c>
      <c r="J149">
        <v>303</v>
      </c>
      <c r="K149">
        <v>0.59708000000000006</v>
      </c>
      <c r="L149">
        <v>1.257E-5</v>
      </c>
      <c r="M149">
        <v>3.4466999999999998E-2</v>
      </c>
      <c r="N149" t="s">
        <v>238</v>
      </c>
    </row>
    <row r="150" spans="1:14">
      <c r="A150">
        <v>437.05</v>
      </c>
      <c r="B150">
        <v>6.5</v>
      </c>
      <c r="C150">
        <v>7.7411000000000003</v>
      </c>
      <c r="D150">
        <v>0.12917999999999999</v>
      </c>
      <c r="E150">
        <v>33.353000000000002</v>
      </c>
      <c r="F150">
        <v>36.886000000000003</v>
      </c>
      <c r="G150">
        <v>135.15</v>
      </c>
      <c r="H150">
        <v>78.087999999999994</v>
      </c>
      <c r="I150">
        <v>87.534000000000006</v>
      </c>
      <c r="J150">
        <v>302.49</v>
      </c>
      <c r="K150">
        <v>0.59804000000000002</v>
      </c>
      <c r="L150">
        <v>1.2582000000000001E-5</v>
      </c>
      <c r="M150">
        <v>3.4507000000000003E-2</v>
      </c>
      <c r="N150" t="s">
        <v>238</v>
      </c>
    </row>
    <row r="151" spans="1:14">
      <c r="A151">
        <v>437.05</v>
      </c>
      <c r="B151">
        <v>7</v>
      </c>
      <c r="C151">
        <v>8.3550000000000004</v>
      </c>
      <c r="D151">
        <v>0.11969</v>
      </c>
      <c r="E151">
        <v>33.335000000000001</v>
      </c>
      <c r="F151">
        <v>36.86</v>
      </c>
      <c r="G151">
        <v>134.49</v>
      </c>
      <c r="H151">
        <v>78.114999999999995</v>
      </c>
      <c r="I151">
        <v>87.655000000000001</v>
      </c>
      <c r="J151">
        <v>301.97000000000003</v>
      </c>
      <c r="K151">
        <v>0.59899999999999998</v>
      </c>
      <c r="L151">
        <v>1.2594E-5</v>
      </c>
      <c r="M151">
        <v>3.4547000000000001E-2</v>
      </c>
      <c r="N151" t="s">
        <v>238</v>
      </c>
    </row>
    <row r="152" spans="1:14">
      <c r="A152">
        <v>437.05</v>
      </c>
      <c r="B152">
        <v>7.5</v>
      </c>
      <c r="C152">
        <v>8.9717000000000002</v>
      </c>
      <c r="D152">
        <v>0.11146</v>
      </c>
      <c r="E152">
        <v>33.316000000000003</v>
      </c>
      <c r="F152">
        <v>36.834000000000003</v>
      </c>
      <c r="G152">
        <v>133.87</v>
      </c>
      <c r="H152">
        <v>78.141999999999996</v>
      </c>
      <c r="I152">
        <v>87.778000000000006</v>
      </c>
      <c r="J152">
        <v>301.45</v>
      </c>
      <c r="K152">
        <v>0.59996000000000005</v>
      </c>
      <c r="L152">
        <v>1.2605999999999999E-5</v>
      </c>
      <c r="M152">
        <v>3.4587E-2</v>
      </c>
      <c r="N152" t="s">
        <v>238</v>
      </c>
    </row>
    <row r="153" spans="1:14">
      <c r="A153">
        <v>437.05</v>
      </c>
      <c r="B153">
        <v>8</v>
      </c>
      <c r="C153">
        <v>9.5912000000000006</v>
      </c>
      <c r="D153">
        <v>0.10426000000000001</v>
      </c>
      <c r="E153">
        <v>33.298000000000002</v>
      </c>
      <c r="F153">
        <v>36.807000000000002</v>
      </c>
      <c r="G153">
        <v>133.30000000000001</v>
      </c>
      <c r="H153">
        <v>78.168999999999997</v>
      </c>
      <c r="I153">
        <v>87.903000000000006</v>
      </c>
      <c r="J153">
        <v>300.94</v>
      </c>
      <c r="K153">
        <v>0.60092000000000001</v>
      </c>
      <c r="L153">
        <v>1.2619000000000001E-5</v>
      </c>
      <c r="M153">
        <v>3.4626999999999998E-2</v>
      </c>
      <c r="N153" t="s">
        <v>238</v>
      </c>
    </row>
    <row r="154" spans="1:14">
      <c r="A154">
        <v>437.05</v>
      </c>
      <c r="B154">
        <v>8.5</v>
      </c>
      <c r="C154">
        <v>10.212999999999999</v>
      </c>
      <c r="D154">
        <v>9.7909999999999997E-2</v>
      </c>
      <c r="E154">
        <v>33.279000000000003</v>
      </c>
      <c r="F154">
        <v>36.780999999999999</v>
      </c>
      <c r="G154">
        <v>132.75</v>
      </c>
      <c r="H154">
        <v>78.197000000000003</v>
      </c>
      <c r="I154">
        <v>88.028000000000006</v>
      </c>
      <c r="J154">
        <v>300.42</v>
      </c>
      <c r="K154">
        <v>0.60187999999999997</v>
      </c>
      <c r="L154">
        <v>1.2632E-5</v>
      </c>
      <c r="M154">
        <v>3.4667999999999997E-2</v>
      </c>
      <c r="N154" t="s">
        <v>238</v>
      </c>
    </row>
    <row r="155" spans="1:14">
      <c r="A155">
        <v>437.05</v>
      </c>
      <c r="B155">
        <v>9</v>
      </c>
      <c r="C155">
        <v>10.837999999999999</v>
      </c>
      <c r="D155">
        <v>9.2263999999999999E-2</v>
      </c>
      <c r="E155">
        <v>33.26</v>
      </c>
      <c r="F155">
        <v>36.753999999999998</v>
      </c>
      <c r="G155">
        <v>132.22999999999999</v>
      </c>
      <c r="H155">
        <v>78.224000000000004</v>
      </c>
      <c r="I155">
        <v>88.156000000000006</v>
      </c>
      <c r="J155">
        <v>299.89999999999998</v>
      </c>
      <c r="K155">
        <v>0.60284000000000004</v>
      </c>
      <c r="L155">
        <v>1.2645E-5</v>
      </c>
      <c r="M155">
        <v>3.4708999999999997E-2</v>
      </c>
      <c r="N155" t="s">
        <v>238</v>
      </c>
    </row>
    <row r="156" spans="1:14">
      <c r="A156">
        <v>437.05</v>
      </c>
      <c r="B156">
        <v>9.5</v>
      </c>
      <c r="C156">
        <v>11.465999999999999</v>
      </c>
      <c r="D156">
        <v>8.7210999999999997E-2</v>
      </c>
      <c r="E156">
        <v>33.241</v>
      </c>
      <c r="F156">
        <v>36.728000000000002</v>
      </c>
      <c r="G156">
        <v>131.74</v>
      </c>
      <c r="H156">
        <v>78.251999999999995</v>
      </c>
      <c r="I156">
        <v>88.284000000000006</v>
      </c>
      <c r="J156">
        <v>299.38</v>
      </c>
      <c r="K156">
        <v>0.6038</v>
      </c>
      <c r="L156">
        <v>1.2659E-5</v>
      </c>
      <c r="M156">
        <v>3.4750999999999997E-2</v>
      </c>
      <c r="N156" t="s">
        <v>238</v>
      </c>
    </row>
    <row r="157" spans="1:14">
      <c r="A157">
        <v>437.05</v>
      </c>
      <c r="B157">
        <v>10</v>
      </c>
      <c r="C157">
        <v>12.097</v>
      </c>
      <c r="D157">
        <v>8.2663E-2</v>
      </c>
      <c r="E157">
        <v>33.222999999999999</v>
      </c>
      <c r="F157">
        <v>36.701000000000001</v>
      </c>
      <c r="G157">
        <v>131.27000000000001</v>
      </c>
      <c r="H157">
        <v>78.28</v>
      </c>
      <c r="I157">
        <v>88.414000000000001</v>
      </c>
      <c r="J157">
        <v>298.87</v>
      </c>
      <c r="K157">
        <v>0.60475999999999996</v>
      </c>
      <c r="L157">
        <v>1.2673E-5</v>
      </c>
      <c r="M157">
        <v>3.4792999999999998E-2</v>
      </c>
      <c r="N157" t="s">
        <v>238</v>
      </c>
    </row>
    <row r="158" spans="1:14">
      <c r="A158">
        <v>473.47</v>
      </c>
      <c r="B158">
        <v>1</v>
      </c>
      <c r="C158">
        <v>1.0724</v>
      </c>
      <c r="D158">
        <v>0.93250999999999995</v>
      </c>
      <c r="E158">
        <v>36.484999999999999</v>
      </c>
      <c r="F158">
        <v>40.408999999999999</v>
      </c>
      <c r="G158">
        <v>158.28</v>
      </c>
      <c r="H158">
        <v>83.123999999999995</v>
      </c>
      <c r="I158">
        <v>91.570999999999998</v>
      </c>
      <c r="J158">
        <v>319.99</v>
      </c>
      <c r="K158">
        <v>0.47792000000000001</v>
      </c>
      <c r="L158">
        <v>1.3423E-5</v>
      </c>
      <c r="M158">
        <v>3.9019999999999999E-2</v>
      </c>
      <c r="N158" t="s">
        <v>238</v>
      </c>
    </row>
    <row r="159" spans="1:14">
      <c r="A159">
        <v>473.47</v>
      </c>
      <c r="B159">
        <v>1.5</v>
      </c>
      <c r="C159">
        <v>1.6112</v>
      </c>
      <c r="D159">
        <v>0.62067000000000005</v>
      </c>
      <c r="E159">
        <v>36.469000000000001</v>
      </c>
      <c r="F159">
        <v>40.387</v>
      </c>
      <c r="G159">
        <v>154.88</v>
      </c>
      <c r="H159">
        <v>83.141999999999996</v>
      </c>
      <c r="I159">
        <v>91.655000000000001</v>
      </c>
      <c r="J159">
        <v>319.58999999999997</v>
      </c>
      <c r="K159">
        <v>0.47837000000000002</v>
      </c>
      <c r="L159">
        <v>1.3431999999999999E-5</v>
      </c>
      <c r="M159">
        <v>3.9057000000000001E-2</v>
      </c>
      <c r="N159" t="s">
        <v>238</v>
      </c>
    </row>
    <row r="160" spans="1:14">
      <c r="A160">
        <v>473.47</v>
      </c>
      <c r="B160">
        <v>2</v>
      </c>
      <c r="C160">
        <v>2.1516999999999999</v>
      </c>
      <c r="D160">
        <v>0.46473999999999999</v>
      </c>
      <c r="E160">
        <v>36.454000000000001</v>
      </c>
      <c r="F160">
        <v>40.365000000000002</v>
      </c>
      <c r="G160">
        <v>152.44999999999999</v>
      </c>
      <c r="H160">
        <v>83.16</v>
      </c>
      <c r="I160">
        <v>91.741</v>
      </c>
      <c r="J160">
        <v>319.18</v>
      </c>
      <c r="K160">
        <v>0.47882000000000002</v>
      </c>
      <c r="L160">
        <v>1.3441999999999999E-5</v>
      </c>
      <c r="M160">
        <v>3.9093999999999997E-2</v>
      </c>
      <c r="N160" t="s">
        <v>238</v>
      </c>
    </row>
    <row r="161" spans="1:14">
      <c r="A161">
        <v>473.47</v>
      </c>
      <c r="B161">
        <v>2.5</v>
      </c>
      <c r="C161">
        <v>2.694</v>
      </c>
      <c r="D161">
        <v>0.37119000000000002</v>
      </c>
      <c r="E161">
        <v>36.438000000000002</v>
      </c>
      <c r="F161">
        <v>40.343000000000004</v>
      </c>
      <c r="G161">
        <v>150.57</v>
      </c>
      <c r="H161">
        <v>83.177999999999997</v>
      </c>
      <c r="I161">
        <v>91.826999999999998</v>
      </c>
      <c r="J161">
        <v>318.77999999999997</v>
      </c>
      <c r="K161">
        <v>0.47926000000000002</v>
      </c>
      <c r="L161">
        <v>1.3451999999999999E-5</v>
      </c>
      <c r="M161">
        <v>3.9130999999999999E-2</v>
      </c>
      <c r="N161" t="s">
        <v>238</v>
      </c>
    </row>
    <row r="162" spans="1:14">
      <c r="A162">
        <v>473.47</v>
      </c>
      <c r="B162">
        <v>3</v>
      </c>
      <c r="C162">
        <v>3.2381000000000002</v>
      </c>
      <c r="D162">
        <v>0.30881999999999998</v>
      </c>
      <c r="E162">
        <v>36.423000000000002</v>
      </c>
      <c r="F162">
        <v>40.320999999999998</v>
      </c>
      <c r="G162">
        <v>149.02000000000001</v>
      </c>
      <c r="H162">
        <v>83.195999999999998</v>
      </c>
      <c r="I162">
        <v>91.912999999999997</v>
      </c>
      <c r="J162">
        <v>318.37</v>
      </c>
      <c r="K162">
        <v>0.47970000000000002</v>
      </c>
      <c r="L162">
        <v>1.3461999999999999E-5</v>
      </c>
      <c r="M162">
        <v>3.9168000000000001E-2</v>
      </c>
      <c r="N162" t="s">
        <v>238</v>
      </c>
    </row>
    <row r="163" spans="1:14">
      <c r="A163">
        <v>473.47</v>
      </c>
      <c r="B163">
        <v>3.5</v>
      </c>
      <c r="C163">
        <v>3.7839999999999998</v>
      </c>
      <c r="D163">
        <v>0.26427</v>
      </c>
      <c r="E163">
        <v>36.406999999999996</v>
      </c>
      <c r="F163">
        <v>40.298999999999999</v>
      </c>
      <c r="G163">
        <v>147.69999999999999</v>
      </c>
      <c r="H163">
        <v>83.213999999999999</v>
      </c>
      <c r="I163">
        <v>92.001000000000005</v>
      </c>
      <c r="J163">
        <v>317.97000000000003</v>
      </c>
      <c r="K163">
        <v>0.48015000000000002</v>
      </c>
      <c r="L163">
        <v>1.3472000000000001E-5</v>
      </c>
      <c r="M163">
        <v>3.9204999999999997E-2</v>
      </c>
      <c r="N163" t="s">
        <v>238</v>
      </c>
    </row>
    <row r="164" spans="1:14">
      <c r="A164">
        <v>473.47</v>
      </c>
      <c r="B164">
        <v>4</v>
      </c>
      <c r="C164">
        <v>4.3315999999999999</v>
      </c>
      <c r="D164">
        <v>0.23086000000000001</v>
      </c>
      <c r="E164">
        <v>36.390999999999998</v>
      </c>
      <c r="F164">
        <v>40.277000000000001</v>
      </c>
      <c r="G164">
        <v>146.56</v>
      </c>
      <c r="H164">
        <v>83.233000000000004</v>
      </c>
      <c r="I164">
        <v>92.088999999999999</v>
      </c>
      <c r="J164">
        <v>317.57</v>
      </c>
      <c r="K164">
        <v>0.48058000000000001</v>
      </c>
      <c r="L164">
        <v>1.3482000000000001E-5</v>
      </c>
      <c r="M164">
        <v>3.9243E-2</v>
      </c>
      <c r="N164" t="s">
        <v>238</v>
      </c>
    </row>
    <row r="165" spans="1:14">
      <c r="A165">
        <v>473.47</v>
      </c>
      <c r="B165">
        <v>4.5</v>
      </c>
      <c r="C165">
        <v>4.8810000000000002</v>
      </c>
      <c r="D165">
        <v>0.20487</v>
      </c>
      <c r="E165">
        <v>36.375</v>
      </c>
      <c r="F165">
        <v>40.255000000000003</v>
      </c>
      <c r="G165">
        <v>145.55000000000001</v>
      </c>
      <c r="H165">
        <v>83.251000000000005</v>
      </c>
      <c r="I165">
        <v>92.177000000000007</v>
      </c>
      <c r="J165">
        <v>317.17</v>
      </c>
      <c r="K165">
        <v>0.48102</v>
      </c>
      <c r="L165">
        <v>1.3492999999999999E-5</v>
      </c>
      <c r="M165">
        <v>3.9280000000000002E-2</v>
      </c>
      <c r="N165" t="s">
        <v>238</v>
      </c>
    </row>
    <row r="166" spans="1:14">
      <c r="A166">
        <v>473.47</v>
      </c>
      <c r="B166">
        <v>5</v>
      </c>
      <c r="C166">
        <v>5.4322999999999997</v>
      </c>
      <c r="D166">
        <v>0.18407999999999999</v>
      </c>
      <c r="E166">
        <v>36.359000000000002</v>
      </c>
      <c r="F166">
        <v>40.232999999999997</v>
      </c>
      <c r="G166">
        <v>144.63999999999999</v>
      </c>
      <c r="H166">
        <v>83.269000000000005</v>
      </c>
      <c r="I166">
        <v>92.266999999999996</v>
      </c>
      <c r="J166">
        <v>316.76</v>
      </c>
      <c r="K166">
        <v>0.48146</v>
      </c>
      <c r="L166">
        <v>1.3504E-5</v>
      </c>
      <c r="M166">
        <v>3.9317999999999999E-2</v>
      </c>
      <c r="N166" t="s">
        <v>238</v>
      </c>
    </row>
    <row r="167" spans="1:14">
      <c r="A167">
        <v>473.47</v>
      </c>
      <c r="B167">
        <v>5.5</v>
      </c>
      <c r="C167">
        <v>5.9854000000000003</v>
      </c>
      <c r="D167">
        <v>0.16707</v>
      </c>
      <c r="E167">
        <v>36.344000000000001</v>
      </c>
      <c r="F167">
        <v>40.21</v>
      </c>
      <c r="G167">
        <v>143.81</v>
      </c>
      <c r="H167">
        <v>83.287999999999997</v>
      </c>
      <c r="I167">
        <v>92.356999999999999</v>
      </c>
      <c r="J167">
        <v>316.36</v>
      </c>
      <c r="K167">
        <v>0.48188999999999999</v>
      </c>
      <c r="L167">
        <v>1.3515E-5</v>
      </c>
      <c r="M167">
        <v>3.9356000000000002E-2</v>
      </c>
      <c r="N167" t="s">
        <v>238</v>
      </c>
    </row>
    <row r="168" spans="1:14">
      <c r="A168">
        <v>473.47</v>
      </c>
      <c r="B168">
        <v>6</v>
      </c>
      <c r="C168">
        <v>6.5401999999999996</v>
      </c>
      <c r="D168">
        <v>0.15290000000000001</v>
      </c>
      <c r="E168">
        <v>36.328000000000003</v>
      </c>
      <c r="F168">
        <v>40.188000000000002</v>
      </c>
      <c r="G168">
        <v>143.05000000000001</v>
      </c>
      <c r="H168">
        <v>83.305999999999997</v>
      </c>
      <c r="I168">
        <v>92.447999999999993</v>
      </c>
      <c r="J168">
        <v>315.95999999999998</v>
      </c>
      <c r="K168">
        <v>0.48232000000000003</v>
      </c>
      <c r="L168">
        <v>1.3526999999999999E-5</v>
      </c>
      <c r="M168">
        <v>3.9393999999999998E-2</v>
      </c>
      <c r="N168" t="s">
        <v>238</v>
      </c>
    </row>
    <row r="169" spans="1:14">
      <c r="A169">
        <v>473.47</v>
      </c>
      <c r="B169">
        <v>6.5</v>
      </c>
      <c r="C169">
        <v>7.0970000000000004</v>
      </c>
      <c r="D169">
        <v>0.14091000000000001</v>
      </c>
      <c r="E169">
        <v>36.311999999999998</v>
      </c>
      <c r="F169">
        <v>40.165999999999997</v>
      </c>
      <c r="G169">
        <v>142.35</v>
      </c>
      <c r="H169">
        <v>83.325000000000003</v>
      </c>
      <c r="I169">
        <v>92.539000000000001</v>
      </c>
      <c r="J169">
        <v>315.56</v>
      </c>
      <c r="K169">
        <v>0.48275000000000001</v>
      </c>
      <c r="L169">
        <v>1.3539E-5</v>
      </c>
      <c r="M169">
        <v>3.9433000000000003E-2</v>
      </c>
      <c r="N169" t="s">
        <v>238</v>
      </c>
    </row>
    <row r="170" spans="1:14">
      <c r="A170">
        <v>473.47</v>
      </c>
      <c r="B170">
        <v>7</v>
      </c>
      <c r="C170">
        <v>7.6555999999999997</v>
      </c>
      <c r="D170">
        <v>0.13062000000000001</v>
      </c>
      <c r="E170">
        <v>36.295999999999999</v>
      </c>
      <c r="F170">
        <v>40.143000000000001</v>
      </c>
      <c r="G170">
        <v>141.69999999999999</v>
      </c>
      <c r="H170">
        <v>83.343000000000004</v>
      </c>
      <c r="I170">
        <v>92.632000000000005</v>
      </c>
      <c r="J170">
        <v>315.16000000000003</v>
      </c>
      <c r="K170">
        <v>0.48316999999999999</v>
      </c>
      <c r="L170">
        <v>1.3551E-5</v>
      </c>
      <c r="M170">
        <v>3.9470999999999999E-2</v>
      </c>
      <c r="N170" t="s">
        <v>238</v>
      </c>
    </row>
    <row r="171" spans="1:14">
      <c r="A171">
        <v>473.47</v>
      </c>
      <c r="B171">
        <v>7.5</v>
      </c>
      <c r="C171">
        <v>8.2159999999999993</v>
      </c>
      <c r="D171">
        <v>0.12171</v>
      </c>
      <c r="E171">
        <v>36.28</v>
      </c>
      <c r="F171">
        <v>40.121000000000002</v>
      </c>
      <c r="G171">
        <v>141.1</v>
      </c>
      <c r="H171">
        <v>83.361999999999995</v>
      </c>
      <c r="I171">
        <v>92.724999999999994</v>
      </c>
      <c r="J171">
        <v>314.76</v>
      </c>
      <c r="K171">
        <v>0.48359000000000002</v>
      </c>
      <c r="L171">
        <v>1.3563E-5</v>
      </c>
      <c r="M171">
        <v>3.9510000000000003E-2</v>
      </c>
      <c r="N171" t="s">
        <v>238</v>
      </c>
    </row>
    <row r="172" spans="1:14">
      <c r="A172">
        <v>473.47</v>
      </c>
      <c r="B172">
        <v>8</v>
      </c>
      <c r="C172">
        <v>8.7782999999999998</v>
      </c>
      <c r="D172">
        <v>0.11391999999999999</v>
      </c>
      <c r="E172">
        <v>36.264000000000003</v>
      </c>
      <c r="F172">
        <v>40.098999999999997</v>
      </c>
      <c r="G172">
        <v>140.53</v>
      </c>
      <c r="H172">
        <v>83.381</v>
      </c>
      <c r="I172">
        <v>92.817999999999998</v>
      </c>
      <c r="J172">
        <v>314.36</v>
      </c>
      <c r="K172">
        <v>0.48402000000000001</v>
      </c>
      <c r="L172">
        <v>1.3576E-5</v>
      </c>
      <c r="M172">
        <v>3.9549000000000001E-2</v>
      </c>
      <c r="N172" t="s">
        <v>238</v>
      </c>
    </row>
    <row r="173" spans="1:14">
      <c r="A173">
        <v>473.47</v>
      </c>
      <c r="B173">
        <v>8.5</v>
      </c>
      <c r="C173">
        <v>9.3424999999999994</v>
      </c>
      <c r="D173">
        <v>0.10704</v>
      </c>
      <c r="E173">
        <v>36.247999999999998</v>
      </c>
      <c r="F173">
        <v>40.076000000000001</v>
      </c>
      <c r="G173">
        <v>139.99</v>
      </c>
      <c r="H173">
        <v>83.399000000000001</v>
      </c>
      <c r="I173">
        <v>92.912999999999997</v>
      </c>
      <c r="J173">
        <v>313.95999999999998</v>
      </c>
      <c r="K173">
        <v>0.48443000000000003</v>
      </c>
      <c r="L173">
        <v>1.3587999999999999E-5</v>
      </c>
      <c r="M173">
        <v>3.9587999999999998E-2</v>
      </c>
      <c r="N173" t="s">
        <v>238</v>
      </c>
    </row>
    <row r="174" spans="1:14">
      <c r="A174">
        <v>473.47</v>
      </c>
      <c r="B174">
        <v>9</v>
      </c>
      <c r="C174">
        <v>9.9085000000000001</v>
      </c>
      <c r="D174">
        <v>0.10092</v>
      </c>
      <c r="E174">
        <v>36.231000000000002</v>
      </c>
      <c r="F174">
        <v>40.054000000000002</v>
      </c>
      <c r="G174">
        <v>139.47999999999999</v>
      </c>
      <c r="H174">
        <v>83.418000000000006</v>
      </c>
      <c r="I174">
        <v>93.007999999999996</v>
      </c>
      <c r="J174">
        <v>313.56</v>
      </c>
      <c r="K174">
        <v>0.48485</v>
      </c>
      <c r="L174">
        <v>1.3601000000000001E-5</v>
      </c>
      <c r="M174">
        <v>3.9627000000000002E-2</v>
      </c>
      <c r="N174" t="s">
        <v>238</v>
      </c>
    </row>
    <row r="175" spans="1:14">
      <c r="A175">
        <v>473.47</v>
      </c>
      <c r="B175">
        <v>9.5</v>
      </c>
      <c r="C175">
        <v>10.476000000000001</v>
      </c>
      <c r="D175">
        <v>9.5451999999999995E-2</v>
      </c>
      <c r="E175">
        <v>36.215000000000003</v>
      </c>
      <c r="F175">
        <v>40.030999999999999</v>
      </c>
      <c r="G175">
        <v>138.99</v>
      </c>
      <c r="H175">
        <v>83.436999999999998</v>
      </c>
      <c r="I175">
        <v>93.103999999999999</v>
      </c>
      <c r="J175">
        <v>313.16000000000003</v>
      </c>
      <c r="K175">
        <v>0.48526000000000002</v>
      </c>
      <c r="L175">
        <v>1.3614999999999999E-5</v>
      </c>
      <c r="M175">
        <v>3.9667000000000001E-2</v>
      </c>
      <c r="N175" t="s">
        <v>238</v>
      </c>
    </row>
    <row r="176" spans="1:14">
      <c r="A176">
        <v>473.47</v>
      </c>
      <c r="B176">
        <v>10</v>
      </c>
      <c r="C176">
        <v>11.045999999999999</v>
      </c>
      <c r="D176">
        <v>9.0527999999999997E-2</v>
      </c>
      <c r="E176">
        <v>36.198999999999998</v>
      </c>
      <c r="F176">
        <v>40.008000000000003</v>
      </c>
      <c r="G176">
        <v>138.53</v>
      </c>
      <c r="H176">
        <v>83.456000000000003</v>
      </c>
      <c r="I176">
        <v>93.200999999999993</v>
      </c>
      <c r="J176">
        <v>312.77</v>
      </c>
      <c r="K176">
        <v>0.48568</v>
      </c>
      <c r="L176">
        <v>1.3628000000000001E-5</v>
      </c>
      <c r="M176">
        <v>3.9705999999999998E-2</v>
      </c>
      <c r="N176" t="s">
        <v>238</v>
      </c>
    </row>
    <row r="177" spans="1:14">
      <c r="A177">
        <v>509.89</v>
      </c>
      <c r="B177">
        <v>1</v>
      </c>
      <c r="C177">
        <v>0.99504000000000004</v>
      </c>
      <c r="D177">
        <v>1.0049999999999999</v>
      </c>
      <c r="E177">
        <v>39.607999999999997</v>
      </c>
      <c r="F177">
        <v>43.837000000000003</v>
      </c>
      <c r="G177">
        <v>165.26</v>
      </c>
      <c r="H177">
        <v>88.206999999999994</v>
      </c>
      <c r="I177">
        <v>96.63</v>
      </c>
      <c r="J177">
        <v>331.4</v>
      </c>
      <c r="K177">
        <v>0.3957</v>
      </c>
      <c r="L177">
        <v>1.4347E-5</v>
      </c>
      <c r="M177">
        <v>4.4101000000000001E-2</v>
      </c>
      <c r="N177" t="s">
        <v>238</v>
      </c>
    </row>
    <row r="178" spans="1:14">
      <c r="A178">
        <v>509.89</v>
      </c>
      <c r="B178">
        <v>1.5</v>
      </c>
      <c r="C178">
        <v>1.4944</v>
      </c>
      <c r="D178">
        <v>0.66915999999999998</v>
      </c>
      <c r="E178">
        <v>39.594000000000001</v>
      </c>
      <c r="F178">
        <v>43.817999999999998</v>
      </c>
      <c r="G178">
        <v>161.86000000000001</v>
      </c>
      <c r="H178">
        <v>88.22</v>
      </c>
      <c r="I178">
        <v>96.698999999999998</v>
      </c>
      <c r="J178">
        <v>331.08</v>
      </c>
      <c r="K178">
        <v>0.39587</v>
      </c>
      <c r="L178">
        <v>1.4357E-5</v>
      </c>
      <c r="M178">
        <v>4.4137000000000003E-2</v>
      </c>
      <c r="N178" t="s">
        <v>238</v>
      </c>
    </row>
    <row r="179" spans="1:14">
      <c r="A179">
        <v>509.89</v>
      </c>
      <c r="B179">
        <v>2</v>
      </c>
      <c r="C179">
        <v>1.9950000000000001</v>
      </c>
      <c r="D179">
        <v>0.50124999999999997</v>
      </c>
      <c r="E179">
        <v>39.58</v>
      </c>
      <c r="F179">
        <v>43.798999999999999</v>
      </c>
      <c r="G179">
        <v>159.44</v>
      </c>
      <c r="H179">
        <v>88.233000000000004</v>
      </c>
      <c r="I179">
        <v>96.768000000000001</v>
      </c>
      <c r="J179">
        <v>330.76</v>
      </c>
      <c r="K179">
        <v>0.39604</v>
      </c>
      <c r="L179">
        <v>1.4367E-5</v>
      </c>
      <c r="M179">
        <v>4.4173999999999998E-2</v>
      </c>
      <c r="N179" t="s">
        <v>238</v>
      </c>
    </row>
    <row r="180" spans="1:14">
      <c r="A180">
        <v>509.89</v>
      </c>
      <c r="B180">
        <v>2.5</v>
      </c>
      <c r="C180">
        <v>2.4969000000000001</v>
      </c>
      <c r="D180">
        <v>0.40050000000000002</v>
      </c>
      <c r="E180">
        <v>39.566000000000003</v>
      </c>
      <c r="F180">
        <v>43.779000000000003</v>
      </c>
      <c r="G180">
        <v>157.56</v>
      </c>
      <c r="H180">
        <v>88.247</v>
      </c>
      <c r="I180">
        <v>96.837000000000003</v>
      </c>
      <c r="J180">
        <v>330.44</v>
      </c>
      <c r="K180">
        <v>0.39621000000000001</v>
      </c>
      <c r="L180">
        <v>1.4377E-5</v>
      </c>
      <c r="M180">
        <v>4.4209999999999999E-2</v>
      </c>
      <c r="N180" t="s">
        <v>238</v>
      </c>
    </row>
    <row r="181" spans="1:14">
      <c r="A181">
        <v>509.89</v>
      </c>
      <c r="B181">
        <v>3</v>
      </c>
      <c r="C181">
        <v>3</v>
      </c>
      <c r="D181">
        <v>0.33333000000000002</v>
      </c>
      <c r="E181">
        <v>39.552</v>
      </c>
      <c r="F181">
        <v>43.76</v>
      </c>
      <c r="G181">
        <v>156.01</v>
      </c>
      <c r="H181">
        <v>88.260999999999996</v>
      </c>
      <c r="I181">
        <v>96.906999999999996</v>
      </c>
      <c r="J181">
        <v>330.12</v>
      </c>
      <c r="K181">
        <v>0.39638000000000001</v>
      </c>
      <c r="L181">
        <v>1.4387E-5</v>
      </c>
      <c r="M181">
        <v>4.4247000000000002E-2</v>
      </c>
      <c r="N181" t="s">
        <v>238</v>
      </c>
    </row>
    <row r="182" spans="1:14">
      <c r="A182">
        <v>509.89</v>
      </c>
      <c r="B182">
        <v>3.5</v>
      </c>
      <c r="C182">
        <v>3.5044</v>
      </c>
      <c r="D182">
        <v>0.28536</v>
      </c>
      <c r="E182">
        <v>39.537999999999997</v>
      </c>
      <c r="F182">
        <v>43.741</v>
      </c>
      <c r="G182">
        <v>154.69999999999999</v>
      </c>
      <c r="H182">
        <v>88.274000000000001</v>
      </c>
      <c r="I182">
        <v>96.977000000000004</v>
      </c>
      <c r="J182">
        <v>329.8</v>
      </c>
      <c r="K182">
        <v>0.39654</v>
      </c>
      <c r="L182">
        <v>1.4397E-5</v>
      </c>
      <c r="M182">
        <v>4.4283000000000003E-2</v>
      </c>
      <c r="N182" t="s">
        <v>238</v>
      </c>
    </row>
    <row r="183" spans="1:14">
      <c r="A183">
        <v>509.89</v>
      </c>
      <c r="B183">
        <v>4</v>
      </c>
      <c r="C183">
        <v>4.01</v>
      </c>
      <c r="D183">
        <v>0.24937999999999999</v>
      </c>
      <c r="E183">
        <v>39.524000000000001</v>
      </c>
      <c r="F183">
        <v>43.722000000000001</v>
      </c>
      <c r="G183">
        <v>153.57</v>
      </c>
      <c r="H183">
        <v>88.287999999999997</v>
      </c>
      <c r="I183">
        <v>97.046999999999997</v>
      </c>
      <c r="J183">
        <v>329.49</v>
      </c>
      <c r="K183">
        <v>0.39671000000000001</v>
      </c>
      <c r="L183">
        <v>1.4408E-5</v>
      </c>
      <c r="M183">
        <v>4.4319999999999998E-2</v>
      </c>
      <c r="N183" t="s">
        <v>238</v>
      </c>
    </row>
    <row r="184" spans="1:14">
      <c r="A184">
        <v>509.89</v>
      </c>
      <c r="B184">
        <v>4.5</v>
      </c>
      <c r="C184">
        <v>4.5168999999999997</v>
      </c>
      <c r="D184">
        <v>0.22139</v>
      </c>
      <c r="E184">
        <v>39.51</v>
      </c>
      <c r="F184">
        <v>43.703000000000003</v>
      </c>
      <c r="G184">
        <v>152.56</v>
      </c>
      <c r="H184">
        <v>88.301000000000002</v>
      </c>
      <c r="I184">
        <v>97.117999999999995</v>
      </c>
      <c r="J184">
        <v>329.17</v>
      </c>
      <c r="K184">
        <v>0.39687</v>
      </c>
      <c r="L184">
        <v>1.4419E-5</v>
      </c>
      <c r="M184">
        <v>4.4357000000000001E-2</v>
      </c>
      <c r="N184" t="s">
        <v>238</v>
      </c>
    </row>
    <row r="185" spans="1:14">
      <c r="A185">
        <v>509.89</v>
      </c>
      <c r="B185">
        <v>5</v>
      </c>
      <c r="C185">
        <v>5.0251000000000001</v>
      </c>
      <c r="D185">
        <v>0.19900000000000001</v>
      </c>
      <c r="E185">
        <v>39.496000000000002</v>
      </c>
      <c r="F185">
        <v>43.683</v>
      </c>
      <c r="G185">
        <v>151.66</v>
      </c>
      <c r="H185">
        <v>88.314999999999998</v>
      </c>
      <c r="I185">
        <v>97.19</v>
      </c>
      <c r="J185">
        <v>328.86</v>
      </c>
      <c r="K185">
        <v>0.39701999999999998</v>
      </c>
      <c r="L185">
        <v>1.4430000000000001E-5</v>
      </c>
      <c r="M185">
        <v>4.4394000000000003E-2</v>
      </c>
      <c r="N185" t="s">
        <v>238</v>
      </c>
    </row>
    <row r="186" spans="1:14">
      <c r="A186">
        <v>509.89</v>
      </c>
      <c r="B186">
        <v>5.5</v>
      </c>
      <c r="C186">
        <v>5.5345000000000004</v>
      </c>
      <c r="D186">
        <v>0.18068999999999999</v>
      </c>
      <c r="E186">
        <v>39.481999999999999</v>
      </c>
      <c r="F186">
        <v>43.664000000000001</v>
      </c>
      <c r="G186">
        <v>150.84</v>
      </c>
      <c r="H186">
        <v>88.328999999999994</v>
      </c>
      <c r="I186">
        <v>97.260999999999996</v>
      </c>
      <c r="J186">
        <v>328.54</v>
      </c>
      <c r="K186">
        <v>0.39717999999999998</v>
      </c>
      <c r="L186">
        <v>1.4440999999999999E-5</v>
      </c>
      <c r="M186">
        <v>4.4430999999999998E-2</v>
      </c>
      <c r="N186" t="s">
        <v>238</v>
      </c>
    </row>
    <row r="187" spans="1:14">
      <c r="A187">
        <v>509.89</v>
      </c>
      <c r="B187">
        <v>6</v>
      </c>
      <c r="C187">
        <v>6.0452000000000004</v>
      </c>
      <c r="D187">
        <v>0.16542000000000001</v>
      </c>
      <c r="E187">
        <v>39.468000000000004</v>
      </c>
      <c r="F187">
        <v>43.645000000000003</v>
      </c>
      <c r="G187">
        <v>150.08000000000001</v>
      </c>
      <c r="H187">
        <v>88.341999999999999</v>
      </c>
      <c r="I187">
        <v>97.334000000000003</v>
      </c>
      <c r="J187">
        <v>328.23</v>
      </c>
      <c r="K187">
        <v>0.39733000000000002</v>
      </c>
      <c r="L187">
        <v>1.4452E-5</v>
      </c>
      <c r="M187">
        <v>4.4469000000000002E-2</v>
      </c>
      <c r="N187" t="s">
        <v>238</v>
      </c>
    </row>
    <row r="188" spans="1:14">
      <c r="A188">
        <v>509.89</v>
      </c>
      <c r="B188">
        <v>6.5</v>
      </c>
      <c r="C188">
        <v>6.5571000000000002</v>
      </c>
      <c r="D188">
        <v>0.15251000000000001</v>
      </c>
      <c r="E188">
        <v>39.454000000000001</v>
      </c>
      <c r="F188">
        <v>43.625</v>
      </c>
      <c r="G188">
        <v>149.38999999999999</v>
      </c>
      <c r="H188">
        <v>88.355999999999995</v>
      </c>
      <c r="I188">
        <v>97.406000000000006</v>
      </c>
      <c r="J188">
        <v>327.92</v>
      </c>
      <c r="K188">
        <v>0.39748</v>
      </c>
      <c r="L188">
        <v>1.4464000000000001E-5</v>
      </c>
      <c r="M188">
        <v>4.4505999999999997E-2</v>
      </c>
      <c r="N188" t="s">
        <v>238</v>
      </c>
    </row>
    <row r="189" spans="1:14">
      <c r="A189">
        <v>509.89</v>
      </c>
      <c r="B189">
        <v>7</v>
      </c>
      <c r="C189">
        <v>7.0704000000000002</v>
      </c>
      <c r="D189">
        <v>0.14143</v>
      </c>
      <c r="E189">
        <v>39.44</v>
      </c>
      <c r="F189">
        <v>43.606000000000002</v>
      </c>
      <c r="G189">
        <v>148.75</v>
      </c>
      <c r="H189">
        <v>88.37</v>
      </c>
      <c r="I189">
        <v>97.478999999999999</v>
      </c>
      <c r="J189">
        <v>327.61</v>
      </c>
      <c r="K189">
        <v>0.39762999999999998</v>
      </c>
      <c r="L189">
        <v>1.4476E-5</v>
      </c>
      <c r="M189">
        <v>4.4542999999999999E-2</v>
      </c>
      <c r="N189" t="s">
        <v>238</v>
      </c>
    </row>
    <row r="190" spans="1:14">
      <c r="A190">
        <v>509.89</v>
      </c>
      <c r="B190">
        <v>7.5</v>
      </c>
      <c r="C190">
        <v>7.5849000000000002</v>
      </c>
      <c r="D190">
        <v>0.13184000000000001</v>
      </c>
      <c r="E190">
        <v>39.426000000000002</v>
      </c>
      <c r="F190">
        <v>43.587000000000003</v>
      </c>
      <c r="G190">
        <v>148.15</v>
      </c>
      <c r="H190">
        <v>88.384</v>
      </c>
      <c r="I190">
        <v>97.552999999999997</v>
      </c>
      <c r="J190">
        <v>327.3</v>
      </c>
      <c r="K190">
        <v>0.39777000000000001</v>
      </c>
      <c r="L190">
        <v>1.4487999999999999E-5</v>
      </c>
      <c r="M190">
        <v>4.4581000000000003E-2</v>
      </c>
      <c r="N190" t="s">
        <v>238</v>
      </c>
    </row>
    <row r="191" spans="1:14">
      <c r="A191">
        <v>509.89</v>
      </c>
      <c r="B191">
        <v>8</v>
      </c>
      <c r="C191">
        <v>8.1007999999999996</v>
      </c>
      <c r="D191">
        <v>0.12345</v>
      </c>
      <c r="E191">
        <v>39.411000000000001</v>
      </c>
      <c r="F191">
        <v>43.567</v>
      </c>
      <c r="G191">
        <v>147.58000000000001</v>
      </c>
      <c r="H191">
        <v>88.397000000000006</v>
      </c>
      <c r="I191">
        <v>97.626999999999995</v>
      </c>
      <c r="J191">
        <v>326.99</v>
      </c>
      <c r="K191">
        <v>0.39792</v>
      </c>
      <c r="L191">
        <v>1.45E-5</v>
      </c>
      <c r="M191">
        <v>4.4618999999999999E-2</v>
      </c>
      <c r="N191" t="s">
        <v>238</v>
      </c>
    </row>
    <row r="192" spans="1:14">
      <c r="A192">
        <v>509.89</v>
      </c>
      <c r="B192">
        <v>8.5</v>
      </c>
      <c r="C192">
        <v>8.6179000000000006</v>
      </c>
      <c r="D192">
        <v>0.11604</v>
      </c>
      <c r="E192">
        <v>39.396999999999998</v>
      </c>
      <c r="F192">
        <v>43.548000000000002</v>
      </c>
      <c r="G192">
        <v>147.05000000000001</v>
      </c>
      <c r="H192">
        <v>88.411000000000001</v>
      </c>
      <c r="I192">
        <v>97.700999999999993</v>
      </c>
      <c r="J192">
        <v>326.68</v>
      </c>
      <c r="K192">
        <v>0.39806000000000002</v>
      </c>
      <c r="L192">
        <v>1.4513E-5</v>
      </c>
      <c r="M192">
        <v>4.4657000000000002E-2</v>
      </c>
      <c r="N192" t="s">
        <v>238</v>
      </c>
    </row>
    <row r="193" spans="1:14">
      <c r="A193">
        <v>509.89</v>
      </c>
      <c r="B193">
        <v>9</v>
      </c>
      <c r="C193">
        <v>9.1363000000000003</v>
      </c>
      <c r="D193">
        <v>0.10945000000000001</v>
      </c>
      <c r="E193">
        <v>39.383000000000003</v>
      </c>
      <c r="F193">
        <v>43.527999999999999</v>
      </c>
      <c r="G193">
        <v>146.55000000000001</v>
      </c>
      <c r="H193">
        <v>88.424999999999997</v>
      </c>
      <c r="I193">
        <v>97.775999999999996</v>
      </c>
      <c r="J193">
        <v>326.37</v>
      </c>
      <c r="K193">
        <v>0.39818999999999999</v>
      </c>
      <c r="L193">
        <v>1.4525000000000001E-5</v>
      </c>
      <c r="M193">
        <v>4.4694999999999999E-2</v>
      </c>
      <c r="N193" t="s">
        <v>238</v>
      </c>
    </row>
    <row r="194" spans="1:14">
      <c r="A194">
        <v>509.89</v>
      </c>
      <c r="B194">
        <v>9.5</v>
      </c>
      <c r="C194">
        <v>9.6560000000000006</v>
      </c>
      <c r="D194">
        <v>0.10356</v>
      </c>
      <c r="E194">
        <v>39.369</v>
      </c>
      <c r="F194">
        <v>43.509</v>
      </c>
      <c r="G194">
        <v>146.07</v>
      </c>
      <c r="H194">
        <v>88.438999999999993</v>
      </c>
      <c r="I194">
        <v>97.850999999999999</v>
      </c>
      <c r="J194">
        <v>326.06</v>
      </c>
      <c r="K194">
        <v>0.39833000000000002</v>
      </c>
      <c r="L194">
        <v>1.4538E-5</v>
      </c>
      <c r="M194">
        <v>4.4733000000000002E-2</v>
      </c>
      <c r="N194" t="s">
        <v>238</v>
      </c>
    </row>
    <row r="195" spans="1:14">
      <c r="A195">
        <v>509.89</v>
      </c>
      <c r="B195">
        <v>10</v>
      </c>
      <c r="C195">
        <v>10.177</v>
      </c>
      <c r="D195">
        <v>9.8261000000000001E-2</v>
      </c>
      <c r="E195">
        <v>39.353999999999999</v>
      </c>
      <c r="F195">
        <v>43.488999999999997</v>
      </c>
      <c r="G195">
        <v>145.61000000000001</v>
      </c>
      <c r="H195">
        <v>88.453000000000003</v>
      </c>
      <c r="I195">
        <v>97.926000000000002</v>
      </c>
      <c r="J195">
        <v>325.75</v>
      </c>
      <c r="K195">
        <v>0.39845999999999998</v>
      </c>
      <c r="L195">
        <v>1.4552000000000001E-5</v>
      </c>
      <c r="M195">
        <v>4.4770999999999998E-2</v>
      </c>
      <c r="N195" t="s">
        <v>238</v>
      </c>
    </row>
    <row r="196" spans="1:14">
      <c r="A196">
        <v>546.32000000000005</v>
      </c>
      <c r="B196">
        <v>1</v>
      </c>
      <c r="C196">
        <v>0.92817000000000005</v>
      </c>
      <c r="D196">
        <v>1.0773999999999999</v>
      </c>
      <c r="E196">
        <v>42.911000000000001</v>
      </c>
      <c r="F196">
        <v>47.445</v>
      </c>
      <c r="G196">
        <v>172.09</v>
      </c>
      <c r="H196">
        <v>93.037000000000006</v>
      </c>
      <c r="I196">
        <v>101.44</v>
      </c>
      <c r="J196">
        <v>342.42</v>
      </c>
      <c r="K196">
        <v>0.33223000000000003</v>
      </c>
      <c r="L196">
        <v>1.5244E-5</v>
      </c>
      <c r="M196">
        <v>4.9291000000000001E-2</v>
      </c>
      <c r="N196" t="s">
        <v>238</v>
      </c>
    </row>
    <row r="197" spans="1:14">
      <c r="A197">
        <v>546.32000000000005</v>
      </c>
      <c r="B197">
        <v>1.5</v>
      </c>
      <c r="C197">
        <v>1.3935999999999999</v>
      </c>
      <c r="D197">
        <v>0.71757000000000004</v>
      </c>
      <c r="E197">
        <v>42.899000000000001</v>
      </c>
      <c r="F197">
        <v>47.427999999999997</v>
      </c>
      <c r="G197">
        <v>168.69</v>
      </c>
      <c r="H197">
        <v>93.048000000000002</v>
      </c>
      <c r="I197">
        <v>101.5</v>
      </c>
      <c r="J197">
        <v>342.16</v>
      </c>
      <c r="K197">
        <v>0.33224999999999999</v>
      </c>
      <c r="L197">
        <v>1.5254E-5</v>
      </c>
      <c r="M197">
        <v>4.9327000000000003E-2</v>
      </c>
      <c r="N197" t="s">
        <v>238</v>
      </c>
    </row>
    <row r="198" spans="1:14">
      <c r="A198">
        <v>546.32000000000005</v>
      </c>
      <c r="B198">
        <v>2</v>
      </c>
      <c r="C198">
        <v>1.8599000000000001</v>
      </c>
      <c r="D198">
        <v>0.53766000000000003</v>
      </c>
      <c r="E198">
        <v>42.886000000000003</v>
      </c>
      <c r="F198">
        <v>47.411000000000001</v>
      </c>
      <c r="G198">
        <v>166.28</v>
      </c>
      <c r="H198">
        <v>93.058000000000007</v>
      </c>
      <c r="I198">
        <v>101.56</v>
      </c>
      <c r="J198">
        <v>341.91</v>
      </c>
      <c r="K198">
        <v>0.33227000000000001</v>
      </c>
      <c r="L198">
        <v>1.5262999999999999E-5</v>
      </c>
      <c r="M198">
        <v>4.9362000000000003E-2</v>
      </c>
      <c r="N198" t="s">
        <v>238</v>
      </c>
    </row>
    <row r="199" spans="1:14">
      <c r="A199">
        <v>546.32000000000005</v>
      </c>
      <c r="B199">
        <v>2.5</v>
      </c>
      <c r="C199">
        <v>2.3271000000000002</v>
      </c>
      <c r="D199">
        <v>0.42971999999999999</v>
      </c>
      <c r="E199">
        <v>42.874000000000002</v>
      </c>
      <c r="F199">
        <v>47.393999999999998</v>
      </c>
      <c r="G199">
        <v>164.4</v>
      </c>
      <c r="H199">
        <v>93.069000000000003</v>
      </c>
      <c r="I199">
        <v>101.61</v>
      </c>
      <c r="J199">
        <v>341.66</v>
      </c>
      <c r="K199">
        <v>0.33228999999999997</v>
      </c>
      <c r="L199">
        <v>1.5273000000000001E-5</v>
      </c>
      <c r="M199">
        <v>4.9397999999999997E-2</v>
      </c>
      <c r="N199" t="s">
        <v>238</v>
      </c>
    </row>
    <row r="200" spans="1:14">
      <c r="A200">
        <v>546.32000000000005</v>
      </c>
      <c r="B200">
        <v>3</v>
      </c>
      <c r="C200">
        <v>2.7951999999999999</v>
      </c>
      <c r="D200">
        <v>0.35775000000000001</v>
      </c>
      <c r="E200">
        <v>42.860999999999997</v>
      </c>
      <c r="F200">
        <v>47.377000000000002</v>
      </c>
      <c r="G200">
        <v>162.86000000000001</v>
      </c>
      <c r="H200">
        <v>93.08</v>
      </c>
      <c r="I200">
        <v>101.67</v>
      </c>
      <c r="J200">
        <v>341.41</v>
      </c>
      <c r="K200">
        <v>0.33229999999999998</v>
      </c>
      <c r="L200">
        <v>1.5282999999999999E-5</v>
      </c>
      <c r="M200">
        <v>4.9433999999999999E-2</v>
      </c>
      <c r="N200" t="s">
        <v>238</v>
      </c>
    </row>
    <row r="201" spans="1:14">
      <c r="A201">
        <v>546.32000000000005</v>
      </c>
      <c r="B201">
        <v>3.5</v>
      </c>
      <c r="C201">
        <v>3.2642000000000002</v>
      </c>
      <c r="D201">
        <v>0.30635000000000001</v>
      </c>
      <c r="E201">
        <v>42.847999999999999</v>
      </c>
      <c r="F201">
        <v>47.36</v>
      </c>
      <c r="G201">
        <v>161.56</v>
      </c>
      <c r="H201">
        <v>93.09</v>
      </c>
      <c r="I201">
        <v>101.73</v>
      </c>
      <c r="J201">
        <v>341.17</v>
      </c>
      <c r="K201">
        <v>0.33232</v>
      </c>
      <c r="L201">
        <v>1.5294E-5</v>
      </c>
      <c r="M201">
        <v>4.947E-2</v>
      </c>
      <c r="N201" t="s">
        <v>238</v>
      </c>
    </row>
    <row r="202" spans="1:14">
      <c r="A202">
        <v>546.32000000000005</v>
      </c>
      <c r="B202">
        <v>4</v>
      </c>
      <c r="C202">
        <v>3.7341000000000002</v>
      </c>
      <c r="D202">
        <v>0.26779999999999998</v>
      </c>
      <c r="E202">
        <v>42.835999999999999</v>
      </c>
      <c r="F202">
        <v>47.343000000000004</v>
      </c>
      <c r="G202">
        <v>160.41999999999999</v>
      </c>
      <c r="H202">
        <v>93.100999999999999</v>
      </c>
      <c r="I202">
        <v>101.79</v>
      </c>
      <c r="J202">
        <v>340.92</v>
      </c>
      <c r="K202">
        <v>0.33233000000000001</v>
      </c>
      <c r="L202">
        <v>1.5304000000000001E-5</v>
      </c>
      <c r="M202">
        <v>4.9506000000000001E-2</v>
      </c>
      <c r="N202" t="s">
        <v>238</v>
      </c>
    </row>
    <row r="203" spans="1:14">
      <c r="A203">
        <v>546.32000000000005</v>
      </c>
      <c r="B203">
        <v>4.5</v>
      </c>
      <c r="C203">
        <v>4.2049000000000003</v>
      </c>
      <c r="D203">
        <v>0.23782</v>
      </c>
      <c r="E203">
        <v>42.823</v>
      </c>
      <c r="F203">
        <v>47.326000000000001</v>
      </c>
      <c r="G203">
        <v>159.41999999999999</v>
      </c>
      <c r="H203">
        <v>93.111999999999995</v>
      </c>
      <c r="I203">
        <v>101.85</v>
      </c>
      <c r="J203">
        <v>340.67</v>
      </c>
      <c r="K203">
        <v>0.33234000000000002</v>
      </c>
      <c r="L203">
        <v>1.5315000000000002E-5</v>
      </c>
      <c r="M203">
        <v>4.9542000000000003E-2</v>
      </c>
      <c r="N203" t="s">
        <v>238</v>
      </c>
    </row>
    <row r="204" spans="1:14">
      <c r="A204">
        <v>546.32000000000005</v>
      </c>
      <c r="B204">
        <v>5</v>
      </c>
      <c r="C204">
        <v>4.6765999999999996</v>
      </c>
      <c r="D204">
        <v>0.21382999999999999</v>
      </c>
      <c r="E204">
        <v>42.811</v>
      </c>
      <c r="F204">
        <v>47.31</v>
      </c>
      <c r="G204">
        <v>158.52000000000001</v>
      </c>
      <c r="H204">
        <v>93.122</v>
      </c>
      <c r="I204">
        <v>101.9</v>
      </c>
      <c r="J204">
        <v>340.43</v>
      </c>
      <c r="K204">
        <v>0.33234999999999998</v>
      </c>
      <c r="L204">
        <v>1.5325999999999999E-5</v>
      </c>
      <c r="M204">
        <v>4.9578999999999998E-2</v>
      </c>
      <c r="N204" t="s">
        <v>238</v>
      </c>
    </row>
    <row r="205" spans="1:14">
      <c r="A205">
        <v>546.32000000000005</v>
      </c>
      <c r="B205">
        <v>5.5</v>
      </c>
      <c r="C205">
        <v>5.1492000000000004</v>
      </c>
      <c r="D205">
        <v>0.19420999999999999</v>
      </c>
      <c r="E205">
        <v>42.798000000000002</v>
      </c>
      <c r="F205">
        <v>47.292999999999999</v>
      </c>
      <c r="G205">
        <v>157.71</v>
      </c>
      <c r="H205">
        <v>93.132999999999996</v>
      </c>
      <c r="I205">
        <v>101.96</v>
      </c>
      <c r="J205">
        <v>340.18</v>
      </c>
      <c r="K205">
        <v>0.33234999999999998</v>
      </c>
      <c r="L205">
        <v>1.5336999999999999E-5</v>
      </c>
      <c r="M205">
        <v>4.9614999999999999E-2</v>
      </c>
      <c r="N205" t="s">
        <v>238</v>
      </c>
    </row>
    <row r="206" spans="1:14">
      <c r="A206">
        <v>546.32000000000005</v>
      </c>
      <c r="B206">
        <v>6</v>
      </c>
      <c r="C206">
        <v>5.6226000000000003</v>
      </c>
      <c r="D206">
        <v>0.17785000000000001</v>
      </c>
      <c r="E206">
        <v>42.784999999999997</v>
      </c>
      <c r="F206">
        <v>47.276000000000003</v>
      </c>
      <c r="G206">
        <v>156.96</v>
      </c>
      <c r="H206">
        <v>93.144000000000005</v>
      </c>
      <c r="I206">
        <v>102.02</v>
      </c>
      <c r="J206">
        <v>339.94</v>
      </c>
      <c r="K206">
        <v>0.33235999999999999</v>
      </c>
      <c r="L206">
        <v>1.5347999999999999E-5</v>
      </c>
      <c r="M206">
        <v>4.9651000000000001E-2</v>
      </c>
      <c r="N206" t="s">
        <v>238</v>
      </c>
    </row>
    <row r="207" spans="1:14">
      <c r="A207">
        <v>546.32000000000005</v>
      </c>
      <c r="B207">
        <v>6.5</v>
      </c>
      <c r="C207">
        <v>6.0970000000000004</v>
      </c>
      <c r="D207">
        <v>0.16400999999999999</v>
      </c>
      <c r="E207">
        <v>42.773000000000003</v>
      </c>
      <c r="F207">
        <v>47.259</v>
      </c>
      <c r="G207">
        <v>156.27000000000001</v>
      </c>
      <c r="H207">
        <v>93.153999999999996</v>
      </c>
      <c r="I207">
        <v>102.08</v>
      </c>
      <c r="J207">
        <v>339.7</v>
      </c>
      <c r="K207">
        <v>0.33235999999999999</v>
      </c>
      <c r="L207">
        <v>1.5359999999999999E-5</v>
      </c>
      <c r="M207">
        <v>4.9688000000000003E-2</v>
      </c>
      <c r="N207" t="s">
        <v>238</v>
      </c>
    </row>
    <row r="208" spans="1:14">
      <c r="A208">
        <v>546.32000000000005</v>
      </c>
      <c r="B208">
        <v>7</v>
      </c>
      <c r="C208">
        <v>6.5723000000000003</v>
      </c>
      <c r="D208">
        <v>0.15215000000000001</v>
      </c>
      <c r="E208">
        <v>42.76</v>
      </c>
      <c r="F208">
        <v>47.241999999999997</v>
      </c>
      <c r="G208">
        <v>155.63</v>
      </c>
      <c r="H208">
        <v>93.165000000000006</v>
      </c>
      <c r="I208">
        <v>102.14</v>
      </c>
      <c r="J208">
        <v>339.45</v>
      </c>
      <c r="K208">
        <v>0.33235999999999999</v>
      </c>
      <c r="L208">
        <v>1.5370999999999999E-5</v>
      </c>
      <c r="M208">
        <v>4.9723999999999997E-2</v>
      </c>
      <c r="N208" t="s">
        <v>238</v>
      </c>
    </row>
    <row r="209" spans="1:14">
      <c r="A209">
        <v>546.32000000000005</v>
      </c>
      <c r="B209">
        <v>7.5</v>
      </c>
      <c r="C209">
        <v>7.0484999999999998</v>
      </c>
      <c r="D209">
        <v>0.14187</v>
      </c>
      <c r="E209">
        <v>42.747</v>
      </c>
      <c r="F209">
        <v>47.225000000000001</v>
      </c>
      <c r="G209">
        <v>155.04</v>
      </c>
      <c r="H209">
        <v>93.176000000000002</v>
      </c>
      <c r="I209">
        <v>102.2</v>
      </c>
      <c r="J209">
        <v>339.21</v>
      </c>
      <c r="K209">
        <v>0.33235999999999999</v>
      </c>
      <c r="L209">
        <v>1.5383000000000002E-5</v>
      </c>
      <c r="M209">
        <v>4.9761E-2</v>
      </c>
      <c r="N209" t="s">
        <v>238</v>
      </c>
    </row>
    <row r="210" spans="1:14">
      <c r="A210">
        <v>546.32000000000005</v>
      </c>
      <c r="B210">
        <v>8</v>
      </c>
      <c r="C210">
        <v>7.5255999999999998</v>
      </c>
      <c r="D210">
        <v>0.13288</v>
      </c>
      <c r="E210">
        <v>42.734999999999999</v>
      </c>
      <c r="F210">
        <v>47.207999999999998</v>
      </c>
      <c r="G210">
        <v>154.47999999999999</v>
      </c>
      <c r="H210">
        <v>93.186000000000007</v>
      </c>
      <c r="I210">
        <v>102.26</v>
      </c>
      <c r="J210">
        <v>338.97</v>
      </c>
      <c r="K210">
        <v>0.33234999999999998</v>
      </c>
      <c r="L210">
        <v>1.5395000000000001E-5</v>
      </c>
      <c r="M210">
        <v>4.9798000000000002E-2</v>
      </c>
      <c r="N210" t="s">
        <v>238</v>
      </c>
    </row>
    <row r="211" spans="1:14">
      <c r="A211">
        <v>546.32000000000005</v>
      </c>
      <c r="B211">
        <v>8.5</v>
      </c>
      <c r="C211">
        <v>8.0035000000000007</v>
      </c>
      <c r="D211">
        <v>0.12494</v>
      </c>
      <c r="E211">
        <v>42.722000000000001</v>
      </c>
      <c r="F211">
        <v>47.191000000000003</v>
      </c>
      <c r="G211">
        <v>153.94999999999999</v>
      </c>
      <c r="H211">
        <v>93.197000000000003</v>
      </c>
      <c r="I211">
        <v>102.32</v>
      </c>
      <c r="J211">
        <v>338.73</v>
      </c>
      <c r="K211">
        <v>0.33234000000000002</v>
      </c>
      <c r="L211">
        <v>1.5407E-5</v>
      </c>
      <c r="M211">
        <v>4.9834999999999997E-2</v>
      </c>
      <c r="N211" t="s">
        <v>238</v>
      </c>
    </row>
    <row r="212" spans="1:14">
      <c r="A212">
        <v>546.32000000000005</v>
      </c>
      <c r="B212">
        <v>9</v>
      </c>
      <c r="C212">
        <v>8.4824000000000002</v>
      </c>
      <c r="D212">
        <v>0.11788999999999999</v>
      </c>
      <c r="E212">
        <v>42.709000000000003</v>
      </c>
      <c r="F212">
        <v>47.173999999999999</v>
      </c>
      <c r="G212">
        <v>153.44999999999999</v>
      </c>
      <c r="H212">
        <v>93.207999999999998</v>
      </c>
      <c r="I212">
        <v>102.38</v>
      </c>
      <c r="J212">
        <v>338.49</v>
      </c>
      <c r="K212">
        <v>0.33234000000000002</v>
      </c>
      <c r="L212">
        <v>1.5420000000000001E-5</v>
      </c>
      <c r="M212">
        <v>4.9870999999999999E-2</v>
      </c>
      <c r="N212" t="s">
        <v>238</v>
      </c>
    </row>
    <row r="213" spans="1:14">
      <c r="A213">
        <v>546.32000000000005</v>
      </c>
      <c r="B213">
        <v>9.5</v>
      </c>
      <c r="C213">
        <v>8.9621999999999993</v>
      </c>
      <c r="D213">
        <v>0.11158</v>
      </c>
      <c r="E213">
        <v>42.695999999999998</v>
      </c>
      <c r="F213">
        <v>47.156999999999996</v>
      </c>
      <c r="G213">
        <v>152.97999999999999</v>
      </c>
      <c r="H213">
        <v>93.218999999999994</v>
      </c>
      <c r="I213">
        <v>102.44</v>
      </c>
      <c r="J213">
        <v>338.25</v>
      </c>
      <c r="K213">
        <v>0.33232</v>
      </c>
      <c r="L213">
        <v>1.5432000000000001E-5</v>
      </c>
      <c r="M213">
        <v>4.9908000000000001E-2</v>
      </c>
      <c r="N213" t="s">
        <v>238</v>
      </c>
    </row>
    <row r="214" spans="1:14">
      <c r="A214">
        <v>546.32000000000005</v>
      </c>
      <c r="B214">
        <v>10</v>
      </c>
      <c r="C214">
        <v>9.4428999999999998</v>
      </c>
      <c r="D214">
        <v>0.10589999999999999</v>
      </c>
      <c r="E214">
        <v>42.683</v>
      </c>
      <c r="F214">
        <v>47.14</v>
      </c>
      <c r="G214">
        <v>152.53</v>
      </c>
      <c r="H214">
        <v>93.228999999999999</v>
      </c>
      <c r="I214">
        <v>102.5</v>
      </c>
      <c r="J214">
        <v>338.02</v>
      </c>
      <c r="K214">
        <v>0.33230999999999999</v>
      </c>
      <c r="L214">
        <v>1.5444999999999999E-5</v>
      </c>
      <c r="M214">
        <v>4.9945000000000003E-2</v>
      </c>
      <c r="N214" t="s">
        <v>238</v>
      </c>
    </row>
  </sheetData>
  <pageMargins left="0.7" right="0.7" top="0.75" bottom="0.75" header="0.3" footer="0.3"/>
  <tableParts count="1">
    <tablePart r:id="rId1"/>
  </tablePart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85C63-EB3C-427E-982E-6DCD97BE04F1}">
  <dimension ref="A1:N85"/>
  <sheetViews>
    <sheetView workbookViewId="0"/>
  </sheetViews>
  <sheetFormatPr defaultRowHeight="15"/>
  <sheetData>
    <row r="1" spans="1:14">
      <c r="A1" t="s">
        <v>223</v>
      </c>
      <c r="B1" t="s">
        <v>224</v>
      </c>
      <c r="C1" t="s">
        <v>225</v>
      </c>
      <c r="D1" t="s">
        <v>226</v>
      </c>
      <c r="E1" t="s">
        <v>227</v>
      </c>
      <c r="F1" t="s">
        <v>228</v>
      </c>
      <c r="G1" t="s">
        <v>229</v>
      </c>
      <c r="H1" t="s">
        <v>230</v>
      </c>
      <c r="I1" t="s">
        <v>231</v>
      </c>
      <c r="J1" t="s">
        <v>232</v>
      </c>
      <c r="K1" t="s">
        <v>233</v>
      </c>
      <c r="L1" t="s">
        <v>234</v>
      </c>
      <c r="M1" t="s">
        <v>235</v>
      </c>
      <c r="N1" t="s">
        <v>236</v>
      </c>
    </row>
    <row r="2" spans="1:14">
      <c r="A2">
        <v>281.67</v>
      </c>
      <c r="B2">
        <v>1</v>
      </c>
      <c r="C2">
        <v>1.7464999999999999</v>
      </c>
      <c r="D2">
        <v>0.57259000000000004</v>
      </c>
      <c r="E2">
        <v>26.419</v>
      </c>
      <c r="F2">
        <v>28.713000000000001</v>
      </c>
      <c r="G2">
        <v>123.6</v>
      </c>
      <c r="H2">
        <v>51.345999999999997</v>
      </c>
      <c r="I2">
        <v>60.591999999999999</v>
      </c>
      <c r="J2">
        <v>257.19</v>
      </c>
      <c r="K2">
        <v>2.9112</v>
      </c>
      <c r="L2">
        <v>8.3035999999999996E-6</v>
      </c>
      <c r="M2">
        <v>1.5886000000000001E-2</v>
      </c>
      <c r="N2" t="s">
        <v>238</v>
      </c>
    </row>
    <row r="3" spans="1:14">
      <c r="A3">
        <v>281.67</v>
      </c>
      <c r="B3">
        <v>1.5</v>
      </c>
      <c r="C3">
        <v>2.6486999999999998</v>
      </c>
      <c r="D3">
        <v>0.37755</v>
      </c>
      <c r="E3">
        <v>26.353999999999999</v>
      </c>
      <c r="F3">
        <v>28.623000000000001</v>
      </c>
      <c r="G3">
        <v>119.99</v>
      </c>
      <c r="H3">
        <v>51.951999999999998</v>
      </c>
      <c r="I3">
        <v>61.749000000000002</v>
      </c>
      <c r="J3">
        <v>255.18</v>
      </c>
      <c r="K3">
        <v>2.9702999999999999</v>
      </c>
      <c r="L3">
        <v>8.2924000000000004E-6</v>
      </c>
      <c r="M3">
        <v>1.5879000000000001E-2</v>
      </c>
      <c r="N3" t="s">
        <v>238</v>
      </c>
    </row>
    <row r="4" spans="1:14">
      <c r="A4">
        <v>281.67</v>
      </c>
      <c r="B4">
        <v>2</v>
      </c>
      <c r="C4">
        <v>3.5724</v>
      </c>
      <c r="D4">
        <v>0.27993000000000001</v>
      </c>
      <c r="E4">
        <v>26.286999999999999</v>
      </c>
      <c r="F4">
        <v>28.53</v>
      </c>
      <c r="G4">
        <v>117.35</v>
      </c>
      <c r="H4">
        <v>52.6</v>
      </c>
      <c r="I4">
        <v>63.017000000000003</v>
      </c>
      <c r="J4">
        <v>253.1</v>
      </c>
      <c r="K4">
        <v>3.0308999999999999</v>
      </c>
      <c r="L4">
        <v>8.2822000000000001E-6</v>
      </c>
      <c r="M4">
        <v>1.5875E-2</v>
      </c>
      <c r="N4" t="s">
        <v>238</v>
      </c>
    </row>
    <row r="5" spans="1:14">
      <c r="A5">
        <v>281.67</v>
      </c>
      <c r="B5">
        <v>2.5</v>
      </c>
      <c r="C5">
        <v>4.5194999999999999</v>
      </c>
      <c r="D5">
        <v>0.22126000000000001</v>
      </c>
      <c r="E5">
        <v>26.216000000000001</v>
      </c>
      <c r="F5">
        <v>28.431999999999999</v>
      </c>
      <c r="G5">
        <v>115.24</v>
      </c>
      <c r="H5">
        <v>53.295999999999999</v>
      </c>
      <c r="I5">
        <v>64.412999999999997</v>
      </c>
      <c r="J5">
        <v>250.95</v>
      </c>
      <c r="K5">
        <v>3.0931999999999999</v>
      </c>
      <c r="L5">
        <v>8.2732000000000007E-6</v>
      </c>
      <c r="M5">
        <v>1.5873999999999999E-2</v>
      </c>
      <c r="N5" t="s">
        <v>238</v>
      </c>
    </row>
    <row r="6" spans="1:14">
      <c r="A6">
        <v>281.67</v>
      </c>
      <c r="B6">
        <v>3</v>
      </c>
      <c r="C6">
        <v>5.4923000000000002</v>
      </c>
      <c r="D6">
        <v>0.18207000000000001</v>
      </c>
      <c r="E6">
        <v>26.141999999999999</v>
      </c>
      <c r="F6">
        <v>28.33</v>
      </c>
      <c r="G6">
        <v>113.45</v>
      </c>
      <c r="H6">
        <v>54.042000000000002</v>
      </c>
      <c r="I6">
        <v>65.954999999999998</v>
      </c>
      <c r="J6">
        <v>248.71</v>
      </c>
      <c r="K6">
        <v>3.1575000000000002</v>
      </c>
      <c r="L6">
        <v>8.2653000000000003E-6</v>
      </c>
      <c r="M6">
        <v>1.5876999999999999E-2</v>
      </c>
      <c r="N6" t="s">
        <v>238</v>
      </c>
    </row>
    <row r="7" spans="1:14">
      <c r="A7">
        <v>281.67</v>
      </c>
      <c r="B7">
        <v>3.5</v>
      </c>
      <c r="C7">
        <v>6.4935</v>
      </c>
      <c r="D7">
        <v>0.154</v>
      </c>
      <c r="E7">
        <v>26.064</v>
      </c>
      <c r="F7">
        <v>28.224</v>
      </c>
      <c r="G7">
        <v>111.88</v>
      </c>
      <c r="H7">
        <v>54.844000000000001</v>
      </c>
      <c r="I7">
        <v>67.665000000000006</v>
      </c>
      <c r="J7">
        <v>246.37</v>
      </c>
      <c r="K7">
        <v>3.2240000000000002</v>
      </c>
      <c r="L7">
        <v>8.2586999999999994E-6</v>
      </c>
      <c r="M7">
        <v>1.5885E-2</v>
      </c>
      <c r="N7" t="s">
        <v>238</v>
      </c>
    </row>
    <row r="8" spans="1:14">
      <c r="A8">
        <v>281.67</v>
      </c>
      <c r="B8">
        <v>3.5204</v>
      </c>
      <c r="C8">
        <v>6.5350999999999999</v>
      </c>
      <c r="D8">
        <v>0.15301999999999999</v>
      </c>
      <c r="E8">
        <v>26.061</v>
      </c>
      <c r="F8">
        <v>28.219000000000001</v>
      </c>
      <c r="G8">
        <v>111.82</v>
      </c>
      <c r="H8">
        <v>54.878</v>
      </c>
      <c r="I8">
        <v>67.739000000000004</v>
      </c>
      <c r="J8">
        <v>246.27</v>
      </c>
      <c r="K8">
        <v>3.2267999999999999</v>
      </c>
      <c r="L8">
        <v>8.2584000000000004E-6</v>
      </c>
      <c r="M8">
        <v>1.5886000000000001E-2</v>
      </c>
      <c r="N8" t="s">
        <v>238</v>
      </c>
    </row>
    <row r="9" spans="1:14">
      <c r="A9">
        <v>281.67</v>
      </c>
      <c r="B9">
        <v>3.5204</v>
      </c>
      <c r="C9">
        <v>638.09</v>
      </c>
      <c r="D9">
        <v>1.5671999999999999E-3</v>
      </c>
      <c r="E9">
        <v>8.7365999999999993</v>
      </c>
      <c r="F9">
        <v>8.7586999999999993</v>
      </c>
      <c r="G9">
        <v>42.734000000000002</v>
      </c>
      <c r="H9">
        <v>29.565000000000001</v>
      </c>
      <c r="I9">
        <v>87.855000000000004</v>
      </c>
      <c r="J9">
        <v>1530.9</v>
      </c>
      <c r="K9">
        <v>-1.9952999999999999E-2</v>
      </c>
      <c r="L9">
        <v>1.6613000000000001E-4</v>
      </c>
      <c r="M9">
        <v>0.12525</v>
      </c>
      <c r="N9" t="s">
        <v>237</v>
      </c>
    </row>
    <row r="10" spans="1:14">
      <c r="A10">
        <v>321.89999999999998</v>
      </c>
      <c r="B10">
        <v>1</v>
      </c>
      <c r="C10">
        <v>1.5163</v>
      </c>
      <c r="D10">
        <v>0.65949000000000002</v>
      </c>
      <c r="E10">
        <v>28.585999999999999</v>
      </c>
      <c r="F10">
        <v>31.228999999999999</v>
      </c>
      <c r="G10">
        <v>131.94</v>
      </c>
      <c r="H10">
        <v>55.734000000000002</v>
      </c>
      <c r="I10">
        <v>64.558999999999997</v>
      </c>
      <c r="J10">
        <v>274.58999999999997</v>
      </c>
      <c r="K10">
        <v>1.7876000000000001</v>
      </c>
      <c r="L10">
        <v>9.482E-6</v>
      </c>
      <c r="M10">
        <v>1.9567000000000001E-2</v>
      </c>
      <c r="N10" t="s">
        <v>238</v>
      </c>
    </row>
    <row r="11" spans="1:14">
      <c r="A11">
        <v>321.89999999999998</v>
      </c>
      <c r="B11">
        <v>1.5</v>
      </c>
      <c r="C11">
        <v>2.2896000000000001</v>
      </c>
      <c r="D11">
        <v>0.43675000000000003</v>
      </c>
      <c r="E11">
        <v>28.545999999999999</v>
      </c>
      <c r="F11">
        <v>31.17</v>
      </c>
      <c r="G11">
        <v>128.44</v>
      </c>
      <c r="H11">
        <v>55.981999999999999</v>
      </c>
      <c r="I11">
        <v>65.085999999999999</v>
      </c>
      <c r="J11">
        <v>273.24</v>
      </c>
      <c r="K11">
        <v>1.8088</v>
      </c>
      <c r="L11">
        <v>9.4787999999999998E-6</v>
      </c>
      <c r="M11">
        <v>1.9576E-2</v>
      </c>
      <c r="N11" t="s">
        <v>238</v>
      </c>
    </row>
    <row r="12" spans="1:14">
      <c r="A12">
        <v>321.89999999999998</v>
      </c>
      <c r="B12">
        <v>2</v>
      </c>
      <c r="C12">
        <v>3.0737000000000001</v>
      </c>
      <c r="D12">
        <v>0.32534000000000002</v>
      </c>
      <c r="E12">
        <v>28.504000000000001</v>
      </c>
      <c r="F12">
        <v>31.111000000000001</v>
      </c>
      <c r="G12">
        <v>125.92</v>
      </c>
      <c r="H12">
        <v>56.241999999999997</v>
      </c>
      <c r="I12">
        <v>65.644000000000005</v>
      </c>
      <c r="J12">
        <v>271.87</v>
      </c>
      <c r="K12">
        <v>1.8304</v>
      </c>
      <c r="L12">
        <v>9.4761999999999992E-6</v>
      </c>
      <c r="M12">
        <v>1.9587E-2</v>
      </c>
      <c r="N12" t="s">
        <v>238</v>
      </c>
    </row>
    <row r="13" spans="1:14">
      <c r="A13">
        <v>321.89999999999998</v>
      </c>
      <c r="B13">
        <v>2.5</v>
      </c>
      <c r="C13">
        <v>3.8689</v>
      </c>
      <c r="D13">
        <v>0.25846999999999998</v>
      </c>
      <c r="E13">
        <v>28.460999999999999</v>
      </c>
      <c r="F13">
        <v>31.05</v>
      </c>
      <c r="G13">
        <v>123.93</v>
      </c>
      <c r="H13">
        <v>56.514000000000003</v>
      </c>
      <c r="I13">
        <v>66.233000000000004</v>
      </c>
      <c r="J13">
        <v>270.48</v>
      </c>
      <c r="K13">
        <v>1.8523000000000001</v>
      </c>
      <c r="L13">
        <v>9.4743000000000001E-6</v>
      </c>
      <c r="M13">
        <v>1.9598999999999998E-2</v>
      </c>
      <c r="N13" t="s">
        <v>238</v>
      </c>
    </row>
    <row r="14" spans="1:14">
      <c r="A14">
        <v>321.89999999999998</v>
      </c>
      <c r="B14">
        <v>3</v>
      </c>
      <c r="C14">
        <v>4.6757999999999997</v>
      </c>
      <c r="D14">
        <v>0.21387</v>
      </c>
      <c r="E14">
        <v>28.417999999999999</v>
      </c>
      <c r="F14">
        <v>30.988</v>
      </c>
      <c r="G14">
        <v>122.27</v>
      </c>
      <c r="H14">
        <v>56.8</v>
      </c>
      <c r="I14">
        <v>66.858000000000004</v>
      </c>
      <c r="J14">
        <v>269.07</v>
      </c>
      <c r="K14">
        <v>1.8746</v>
      </c>
      <c r="L14">
        <v>9.4730000000000006E-6</v>
      </c>
      <c r="M14">
        <v>1.9612999999999998E-2</v>
      </c>
      <c r="N14" t="s">
        <v>238</v>
      </c>
    </row>
    <row r="15" spans="1:14">
      <c r="A15">
        <v>321.89999999999998</v>
      </c>
      <c r="B15">
        <v>3.5</v>
      </c>
      <c r="C15">
        <v>5.4950000000000001</v>
      </c>
      <c r="D15">
        <v>0.18199000000000001</v>
      </c>
      <c r="E15">
        <v>28.373000000000001</v>
      </c>
      <c r="F15">
        <v>30.925000000000001</v>
      </c>
      <c r="G15">
        <v>120.85</v>
      </c>
      <c r="H15">
        <v>57.098999999999997</v>
      </c>
      <c r="I15">
        <v>67.52</v>
      </c>
      <c r="J15">
        <v>267.63</v>
      </c>
      <c r="K15">
        <v>1.8973</v>
      </c>
      <c r="L15">
        <v>9.4723000000000008E-6</v>
      </c>
      <c r="M15">
        <v>1.9629000000000001E-2</v>
      </c>
      <c r="N15" t="s">
        <v>238</v>
      </c>
    </row>
    <row r="16" spans="1:14">
      <c r="A16">
        <v>321.89999999999998</v>
      </c>
      <c r="B16">
        <v>4</v>
      </c>
      <c r="C16">
        <v>6.327</v>
      </c>
      <c r="D16">
        <v>0.15805</v>
      </c>
      <c r="E16">
        <v>28.327000000000002</v>
      </c>
      <c r="F16">
        <v>30.86</v>
      </c>
      <c r="G16">
        <v>119.59</v>
      </c>
      <c r="H16">
        <v>57.414000000000001</v>
      </c>
      <c r="I16">
        <v>68.221999999999994</v>
      </c>
      <c r="J16">
        <v>266.16000000000003</v>
      </c>
      <c r="K16">
        <v>1.9205000000000001</v>
      </c>
      <c r="L16">
        <v>9.4723000000000008E-6</v>
      </c>
      <c r="M16">
        <v>1.9647000000000001E-2</v>
      </c>
      <c r="N16" t="s">
        <v>238</v>
      </c>
    </row>
    <row r="17" spans="1:14">
      <c r="A17">
        <v>321.89999999999998</v>
      </c>
      <c r="B17">
        <v>4.5</v>
      </c>
      <c r="C17">
        <v>7.1725000000000003</v>
      </c>
      <c r="D17">
        <v>0.13941999999999999</v>
      </c>
      <c r="E17">
        <v>28.28</v>
      </c>
      <c r="F17">
        <v>30.794</v>
      </c>
      <c r="G17">
        <v>118.46</v>
      </c>
      <c r="H17">
        <v>57.743000000000002</v>
      </c>
      <c r="I17">
        <v>68.966999999999999</v>
      </c>
      <c r="J17">
        <v>264.67</v>
      </c>
      <c r="K17">
        <v>1.9440999999999999</v>
      </c>
      <c r="L17">
        <v>9.4731000000000008E-6</v>
      </c>
      <c r="M17">
        <v>1.9667E-2</v>
      </c>
      <c r="N17" t="s">
        <v>238</v>
      </c>
    </row>
    <row r="18" spans="1:14">
      <c r="A18">
        <v>321.89999999999998</v>
      </c>
      <c r="B18">
        <v>5</v>
      </c>
      <c r="C18">
        <v>8.0322999999999993</v>
      </c>
      <c r="D18">
        <v>0.1245</v>
      </c>
      <c r="E18">
        <v>28.231999999999999</v>
      </c>
      <c r="F18">
        <v>30.725999999999999</v>
      </c>
      <c r="G18">
        <v>117.43</v>
      </c>
      <c r="H18">
        <v>58.088000000000001</v>
      </c>
      <c r="I18">
        <v>69.759</v>
      </c>
      <c r="J18">
        <v>263.14999999999998</v>
      </c>
      <c r="K18">
        <v>1.9681999999999999</v>
      </c>
      <c r="L18">
        <v>9.4746000000000007E-6</v>
      </c>
      <c r="M18">
        <v>1.9689999999999999E-2</v>
      </c>
      <c r="N18" t="s">
        <v>238</v>
      </c>
    </row>
    <row r="19" spans="1:14">
      <c r="A19">
        <v>321.89999999999998</v>
      </c>
      <c r="B19">
        <v>5.5</v>
      </c>
      <c r="C19">
        <v>8.9070999999999998</v>
      </c>
      <c r="D19">
        <v>0.11226999999999999</v>
      </c>
      <c r="E19">
        <v>28.181999999999999</v>
      </c>
      <c r="F19">
        <v>30.655999999999999</v>
      </c>
      <c r="G19">
        <v>116.48</v>
      </c>
      <c r="H19">
        <v>58.45</v>
      </c>
      <c r="I19">
        <v>70.602000000000004</v>
      </c>
      <c r="J19">
        <v>261.58999999999997</v>
      </c>
      <c r="K19">
        <v>1.9927999999999999</v>
      </c>
      <c r="L19">
        <v>9.4768000000000005E-6</v>
      </c>
      <c r="M19">
        <v>1.9715E-2</v>
      </c>
      <c r="N19" t="s">
        <v>238</v>
      </c>
    </row>
    <row r="20" spans="1:14">
      <c r="A20">
        <v>321.89999999999998</v>
      </c>
      <c r="B20">
        <v>6</v>
      </c>
      <c r="C20">
        <v>9.7977000000000007</v>
      </c>
      <c r="D20">
        <v>0.10206</v>
      </c>
      <c r="E20">
        <v>28.132000000000001</v>
      </c>
      <c r="F20">
        <v>30.585000000000001</v>
      </c>
      <c r="G20">
        <v>115.59</v>
      </c>
      <c r="H20">
        <v>58.83</v>
      </c>
      <c r="I20">
        <v>71.501000000000005</v>
      </c>
      <c r="J20">
        <v>260.01</v>
      </c>
      <c r="K20">
        <v>2.0179</v>
      </c>
      <c r="L20">
        <v>9.4799000000000005E-6</v>
      </c>
      <c r="M20">
        <v>1.9741999999999999E-2</v>
      </c>
      <c r="N20" t="s">
        <v>238</v>
      </c>
    </row>
    <row r="21" spans="1:14">
      <c r="A21">
        <v>321.89999999999998</v>
      </c>
      <c r="B21">
        <v>6.5</v>
      </c>
      <c r="C21">
        <v>10.705</v>
      </c>
      <c r="D21">
        <v>9.3412999999999996E-2</v>
      </c>
      <c r="E21">
        <v>28.079000000000001</v>
      </c>
      <c r="F21">
        <v>30.512</v>
      </c>
      <c r="G21">
        <v>114.76</v>
      </c>
      <c r="H21">
        <v>59.228999999999999</v>
      </c>
      <c r="I21">
        <v>72.459999999999994</v>
      </c>
      <c r="J21">
        <v>258.39</v>
      </c>
      <c r="K21">
        <v>2.0436000000000001</v>
      </c>
      <c r="L21">
        <v>9.4838000000000006E-6</v>
      </c>
      <c r="M21">
        <v>1.9772999999999999E-2</v>
      </c>
      <c r="N21" t="s">
        <v>238</v>
      </c>
    </row>
    <row r="22" spans="1:14">
      <c r="A22">
        <v>321.89999999999998</v>
      </c>
      <c r="B22">
        <v>7</v>
      </c>
      <c r="C22">
        <v>11.63</v>
      </c>
      <c r="D22">
        <v>8.5982000000000003E-2</v>
      </c>
      <c r="E22">
        <v>28.026</v>
      </c>
      <c r="F22">
        <v>30.437000000000001</v>
      </c>
      <c r="G22">
        <v>113.97</v>
      </c>
      <c r="H22">
        <v>59.646999999999998</v>
      </c>
      <c r="I22">
        <v>73.484999999999999</v>
      </c>
      <c r="J22">
        <v>256.74</v>
      </c>
      <c r="K22">
        <v>2.0699000000000001</v>
      </c>
      <c r="L22">
        <v>9.4885000000000007E-6</v>
      </c>
      <c r="M22">
        <v>1.9807000000000002E-2</v>
      </c>
      <c r="N22" t="s">
        <v>238</v>
      </c>
    </row>
    <row r="23" spans="1:14">
      <c r="A23">
        <v>321.89999999999998</v>
      </c>
      <c r="B23">
        <v>7.5</v>
      </c>
      <c r="C23">
        <v>12.574999999999999</v>
      </c>
      <c r="D23">
        <v>7.9524999999999998E-2</v>
      </c>
      <c r="E23">
        <v>27.97</v>
      </c>
      <c r="F23">
        <v>30.36</v>
      </c>
      <c r="G23">
        <v>113.21</v>
      </c>
      <c r="H23">
        <v>60.085999999999999</v>
      </c>
      <c r="I23">
        <v>74.582999999999998</v>
      </c>
      <c r="J23">
        <v>255.05</v>
      </c>
      <c r="K23">
        <v>2.0968</v>
      </c>
      <c r="L23">
        <v>9.4941999999999997E-6</v>
      </c>
      <c r="M23">
        <v>1.9845000000000002E-2</v>
      </c>
      <c r="N23" t="s">
        <v>238</v>
      </c>
    </row>
    <row r="24" spans="1:14">
      <c r="A24">
        <v>321.89999999999998</v>
      </c>
      <c r="B24">
        <v>8</v>
      </c>
      <c r="C24">
        <v>13.539</v>
      </c>
      <c r="D24">
        <v>7.3860999999999996E-2</v>
      </c>
      <c r="E24">
        <v>27.913</v>
      </c>
      <c r="F24">
        <v>30.280999999999999</v>
      </c>
      <c r="G24">
        <v>112.49</v>
      </c>
      <c r="H24">
        <v>60.548000000000002</v>
      </c>
      <c r="I24">
        <v>75.762</v>
      </c>
      <c r="J24">
        <v>253.31</v>
      </c>
      <c r="K24">
        <v>2.1244000000000001</v>
      </c>
      <c r="L24">
        <v>9.5009000000000008E-6</v>
      </c>
      <c r="M24">
        <v>1.9886000000000001E-2</v>
      </c>
      <c r="N24" t="s">
        <v>238</v>
      </c>
    </row>
    <row r="25" spans="1:14">
      <c r="A25">
        <v>321.89999999999998</v>
      </c>
      <c r="B25">
        <v>8.5</v>
      </c>
      <c r="C25">
        <v>14.525</v>
      </c>
      <c r="D25">
        <v>6.8846000000000004E-2</v>
      </c>
      <c r="E25">
        <v>27.853999999999999</v>
      </c>
      <c r="F25">
        <v>30.199000000000002</v>
      </c>
      <c r="G25">
        <v>111.79</v>
      </c>
      <c r="H25">
        <v>61.033000000000001</v>
      </c>
      <c r="I25">
        <v>77.03</v>
      </c>
      <c r="J25">
        <v>251.54</v>
      </c>
      <c r="K25">
        <v>2.1528</v>
      </c>
      <c r="L25">
        <v>9.5086000000000007E-6</v>
      </c>
      <c r="M25">
        <v>1.9931999999999998E-2</v>
      </c>
      <c r="N25" t="s">
        <v>238</v>
      </c>
    </row>
    <row r="26" spans="1:14">
      <c r="A26">
        <v>321.89999999999998</v>
      </c>
      <c r="B26">
        <v>9</v>
      </c>
      <c r="C26">
        <v>15.534000000000001</v>
      </c>
      <c r="D26">
        <v>6.4373E-2</v>
      </c>
      <c r="E26">
        <v>27.794</v>
      </c>
      <c r="F26">
        <v>30.114999999999998</v>
      </c>
      <c r="G26">
        <v>111.12</v>
      </c>
      <c r="H26">
        <v>61.542999999999999</v>
      </c>
      <c r="I26">
        <v>78.397999999999996</v>
      </c>
      <c r="J26">
        <v>249.71</v>
      </c>
      <c r="K26">
        <v>2.1819999999999999</v>
      </c>
      <c r="L26">
        <v>9.5173999999999997E-6</v>
      </c>
      <c r="M26">
        <v>1.9983000000000001E-2</v>
      </c>
      <c r="N26" t="s">
        <v>238</v>
      </c>
    </row>
    <row r="27" spans="1:14">
      <c r="A27">
        <v>321.89999999999998</v>
      </c>
      <c r="B27">
        <v>9.5</v>
      </c>
      <c r="C27">
        <v>16.568999999999999</v>
      </c>
      <c r="D27">
        <v>6.0354999999999999E-2</v>
      </c>
      <c r="E27">
        <v>27.731000000000002</v>
      </c>
      <c r="F27">
        <v>30.027999999999999</v>
      </c>
      <c r="G27">
        <v>110.46</v>
      </c>
      <c r="H27">
        <v>62.081000000000003</v>
      </c>
      <c r="I27">
        <v>79.878</v>
      </c>
      <c r="J27">
        <v>247.84</v>
      </c>
      <c r="K27">
        <v>2.2120000000000002</v>
      </c>
      <c r="L27">
        <v>9.5272999999999994E-6</v>
      </c>
      <c r="M27">
        <v>2.0039999999999999E-2</v>
      </c>
      <c r="N27" t="s">
        <v>238</v>
      </c>
    </row>
    <row r="28" spans="1:14">
      <c r="A28">
        <v>321.89999999999998</v>
      </c>
      <c r="B28">
        <v>10</v>
      </c>
      <c r="C28">
        <v>17.63</v>
      </c>
      <c r="D28">
        <v>5.6722000000000002E-2</v>
      </c>
      <c r="E28">
        <v>27.664999999999999</v>
      </c>
      <c r="F28">
        <v>29.937999999999999</v>
      </c>
      <c r="G28">
        <v>109.82</v>
      </c>
      <c r="H28">
        <v>62.648000000000003</v>
      </c>
      <c r="I28">
        <v>81.483999999999995</v>
      </c>
      <c r="J28">
        <v>245.91</v>
      </c>
      <c r="K28">
        <v>2.2429999999999999</v>
      </c>
      <c r="L28">
        <v>9.5385000000000002E-6</v>
      </c>
      <c r="M28">
        <v>2.0102999999999999E-2</v>
      </c>
      <c r="N28" t="s">
        <v>238</v>
      </c>
    </row>
    <row r="29" spans="1:14">
      <c r="A29">
        <v>362.14</v>
      </c>
      <c r="B29">
        <v>1</v>
      </c>
      <c r="C29">
        <v>1.3422000000000001</v>
      </c>
      <c r="D29">
        <v>0.74502000000000002</v>
      </c>
      <c r="E29">
        <v>30.928000000000001</v>
      </c>
      <c r="F29">
        <v>33.912999999999997</v>
      </c>
      <c r="G29">
        <v>139.79</v>
      </c>
      <c r="H29">
        <v>60.231999999999999</v>
      </c>
      <c r="I29">
        <v>68.870999999999995</v>
      </c>
      <c r="J29">
        <v>290.58999999999997</v>
      </c>
      <c r="K29">
        <v>1.2279</v>
      </c>
      <c r="L29">
        <v>1.0611000000000001E-5</v>
      </c>
      <c r="M29">
        <v>2.3403E-2</v>
      </c>
      <c r="N29" t="s">
        <v>238</v>
      </c>
    </row>
    <row r="30" spans="1:14">
      <c r="A30">
        <v>362.14</v>
      </c>
      <c r="B30">
        <v>1.5</v>
      </c>
      <c r="C30">
        <v>2.0223</v>
      </c>
      <c r="D30">
        <v>0.49447999999999998</v>
      </c>
      <c r="E30">
        <v>30.899000000000001</v>
      </c>
      <c r="F30">
        <v>33.869999999999997</v>
      </c>
      <c r="G30">
        <v>136.34</v>
      </c>
      <c r="H30">
        <v>60.351999999999997</v>
      </c>
      <c r="I30">
        <v>69.162000000000006</v>
      </c>
      <c r="J30">
        <v>289.62</v>
      </c>
      <c r="K30">
        <v>1.2356</v>
      </c>
      <c r="L30">
        <v>1.0611999999999999E-5</v>
      </c>
      <c r="M30">
        <v>2.3425000000000001E-2</v>
      </c>
      <c r="N30" t="s">
        <v>238</v>
      </c>
    </row>
    <row r="31" spans="1:14">
      <c r="A31">
        <v>362.14</v>
      </c>
      <c r="B31">
        <v>2</v>
      </c>
      <c r="C31">
        <v>2.7086000000000001</v>
      </c>
      <c r="D31">
        <v>0.36919999999999997</v>
      </c>
      <c r="E31">
        <v>30.869</v>
      </c>
      <c r="F31">
        <v>33.826999999999998</v>
      </c>
      <c r="G31">
        <v>133.86000000000001</v>
      </c>
      <c r="H31">
        <v>60.475999999999999</v>
      </c>
      <c r="I31">
        <v>69.463999999999999</v>
      </c>
      <c r="J31">
        <v>288.63</v>
      </c>
      <c r="K31">
        <v>1.2434000000000001</v>
      </c>
      <c r="L31">
        <v>1.0614E-5</v>
      </c>
      <c r="M31">
        <v>2.3449000000000001E-2</v>
      </c>
      <c r="N31" t="s">
        <v>238</v>
      </c>
    </row>
    <row r="32" spans="1:14">
      <c r="A32">
        <v>362.14</v>
      </c>
      <c r="B32">
        <v>2.5</v>
      </c>
      <c r="C32">
        <v>3.4011</v>
      </c>
      <c r="D32">
        <v>0.29402</v>
      </c>
      <c r="E32">
        <v>30.838999999999999</v>
      </c>
      <c r="F32">
        <v>33.783999999999999</v>
      </c>
      <c r="G32">
        <v>131.91999999999999</v>
      </c>
      <c r="H32">
        <v>60.603999999999999</v>
      </c>
      <c r="I32">
        <v>69.775999999999996</v>
      </c>
      <c r="J32">
        <v>287.64</v>
      </c>
      <c r="K32">
        <v>1.2513000000000001</v>
      </c>
      <c r="L32">
        <v>1.0616E-5</v>
      </c>
      <c r="M32">
        <v>2.3473000000000001E-2</v>
      </c>
      <c r="N32" t="s">
        <v>238</v>
      </c>
    </row>
    <row r="33" spans="1:14">
      <c r="A33">
        <v>362.14</v>
      </c>
      <c r="B33">
        <v>3</v>
      </c>
      <c r="C33">
        <v>4.1002000000000001</v>
      </c>
      <c r="D33">
        <v>0.24389</v>
      </c>
      <c r="E33">
        <v>30.809000000000001</v>
      </c>
      <c r="F33">
        <v>33.74</v>
      </c>
      <c r="G33">
        <v>130.32</v>
      </c>
      <c r="H33">
        <v>60.735999999999997</v>
      </c>
      <c r="I33">
        <v>70.099000000000004</v>
      </c>
      <c r="J33">
        <v>286.64</v>
      </c>
      <c r="K33">
        <v>1.2593000000000001</v>
      </c>
      <c r="L33">
        <v>1.0618000000000001E-5</v>
      </c>
      <c r="M33">
        <v>2.3498999999999999E-2</v>
      </c>
      <c r="N33" t="s">
        <v>238</v>
      </c>
    </row>
    <row r="34" spans="1:14">
      <c r="A34">
        <v>362.14</v>
      </c>
      <c r="B34">
        <v>3.5</v>
      </c>
      <c r="C34">
        <v>4.8059000000000003</v>
      </c>
      <c r="D34">
        <v>0.20807999999999999</v>
      </c>
      <c r="E34">
        <v>30.777999999999999</v>
      </c>
      <c r="F34">
        <v>33.695999999999998</v>
      </c>
      <c r="G34">
        <v>128.96</v>
      </c>
      <c r="H34">
        <v>60.872999999999998</v>
      </c>
      <c r="I34">
        <v>70.433999999999997</v>
      </c>
      <c r="J34">
        <v>285.64</v>
      </c>
      <c r="K34">
        <v>1.2674000000000001</v>
      </c>
      <c r="L34">
        <v>1.0621E-5</v>
      </c>
      <c r="M34">
        <v>2.3525000000000001E-2</v>
      </c>
      <c r="N34" t="s">
        <v>238</v>
      </c>
    </row>
    <row r="35" spans="1:14">
      <c r="A35">
        <v>362.14</v>
      </c>
      <c r="B35">
        <v>4</v>
      </c>
      <c r="C35">
        <v>5.5183999999999997</v>
      </c>
      <c r="D35">
        <v>0.18121000000000001</v>
      </c>
      <c r="E35">
        <v>30.747</v>
      </c>
      <c r="F35">
        <v>33.651000000000003</v>
      </c>
      <c r="G35">
        <v>127.76</v>
      </c>
      <c r="H35">
        <v>61.014000000000003</v>
      </c>
      <c r="I35">
        <v>70.781000000000006</v>
      </c>
      <c r="J35">
        <v>284.62</v>
      </c>
      <c r="K35">
        <v>1.2755000000000001</v>
      </c>
      <c r="L35">
        <v>1.0625000000000001E-5</v>
      </c>
      <c r="M35">
        <v>2.3552E-2</v>
      </c>
      <c r="N35" t="s">
        <v>238</v>
      </c>
    </row>
    <row r="36" spans="1:14">
      <c r="A36">
        <v>362.14</v>
      </c>
      <c r="B36">
        <v>4.5</v>
      </c>
      <c r="C36">
        <v>6.2380000000000004</v>
      </c>
      <c r="D36">
        <v>0.16031000000000001</v>
      </c>
      <c r="E36">
        <v>30.715</v>
      </c>
      <c r="F36">
        <v>33.604999999999997</v>
      </c>
      <c r="G36">
        <v>126.69</v>
      </c>
      <c r="H36">
        <v>61.16</v>
      </c>
      <c r="I36">
        <v>71.14</v>
      </c>
      <c r="J36">
        <v>283.60000000000002</v>
      </c>
      <c r="K36">
        <v>1.2838000000000001</v>
      </c>
      <c r="L36">
        <v>1.0628999999999999E-5</v>
      </c>
      <c r="M36">
        <v>2.3581000000000001E-2</v>
      </c>
      <c r="N36" t="s">
        <v>238</v>
      </c>
    </row>
    <row r="37" spans="1:14">
      <c r="A37">
        <v>362.14</v>
      </c>
      <c r="B37">
        <v>5</v>
      </c>
      <c r="C37">
        <v>6.9646999999999997</v>
      </c>
      <c r="D37">
        <v>0.14358000000000001</v>
      </c>
      <c r="E37">
        <v>30.683</v>
      </c>
      <c r="F37">
        <v>33.558999999999997</v>
      </c>
      <c r="G37">
        <v>125.73</v>
      </c>
      <c r="H37">
        <v>61.311</v>
      </c>
      <c r="I37">
        <v>71.513000000000005</v>
      </c>
      <c r="J37">
        <v>282.57</v>
      </c>
      <c r="K37">
        <v>1.2922</v>
      </c>
      <c r="L37">
        <v>1.0633E-5</v>
      </c>
      <c r="M37">
        <v>2.3609999999999999E-2</v>
      </c>
      <c r="N37" t="s">
        <v>238</v>
      </c>
    </row>
    <row r="38" spans="1:14">
      <c r="A38">
        <v>362.14</v>
      </c>
      <c r="B38">
        <v>5.5</v>
      </c>
      <c r="C38">
        <v>7.6989000000000001</v>
      </c>
      <c r="D38">
        <v>0.12989000000000001</v>
      </c>
      <c r="E38">
        <v>30.651</v>
      </c>
      <c r="F38">
        <v>33.512999999999998</v>
      </c>
      <c r="G38">
        <v>124.84</v>
      </c>
      <c r="H38">
        <v>61.466999999999999</v>
      </c>
      <c r="I38">
        <v>71.899000000000001</v>
      </c>
      <c r="J38">
        <v>281.52999999999997</v>
      </c>
      <c r="K38">
        <v>1.3006</v>
      </c>
      <c r="L38">
        <v>1.0637E-5</v>
      </c>
      <c r="M38">
        <v>2.3640999999999999E-2</v>
      </c>
      <c r="N38" t="s">
        <v>238</v>
      </c>
    </row>
    <row r="39" spans="1:14">
      <c r="A39">
        <v>362.14</v>
      </c>
      <c r="B39">
        <v>6</v>
      </c>
      <c r="C39">
        <v>8.4405999999999999</v>
      </c>
      <c r="D39">
        <v>0.11847000000000001</v>
      </c>
      <c r="E39">
        <v>30.617999999999999</v>
      </c>
      <c r="F39">
        <v>33.466000000000001</v>
      </c>
      <c r="G39">
        <v>124.03</v>
      </c>
      <c r="H39">
        <v>61.627000000000002</v>
      </c>
      <c r="I39">
        <v>72.299000000000007</v>
      </c>
      <c r="J39">
        <v>280.48</v>
      </c>
      <c r="K39">
        <v>1.3091999999999999</v>
      </c>
      <c r="L39">
        <v>1.0643E-5</v>
      </c>
      <c r="M39">
        <v>2.3673E-2</v>
      </c>
      <c r="N39" t="s">
        <v>238</v>
      </c>
    </row>
    <row r="40" spans="1:14">
      <c r="A40">
        <v>362.14</v>
      </c>
      <c r="B40">
        <v>6.5</v>
      </c>
      <c r="C40">
        <v>9.1902000000000008</v>
      </c>
      <c r="D40">
        <v>0.10881</v>
      </c>
      <c r="E40">
        <v>30.585000000000001</v>
      </c>
      <c r="F40">
        <v>33.417999999999999</v>
      </c>
      <c r="G40">
        <v>123.27</v>
      </c>
      <c r="H40">
        <v>61.792999999999999</v>
      </c>
      <c r="I40">
        <v>72.713999999999999</v>
      </c>
      <c r="J40">
        <v>279.42</v>
      </c>
      <c r="K40">
        <v>1.3178000000000001</v>
      </c>
      <c r="L40">
        <v>1.0648E-5</v>
      </c>
      <c r="M40">
        <v>2.3706000000000001E-2</v>
      </c>
      <c r="N40" t="s">
        <v>238</v>
      </c>
    </row>
    <row r="41" spans="1:14">
      <c r="A41">
        <v>362.14</v>
      </c>
      <c r="B41">
        <v>7</v>
      </c>
      <c r="C41">
        <v>9.9479000000000006</v>
      </c>
      <c r="D41">
        <v>0.10052</v>
      </c>
      <c r="E41">
        <v>30.550999999999998</v>
      </c>
      <c r="F41">
        <v>33.369999999999997</v>
      </c>
      <c r="G41">
        <v>122.55</v>
      </c>
      <c r="H41">
        <v>61.963999999999999</v>
      </c>
      <c r="I41">
        <v>73.146000000000001</v>
      </c>
      <c r="J41">
        <v>278.35000000000002</v>
      </c>
      <c r="K41">
        <v>1.3266</v>
      </c>
      <c r="L41">
        <v>1.0654E-5</v>
      </c>
      <c r="M41">
        <v>2.3740000000000001E-2</v>
      </c>
      <c r="N41" t="s">
        <v>238</v>
      </c>
    </row>
    <row r="42" spans="1:14">
      <c r="A42">
        <v>362.14</v>
      </c>
      <c r="B42">
        <v>7.5</v>
      </c>
      <c r="C42">
        <v>10.714</v>
      </c>
      <c r="D42">
        <v>9.3337000000000003E-2</v>
      </c>
      <c r="E42">
        <v>30.516999999999999</v>
      </c>
      <c r="F42">
        <v>33.320999999999998</v>
      </c>
      <c r="G42">
        <v>121.88</v>
      </c>
      <c r="H42">
        <v>62.14</v>
      </c>
      <c r="I42">
        <v>73.593000000000004</v>
      </c>
      <c r="J42">
        <v>277.27</v>
      </c>
      <c r="K42">
        <v>1.3353999999999999</v>
      </c>
      <c r="L42">
        <v>1.0661E-5</v>
      </c>
      <c r="M42">
        <v>2.3775999999999999E-2</v>
      </c>
      <c r="N42" t="s">
        <v>238</v>
      </c>
    </row>
    <row r="43" spans="1:14">
      <c r="A43">
        <v>362.14</v>
      </c>
      <c r="B43">
        <v>8</v>
      </c>
      <c r="C43">
        <v>11.488</v>
      </c>
      <c r="D43">
        <v>8.7043999999999996E-2</v>
      </c>
      <c r="E43">
        <v>30.481999999999999</v>
      </c>
      <c r="F43">
        <v>33.271999999999998</v>
      </c>
      <c r="G43">
        <v>121.25</v>
      </c>
      <c r="H43">
        <v>62.323</v>
      </c>
      <c r="I43">
        <v>74.058000000000007</v>
      </c>
      <c r="J43">
        <v>276.18</v>
      </c>
      <c r="K43">
        <v>1.3444</v>
      </c>
      <c r="L43">
        <v>1.0668E-5</v>
      </c>
      <c r="M43">
        <v>2.3813000000000001E-2</v>
      </c>
      <c r="N43" t="s">
        <v>238</v>
      </c>
    </row>
    <row r="44" spans="1:14">
      <c r="A44">
        <v>362.14</v>
      </c>
      <c r="B44">
        <v>8.5</v>
      </c>
      <c r="C44">
        <v>12.272</v>
      </c>
      <c r="D44">
        <v>8.1487000000000004E-2</v>
      </c>
      <c r="E44">
        <v>30.446999999999999</v>
      </c>
      <c r="F44">
        <v>33.222000000000001</v>
      </c>
      <c r="G44">
        <v>120.64</v>
      </c>
      <c r="H44">
        <v>62.511000000000003</v>
      </c>
      <c r="I44">
        <v>74.540999999999997</v>
      </c>
      <c r="J44">
        <v>275.08</v>
      </c>
      <c r="K44">
        <v>1.3534999999999999</v>
      </c>
      <c r="L44">
        <v>1.0675E-5</v>
      </c>
      <c r="M44">
        <v>2.3851000000000001E-2</v>
      </c>
      <c r="N44" t="s">
        <v>238</v>
      </c>
    </row>
    <row r="45" spans="1:14">
      <c r="A45">
        <v>362.14</v>
      </c>
      <c r="B45">
        <v>9</v>
      </c>
      <c r="C45">
        <v>13.064</v>
      </c>
      <c r="D45">
        <v>7.6544000000000001E-2</v>
      </c>
      <c r="E45">
        <v>30.411000000000001</v>
      </c>
      <c r="F45">
        <v>33.170999999999999</v>
      </c>
      <c r="G45">
        <v>120.07</v>
      </c>
      <c r="H45">
        <v>62.704999999999998</v>
      </c>
      <c r="I45">
        <v>75.042000000000002</v>
      </c>
      <c r="J45">
        <v>273.97000000000003</v>
      </c>
      <c r="K45">
        <v>1.3627</v>
      </c>
      <c r="L45">
        <v>1.0682999999999999E-5</v>
      </c>
      <c r="M45">
        <v>2.3892E-2</v>
      </c>
      <c r="N45" t="s">
        <v>238</v>
      </c>
    </row>
    <row r="46" spans="1:14">
      <c r="A46">
        <v>362.14</v>
      </c>
      <c r="B46">
        <v>9.5</v>
      </c>
      <c r="C46">
        <v>13.866</v>
      </c>
      <c r="D46">
        <v>7.2117000000000001E-2</v>
      </c>
      <c r="E46">
        <v>30.375</v>
      </c>
      <c r="F46">
        <v>33.119</v>
      </c>
      <c r="G46">
        <v>119.51</v>
      </c>
      <c r="H46">
        <v>62.905000000000001</v>
      </c>
      <c r="I46">
        <v>75.563999999999993</v>
      </c>
      <c r="J46">
        <v>272.85000000000002</v>
      </c>
      <c r="K46">
        <v>1.3720000000000001</v>
      </c>
      <c r="L46">
        <v>1.0692E-5</v>
      </c>
      <c r="M46">
        <v>2.3932999999999999E-2</v>
      </c>
      <c r="N46" t="s">
        <v>238</v>
      </c>
    </row>
    <row r="47" spans="1:14">
      <c r="A47">
        <v>362.14</v>
      </c>
      <c r="B47">
        <v>10</v>
      </c>
      <c r="C47">
        <v>14.678000000000001</v>
      </c>
      <c r="D47">
        <v>6.8128999999999995E-2</v>
      </c>
      <c r="E47">
        <v>30.338000000000001</v>
      </c>
      <c r="F47">
        <v>33.067</v>
      </c>
      <c r="G47">
        <v>118.98</v>
      </c>
      <c r="H47">
        <v>63.110999999999997</v>
      </c>
      <c r="I47">
        <v>76.106999999999999</v>
      </c>
      <c r="J47">
        <v>271.72000000000003</v>
      </c>
      <c r="K47">
        <v>1.3814</v>
      </c>
      <c r="L47">
        <v>1.0701E-5</v>
      </c>
      <c r="M47">
        <v>2.3976999999999998E-2</v>
      </c>
      <c r="N47" t="s">
        <v>238</v>
      </c>
    </row>
    <row r="48" spans="1:14">
      <c r="A48">
        <v>402.38</v>
      </c>
      <c r="B48">
        <v>1</v>
      </c>
      <c r="C48">
        <v>1.2050000000000001</v>
      </c>
      <c r="D48">
        <v>0.82987999999999995</v>
      </c>
      <c r="E48">
        <v>33.445</v>
      </c>
      <c r="F48">
        <v>36.770000000000003</v>
      </c>
      <c r="G48">
        <v>147.27000000000001</v>
      </c>
      <c r="H48">
        <v>64.593000000000004</v>
      </c>
      <c r="I48">
        <v>73.134</v>
      </c>
      <c r="J48">
        <v>305.58</v>
      </c>
      <c r="K48">
        <v>0.90398999999999996</v>
      </c>
      <c r="L48">
        <v>1.1691E-5</v>
      </c>
      <c r="M48">
        <v>2.7351E-2</v>
      </c>
      <c r="N48" t="s">
        <v>238</v>
      </c>
    </row>
    <row r="49" spans="1:14">
      <c r="A49">
        <v>402.38</v>
      </c>
      <c r="B49">
        <v>1.5</v>
      </c>
      <c r="C49">
        <v>1.8131999999999999</v>
      </c>
      <c r="D49">
        <v>0.55152000000000001</v>
      </c>
      <c r="E49">
        <v>33.423000000000002</v>
      </c>
      <c r="F49">
        <v>36.737000000000002</v>
      </c>
      <c r="G49">
        <v>143.84</v>
      </c>
      <c r="H49">
        <v>64.662000000000006</v>
      </c>
      <c r="I49">
        <v>73.320999999999998</v>
      </c>
      <c r="J49">
        <v>304.83999999999997</v>
      </c>
      <c r="K49">
        <v>0.90680000000000005</v>
      </c>
      <c r="L49">
        <v>1.1695000000000001E-5</v>
      </c>
      <c r="M49">
        <v>2.7385E-2</v>
      </c>
      <c r="N49" t="s">
        <v>238</v>
      </c>
    </row>
    <row r="50" spans="1:14">
      <c r="A50">
        <v>402.38</v>
      </c>
      <c r="B50">
        <v>2</v>
      </c>
      <c r="C50">
        <v>2.4251999999999998</v>
      </c>
      <c r="D50">
        <v>0.41232999999999997</v>
      </c>
      <c r="E50">
        <v>33.4</v>
      </c>
      <c r="F50">
        <v>36.704000000000001</v>
      </c>
      <c r="G50">
        <v>141.38999999999999</v>
      </c>
      <c r="H50">
        <v>64.733000000000004</v>
      </c>
      <c r="I50">
        <v>73.510999999999996</v>
      </c>
      <c r="J50">
        <v>304.10000000000002</v>
      </c>
      <c r="K50">
        <v>0.90963000000000005</v>
      </c>
      <c r="L50">
        <v>1.17E-5</v>
      </c>
      <c r="M50">
        <v>2.7418999999999999E-2</v>
      </c>
      <c r="N50" t="s">
        <v>238</v>
      </c>
    </row>
    <row r="51" spans="1:14">
      <c r="A51">
        <v>402.38</v>
      </c>
      <c r="B51">
        <v>2.5</v>
      </c>
      <c r="C51">
        <v>3.0411999999999999</v>
      </c>
      <c r="D51">
        <v>0.32882</v>
      </c>
      <c r="E51">
        <v>33.377000000000002</v>
      </c>
      <c r="F51">
        <v>36.67</v>
      </c>
      <c r="G51">
        <v>139.47999999999999</v>
      </c>
      <c r="H51">
        <v>64.805000000000007</v>
      </c>
      <c r="I51">
        <v>73.704999999999998</v>
      </c>
      <c r="J51">
        <v>303.36</v>
      </c>
      <c r="K51">
        <v>0.91247999999999996</v>
      </c>
      <c r="L51">
        <v>1.1704E-5</v>
      </c>
      <c r="M51">
        <v>2.7453000000000002E-2</v>
      </c>
      <c r="N51" t="s">
        <v>238</v>
      </c>
    </row>
    <row r="52" spans="1:14">
      <c r="A52">
        <v>402.38</v>
      </c>
      <c r="B52">
        <v>3</v>
      </c>
      <c r="C52">
        <v>3.6610999999999998</v>
      </c>
      <c r="D52">
        <v>0.27313999999999999</v>
      </c>
      <c r="E52">
        <v>33.353999999999999</v>
      </c>
      <c r="F52">
        <v>36.637</v>
      </c>
      <c r="G52">
        <v>137.9</v>
      </c>
      <c r="H52">
        <v>64.879000000000005</v>
      </c>
      <c r="I52">
        <v>73.903999999999996</v>
      </c>
      <c r="J52">
        <v>302.61</v>
      </c>
      <c r="K52">
        <v>0.91534000000000004</v>
      </c>
      <c r="L52">
        <v>1.1708999999999999E-5</v>
      </c>
      <c r="M52">
        <v>2.7487999999999999E-2</v>
      </c>
      <c r="N52" t="s">
        <v>238</v>
      </c>
    </row>
    <row r="53" spans="1:14">
      <c r="A53">
        <v>402.38</v>
      </c>
      <c r="B53">
        <v>3.5</v>
      </c>
      <c r="C53">
        <v>4.2850999999999999</v>
      </c>
      <c r="D53">
        <v>0.23336000000000001</v>
      </c>
      <c r="E53">
        <v>33.33</v>
      </c>
      <c r="F53">
        <v>36.603000000000002</v>
      </c>
      <c r="G53">
        <v>136.56</v>
      </c>
      <c r="H53">
        <v>64.954999999999998</v>
      </c>
      <c r="I53">
        <v>74.105999999999995</v>
      </c>
      <c r="J53">
        <v>301.86</v>
      </c>
      <c r="K53">
        <v>0.91822999999999999</v>
      </c>
      <c r="L53">
        <v>1.1714E-5</v>
      </c>
      <c r="M53">
        <v>2.7524E-2</v>
      </c>
      <c r="N53" t="s">
        <v>238</v>
      </c>
    </row>
    <row r="54" spans="1:14">
      <c r="A54">
        <v>402.38</v>
      </c>
      <c r="B54">
        <v>4</v>
      </c>
      <c r="C54">
        <v>4.9131999999999998</v>
      </c>
      <c r="D54">
        <v>0.20352999999999999</v>
      </c>
      <c r="E54">
        <v>33.307000000000002</v>
      </c>
      <c r="F54">
        <v>36.567999999999998</v>
      </c>
      <c r="G54">
        <v>135.38999999999999</v>
      </c>
      <c r="H54">
        <v>65.031999999999996</v>
      </c>
      <c r="I54">
        <v>74.313000000000002</v>
      </c>
      <c r="J54">
        <v>301.11</v>
      </c>
      <c r="K54">
        <v>0.92113999999999996</v>
      </c>
      <c r="L54">
        <v>1.172E-5</v>
      </c>
      <c r="M54">
        <v>2.7560000000000001E-2</v>
      </c>
      <c r="N54" t="s">
        <v>238</v>
      </c>
    </row>
    <row r="55" spans="1:14">
      <c r="A55">
        <v>402.38</v>
      </c>
      <c r="B55">
        <v>4.5</v>
      </c>
      <c r="C55">
        <v>5.5454999999999997</v>
      </c>
      <c r="D55">
        <v>0.18032999999999999</v>
      </c>
      <c r="E55">
        <v>33.283000000000001</v>
      </c>
      <c r="F55">
        <v>36.533999999999999</v>
      </c>
      <c r="G55">
        <v>134.36000000000001</v>
      </c>
      <c r="H55">
        <v>65.11</v>
      </c>
      <c r="I55">
        <v>74.525000000000006</v>
      </c>
      <c r="J55">
        <v>300.35000000000002</v>
      </c>
      <c r="K55">
        <v>0.92405999999999999</v>
      </c>
      <c r="L55">
        <v>1.1725E-5</v>
      </c>
      <c r="M55">
        <v>2.7597E-2</v>
      </c>
      <c r="N55" t="s">
        <v>238</v>
      </c>
    </row>
    <row r="56" spans="1:14">
      <c r="A56">
        <v>402.38</v>
      </c>
      <c r="B56">
        <v>5</v>
      </c>
      <c r="C56">
        <v>6.1821000000000002</v>
      </c>
      <c r="D56">
        <v>0.16175999999999999</v>
      </c>
      <c r="E56">
        <v>33.259</v>
      </c>
      <c r="F56">
        <v>36.5</v>
      </c>
      <c r="G56">
        <v>133.41999999999999</v>
      </c>
      <c r="H56">
        <v>65.19</v>
      </c>
      <c r="I56">
        <v>74.741</v>
      </c>
      <c r="J56">
        <v>299.60000000000002</v>
      </c>
      <c r="K56">
        <v>0.92700000000000005</v>
      </c>
      <c r="L56">
        <v>1.1731E-5</v>
      </c>
      <c r="M56">
        <v>2.7633999999999999E-2</v>
      </c>
      <c r="N56" t="s">
        <v>238</v>
      </c>
    </row>
    <row r="57" spans="1:14">
      <c r="A57">
        <v>402.38</v>
      </c>
      <c r="B57">
        <v>5.5</v>
      </c>
      <c r="C57">
        <v>6.8228999999999997</v>
      </c>
      <c r="D57">
        <v>0.14657000000000001</v>
      </c>
      <c r="E57">
        <v>33.234999999999999</v>
      </c>
      <c r="F57">
        <v>36.465000000000003</v>
      </c>
      <c r="G57">
        <v>132.57</v>
      </c>
      <c r="H57">
        <v>65.272000000000006</v>
      </c>
      <c r="I57">
        <v>74.962000000000003</v>
      </c>
      <c r="J57">
        <v>298.83</v>
      </c>
      <c r="K57">
        <v>0.92996000000000001</v>
      </c>
      <c r="L57">
        <v>1.1738E-5</v>
      </c>
      <c r="M57">
        <v>2.7671999999999999E-2</v>
      </c>
      <c r="N57" t="s">
        <v>238</v>
      </c>
    </row>
    <row r="58" spans="1:14">
      <c r="A58">
        <v>402.38</v>
      </c>
      <c r="B58">
        <v>6</v>
      </c>
      <c r="C58">
        <v>7.4680999999999997</v>
      </c>
      <c r="D58">
        <v>0.13389999999999999</v>
      </c>
      <c r="E58">
        <v>33.210999999999999</v>
      </c>
      <c r="F58">
        <v>36.43</v>
      </c>
      <c r="G58">
        <v>131.78</v>
      </c>
      <c r="H58">
        <v>65.355999999999995</v>
      </c>
      <c r="I58">
        <v>75.188000000000002</v>
      </c>
      <c r="J58">
        <v>298.07</v>
      </c>
      <c r="K58">
        <v>0.93294999999999995</v>
      </c>
      <c r="L58">
        <v>1.1744E-5</v>
      </c>
      <c r="M58">
        <v>2.7709999999999999E-2</v>
      </c>
      <c r="N58" t="s">
        <v>238</v>
      </c>
    </row>
    <row r="59" spans="1:14">
      <c r="A59">
        <v>402.38</v>
      </c>
      <c r="B59">
        <v>6.5</v>
      </c>
      <c r="C59">
        <v>8.1178000000000008</v>
      </c>
      <c r="D59">
        <v>0.12318999999999999</v>
      </c>
      <c r="E59">
        <v>33.186999999999998</v>
      </c>
      <c r="F59">
        <v>36.395000000000003</v>
      </c>
      <c r="G59">
        <v>131.06</v>
      </c>
      <c r="H59">
        <v>65.441000000000003</v>
      </c>
      <c r="I59">
        <v>75.418000000000006</v>
      </c>
      <c r="J59">
        <v>297.3</v>
      </c>
      <c r="K59">
        <v>0.93594999999999995</v>
      </c>
      <c r="L59">
        <v>1.1751E-5</v>
      </c>
      <c r="M59">
        <v>2.7748999999999999E-2</v>
      </c>
      <c r="N59" t="s">
        <v>238</v>
      </c>
    </row>
    <row r="60" spans="1:14">
      <c r="A60">
        <v>402.38</v>
      </c>
      <c r="B60">
        <v>7</v>
      </c>
      <c r="C60">
        <v>8.7720000000000002</v>
      </c>
      <c r="D60">
        <v>0.114</v>
      </c>
      <c r="E60">
        <v>33.161999999999999</v>
      </c>
      <c r="F60">
        <v>36.359000000000002</v>
      </c>
      <c r="G60">
        <v>130.38</v>
      </c>
      <c r="H60">
        <v>65.528000000000006</v>
      </c>
      <c r="I60">
        <v>75.653999999999996</v>
      </c>
      <c r="J60">
        <v>296.52999999999997</v>
      </c>
      <c r="K60">
        <v>0.93896999999999997</v>
      </c>
      <c r="L60">
        <v>1.1758E-5</v>
      </c>
      <c r="M60">
        <v>2.7789000000000001E-2</v>
      </c>
      <c r="N60" t="s">
        <v>238</v>
      </c>
    </row>
    <row r="61" spans="1:14">
      <c r="A61">
        <v>402.38</v>
      </c>
      <c r="B61">
        <v>7.5</v>
      </c>
      <c r="C61">
        <v>9.4307999999999996</v>
      </c>
      <c r="D61">
        <v>0.10604</v>
      </c>
      <c r="E61">
        <v>33.137999999999998</v>
      </c>
      <c r="F61">
        <v>36.323999999999998</v>
      </c>
      <c r="G61">
        <v>129.74</v>
      </c>
      <c r="H61">
        <v>65.617000000000004</v>
      </c>
      <c r="I61">
        <v>75.894999999999996</v>
      </c>
      <c r="J61">
        <v>295.76</v>
      </c>
      <c r="K61">
        <v>0.94201000000000001</v>
      </c>
      <c r="L61">
        <v>1.1766000000000001E-5</v>
      </c>
      <c r="M61">
        <v>2.7830000000000001E-2</v>
      </c>
      <c r="N61" t="s">
        <v>238</v>
      </c>
    </row>
    <row r="62" spans="1:14">
      <c r="A62">
        <v>402.38</v>
      </c>
      <c r="B62">
        <v>8</v>
      </c>
      <c r="C62">
        <v>10.093999999999999</v>
      </c>
      <c r="D62">
        <v>9.9066000000000001E-2</v>
      </c>
      <c r="E62">
        <v>33.113</v>
      </c>
      <c r="F62">
        <v>36.287999999999997</v>
      </c>
      <c r="G62">
        <v>129.13999999999999</v>
      </c>
      <c r="H62">
        <v>65.707999999999998</v>
      </c>
      <c r="I62">
        <v>76.141999999999996</v>
      </c>
      <c r="J62">
        <v>294.99</v>
      </c>
      <c r="K62">
        <v>0.94506999999999997</v>
      </c>
      <c r="L62">
        <v>1.1773999999999999E-5</v>
      </c>
      <c r="M62">
        <v>2.7871E-2</v>
      </c>
      <c r="N62" t="s">
        <v>238</v>
      </c>
    </row>
    <row r="63" spans="1:14">
      <c r="A63">
        <v>402.38</v>
      </c>
      <c r="B63">
        <v>8.5</v>
      </c>
      <c r="C63">
        <v>10.762</v>
      </c>
      <c r="D63">
        <v>9.2914999999999998E-2</v>
      </c>
      <c r="E63">
        <v>33.088000000000001</v>
      </c>
      <c r="F63">
        <v>36.252000000000002</v>
      </c>
      <c r="G63">
        <v>128.58000000000001</v>
      </c>
      <c r="H63">
        <v>65.801000000000002</v>
      </c>
      <c r="I63">
        <v>76.394000000000005</v>
      </c>
      <c r="J63">
        <v>294.20999999999998</v>
      </c>
      <c r="K63">
        <v>0.94815000000000005</v>
      </c>
      <c r="L63">
        <v>1.1782E-5</v>
      </c>
      <c r="M63">
        <v>2.7911999999999999E-2</v>
      </c>
      <c r="N63" t="s">
        <v>238</v>
      </c>
    </row>
    <row r="64" spans="1:14">
      <c r="A64">
        <v>402.38</v>
      </c>
      <c r="B64">
        <v>9</v>
      </c>
      <c r="C64">
        <v>11.436</v>
      </c>
      <c r="D64">
        <v>8.7446999999999997E-2</v>
      </c>
      <c r="E64">
        <v>33.061999999999998</v>
      </c>
      <c r="F64">
        <v>36.215000000000003</v>
      </c>
      <c r="G64">
        <v>128.04</v>
      </c>
      <c r="H64">
        <v>65.894999999999996</v>
      </c>
      <c r="I64">
        <v>76.650999999999996</v>
      </c>
      <c r="J64">
        <v>293.42</v>
      </c>
      <c r="K64">
        <v>0.95125000000000004</v>
      </c>
      <c r="L64">
        <v>1.1790000000000001E-5</v>
      </c>
      <c r="M64">
        <v>2.7955000000000001E-2</v>
      </c>
      <c r="N64" t="s">
        <v>238</v>
      </c>
    </row>
    <row r="65" spans="1:14">
      <c r="A65">
        <v>402.38</v>
      </c>
      <c r="B65">
        <v>9.5</v>
      </c>
      <c r="C65">
        <v>12.114000000000001</v>
      </c>
      <c r="D65">
        <v>8.2552E-2</v>
      </c>
      <c r="E65">
        <v>33.036999999999999</v>
      </c>
      <c r="F65">
        <v>36.179000000000002</v>
      </c>
      <c r="G65">
        <v>127.52</v>
      </c>
      <c r="H65">
        <v>65.991</v>
      </c>
      <c r="I65">
        <v>76.915000000000006</v>
      </c>
      <c r="J65">
        <v>292.64</v>
      </c>
      <c r="K65">
        <v>0.95437000000000005</v>
      </c>
      <c r="L65">
        <v>1.1799E-5</v>
      </c>
      <c r="M65">
        <v>2.7997999999999999E-2</v>
      </c>
      <c r="N65" t="s">
        <v>238</v>
      </c>
    </row>
    <row r="66" spans="1:14">
      <c r="A66">
        <v>402.38</v>
      </c>
      <c r="B66">
        <v>10</v>
      </c>
      <c r="C66">
        <v>12.797000000000001</v>
      </c>
      <c r="D66">
        <v>7.8145999999999993E-2</v>
      </c>
      <c r="E66">
        <v>33.011000000000003</v>
      </c>
      <c r="F66">
        <v>36.142000000000003</v>
      </c>
      <c r="G66">
        <v>127.03</v>
      </c>
      <c r="H66">
        <v>66.09</v>
      </c>
      <c r="I66">
        <v>77.183999999999997</v>
      </c>
      <c r="J66">
        <v>291.85000000000002</v>
      </c>
      <c r="K66">
        <v>0.95750999999999997</v>
      </c>
      <c r="L66">
        <v>1.1807999999999999E-5</v>
      </c>
      <c r="M66">
        <v>2.8042000000000001E-2</v>
      </c>
      <c r="N66" t="s">
        <v>238</v>
      </c>
    </row>
    <row r="67" spans="1:14">
      <c r="A67">
        <v>442.62</v>
      </c>
      <c r="B67">
        <v>1</v>
      </c>
      <c r="C67">
        <v>1.0936999999999999</v>
      </c>
      <c r="D67">
        <v>0.91435999999999995</v>
      </c>
      <c r="E67">
        <v>36.133000000000003</v>
      </c>
      <c r="F67">
        <v>39.795999999999999</v>
      </c>
      <c r="G67">
        <v>154.43</v>
      </c>
      <c r="H67">
        <v>68.748999999999995</v>
      </c>
      <c r="I67">
        <v>77.23</v>
      </c>
      <c r="J67">
        <v>319.76</v>
      </c>
      <c r="K67">
        <v>0.69423000000000001</v>
      </c>
      <c r="L67">
        <v>1.2727E-5</v>
      </c>
      <c r="M67">
        <v>3.1379999999999998E-2</v>
      </c>
      <c r="N67" t="s">
        <v>238</v>
      </c>
    </row>
    <row r="68" spans="1:14">
      <c r="A68">
        <v>442.62</v>
      </c>
      <c r="B68">
        <v>1.5</v>
      </c>
      <c r="C68">
        <v>1.6443000000000001</v>
      </c>
      <c r="D68">
        <v>0.60816999999999999</v>
      </c>
      <c r="E68">
        <v>36.113999999999997</v>
      </c>
      <c r="F68">
        <v>39.768999999999998</v>
      </c>
      <c r="G68">
        <v>151.02000000000001</v>
      </c>
      <c r="H68">
        <v>68.796000000000006</v>
      </c>
      <c r="I68">
        <v>77.361999999999995</v>
      </c>
      <c r="J68">
        <v>319.18</v>
      </c>
      <c r="K68">
        <v>0.69518000000000002</v>
      </c>
      <c r="L68">
        <v>1.2733E-5</v>
      </c>
      <c r="M68">
        <v>3.1423E-2</v>
      </c>
      <c r="N68" t="s">
        <v>238</v>
      </c>
    </row>
    <row r="69" spans="1:14">
      <c r="A69">
        <v>442.62</v>
      </c>
      <c r="B69">
        <v>2</v>
      </c>
      <c r="C69">
        <v>2.1974999999999998</v>
      </c>
      <c r="D69">
        <v>0.45506999999999997</v>
      </c>
      <c r="E69">
        <v>36.095999999999997</v>
      </c>
      <c r="F69">
        <v>39.741999999999997</v>
      </c>
      <c r="G69">
        <v>148.58000000000001</v>
      </c>
      <c r="H69">
        <v>68.843000000000004</v>
      </c>
      <c r="I69">
        <v>77.495999999999995</v>
      </c>
      <c r="J69">
        <v>318.61</v>
      </c>
      <c r="K69">
        <v>0.69613000000000003</v>
      </c>
      <c r="L69">
        <v>1.2738999999999999E-5</v>
      </c>
      <c r="M69">
        <v>3.1465E-2</v>
      </c>
      <c r="N69" t="s">
        <v>238</v>
      </c>
    </row>
    <row r="70" spans="1:14">
      <c r="A70">
        <v>442.62</v>
      </c>
      <c r="B70">
        <v>2.5</v>
      </c>
      <c r="C70">
        <v>2.7532000000000001</v>
      </c>
      <c r="D70">
        <v>0.36320999999999998</v>
      </c>
      <c r="E70">
        <v>36.076999999999998</v>
      </c>
      <c r="F70">
        <v>39.715000000000003</v>
      </c>
      <c r="G70">
        <v>146.69</v>
      </c>
      <c r="H70">
        <v>68.891000000000005</v>
      </c>
      <c r="I70">
        <v>77.631</v>
      </c>
      <c r="J70">
        <v>318.02999999999997</v>
      </c>
      <c r="K70">
        <v>0.69708000000000003</v>
      </c>
      <c r="L70">
        <v>1.2745000000000001E-5</v>
      </c>
      <c r="M70">
        <v>3.1508000000000001E-2</v>
      </c>
      <c r="N70" t="s">
        <v>238</v>
      </c>
    </row>
    <row r="71" spans="1:14">
      <c r="A71">
        <v>442.62</v>
      </c>
      <c r="B71">
        <v>3</v>
      </c>
      <c r="C71">
        <v>3.3115999999999999</v>
      </c>
      <c r="D71">
        <v>0.30197000000000002</v>
      </c>
      <c r="E71">
        <v>36.058999999999997</v>
      </c>
      <c r="F71">
        <v>39.688000000000002</v>
      </c>
      <c r="G71">
        <v>145.13</v>
      </c>
      <c r="H71">
        <v>68.94</v>
      </c>
      <c r="I71">
        <v>77.769000000000005</v>
      </c>
      <c r="J71">
        <v>317.45</v>
      </c>
      <c r="K71">
        <v>0.69803999999999999</v>
      </c>
      <c r="L71">
        <v>1.2751E-5</v>
      </c>
      <c r="M71">
        <v>3.1551999999999997E-2</v>
      </c>
      <c r="N71" t="s">
        <v>238</v>
      </c>
    </row>
    <row r="72" spans="1:14">
      <c r="A72">
        <v>442.62</v>
      </c>
      <c r="B72">
        <v>3.5</v>
      </c>
      <c r="C72">
        <v>3.8725999999999998</v>
      </c>
      <c r="D72">
        <v>0.25822000000000001</v>
      </c>
      <c r="E72">
        <v>36.04</v>
      </c>
      <c r="F72">
        <v>39.661000000000001</v>
      </c>
      <c r="G72">
        <v>143.81</v>
      </c>
      <c r="H72">
        <v>68.989999999999995</v>
      </c>
      <c r="I72">
        <v>77.908000000000001</v>
      </c>
      <c r="J72">
        <v>316.87</v>
      </c>
      <c r="K72">
        <v>0.69899999999999995</v>
      </c>
      <c r="L72">
        <v>1.2757E-5</v>
      </c>
      <c r="M72">
        <v>3.1594999999999998E-2</v>
      </c>
      <c r="N72" t="s">
        <v>238</v>
      </c>
    </row>
    <row r="73" spans="1:14">
      <c r="A73">
        <v>442.62</v>
      </c>
      <c r="B73">
        <v>4</v>
      </c>
      <c r="C73">
        <v>4.4363000000000001</v>
      </c>
      <c r="D73">
        <v>0.22541</v>
      </c>
      <c r="E73">
        <v>36.021000000000001</v>
      </c>
      <c r="F73">
        <v>39.634</v>
      </c>
      <c r="G73">
        <v>142.65</v>
      </c>
      <c r="H73">
        <v>69.040000000000006</v>
      </c>
      <c r="I73">
        <v>78.048000000000002</v>
      </c>
      <c r="J73">
        <v>316.29000000000002</v>
      </c>
      <c r="K73">
        <v>0.69996000000000003</v>
      </c>
      <c r="L73">
        <v>1.2764E-5</v>
      </c>
      <c r="M73">
        <v>3.1639E-2</v>
      </c>
      <c r="N73" t="s">
        <v>238</v>
      </c>
    </row>
    <row r="74" spans="1:14">
      <c r="A74">
        <v>442.62</v>
      </c>
      <c r="B74">
        <v>4.5</v>
      </c>
      <c r="C74">
        <v>5.0026000000000002</v>
      </c>
      <c r="D74">
        <v>0.19989999999999999</v>
      </c>
      <c r="E74">
        <v>36.003</v>
      </c>
      <c r="F74">
        <v>39.606000000000002</v>
      </c>
      <c r="G74">
        <v>141.63</v>
      </c>
      <c r="H74">
        <v>69.09</v>
      </c>
      <c r="I74">
        <v>78.191000000000003</v>
      </c>
      <c r="J74">
        <v>315.70999999999998</v>
      </c>
      <c r="K74">
        <v>0.70093000000000005</v>
      </c>
      <c r="L74">
        <v>1.2771E-5</v>
      </c>
      <c r="M74">
        <v>3.1683000000000003E-2</v>
      </c>
      <c r="N74" t="s">
        <v>238</v>
      </c>
    </row>
    <row r="75" spans="1:14">
      <c r="A75">
        <v>442.62</v>
      </c>
      <c r="B75">
        <v>5</v>
      </c>
      <c r="C75">
        <v>5.5716999999999999</v>
      </c>
      <c r="D75">
        <v>0.17948</v>
      </c>
      <c r="E75">
        <v>35.984000000000002</v>
      </c>
      <c r="F75">
        <v>39.579000000000001</v>
      </c>
      <c r="G75">
        <v>140.71</v>
      </c>
      <c r="H75">
        <v>69.141999999999996</v>
      </c>
      <c r="I75">
        <v>78.334999999999994</v>
      </c>
      <c r="J75">
        <v>315.13</v>
      </c>
      <c r="K75">
        <v>0.70189000000000001</v>
      </c>
      <c r="L75">
        <v>1.2778E-5</v>
      </c>
      <c r="M75">
        <v>3.1726999999999998E-2</v>
      </c>
      <c r="N75" t="s">
        <v>238</v>
      </c>
    </row>
    <row r="76" spans="1:14">
      <c r="A76">
        <v>442.62</v>
      </c>
      <c r="B76">
        <v>5.5</v>
      </c>
      <c r="C76">
        <v>6.1435000000000004</v>
      </c>
      <c r="D76">
        <v>0.16277</v>
      </c>
      <c r="E76">
        <v>35.965000000000003</v>
      </c>
      <c r="F76">
        <v>39.551000000000002</v>
      </c>
      <c r="G76">
        <v>139.88</v>
      </c>
      <c r="H76">
        <v>69.194000000000003</v>
      </c>
      <c r="I76">
        <v>78.481999999999999</v>
      </c>
      <c r="J76">
        <v>314.55</v>
      </c>
      <c r="K76">
        <v>0.70286000000000004</v>
      </c>
      <c r="L76">
        <v>1.2785E-5</v>
      </c>
      <c r="M76">
        <v>3.1772000000000002E-2</v>
      </c>
      <c r="N76" t="s">
        <v>238</v>
      </c>
    </row>
    <row r="77" spans="1:14">
      <c r="A77">
        <v>442.62</v>
      </c>
      <c r="B77">
        <v>6</v>
      </c>
      <c r="C77">
        <v>6.7180999999999997</v>
      </c>
      <c r="D77">
        <v>0.14885000000000001</v>
      </c>
      <c r="E77">
        <v>35.945999999999998</v>
      </c>
      <c r="F77">
        <v>39.524000000000001</v>
      </c>
      <c r="G77">
        <v>139.11000000000001</v>
      </c>
      <c r="H77">
        <v>69.245999999999995</v>
      </c>
      <c r="I77">
        <v>78.63</v>
      </c>
      <c r="J77">
        <v>313.95999999999998</v>
      </c>
      <c r="K77">
        <v>0.70384000000000002</v>
      </c>
      <c r="L77">
        <v>1.2792999999999999E-5</v>
      </c>
      <c r="M77">
        <v>3.1816999999999998E-2</v>
      </c>
      <c r="N77" t="s">
        <v>238</v>
      </c>
    </row>
    <row r="78" spans="1:14">
      <c r="A78">
        <v>442.62</v>
      </c>
      <c r="B78">
        <v>6.5</v>
      </c>
      <c r="C78">
        <v>7.2954999999999997</v>
      </c>
      <c r="D78">
        <v>0.13707</v>
      </c>
      <c r="E78">
        <v>35.926000000000002</v>
      </c>
      <c r="F78">
        <v>39.496000000000002</v>
      </c>
      <c r="G78">
        <v>138.4</v>
      </c>
      <c r="H78">
        <v>69.299000000000007</v>
      </c>
      <c r="I78">
        <v>78.78</v>
      </c>
      <c r="J78">
        <v>313.38</v>
      </c>
      <c r="K78">
        <v>0.70481000000000005</v>
      </c>
      <c r="L78">
        <v>1.2801E-5</v>
      </c>
      <c r="M78">
        <v>3.1862000000000001E-2</v>
      </c>
      <c r="N78" t="s">
        <v>238</v>
      </c>
    </row>
    <row r="79" spans="1:14">
      <c r="A79">
        <v>442.62</v>
      </c>
      <c r="B79">
        <v>7</v>
      </c>
      <c r="C79">
        <v>7.8757000000000001</v>
      </c>
      <c r="D79">
        <v>0.12697</v>
      </c>
      <c r="E79">
        <v>35.906999999999996</v>
      </c>
      <c r="F79">
        <v>39.468000000000004</v>
      </c>
      <c r="G79">
        <v>137.74</v>
      </c>
      <c r="H79">
        <v>69.352999999999994</v>
      </c>
      <c r="I79">
        <v>78.932000000000002</v>
      </c>
      <c r="J79">
        <v>312.79000000000002</v>
      </c>
      <c r="K79">
        <v>0.70579000000000003</v>
      </c>
      <c r="L79">
        <v>1.2809000000000001E-5</v>
      </c>
      <c r="M79">
        <v>3.1907999999999999E-2</v>
      </c>
      <c r="N79" t="s">
        <v>238</v>
      </c>
    </row>
    <row r="80" spans="1:14">
      <c r="A80">
        <v>442.62</v>
      </c>
      <c r="B80">
        <v>7.5</v>
      </c>
      <c r="C80">
        <v>8.4587000000000003</v>
      </c>
      <c r="D80">
        <v>0.11822000000000001</v>
      </c>
      <c r="E80">
        <v>35.887999999999998</v>
      </c>
      <c r="F80">
        <v>39.44</v>
      </c>
      <c r="G80">
        <v>137.12</v>
      </c>
      <c r="H80">
        <v>69.408000000000001</v>
      </c>
      <c r="I80">
        <v>79.085999999999999</v>
      </c>
      <c r="J80">
        <v>312.2</v>
      </c>
      <c r="K80">
        <v>0.70677000000000001</v>
      </c>
      <c r="L80">
        <v>1.2816999999999999E-5</v>
      </c>
      <c r="M80">
        <v>3.1954000000000003E-2</v>
      </c>
      <c r="N80" t="s">
        <v>238</v>
      </c>
    </row>
    <row r="81" spans="1:14">
      <c r="A81">
        <v>442.62</v>
      </c>
      <c r="B81">
        <v>8</v>
      </c>
      <c r="C81">
        <v>9.0447000000000006</v>
      </c>
      <c r="D81">
        <v>0.11056000000000001</v>
      </c>
      <c r="E81">
        <v>35.869</v>
      </c>
      <c r="F81">
        <v>39.411999999999999</v>
      </c>
      <c r="G81">
        <v>136.54</v>
      </c>
      <c r="H81">
        <v>69.462999999999994</v>
      </c>
      <c r="I81">
        <v>79.242000000000004</v>
      </c>
      <c r="J81">
        <v>311.62</v>
      </c>
      <c r="K81">
        <v>0.70775999999999994</v>
      </c>
      <c r="L81">
        <v>1.2825E-5</v>
      </c>
      <c r="M81">
        <v>3.2000000000000001E-2</v>
      </c>
      <c r="N81" t="s">
        <v>238</v>
      </c>
    </row>
    <row r="82" spans="1:14">
      <c r="A82">
        <v>442.62</v>
      </c>
      <c r="B82">
        <v>8.5</v>
      </c>
      <c r="C82">
        <v>9.6335999999999995</v>
      </c>
      <c r="D82">
        <v>0.1038</v>
      </c>
      <c r="E82">
        <v>35.848999999999997</v>
      </c>
      <c r="F82">
        <v>39.384</v>
      </c>
      <c r="G82">
        <v>135.99</v>
      </c>
      <c r="H82">
        <v>69.519000000000005</v>
      </c>
      <c r="I82">
        <v>79.400000000000006</v>
      </c>
      <c r="J82">
        <v>311.02999999999997</v>
      </c>
      <c r="K82">
        <v>0.70874000000000004</v>
      </c>
      <c r="L82">
        <v>1.2833999999999999E-5</v>
      </c>
      <c r="M82">
        <v>3.2046999999999999E-2</v>
      </c>
      <c r="N82" t="s">
        <v>238</v>
      </c>
    </row>
    <row r="83" spans="1:14">
      <c r="A83">
        <v>442.62</v>
      </c>
      <c r="B83">
        <v>9</v>
      </c>
      <c r="C83">
        <v>10.225</v>
      </c>
      <c r="D83">
        <v>9.7795999999999994E-2</v>
      </c>
      <c r="E83">
        <v>35.83</v>
      </c>
      <c r="F83">
        <v>39.356000000000002</v>
      </c>
      <c r="G83">
        <v>135.47999999999999</v>
      </c>
      <c r="H83">
        <v>69.575000000000003</v>
      </c>
      <c r="I83">
        <v>79.56</v>
      </c>
      <c r="J83">
        <v>310.43</v>
      </c>
      <c r="K83">
        <v>0.70972999999999997</v>
      </c>
      <c r="L83">
        <v>1.2843000000000001E-5</v>
      </c>
      <c r="M83">
        <v>3.2093999999999998E-2</v>
      </c>
      <c r="N83" t="s">
        <v>238</v>
      </c>
    </row>
    <row r="84" spans="1:14">
      <c r="A84">
        <v>442.62</v>
      </c>
      <c r="B84">
        <v>9.5</v>
      </c>
      <c r="C84">
        <v>10.82</v>
      </c>
      <c r="D84">
        <v>9.2420000000000002E-2</v>
      </c>
      <c r="E84">
        <v>35.81</v>
      </c>
      <c r="F84">
        <v>39.328000000000003</v>
      </c>
      <c r="G84">
        <v>134.97999999999999</v>
      </c>
      <c r="H84">
        <v>69.632000000000005</v>
      </c>
      <c r="I84">
        <v>79.722999999999999</v>
      </c>
      <c r="J84">
        <v>309.83999999999997</v>
      </c>
      <c r="K84">
        <v>0.71072999999999997</v>
      </c>
      <c r="L84">
        <v>1.2852E-5</v>
      </c>
      <c r="M84">
        <v>3.2141000000000003E-2</v>
      </c>
      <c r="N84" t="s">
        <v>238</v>
      </c>
    </row>
    <row r="85" spans="1:14">
      <c r="A85">
        <v>442.62</v>
      </c>
      <c r="B85">
        <v>10</v>
      </c>
      <c r="C85">
        <v>11.417999999999999</v>
      </c>
      <c r="D85">
        <v>8.7581000000000006E-2</v>
      </c>
      <c r="E85">
        <v>35.790999999999997</v>
      </c>
      <c r="F85">
        <v>39.298999999999999</v>
      </c>
      <c r="G85">
        <v>134.51</v>
      </c>
      <c r="H85">
        <v>69.69</v>
      </c>
      <c r="I85">
        <v>79.887</v>
      </c>
      <c r="J85">
        <v>309.25</v>
      </c>
      <c r="K85">
        <v>0.71172000000000002</v>
      </c>
      <c r="L85">
        <v>1.2860999999999999E-5</v>
      </c>
      <c r="M85">
        <v>3.2188000000000001E-2</v>
      </c>
      <c r="N85" t="s">
        <v>238</v>
      </c>
    </row>
  </sheetData>
  <pageMargins left="0.7" right="0.7" top="0.75" bottom="0.75" header="0.3" footer="0.3"/>
  <tableParts count="1">
    <tablePart r:id="rId1"/>
  </tablePart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D0246-4FE8-4991-AD2B-FEE022DA67EB}">
  <dimension ref="A1:N98"/>
  <sheetViews>
    <sheetView workbookViewId="0"/>
  </sheetViews>
  <sheetFormatPr defaultRowHeight="15"/>
  <sheetData>
    <row r="1" spans="1:14">
      <c r="A1" t="s">
        <v>223</v>
      </c>
      <c r="B1" t="s">
        <v>224</v>
      </c>
      <c r="C1" t="s">
        <v>225</v>
      </c>
      <c r="D1" t="s">
        <v>226</v>
      </c>
      <c r="E1" t="s">
        <v>227</v>
      </c>
      <c r="F1" t="s">
        <v>228</v>
      </c>
      <c r="G1" t="s">
        <v>229</v>
      </c>
      <c r="H1" t="s">
        <v>230</v>
      </c>
      <c r="I1" t="s">
        <v>231</v>
      </c>
      <c r="J1" t="s">
        <v>232</v>
      </c>
      <c r="K1" t="s">
        <v>233</v>
      </c>
      <c r="L1" t="s">
        <v>234</v>
      </c>
      <c r="M1" t="s">
        <v>235</v>
      </c>
      <c r="N1" t="s">
        <v>236</v>
      </c>
    </row>
    <row r="2" spans="1:14">
      <c r="A2">
        <v>278.81</v>
      </c>
      <c r="B2">
        <v>1</v>
      </c>
      <c r="C2">
        <v>1.8529</v>
      </c>
      <c r="D2">
        <v>0.53969999999999996</v>
      </c>
      <c r="E2">
        <v>25.504999999999999</v>
      </c>
      <c r="F2">
        <v>27.776</v>
      </c>
      <c r="G2">
        <v>122.77</v>
      </c>
      <c r="H2">
        <v>44.142000000000003</v>
      </c>
      <c r="I2">
        <v>53.317</v>
      </c>
      <c r="J2">
        <v>252.66</v>
      </c>
      <c r="K2">
        <v>3.0882999999999998</v>
      </c>
      <c r="L2">
        <v>8.2386999999999996E-6</v>
      </c>
      <c r="M2">
        <v>1.3533999999999999E-2</v>
      </c>
      <c r="N2" t="s">
        <v>238</v>
      </c>
    </row>
    <row r="3" spans="1:14">
      <c r="A3">
        <v>278.81</v>
      </c>
      <c r="B3">
        <v>1.5</v>
      </c>
      <c r="C3">
        <v>2.8092999999999999</v>
      </c>
      <c r="D3">
        <v>0.35594999999999999</v>
      </c>
      <c r="E3">
        <v>25.446000000000002</v>
      </c>
      <c r="F3">
        <v>27.693000000000001</v>
      </c>
      <c r="G3">
        <v>119.19</v>
      </c>
      <c r="H3">
        <v>44.485999999999997</v>
      </c>
      <c r="I3">
        <v>54.145000000000003</v>
      </c>
      <c r="J3">
        <v>250.85</v>
      </c>
      <c r="K3">
        <v>3.1147</v>
      </c>
      <c r="L3">
        <v>8.2269999999999993E-6</v>
      </c>
      <c r="M3">
        <v>1.3526E-2</v>
      </c>
      <c r="N3" t="s">
        <v>238</v>
      </c>
    </row>
    <row r="4" spans="1:14">
      <c r="A4">
        <v>278.81</v>
      </c>
      <c r="B4">
        <v>2</v>
      </c>
      <c r="C4">
        <v>3.7875999999999999</v>
      </c>
      <c r="D4">
        <v>0.26401999999999998</v>
      </c>
      <c r="E4">
        <v>25.385000000000002</v>
      </c>
      <c r="F4">
        <v>27.606999999999999</v>
      </c>
      <c r="G4">
        <v>116.57</v>
      </c>
      <c r="H4">
        <v>44.844000000000001</v>
      </c>
      <c r="I4">
        <v>55.027000000000001</v>
      </c>
      <c r="J4">
        <v>248.99</v>
      </c>
      <c r="K4">
        <v>3.1421000000000001</v>
      </c>
      <c r="L4">
        <v>8.2165E-6</v>
      </c>
      <c r="M4">
        <v>1.3521999999999999E-2</v>
      </c>
      <c r="N4" t="s">
        <v>238</v>
      </c>
    </row>
    <row r="5" spans="1:14">
      <c r="A5">
        <v>278.81</v>
      </c>
      <c r="B5">
        <v>2.5</v>
      </c>
      <c r="C5">
        <v>4.7892000000000001</v>
      </c>
      <c r="D5">
        <v>0.20880000000000001</v>
      </c>
      <c r="E5">
        <v>25.323</v>
      </c>
      <c r="F5">
        <v>27.52</v>
      </c>
      <c r="G5">
        <v>114.49</v>
      </c>
      <c r="H5">
        <v>45.216000000000001</v>
      </c>
      <c r="I5">
        <v>55.97</v>
      </c>
      <c r="J5">
        <v>247.07</v>
      </c>
      <c r="K5">
        <v>3.1707999999999998</v>
      </c>
      <c r="L5">
        <v>8.2072E-6</v>
      </c>
      <c r="M5">
        <v>1.3520000000000001E-2</v>
      </c>
      <c r="N5" t="s">
        <v>238</v>
      </c>
    </row>
    <row r="6" spans="1:14">
      <c r="A6">
        <v>278.81</v>
      </c>
      <c r="B6">
        <v>3</v>
      </c>
      <c r="C6">
        <v>5.8159000000000001</v>
      </c>
      <c r="D6">
        <v>0.17194000000000001</v>
      </c>
      <c r="E6">
        <v>25.259</v>
      </c>
      <c r="F6">
        <v>27.43</v>
      </c>
      <c r="G6">
        <v>112.74</v>
      </c>
      <c r="H6">
        <v>45.603999999999999</v>
      </c>
      <c r="I6">
        <v>56.981000000000002</v>
      </c>
      <c r="J6">
        <v>245.11</v>
      </c>
      <c r="K6">
        <v>3.2008000000000001</v>
      </c>
      <c r="L6">
        <v>8.1991999999999994E-6</v>
      </c>
      <c r="M6">
        <v>1.3521999999999999E-2</v>
      </c>
      <c r="N6" t="s">
        <v>238</v>
      </c>
    </row>
    <row r="7" spans="1:14">
      <c r="A7">
        <v>278.81</v>
      </c>
      <c r="B7">
        <v>3.5</v>
      </c>
      <c r="C7">
        <v>6.8696999999999999</v>
      </c>
      <c r="D7">
        <v>0.14557</v>
      </c>
      <c r="E7">
        <v>25.193000000000001</v>
      </c>
      <c r="F7">
        <v>27.337</v>
      </c>
      <c r="G7">
        <v>111.22</v>
      </c>
      <c r="H7">
        <v>46.008000000000003</v>
      </c>
      <c r="I7">
        <v>58.067999999999998</v>
      </c>
      <c r="J7">
        <v>243.08</v>
      </c>
      <c r="K7">
        <v>3.2323</v>
      </c>
      <c r="L7">
        <v>8.1924999999999999E-6</v>
      </c>
      <c r="M7">
        <v>1.3528E-2</v>
      </c>
      <c r="N7" t="s">
        <v>238</v>
      </c>
    </row>
    <row r="8" spans="1:14">
      <c r="A8">
        <v>278.81</v>
      </c>
      <c r="B8">
        <v>4</v>
      </c>
      <c r="C8">
        <v>7.9527000000000001</v>
      </c>
      <c r="D8">
        <v>0.12573999999999999</v>
      </c>
      <c r="E8">
        <v>25.125</v>
      </c>
      <c r="F8">
        <v>27.242000000000001</v>
      </c>
      <c r="G8">
        <v>109.85</v>
      </c>
      <c r="H8">
        <v>46.43</v>
      </c>
      <c r="I8">
        <v>59.241999999999997</v>
      </c>
      <c r="J8">
        <v>240.99</v>
      </c>
      <c r="K8">
        <v>3.2654000000000001</v>
      </c>
      <c r="L8">
        <v>8.1872000000000001E-6</v>
      </c>
      <c r="M8">
        <v>1.3539000000000001E-2</v>
      </c>
      <c r="N8" t="s">
        <v>238</v>
      </c>
    </row>
    <row r="9" spans="1:14">
      <c r="A9">
        <v>278.81</v>
      </c>
      <c r="B9">
        <v>4.1311</v>
      </c>
      <c r="C9">
        <v>8.2418999999999993</v>
      </c>
      <c r="D9">
        <v>0.12132999999999999</v>
      </c>
      <c r="E9">
        <v>25.106999999999999</v>
      </c>
      <c r="F9">
        <v>27.216000000000001</v>
      </c>
      <c r="G9">
        <v>109.52</v>
      </c>
      <c r="H9">
        <v>46.543999999999997</v>
      </c>
      <c r="I9">
        <v>59.564999999999998</v>
      </c>
      <c r="J9">
        <v>240.43</v>
      </c>
      <c r="K9">
        <v>3.2744</v>
      </c>
      <c r="L9">
        <v>8.1860999999999994E-6</v>
      </c>
      <c r="M9">
        <v>1.3542999999999999E-2</v>
      </c>
      <c r="N9" t="s">
        <v>238</v>
      </c>
    </row>
    <row r="10" spans="1:14">
      <c r="A10">
        <v>278.81</v>
      </c>
      <c r="B10">
        <v>4.1311</v>
      </c>
      <c r="C10">
        <v>647.95000000000005</v>
      </c>
      <c r="D10">
        <v>1.5433000000000001E-3</v>
      </c>
      <c r="E10">
        <v>8.9834999999999994</v>
      </c>
      <c r="F10">
        <v>9.0103000000000009</v>
      </c>
      <c r="G10">
        <v>44.218000000000004</v>
      </c>
      <c r="H10">
        <v>69.096999999999994</v>
      </c>
      <c r="I10">
        <v>102.5</v>
      </c>
      <c r="J10">
        <v>911.26</v>
      </c>
      <c r="K10">
        <v>-2.3517E-2</v>
      </c>
      <c r="L10">
        <v>1.6897E-4</v>
      </c>
      <c r="M10">
        <v>0.13478000000000001</v>
      </c>
      <c r="N10" t="s">
        <v>237</v>
      </c>
    </row>
    <row r="11" spans="1:14">
      <c r="A11">
        <v>278.81</v>
      </c>
      <c r="B11">
        <v>4.5</v>
      </c>
      <c r="C11">
        <v>648.02</v>
      </c>
      <c r="D11">
        <v>1.5432E-3</v>
      </c>
      <c r="E11">
        <v>8.9819999999999993</v>
      </c>
      <c r="F11">
        <v>9.0112000000000005</v>
      </c>
      <c r="G11">
        <v>44.213000000000001</v>
      </c>
      <c r="H11">
        <v>69.096999999999994</v>
      </c>
      <c r="I11">
        <v>102.49</v>
      </c>
      <c r="J11">
        <v>911.6</v>
      </c>
      <c r="K11">
        <v>-2.3542E-2</v>
      </c>
      <c r="L11">
        <v>1.6903999999999999E-4</v>
      </c>
      <c r="M11">
        <v>0.13481000000000001</v>
      </c>
      <c r="N11" t="s">
        <v>237</v>
      </c>
    </row>
    <row r="12" spans="1:14">
      <c r="A12">
        <v>278.81</v>
      </c>
      <c r="B12">
        <v>5</v>
      </c>
      <c r="C12">
        <v>648.11</v>
      </c>
      <c r="D12">
        <v>1.5430000000000001E-3</v>
      </c>
      <c r="E12">
        <v>8.9799000000000007</v>
      </c>
      <c r="F12">
        <v>9.0123999999999995</v>
      </c>
      <c r="G12">
        <v>44.204999999999998</v>
      </c>
      <c r="H12">
        <v>69.096000000000004</v>
      </c>
      <c r="I12">
        <v>102.47</v>
      </c>
      <c r="J12">
        <v>912.06</v>
      </c>
      <c r="K12">
        <v>-2.3577000000000001E-2</v>
      </c>
      <c r="L12">
        <v>1.6912000000000001E-4</v>
      </c>
      <c r="M12">
        <v>0.13485</v>
      </c>
      <c r="N12" t="s">
        <v>237</v>
      </c>
    </row>
    <row r="13" spans="1:14">
      <c r="A13">
        <v>278.81</v>
      </c>
      <c r="B13">
        <v>5.5</v>
      </c>
      <c r="C13">
        <v>648.19000000000005</v>
      </c>
      <c r="D13">
        <v>1.5426999999999999E-3</v>
      </c>
      <c r="E13">
        <v>8.9779</v>
      </c>
      <c r="F13">
        <v>9.0136000000000003</v>
      </c>
      <c r="G13">
        <v>44.198</v>
      </c>
      <c r="H13">
        <v>69.096000000000004</v>
      </c>
      <c r="I13">
        <v>102.46</v>
      </c>
      <c r="J13">
        <v>912.51</v>
      </c>
      <c r="K13">
        <v>-2.3612000000000001E-2</v>
      </c>
      <c r="L13">
        <v>1.6920999999999999E-4</v>
      </c>
      <c r="M13">
        <v>0.13489000000000001</v>
      </c>
      <c r="N13" t="s">
        <v>237</v>
      </c>
    </row>
    <row r="14" spans="1:14">
      <c r="A14">
        <v>278.81</v>
      </c>
      <c r="B14">
        <v>6</v>
      </c>
      <c r="C14">
        <v>648.28</v>
      </c>
      <c r="D14">
        <v>1.5425E-3</v>
      </c>
      <c r="E14">
        <v>8.9758999999999993</v>
      </c>
      <c r="F14">
        <v>9.0147999999999993</v>
      </c>
      <c r="G14">
        <v>44.191000000000003</v>
      </c>
      <c r="H14">
        <v>69.096000000000004</v>
      </c>
      <c r="I14">
        <v>102.44</v>
      </c>
      <c r="J14">
        <v>912.97</v>
      </c>
      <c r="K14">
        <v>-2.3646E-2</v>
      </c>
      <c r="L14">
        <v>1.693E-4</v>
      </c>
      <c r="M14">
        <v>0.13494</v>
      </c>
      <c r="N14" t="s">
        <v>237</v>
      </c>
    </row>
    <row r="15" spans="1:14">
      <c r="A15">
        <v>278.81</v>
      </c>
      <c r="B15">
        <v>6.5</v>
      </c>
      <c r="C15">
        <v>648.37</v>
      </c>
      <c r="D15">
        <v>1.5422999999999999E-3</v>
      </c>
      <c r="E15">
        <v>8.9739000000000004</v>
      </c>
      <c r="F15">
        <v>9.016</v>
      </c>
      <c r="G15">
        <v>44.183</v>
      </c>
      <c r="H15">
        <v>69.094999999999999</v>
      </c>
      <c r="I15">
        <v>102.42</v>
      </c>
      <c r="J15">
        <v>913.42</v>
      </c>
      <c r="K15">
        <v>-2.368E-2</v>
      </c>
      <c r="L15">
        <v>1.6938000000000001E-4</v>
      </c>
      <c r="M15">
        <v>0.13497999999999999</v>
      </c>
      <c r="N15" t="s">
        <v>237</v>
      </c>
    </row>
    <row r="16" spans="1:14">
      <c r="A16">
        <v>278.81</v>
      </c>
      <c r="B16">
        <v>7</v>
      </c>
      <c r="C16">
        <v>648.46</v>
      </c>
      <c r="D16">
        <v>1.5421E-3</v>
      </c>
      <c r="E16">
        <v>8.9718</v>
      </c>
      <c r="F16">
        <v>9.0173000000000005</v>
      </c>
      <c r="G16">
        <v>44.176000000000002</v>
      </c>
      <c r="H16">
        <v>69.094999999999999</v>
      </c>
      <c r="I16">
        <v>102.4</v>
      </c>
      <c r="J16">
        <v>913.88</v>
      </c>
      <c r="K16">
        <v>-2.3713999999999999E-2</v>
      </c>
      <c r="L16">
        <v>1.6946999999999999E-4</v>
      </c>
      <c r="M16">
        <v>0.13502</v>
      </c>
      <c r="N16" t="s">
        <v>237</v>
      </c>
    </row>
    <row r="17" spans="1:14">
      <c r="A17">
        <v>278.81</v>
      </c>
      <c r="B17">
        <v>7.5</v>
      </c>
      <c r="C17">
        <v>648.54999999999995</v>
      </c>
      <c r="D17">
        <v>1.5418999999999999E-3</v>
      </c>
      <c r="E17">
        <v>8.9697999999999993</v>
      </c>
      <c r="F17">
        <v>9.0184999999999995</v>
      </c>
      <c r="G17">
        <v>44.168999999999997</v>
      </c>
      <c r="H17">
        <v>69.094999999999999</v>
      </c>
      <c r="I17">
        <v>102.38</v>
      </c>
      <c r="J17">
        <v>914.33</v>
      </c>
      <c r="K17">
        <v>-2.3748999999999999E-2</v>
      </c>
      <c r="L17">
        <v>1.6956E-4</v>
      </c>
      <c r="M17">
        <v>0.13506000000000001</v>
      </c>
      <c r="N17" t="s">
        <v>237</v>
      </c>
    </row>
    <row r="18" spans="1:14">
      <c r="A18">
        <v>278.81</v>
      </c>
      <c r="B18">
        <v>8</v>
      </c>
      <c r="C18">
        <v>648.64</v>
      </c>
      <c r="D18">
        <v>1.5417E-3</v>
      </c>
      <c r="E18">
        <v>8.9678000000000004</v>
      </c>
      <c r="F18">
        <v>9.0197000000000003</v>
      </c>
      <c r="G18">
        <v>44.161000000000001</v>
      </c>
      <c r="H18">
        <v>69.094999999999999</v>
      </c>
      <c r="I18">
        <v>102.37</v>
      </c>
      <c r="J18">
        <v>914.78</v>
      </c>
      <c r="K18">
        <v>-2.3782999999999999E-2</v>
      </c>
      <c r="L18">
        <v>1.6964000000000001E-4</v>
      </c>
      <c r="M18">
        <v>0.1351</v>
      </c>
      <c r="N18" t="s">
        <v>237</v>
      </c>
    </row>
    <row r="19" spans="1:14">
      <c r="A19">
        <v>278.81</v>
      </c>
      <c r="B19">
        <v>8.5</v>
      </c>
      <c r="C19">
        <v>648.73</v>
      </c>
      <c r="D19">
        <v>1.5414999999999999E-3</v>
      </c>
      <c r="E19">
        <v>8.9657999999999998</v>
      </c>
      <c r="F19">
        <v>9.0208999999999993</v>
      </c>
      <c r="G19">
        <v>44.154000000000003</v>
      </c>
      <c r="H19">
        <v>69.093999999999994</v>
      </c>
      <c r="I19">
        <v>102.35</v>
      </c>
      <c r="J19">
        <v>915.23</v>
      </c>
      <c r="K19">
        <v>-2.3816E-2</v>
      </c>
      <c r="L19">
        <v>1.6972999999999999E-4</v>
      </c>
      <c r="M19">
        <v>0.13514000000000001</v>
      </c>
      <c r="N19" t="s">
        <v>237</v>
      </c>
    </row>
    <row r="20" spans="1:14">
      <c r="A20">
        <v>278.81</v>
      </c>
      <c r="B20">
        <v>9</v>
      </c>
      <c r="C20">
        <v>648.82000000000005</v>
      </c>
      <c r="D20">
        <v>1.5413E-3</v>
      </c>
      <c r="E20">
        <v>8.9638000000000009</v>
      </c>
      <c r="F20">
        <v>9.0221</v>
      </c>
      <c r="G20">
        <v>44.146999999999998</v>
      </c>
      <c r="H20">
        <v>69.093999999999994</v>
      </c>
      <c r="I20">
        <v>102.33</v>
      </c>
      <c r="J20">
        <v>915.69</v>
      </c>
      <c r="K20">
        <v>-2.385E-2</v>
      </c>
      <c r="L20">
        <v>1.6981E-4</v>
      </c>
      <c r="M20">
        <v>0.13517999999999999</v>
      </c>
      <c r="N20" t="s">
        <v>237</v>
      </c>
    </row>
    <row r="21" spans="1:14">
      <c r="A21">
        <v>278.81</v>
      </c>
      <c r="B21">
        <v>9.5</v>
      </c>
      <c r="C21">
        <v>648.9</v>
      </c>
      <c r="D21">
        <v>1.5410999999999999E-3</v>
      </c>
      <c r="E21">
        <v>8.9617000000000004</v>
      </c>
      <c r="F21">
        <v>9.0233000000000008</v>
      </c>
      <c r="G21">
        <v>44.14</v>
      </c>
      <c r="H21">
        <v>69.093999999999994</v>
      </c>
      <c r="I21">
        <v>102.32</v>
      </c>
      <c r="J21">
        <v>916.14</v>
      </c>
      <c r="K21">
        <v>-2.3883999999999999E-2</v>
      </c>
      <c r="L21">
        <v>1.6990000000000001E-4</v>
      </c>
      <c r="M21">
        <v>0.13522000000000001</v>
      </c>
      <c r="N21" t="s">
        <v>237</v>
      </c>
    </row>
    <row r="22" spans="1:14">
      <c r="A22">
        <v>278.81</v>
      </c>
      <c r="B22">
        <v>10</v>
      </c>
      <c r="C22">
        <v>648.99</v>
      </c>
      <c r="D22">
        <v>1.5409E-3</v>
      </c>
      <c r="E22">
        <v>8.9596999999999998</v>
      </c>
      <c r="F22">
        <v>9.0245999999999995</v>
      </c>
      <c r="G22">
        <v>44.131999999999998</v>
      </c>
      <c r="H22">
        <v>69.093999999999994</v>
      </c>
      <c r="I22">
        <v>102.3</v>
      </c>
      <c r="J22">
        <v>916.59</v>
      </c>
      <c r="K22">
        <v>-2.3917999999999998E-2</v>
      </c>
      <c r="L22">
        <v>1.6998999999999999E-4</v>
      </c>
      <c r="M22">
        <v>0.13525999999999999</v>
      </c>
      <c r="N22" t="s">
        <v>237</v>
      </c>
    </row>
    <row r="23" spans="1:14">
      <c r="A23">
        <v>318.64</v>
      </c>
      <c r="B23">
        <v>1</v>
      </c>
      <c r="C23">
        <v>1.609</v>
      </c>
      <c r="D23">
        <v>0.62151000000000001</v>
      </c>
      <c r="E23">
        <v>27.428000000000001</v>
      </c>
      <c r="F23">
        <v>30.042999999999999</v>
      </c>
      <c r="G23">
        <v>130.36000000000001</v>
      </c>
      <c r="H23">
        <v>51.826999999999998</v>
      </c>
      <c r="I23">
        <v>60.656999999999996</v>
      </c>
      <c r="J23">
        <v>267.95</v>
      </c>
      <c r="K23">
        <v>1.8966000000000001</v>
      </c>
      <c r="L23">
        <v>9.4653000000000007E-6</v>
      </c>
      <c r="M23">
        <v>1.7729999999999999E-2</v>
      </c>
      <c r="N23" t="s">
        <v>238</v>
      </c>
    </row>
    <row r="24" spans="1:14">
      <c r="A24">
        <v>318.64</v>
      </c>
      <c r="B24">
        <v>1.5</v>
      </c>
      <c r="C24">
        <v>2.4295</v>
      </c>
      <c r="D24">
        <v>0.41160999999999998</v>
      </c>
      <c r="E24">
        <v>27.387</v>
      </c>
      <c r="F24">
        <v>29.984999999999999</v>
      </c>
      <c r="G24">
        <v>126.86</v>
      </c>
      <c r="H24">
        <v>52.04</v>
      </c>
      <c r="I24">
        <v>61.146000000000001</v>
      </c>
      <c r="J24">
        <v>266.68</v>
      </c>
      <c r="K24">
        <v>1.9069</v>
      </c>
      <c r="L24">
        <v>9.4620000000000002E-6</v>
      </c>
      <c r="M24">
        <v>1.7739999999999999E-2</v>
      </c>
      <c r="N24" t="s">
        <v>238</v>
      </c>
    </row>
    <row r="25" spans="1:14">
      <c r="A25">
        <v>318.64</v>
      </c>
      <c r="B25">
        <v>2</v>
      </c>
      <c r="C25">
        <v>3.2612999999999999</v>
      </c>
      <c r="D25">
        <v>0.30663000000000001</v>
      </c>
      <c r="E25">
        <v>27.346</v>
      </c>
      <c r="F25">
        <v>29.925999999999998</v>
      </c>
      <c r="G25">
        <v>124.34</v>
      </c>
      <c r="H25">
        <v>52.256999999999998</v>
      </c>
      <c r="I25">
        <v>61.652000000000001</v>
      </c>
      <c r="J25">
        <v>265.39</v>
      </c>
      <c r="K25">
        <v>1.9174</v>
      </c>
      <c r="L25">
        <v>9.4593999999999996E-6</v>
      </c>
      <c r="M25">
        <v>1.7750999999999999E-2</v>
      </c>
      <c r="N25" t="s">
        <v>238</v>
      </c>
    </row>
    <row r="26" spans="1:14">
      <c r="A26">
        <v>318.64</v>
      </c>
      <c r="B26">
        <v>2.5</v>
      </c>
      <c r="C26">
        <v>4.1047000000000002</v>
      </c>
      <c r="D26">
        <v>0.24362</v>
      </c>
      <c r="E26">
        <v>27.303999999999998</v>
      </c>
      <c r="F26">
        <v>29.867000000000001</v>
      </c>
      <c r="G26">
        <v>122.35</v>
      </c>
      <c r="H26">
        <v>52.478999999999999</v>
      </c>
      <c r="I26">
        <v>62.177</v>
      </c>
      <c r="J26">
        <v>264.08999999999997</v>
      </c>
      <c r="K26">
        <v>1.9281999999999999</v>
      </c>
      <c r="L26">
        <v>9.4574000000000003E-6</v>
      </c>
      <c r="M26">
        <v>1.7763999999999999E-2</v>
      </c>
      <c r="N26" t="s">
        <v>238</v>
      </c>
    </row>
    <row r="27" spans="1:14">
      <c r="A27">
        <v>318.64</v>
      </c>
      <c r="B27">
        <v>3</v>
      </c>
      <c r="C27">
        <v>4.9603000000000002</v>
      </c>
      <c r="D27">
        <v>0.2016</v>
      </c>
      <c r="E27">
        <v>27.262</v>
      </c>
      <c r="F27">
        <v>29.806999999999999</v>
      </c>
      <c r="G27">
        <v>120.7</v>
      </c>
      <c r="H27">
        <v>52.706000000000003</v>
      </c>
      <c r="I27">
        <v>62.722000000000001</v>
      </c>
      <c r="J27">
        <v>262.76</v>
      </c>
      <c r="K27">
        <v>1.9393</v>
      </c>
      <c r="L27">
        <v>9.4561000000000008E-6</v>
      </c>
      <c r="M27">
        <v>1.7779E-2</v>
      </c>
      <c r="N27" t="s">
        <v>238</v>
      </c>
    </row>
    <row r="28" spans="1:14">
      <c r="A28">
        <v>318.64</v>
      </c>
      <c r="B28">
        <v>3.5</v>
      </c>
      <c r="C28">
        <v>5.8285</v>
      </c>
      <c r="D28">
        <v>0.17157</v>
      </c>
      <c r="E28">
        <v>27.218</v>
      </c>
      <c r="F28">
        <v>29.745000000000001</v>
      </c>
      <c r="G28">
        <v>119.28</v>
      </c>
      <c r="H28">
        <v>52.936999999999998</v>
      </c>
      <c r="I28">
        <v>63.287999999999997</v>
      </c>
      <c r="J28">
        <v>261.41000000000003</v>
      </c>
      <c r="K28">
        <v>1.9507000000000001</v>
      </c>
      <c r="L28">
        <v>9.4554999999999995E-6</v>
      </c>
      <c r="M28">
        <v>1.7795999999999999E-2</v>
      </c>
      <c r="N28" t="s">
        <v>238</v>
      </c>
    </row>
    <row r="29" spans="1:14">
      <c r="A29">
        <v>318.64</v>
      </c>
      <c r="B29">
        <v>4</v>
      </c>
      <c r="C29">
        <v>6.7099000000000002</v>
      </c>
      <c r="D29">
        <v>0.14903</v>
      </c>
      <c r="E29">
        <v>27.175000000000001</v>
      </c>
      <c r="F29">
        <v>29.683</v>
      </c>
      <c r="G29">
        <v>118.03</v>
      </c>
      <c r="H29">
        <v>53.173000000000002</v>
      </c>
      <c r="I29">
        <v>63.875999999999998</v>
      </c>
      <c r="J29">
        <v>260.04000000000002</v>
      </c>
      <c r="K29">
        <v>1.9623999999999999</v>
      </c>
      <c r="L29">
        <v>9.4556999999999999E-6</v>
      </c>
      <c r="M29">
        <v>1.7815000000000001E-2</v>
      </c>
      <c r="N29" t="s">
        <v>238</v>
      </c>
    </row>
    <row r="30" spans="1:14">
      <c r="A30">
        <v>318.64</v>
      </c>
      <c r="B30">
        <v>4.5</v>
      </c>
      <c r="C30">
        <v>7.6052</v>
      </c>
      <c r="D30">
        <v>0.13149</v>
      </c>
      <c r="E30">
        <v>27.13</v>
      </c>
      <c r="F30">
        <v>29.62</v>
      </c>
      <c r="G30">
        <v>116.91</v>
      </c>
      <c r="H30">
        <v>53.414000000000001</v>
      </c>
      <c r="I30">
        <v>64.488</v>
      </c>
      <c r="J30">
        <v>258.66000000000003</v>
      </c>
      <c r="K30">
        <v>1.9745999999999999</v>
      </c>
      <c r="L30">
        <v>9.4566000000000002E-6</v>
      </c>
      <c r="M30">
        <v>1.7836000000000001E-2</v>
      </c>
      <c r="N30" t="s">
        <v>238</v>
      </c>
    </row>
    <row r="31" spans="1:14">
      <c r="A31">
        <v>318.64</v>
      </c>
      <c r="B31">
        <v>5</v>
      </c>
      <c r="C31">
        <v>8.5147999999999993</v>
      </c>
      <c r="D31">
        <v>0.11744</v>
      </c>
      <c r="E31">
        <v>27.085000000000001</v>
      </c>
      <c r="F31">
        <v>29.556000000000001</v>
      </c>
      <c r="G31">
        <v>115.89</v>
      </c>
      <c r="H31">
        <v>53.661000000000001</v>
      </c>
      <c r="I31">
        <v>65.126000000000005</v>
      </c>
      <c r="J31">
        <v>257.24</v>
      </c>
      <c r="K31">
        <v>1.9871000000000001</v>
      </c>
      <c r="L31">
        <v>9.4583000000000006E-6</v>
      </c>
      <c r="M31">
        <v>1.7859E-2</v>
      </c>
      <c r="N31" t="s">
        <v>238</v>
      </c>
    </row>
    <row r="32" spans="1:14">
      <c r="A32">
        <v>318.64</v>
      </c>
      <c r="B32">
        <v>5.5</v>
      </c>
      <c r="C32">
        <v>9.4393999999999991</v>
      </c>
      <c r="D32">
        <v>0.10594000000000001</v>
      </c>
      <c r="E32">
        <v>27.039000000000001</v>
      </c>
      <c r="F32">
        <v>29.491</v>
      </c>
      <c r="G32">
        <v>114.95</v>
      </c>
      <c r="H32">
        <v>53.912999999999997</v>
      </c>
      <c r="I32">
        <v>65.792000000000002</v>
      </c>
      <c r="J32">
        <v>255.81</v>
      </c>
      <c r="K32">
        <v>2</v>
      </c>
      <c r="L32">
        <v>9.4608999999999995E-6</v>
      </c>
      <c r="M32">
        <v>1.7885000000000002E-2</v>
      </c>
      <c r="N32" t="s">
        <v>238</v>
      </c>
    </row>
    <row r="33" spans="1:14">
      <c r="A33">
        <v>318.64</v>
      </c>
      <c r="B33">
        <v>6</v>
      </c>
      <c r="C33">
        <v>10.38</v>
      </c>
      <c r="D33">
        <v>9.6339999999999995E-2</v>
      </c>
      <c r="E33">
        <v>26.992000000000001</v>
      </c>
      <c r="F33">
        <v>29.423999999999999</v>
      </c>
      <c r="G33">
        <v>114.07</v>
      </c>
      <c r="H33">
        <v>54.170999999999999</v>
      </c>
      <c r="I33">
        <v>66.486999999999995</v>
      </c>
      <c r="J33">
        <v>254.34</v>
      </c>
      <c r="K33">
        <v>2.0133000000000001</v>
      </c>
      <c r="L33">
        <v>9.4643000000000002E-6</v>
      </c>
      <c r="M33">
        <v>1.7912999999999998E-2</v>
      </c>
      <c r="N33" t="s">
        <v>238</v>
      </c>
    </row>
    <row r="34" spans="1:14">
      <c r="A34">
        <v>318.64</v>
      </c>
      <c r="B34">
        <v>6.5</v>
      </c>
      <c r="C34">
        <v>11.337</v>
      </c>
      <c r="D34">
        <v>8.8206999999999994E-2</v>
      </c>
      <c r="E34">
        <v>26.943999999999999</v>
      </c>
      <c r="F34">
        <v>29.356999999999999</v>
      </c>
      <c r="G34">
        <v>113.25</v>
      </c>
      <c r="H34">
        <v>54.436</v>
      </c>
      <c r="I34">
        <v>67.215000000000003</v>
      </c>
      <c r="J34">
        <v>252.85</v>
      </c>
      <c r="K34">
        <v>2.0270000000000001</v>
      </c>
      <c r="L34">
        <v>9.4684999999999992E-6</v>
      </c>
      <c r="M34">
        <v>1.7944999999999999E-2</v>
      </c>
      <c r="N34" t="s">
        <v>238</v>
      </c>
    </row>
    <row r="35" spans="1:14">
      <c r="A35">
        <v>318.64</v>
      </c>
      <c r="B35">
        <v>7</v>
      </c>
      <c r="C35">
        <v>12.311999999999999</v>
      </c>
      <c r="D35">
        <v>8.1225000000000006E-2</v>
      </c>
      <c r="E35">
        <v>26.895</v>
      </c>
      <c r="F35">
        <v>29.288</v>
      </c>
      <c r="G35">
        <v>112.48</v>
      </c>
      <c r="H35">
        <v>54.707000000000001</v>
      </c>
      <c r="I35">
        <v>67.977999999999994</v>
      </c>
      <c r="J35">
        <v>251.34</v>
      </c>
      <c r="K35">
        <v>2.0413000000000001</v>
      </c>
      <c r="L35">
        <v>9.4738000000000007E-6</v>
      </c>
      <c r="M35">
        <v>1.7978999999999998E-2</v>
      </c>
      <c r="N35" t="s">
        <v>238</v>
      </c>
    </row>
    <row r="36" spans="1:14">
      <c r="A36">
        <v>318.64</v>
      </c>
      <c r="B36">
        <v>7.5</v>
      </c>
      <c r="C36">
        <v>13.304</v>
      </c>
      <c r="D36">
        <v>7.5162999999999994E-2</v>
      </c>
      <c r="E36">
        <v>26.846</v>
      </c>
      <c r="F36">
        <v>29.218</v>
      </c>
      <c r="G36">
        <v>111.74</v>
      </c>
      <c r="H36">
        <v>54.984000000000002</v>
      </c>
      <c r="I36">
        <v>68.778999999999996</v>
      </c>
      <c r="J36">
        <v>249.79</v>
      </c>
      <c r="K36">
        <v>2.0560999999999998</v>
      </c>
      <c r="L36">
        <v>9.4799000000000005E-6</v>
      </c>
      <c r="M36">
        <v>1.8016999999999998E-2</v>
      </c>
      <c r="N36" t="s">
        <v>238</v>
      </c>
    </row>
    <row r="37" spans="1:14">
      <c r="A37">
        <v>318.64</v>
      </c>
      <c r="B37">
        <v>8</v>
      </c>
      <c r="C37">
        <v>14.317</v>
      </c>
      <c r="D37">
        <v>6.9848999999999994E-2</v>
      </c>
      <c r="E37">
        <v>26.795000000000002</v>
      </c>
      <c r="F37">
        <v>29.146000000000001</v>
      </c>
      <c r="G37">
        <v>111.04</v>
      </c>
      <c r="H37">
        <v>55.268999999999998</v>
      </c>
      <c r="I37">
        <v>69.620999999999995</v>
      </c>
      <c r="J37">
        <v>248.21</v>
      </c>
      <c r="K37">
        <v>2.0714000000000001</v>
      </c>
      <c r="L37">
        <v>9.4870999999999993E-6</v>
      </c>
      <c r="M37">
        <v>1.8058000000000001E-2</v>
      </c>
      <c r="N37" t="s">
        <v>238</v>
      </c>
    </row>
    <row r="38" spans="1:14">
      <c r="A38">
        <v>318.64</v>
      </c>
      <c r="B38">
        <v>8.5</v>
      </c>
      <c r="C38">
        <v>15.349</v>
      </c>
      <c r="D38">
        <v>6.5148999999999999E-2</v>
      </c>
      <c r="E38">
        <v>26.742999999999999</v>
      </c>
      <c r="F38">
        <v>29.074000000000002</v>
      </c>
      <c r="G38">
        <v>110.36</v>
      </c>
      <c r="H38">
        <v>55.561999999999998</v>
      </c>
      <c r="I38">
        <v>70.509</v>
      </c>
      <c r="J38">
        <v>246.6</v>
      </c>
      <c r="K38">
        <v>2.0872999999999999</v>
      </c>
      <c r="L38">
        <v>9.4954000000000006E-6</v>
      </c>
      <c r="M38">
        <v>1.8103000000000001E-2</v>
      </c>
      <c r="N38" t="s">
        <v>238</v>
      </c>
    </row>
    <row r="39" spans="1:14">
      <c r="A39">
        <v>318.64</v>
      </c>
      <c r="B39">
        <v>9</v>
      </c>
      <c r="C39">
        <v>16.404</v>
      </c>
      <c r="D39">
        <v>6.0961000000000001E-2</v>
      </c>
      <c r="E39">
        <v>26.69</v>
      </c>
      <c r="F39">
        <v>28.998999999999999</v>
      </c>
      <c r="G39">
        <v>109.71</v>
      </c>
      <c r="H39">
        <v>55.863</v>
      </c>
      <c r="I39">
        <v>71.445999999999998</v>
      </c>
      <c r="J39">
        <v>244.95</v>
      </c>
      <c r="K39">
        <v>2.1038000000000001</v>
      </c>
      <c r="L39">
        <v>9.5047999999999992E-6</v>
      </c>
      <c r="M39">
        <v>1.8152999999999999E-2</v>
      </c>
      <c r="N39" t="s">
        <v>238</v>
      </c>
    </row>
    <row r="40" spans="1:14">
      <c r="A40">
        <v>318.64</v>
      </c>
      <c r="B40">
        <v>9.5</v>
      </c>
      <c r="C40">
        <v>17.481000000000002</v>
      </c>
      <c r="D40">
        <v>5.7203999999999998E-2</v>
      </c>
      <c r="E40">
        <v>26.635999999999999</v>
      </c>
      <c r="F40">
        <v>28.922999999999998</v>
      </c>
      <c r="G40">
        <v>109.09</v>
      </c>
      <c r="H40">
        <v>56.171999999999997</v>
      </c>
      <c r="I40">
        <v>72.438000000000002</v>
      </c>
      <c r="J40">
        <v>243.27</v>
      </c>
      <c r="K40">
        <v>2.121</v>
      </c>
      <c r="L40">
        <v>9.5153000000000002E-6</v>
      </c>
      <c r="M40">
        <v>1.8207000000000001E-2</v>
      </c>
      <c r="N40" t="s">
        <v>238</v>
      </c>
    </row>
    <row r="41" spans="1:14">
      <c r="A41">
        <v>318.64</v>
      </c>
      <c r="B41">
        <v>10</v>
      </c>
      <c r="C41">
        <v>18.582999999999998</v>
      </c>
      <c r="D41">
        <v>5.3810999999999998E-2</v>
      </c>
      <c r="E41">
        <v>26.581</v>
      </c>
      <c r="F41">
        <v>28.846</v>
      </c>
      <c r="G41">
        <v>108.48</v>
      </c>
      <c r="H41">
        <v>56.491</v>
      </c>
      <c r="I41">
        <v>73.491</v>
      </c>
      <c r="J41">
        <v>241.54</v>
      </c>
      <c r="K41">
        <v>2.1389</v>
      </c>
      <c r="L41">
        <v>9.5271000000000007E-6</v>
      </c>
      <c r="M41">
        <v>1.8266000000000001E-2</v>
      </c>
      <c r="N41" t="s">
        <v>238</v>
      </c>
    </row>
    <row r="42" spans="1:14">
      <c r="A42">
        <v>358.47</v>
      </c>
      <c r="B42">
        <v>1</v>
      </c>
      <c r="C42">
        <v>1.4241999999999999</v>
      </c>
      <c r="D42">
        <v>0.70213999999999999</v>
      </c>
      <c r="E42">
        <v>29.658999999999999</v>
      </c>
      <c r="F42">
        <v>32.613999999999997</v>
      </c>
      <c r="G42">
        <v>137.94999999999999</v>
      </c>
      <c r="H42">
        <v>59.792999999999999</v>
      </c>
      <c r="I42">
        <v>68.436000000000007</v>
      </c>
      <c r="J42">
        <v>282.25</v>
      </c>
      <c r="K42">
        <v>1.2291000000000001</v>
      </c>
      <c r="L42">
        <v>1.0665E-5</v>
      </c>
      <c r="M42">
        <v>2.2488000000000001E-2</v>
      </c>
      <c r="N42" t="s">
        <v>238</v>
      </c>
    </row>
    <row r="43" spans="1:14">
      <c r="A43">
        <v>358.47</v>
      </c>
      <c r="B43">
        <v>1.5</v>
      </c>
      <c r="C43">
        <v>2.1457999999999999</v>
      </c>
      <c r="D43">
        <v>0.46603</v>
      </c>
      <c r="E43">
        <v>29.63</v>
      </c>
      <c r="F43">
        <v>32.570999999999998</v>
      </c>
      <c r="G43">
        <v>134.5</v>
      </c>
      <c r="H43">
        <v>59.936999999999998</v>
      </c>
      <c r="I43">
        <v>68.751000000000005</v>
      </c>
      <c r="J43">
        <v>281.3</v>
      </c>
      <c r="K43">
        <v>1.2336</v>
      </c>
      <c r="L43">
        <v>1.0667E-5</v>
      </c>
      <c r="M43">
        <v>2.2512000000000001E-2</v>
      </c>
      <c r="N43" t="s">
        <v>238</v>
      </c>
    </row>
    <row r="44" spans="1:14">
      <c r="A44">
        <v>358.47</v>
      </c>
      <c r="B44">
        <v>2</v>
      </c>
      <c r="C44">
        <v>2.8738000000000001</v>
      </c>
      <c r="D44">
        <v>0.34797</v>
      </c>
      <c r="E44">
        <v>29.6</v>
      </c>
      <c r="F44">
        <v>32.529000000000003</v>
      </c>
      <c r="G44">
        <v>132.03</v>
      </c>
      <c r="H44">
        <v>60.082000000000001</v>
      </c>
      <c r="I44">
        <v>69.072999999999993</v>
      </c>
      <c r="J44">
        <v>280.35000000000002</v>
      </c>
      <c r="K44">
        <v>1.2381</v>
      </c>
      <c r="L44">
        <v>1.0669000000000001E-5</v>
      </c>
      <c r="M44">
        <v>2.2537000000000001E-2</v>
      </c>
      <c r="N44" t="s">
        <v>238</v>
      </c>
    </row>
    <row r="45" spans="1:14">
      <c r="A45">
        <v>358.47</v>
      </c>
      <c r="B45">
        <v>2.5</v>
      </c>
      <c r="C45">
        <v>3.6086</v>
      </c>
      <c r="D45">
        <v>0.27711999999999998</v>
      </c>
      <c r="E45">
        <v>29.57</v>
      </c>
      <c r="F45">
        <v>32.485999999999997</v>
      </c>
      <c r="G45">
        <v>130.09</v>
      </c>
      <c r="H45">
        <v>60.228999999999999</v>
      </c>
      <c r="I45">
        <v>69.400999999999996</v>
      </c>
      <c r="J45">
        <v>279.39</v>
      </c>
      <c r="K45">
        <v>1.2427999999999999</v>
      </c>
      <c r="L45">
        <v>1.0671E-5</v>
      </c>
      <c r="M45">
        <v>2.2561999999999999E-2</v>
      </c>
      <c r="N45" t="s">
        <v>238</v>
      </c>
    </row>
    <row r="46" spans="1:14">
      <c r="A46">
        <v>358.47</v>
      </c>
      <c r="B46">
        <v>3</v>
      </c>
      <c r="C46">
        <v>4.3501000000000003</v>
      </c>
      <c r="D46">
        <v>0.22988</v>
      </c>
      <c r="E46">
        <v>29.54</v>
      </c>
      <c r="F46">
        <v>32.442</v>
      </c>
      <c r="G46">
        <v>128.49</v>
      </c>
      <c r="H46">
        <v>60.378</v>
      </c>
      <c r="I46">
        <v>69.736999999999995</v>
      </c>
      <c r="J46">
        <v>278.42</v>
      </c>
      <c r="K46">
        <v>1.2476</v>
      </c>
      <c r="L46">
        <v>1.0674E-5</v>
      </c>
      <c r="M46">
        <v>2.2589000000000001E-2</v>
      </c>
      <c r="N46" t="s">
        <v>238</v>
      </c>
    </row>
    <row r="47" spans="1:14">
      <c r="A47">
        <v>358.47</v>
      </c>
      <c r="B47">
        <v>3.5</v>
      </c>
      <c r="C47">
        <v>5.0987</v>
      </c>
      <c r="D47">
        <v>0.19613</v>
      </c>
      <c r="E47">
        <v>29.51</v>
      </c>
      <c r="F47">
        <v>32.399000000000001</v>
      </c>
      <c r="G47">
        <v>127.12</v>
      </c>
      <c r="H47">
        <v>60.527999999999999</v>
      </c>
      <c r="I47">
        <v>70.081000000000003</v>
      </c>
      <c r="J47">
        <v>277.44</v>
      </c>
      <c r="K47">
        <v>1.2524</v>
      </c>
      <c r="L47">
        <v>1.0677E-5</v>
      </c>
      <c r="M47">
        <v>2.2617000000000002E-2</v>
      </c>
      <c r="N47" t="s">
        <v>238</v>
      </c>
    </row>
    <row r="48" spans="1:14">
      <c r="A48">
        <v>358.47</v>
      </c>
      <c r="B48">
        <v>4</v>
      </c>
      <c r="C48">
        <v>5.8544</v>
      </c>
      <c r="D48">
        <v>0.17080999999999999</v>
      </c>
      <c r="E48">
        <v>29.48</v>
      </c>
      <c r="F48">
        <v>32.354999999999997</v>
      </c>
      <c r="G48">
        <v>125.92</v>
      </c>
      <c r="H48">
        <v>60.68</v>
      </c>
      <c r="I48">
        <v>70.432000000000002</v>
      </c>
      <c r="J48">
        <v>276.45</v>
      </c>
      <c r="K48">
        <v>1.2573000000000001</v>
      </c>
      <c r="L48">
        <v>1.0679999999999999E-5</v>
      </c>
      <c r="M48">
        <v>2.2645999999999999E-2</v>
      </c>
      <c r="N48" t="s">
        <v>238</v>
      </c>
    </row>
    <row r="49" spans="1:14">
      <c r="A49">
        <v>358.47</v>
      </c>
      <c r="B49">
        <v>4.5</v>
      </c>
      <c r="C49">
        <v>6.6173999999999999</v>
      </c>
      <c r="D49">
        <v>0.15112</v>
      </c>
      <c r="E49">
        <v>29.449000000000002</v>
      </c>
      <c r="F49">
        <v>32.31</v>
      </c>
      <c r="G49">
        <v>124.86</v>
      </c>
      <c r="H49">
        <v>60.834000000000003</v>
      </c>
      <c r="I49">
        <v>70.790999999999997</v>
      </c>
      <c r="J49">
        <v>275.45999999999998</v>
      </c>
      <c r="K49">
        <v>1.2624</v>
      </c>
      <c r="L49">
        <v>1.0685E-5</v>
      </c>
      <c r="M49">
        <v>2.2676000000000002E-2</v>
      </c>
      <c r="N49" t="s">
        <v>238</v>
      </c>
    </row>
    <row r="50" spans="1:14">
      <c r="A50">
        <v>358.47</v>
      </c>
      <c r="B50">
        <v>5</v>
      </c>
      <c r="C50">
        <v>7.3880999999999997</v>
      </c>
      <c r="D50">
        <v>0.13535</v>
      </c>
      <c r="E50">
        <v>29.417000000000002</v>
      </c>
      <c r="F50">
        <v>32.265000000000001</v>
      </c>
      <c r="G50">
        <v>123.89</v>
      </c>
      <c r="H50">
        <v>60.988999999999997</v>
      </c>
      <c r="I50">
        <v>71.158000000000001</v>
      </c>
      <c r="J50">
        <v>274.45999999999998</v>
      </c>
      <c r="K50">
        <v>1.2675000000000001</v>
      </c>
      <c r="L50">
        <v>1.0689E-5</v>
      </c>
      <c r="M50">
        <v>2.2707000000000001E-2</v>
      </c>
      <c r="N50" t="s">
        <v>238</v>
      </c>
    </row>
    <row r="51" spans="1:14">
      <c r="A51">
        <v>358.47</v>
      </c>
      <c r="B51">
        <v>5.5</v>
      </c>
      <c r="C51">
        <v>8.1663999999999994</v>
      </c>
      <c r="D51">
        <v>0.12245</v>
      </c>
      <c r="E51">
        <v>29.385999999999999</v>
      </c>
      <c r="F51">
        <v>32.22</v>
      </c>
      <c r="G51">
        <v>123.01</v>
      </c>
      <c r="H51">
        <v>61.146000000000001</v>
      </c>
      <c r="I51">
        <v>71.534999999999997</v>
      </c>
      <c r="J51">
        <v>273.45</v>
      </c>
      <c r="K51">
        <v>1.2726999999999999</v>
      </c>
      <c r="L51">
        <v>1.0694E-5</v>
      </c>
      <c r="M51">
        <v>2.2738999999999999E-2</v>
      </c>
      <c r="N51" t="s">
        <v>238</v>
      </c>
    </row>
    <row r="52" spans="1:14">
      <c r="A52">
        <v>358.47</v>
      </c>
      <c r="B52">
        <v>6</v>
      </c>
      <c r="C52">
        <v>8.9527000000000001</v>
      </c>
      <c r="D52">
        <v>0.11169999999999999</v>
      </c>
      <c r="E52">
        <v>29.353999999999999</v>
      </c>
      <c r="F52">
        <v>32.173999999999999</v>
      </c>
      <c r="G52">
        <v>122.2</v>
      </c>
      <c r="H52">
        <v>61.305</v>
      </c>
      <c r="I52">
        <v>71.92</v>
      </c>
      <c r="J52">
        <v>272.42</v>
      </c>
      <c r="K52">
        <v>1.278</v>
      </c>
      <c r="L52">
        <v>1.0699999999999999E-5</v>
      </c>
      <c r="M52">
        <v>2.2773000000000002E-2</v>
      </c>
      <c r="N52" t="s">
        <v>238</v>
      </c>
    </row>
    <row r="53" spans="1:14">
      <c r="A53">
        <v>358.47</v>
      </c>
      <c r="B53">
        <v>6.5</v>
      </c>
      <c r="C53">
        <v>9.7471999999999994</v>
      </c>
      <c r="D53">
        <v>0.10259</v>
      </c>
      <c r="E53">
        <v>29.321999999999999</v>
      </c>
      <c r="F53">
        <v>32.128</v>
      </c>
      <c r="G53">
        <v>121.44</v>
      </c>
      <c r="H53">
        <v>61.466000000000001</v>
      </c>
      <c r="I53">
        <v>72.314999999999998</v>
      </c>
      <c r="J53">
        <v>271.39</v>
      </c>
      <c r="K53">
        <v>1.2834000000000001</v>
      </c>
      <c r="L53">
        <v>1.0705E-5</v>
      </c>
      <c r="M53">
        <v>2.2807999999999998E-2</v>
      </c>
      <c r="N53" t="s">
        <v>238</v>
      </c>
    </row>
    <row r="54" spans="1:14">
      <c r="A54">
        <v>358.47</v>
      </c>
      <c r="B54">
        <v>7</v>
      </c>
      <c r="C54">
        <v>10.55</v>
      </c>
      <c r="D54">
        <v>9.4785999999999995E-2</v>
      </c>
      <c r="E54">
        <v>29.289000000000001</v>
      </c>
      <c r="F54">
        <v>32.081000000000003</v>
      </c>
      <c r="G54">
        <v>120.73</v>
      </c>
      <c r="H54">
        <v>61.628999999999998</v>
      </c>
      <c r="I54">
        <v>72.72</v>
      </c>
      <c r="J54">
        <v>270.35000000000002</v>
      </c>
      <c r="K54">
        <v>1.2889999999999999</v>
      </c>
      <c r="L54">
        <v>1.0712E-5</v>
      </c>
      <c r="M54">
        <v>2.2844E-2</v>
      </c>
      <c r="N54" t="s">
        <v>238</v>
      </c>
    </row>
    <row r="55" spans="1:14">
      <c r="A55">
        <v>358.47</v>
      </c>
      <c r="B55">
        <v>7.5</v>
      </c>
      <c r="C55">
        <v>11.362</v>
      </c>
      <c r="D55">
        <v>8.8014999999999996E-2</v>
      </c>
      <c r="E55">
        <v>29.257000000000001</v>
      </c>
      <c r="F55">
        <v>32.033999999999999</v>
      </c>
      <c r="G55">
        <v>120.06</v>
      </c>
      <c r="H55">
        <v>61.793999999999997</v>
      </c>
      <c r="I55">
        <v>73.135999999999996</v>
      </c>
      <c r="J55">
        <v>269.31</v>
      </c>
      <c r="K55">
        <v>1.2946</v>
      </c>
      <c r="L55">
        <v>1.0719E-5</v>
      </c>
      <c r="M55">
        <v>2.2882E-2</v>
      </c>
      <c r="N55" t="s">
        <v>238</v>
      </c>
    </row>
    <row r="56" spans="1:14">
      <c r="A56">
        <v>358.47</v>
      </c>
      <c r="B56">
        <v>8</v>
      </c>
      <c r="C56">
        <v>12.182</v>
      </c>
      <c r="D56">
        <v>8.2087999999999994E-2</v>
      </c>
      <c r="E56">
        <v>29.222999999999999</v>
      </c>
      <c r="F56">
        <v>31.986999999999998</v>
      </c>
      <c r="G56">
        <v>119.43</v>
      </c>
      <c r="H56">
        <v>61.960999999999999</v>
      </c>
      <c r="I56">
        <v>73.561999999999998</v>
      </c>
      <c r="J56">
        <v>268.25</v>
      </c>
      <c r="K56">
        <v>1.3003</v>
      </c>
      <c r="L56">
        <v>1.0727000000000001E-5</v>
      </c>
      <c r="M56">
        <v>2.2921E-2</v>
      </c>
      <c r="N56" t="s">
        <v>238</v>
      </c>
    </row>
    <row r="57" spans="1:14">
      <c r="A57">
        <v>358.47</v>
      </c>
      <c r="B57">
        <v>8.5</v>
      </c>
      <c r="C57">
        <v>13.012</v>
      </c>
      <c r="D57">
        <v>7.6854000000000006E-2</v>
      </c>
      <c r="E57">
        <v>29.19</v>
      </c>
      <c r="F57">
        <v>31.939</v>
      </c>
      <c r="G57">
        <v>118.83</v>
      </c>
      <c r="H57">
        <v>62.131</v>
      </c>
      <c r="I57">
        <v>74</v>
      </c>
      <c r="J57">
        <v>267.17</v>
      </c>
      <c r="K57">
        <v>1.3062</v>
      </c>
      <c r="L57">
        <v>1.0735E-5</v>
      </c>
      <c r="M57">
        <v>2.2960999999999999E-2</v>
      </c>
      <c r="N57" t="s">
        <v>238</v>
      </c>
    </row>
    <row r="58" spans="1:14">
      <c r="A58">
        <v>358.47</v>
      </c>
      <c r="B58">
        <v>9</v>
      </c>
      <c r="C58">
        <v>13.851000000000001</v>
      </c>
      <c r="D58">
        <v>7.2197999999999998E-2</v>
      </c>
      <c r="E58">
        <v>29.155999999999999</v>
      </c>
      <c r="F58">
        <v>31.89</v>
      </c>
      <c r="G58">
        <v>118.26</v>
      </c>
      <c r="H58">
        <v>62.302</v>
      </c>
      <c r="I58">
        <v>74.45</v>
      </c>
      <c r="J58">
        <v>266.08999999999997</v>
      </c>
      <c r="K58">
        <v>1.3122</v>
      </c>
      <c r="L58">
        <v>1.0743E-5</v>
      </c>
      <c r="M58">
        <v>2.3004E-2</v>
      </c>
      <c r="N58" t="s">
        <v>238</v>
      </c>
    </row>
    <row r="59" spans="1:14">
      <c r="A59">
        <v>358.47</v>
      </c>
      <c r="B59">
        <v>9.5</v>
      </c>
      <c r="C59">
        <v>14.7</v>
      </c>
      <c r="D59">
        <v>6.8029000000000006E-2</v>
      </c>
      <c r="E59">
        <v>29.120999999999999</v>
      </c>
      <c r="F59">
        <v>31.841000000000001</v>
      </c>
      <c r="G59">
        <v>117.71</v>
      </c>
      <c r="H59">
        <v>62.475999999999999</v>
      </c>
      <c r="I59">
        <v>74.912999999999997</v>
      </c>
      <c r="J59">
        <v>265</v>
      </c>
      <c r="K59">
        <v>1.3183</v>
      </c>
      <c r="L59">
        <v>1.0752E-5</v>
      </c>
      <c r="M59">
        <v>2.3047999999999999E-2</v>
      </c>
      <c r="N59" t="s">
        <v>238</v>
      </c>
    </row>
    <row r="60" spans="1:14">
      <c r="A60">
        <v>358.47</v>
      </c>
      <c r="B60">
        <v>10</v>
      </c>
      <c r="C60">
        <v>15.558</v>
      </c>
      <c r="D60">
        <v>6.4273999999999998E-2</v>
      </c>
      <c r="E60">
        <v>29.087</v>
      </c>
      <c r="F60">
        <v>31.791</v>
      </c>
      <c r="G60">
        <v>117.18</v>
      </c>
      <c r="H60">
        <v>62.652000000000001</v>
      </c>
      <c r="I60">
        <v>75.388999999999996</v>
      </c>
      <c r="J60">
        <v>263.89999999999998</v>
      </c>
      <c r="K60">
        <v>1.3246</v>
      </c>
      <c r="L60">
        <v>1.0762E-5</v>
      </c>
      <c r="M60">
        <v>2.3094E-2</v>
      </c>
      <c r="N60" t="s">
        <v>238</v>
      </c>
    </row>
    <row r="61" spans="1:14">
      <c r="A61">
        <v>398.3</v>
      </c>
      <c r="B61">
        <v>1</v>
      </c>
      <c r="C61">
        <v>1.2786</v>
      </c>
      <c r="D61">
        <v>0.78210000000000002</v>
      </c>
      <c r="E61">
        <v>32.203000000000003</v>
      </c>
      <c r="F61">
        <v>35.494</v>
      </c>
      <c r="G61">
        <v>145.56</v>
      </c>
      <c r="H61">
        <v>67.616</v>
      </c>
      <c r="I61">
        <v>76.147000000000006</v>
      </c>
      <c r="J61">
        <v>295.86</v>
      </c>
      <c r="K61">
        <v>0.83411000000000002</v>
      </c>
      <c r="L61">
        <v>1.1834000000000001E-5</v>
      </c>
      <c r="M61">
        <v>2.7668000000000002E-2</v>
      </c>
      <c r="N61" t="s">
        <v>238</v>
      </c>
    </row>
    <row r="62" spans="1:14">
      <c r="A62">
        <v>398.3</v>
      </c>
      <c r="B62">
        <v>1.5</v>
      </c>
      <c r="C62">
        <v>1.9238999999999999</v>
      </c>
      <c r="D62">
        <v>0.51976999999999995</v>
      </c>
      <c r="E62">
        <v>32.180999999999997</v>
      </c>
      <c r="F62">
        <v>35.462000000000003</v>
      </c>
      <c r="G62">
        <v>142.13999999999999</v>
      </c>
      <c r="H62">
        <v>67.718000000000004</v>
      </c>
      <c r="I62">
        <v>76.361999999999995</v>
      </c>
      <c r="J62">
        <v>295.12</v>
      </c>
      <c r="K62">
        <v>0.83631999999999995</v>
      </c>
      <c r="L62">
        <v>1.1838000000000001E-5</v>
      </c>
      <c r="M62">
        <v>2.7703999999999999E-2</v>
      </c>
      <c r="N62" t="s">
        <v>238</v>
      </c>
    </row>
    <row r="63" spans="1:14">
      <c r="A63">
        <v>398.3</v>
      </c>
      <c r="B63">
        <v>2</v>
      </c>
      <c r="C63">
        <v>2.5733999999999999</v>
      </c>
      <c r="D63">
        <v>0.3886</v>
      </c>
      <c r="E63">
        <v>32.158999999999999</v>
      </c>
      <c r="F63">
        <v>35.43</v>
      </c>
      <c r="G63">
        <v>139.69</v>
      </c>
      <c r="H63">
        <v>67.822000000000003</v>
      </c>
      <c r="I63">
        <v>76.578999999999994</v>
      </c>
      <c r="J63">
        <v>294.38</v>
      </c>
      <c r="K63">
        <v>0.83855999999999997</v>
      </c>
      <c r="L63">
        <v>1.1843E-5</v>
      </c>
      <c r="M63">
        <v>2.7739E-2</v>
      </c>
      <c r="N63" t="s">
        <v>238</v>
      </c>
    </row>
    <row r="64" spans="1:14">
      <c r="A64">
        <v>398.3</v>
      </c>
      <c r="B64">
        <v>2.5</v>
      </c>
      <c r="C64">
        <v>3.2269000000000001</v>
      </c>
      <c r="D64">
        <v>0.30989</v>
      </c>
      <c r="E64">
        <v>32.137</v>
      </c>
      <c r="F64">
        <v>35.398000000000003</v>
      </c>
      <c r="G64">
        <v>137.78</v>
      </c>
      <c r="H64">
        <v>67.926000000000002</v>
      </c>
      <c r="I64">
        <v>76.8</v>
      </c>
      <c r="J64">
        <v>293.63</v>
      </c>
      <c r="K64">
        <v>0.84082999999999997</v>
      </c>
      <c r="L64">
        <v>1.1848000000000001E-5</v>
      </c>
      <c r="M64">
        <v>2.7775999999999999E-2</v>
      </c>
      <c r="N64" t="s">
        <v>238</v>
      </c>
    </row>
    <row r="65" spans="1:14">
      <c r="A65">
        <v>398.3</v>
      </c>
      <c r="B65">
        <v>3</v>
      </c>
      <c r="C65">
        <v>3.8847</v>
      </c>
      <c r="D65">
        <v>0.25741999999999998</v>
      </c>
      <c r="E65">
        <v>32.116</v>
      </c>
      <c r="F65">
        <v>35.365000000000002</v>
      </c>
      <c r="G65">
        <v>136.21</v>
      </c>
      <c r="H65">
        <v>68.03</v>
      </c>
      <c r="I65">
        <v>77.022999999999996</v>
      </c>
      <c r="J65">
        <v>292.88</v>
      </c>
      <c r="K65">
        <v>0.84311000000000003</v>
      </c>
      <c r="L65">
        <v>1.1853E-5</v>
      </c>
      <c r="M65">
        <v>2.7813000000000001E-2</v>
      </c>
      <c r="N65" t="s">
        <v>238</v>
      </c>
    </row>
    <row r="66" spans="1:14">
      <c r="A66">
        <v>398.3</v>
      </c>
      <c r="B66">
        <v>3.5</v>
      </c>
      <c r="C66">
        <v>4.5468000000000002</v>
      </c>
      <c r="D66">
        <v>0.21992999999999999</v>
      </c>
      <c r="E66">
        <v>32.093000000000004</v>
      </c>
      <c r="F66">
        <v>35.332999999999998</v>
      </c>
      <c r="G66">
        <v>134.87</v>
      </c>
      <c r="H66">
        <v>68.135999999999996</v>
      </c>
      <c r="I66">
        <v>77.25</v>
      </c>
      <c r="J66">
        <v>292.13</v>
      </c>
      <c r="K66">
        <v>0.84543000000000001</v>
      </c>
      <c r="L66">
        <v>1.1858000000000001E-5</v>
      </c>
      <c r="M66">
        <v>2.785E-2</v>
      </c>
      <c r="N66" t="s">
        <v>238</v>
      </c>
    </row>
    <row r="67" spans="1:14">
      <c r="A67">
        <v>398.3</v>
      </c>
      <c r="B67">
        <v>4</v>
      </c>
      <c r="C67">
        <v>5.2133000000000003</v>
      </c>
      <c r="D67">
        <v>0.19181999999999999</v>
      </c>
      <c r="E67">
        <v>32.070999999999998</v>
      </c>
      <c r="F67">
        <v>35.299999999999997</v>
      </c>
      <c r="G67">
        <v>133.71</v>
      </c>
      <c r="H67">
        <v>68.242000000000004</v>
      </c>
      <c r="I67">
        <v>77.48</v>
      </c>
      <c r="J67">
        <v>291.37</v>
      </c>
      <c r="K67">
        <v>0.84777000000000002</v>
      </c>
      <c r="L67">
        <v>1.1864E-5</v>
      </c>
      <c r="M67">
        <v>2.7888E-2</v>
      </c>
      <c r="N67" t="s">
        <v>238</v>
      </c>
    </row>
    <row r="68" spans="1:14">
      <c r="A68">
        <v>398.3</v>
      </c>
      <c r="B68">
        <v>4.5</v>
      </c>
      <c r="C68">
        <v>5.8841999999999999</v>
      </c>
      <c r="D68">
        <v>0.16994999999999999</v>
      </c>
      <c r="E68">
        <v>32.048999999999999</v>
      </c>
      <c r="F68">
        <v>35.267000000000003</v>
      </c>
      <c r="G68">
        <v>132.66999999999999</v>
      </c>
      <c r="H68">
        <v>68.347999999999999</v>
      </c>
      <c r="I68">
        <v>77.712999999999994</v>
      </c>
      <c r="J68">
        <v>290.62</v>
      </c>
      <c r="K68">
        <v>0.85014000000000001</v>
      </c>
      <c r="L68">
        <v>1.187E-5</v>
      </c>
      <c r="M68">
        <v>2.7927E-2</v>
      </c>
      <c r="N68" t="s">
        <v>238</v>
      </c>
    </row>
    <row r="69" spans="1:14">
      <c r="A69">
        <v>398.3</v>
      </c>
      <c r="B69">
        <v>5</v>
      </c>
      <c r="C69">
        <v>6.5595999999999997</v>
      </c>
      <c r="D69">
        <v>0.15245</v>
      </c>
      <c r="E69">
        <v>32.026000000000003</v>
      </c>
      <c r="F69">
        <v>35.234000000000002</v>
      </c>
      <c r="G69">
        <v>131.74</v>
      </c>
      <c r="H69">
        <v>68.454999999999998</v>
      </c>
      <c r="I69">
        <v>77.948999999999998</v>
      </c>
      <c r="J69">
        <v>289.85000000000002</v>
      </c>
      <c r="K69">
        <v>0.85253999999999996</v>
      </c>
      <c r="L69">
        <v>1.1875999999999999E-5</v>
      </c>
      <c r="M69">
        <v>2.7966000000000001E-2</v>
      </c>
      <c r="N69" t="s">
        <v>238</v>
      </c>
    </row>
    <row r="70" spans="1:14">
      <c r="A70">
        <v>398.3</v>
      </c>
      <c r="B70">
        <v>5.5</v>
      </c>
      <c r="C70">
        <v>7.2396000000000003</v>
      </c>
      <c r="D70">
        <v>0.13813</v>
      </c>
      <c r="E70">
        <v>32.003999999999998</v>
      </c>
      <c r="F70">
        <v>35.201000000000001</v>
      </c>
      <c r="G70">
        <v>130.88999999999999</v>
      </c>
      <c r="H70">
        <v>68.563000000000002</v>
      </c>
      <c r="I70">
        <v>78.188999999999993</v>
      </c>
      <c r="J70">
        <v>289.08999999999997</v>
      </c>
      <c r="K70">
        <v>0.85496000000000005</v>
      </c>
      <c r="L70">
        <v>1.1883E-5</v>
      </c>
      <c r="M70">
        <v>2.8006E-2</v>
      </c>
      <c r="N70" t="s">
        <v>238</v>
      </c>
    </row>
    <row r="71" spans="1:14">
      <c r="A71">
        <v>398.3</v>
      </c>
      <c r="B71">
        <v>6</v>
      </c>
      <c r="C71">
        <v>7.9241999999999999</v>
      </c>
      <c r="D71">
        <v>0.12620000000000001</v>
      </c>
      <c r="E71">
        <v>31.981000000000002</v>
      </c>
      <c r="F71">
        <v>35.167000000000002</v>
      </c>
      <c r="G71">
        <v>130.11000000000001</v>
      </c>
      <c r="H71">
        <v>68.671999999999997</v>
      </c>
      <c r="I71">
        <v>78.433000000000007</v>
      </c>
      <c r="J71">
        <v>288.32</v>
      </c>
      <c r="K71">
        <v>0.85741999999999996</v>
      </c>
      <c r="L71">
        <v>1.189E-5</v>
      </c>
      <c r="M71">
        <v>2.8046000000000001E-2</v>
      </c>
      <c r="N71" t="s">
        <v>238</v>
      </c>
    </row>
    <row r="72" spans="1:14">
      <c r="A72">
        <v>398.3</v>
      </c>
      <c r="B72">
        <v>6.5</v>
      </c>
      <c r="C72">
        <v>8.6135000000000002</v>
      </c>
      <c r="D72">
        <v>0.11609999999999999</v>
      </c>
      <c r="E72">
        <v>31.957999999999998</v>
      </c>
      <c r="F72">
        <v>35.133000000000003</v>
      </c>
      <c r="G72">
        <v>129.38</v>
      </c>
      <c r="H72">
        <v>68.781999999999996</v>
      </c>
      <c r="I72">
        <v>78.680000000000007</v>
      </c>
      <c r="J72">
        <v>287.55</v>
      </c>
      <c r="K72">
        <v>0.8599</v>
      </c>
      <c r="L72">
        <v>1.1897E-5</v>
      </c>
      <c r="M72">
        <v>2.8087999999999998E-2</v>
      </c>
      <c r="N72" t="s">
        <v>238</v>
      </c>
    </row>
    <row r="73" spans="1:14">
      <c r="A73">
        <v>398.3</v>
      </c>
      <c r="B73">
        <v>7</v>
      </c>
      <c r="C73">
        <v>9.3077000000000005</v>
      </c>
      <c r="D73">
        <v>0.10743999999999999</v>
      </c>
      <c r="E73">
        <v>31.934999999999999</v>
      </c>
      <c r="F73">
        <v>35.098999999999997</v>
      </c>
      <c r="G73">
        <v>128.71</v>
      </c>
      <c r="H73">
        <v>68.891999999999996</v>
      </c>
      <c r="I73">
        <v>78.930999999999997</v>
      </c>
      <c r="J73">
        <v>286.77</v>
      </c>
      <c r="K73">
        <v>0.86241000000000001</v>
      </c>
      <c r="L73">
        <v>1.1905E-5</v>
      </c>
      <c r="M73">
        <v>2.8129999999999999E-2</v>
      </c>
      <c r="N73" t="s">
        <v>238</v>
      </c>
    </row>
    <row r="74" spans="1:14">
      <c r="A74">
        <v>398.3</v>
      </c>
      <c r="B74">
        <v>7.5</v>
      </c>
      <c r="C74">
        <v>10.007</v>
      </c>
      <c r="D74">
        <v>9.9932999999999994E-2</v>
      </c>
      <c r="E74">
        <v>31.911000000000001</v>
      </c>
      <c r="F74">
        <v>35.064999999999998</v>
      </c>
      <c r="G74">
        <v>128.08000000000001</v>
      </c>
      <c r="H74">
        <v>69.001999999999995</v>
      </c>
      <c r="I74">
        <v>79.185000000000002</v>
      </c>
      <c r="J74">
        <v>285.99</v>
      </c>
      <c r="K74">
        <v>0.86495999999999995</v>
      </c>
      <c r="L74">
        <v>1.1912999999999999E-5</v>
      </c>
      <c r="M74">
        <v>2.8171999999999999E-2</v>
      </c>
      <c r="N74" t="s">
        <v>238</v>
      </c>
    </row>
    <row r="75" spans="1:14">
      <c r="A75">
        <v>398.3</v>
      </c>
      <c r="B75">
        <v>8</v>
      </c>
      <c r="C75">
        <v>10.711</v>
      </c>
      <c r="D75">
        <v>9.3364000000000003E-2</v>
      </c>
      <c r="E75">
        <v>31.888000000000002</v>
      </c>
      <c r="F75">
        <v>35.030999999999999</v>
      </c>
      <c r="G75">
        <v>127.48</v>
      </c>
      <c r="H75">
        <v>69.114000000000004</v>
      </c>
      <c r="I75">
        <v>79.444000000000003</v>
      </c>
      <c r="J75">
        <v>285.20999999999998</v>
      </c>
      <c r="K75">
        <v>0.86753000000000002</v>
      </c>
      <c r="L75">
        <v>1.1921E-5</v>
      </c>
      <c r="M75">
        <v>2.8215E-2</v>
      </c>
      <c r="N75" t="s">
        <v>238</v>
      </c>
    </row>
    <row r="76" spans="1:14">
      <c r="A76">
        <v>398.3</v>
      </c>
      <c r="B76">
        <v>8.5</v>
      </c>
      <c r="C76">
        <v>11.42</v>
      </c>
      <c r="D76">
        <v>8.7567000000000006E-2</v>
      </c>
      <c r="E76">
        <v>31.864000000000001</v>
      </c>
      <c r="F76">
        <v>34.996000000000002</v>
      </c>
      <c r="G76">
        <v>126.91</v>
      </c>
      <c r="H76">
        <v>69.225999999999999</v>
      </c>
      <c r="I76">
        <v>79.706000000000003</v>
      </c>
      <c r="J76">
        <v>284.42</v>
      </c>
      <c r="K76">
        <v>0.87014000000000002</v>
      </c>
      <c r="L76">
        <v>1.1929999999999999E-5</v>
      </c>
      <c r="M76">
        <v>2.826E-2</v>
      </c>
      <c r="N76" t="s">
        <v>238</v>
      </c>
    </row>
    <row r="77" spans="1:14">
      <c r="A77">
        <v>398.3</v>
      </c>
      <c r="B77">
        <v>9</v>
      </c>
      <c r="C77">
        <v>12.134</v>
      </c>
      <c r="D77">
        <v>8.2411999999999999E-2</v>
      </c>
      <c r="E77">
        <v>31.84</v>
      </c>
      <c r="F77">
        <v>34.962000000000003</v>
      </c>
      <c r="G77">
        <v>126.38</v>
      </c>
      <c r="H77">
        <v>69.338999999999999</v>
      </c>
      <c r="I77">
        <v>79.972999999999999</v>
      </c>
      <c r="J77">
        <v>283.63</v>
      </c>
      <c r="K77">
        <v>0.87278</v>
      </c>
      <c r="L77">
        <v>1.1939E-5</v>
      </c>
      <c r="M77">
        <v>2.8303999999999999E-2</v>
      </c>
      <c r="N77" t="s">
        <v>238</v>
      </c>
    </row>
    <row r="78" spans="1:14">
      <c r="A78">
        <v>398.3</v>
      </c>
      <c r="B78">
        <v>9.5</v>
      </c>
      <c r="C78">
        <v>12.853999999999999</v>
      </c>
      <c r="D78">
        <v>7.7798999999999993E-2</v>
      </c>
      <c r="E78">
        <v>31.815999999999999</v>
      </c>
      <c r="F78">
        <v>34.926000000000002</v>
      </c>
      <c r="G78">
        <v>125.87</v>
      </c>
      <c r="H78">
        <v>69.453000000000003</v>
      </c>
      <c r="I78">
        <v>80.244</v>
      </c>
      <c r="J78">
        <v>282.83</v>
      </c>
      <c r="K78">
        <v>0.87544999999999995</v>
      </c>
      <c r="L78">
        <v>1.1948E-5</v>
      </c>
      <c r="M78">
        <v>2.835E-2</v>
      </c>
      <c r="N78" t="s">
        <v>238</v>
      </c>
    </row>
    <row r="79" spans="1:14">
      <c r="A79">
        <v>398.3</v>
      </c>
      <c r="B79">
        <v>10</v>
      </c>
      <c r="C79">
        <v>13.577999999999999</v>
      </c>
      <c r="D79">
        <v>7.3646000000000003E-2</v>
      </c>
      <c r="E79">
        <v>31.792000000000002</v>
      </c>
      <c r="F79">
        <v>34.890999999999998</v>
      </c>
      <c r="G79">
        <v>125.38</v>
      </c>
      <c r="H79">
        <v>69.567999999999998</v>
      </c>
      <c r="I79">
        <v>80.52</v>
      </c>
      <c r="J79">
        <v>282.02999999999997</v>
      </c>
      <c r="K79">
        <v>0.87814999999999999</v>
      </c>
      <c r="L79">
        <v>1.1958E-5</v>
      </c>
      <c r="M79">
        <v>2.8396000000000001E-2</v>
      </c>
      <c r="N79" t="s">
        <v>238</v>
      </c>
    </row>
    <row r="80" spans="1:14">
      <c r="A80">
        <v>438.13</v>
      </c>
      <c r="B80">
        <v>1</v>
      </c>
      <c r="C80">
        <v>1.1606000000000001</v>
      </c>
      <c r="D80">
        <v>0.86165000000000003</v>
      </c>
      <c r="E80">
        <v>35.048999999999999</v>
      </c>
      <c r="F80">
        <v>38.674999999999997</v>
      </c>
      <c r="G80">
        <v>153.16999999999999</v>
      </c>
      <c r="H80">
        <v>75.06</v>
      </c>
      <c r="I80">
        <v>83.522000000000006</v>
      </c>
      <c r="J80">
        <v>308.92</v>
      </c>
      <c r="K80">
        <v>0.58877000000000002</v>
      </c>
      <c r="L80">
        <v>1.2968E-5</v>
      </c>
      <c r="M80">
        <v>3.3142999999999999E-2</v>
      </c>
      <c r="N80" t="s">
        <v>238</v>
      </c>
    </row>
    <row r="81" spans="1:14">
      <c r="A81">
        <v>438.13</v>
      </c>
      <c r="B81">
        <v>1.5</v>
      </c>
      <c r="C81">
        <v>1.7448999999999999</v>
      </c>
      <c r="D81">
        <v>0.57308999999999999</v>
      </c>
      <c r="E81">
        <v>35.033000000000001</v>
      </c>
      <c r="F81">
        <v>38.65</v>
      </c>
      <c r="G81">
        <v>149.76</v>
      </c>
      <c r="H81">
        <v>75.135999999999996</v>
      </c>
      <c r="I81">
        <v>83.674000000000007</v>
      </c>
      <c r="J81">
        <v>308.32</v>
      </c>
      <c r="K81">
        <v>0.58994999999999997</v>
      </c>
      <c r="L81">
        <v>1.2974E-5</v>
      </c>
      <c r="M81">
        <v>3.3188000000000002E-2</v>
      </c>
      <c r="N81" t="s">
        <v>238</v>
      </c>
    </row>
    <row r="82" spans="1:14">
      <c r="A82">
        <v>438.13</v>
      </c>
      <c r="B82">
        <v>2</v>
      </c>
      <c r="C82">
        <v>2.3321000000000001</v>
      </c>
      <c r="D82">
        <v>0.42880000000000001</v>
      </c>
      <c r="E82">
        <v>35.017000000000003</v>
      </c>
      <c r="F82">
        <v>38.625999999999998</v>
      </c>
      <c r="G82">
        <v>147.33000000000001</v>
      </c>
      <c r="H82">
        <v>75.212999999999994</v>
      </c>
      <c r="I82">
        <v>83.828000000000003</v>
      </c>
      <c r="J82">
        <v>307.72000000000003</v>
      </c>
      <c r="K82">
        <v>0.59114</v>
      </c>
      <c r="L82">
        <v>1.2981E-5</v>
      </c>
      <c r="M82">
        <v>3.3232999999999999E-2</v>
      </c>
      <c r="N82" t="s">
        <v>238</v>
      </c>
    </row>
    <row r="83" spans="1:14">
      <c r="A83">
        <v>438.13</v>
      </c>
      <c r="B83">
        <v>2.5</v>
      </c>
      <c r="C83">
        <v>2.9220000000000002</v>
      </c>
      <c r="D83">
        <v>0.34222999999999998</v>
      </c>
      <c r="E83">
        <v>35</v>
      </c>
      <c r="F83">
        <v>38.600999999999999</v>
      </c>
      <c r="G83">
        <v>145.44</v>
      </c>
      <c r="H83">
        <v>75.290000000000006</v>
      </c>
      <c r="I83">
        <v>83.981999999999999</v>
      </c>
      <c r="J83">
        <v>307.11</v>
      </c>
      <c r="K83">
        <v>0.59233999999999998</v>
      </c>
      <c r="L83">
        <v>1.2986999999999999E-5</v>
      </c>
      <c r="M83">
        <v>3.3278000000000002E-2</v>
      </c>
      <c r="N83" t="s">
        <v>238</v>
      </c>
    </row>
    <row r="84" spans="1:14">
      <c r="A84">
        <v>438.13</v>
      </c>
      <c r="B84">
        <v>3</v>
      </c>
      <c r="C84">
        <v>3.5146999999999999</v>
      </c>
      <c r="D84">
        <v>0.28452</v>
      </c>
      <c r="E84">
        <v>34.984000000000002</v>
      </c>
      <c r="F84">
        <v>38.576000000000001</v>
      </c>
      <c r="G84">
        <v>143.88999999999999</v>
      </c>
      <c r="H84">
        <v>75.367000000000004</v>
      </c>
      <c r="I84">
        <v>84.138999999999996</v>
      </c>
      <c r="J84">
        <v>306.51</v>
      </c>
      <c r="K84">
        <v>0.59355000000000002</v>
      </c>
      <c r="L84">
        <v>1.2994E-5</v>
      </c>
      <c r="M84">
        <v>3.3323999999999999E-2</v>
      </c>
      <c r="N84" t="s">
        <v>238</v>
      </c>
    </row>
    <row r="85" spans="1:14">
      <c r="A85">
        <v>438.13</v>
      </c>
      <c r="B85">
        <v>3.5</v>
      </c>
      <c r="C85">
        <v>4.1102999999999996</v>
      </c>
      <c r="D85">
        <v>0.24329000000000001</v>
      </c>
      <c r="E85">
        <v>34.966999999999999</v>
      </c>
      <c r="F85">
        <v>38.551000000000002</v>
      </c>
      <c r="G85">
        <v>142.57</v>
      </c>
      <c r="H85">
        <v>75.444999999999993</v>
      </c>
      <c r="I85">
        <v>84.296000000000006</v>
      </c>
      <c r="J85">
        <v>305.89999999999998</v>
      </c>
      <c r="K85">
        <v>0.59475999999999996</v>
      </c>
      <c r="L85">
        <v>1.2999999999999999E-5</v>
      </c>
      <c r="M85">
        <v>3.3369000000000003E-2</v>
      </c>
      <c r="N85" t="s">
        <v>238</v>
      </c>
    </row>
    <row r="86" spans="1:14">
      <c r="A86">
        <v>438.13</v>
      </c>
      <c r="B86">
        <v>4</v>
      </c>
      <c r="C86">
        <v>4.7087000000000003</v>
      </c>
      <c r="D86">
        <v>0.21237</v>
      </c>
      <c r="E86">
        <v>34.951000000000001</v>
      </c>
      <c r="F86">
        <v>38.526000000000003</v>
      </c>
      <c r="G86">
        <v>141.41999999999999</v>
      </c>
      <c r="H86">
        <v>75.522999999999996</v>
      </c>
      <c r="I86">
        <v>84.454999999999998</v>
      </c>
      <c r="J86">
        <v>305.3</v>
      </c>
      <c r="K86">
        <v>0.59599000000000002</v>
      </c>
      <c r="L86">
        <v>1.3006999999999999E-5</v>
      </c>
      <c r="M86">
        <v>3.3415E-2</v>
      </c>
      <c r="N86" t="s">
        <v>238</v>
      </c>
    </row>
    <row r="87" spans="1:14">
      <c r="A87">
        <v>438.13</v>
      </c>
      <c r="B87">
        <v>4.5</v>
      </c>
      <c r="C87">
        <v>5.3101000000000003</v>
      </c>
      <c r="D87">
        <v>0.18831999999999999</v>
      </c>
      <c r="E87">
        <v>34.933999999999997</v>
      </c>
      <c r="F87">
        <v>38.5</v>
      </c>
      <c r="G87">
        <v>140.4</v>
      </c>
      <c r="H87">
        <v>75.600999999999999</v>
      </c>
      <c r="I87">
        <v>84.616</v>
      </c>
      <c r="J87">
        <v>304.69</v>
      </c>
      <c r="K87">
        <v>0.59721999999999997</v>
      </c>
      <c r="L87">
        <v>1.3015E-5</v>
      </c>
      <c r="M87">
        <v>3.3461999999999999E-2</v>
      </c>
      <c r="N87" t="s">
        <v>238</v>
      </c>
    </row>
    <row r="88" spans="1:14">
      <c r="A88">
        <v>438.13</v>
      </c>
      <c r="B88">
        <v>5</v>
      </c>
      <c r="C88">
        <v>5.9143999999999997</v>
      </c>
      <c r="D88">
        <v>0.16908000000000001</v>
      </c>
      <c r="E88">
        <v>34.917999999999999</v>
      </c>
      <c r="F88">
        <v>38.475000000000001</v>
      </c>
      <c r="G88">
        <v>139.49</v>
      </c>
      <c r="H88">
        <v>75.679000000000002</v>
      </c>
      <c r="I88">
        <v>84.778000000000006</v>
      </c>
      <c r="J88">
        <v>304.08</v>
      </c>
      <c r="K88">
        <v>0.59845999999999999</v>
      </c>
      <c r="L88">
        <v>1.3022E-5</v>
      </c>
      <c r="M88">
        <v>3.3508000000000003E-2</v>
      </c>
      <c r="N88" t="s">
        <v>238</v>
      </c>
    </row>
    <row r="89" spans="1:14">
      <c r="A89">
        <v>438.13</v>
      </c>
      <c r="B89">
        <v>5.5</v>
      </c>
      <c r="C89">
        <v>6.5216000000000003</v>
      </c>
      <c r="D89">
        <v>0.15334</v>
      </c>
      <c r="E89">
        <v>34.901000000000003</v>
      </c>
      <c r="F89">
        <v>38.450000000000003</v>
      </c>
      <c r="G89">
        <v>138.66</v>
      </c>
      <c r="H89">
        <v>75.757999999999996</v>
      </c>
      <c r="I89">
        <v>84.941999999999993</v>
      </c>
      <c r="J89">
        <v>303.47000000000003</v>
      </c>
      <c r="K89">
        <v>0.59970999999999997</v>
      </c>
      <c r="L89">
        <v>1.3030000000000001E-5</v>
      </c>
      <c r="M89">
        <v>3.3555000000000001E-2</v>
      </c>
      <c r="N89" t="s">
        <v>238</v>
      </c>
    </row>
    <row r="90" spans="1:14">
      <c r="A90">
        <v>438.13</v>
      </c>
      <c r="B90">
        <v>6</v>
      </c>
      <c r="C90">
        <v>7.1318000000000001</v>
      </c>
      <c r="D90">
        <v>0.14022000000000001</v>
      </c>
      <c r="E90">
        <v>34.884</v>
      </c>
      <c r="F90">
        <v>38.423999999999999</v>
      </c>
      <c r="G90">
        <v>137.9</v>
      </c>
      <c r="H90">
        <v>75.837000000000003</v>
      </c>
      <c r="I90">
        <v>85.106999999999999</v>
      </c>
      <c r="J90">
        <v>302.86</v>
      </c>
      <c r="K90">
        <v>0.60097</v>
      </c>
      <c r="L90">
        <v>1.3038E-5</v>
      </c>
      <c r="M90">
        <v>3.3603000000000001E-2</v>
      </c>
      <c r="N90" t="s">
        <v>238</v>
      </c>
    </row>
    <row r="91" spans="1:14">
      <c r="A91">
        <v>438.13</v>
      </c>
      <c r="B91">
        <v>6.5</v>
      </c>
      <c r="C91">
        <v>7.7450999999999999</v>
      </c>
      <c r="D91">
        <v>0.12911</v>
      </c>
      <c r="E91">
        <v>34.866999999999997</v>
      </c>
      <c r="F91">
        <v>38.399000000000001</v>
      </c>
      <c r="G91">
        <v>137.19</v>
      </c>
      <c r="H91">
        <v>75.915999999999997</v>
      </c>
      <c r="I91">
        <v>85.274000000000001</v>
      </c>
      <c r="J91">
        <v>302.25</v>
      </c>
      <c r="K91">
        <v>0.60224</v>
      </c>
      <c r="L91">
        <v>1.3046E-5</v>
      </c>
      <c r="M91">
        <v>3.3649999999999999E-2</v>
      </c>
      <c r="N91" t="s">
        <v>238</v>
      </c>
    </row>
    <row r="92" spans="1:14">
      <c r="A92">
        <v>438.13</v>
      </c>
      <c r="B92">
        <v>7</v>
      </c>
      <c r="C92">
        <v>8.3613999999999997</v>
      </c>
      <c r="D92">
        <v>0.1196</v>
      </c>
      <c r="E92">
        <v>34.85</v>
      </c>
      <c r="F92">
        <v>38.372999999999998</v>
      </c>
      <c r="G92">
        <v>136.54</v>
      </c>
      <c r="H92">
        <v>75.995999999999995</v>
      </c>
      <c r="I92">
        <v>85.442999999999998</v>
      </c>
      <c r="J92">
        <v>301.63</v>
      </c>
      <c r="K92">
        <v>0.60350999999999999</v>
      </c>
      <c r="L92">
        <v>1.3054000000000001E-5</v>
      </c>
      <c r="M92">
        <v>3.3697999999999999E-2</v>
      </c>
      <c r="N92" t="s">
        <v>238</v>
      </c>
    </row>
    <row r="93" spans="1:14">
      <c r="A93">
        <v>438.13</v>
      </c>
      <c r="B93">
        <v>7.5</v>
      </c>
      <c r="C93">
        <v>8.9809000000000001</v>
      </c>
      <c r="D93">
        <v>0.11135</v>
      </c>
      <c r="E93">
        <v>34.832999999999998</v>
      </c>
      <c r="F93">
        <v>38.347000000000001</v>
      </c>
      <c r="G93">
        <v>135.91999999999999</v>
      </c>
      <c r="H93">
        <v>76.075999999999993</v>
      </c>
      <c r="I93">
        <v>85.613</v>
      </c>
      <c r="J93">
        <v>301.02</v>
      </c>
      <c r="K93">
        <v>0.6048</v>
      </c>
      <c r="L93">
        <v>1.3063E-5</v>
      </c>
      <c r="M93">
        <v>3.3746999999999999E-2</v>
      </c>
      <c r="N93" t="s">
        <v>238</v>
      </c>
    </row>
    <row r="94" spans="1:14">
      <c r="A94">
        <v>438.13</v>
      </c>
      <c r="B94">
        <v>8</v>
      </c>
      <c r="C94">
        <v>9.6034000000000006</v>
      </c>
      <c r="D94">
        <v>0.10413</v>
      </c>
      <c r="E94">
        <v>34.816000000000003</v>
      </c>
      <c r="F94">
        <v>38.320999999999998</v>
      </c>
      <c r="G94">
        <v>135.35</v>
      </c>
      <c r="H94">
        <v>76.156000000000006</v>
      </c>
      <c r="I94">
        <v>85.784999999999997</v>
      </c>
      <c r="J94">
        <v>300.39999999999998</v>
      </c>
      <c r="K94">
        <v>0.60609000000000002</v>
      </c>
      <c r="L94">
        <v>1.3072E-5</v>
      </c>
      <c r="M94">
        <v>3.3794999999999999E-2</v>
      </c>
      <c r="N94" t="s">
        <v>238</v>
      </c>
    </row>
    <row r="95" spans="1:14">
      <c r="A95">
        <v>438.13</v>
      </c>
      <c r="B95">
        <v>8.5</v>
      </c>
      <c r="C95">
        <v>10.228999999999999</v>
      </c>
      <c r="D95">
        <v>9.776E-2</v>
      </c>
      <c r="E95">
        <v>34.798000000000002</v>
      </c>
      <c r="F95">
        <v>38.295000000000002</v>
      </c>
      <c r="G95">
        <v>134.80000000000001</v>
      </c>
      <c r="H95">
        <v>76.236999999999995</v>
      </c>
      <c r="I95">
        <v>85.959000000000003</v>
      </c>
      <c r="J95">
        <v>299.79000000000002</v>
      </c>
      <c r="K95">
        <v>0.60740000000000005</v>
      </c>
      <c r="L95">
        <v>1.3081000000000001E-5</v>
      </c>
      <c r="M95">
        <v>3.3843999999999999E-2</v>
      </c>
      <c r="N95" t="s">
        <v>238</v>
      </c>
    </row>
    <row r="96" spans="1:14">
      <c r="A96">
        <v>438.13</v>
      </c>
      <c r="B96">
        <v>9</v>
      </c>
      <c r="C96">
        <v>10.858000000000001</v>
      </c>
      <c r="D96">
        <v>9.2097999999999999E-2</v>
      </c>
      <c r="E96">
        <v>34.780999999999999</v>
      </c>
      <c r="F96">
        <v>38.268999999999998</v>
      </c>
      <c r="G96">
        <v>134.29</v>
      </c>
      <c r="H96">
        <v>76.316999999999993</v>
      </c>
      <c r="I96">
        <v>86.134</v>
      </c>
      <c r="J96">
        <v>299.17</v>
      </c>
      <c r="K96">
        <v>0.60870999999999997</v>
      </c>
      <c r="L96">
        <v>1.309E-5</v>
      </c>
      <c r="M96">
        <v>3.3894000000000001E-2</v>
      </c>
      <c r="N96" t="s">
        <v>238</v>
      </c>
    </row>
    <row r="97" spans="1:14">
      <c r="A97">
        <v>438.13</v>
      </c>
      <c r="B97">
        <v>9.5</v>
      </c>
      <c r="C97">
        <v>11.49</v>
      </c>
      <c r="D97">
        <v>8.7030999999999997E-2</v>
      </c>
      <c r="E97">
        <v>34.762999999999998</v>
      </c>
      <c r="F97">
        <v>38.243000000000002</v>
      </c>
      <c r="G97">
        <v>133.80000000000001</v>
      </c>
      <c r="H97">
        <v>76.399000000000001</v>
      </c>
      <c r="I97">
        <v>86.311999999999998</v>
      </c>
      <c r="J97">
        <v>298.55</v>
      </c>
      <c r="K97">
        <v>0.61002999999999996</v>
      </c>
      <c r="L97">
        <v>1.31E-5</v>
      </c>
      <c r="M97">
        <v>3.3943000000000001E-2</v>
      </c>
      <c r="N97" t="s">
        <v>238</v>
      </c>
    </row>
    <row r="98" spans="1:14">
      <c r="A98">
        <v>438.13</v>
      </c>
      <c r="B98">
        <v>10</v>
      </c>
      <c r="C98">
        <v>12.125999999999999</v>
      </c>
      <c r="D98">
        <v>8.2470000000000002E-2</v>
      </c>
      <c r="E98">
        <v>34.746000000000002</v>
      </c>
      <c r="F98">
        <v>38.216000000000001</v>
      </c>
      <c r="G98">
        <v>133.33000000000001</v>
      </c>
      <c r="H98">
        <v>76.48</v>
      </c>
      <c r="I98">
        <v>86.491</v>
      </c>
      <c r="J98">
        <v>297.93</v>
      </c>
      <c r="K98">
        <v>0.61136000000000001</v>
      </c>
      <c r="L98">
        <v>1.311E-5</v>
      </c>
      <c r="M98">
        <v>3.3993000000000002E-2</v>
      </c>
      <c r="N98" t="s">
        <v>238</v>
      </c>
    </row>
  </sheetData>
  <pageMargins left="0.7" right="0.7" top="0.75" bottom="0.75" header="0.3" footer="0.3"/>
  <tableParts count="1">
    <tablePart r:id="rId1"/>
  </tablePart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48DE3-B047-4AD7-803E-A8CB98111CF1}">
  <dimension ref="A1:N176"/>
  <sheetViews>
    <sheetView topLeftCell="B1" workbookViewId="0">
      <selection activeCell="N6" sqref="N6"/>
    </sheetView>
  </sheetViews>
  <sheetFormatPr defaultRowHeight="15"/>
  <sheetData>
    <row r="1" spans="1:14">
      <c r="A1" t="s">
        <v>223</v>
      </c>
      <c r="B1" t="s">
        <v>224</v>
      </c>
      <c r="C1" t="s">
        <v>225</v>
      </c>
      <c r="D1" t="s">
        <v>226</v>
      </c>
      <c r="E1" t="s">
        <v>227</v>
      </c>
      <c r="F1" t="s">
        <v>228</v>
      </c>
      <c r="G1" t="s">
        <v>229</v>
      </c>
      <c r="H1" t="s">
        <v>230</v>
      </c>
      <c r="I1" t="s">
        <v>231</v>
      </c>
      <c r="J1" t="s">
        <v>232</v>
      </c>
      <c r="K1" t="s">
        <v>233</v>
      </c>
      <c r="L1" t="s">
        <v>234</v>
      </c>
      <c r="M1" t="s">
        <v>235</v>
      </c>
      <c r="N1" t="s">
        <v>236</v>
      </c>
    </row>
    <row r="2" spans="1:14">
      <c r="A2">
        <v>212.56</v>
      </c>
      <c r="B2">
        <v>1</v>
      </c>
      <c r="C2">
        <v>662.04</v>
      </c>
      <c r="D2">
        <v>1.5104999999999999E-3</v>
      </c>
      <c r="E2">
        <v>3.8978000000000002</v>
      </c>
      <c r="F2">
        <v>3.9066000000000001</v>
      </c>
      <c r="G2">
        <v>26.244</v>
      </c>
      <c r="H2">
        <v>86.712999999999994</v>
      </c>
      <c r="I2">
        <v>121.61</v>
      </c>
      <c r="J2">
        <v>1368.3</v>
      </c>
      <c r="K2">
        <v>-4.9874000000000002E-2</v>
      </c>
      <c r="L2">
        <v>4.0253000000000001E-4</v>
      </c>
      <c r="M2">
        <v>0.14348</v>
      </c>
      <c r="N2" t="s">
        <v>237</v>
      </c>
    </row>
    <row r="3" spans="1:14">
      <c r="A3">
        <v>212.56</v>
      </c>
      <c r="B3">
        <v>1.5</v>
      </c>
      <c r="C3">
        <v>662.08</v>
      </c>
      <c r="D3">
        <v>1.5104000000000001E-3</v>
      </c>
      <c r="E3">
        <v>3.8965000000000001</v>
      </c>
      <c r="F3">
        <v>3.9096000000000002</v>
      </c>
      <c r="G3">
        <v>26.238</v>
      </c>
      <c r="H3">
        <v>86.715000000000003</v>
      </c>
      <c r="I3">
        <v>121.6</v>
      </c>
      <c r="J3">
        <v>1368.6</v>
      </c>
      <c r="K3">
        <v>-4.9882000000000003E-2</v>
      </c>
      <c r="L3">
        <v>4.0274000000000001E-4</v>
      </c>
      <c r="M3">
        <v>0.14349999999999999</v>
      </c>
      <c r="N3" t="s">
        <v>237</v>
      </c>
    </row>
    <row r="4" spans="1:14">
      <c r="A4">
        <v>212.56</v>
      </c>
      <c r="B4">
        <v>2</v>
      </c>
      <c r="C4">
        <v>662.12</v>
      </c>
      <c r="D4">
        <v>1.5103E-3</v>
      </c>
      <c r="E4">
        <v>3.8950999999999998</v>
      </c>
      <c r="F4">
        <v>3.9127000000000001</v>
      </c>
      <c r="G4">
        <v>26.231000000000002</v>
      </c>
      <c r="H4">
        <v>86.718000000000004</v>
      </c>
      <c r="I4">
        <v>121.59</v>
      </c>
      <c r="J4">
        <v>1368.9</v>
      </c>
      <c r="K4">
        <v>-4.9889999999999997E-2</v>
      </c>
      <c r="L4">
        <v>4.0294000000000001E-4</v>
      </c>
      <c r="M4">
        <v>0.14352999999999999</v>
      </c>
      <c r="N4" t="s">
        <v>237</v>
      </c>
    </row>
    <row r="5" spans="1:14">
      <c r="A5">
        <v>212.56</v>
      </c>
      <c r="B5">
        <v>2.5</v>
      </c>
      <c r="C5">
        <v>662.15</v>
      </c>
      <c r="D5">
        <v>1.5102E-3</v>
      </c>
      <c r="E5">
        <v>3.8938000000000001</v>
      </c>
      <c r="F5">
        <v>3.9157000000000002</v>
      </c>
      <c r="G5">
        <v>26.225000000000001</v>
      </c>
      <c r="H5">
        <v>86.72</v>
      </c>
      <c r="I5">
        <v>121.59</v>
      </c>
      <c r="J5">
        <v>1369.2</v>
      </c>
      <c r="K5">
        <v>-4.9897999999999998E-2</v>
      </c>
      <c r="L5">
        <v>4.0314000000000002E-4</v>
      </c>
      <c r="M5">
        <v>0.14355000000000001</v>
      </c>
      <c r="N5" t="s">
        <v>237</v>
      </c>
    </row>
    <row r="6" spans="1:14">
      <c r="A6">
        <v>212.56</v>
      </c>
      <c r="B6">
        <v>3</v>
      </c>
      <c r="C6">
        <v>662.19</v>
      </c>
      <c r="D6">
        <v>1.5100999999999999E-3</v>
      </c>
      <c r="E6">
        <v>3.8923999999999999</v>
      </c>
      <c r="F6">
        <v>3.9186999999999999</v>
      </c>
      <c r="G6">
        <v>26.219000000000001</v>
      </c>
      <c r="H6">
        <v>86.722999999999999</v>
      </c>
      <c r="I6">
        <v>121.58</v>
      </c>
      <c r="J6">
        <v>1369.5</v>
      </c>
      <c r="K6">
        <v>-4.9905999999999999E-2</v>
      </c>
      <c r="L6">
        <v>4.0335000000000002E-4</v>
      </c>
      <c r="M6">
        <v>0.14357</v>
      </c>
      <c r="N6" t="s">
        <v>237</v>
      </c>
    </row>
    <row r="7" spans="1:14">
      <c r="A7">
        <v>212.56</v>
      </c>
      <c r="B7">
        <v>3.5</v>
      </c>
      <c r="C7">
        <v>662.23</v>
      </c>
      <c r="D7">
        <v>1.5100999999999999E-3</v>
      </c>
      <c r="E7">
        <v>3.8910999999999998</v>
      </c>
      <c r="F7">
        <v>3.9218000000000002</v>
      </c>
      <c r="G7">
        <v>26.212</v>
      </c>
      <c r="H7">
        <v>86.724999999999994</v>
      </c>
      <c r="I7">
        <v>121.58</v>
      </c>
      <c r="J7">
        <v>1369.8</v>
      </c>
      <c r="K7">
        <v>-4.9912999999999999E-2</v>
      </c>
      <c r="L7">
        <v>4.0355000000000002E-4</v>
      </c>
      <c r="M7">
        <v>0.14360000000000001</v>
      </c>
      <c r="N7" t="s">
        <v>237</v>
      </c>
    </row>
    <row r="8" spans="1:14">
      <c r="A8">
        <v>212.56</v>
      </c>
      <c r="B8">
        <v>4</v>
      </c>
      <c r="C8">
        <v>662.27</v>
      </c>
      <c r="D8">
        <v>1.5100000000000001E-3</v>
      </c>
      <c r="E8">
        <v>3.8896999999999999</v>
      </c>
      <c r="F8">
        <v>3.9247999999999998</v>
      </c>
      <c r="G8">
        <v>26.206</v>
      </c>
      <c r="H8">
        <v>86.727999999999994</v>
      </c>
      <c r="I8">
        <v>121.57</v>
      </c>
      <c r="J8">
        <v>1370.1</v>
      </c>
      <c r="K8">
        <v>-4.9921E-2</v>
      </c>
      <c r="L8">
        <v>4.0374999999999997E-4</v>
      </c>
      <c r="M8">
        <v>0.14362</v>
      </c>
      <c r="N8" t="s">
        <v>237</v>
      </c>
    </row>
    <row r="9" spans="1:14">
      <c r="A9">
        <v>212.56</v>
      </c>
      <c r="B9">
        <v>4.5</v>
      </c>
      <c r="C9">
        <v>662.3</v>
      </c>
      <c r="D9">
        <v>1.5099E-3</v>
      </c>
      <c r="E9">
        <v>3.8883999999999999</v>
      </c>
      <c r="F9">
        <v>3.9278</v>
      </c>
      <c r="G9">
        <v>26.199000000000002</v>
      </c>
      <c r="H9">
        <v>86.73</v>
      </c>
      <c r="I9">
        <v>121.57</v>
      </c>
      <c r="J9">
        <v>1370.4</v>
      </c>
      <c r="K9">
        <v>-4.9929000000000001E-2</v>
      </c>
      <c r="L9">
        <v>4.0394999999999998E-4</v>
      </c>
      <c r="M9">
        <v>0.14365</v>
      </c>
      <c r="N9" t="s">
        <v>237</v>
      </c>
    </row>
    <row r="10" spans="1:14">
      <c r="A10">
        <v>212.56</v>
      </c>
      <c r="B10">
        <v>5</v>
      </c>
      <c r="C10">
        <v>662.34</v>
      </c>
      <c r="D10">
        <v>1.5097999999999999E-3</v>
      </c>
      <c r="E10">
        <v>3.887</v>
      </c>
      <c r="F10">
        <v>3.9308999999999998</v>
      </c>
      <c r="G10">
        <v>26.193000000000001</v>
      </c>
      <c r="H10">
        <v>86.733000000000004</v>
      </c>
      <c r="I10">
        <v>121.56</v>
      </c>
      <c r="J10">
        <v>1370.8</v>
      </c>
      <c r="K10">
        <v>-4.9937000000000002E-2</v>
      </c>
      <c r="L10">
        <v>4.0415999999999998E-4</v>
      </c>
      <c r="M10">
        <v>0.14366999999999999</v>
      </c>
      <c r="N10" t="s">
        <v>237</v>
      </c>
    </row>
    <row r="11" spans="1:14">
      <c r="A11">
        <v>212.56</v>
      </c>
      <c r="B11">
        <v>5.5</v>
      </c>
      <c r="C11">
        <v>662.38</v>
      </c>
      <c r="D11">
        <v>1.5097000000000001E-3</v>
      </c>
      <c r="E11">
        <v>3.8856999999999999</v>
      </c>
      <c r="F11">
        <v>3.9339</v>
      </c>
      <c r="G11">
        <v>26.187000000000001</v>
      </c>
      <c r="H11">
        <v>86.734999999999999</v>
      </c>
      <c r="I11">
        <v>121.56</v>
      </c>
      <c r="J11">
        <v>1371.1</v>
      </c>
      <c r="K11">
        <v>-4.9945000000000003E-2</v>
      </c>
      <c r="L11">
        <v>4.0435999999999998E-4</v>
      </c>
      <c r="M11">
        <v>0.14369000000000001</v>
      </c>
      <c r="N11" t="s">
        <v>237</v>
      </c>
    </row>
    <row r="12" spans="1:14">
      <c r="A12">
        <v>212.56</v>
      </c>
      <c r="B12">
        <v>6</v>
      </c>
      <c r="C12">
        <v>662.41</v>
      </c>
      <c r="D12">
        <v>1.5096E-3</v>
      </c>
      <c r="E12">
        <v>3.8843000000000001</v>
      </c>
      <c r="F12">
        <v>3.9369999999999998</v>
      </c>
      <c r="G12">
        <v>26.18</v>
      </c>
      <c r="H12">
        <v>86.738</v>
      </c>
      <c r="I12">
        <v>121.55</v>
      </c>
      <c r="J12">
        <v>1371.4</v>
      </c>
      <c r="K12">
        <v>-4.9952999999999997E-2</v>
      </c>
      <c r="L12">
        <v>4.0455999999999999E-4</v>
      </c>
      <c r="M12">
        <v>0.14371999999999999</v>
      </c>
      <c r="N12" t="s">
        <v>237</v>
      </c>
    </row>
    <row r="13" spans="1:14">
      <c r="A13">
        <v>212.56</v>
      </c>
      <c r="B13">
        <v>6.5</v>
      </c>
      <c r="C13">
        <v>662.45</v>
      </c>
      <c r="D13">
        <v>1.5095E-3</v>
      </c>
      <c r="E13">
        <v>3.883</v>
      </c>
      <c r="F13">
        <v>3.94</v>
      </c>
      <c r="G13">
        <v>26.173999999999999</v>
      </c>
      <c r="H13">
        <v>86.74</v>
      </c>
      <c r="I13">
        <v>121.55</v>
      </c>
      <c r="J13">
        <v>1371.7</v>
      </c>
      <c r="K13">
        <v>-4.9959999999999997E-2</v>
      </c>
      <c r="L13">
        <v>4.0476999999999999E-4</v>
      </c>
      <c r="M13">
        <v>0.14374000000000001</v>
      </c>
      <c r="N13" t="s">
        <v>237</v>
      </c>
    </row>
    <row r="14" spans="1:14">
      <c r="A14">
        <v>212.56</v>
      </c>
      <c r="B14">
        <v>7</v>
      </c>
      <c r="C14">
        <v>662.49</v>
      </c>
      <c r="D14">
        <v>1.5095E-3</v>
      </c>
      <c r="E14">
        <v>3.8816000000000002</v>
      </c>
      <c r="F14">
        <v>3.9430000000000001</v>
      </c>
      <c r="G14">
        <v>26.167999999999999</v>
      </c>
      <c r="H14">
        <v>86.742999999999995</v>
      </c>
      <c r="I14">
        <v>121.54</v>
      </c>
      <c r="J14">
        <v>1372</v>
      </c>
      <c r="K14">
        <v>-4.9967999999999999E-2</v>
      </c>
      <c r="L14">
        <v>4.0496999999999999E-4</v>
      </c>
      <c r="M14">
        <v>0.14376</v>
      </c>
      <c r="N14" t="s">
        <v>237</v>
      </c>
    </row>
    <row r="15" spans="1:14">
      <c r="A15">
        <v>212.56</v>
      </c>
      <c r="B15">
        <v>7.5</v>
      </c>
      <c r="C15">
        <v>662.53</v>
      </c>
      <c r="D15">
        <v>1.5093999999999999E-3</v>
      </c>
      <c r="E15">
        <v>3.8803000000000001</v>
      </c>
      <c r="F15">
        <v>3.9460999999999999</v>
      </c>
      <c r="G15">
        <v>26.161000000000001</v>
      </c>
      <c r="H15">
        <v>86.745000000000005</v>
      </c>
      <c r="I15">
        <v>121.53</v>
      </c>
      <c r="J15">
        <v>1372.3</v>
      </c>
      <c r="K15">
        <v>-4.9976E-2</v>
      </c>
      <c r="L15">
        <v>4.0517E-4</v>
      </c>
      <c r="M15">
        <v>0.14379</v>
      </c>
      <c r="N15" t="s">
        <v>237</v>
      </c>
    </row>
    <row r="16" spans="1:14">
      <c r="A16">
        <v>212.56</v>
      </c>
      <c r="B16">
        <v>8</v>
      </c>
      <c r="C16">
        <v>662.56</v>
      </c>
      <c r="D16">
        <v>1.5093000000000001E-3</v>
      </c>
      <c r="E16">
        <v>3.8788999999999998</v>
      </c>
      <c r="F16">
        <v>3.9491000000000001</v>
      </c>
      <c r="G16">
        <v>26.155000000000001</v>
      </c>
      <c r="H16">
        <v>86.748000000000005</v>
      </c>
      <c r="I16">
        <v>121.53</v>
      </c>
      <c r="J16">
        <v>1372.6</v>
      </c>
      <c r="K16">
        <v>-4.9984000000000001E-2</v>
      </c>
      <c r="L16">
        <v>4.0538E-4</v>
      </c>
      <c r="M16">
        <v>0.14380999999999999</v>
      </c>
      <c r="N16" t="s">
        <v>237</v>
      </c>
    </row>
    <row r="17" spans="1:14">
      <c r="A17">
        <v>212.56</v>
      </c>
      <c r="B17">
        <v>8.5</v>
      </c>
      <c r="C17">
        <v>662.6</v>
      </c>
      <c r="D17">
        <v>1.5092E-3</v>
      </c>
      <c r="E17">
        <v>3.8776000000000002</v>
      </c>
      <c r="F17">
        <v>3.9521000000000002</v>
      </c>
      <c r="G17">
        <v>26.149000000000001</v>
      </c>
      <c r="H17">
        <v>86.75</v>
      </c>
      <c r="I17">
        <v>121.52</v>
      </c>
      <c r="J17">
        <v>1372.9</v>
      </c>
      <c r="K17">
        <v>-4.9991000000000001E-2</v>
      </c>
      <c r="L17">
        <v>4.0558E-4</v>
      </c>
      <c r="M17">
        <v>0.14384</v>
      </c>
      <c r="N17" t="s">
        <v>237</v>
      </c>
    </row>
    <row r="18" spans="1:14">
      <c r="A18">
        <v>212.56</v>
      </c>
      <c r="B18">
        <v>9</v>
      </c>
      <c r="C18">
        <v>662.64</v>
      </c>
      <c r="D18">
        <v>1.5091E-3</v>
      </c>
      <c r="E18">
        <v>3.8761999999999999</v>
      </c>
      <c r="F18">
        <v>3.9552</v>
      </c>
      <c r="G18">
        <v>26.141999999999999</v>
      </c>
      <c r="H18">
        <v>86.753</v>
      </c>
      <c r="I18">
        <v>121.52</v>
      </c>
      <c r="J18">
        <v>1373.2</v>
      </c>
      <c r="K18">
        <v>-4.9999000000000002E-2</v>
      </c>
      <c r="L18">
        <v>4.0579E-4</v>
      </c>
      <c r="M18">
        <v>0.14385999999999999</v>
      </c>
      <c r="N18" t="s">
        <v>237</v>
      </c>
    </row>
    <row r="19" spans="1:14">
      <c r="A19">
        <v>212.56</v>
      </c>
      <c r="B19">
        <v>9.5</v>
      </c>
      <c r="C19">
        <v>662.68</v>
      </c>
      <c r="D19">
        <v>1.5089999999999999E-3</v>
      </c>
      <c r="E19">
        <v>3.8748999999999998</v>
      </c>
      <c r="F19">
        <v>3.9582000000000002</v>
      </c>
      <c r="G19">
        <v>26.135999999999999</v>
      </c>
      <c r="H19">
        <v>86.754999999999995</v>
      </c>
      <c r="I19">
        <v>121.51</v>
      </c>
      <c r="J19">
        <v>1373.6</v>
      </c>
      <c r="K19">
        <v>-5.0007000000000003E-2</v>
      </c>
      <c r="L19">
        <v>4.0599000000000001E-4</v>
      </c>
      <c r="M19">
        <v>0.14388000000000001</v>
      </c>
      <c r="N19" t="s">
        <v>237</v>
      </c>
    </row>
    <row r="20" spans="1:14">
      <c r="A20">
        <v>212.56</v>
      </c>
      <c r="B20">
        <v>10</v>
      </c>
      <c r="C20">
        <v>662.71</v>
      </c>
      <c r="D20">
        <v>1.5089999999999999E-3</v>
      </c>
      <c r="E20">
        <v>3.8734999999999999</v>
      </c>
      <c r="F20">
        <v>3.9613</v>
      </c>
      <c r="G20">
        <v>26.13</v>
      </c>
      <c r="H20">
        <v>86.757999999999996</v>
      </c>
      <c r="I20">
        <v>121.51</v>
      </c>
      <c r="J20">
        <v>1373.9</v>
      </c>
      <c r="K20">
        <v>-5.0014000000000003E-2</v>
      </c>
      <c r="L20">
        <v>4.0619000000000001E-4</v>
      </c>
      <c r="M20">
        <v>0.14391000000000001</v>
      </c>
      <c r="N20" t="s">
        <v>237</v>
      </c>
    </row>
    <row r="21" spans="1:14">
      <c r="A21">
        <v>255.07</v>
      </c>
      <c r="B21">
        <v>1</v>
      </c>
      <c r="C21">
        <v>619.80999999999995</v>
      </c>
      <c r="D21">
        <v>1.6134000000000001E-3</v>
      </c>
      <c r="E21">
        <v>9.2285000000000004</v>
      </c>
      <c r="F21">
        <v>9.2378999999999998</v>
      </c>
      <c r="G21">
        <v>49.085999999999999</v>
      </c>
      <c r="H21">
        <v>92.225999999999999</v>
      </c>
      <c r="I21">
        <v>129.80000000000001</v>
      </c>
      <c r="J21">
        <v>1133.5999999999999</v>
      </c>
      <c r="K21">
        <v>-4.1548000000000002E-2</v>
      </c>
      <c r="L21">
        <v>2.433E-4</v>
      </c>
      <c r="M21">
        <v>0.12348000000000001</v>
      </c>
      <c r="N21" t="s">
        <v>237</v>
      </c>
    </row>
    <row r="22" spans="1:14">
      <c r="A22">
        <v>255.07</v>
      </c>
      <c r="B22">
        <v>1.5</v>
      </c>
      <c r="C22">
        <v>619.86</v>
      </c>
      <c r="D22">
        <v>1.6133E-3</v>
      </c>
      <c r="E22">
        <v>9.2264999999999997</v>
      </c>
      <c r="F22">
        <v>9.2406000000000006</v>
      </c>
      <c r="G22">
        <v>49.078000000000003</v>
      </c>
      <c r="H22">
        <v>92.227999999999994</v>
      </c>
      <c r="I22">
        <v>129.78</v>
      </c>
      <c r="J22">
        <v>1134</v>
      </c>
      <c r="K22">
        <v>-4.1565999999999999E-2</v>
      </c>
      <c r="L22">
        <v>2.4342999999999999E-4</v>
      </c>
      <c r="M22">
        <v>0.12350999999999999</v>
      </c>
      <c r="N22" t="s">
        <v>237</v>
      </c>
    </row>
    <row r="23" spans="1:14">
      <c r="A23">
        <v>255.07</v>
      </c>
      <c r="B23">
        <v>2</v>
      </c>
      <c r="C23">
        <v>619.91</v>
      </c>
      <c r="D23">
        <v>1.6130999999999999E-3</v>
      </c>
      <c r="E23">
        <v>9.2245000000000008</v>
      </c>
      <c r="F23">
        <v>9.2432999999999996</v>
      </c>
      <c r="G23">
        <v>49.07</v>
      </c>
      <c r="H23">
        <v>92.230999999999995</v>
      </c>
      <c r="I23">
        <v>129.77000000000001</v>
      </c>
      <c r="J23">
        <v>1134.4000000000001</v>
      </c>
      <c r="K23">
        <v>-4.1584999999999997E-2</v>
      </c>
      <c r="L23">
        <v>2.4356000000000001E-4</v>
      </c>
      <c r="M23">
        <v>0.12354</v>
      </c>
      <c r="N23" t="s">
        <v>237</v>
      </c>
    </row>
    <row r="24" spans="1:14">
      <c r="A24">
        <v>255.07</v>
      </c>
      <c r="B24">
        <v>2.5</v>
      </c>
      <c r="C24">
        <v>619.97</v>
      </c>
      <c r="D24">
        <v>1.6130000000000001E-3</v>
      </c>
      <c r="E24">
        <v>9.2225999999999999</v>
      </c>
      <c r="F24">
        <v>9.2460000000000004</v>
      </c>
      <c r="G24">
        <v>49.061999999999998</v>
      </c>
      <c r="H24">
        <v>92.233000000000004</v>
      </c>
      <c r="I24">
        <v>129.76</v>
      </c>
      <c r="J24">
        <v>1134.9000000000001</v>
      </c>
      <c r="K24">
        <v>-4.1603000000000001E-2</v>
      </c>
      <c r="L24">
        <v>2.4368999999999999E-4</v>
      </c>
      <c r="M24">
        <v>0.12357</v>
      </c>
      <c r="N24" t="s">
        <v>237</v>
      </c>
    </row>
    <row r="25" spans="1:14">
      <c r="A25">
        <v>255.07</v>
      </c>
      <c r="B25">
        <v>3</v>
      </c>
      <c r="C25">
        <v>620.02</v>
      </c>
      <c r="D25">
        <v>1.6128E-3</v>
      </c>
      <c r="E25">
        <v>9.2205999999999992</v>
      </c>
      <c r="F25">
        <v>9.2486999999999995</v>
      </c>
      <c r="G25">
        <v>49.054000000000002</v>
      </c>
      <c r="H25">
        <v>92.236000000000004</v>
      </c>
      <c r="I25">
        <v>129.75</v>
      </c>
      <c r="J25">
        <v>1135.3</v>
      </c>
      <c r="K25">
        <v>-4.1620999999999998E-2</v>
      </c>
      <c r="L25">
        <v>2.4382000000000001E-4</v>
      </c>
      <c r="M25">
        <v>0.1236</v>
      </c>
      <c r="N25" t="s">
        <v>237</v>
      </c>
    </row>
    <row r="26" spans="1:14">
      <c r="A26">
        <v>255.07</v>
      </c>
      <c r="B26">
        <v>3.5</v>
      </c>
      <c r="C26">
        <v>620.08000000000004</v>
      </c>
      <c r="D26">
        <v>1.6126999999999999E-3</v>
      </c>
      <c r="E26">
        <v>9.2186000000000003</v>
      </c>
      <c r="F26">
        <v>9.2514000000000003</v>
      </c>
      <c r="G26">
        <v>49.046999999999997</v>
      </c>
      <c r="H26">
        <v>92.238</v>
      </c>
      <c r="I26">
        <v>129.74</v>
      </c>
      <c r="J26">
        <v>1135.7</v>
      </c>
      <c r="K26">
        <v>-4.1639000000000002E-2</v>
      </c>
      <c r="L26">
        <v>2.4394999999999999E-4</v>
      </c>
      <c r="M26">
        <v>0.12363</v>
      </c>
      <c r="N26" t="s">
        <v>237</v>
      </c>
    </row>
    <row r="27" spans="1:14">
      <c r="A27">
        <v>255.07</v>
      </c>
      <c r="B27">
        <v>4</v>
      </c>
      <c r="C27">
        <v>620.13</v>
      </c>
      <c r="D27">
        <v>1.6126000000000001E-3</v>
      </c>
      <c r="E27">
        <v>9.2165999999999997</v>
      </c>
      <c r="F27">
        <v>9.2540999999999993</v>
      </c>
      <c r="G27">
        <v>49.039000000000001</v>
      </c>
      <c r="H27">
        <v>92.241</v>
      </c>
      <c r="I27">
        <v>129.72999999999999</v>
      </c>
      <c r="J27">
        <v>1136.0999999999999</v>
      </c>
      <c r="K27">
        <v>-4.1657E-2</v>
      </c>
      <c r="L27">
        <v>2.4408000000000001E-4</v>
      </c>
      <c r="M27">
        <v>0.12366000000000001</v>
      </c>
      <c r="N27" t="s">
        <v>237</v>
      </c>
    </row>
    <row r="28" spans="1:14">
      <c r="A28">
        <v>255.07</v>
      </c>
      <c r="B28">
        <v>4.5</v>
      </c>
      <c r="C28">
        <v>620.19000000000005</v>
      </c>
      <c r="D28">
        <v>1.6123999999999999E-3</v>
      </c>
      <c r="E28">
        <v>9.2146000000000008</v>
      </c>
      <c r="F28">
        <v>9.2568000000000001</v>
      </c>
      <c r="G28">
        <v>49.030999999999999</v>
      </c>
      <c r="H28">
        <v>92.242999999999995</v>
      </c>
      <c r="I28">
        <v>129.72</v>
      </c>
      <c r="J28">
        <v>1136.5</v>
      </c>
      <c r="K28">
        <v>-4.1675999999999998E-2</v>
      </c>
      <c r="L28">
        <v>2.4421000000000002E-4</v>
      </c>
      <c r="M28">
        <v>0.12368999999999999</v>
      </c>
      <c r="N28" t="s">
        <v>237</v>
      </c>
    </row>
    <row r="29" spans="1:14">
      <c r="A29">
        <v>255.07</v>
      </c>
      <c r="B29">
        <v>5</v>
      </c>
      <c r="C29">
        <v>620.24</v>
      </c>
      <c r="D29">
        <v>1.6123000000000001E-3</v>
      </c>
      <c r="E29">
        <v>9.2126000000000001</v>
      </c>
      <c r="F29">
        <v>9.2594999999999992</v>
      </c>
      <c r="G29">
        <v>49.023000000000003</v>
      </c>
      <c r="H29">
        <v>92.245999999999995</v>
      </c>
      <c r="I29">
        <v>129.71</v>
      </c>
      <c r="J29">
        <v>1136.9000000000001</v>
      </c>
      <c r="K29">
        <v>-4.1694000000000002E-2</v>
      </c>
      <c r="L29">
        <v>2.4434000000000001E-4</v>
      </c>
      <c r="M29">
        <v>0.12372</v>
      </c>
      <c r="N29" t="s">
        <v>237</v>
      </c>
    </row>
    <row r="30" spans="1:14">
      <c r="A30">
        <v>255.07</v>
      </c>
      <c r="B30">
        <v>5.5</v>
      </c>
      <c r="C30">
        <v>620.29999999999995</v>
      </c>
      <c r="D30">
        <v>1.6121E-3</v>
      </c>
      <c r="E30">
        <v>9.2106999999999992</v>
      </c>
      <c r="F30">
        <v>9.2622</v>
      </c>
      <c r="G30">
        <v>49.015000000000001</v>
      </c>
      <c r="H30">
        <v>92.248000000000005</v>
      </c>
      <c r="I30">
        <v>129.69999999999999</v>
      </c>
      <c r="J30">
        <v>1137.3</v>
      </c>
      <c r="K30">
        <v>-4.1711999999999999E-2</v>
      </c>
      <c r="L30">
        <v>2.4447999999999999E-4</v>
      </c>
      <c r="M30">
        <v>0.12375</v>
      </c>
      <c r="N30" t="s">
        <v>237</v>
      </c>
    </row>
    <row r="31" spans="1:14">
      <c r="A31">
        <v>255.07</v>
      </c>
      <c r="B31">
        <v>6</v>
      </c>
      <c r="C31">
        <v>620.35</v>
      </c>
      <c r="D31">
        <v>1.6119999999999999E-3</v>
      </c>
      <c r="E31">
        <v>9.2087000000000003</v>
      </c>
      <c r="F31">
        <v>9.2649000000000008</v>
      </c>
      <c r="G31">
        <v>49.008000000000003</v>
      </c>
      <c r="H31">
        <v>92.251000000000005</v>
      </c>
      <c r="I31">
        <v>129.69</v>
      </c>
      <c r="J31">
        <v>1137.7</v>
      </c>
      <c r="K31">
        <v>-4.1730000000000003E-2</v>
      </c>
      <c r="L31">
        <v>2.4460999999999998E-4</v>
      </c>
      <c r="M31">
        <v>0.12378</v>
      </c>
      <c r="N31" t="s">
        <v>237</v>
      </c>
    </row>
    <row r="32" spans="1:14">
      <c r="A32">
        <v>255.07</v>
      </c>
      <c r="B32">
        <v>6.5</v>
      </c>
      <c r="C32">
        <v>620.4</v>
      </c>
      <c r="D32">
        <v>1.6119000000000001E-3</v>
      </c>
      <c r="E32">
        <v>9.2066999999999997</v>
      </c>
      <c r="F32">
        <v>9.2675999999999998</v>
      </c>
      <c r="G32">
        <v>49</v>
      </c>
      <c r="H32">
        <v>92.253</v>
      </c>
      <c r="I32">
        <v>129.66999999999999</v>
      </c>
      <c r="J32">
        <v>1138.2</v>
      </c>
      <c r="K32">
        <v>-4.1748E-2</v>
      </c>
      <c r="L32">
        <v>2.4474000000000002E-4</v>
      </c>
      <c r="M32">
        <v>0.12381</v>
      </c>
      <c r="N32" t="s">
        <v>237</v>
      </c>
    </row>
    <row r="33" spans="1:14">
      <c r="A33">
        <v>255.07</v>
      </c>
      <c r="B33">
        <v>7</v>
      </c>
      <c r="C33">
        <v>620.46</v>
      </c>
      <c r="D33">
        <v>1.6117E-3</v>
      </c>
      <c r="E33">
        <v>9.2048000000000005</v>
      </c>
      <c r="F33">
        <v>9.2703000000000007</v>
      </c>
      <c r="G33">
        <v>48.991999999999997</v>
      </c>
      <c r="H33">
        <v>92.256</v>
      </c>
      <c r="I33">
        <v>129.66</v>
      </c>
      <c r="J33">
        <v>1138.5999999999999</v>
      </c>
      <c r="K33">
        <v>-4.1765999999999998E-2</v>
      </c>
      <c r="L33">
        <v>2.4487000000000001E-4</v>
      </c>
      <c r="M33">
        <v>0.12384000000000001</v>
      </c>
      <c r="N33" t="s">
        <v>237</v>
      </c>
    </row>
    <row r="34" spans="1:14">
      <c r="A34">
        <v>255.07</v>
      </c>
      <c r="B34">
        <v>7.5</v>
      </c>
      <c r="C34">
        <v>620.51</v>
      </c>
      <c r="D34">
        <v>1.6115999999999999E-3</v>
      </c>
      <c r="E34">
        <v>9.2027999999999999</v>
      </c>
      <c r="F34">
        <v>9.2729999999999997</v>
      </c>
      <c r="G34">
        <v>48.984000000000002</v>
      </c>
      <c r="H34">
        <v>92.257999999999996</v>
      </c>
      <c r="I34">
        <v>129.65</v>
      </c>
      <c r="J34">
        <v>1139</v>
      </c>
      <c r="K34">
        <v>-4.1784000000000002E-2</v>
      </c>
      <c r="L34">
        <v>2.4499999999999999E-4</v>
      </c>
      <c r="M34">
        <v>0.12388</v>
      </c>
      <c r="N34" t="s">
        <v>237</v>
      </c>
    </row>
    <row r="35" spans="1:14">
      <c r="A35">
        <v>255.07</v>
      </c>
      <c r="B35">
        <v>8</v>
      </c>
      <c r="C35">
        <v>620.57000000000005</v>
      </c>
      <c r="D35">
        <v>1.6114E-3</v>
      </c>
      <c r="E35">
        <v>9.2007999999999992</v>
      </c>
      <c r="F35">
        <v>9.2757000000000005</v>
      </c>
      <c r="G35">
        <v>48.976999999999997</v>
      </c>
      <c r="H35">
        <v>92.260999999999996</v>
      </c>
      <c r="I35">
        <v>129.63999999999999</v>
      </c>
      <c r="J35">
        <v>1139.4000000000001</v>
      </c>
      <c r="K35">
        <v>-4.1801999999999999E-2</v>
      </c>
      <c r="L35">
        <v>2.4512999999999998E-4</v>
      </c>
      <c r="M35">
        <v>0.12391000000000001</v>
      </c>
      <c r="N35" t="s">
        <v>237</v>
      </c>
    </row>
    <row r="36" spans="1:14">
      <c r="A36">
        <v>255.07</v>
      </c>
      <c r="B36">
        <v>8.5</v>
      </c>
      <c r="C36">
        <v>620.62</v>
      </c>
      <c r="D36">
        <v>1.6113E-3</v>
      </c>
      <c r="E36">
        <v>9.1989000000000001</v>
      </c>
      <c r="F36">
        <v>9.2784999999999993</v>
      </c>
      <c r="G36">
        <v>48.969000000000001</v>
      </c>
      <c r="H36">
        <v>92.263000000000005</v>
      </c>
      <c r="I36">
        <v>129.63</v>
      </c>
      <c r="J36">
        <v>1139.8</v>
      </c>
      <c r="K36">
        <v>-4.1819000000000002E-2</v>
      </c>
      <c r="L36">
        <v>2.4526000000000002E-4</v>
      </c>
      <c r="M36">
        <v>0.12393999999999999</v>
      </c>
      <c r="N36" t="s">
        <v>237</v>
      </c>
    </row>
    <row r="37" spans="1:14">
      <c r="A37">
        <v>255.07</v>
      </c>
      <c r="B37">
        <v>9</v>
      </c>
      <c r="C37">
        <v>620.67999999999995</v>
      </c>
      <c r="D37">
        <v>1.6111000000000001E-3</v>
      </c>
      <c r="E37">
        <v>9.1968999999999994</v>
      </c>
      <c r="F37">
        <v>9.2812000000000001</v>
      </c>
      <c r="G37">
        <v>48.960999999999999</v>
      </c>
      <c r="H37">
        <v>92.266000000000005</v>
      </c>
      <c r="I37">
        <v>129.62</v>
      </c>
      <c r="J37">
        <v>1140.2</v>
      </c>
      <c r="K37">
        <v>-4.1836999999999999E-2</v>
      </c>
      <c r="L37">
        <v>2.4539000000000001E-4</v>
      </c>
      <c r="M37">
        <v>0.12397</v>
      </c>
      <c r="N37" t="s">
        <v>237</v>
      </c>
    </row>
    <row r="38" spans="1:14">
      <c r="A38">
        <v>255.07</v>
      </c>
      <c r="B38">
        <v>9.5</v>
      </c>
      <c r="C38">
        <v>620.73</v>
      </c>
      <c r="D38">
        <v>1.611E-3</v>
      </c>
      <c r="E38">
        <v>9.1949000000000005</v>
      </c>
      <c r="F38">
        <v>9.2838999999999992</v>
      </c>
      <c r="G38">
        <v>48.954000000000001</v>
      </c>
      <c r="H38">
        <v>92.268000000000001</v>
      </c>
      <c r="I38">
        <v>129.61000000000001</v>
      </c>
      <c r="J38">
        <v>1140.5999999999999</v>
      </c>
      <c r="K38">
        <v>-4.1855000000000003E-2</v>
      </c>
      <c r="L38">
        <v>2.4551999999999999E-4</v>
      </c>
      <c r="M38">
        <v>0.124</v>
      </c>
      <c r="N38" t="s">
        <v>237</v>
      </c>
    </row>
    <row r="39" spans="1:14">
      <c r="A39">
        <v>255.07</v>
      </c>
      <c r="B39">
        <v>10</v>
      </c>
      <c r="C39">
        <v>620.78</v>
      </c>
      <c r="D39">
        <v>1.6109E-3</v>
      </c>
      <c r="E39">
        <v>9.1929999999999996</v>
      </c>
      <c r="F39">
        <v>9.2866</v>
      </c>
      <c r="G39">
        <v>48.945999999999998</v>
      </c>
      <c r="H39">
        <v>92.271000000000001</v>
      </c>
      <c r="I39">
        <v>129.6</v>
      </c>
      <c r="J39">
        <v>1141</v>
      </c>
      <c r="K39">
        <v>-4.1873E-2</v>
      </c>
      <c r="L39">
        <v>2.4565999999999998E-4</v>
      </c>
      <c r="M39">
        <v>0.12403</v>
      </c>
      <c r="N39" t="s">
        <v>237</v>
      </c>
    </row>
    <row r="40" spans="1:14">
      <c r="A40">
        <v>297.58999999999997</v>
      </c>
      <c r="B40">
        <v>1</v>
      </c>
      <c r="C40">
        <v>2.4213</v>
      </c>
      <c r="D40">
        <v>0.41299999999999998</v>
      </c>
      <c r="E40">
        <v>34.020000000000003</v>
      </c>
      <c r="F40">
        <v>36.42</v>
      </c>
      <c r="G40">
        <v>148.78</v>
      </c>
      <c r="H40">
        <v>90.92</v>
      </c>
      <c r="I40">
        <v>100.5</v>
      </c>
      <c r="J40">
        <v>210.34</v>
      </c>
      <c r="K40">
        <v>2.5493000000000001</v>
      </c>
      <c r="L40">
        <v>7.3624E-6</v>
      </c>
      <c r="M40">
        <v>1.6507999999999998E-2</v>
      </c>
      <c r="N40" t="s">
        <v>238</v>
      </c>
    </row>
    <row r="41" spans="1:14">
      <c r="A41">
        <v>297.58999999999997</v>
      </c>
      <c r="B41">
        <v>1.5</v>
      </c>
      <c r="C41">
        <v>3.6916000000000002</v>
      </c>
      <c r="D41">
        <v>0.27088000000000001</v>
      </c>
      <c r="E41">
        <v>33.927999999999997</v>
      </c>
      <c r="F41">
        <v>36.29</v>
      </c>
      <c r="G41">
        <v>145.09</v>
      </c>
      <c r="H41">
        <v>91.412999999999997</v>
      </c>
      <c r="I41">
        <v>101.74</v>
      </c>
      <c r="J41">
        <v>207.52</v>
      </c>
      <c r="K41">
        <v>2.6164000000000001</v>
      </c>
      <c r="L41">
        <v>7.3463999999999997E-6</v>
      </c>
      <c r="M41">
        <v>1.6513E-2</v>
      </c>
      <c r="N41" t="s">
        <v>238</v>
      </c>
    </row>
    <row r="42" spans="1:14">
      <c r="A42">
        <v>297.58999999999997</v>
      </c>
      <c r="B42">
        <v>2</v>
      </c>
      <c r="C42">
        <v>5.0073999999999996</v>
      </c>
      <c r="D42">
        <v>0.19969999999999999</v>
      </c>
      <c r="E42">
        <v>33.832000000000001</v>
      </c>
      <c r="F42">
        <v>36.154000000000003</v>
      </c>
      <c r="G42">
        <v>142.37</v>
      </c>
      <c r="H42">
        <v>91.938999999999993</v>
      </c>
      <c r="I42">
        <v>103.12</v>
      </c>
      <c r="J42">
        <v>204.56</v>
      </c>
      <c r="K42">
        <v>2.6888999999999998</v>
      </c>
      <c r="L42">
        <v>7.3308000000000002E-6</v>
      </c>
      <c r="M42">
        <v>1.6522999999999999E-2</v>
      </c>
      <c r="N42" t="s">
        <v>238</v>
      </c>
    </row>
    <row r="43" spans="1:14">
      <c r="A43">
        <v>297.58999999999997</v>
      </c>
      <c r="B43">
        <v>2.3906999999999998</v>
      </c>
      <c r="C43">
        <v>6.0705999999999998</v>
      </c>
      <c r="D43">
        <v>0.16472999999999999</v>
      </c>
      <c r="E43">
        <v>33.755000000000003</v>
      </c>
      <c r="F43">
        <v>36.043999999999997</v>
      </c>
      <c r="G43">
        <v>140.62</v>
      </c>
      <c r="H43">
        <v>92.376000000000005</v>
      </c>
      <c r="I43">
        <v>104.31</v>
      </c>
      <c r="J43">
        <v>202.15</v>
      </c>
      <c r="K43">
        <v>2.75</v>
      </c>
      <c r="L43">
        <v>7.3186999999999999E-6</v>
      </c>
      <c r="M43">
        <v>1.6535999999999999E-2</v>
      </c>
      <c r="N43" t="s">
        <v>238</v>
      </c>
    </row>
    <row r="44" spans="1:14">
      <c r="A44">
        <v>297.58999999999997</v>
      </c>
      <c r="B44">
        <v>2.3906999999999998</v>
      </c>
      <c r="C44">
        <v>573.49</v>
      </c>
      <c r="D44">
        <v>1.7436999999999999E-3</v>
      </c>
      <c r="E44">
        <v>14.976000000000001</v>
      </c>
      <c r="F44">
        <v>15.000999999999999</v>
      </c>
      <c r="G44">
        <v>69.909000000000006</v>
      </c>
      <c r="H44">
        <v>100.02</v>
      </c>
      <c r="I44">
        <v>141.66999999999999</v>
      </c>
      <c r="J44">
        <v>903.81</v>
      </c>
      <c r="K44">
        <v>-2.8034E-2</v>
      </c>
      <c r="L44">
        <v>1.6050999999999999E-4</v>
      </c>
      <c r="M44">
        <v>0.10491</v>
      </c>
      <c r="N44" t="s">
        <v>237</v>
      </c>
    </row>
    <row r="45" spans="1:14">
      <c r="A45">
        <v>297.58999999999997</v>
      </c>
      <c r="B45">
        <v>2.5</v>
      </c>
      <c r="C45">
        <v>573.51</v>
      </c>
      <c r="D45">
        <v>1.7436999999999999E-3</v>
      </c>
      <c r="E45">
        <v>14.976000000000001</v>
      </c>
      <c r="F45">
        <v>15.000999999999999</v>
      </c>
      <c r="G45">
        <v>69.906000000000006</v>
      </c>
      <c r="H45">
        <v>100.02</v>
      </c>
      <c r="I45">
        <v>141.66999999999999</v>
      </c>
      <c r="J45">
        <v>903.93</v>
      </c>
      <c r="K45">
        <v>-2.8045E-2</v>
      </c>
      <c r="L45">
        <v>1.6054E-4</v>
      </c>
      <c r="M45">
        <v>0.10492</v>
      </c>
      <c r="N45" t="s">
        <v>237</v>
      </c>
    </row>
    <row r="46" spans="1:14">
      <c r="A46">
        <v>297.58999999999997</v>
      </c>
      <c r="B46">
        <v>3</v>
      </c>
      <c r="C46">
        <v>573.59</v>
      </c>
      <c r="D46">
        <v>1.7434E-3</v>
      </c>
      <c r="E46">
        <v>14.973000000000001</v>
      </c>
      <c r="F46">
        <v>15.003</v>
      </c>
      <c r="G46">
        <v>69.896000000000001</v>
      </c>
      <c r="H46">
        <v>100.02</v>
      </c>
      <c r="I46">
        <v>141.63999999999999</v>
      </c>
      <c r="J46">
        <v>904.51</v>
      </c>
      <c r="K46">
        <v>-2.8091999999999999E-2</v>
      </c>
      <c r="L46">
        <v>1.6064000000000001E-4</v>
      </c>
      <c r="M46">
        <v>0.10496</v>
      </c>
      <c r="N46" t="s">
        <v>237</v>
      </c>
    </row>
    <row r="47" spans="1:14">
      <c r="A47">
        <v>297.58999999999997</v>
      </c>
      <c r="B47">
        <v>3.5</v>
      </c>
      <c r="C47">
        <v>573.67999999999995</v>
      </c>
      <c r="D47">
        <v>1.7431E-3</v>
      </c>
      <c r="E47">
        <v>14.97</v>
      </c>
      <c r="F47">
        <v>15.005000000000001</v>
      </c>
      <c r="G47">
        <v>69.885999999999996</v>
      </c>
      <c r="H47">
        <v>100.02</v>
      </c>
      <c r="I47">
        <v>141.62</v>
      </c>
      <c r="J47">
        <v>905.09</v>
      </c>
      <c r="K47">
        <v>-2.8138E-2</v>
      </c>
      <c r="L47">
        <v>1.6075E-4</v>
      </c>
      <c r="M47">
        <v>0.105</v>
      </c>
      <c r="N47" t="s">
        <v>237</v>
      </c>
    </row>
    <row r="48" spans="1:14">
      <c r="A48">
        <v>297.58999999999997</v>
      </c>
      <c r="B48">
        <v>4</v>
      </c>
      <c r="C48">
        <v>573.77</v>
      </c>
      <c r="D48">
        <v>1.7428999999999999E-3</v>
      </c>
      <c r="E48">
        <v>14.965999999999999</v>
      </c>
      <c r="F48">
        <v>15.007</v>
      </c>
      <c r="G48">
        <v>69.875</v>
      </c>
      <c r="H48">
        <v>100.02</v>
      </c>
      <c r="I48">
        <v>141.59</v>
      </c>
      <c r="J48">
        <v>905.67</v>
      </c>
      <c r="K48">
        <v>-2.8185000000000002E-2</v>
      </c>
      <c r="L48">
        <v>1.6086E-4</v>
      </c>
      <c r="M48">
        <v>0.10503999999999999</v>
      </c>
      <c r="N48" t="s">
        <v>237</v>
      </c>
    </row>
    <row r="49" spans="1:14">
      <c r="A49">
        <v>297.58999999999997</v>
      </c>
      <c r="B49">
        <v>4.5</v>
      </c>
      <c r="C49">
        <v>573.85</v>
      </c>
      <c r="D49">
        <v>1.7426E-3</v>
      </c>
      <c r="E49">
        <v>14.962999999999999</v>
      </c>
      <c r="F49">
        <v>15.009</v>
      </c>
      <c r="G49">
        <v>69.864999999999995</v>
      </c>
      <c r="H49">
        <v>100.03</v>
      </c>
      <c r="I49">
        <v>141.57</v>
      </c>
      <c r="J49">
        <v>906.24</v>
      </c>
      <c r="K49">
        <v>-2.8232E-2</v>
      </c>
      <c r="L49">
        <v>1.6096E-4</v>
      </c>
      <c r="M49">
        <v>0.10508000000000001</v>
      </c>
      <c r="N49" t="s">
        <v>237</v>
      </c>
    </row>
    <row r="50" spans="1:14">
      <c r="A50">
        <v>297.58999999999997</v>
      </c>
      <c r="B50">
        <v>5</v>
      </c>
      <c r="C50">
        <v>573.94000000000005</v>
      </c>
      <c r="D50">
        <v>1.7423E-3</v>
      </c>
      <c r="E50">
        <v>14.96</v>
      </c>
      <c r="F50">
        <v>15.010999999999999</v>
      </c>
      <c r="G50">
        <v>69.855000000000004</v>
      </c>
      <c r="H50">
        <v>100.03</v>
      </c>
      <c r="I50">
        <v>141.54</v>
      </c>
      <c r="J50">
        <v>906.82</v>
      </c>
      <c r="K50">
        <v>-2.8278000000000001E-2</v>
      </c>
      <c r="L50">
        <v>1.6107E-4</v>
      </c>
      <c r="M50">
        <v>0.10512000000000001</v>
      </c>
      <c r="N50" t="s">
        <v>237</v>
      </c>
    </row>
    <row r="51" spans="1:14">
      <c r="A51">
        <v>297.58999999999997</v>
      </c>
      <c r="B51">
        <v>5.5</v>
      </c>
      <c r="C51">
        <v>574.02</v>
      </c>
      <c r="D51">
        <v>1.7420999999999999E-3</v>
      </c>
      <c r="E51">
        <v>14.957000000000001</v>
      </c>
      <c r="F51">
        <v>15.013</v>
      </c>
      <c r="G51">
        <v>69.844999999999999</v>
      </c>
      <c r="H51">
        <v>100.03</v>
      </c>
      <c r="I51">
        <v>141.52000000000001</v>
      </c>
      <c r="J51">
        <v>907.39</v>
      </c>
      <c r="K51">
        <v>-2.8323999999999998E-2</v>
      </c>
      <c r="L51">
        <v>1.6118E-4</v>
      </c>
      <c r="M51">
        <v>0.10516</v>
      </c>
      <c r="N51" t="s">
        <v>237</v>
      </c>
    </row>
    <row r="52" spans="1:14">
      <c r="A52">
        <v>297.58999999999997</v>
      </c>
      <c r="B52">
        <v>6</v>
      </c>
      <c r="C52">
        <v>574.11</v>
      </c>
      <c r="D52">
        <v>1.7417999999999999E-3</v>
      </c>
      <c r="E52">
        <v>14.954000000000001</v>
      </c>
      <c r="F52">
        <v>15.015000000000001</v>
      </c>
      <c r="G52">
        <v>69.834000000000003</v>
      </c>
      <c r="H52">
        <v>100.03</v>
      </c>
      <c r="I52">
        <v>141.49</v>
      </c>
      <c r="J52">
        <v>907.97</v>
      </c>
      <c r="K52">
        <v>-2.8369999999999999E-2</v>
      </c>
      <c r="L52">
        <v>1.6128E-4</v>
      </c>
      <c r="M52">
        <v>0.10519000000000001</v>
      </c>
      <c r="N52" t="s">
        <v>237</v>
      </c>
    </row>
    <row r="53" spans="1:14">
      <c r="A53">
        <v>297.58999999999997</v>
      </c>
      <c r="B53">
        <v>6.5</v>
      </c>
      <c r="C53">
        <v>574.20000000000005</v>
      </c>
      <c r="D53">
        <v>1.7416E-3</v>
      </c>
      <c r="E53">
        <v>14.951000000000001</v>
      </c>
      <c r="F53">
        <v>15.016999999999999</v>
      </c>
      <c r="G53">
        <v>69.823999999999998</v>
      </c>
      <c r="H53">
        <v>100.04</v>
      </c>
      <c r="I53">
        <v>141.47</v>
      </c>
      <c r="J53">
        <v>908.54</v>
      </c>
      <c r="K53">
        <v>-2.8416E-2</v>
      </c>
      <c r="L53">
        <v>1.6139E-4</v>
      </c>
      <c r="M53">
        <v>0.10523</v>
      </c>
      <c r="N53" t="s">
        <v>237</v>
      </c>
    </row>
    <row r="54" spans="1:14">
      <c r="A54">
        <v>297.58999999999997</v>
      </c>
      <c r="B54">
        <v>7</v>
      </c>
      <c r="C54">
        <v>574.28</v>
      </c>
      <c r="D54">
        <v>1.7413000000000001E-3</v>
      </c>
      <c r="E54">
        <v>14.948</v>
      </c>
      <c r="F54">
        <v>15.019</v>
      </c>
      <c r="G54">
        <v>69.813999999999993</v>
      </c>
      <c r="H54">
        <v>100.04</v>
      </c>
      <c r="I54">
        <v>141.44</v>
      </c>
      <c r="J54">
        <v>909.11</v>
      </c>
      <c r="K54">
        <v>-2.8462000000000001E-2</v>
      </c>
      <c r="L54">
        <v>1.615E-4</v>
      </c>
      <c r="M54">
        <v>0.10527</v>
      </c>
      <c r="N54" t="s">
        <v>237</v>
      </c>
    </row>
    <row r="55" spans="1:14">
      <c r="A55">
        <v>297.58999999999997</v>
      </c>
      <c r="B55">
        <v>7.5</v>
      </c>
      <c r="C55">
        <v>574.37</v>
      </c>
      <c r="D55">
        <v>1.7409999999999999E-3</v>
      </c>
      <c r="E55">
        <v>14.945</v>
      </c>
      <c r="F55">
        <v>15.021000000000001</v>
      </c>
      <c r="G55">
        <v>69.804000000000002</v>
      </c>
      <c r="H55">
        <v>100.04</v>
      </c>
      <c r="I55">
        <v>141.41999999999999</v>
      </c>
      <c r="J55">
        <v>909.68</v>
      </c>
      <c r="K55">
        <v>-2.8507000000000001E-2</v>
      </c>
      <c r="L55">
        <v>1.616E-4</v>
      </c>
      <c r="M55">
        <v>0.10531</v>
      </c>
      <c r="N55" t="s">
        <v>237</v>
      </c>
    </row>
    <row r="56" spans="1:14">
      <c r="A56">
        <v>297.58999999999997</v>
      </c>
      <c r="B56">
        <v>8</v>
      </c>
      <c r="C56">
        <v>574.45000000000005</v>
      </c>
      <c r="D56">
        <v>1.7408E-3</v>
      </c>
      <c r="E56">
        <v>14.942</v>
      </c>
      <c r="F56">
        <v>15.023</v>
      </c>
      <c r="G56">
        <v>69.793000000000006</v>
      </c>
      <c r="H56">
        <v>100.04</v>
      </c>
      <c r="I56">
        <v>141.4</v>
      </c>
      <c r="J56">
        <v>910.25</v>
      </c>
      <c r="K56">
        <v>-2.8552000000000001E-2</v>
      </c>
      <c r="L56">
        <v>1.6171E-4</v>
      </c>
      <c r="M56">
        <v>0.10535</v>
      </c>
      <c r="N56" t="s">
        <v>237</v>
      </c>
    </row>
    <row r="57" spans="1:14">
      <c r="A57">
        <v>297.58999999999997</v>
      </c>
      <c r="B57">
        <v>8.5</v>
      </c>
      <c r="C57">
        <v>574.54</v>
      </c>
      <c r="D57">
        <v>1.7405000000000001E-3</v>
      </c>
      <c r="E57">
        <v>14.939</v>
      </c>
      <c r="F57">
        <v>15.025</v>
      </c>
      <c r="G57">
        <v>69.783000000000001</v>
      </c>
      <c r="H57">
        <v>100.04</v>
      </c>
      <c r="I57">
        <v>141.37</v>
      </c>
      <c r="J57">
        <v>910.82</v>
      </c>
      <c r="K57">
        <v>-2.8597999999999998E-2</v>
      </c>
      <c r="L57">
        <v>1.6181E-4</v>
      </c>
      <c r="M57">
        <v>0.10539</v>
      </c>
      <c r="N57" t="s">
        <v>237</v>
      </c>
    </row>
    <row r="58" spans="1:14">
      <c r="A58">
        <v>297.58999999999997</v>
      </c>
      <c r="B58">
        <v>9</v>
      </c>
      <c r="C58">
        <v>574.62</v>
      </c>
      <c r="D58">
        <v>1.7403E-3</v>
      </c>
      <c r="E58">
        <v>14.936</v>
      </c>
      <c r="F58">
        <v>15.026999999999999</v>
      </c>
      <c r="G58">
        <v>69.772999999999996</v>
      </c>
      <c r="H58">
        <v>100.05</v>
      </c>
      <c r="I58">
        <v>141.35</v>
      </c>
      <c r="J58">
        <v>911.39</v>
      </c>
      <c r="K58">
        <v>-2.8642999999999998E-2</v>
      </c>
      <c r="L58">
        <v>1.6191999999999999E-4</v>
      </c>
      <c r="M58">
        <v>0.10542</v>
      </c>
      <c r="N58" t="s">
        <v>237</v>
      </c>
    </row>
    <row r="59" spans="1:14">
      <c r="A59">
        <v>297.58999999999997</v>
      </c>
      <c r="B59">
        <v>9.5</v>
      </c>
      <c r="C59">
        <v>574.71</v>
      </c>
      <c r="D59">
        <v>1.74E-3</v>
      </c>
      <c r="E59">
        <v>14.933</v>
      </c>
      <c r="F59">
        <v>15.029</v>
      </c>
      <c r="G59">
        <v>69.763000000000005</v>
      </c>
      <c r="H59">
        <v>100.05</v>
      </c>
      <c r="I59">
        <v>141.33000000000001</v>
      </c>
      <c r="J59">
        <v>911.96</v>
      </c>
      <c r="K59">
        <v>-2.8688000000000002E-2</v>
      </c>
      <c r="L59">
        <v>1.6202999999999999E-4</v>
      </c>
      <c r="M59">
        <v>0.10546</v>
      </c>
      <c r="N59" t="s">
        <v>237</v>
      </c>
    </row>
    <row r="60" spans="1:14">
      <c r="A60">
        <v>297.58999999999997</v>
      </c>
      <c r="B60">
        <v>10</v>
      </c>
      <c r="C60">
        <v>574.79</v>
      </c>
      <c r="D60">
        <v>1.7397999999999999E-3</v>
      </c>
      <c r="E60">
        <v>14.93</v>
      </c>
      <c r="F60">
        <v>15.031000000000001</v>
      </c>
      <c r="G60">
        <v>69.753</v>
      </c>
      <c r="H60">
        <v>100.05</v>
      </c>
      <c r="I60">
        <v>141.30000000000001</v>
      </c>
      <c r="J60">
        <v>912.53</v>
      </c>
      <c r="K60">
        <v>-2.8732000000000001E-2</v>
      </c>
      <c r="L60">
        <v>1.6212999999999999E-4</v>
      </c>
      <c r="M60">
        <v>0.1055</v>
      </c>
      <c r="N60" t="s">
        <v>237</v>
      </c>
    </row>
    <row r="61" spans="1:14">
      <c r="A61">
        <v>340.1</v>
      </c>
      <c r="B61">
        <v>1</v>
      </c>
      <c r="C61">
        <v>2.0950000000000002</v>
      </c>
      <c r="D61">
        <v>0.47732000000000002</v>
      </c>
      <c r="E61">
        <v>38.128</v>
      </c>
      <c r="F61">
        <v>40.902999999999999</v>
      </c>
      <c r="G61">
        <v>162.84</v>
      </c>
      <c r="H61">
        <v>101.47</v>
      </c>
      <c r="I61">
        <v>110.55</v>
      </c>
      <c r="J61">
        <v>225.83</v>
      </c>
      <c r="K61">
        <v>1.6356999999999999</v>
      </c>
      <c r="L61">
        <v>8.4177000000000007E-6</v>
      </c>
      <c r="M61">
        <v>2.0990000000000002E-2</v>
      </c>
      <c r="N61" t="s">
        <v>238</v>
      </c>
    </row>
    <row r="62" spans="1:14">
      <c r="A62">
        <v>340.1</v>
      </c>
      <c r="B62">
        <v>1.5</v>
      </c>
      <c r="C62">
        <v>3.1739999999999999</v>
      </c>
      <c r="D62">
        <v>0.31506000000000001</v>
      </c>
      <c r="E62">
        <v>38.064</v>
      </c>
      <c r="F62">
        <v>40.811</v>
      </c>
      <c r="G62">
        <v>159.28</v>
      </c>
      <c r="H62">
        <v>101.73</v>
      </c>
      <c r="I62">
        <v>111.23</v>
      </c>
      <c r="J62">
        <v>223.95</v>
      </c>
      <c r="K62">
        <v>1.6603000000000001</v>
      </c>
      <c r="L62">
        <v>8.4153000000000006E-6</v>
      </c>
      <c r="M62">
        <v>2.1010000000000001E-2</v>
      </c>
      <c r="N62" t="s">
        <v>238</v>
      </c>
    </row>
    <row r="63" spans="1:14">
      <c r="A63">
        <v>340.1</v>
      </c>
      <c r="B63">
        <v>2</v>
      </c>
      <c r="C63">
        <v>4.2755999999999998</v>
      </c>
      <c r="D63">
        <v>0.23388999999999999</v>
      </c>
      <c r="E63">
        <v>37.999000000000002</v>
      </c>
      <c r="F63">
        <v>40.718000000000004</v>
      </c>
      <c r="G63">
        <v>156.69999999999999</v>
      </c>
      <c r="H63">
        <v>101.99</v>
      </c>
      <c r="I63">
        <v>111.95</v>
      </c>
      <c r="J63">
        <v>222.01</v>
      </c>
      <c r="K63">
        <v>1.6860999999999999</v>
      </c>
      <c r="L63">
        <v>8.4132999999999996E-6</v>
      </c>
      <c r="M63">
        <v>2.1034000000000001E-2</v>
      </c>
      <c r="N63" t="s">
        <v>238</v>
      </c>
    </row>
    <row r="64" spans="1:14">
      <c r="A64">
        <v>340.1</v>
      </c>
      <c r="B64">
        <v>2.5</v>
      </c>
      <c r="C64">
        <v>5.4013</v>
      </c>
      <c r="D64">
        <v>0.18514</v>
      </c>
      <c r="E64">
        <v>37.932000000000002</v>
      </c>
      <c r="F64">
        <v>40.622</v>
      </c>
      <c r="G64">
        <v>154.63999999999999</v>
      </c>
      <c r="H64">
        <v>102.27</v>
      </c>
      <c r="I64">
        <v>112.71</v>
      </c>
      <c r="J64">
        <v>220.03</v>
      </c>
      <c r="K64">
        <v>1.7131000000000001</v>
      </c>
      <c r="L64">
        <v>8.4116999999999994E-6</v>
      </c>
      <c r="M64">
        <v>2.1061E-2</v>
      </c>
      <c r="N64" t="s">
        <v>238</v>
      </c>
    </row>
    <row r="65" spans="1:14">
      <c r="A65">
        <v>340.1</v>
      </c>
      <c r="B65">
        <v>3</v>
      </c>
      <c r="C65">
        <v>6.5526</v>
      </c>
      <c r="D65">
        <v>0.15261</v>
      </c>
      <c r="E65">
        <v>37.863999999999997</v>
      </c>
      <c r="F65">
        <v>40.524999999999999</v>
      </c>
      <c r="G65">
        <v>152.91999999999999</v>
      </c>
      <c r="H65">
        <v>102.56</v>
      </c>
      <c r="I65">
        <v>113.53</v>
      </c>
      <c r="J65">
        <v>217.99</v>
      </c>
      <c r="K65">
        <v>1.7415</v>
      </c>
      <c r="L65">
        <v>8.4106000000000004E-6</v>
      </c>
      <c r="M65">
        <v>2.1090999999999999E-2</v>
      </c>
      <c r="N65" t="s">
        <v>238</v>
      </c>
    </row>
    <row r="66" spans="1:14">
      <c r="A66">
        <v>340.1</v>
      </c>
      <c r="B66">
        <v>3.5</v>
      </c>
      <c r="C66">
        <v>7.7313999999999998</v>
      </c>
      <c r="D66">
        <v>0.12934000000000001</v>
      </c>
      <c r="E66">
        <v>37.793999999999997</v>
      </c>
      <c r="F66">
        <v>40.424999999999997</v>
      </c>
      <c r="G66">
        <v>151.41999999999999</v>
      </c>
      <c r="H66">
        <v>102.86</v>
      </c>
      <c r="I66">
        <v>114.4</v>
      </c>
      <c r="J66">
        <v>215.89</v>
      </c>
      <c r="K66">
        <v>1.7713000000000001</v>
      </c>
      <c r="L66">
        <v>8.4099000000000006E-6</v>
      </c>
      <c r="M66">
        <v>2.1125000000000001E-2</v>
      </c>
      <c r="N66" t="s">
        <v>238</v>
      </c>
    </row>
    <row r="67" spans="1:14">
      <c r="A67">
        <v>340.1</v>
      </c>
      <c r="B67">
        <v>4</v>
      </c>
      <c r="C67">
        <v>8.9397000000000002</v>
      </c>
      <c r="D67">
        <v>0.11186</v>
      </c>
      <c r="E67">
        <v>37.720999999999997</v>
      </c>
      <c r="F67">
        <v>40.322000000000003</v>
      </c>
      <c r="G67">
        <v>150.1</v>
      </c>
      <c r="H67">
        <v>103.17</v>
      </c>
      <c r="I67">
        <v>115.33</v>
      </c>
      <c r="J67">
        <v>213.73</v>
      </c>
      <c r="K67">
        <v>1.8028</v>
      </c>
      <c r="L67">
        <v>8.4099000000000006E-6</v>
      </c>
      <c r="M67">
        <v>2.1163000000000001E-2</v>
      </c>
      <c r="N67" t="s">
        <v>238</v>
      </c>
    </row>
    <row r="68" spans="1:14">
      <c r="A68">
        <v>340.1</v>
      </c>
      <c r="B68">
        <v>4.5</v>
      </c>
      <c r="C68">
        <v>10.18</v>
      </c>
      <c r="D68">
        <v>9.8236000000000004E-2</v>
      </c>
      <c r="E68">
        <v>37.646999999999998</v>
      </c>
      <c r="F68">
        <v>40.216999999999999</v>
      </c>
      <c r="G68">
        <v>148.88999999999999</v>
      </c>
      <c r="H68">
        <v>103.49</v>
      </c>
      <c r="I68">
        <v>116.33</v>
      </c>
      <c r="J68">
        <v>211.5</v>
      </c>
      <c r="K68">
        <v>1.8360000000000001</v>
      </c>
      <c r="L68">
        <v>8.4105000000000002E-6</v>
      </c>
      <c r="M68">
        <v>2.1205999999999999E-2</v>
      </c>
      <c r="N68" t="s">
        <v>238</v>
      </c>
    </row>
    <row r="69" spans="1:14">
      <c r="A69">
        <v>340.1</v>
      </c>
      <c r="B69">
        <v>5</v>
      </c>
      <c r="C69">
        <v>11.454000000000001</v>
      </c>
      <c r="D69">
        <v>8.7309999999999999E-2</v>
      </c>
      <c r="E69">
        <v>37.570999999999998</v>
      </c>
      <c r="F69">
        <v>40.107999999999997</v>
      </c>
      <c r="G69">
        <v>147.78</v>
      </c>
      <c r="H69">
        <v>103.83</v>
      </c>
      <c r="I69">
        <v>117.41</v>
      </c>
      <c r="J69">
        <v>209.19</v>
      </c>
      <c r="K69">
        <v>1.8712</v>
      </c>
      <c r="L69">
        <v>8.4116999999999994E-6</v>
      </c>
      <c r="M69">
        <v>2.1253999999999999E-2</v>
      </c>
      <c r="N69" t="s">
        <v>238</v>
      </c>
    </row>
    <row r="70" spans="1:14">
      <c r="A70">
        <v>340.1</v>
      </c>
      <c r="B70">
        <v>5.5</v>
      </c>
      <c r="C70">
        <v>12.763999999999999</v>
      </c>
      <c r="D70">
        <v>7.8341999999999995E-2</v>
      </c>
      <c r="E70">
        <v>37.493000000000002</v>
      </c>
      <c r="F70">
        <v>39.997</v>
      </c>
      <c r="G70">
        <v>146.75</v>
      </c>
      <c r="H70">
        <v>104.18</v>
      </c>
      <c r="I70">
        <v>118.57</v>
      </c>
      <c r="J70">
        <v>206.81</v>
      </c>
      <c r="K70">
        <v>1.9086000000000001</v>
      </c>
      <c r="L70">
        <v>8.4138000000000007E-6</v>
      </c>
      <c r="M70">
        <v>2.1307E-2</v>
      </c>
      <c r="N70" t="s">
        <v>238</v>
      </c>
    </row>
    <row r="71" spans="1:14">
      <c r="A71">
        <v>340.1</v>
      </c>
      <c r="B71">
        <v>6</v>
      </c>
      <c r="C71">
        <v>14.116</v>
      </c>
      <c r="D71">
        <v>7.0843000000000003E-2</v>
      </c>
      <c r="E71">
        <v>37.411000000000001</v>
      </c>
      <c r="F71">
        <v>39.881999999999998</v>
      </c>
      <c r="G71">
        <v>145.77000000000001</v>
      </c>
      <c r="H71">
        <v>104.55</v>
      </c>
      <c r="I71">
        <v>119.84</v>
      </c>
      <c r="J71">
        <v>204.35</v>
      </c>
      <c r="K71">
        <v>1.9483999999999999</v>
      </c>
      <c r="L71">
        <v>8.4167000000000002E-6</v>
      </c>
      <c r="M71">
        <v>2.1366E-2</v>
      </c>
      <c r="N71" t="s">
        <v>238</v>
      </c>
    </row>
    <row r="72" spans="1:14">
      <c r="A72">
        <v>340.1</v>
      </c>
      <c r="B72">
        <v>6.5</v>
      </c>
      <c r="C72">
        <v>15.510999999999999</v>
      </c>
      <c r="D72">
        <v>6.4471000000000001E-2</v>
      </c>
      <c r="E72">
        <v>37.328000000000003</v>
      </c>
      <c r="F72">
        <v>39.762999999999998</v>
      </c>
      <c r="G72">
        <v>144.85</v>
      </c>
      <c r="H72">
        <v>104.93</v>
      </c>
      <c r="I72">
        <v>121.22</v>
      </c>
      <c r="J72">
        <v>201.79</v>
      </c>
      <c r="K72">
        <v>1.9908999999999999</v>
      </c>
      <c r="L72">
        <v>8.4206000000000003E-6</v>
      </c>
      <c r="M72">
        <v>2.1430999999999999E-2</v>
      </c>
      <c r="N72" t="s">
        <v>238</v>
      </c>
    </row>
    <row r="73" spans="1:14">
      <c r="A73">
        <v>340.1</v>
      </c>
      <c r="B73">
        <v>7</v>
      </c>
      <c r="C73">
        <v>16.954000000000001</v>
      </c>
      <c r="D73">
        <v>5.8982E-2</v>
      </c>
      <c r="E73">
        <v>37.241</v>
      </c>
      <c r="F73">
        <v>39.640999999999998</v>
      </c>
      <c r="G73">
        <v>143.96</v>
      </c>
      <c r="H73">
        <v>105.34</v>
      </c>
      <c r="I73">
        <v>122.73</v>
      </c>
      <c r="J73">
        <v>199.12</v>
      </c>
      <c r="K73">
        <v>2.0366</v>
      </c>
      <c r="L73">
        <v>8.4254999999999992E-6</v>
      </c>
      <c r="M73">
        <v>2.1503999999999999E-2</v>
      </c>
      <c r="N73" t="s">
        <v>238</v>
      </c>
    </row>
    <row r="74" spans="1:14">
      <c r="A74">
        <v>340.1</v>
      </c>
      <c r="B74">
        <v>7.5</v>
      </c>
      <c r="C74">
        <v>18.451000000000001</v>
      </c>
      <c r="D74">
        <v>5.4198000000000003E-2</v>
      </c>
      <c r="E74">
        <v>37.151000000000003</v>
      </c>
      <c r="F74">
        <v>39.512999999999998</v>
      </c>
      <c r="G74">
        <v>143.1</v>
      </c>
      <c r="H74">
        <v>105.77</v>
      </c>
      <c r="I74">
        <v>124.4</v>
      </c>
      <c r="J74">
        <v>196.35</v>
      </c>
      <c r="K74">
        <v>2.0859000000000001</v>
      </c>
      <c r="L74">
        <v>8.4316000000000007E-6</v>
      </c>
      <c r="M74">
        <v>2.1586000000000001E-2</v>
      </c>
      <c r="N74" t="s">
        <v>238</v>
      </c>
    </row>
    <row r="75" spans="1:14">
      <c r="A75">
        <v>340.1</v>
      </c>
      <c r="B75">
        <v>7.5377000000000001</v>
      </c>
      <c r="C75">
        <v>18.565999999999999</v>
      </c>
      <c r="D75">
        <v>5.3860999999999999E-2</v>
      </c>
      <c r="E75">
        <v>37.143999999999998</v>
      </c>
      <c r="F75">
        <v>39.503</v>
      </c>
      <c r="G75">
        <v>143.04</v>
      </c>
      <c r="H75">
        <v>105.8</v>
      </c>
      <c r="I75">
        <v>124.53</v>
      </c>
      <c r="J75">
        <v>196.13</v>
      </c>
      <c r="K75">
        <v>2.0897999999999999</v>
      </c>
      <c r="L75">
        <v>8.4321000000000001E-6</v>
      </c>
      <c r="M75">
        <v>2.1592E-2</v>
      </c>
      <c r="N75" t="s">
        <v>238</v>
      </c>
    </row>
    <row r="76" spans="1:14">
      <c r="A76">
        <v>340.1</v>
      </c>
      <c r="B76">
        <v>7.5377000000000001</v>
      </c>
      <c r="C76">
        <v>519.54999999999995</v>
      </c>
      <c r="D76">
        <v>1.9246999999999999E-3</v>
      </c>
      <c r="E76">
        <v>21.286999999999999</v>
      </c>
      <c r="F76">
        <v>21.370999999999999</v>
      </c>
      <c r="G76">
        <v>89.722999999999999</v>
      </c>
      <c r="H76">
        <v>109.36</v>
      </c>
      <c r="I76">
        <v>158.63999999999999</v>
      </c>
      <c r="J76">
        <v>674.85</v>
      </c>
      <c r="K76">
        <v>-2.9267999999999998E-3</v>
      </c>
      <c r="L76">
        <v>1.0870999999999999E-4</v>
      </c>
      <c r="M76">
        <v>8.8840000000000002E-2</v>
      </c>
      <c r="N76" t="s">
        <v>237</v>
      </c>
    </row>
    <row r="77" spans="1:14">
      <c r="A77">
        <v>340.1</v>
      </c>
      <c r="B77">
        <v>8</v>
      </c>
      <c r="C77">
        <v>519.70000000000005</v>
      </c>
      <c r="D77">
        <v>1.9242E-3</v>
      </c>
      <c r="E77">
        <v>21.282</v>
      </c>
      <c r="F77">
        <v>21.372</v>
      </c>
      <c r="G77">
        <v>89.709000000000003</v>
      </c>
      <c r="H77">
        <v>109.36</v>
      </c>
      <c r="I77">
        <v>158.58000000000001</v>
      </c>
      <c r="J77">
        <v>675.68</v>
      </c>
      <c r="K77">
        <v>-3.0701000000000001E-3</v>
      </c>
      <c r="L77">
        <v>1.0882000000000001E-4</v>
      </c>
      <c r="M77">
        <v>8.8887999999999995E-2</v>
      </c>
      <c r="N77" t="s">
        <v>237</v>
      </c>
    </row>
    <row r="78" spans="1:14">
      <c r="A78">
        <v>340.1</v>
      </c>
      <c r="B78">
        <v>8.5</v>
      </c>
      <c r="C78">
        <v>519.86</v>
      </c>
      <c r="D78">
        <v>1.9235999999999999E-3</v>
      </c>
      <c r="E78">
        <v>21.277000000000001</v>
      </c>
      <c r="F78">
        <v>21.372</v>
      </c>
      <c r="G78">
        <v>89.692999999999998</v>
      </c>
      <c r="H78">
        <v>109.36</v>
      </c>
      <c r="I78">
        <v>158.51</v>
      </c>
      <c r="J78">
        <v>676.59</v>
      </c>
      <c r="K78">
        <v>-3.2239999999999999E-3</v>
      </c>
      <c r="L78">
        <v>1.0893E-4</v>
      </c>
      <c r="M78">
        <v>8.8938000000000003E-2</v>
      </c>
      <c r="N78" t="s">
        <v>237</v>
      </c>
    </row>
    <row r="79" spans="1:14">
      <c r="A79">
        <v>340.1</v>
      </c>
      <c r="B79">
        <v>9</v>
      </c>
      <c r="C79">
        <v>520.02</v>
      </c>
      <c r="D79">
        <v>1.923E-3</v>
      </c>
      <c r="E79">
        <v>21.271000000000001</v>
      </c>
      <c r="F79">
        <v>21.372</v>
      </c>
      <c r="G79">
        <v>89.677000000000007</v>
      </c>
      <c r="H79">
        <v>109.36</v>
      </c>
      <c r="I79">
        <v>158.44</v>
      </c>
      <c r="J79">
        <v>677.49</v>
      </c>
      <c r="K79">
        <v>-3.3768000000000001E-3</v>
      </c>
      <c r="L79">
        <v>1.0904E-4</v>
      </c>
      <c r="M79">
        <v>8.8988999999999999E-2</v>
      </c>
      <c r="N79" t="s">
        <v>237</v>
      </c>
    </row>
    <row r="80" spans="1:14">
      <c r="A80">
        <v>340.1</v>
      </c>
      <c r="B80">
        <v>9.5</v>
      </c>
      <c r="C80">
        <v>520.17999999999995</v>
      </c>
      <c r="D80">
        <v>1.9224000000000001E-3</v>
      </c>
      <c r="E80">
        <v>21.265999999999998</v>
      </c>
      <c r="F80">
        <v>21.372</v>
      </c>
      <c r="G80">
        <v>89.662000000000006</v>
      </c>
      <c r="H80">
        <v>109.36</v>
      </c>
      <c r="I80">
        <v>158.37</v>
      </c>
      <c r="J80">
        <v>678.38</v>
      </c>
      <c r="K80">
        <v>-3.5287000000000001E-3</v>
      </c>
      <c r="L80">
        <v>1.0915E-4</v>
      </c>
      <c r="M80">
        <v>8.9039999999999994E-2</v>
      </c>
      <c r="N80" t="s">
        <v>237</v>
      </c>
    </row>
    <row r="81" spans="1:14">
      <c r="A81">
        <v>340.1</v>
      </c>
      <c r="B81">
        <v>10</v>
      </c>
      <c r="C81">
        <v>520.33000000000004</v>
      </c>
      <c r="D81">
        <v>1.9218E-3</v>
      </c>
      <c r="E81">
        <v>21.260999999999999</v>
      </c>
      <c r="F81">
        <v>21.373000000000001</v>
      </c>
      <c r="G81">
        <v>89.646000000000001</v>
      </c>
      <c r="H81">
        <v>109.36</v>
      </c>
      <c r="I81">
        <v>158.30000000000001</v>
      </c>
      <c r="J81">
        <v>679.28</v>
      </c>
      <c r="K81">
        <v>-3.6794000000000002E-3</v>
      </c>
      <c r="L81">
        <v>1.0925999999999999E-4</v>
      </c>
      <c r="M81">
        <v>8.9091000000000004E-2</v>
      </c>
      <c r="N81" t="s">
        <v>237</v>
      </c>
    </row>
    <row r="82" spans="1:14">
      <c r="A82">
        <v>382.61</v>
      </c>
      <c r="B82">
        <v>1</v>
      </c>
      <c r="C82">
        <v>1.8505</v>
      </c>
      <c r="D82">
        <v>0.54037999999999997</v>
      </c>
      <c r="E82">
        <v>42.686</v>
      </c>
      <c r="F82">
        <v>45.826999999999998</v>
      </c>
      <c r="G82">
        <v>176.47</v>
      </c>
      <c r="H82">
        <v>112.31</v>
      </c>
      <c r="I82">
        <v>121.13</v>
      </c>
      <c r="J82">
        <v>239.86</v>
      </c>
      <c r="K82">
        <v>1.1259999999999999</v>
      </c>
      <c r="L82">
        <v>9.4492999999999995E-6</v>
      </c>
      <c r="M82">
        <v>2.6043E-2</v>
      </c>
      <c r="N82" t="s">
        <v>238</v>
      </c>
    </row>
    <row r="83" spans="1:14">
      <c r="A83">
        <v>382.61</v>
      </c>
      <c r="B83">
        <v>1.5</v>
      </c>
      <c r="C83">
        <v>2.7940999999999998</v>
      </c>
      <c r="D83">
        <v>0.3579</v>
      </c>
      <c r="E83">
        <v>42.637999999999998</v>
      </c>
      <c r="F83">
        <v>45.758000000000003</v>
      </c>
      <c r="G83">
        <v>172.98</v>
      </c>
      <c r="H83">
        <v>112.45</v>
      </c>
      <c r="I83">
        <v>121.55</v>
      </c>
      <c r="J83">
        <v>238.53</v>
      </c>
      <c r="K83">
        <v>1.1365000000000001</v>
      </c>
      <c r="L83">
        <v>9.4540999999999998E-6</v>
      </c>
      <c r="M83">
        <v>2.6075999999999998E-2</v>
      </c>
      <c r="N83" t="s">
        <v>238</v>
      </c>
    </row>
    <row r="84" spans="1:14">
      <c r="A84">
        <v>382.61</v>
      </c>
      <c r="B84">
        <v>2</v>
      </c>
      <c r="C84">
        <v>3.7505000000000002</v>
      </c>
      <c r="D84">
        <v>0.26662999999999998</v>
      </c>
      <c r="E84">
        <v>42.588999999999999</v>
      </c>
      <c r="F84">
        <v>45.689</v>
      </c>
      <c r="G84">
        <v>170.46</v>
      </c>
      <c r="H84">
        <v>112.61</v>
      </c>
      <c r="I84">
        <v>121.98</v>
      </c>
      <c r="J84">
        <v>237.17</v>
      </c>
      <c r="K84">
        <v>1.1474</v>
      </c>
      <c r="L84">
        <v>9.4593999999999996E-6</v>
      </c>
      <c r="M84">
        <v>2.6110999999999999E-2</v>
      </c>
      <c r="N84" t="s">
        <v>238</v>
      </c>
    </row>
    <row r="85" spans="1:14">
      <c r="A85">
        <v>382.61</v>
      </c>
      <c r="B85">
        <v>2.5</v>
      </c>
      <c r="C85">
        <v>4.7201000000000004</v>
      </c>
      <c r="D85">
        <v>0.21185999999999999</v>
      </c>
      <c r="E85">
        <v>42.54</v>
      </c>
      <c r="F85">
        <v>45.618000000000002</v>
      </c>
      <c r="G85">
        <v>168.47</v>
      </c>
      <c r="H85">
        <v>112.76</v>
      </c>
      <c r="I85">
        <v>122.44</v>
      </c>
      <c r="J85">
        <v>235.79</v>
      </c>
      <c r="K85">
        <v>1.1585000000000001</v>
      </c>
      <c r="L85">
        <v>9.4648999999999998E-6</v>
      </c>
      <c r="M85">
        <v>2.6148000000000001E-2</v>
      </c>
      <c r="N85" t="s">
        <v>238</v>
      </c>
    </row>
    <row r="86" spans="1:14">
      <c r="A86">
        <v>382.61</v>
      </c>
      <c r="B86">
        <v>3</v>
      </c>
      <c r="C86">
        <v>5.7035999999999998</v>
      </c>
      <c r="D86">
        <v>0.17533000000000001</v>
      </c>
      <c r="E86">
        <v>42.49</v>
      </c>
      <c r="F86">
        <v>45.546999999999997</v>
      </c>
      <c r="G86">
        <v>166.82</v>
      </c>
      <c r="H86">
        <v>112.92</v>
      </c>
      <c r="I86">
        <v>122.91</v>
      </c>
      <c r="J86">
        <v>234.39</v>
      </c>
      <c r="K86">
        <v>1.17</v>
      </c>
      <c r="L86">
        <v>9.4707999999999992E-6</v>
      </c>
      <c r="M86">
        <v>2.6186999999999998E-2</v>
      </c>
      <c r="N86" t="s">
        <v>238</v>
      </c>
    </row>
    <row r="87" spans="1:14">
      <c r="A87">
        <v>382.61</v>
      </c>
      <c r="B87">
        <v>3.5</v>
      </c>
      <c r="C87">
        <v>6.7015000000000002</v>
      </c>
      <c r="D87">
        <v>0.14921999999999999</v>
      </c>
      <c r="E87">
        <v>42.439</v>
      </c>
      <c r="F87">
        <v>45.473999999999997</v>
      </c>
      <c r="G87">
        <v>165.4</v>
      </c>
      <c r="H87">
        <v>113.08</v>
      </c>
      <c r="I87">
        <v>123.39</v>
      </c>
      <c r="J87">
        <v>232.97</v>
      </c>
      <c r="K87">
        <v>1.1818</v>
      </c>
      <c r="L87">
        <v>9.4771999999999997E-6</v>
      </c>
      <c r="M87">
        <v>2.6228000000000001E-2</v>
      </c>
      <c r="N87" t="s">
        <v>238</v>
      </c>
    </row>
    <row r="88" spans="1:14">
      <c r="A88">
        <v>382.61</v>
      </c>
      <c r="B88">
        <v>4</v>
      </c>
      <c r="C88">
        <v>7.7142999999999997</v>
      </c>
      <c r="D88">
        <v>0.12963</v>
      </c>
      <c r="E88">
        <v>42.387</v>
      </c>
      <c r="F88">
        <v>45.401000000000003</v>
      </c>
      <c r="G88">
        <v>164.16</v>
      </c>
      <c r="H88">
        <v>113.25</v>
      </c>
      <c r="I88">
        <v>123.9</v>
      </c>
      <c r="J88">
        <v>231.52</v>
      </c>
      <c r="K88">
        <v>1.194</v>
      </c>
      <c r="L88">
        <v>9.4839000000000008E-6</v>
      </c>
      <c r="M88">
        <v>2.6270999999999999E-2</v>
      </c>
      <c r="N88" t="s">
        <v>238</v>
      </c>
    </row>
    <row r="89" spans="1:14">
      <c r="A89">
        <v>382.61</v>
      </c>
      <c r="B89">
        <v>4.5</v>
      </c>
      <c r="C89">
        <v>8.7428000000000008</v>
      </c>
      <c r="D89">
        <v>0.11438</v>
      </c>
      <c r="E89">
        <v>42.335000000000001</v>
      </c>
      <c r="F89">
        <v>45.326000000000001</v>
      </c>
      <c r="G89">
        <v>163.04</v>
      </c>
      <c r="H89">
        <v>113.42</v>
      </c>
      <c r="I89">
        <v>124.43</v>
      </c>
      <c r="J89">
        <v>230.05</v>
      </c>
      <c r="K89">
        <v>1.2065999999999999</v>
      </c>
      <c r="L89">
        <v>9.4910999999999996E-6</v>
      </c>
      <c r="M89">
        <v>2.6317E-2</v>
      </c>
      <c r="N89" t="s">
        <v>238</v>
      </c>
    </row>
    <row r="90" spans="1:14">
      <c r="A90">
        <v>382.61</v>
      </c>
      <c r="B90">
        <v>5</v>
      </c>
      <c r="C90">
        <v>9.7875999999999994</v>
      </c>
      <c r="D90">
        <v>0.10217</v>
      </c>
      <c r="E90">
        <v>42.281999999999996</v>
      </c>
      <c r="F90">
        <v>45.250999999999998</v>
      </c>
      <c r="G90">
        <v>162.02000000000001</v>
      </c>
      <c r="H90">
        <v>113.59</v>
      </c>
      <c r="I90">
        <v>124.98</v>
      </c>
      <c r="J90">
        <v>228.55</v>
      </c>
      <c r="K90">
        <v>1.2195</v>
      </c>
      <c r="L90">
        <v>9.4987999999999996E-6</v>
      </c>
      <c r="M90">
        <v>2.6363999999999999E-2</v>
      </c>
      <c r="N90" t="s">
        <v>238</v>
      </c>
    </row>
    <row r="91" spans="1:14">
      <c r="A91">
        <v>382.61</v>
      </c>
      <c r="B91">
        <v>5.5</v>
      </c>
      <c r="C91">
        <v>10.849</v>
      </c>
      <c r="D91">
        <v>9.2171000000000003E-2</v>
      </c>
      <c r="E91">
        <v>42.228000000000002</v>
      </c>
      <c r="F91">
        <v>45.173999999999999</v>
      </c>
      <c r="G91">
        <v>161.08000000000001</v>
      </c>
      <c r="H91">
        <v>113.77</v>
      </c>
      <c r="I91">
        <v>125.56</v>
      </c>
      <c r="J91">
        <v>227.03</v>
      </c>
      <c r="K91">
        <v>1.2329000000000001</v>
      </c>
      <c r="L91">
        <v>9.5071000000000008E-6</v>
      </c>
      <c r="M91">
        <v>2.6415000000000001E-2</v>
      </c>
      <c r="N91" t="s">
        <v>238</v>
      </c>
    </row>
    <row r="92" spans="1:14">
      <c r="A92">
        <v>382.61</v>
      </c>
      <c r="B92">
        <v>6</v>
      </c>
      <c r="C92">
        <v>11.929</v>
      </c>
      <c r="D92">
        <v>8.3829000000000001E-2</v>
      </c>
      <c r="E92">
        <v>42.173000000000002</v>
      </c>
      <c r="F92">
        <v>45.095999999999997</v>
      </c>
      <c r="G92">
        <v>160.21</v>
      </c>
      <c r="H92">
        <v>113.95</v>
      </c>
      <c r="I92">
        <v>126.16</v>
      </c>
      <c r="J92">
        <v>225.48</v>
      </c>
      <c r="K92">
        <v>1.2467999999999999</v>
      </c>
      <c r="L92">
        <v>9.5157999999999996E-6</v>
      </c>
      <c r="M92">
        <v>2.6467000000000001E-2</v>
      </c>
      <c r="N92" t="s">
        <v>238</v>
      </c>
    </row>
    <row r="93" spans="1:14">
      <c r="A93">
        <v>382.61</v>
      </c>
      <c r="B93">
        <v>6.5</v>
      </c>
      <c r="C93">
        <v>13.026999999999999</v>
      </c>
      <c r="D93">
        <v>7.6760999999999996E-2</v>
      </c>
      <c r="E93">
        <v>42.116999999999997</v>
      </c>
      <c r="F93">
        <v>45.017000000000003</v>
      </c>
      <c r="G93">
        <v>159.38999999999999</v>
      </c>
      <c r="H93">
        <v>114.14</v>
      </c>
      <c r="I93">
        <v>126.79</v>
      </c>
      <c r="J93">
        <v>223.9</v>
      </c>
      <c r="K93">
        <v>1.2611000000000001</v>
      </c>
      <c r="L93">
        <v>9.5251999999999999E-6</v>
      </c>
      <c r="M93">
        <v>2.6523000000000001E-2</v>
      </c>
      <c r="N93" t="s">
        <v>238</v>
      </c>
    </row>
    <row r="94" spans="1:14">
      <c r="A94">
        <v>382.61</v>
      </c>
      <c r="B94">
        <v>7</v>
      </c>
      <c r="C94">
        <v>14.145</v>
      </c>
      <c r="D94">
        <v>7.0694999999999994E-2</v>
      </c>
      <c r="E94">
        <v>42.06</v>
      </c>
      <c r="F94">
        <v>44.936</v>
      </c>
      <c r="G94">
        <v>158.62</v>
      </c>
      <c r="H94">
        <v>114.33</v>
      </c>
      <c r="I94">
        <v>127.44</v>
      </c>
      <c r="J94">
        <v>222.29</v>
      </c>
      <c r="K94">
        <v>1.276</v>
      </c>
      <c r="L94">
        <v>9.5351999999999998E-6</v>
      </c>
      <c r="M94">
        <v>2.6582000000000001E-2</v>
      </c>
      <c r="N94" t="s">
        <v>238</v>
      </c>
    </row>
    <row r="95" spans="1:14">
      <c r="A95">
        <v>382.61</v>
      </c>
      <c r="B95">
        <v>7.5</v>
      </c>
      <c r="C95">
        <v>15.284000000000001</v>
      </c>
      <c r="D95">
        <v>6.5429000000000001E-2</v>
      </c>
      <c r="E95">
        <v>42.002000000000002</v>
      </c>
      <c r="F95">
        <v>44.853999999999999</v>
      </c>
      <c r="G95">
        <v>157.88999999999999</v>
      </c>
      <c r="H95">
        <v>114.52</v>
      </c>
      <c r="I95">
        <v>128.13</v>
      </c>
      <c r="J95">
        <v>220.64</v>
      </c>
      <c r="K95">
        <v>1.2914000000000001</v>
      </c>
      <c r="L95">
        <v>9.5457999999999993E-6</v>
      </c>
      <c r="M95">
        <v>2.6643E-2</v>
      </c>
      <c r="N95" t="s">
        <v>238</v>
      </c>
    </row>
    <row r="96" spans="1:14">
      <c r="A96">
        <v>382.61</v>
      </c>
      <c r="B96">
        <v>8</v>
      </c>
      <c r="C96">
        <v>16.443999999999999</v>
      </c>
      <c r="D96">
        <v>6.0812999999999999E-2</v>
      </c>
      <c r="E96">
        <v>41.942999999999998</v>
      </c>
      <c r="F96">
        <v>44.771000000000001</v>
      </c>
      <c r="G96">
        <v>157.19999999999999</v>
      </c>
      <c r="H96">
        <v>114.72</v>
      </c>
      <c r="I96">
        <v>128.86000000000001</v>
      </c>
      <c r="J96">
        <v>218.97</v>
      </c>
      <c r="K96">
        <v>1.3073999999999999</v>
      </c>
      <c r="L96">
        <v>9.5572000000000006E-6</v>
      </c>
      <c r="M96">
        <v>2.6707999999999999E-2</v>
      </c>
      <c r="N96" t="s">
        <v>238</v>
      </c>
    </row>
    <row r="97" spans="1:14">
      <c r="A97">
        <v>382.61</v>
      </c>
      <c r="B97">
        <v>8.5</v>
      </c>
      <c r="C97">
        <v>17.626999999999999</v>
      </c>
      <c r="D97">
        <v>5.6731999999999998E-2</v>
      </c>
      <c r="E97">
        <v>41.883000000000003</v>
      </c>
      <c r="F97">
        <v>44.686</v>
      </c>
      <c r="G97">
        <v>156.53</v>
      </c>
      <c r="H97">
        <v>114.93</v>
      </c>
      <c r="I97">
        <v>129.62</v>
      </c>
      <c r="J97">
        <v>217.26</v>
      </c>
      <c r="K97">
        <v>1.3240000000000001</v>
      </c>
      <c r="L97">
        <v>9.5694000000000002E-6</v>
      </c>
      <c r="M97">
        <v>2.6776000000000001E-2</v>
      </c>
      <c r="N97" t="s">
        <v>238</v>
      </c>
    </row>
    <row r="98" spans="1:14">
      <c r="A98">
        <v>382.61</v>
      </c>
      <c r="B98">
        <v>9</v>
      </c>
      <c r="C98">
        <v>18.834</v>
      </c>
      <c r="D98">
        <v>5.3095999999999997E-2</v>
      </c>
      <c r="E98">
        <v>41.820999999999998</v>
      </c>
      <c r="F98">
        <v>44.598999999999997</v>
      </c>
      <c r="G98">
        <v>155.88</v>
      </c>
      <c r="H98">
        <v>115.14</v>
      </c>
      <c r="I98">
        <v>130.43</v>
      </c>
      <c r="J98">
        <v>215.52</v>
      </c>
      <c r="K98">
        <v>1.3411999999999999</v>
      </c>
      <c r="L98">
        <v>9.5822999999999997E-6</v>
      </c>
      <c r="M98">
        <v>2.6848E-2</v>
      </c>
      <c r="N98" t="s">
        <v>238</v>
      </c>
    </row>
    <row r="99" spans="1:14">
      <c r="A99">
        <v>382.61</v>
      </c>
      <c r="B99">
        <v>9.5</v>
      </c>
      <c r="C99">
        <v>20.065999999999999</v>
      </c>
      <c r="D99">
        <v>4.9834999999999997E-2</v>
      </c>
      <c r="E99">
        <v>41.759</v>
      </c>
      <c r="F99">
        <v>44.511000000000003</v>
      </c>
      <c r="G99">
        <v>155.26</v>
      </c>
      <c r="H99">
        <v>115.35</v>
      </c>
      <c r="I99">
        <v>131.28</v>
      </c>
      <c r="J99">
        <v>213.73</v>
      </c>
      <c r="K99">
        <v>1.3592</v>
      </c>
      <c r="L99">
        <v>9.5961999999999997E-6</v>
      </c>
      <c r="M99">
        <v>2.6924E-2</v>
      </c>
      <c r="N99" t="s">
        <v>238</v>
      </c>
    </row>
    <row r="100" spans="1:14">
      <c r="A100">
        <v>382.61</v>
      </c>
      <c r="B100">
        <v>10</v>
      </c>
      <c r="C100">
        <v>21.326000000000001</v>
      </c>
      <c r="D100">
        <v>4.6892000000000003E-2</v>
      </c>
      <c r="E100">
        <v>41.695</v>
      </c>
      <c r="F100">
        <v>44.42</v>
      </c>
      <c r="G100">
        <v>154.66</v>
      </c>
      <c r="H100">
        <v>115.58</v>
      </c>
      <c r="I100">
        <v>132.18</v>
      </c>
      <c r="J100">
        <v>211.91</v>
      </c>
      <c r="K100">
        <v>1.3779999999999999</v>
      </c>
      <c r="L100">
        <v>9.6108999999999997E-6</v>
      </c>
      <c r="M100">
        <v>2.7004E-2</v>
      </c>
      <c r="N100" t="s">
        <v>238</v>
      </c>
    </row>
    <row r="101" spans="1:14">
      <c r="A101">
        <v>425.12</v>
      </c>
      <c r="B101">
        <v>1</v>
      </c>
      <c r="C101">
        <v>1.6591</v>
      </c>
      <c r="D101">
        <v>0.60274000000000005</v>
      </c>
      <c r="E101">
        <v>47.697000000000003</v>
      </c>
      <c r="F101">
        <v>51.2</v>
      </c>
      <c r="G101">
        <v>189.78</v>
      </c>
      <c r="H101">
        <v>122.93</v>
      </c>
      <c r="I101">
        <v>131.6</v>
      </c>
      <c r="J101">
        <v>252.89</v>
      </c>
      <c r="K101">
        <v>0.81679999999999997</v>
      </c>
      <c r="L101">
        <v>1.0463E-5</v>
      </c>
      <c r="M101">
        <v>3.1670999999999998E-2</v>
      </c>
      <c r="N101" t="s">
        <v>238</v>
      </c>
    </row>
    <row r="102" spans="1:14">
      <c r="A102">
        <v>425.12</v>
      </c>
      <c r="B102">
        <v>1.5</v>
      </c>
      <c r="C102">
        <v>2.4998999999999998</v>
      </c>
      <c r="D102">
        <v>0.40000999999999998</v>
      </c>
      <c r="E102">
        <v>47.658000000000001</v>
      </c>
      <c r="F102">
        <v>51.146000000000001</v>
      </c>
      <c r="G102">
        <v>186.32</v>
      </c>
      <c r="H102">
        <v>123.02</v>
      </c>
      <c r="I102">
        <v>131.88</v>
      </c>
      <c r="J102">
        <v>251.9</v>
      </c>
      <c r="K102">
        <v>0.82177</v>
      </c>
      <c r="L102">
        <v>1.0472000000000001E-5</v>
      </c>
      <c r="M102">
        <v>3.1713999999999999E-2</v>
      </c>
      <c r="N102" t="s">
        <v>238</v>
      </c>
    </row>
    <row r="103" spans="1:14">
      <c r="A103">
        <v>425.12</v>
      </c>
      <c r="B103">
        <v>2</v>
      </c>
      <c r="C103">
        <v>3.3485999999999998</v>
      </c>
      <c r="D103">
        <v>0.29863000000000001</v>
      </c>
      <c r="E103">
        <v>47.62</v>
      </c>
      <c r="F103">
        <v>51.091000000000001</v>
      </c>
      <c r="G103">
        <v>183.84</v>
      </c>
      <c r="H103">
        <v>123.11</v>
      </c>
      <c r="I103">
        <v>132.16999999999999</v>
      </c>
      <c r="J103">
        <v>250.91</v>
      </c>
      <c r="K103">
        <v>0.82682999999999995</v>
      </c>
      <c r="L103">
        <v>1.0481E-5</v>
      </c>
      <c r="M103">
        <v>3.1759000000000003E-2</v>
      </c>
      <c r="N103" t="s">
        <v>238</v>
      </c>
    </row>
    <row r="104" spans="1:14">
      <c r="A104">
        <v>425.12</v>
      </c>
      <c r="B104">
        <v>2.5</v>
      </c>
      <c r="C104">
        <v>4.2053000000000003</v>
      </c>
      <c r="D104">
        <v>0.23780000000000001</v>
      </c>
      <c r="E104">
        <v>47.581000000000003</v>
      </c>
      <c r="F104">
        <v>51.036999999999999</v>
      </c>
      <c r="G104">
        <v>181.89</v>
      </c>
      <c r="H104">
        <v>123.21</v>
      </c>
      <c r="I104">
        <v>132.47</v>
      </c>
      <c r="J104">
        <v>249.91</v>
      </c>
      <c r="K104">
        <v>0.83199000000000001</v>
      </c>
      <c r="L104">
        <v>1.0491E-5</v>
      </c>
      <c r="M104">
        <v>3.1805E-2</v>
      </c>
      <c r="N104" t="s">
        <v>238</v>
      </c>
    </row>
    <row r="105" spans="1:14">
      <c r="A105">
        <v>425.12</v>
      </c>
      <c r="B105">
        <v>3</v>
      </c>
      <c r="C105">
        <v>5.0701000000000001</v>
      </c>
      <c r="D105">
        <v>0.19722999999999999</v>
      </c>
      <c r="E105">
        <v>47.542000000000002</v>
      </c>
      <c r="F105">
        <v>50.981000000000002</v>
      </c>
      <c r="G105">
        <v>180.28</v>
      </c>
      <c r="H105">
        <v>123.31</v>
      </c>
      <c r="I105">
        <v>132.77000000000001</v>
      </c>
      <c r="J105">
        <v>248.9</v>
      </c>
      <c r="K105">
        <v>0.83723000000000003</v>
      </c>
      <c r="L105">
        <v>1.0501E-5</v>
      </c>
      <c r="M105">
        <v>3.1850999999999997E-2</v>
      </c>
      <c r="N105" t="s">
        <v>238</v>
      </c>
    </row>
    <row r="106" spans="1:14">
      <c r="A106">
        <v>425.12</v>
      </c>
      <c r="B106">
        <v>3.5</v>
      </c>
      <c r="C106">
        <v>5.9433999999999996</v>
      </c>
      <c r="D106">
        <v>0.16825000000000001</v>
      </c>
      <c r="E106">
        <v>47.503</v>
      </c>
      <c r="F106">
        <v>50.924999999999997</v>
      </c>
      <c r="G106">
        <v>178.91</v>
      </c>
      <c r="H106">
        <v>123.41</v>
      </c>
      <c r="I106">
        <v>133.09</v>
      </c>
      <c r="J106">
        <v>247.88</v>
      </c>
      <c r="K106">
        <v>0.84255999999999998</v>
      </c>
      <c r="L106">
        <v>1.0511E-5</v>
      </c>
      <c r="M106">
        <v>3.1898999999999997E-2</v>
      </c>
      <c r="N106" t="s">
        <v>238</v>
      </c>
    </row>
    <row r="107" spans="1:14">
      <c r="A107">
        <v>425.12</v>
      </c>
      <c r="B107">
        <v>4</v>
      </c>
      <c r="C107">
        <v>6.8253000000000004</v>
      </c>
      <c r="D107">
        <v>0.14651</v>
      </c>
      <c r="E107">
        <v>47.463000000000001</v>
      </c>
      <c r="F107">
        <v>50.869</v>
      </c>
      <c r="G107">
        <v>177.7</v>
      </c>
      <c r="H107">
        <v>123.51</v>
      </c>
      <c r="I107">
        <v>133.4</v>
      </c>
      <c r="J107">
        <v>246.85</v>
      </c>
      <c r="K107">
        <v>0.84799000000000002</v>
      </c>
      <c r="L107">
        <v>1.0521E-5</v>
      </c>
      <c r="M107">
        <v>3.1948999999999998E-2</v>
      </c>
      <c r="N107" t="s">
        <v>238</v>
      </c>
    </row>
    <row r="108" spans="1:14">
      <c r="A108">
        <v>425.12</v>
      </c>
      <c r="B108">
        <v>4.5</v>
      </c>
      <c r="C108">
        <v>7.7161</v>
      </c>
      <c r="D108">
        <v>0.12959999999999999</v>
      </c>
      <c r="E108">
        <v>47.423000000000002</v>
      </c>
      <c r="F108">
        <v>50.811999999999998</v>
      </c>
      <c r="G108">
        <v>176.63</v>
      </c>
      <c r="H108">
        <v>123.61</v>
      </c>
      <c r="I108">
        <v>133.72999999999999</v>
      </c>
      <c r="J108">
        <v>245.81</v>
      </c>
      <c r="K108">
        <v>0.85351999999999995</v>
      </c>
      <c r="L108">
        <v>1.0532E-5</v>
      </c>
      <c r="M108">
        <v>3.1999E-2</v>
      </c>
      <c r="N108" t="s">
        <v>238</v>
      </c>
    </row>
    <row r="109" spans="1:14">
      <c r="A109">
        <v>425.12</v>
      </c>
      <c r="B109">
        <v>5</v>
      </c>
      <c r="C109">
        <v>8.6159999999999997</v>
      </c>
      <c r="D109">
        <v>0.11606</v>
      </c>
      <c r="E109">
        <v>47.381999999999998</v>
      </c>
      <c r="F109">
        <v>50.755000000000003</v>
      </c>
      <c r="G109">
        <v>175.65</v>
      </c>
      <c r="H109">
        <v>123.71</v>
      </c>
      <c r="I109">
        <v>134.07</v>
      </c>
      <c r="J109">
        <v>244.76</v>
      </c>
      <c r="K109">
        <v>0.85914999999999997</v>
      </c>
      <c r="L109">
        <v>1.0543000000000001E-5</v>
      </c>
      <c r="M109">
        <v>3.2051000000000003E-2</v>
      </c>
      <c r="N109" t="s">
        <v>238</v>
      </c>
    </row>
    <row r="110" spans="1:14">
      <c r="A110">
        <v>425.12</v>
      </c>
      <c r="B110">
        <v>5.5</v>
      </c>
      <c r="C110">
        <v>9.5252999999999997</v>
      </c>
      <c r="D110">
        <v>0.10498</v>
      </c>
      <c r="E110">
        <v>47.341000000000001</v>
      </c>
      <c r="F110">
        <v>50.697000000000003</v>
      </c>
      <c r="G110">
        <v>174.76</v>
      </c>
      <c r="H110">
        <v>123.81</v>
      </c>
      <c r="I110">
        <v>134.41</v>
      </c>
      <c r="J110">
        <v>243.69</v>
      </c>
      <c r="K110">
        <v>0.86489000000000005</v>
      </c>
      <c r="L110">
        <v>1.0553999999999999E-5</v>
      </c>
      <c r="M110">
        <v>3.2104000000000001E-2</v>
      </c>
      <c r="N110" t="s">
        <v>238</v>
      </c>
    </row>
    <row r="111" spans="1:14">
      <c r="A111">
        <v>425.12</v>
      </c>
      <c r="B111">
        <v>6</v>
      </c>
      <c r="C111">
        <v>10.444000000000001</v>
      </c>
      <c r="D111">
        <v>9.5746999999999999E-2</v>
      </c>
      <c r="E111">
        <v>47.3</v>
      </c>
      <c r="F111">
        <v>50.639000000000003</v>
      </c>
      <c r="G111">
        <v>173.94</v>
      </c>
      <c r="H111">
        <v>123.92</v>
      </c>
      <c r="I111">
        <v>134.77000000000001</v>
      </c>
      <c r="J111">
        <v>242.62</v>
      </c>
      <c r="K111">
        <v>0.87073</v>
      </c>
      <c r="L111">
        <v>1.0566E-5</v>
      </c>
      <c r="M111">
        <v>3.2157999999999999E-2</v>
      </c>
      <c r="N111" t="s">
        <v>238</v>
      </c>
    </row>
    <row r="112" spans="1:14">
      <c r="A112">
        <v>425.12</v>
      </c>
      <c r="B112">
        <v>6.5</v>
      </c>
      <c r="C112">
        <v>11.372999999999999</v>
      </c>
      <c r="D112">
        <v>8.7928000000000006E-2</v>
      </c>
      <c r="E112">
        <v>47.258000000000003</v>
      </c>
      <c r="F112">
        <v>50.58</v>
      </c>
      <c r="G112">
        <v>173.17</v>
      </c>
      <c r="H112">
        <v>124.02</v>
      </c>
      <c r="I112">
        <v>135.13</v>
      </c>
      <c r="J112">
        <v>241.54</v>
      </c>
      <c r="K112">
        <v>0.87668999999999997</v>
      </c>
      <c r="L112">
        <v>1.0577999999999999E-5</v>
      </c>
      <c r="M112">
        <v>3.2212999999999999E-2</v>
      </c>
      <c r="N112" t="s">
        <v>238</v>
      </c>
    </row>
    <row r="113" spans="1:14">
      <c r="A113">
        <v>425.12</v>
      </c>
      <c r="B113">
        <v>7</v>
      </c>
      <c r="C113">
        <v>12.311999999999999</v>
      </c>
      <c r="D113">
        <v>8.1223000000000004E-2</v>
      </c>
      <c r="E113">
        <v>47.216000000000001</v>
      </c>
      <c r="F113">
        <v>50.52</v>
      </c>
      <c r="G113">
        <v>172.46</v>
      </c>
      <c r="H113">
        <v>124.13</v>
      </c>
      <c r="I113">
        <v>135.51</v>
      </c>
      <c r="J113">
        <v>240.44</v>
      </c>
      <c r="K113">
        <v>0.88275999999999999</v>
      </c>
      <c r="L113">
        <v>1.0591000000000001E-5</v>
      </c>
      <c r="M113">
        <v>3.227E-2</v>
      </c>
      <c r="N113" t="s">
        <v>238</v>
      </c>
    </row>
    <row r="114" spans="1:14">
      <c r="A114">
        <v>425.12</v>
      </c>
      <c r="B114">
        <v>7.5</v>
      </c>
      <c r="C114">
        <v>13.260999999999999</v>
      </c>
      <c r="D114">
        <v>7.5408000000000003E-2</v>
      </c>
      <c r="E114">
        <v>47.173000000000002</v>
      </c>
      <c r="F114">
        <v>50.46</v>
      </c>
      <c r="G114">
        <v>171.78</v>
      </c>
      <c r="H114">
        <v>124.24</v>
      </c>
      <c r="I114">
        <v>135.88999999999999</v>
      </c>
      <c r="J114">
        <v>239.33</v>
      </c>
      <c r="K114">
        <v>0.88895000000000002</v>
      </c>
      <c r="L114">
        <v>1.0604E-5</v>
      </c>
      <c r="M114">
        <v>3.2328999999999997E-2</v>
      </c>
      <c r="N114" t="s">
        <v>238</v>
      </c>
    </row>
    <row r="115" spans="1:14">
      <c r="A115">
        <v>425.12</v>
      </c>
      <c r="B115">
        <v>8</v>
      </c>
      <c r="C115">
        <v>14.221</v>
      </c>
      <c r="D115">
        <v>7.0316000000000004E-2</v>
      </c>
      <c r="E115">
        <v>47.13</v>
      </c>
      <c r="F115">
        <v>50.399000000000001</v>
      </c>
      <c r="G115">
        <v>171.14</v>
      </c>
      <c r="H115">
        <v>124.35</v>
      </c>
      <c r="I115">
        <v>136.29</v>
      </c>
      <c r="J115">
        <v>238.21</v>
      </c>
      <c r="K115">
        <v>0.89525999999999994</v>
      </c>
      <c r="L115">
        <v>1.0617E-5</v>
      </c>
      <c r="M115">
        <v>3.2388E-2</v>
      </c>
      <c r="N115" t="s">
        <v>238</v>
      </c>
    </row>
    <row r="116" spans="1:14">
      <c r="A116">
        <v>425.12</v>
      </c>
      <c r="B116">
        <v>8.5</v>
      </c>
      <c r="C116">
        <v>15.193</v>
      </c>
      <c r="D116">
        <v>6.5821000000000005E-2</v>
      </c>
      <c r="E116">
        <v>47.085999999999999</v>
      </c>
      <c r="F116">
        <v>50.338000000000001</v>
      </c>
      <c r="G116">
        <v>170.53</v>
      </c>
      <c r="H116">
        <v>124.46</v>
      </c>
      <c r="I116">
        <v>136.69999999999999</v>
      </c>
      <c r="J116">
        <v>237.08</v>
      </c>
      <c r="K116">
        <v>0.90168999999999999</v>
      </c>
      <c r="L116">
        <v>1.0631E-5</v>
      </c>
      <c r="M116">
        <v>3.245E-2</v>
      </c>
      <c r="N116" t="s">
        <v>238</v>
      </c>
    </row>
    <row r="117" spans="1:14">
      <c r="A117">
        <v>425.12</v>
      </c>
      <c r="B117">
        <v>9</v>
      </c>
      <c r="C117">
        <v>16.175999999999998</v>
      </c>
      <c r="D117">
        <v>6.1822000000000002E-2</v>
      </c>
      <c r="E117">
        <v>47.042000000000002</v>
      </c>
      <c r="F117">
        <v>50.276000000000003</v>
      </c>
      <c r="G117">
        <v>169.95</v>
      </c>
      <c r="H117">
        <v>124.58</v>
      </c>
      <c r="I117">
        <v>137.12</v>
      </c>
      <c r="J117">
        <v>235.94</v>
      </c>
      <c r="K117">
        <v>0.90825999999999996</v>
      </c>
      <c r="L117">
        <v>1.0645999999999999E-5</v>
      </c>
      <c r="M117">
        <v>3.2513E-2</v>
      </c>
      <c r="N117" t="s">
        <v>238</v>
      </c>
    </row>
    <row r="118" spans="1:14">
      <c r="A118">
        <v>425.12</v>
      </c>
      <c r="B118">
        <v>9.5</v>
      </c>
      <c r="C118">
        <v>17.170000000000002</v>
      </c>
      <c r="D118">
        <v>5.8241000000000001E-2</v>
      </c>
      <c r="E118">
        <v>46.997999999999998</v>
      </c>
      <c r="F118">
        <v>50.213999999999999</v>
      </c>
      <c r="G118">
        <v>169.39</v>
      </c>
      <c r="H118">
        <v>124.69</v>
      </c>
      <c r="I118">
        <v>137.55000000000001</v>
      </c>
      <c r="J118">
        <v>234.78</v>
      </c>
      <c r="K118">
        <v>0.91496</v>
      </c>
      <c r="L118">
        <v>1.0661E-5</v>
      </c>
      <c r="M118">
        <v>3.2578000000000003E-2</v>
      </c>
      <c r="N118" t="s">
        <v>238</v>
      </c>
    </row>
    <row r="119" spans="1:14">
      <c r="A119">
        <v>425.12</v>
      </c>
      <c r="B119">
        <v>10</v>
      </c>
      <c r="C119">
        <v>18.177</v>
      </c>
      <c r="D119">
        <v>5.5015000000000001E-2</v>
      </c>
      <c r="E119">
        <v>46.953000000000003</v>
      </c>
      <c r="F119">
        <v>50.15</v>
      </c>
      <c r="G119">
        <v>168.86</v>
      </c>
      <c r="H119">
        <v>124.81</v>
      </c>
      <c r="I119">
        <v>138</v>
      </c>
      <c r="J119">
        <v>233.61</v>
      </c>
      <c r="K119">
        <v>0.92179999999999995</v>
      </c>
      <c r="L119">
        <v>1.0676000000000001E-5</v>
      </c>
      <c r="M119">
        <v>3.2643999999999999E-2</v>
      </c>
      <c r="N119" t="s">
        <v>238</v>
      </c>
    </row>
    <row r="120" spans="1:14">
      <c r="A120">
        <v>467.64</v>
      </c>
      <c r="B120">
        <v>1</v>
      </c>
      <c r="C120">
        <v>1.5044999999999999</v>
      </c>
      <c r="D120">
        <v>0.66469</v>
      </c>
      <c r="E120">
        <v>53.146999999999998</v>
      </c>
      <c r="F120">
        <v>57.01</v>
      </c>
      <c r="G120">
        <v>202.8</v>
      </c>
      <c r="H120">
        <v>133.08000000000001</v>
      </c>
      <c r="I120">
        <v>141.66999999999999</v>
      </c>
      <c r="J120">
        <v>265.14999999999998</v>
      </c>
      <c r="K120">
        <v>0.61699000000000004</v>
      </c>
      <c r="L120">
        <v>1.1463E-5</v>
      </c>
      <c r="M120">
        <v>3.7873999999999998E-2</v>
      </c>
      <c r="N120" t="s">
        <v>238</v>
      </c>
    </row>
    <row r="121" spans="1:14">
      <c r="A121">
        <v>467.64</v>
      </c>
      <c r="B121">
        <v>1.5</v>
      </c>
      <c r="C121">
        <v>2.2639999999999998</v>
      </c>
      <c r="D121">
        <v>0.44169000000000003</v>
      </c>
      <c r="E121">
        <v>53.116</v>
      </c>
      <c r="F121">
        <v>56.966999999999999</v>
      </c>
      <c r="G121">
        <v>199.36</v>
      </c>
      <c r="H121">
        <v>133.13999999999999</v>
      </c>
      <c r="I121">
        <v>141.87</v>
      </c>
      <c r="J121">
        <v>264.41000000000003</v>
      </c>
      <c r="K121">
        <v>0.61951999999999996</v>
      </c>
      <c r="L121">
        <v>1.1474000000000001E-5</v>
      </c>
      <c r="M121">
        <v>3.7926000000000001E-2</v>
      </c>
      <c r="N121" t="s">
        <v>238</v>
      </c>
    </row>
    <row r="122" spans="1:14">
      <c r="A122">
        <v>467.64</v>
      </c>
      <c r="B122">
        <v>2</v>
      </c>
      <c r="C122">
        <v>3.0286</v>
      </c>
      <c r="D122">
        <v>0.33018999999999998</v>
      </c>
      <c r="E122">
        <v>53.084000000000003</v>
      </c>
      <c r="F122">
        <v>56.921999999999997</v>
      </c>
      <c r="G122">
        <v>196.9</v>
      </c>
      <c r="H122">
        <v>133.21</v>
      </c>
      <c r="I122">
        <v>142.07</v>
      </c>
      <c r="J122">
        <v>263.67</v>
      </c>
      <c r="K122">
        <v>0.62207000000000001</v>
      </c>
      <c r="L122">
        <v>1.1484999999999999E-5</v>
      </c>
      <c r="M122">
        <v>3.7978999999999999E-2</v>
      </c>
      <c r="N122" t="s">
        <v>238</v>
      </c>
    </row>
    <row r="123" spans="1:14">
      <c r="A123">
        <v>467.64</v>
      </c>
      <c r="B123">
        <v>2.5</v>
      </c>
      <c r="C123">
        <v>3.7982</v>
      </c>
      <c r="D123">
        <v>0.26328000000000001</v>
      </c>
      <c r="E123">
        <v>53.052</v>
      </c>
      <c r="F123">
        <v>56.878</v>
      </c>
      <c r="G123">
        <v>194.98</v>
      </c>
      <c r="H123">
        <v>133.27000000000001</v>
      </c>
      <c r="I123">
        <v>142.28</v>
      </c>
      <c r="J123">
        <v>262.92</v>
      </c>
      <c r="K123">
        <v>0.62465000000000004</v>
      </c>
      <c r="L123">
        <v>1.1497E-5</v>
      </c>
      <c r="M123">
        <v>3.8032000000000003E-2</v>
      </c>
      <c r="N123" t="s">
        <v>238</v>
      </c>
    </row>
    <row r="124" spans="1:14">
      <c r="A124">
        <v>467.64</v>
      </c>
      <c r="B124">
        <v>3</v>
      </c>
      <c r="C124">
        <v>4.5730000000000004</v>
      </c>
      <c r="D124">
        <v>0.21868000000000001</v>
      </c>
      <c r="E124">
        <v>53.021000000000001</v>
      </c>
      <c r="F124">
        <v>56.834000000000003</v>
      </c>
      <c r="G124">
        <v>193.39</v>
      </c>
      <c r="H124">
        <v>133.33000000000001</v>
      </c>
      <c r="I124">
        <v>142.49</v>
      </c>
      <c r="J124">
        <v>262.17</v>
      </c>
      <c r="K124">
        <v>0.62724999999999997</v>
      </c>
      <c r="L124">
        <v>1.1508999999999999E-5</v>
      </c>
      <c r="M124">
        <v>3.8086000000000002E-2</v>
      </c>
      <c r="N124" t="s">
        <v>238</v>
      </c>
    </row>
    <row r="125" spans="1:14">
      <c r="A125">
        <v>467.64</v>
      </c>
      <c r="B125">
        <v>3.5</v>
      </c>
      <c r="C125">
        <v>5.3529999999999998</v>
      </c>
      <c r="D125">
        <v>0.18681</v>
      </c>
      <c r="E125">
        <v>52.988</v>
      </c>
      <c r="F125">
        <v>56.789000000000001</v>
      </c>
      <c r="G125">
        <v>192.04</v>
      </c>
      <c r="H125">
        <v>133.4</v>
      </c>
      <c r="I125">
        <v>142.71</v>
      </c>
      <c r="J125">
        <v>261.42</v>
      </c>
      <c r="K125">
        <v>0.62988999999999995</v>
      </c>
      <c r="L125">
        <v>1.1521E-5</v>
      </c>
      <c r="M125">
        <v>3.8141000000000001E-2</v>
      </c>
      <c r="N125" t="s">
        <v>238</v>
      </c>
    </row>
    <row r="126" spans="1:14">
      <c r="A126">
        <v>467.64</v>
      </c>
      <c r="B126">
        <v>4</v>
      </c>
      <c r="C126">
        <v>6.1383999999999999</v>
      </c>
      <c r="D126">
        <v>0.16291</v>
      </c>
      <c r="E126">
        <v>52.956000000000003</v>
      </c>
      <c r="F126">
        <v>56.744</v>
      </c>
      <c r="G126">
        <v>190.86</v>
      </c>
      <c r="H126">
        <v>133.46</v>
      </c>
      <c r="I126">
        <v>142.93</v>
      </c>
      <c r="J126">
        <v>260.66000000000003</v>
      </c>
      <c r="K126">
        <v>0.63254999999999995</v>
      </c>
      <c r="L126">
        <v>1.1533E-5</v>
      </c>
      <c r="M126">
        <v>3.8196000000000001E-2</v>
      </c>
      <c r="N126" t="s">
        <v>238</v>
      </c>
    </row>
    <row r="127" spans="1:14">
      <c r="A127">
        <v>467.64</v>
      </c>
      <c r="B127">
        <v>4.5</v>
      </c>
      <c r="C127">
        <v>6.9291999999999998</v>
      </c>
      <c r="D127">
        <v>0.14432</v>
      </c>
      <c r="E127">
        <v>52.923999999999999</v>
      </c>
      <c r="F127">
        <v>56.698</v>
      </c>
      <c r="G127">
        <v>189.81</v>
      </c>
      <c r="H127">
        <v>133.53</v>
      </c>
      <c r="I127">
        <v>143.15</v>
      </c>
      <c r="J127">
        <v>259.89</v>
      </c>
      <c r="K127">
        <v>0.63522999999999996</v>
      </c>
      <c r="L127">
        <v>1.1545999999999999E-5</v>
      </c>
      <c r="M127">
        <v>3.8252000000000001E-2</v>
      </c>
      <c r="N127" t="s">
        <v>238</v>
      </c>
    </row>
    <row r="128" spans="1:14">
      <c r="A128">
        <v>467.64</v>
      </c>
      <c r="B128">
        <v>5</v>
      </c>
      <c r="C128">
        <v>7.7256</v>
      </c>
      <c r="D128">
        <v>0.12944</v>
      </c>
      <c r="E128">
        <v>52.890999999999998</v>
      </c>
      <c r="F128">
        <v>56.652999999999999</v>
      </c>
      <c r="G128">
        <v>188.87</v>
      </c>
      <c r="H128">
        <v>133.59</v>
      </c>
      <c r="I128">
        <v>143.37</v>
      </c>
      <c r="J128">
        <v>259.13</v>
      </c>
      <c r="K128">
        <v>0.63795000000000002</v>
      </c>
      <c r="L128">
        <v>1.1558E-5</v>
      </c>
      <c r="M128">
        <v>3.8308000000000002E-2</v>
      </c>
      <c r="N128" t="s">
        <v>238</v>
      </c>
    </row>
    <row r="129" spans="1:14">
      <c r="A129">
        <v>467.64</v>
      </c>
      <c r="B129">
        <v>5.5</v>
      </c>
      <c r="C129">
        <v>8.5275999999999996</v>
      </c>
      <c r="D129">
        <v>0.11727</v>
      </c>
      <c r="E129">
        <v>52.857999999999997</v>
      </c>
      <c r="F129">
        <v>56.606999999999999</v>
      </c>
      <c r="G129">
        <v>188</v>
      </c>
      <c r="H129">
        <v>133.66</v>
      </c>
      <c r="I129">
        <v>143.61000000000001</v>
      </c>
      <c r="J129">
        <v>258.35000000000002</v>
      </c>
      <c r="K129">
        <v>0.64068999999999998</v>
      </c>
      <c r="L129">
        <v>1.1571E-5</v>
      </c>
      <c r="M129">
        <v>3.8365000000000003E-2</v>
      </c>
      <c r="N129" t="s">
        <v>238</v>
      </c>
    </row>
    <row r="130" spans="1:14">
      <c r="A130">
        <v>467.64</v>
      </c>
      <c r="B130">
        <v>6</v>
      </c>
      <c r="C130">
        <v>9.3353000000000002</v>
      </c>
      <c r="D130">
        <v>0.10712000000000001</v>
      </c>
      <c r="E130">
        <v>52.825000000000003</v>
      </c>
      <c r="F130">
        <v>56.561</v>
      </c>
      <c r="G130">
        <v>187.21</v>
      </c>
      <c r="H130">
        <v>133.72999999999999</v>
      </c>
      <c r="I130">
        <v>143.84</v>
      </c>
      <c r="J130">
        <v>257.57</v>
      </c>
      <c r="K130">
        <v>0.64346000000000003</v>
      </c>
      <c r="L130">
        <v>1.1585E-5</v>
      </c>
      <c r="M130">
        <v>3.8421999999999998E-2</v>
      </c>
      <c r="N130" t="s">
        <v>238</v>
      </c>
    </row>
    <row r="131" spans="1:14">
      <c r="A131">
        <v>467.64</v>
      </c>
      <c r="B131">
        <v>6.5</v>
      </c>
      <c r="C131">
        <v>10.148999999999999</v>
      </c>
      <c r="D131">
        <v>9.8532999999999996E-2</v>
      </c>
      <c r="E131">
        <v>52.792000000000002</v>
      </c>
      <c r="F131">
        <v>56.514000000000003</v>
      </c>
      <c r="G131">
        <v>186.47</v>
      </c>
      <c r="H131">
        <v>133.79</v>
      </c>
      <c r="I131">
        <v>144.08000000000001</v>
      </c>
      <c r="J131">
        <v>256.79000000000002</v>
      </c>
      <c r="K131">
        <v>0.64625999999999995</v>
      </c>
      <c r="L131">
        <v>1.1598E-5</v>
      </c>
      <c r="M131">
        <v>3.848E-2</v>
      </c>
      <c r="N131" t="s">
        <v>238</v>
      </c>
    </row>
    <row r="132" spans="1:14">
      <c r="A132">
        <v>467.64</v>
      </c>
      <c r="B132">
        <v>7</v>
      </c>
      <c r="C132">
        <v>10.968</v>
      </c>
      <c r="D132">
        <v>9.1171000000000002E-2</v>
      </c>
      <c r="E132">
        <v>52.758000000000003</v>
      </c>
      <c r="F132">
        <v>56.468000000000004</v>
      </c>
      <c r="G132">
        <v>185.78</v>
      </c>
      <c r="H132">
        <v>133.86000000000001</v>
      </c>
      <c r="I132">
        <v>144.32</v>
      </c>
      <c r="J132">
        <v>256.01</v>
      </c>
      <c r="K132">
        <v>0.64908999999999994</v>
      </c>
      <c r="L132">
        <v>1.1612E-5</v>
      </c>
      <c r="M132">
        <v>3.8538999999999997E-2</v>
      </c>
      <c r="N132" t="s">
        <v>238</v>
      </c>
    </row>
    <row r="133" spans="1:14">
      <c r="A133">
        <v>467.64</v>
      </c>
      <c r="B133">
        <v>7.5</v>
      </c>
      <c r="C133">
        <v>11.794</v>
      </c>
      <c r="D133">
        <v>8.4789000000000003E-2</v>
      </c>
      <c r="E133">
        <v>52.725000000000001</v>
      </c>
      <c r="F133">
        <v>56.420999999999999</v>
      </c>
      <c r="G133">
        <v>185.14</v>
      </c>
      <c r="H133">
        <v>133.93</v>
      </c>
      <c r="I133">
        <v>144.57</v>
      </c>
      <c r="J133">
        <v>255.21</v>
      </c>
      <c r="K133">
        <v>0.65193999999999996</v>
      </c>
      <c r="L133">
        <v>1.1626E-5</v>
      </c>
      <c r="M133">
        <v>3.8598E-2</v>
      </c>
      <c r="N133" t="s">
        <v>238</v>
      </c>
    </row>
    <row r="134" spans="1:14">
      <c r="A134">
        <v>467.64</v>
      </c>
      <c r="B134">
        <v>8</v>
      </c>
      <c r="C134">
        <v>12.625999999999999</v>
      </c>
      <c r="D134">
        <v>7.9202999999999996E-2</v>
      </c>
      <c r="E134">
        <v>52.691000000000003</v>
      </c>
      <c r="F134">
        <v>56.372999999999998</v>
      </c>
      <c r="G134">
        <v>184.53</v>
      </c>
      <c r="H134">
        <v>134</v>
      </c>
      <c r="I134">
        <v>144.82</v>
      </c>
      <c r="J134">
        <v>254.42</v>
      </c>
      <c r="K134">
        <v>0.65483000000000002</v>
      </c>
      <c r="L134">
        <v>1.1640999999999999E-5</v>
      </c>
      <c r="M134">
        <v>3.8657999999999998E-2</v>
      </c>
      <c r="N134" t="s">
        <v>238</v>
      </c>
    </row>
    <row r="135" spans="1:14">
      <c r="A135">
        <v>467.64</v>
      </c>
      <c r="B135">
        <v>8.5</v>
      </c>
      <c r="C135">
        <v>13.464</v>
      </c>
      <c r="D135">
        <v>7.4273000000000006E-2</v>
      </c>
      <c r="E135">
        <v>52.655999999999999</v>
      </c>
      <c r="F135">
        <v>56.326000000000001</v>
      </c>
      <c r="G135">
        <v>183.95</v>
      </c>
      <c r="H135">
        <v>134.07</v>
      </c>
      <c r="I135">
        <v>145.08000000000001</v>
      </c>
      <c r="J135">
        <v>253.61</v>
      </c>
      <c r="K135">
        <v>0.65774999999999995</v>
      </c>
      <c r="L135">
        <v>1.1656E-5</v>
      </c>
      <c r="M135">
        <v>3.8719000000000003E-2</v>
      </c>
      <c r="N135" t="s">
        <v>238</v>
      </c>
    </row>
    <row r="136" spans="1:14">
      <c r="A136">
        <v>467.64</v>
      </c>
      <c r="B136">
        <v>9</v>
      </c>
      <c r="C136">
        <v>14.308</v>
      </c>
      <c r="D136">
        <v>6.9889999999999994E-2</v>
      </c>
      <c r="E136">
        <v>52.622</v>
      </c>
      <c r="F136">
        <v>56.277999999999999</v>
      </c>
      <c r="G136">
        <v>183.4</v>
      </c>
      <c r="H136">
        <v>134.13</v>
      </c>
      <c r="I136">
        <v>145.34</v>
      </c>
      <c r="J136">
        <v>252.81</v>
      </c>
      <c r="K136">
        <v>0.66069</v>
      </c>
      <c r="L136">
        <v>1.1671000000000001E-5</v>
      </c>
      <c r="M136">
        <v>3.8781000000000003E-2</v>
      </c>
      <c r="N136" t="s">
        <v>238</v>
      </c>
    </row>
    <row r="137" spans="1:14">
      <c r="A137">
        <v>467.64</v>
      </c>
      <c r="B137">
        <v>9.5</v>
      </c>
      <c r="C137">
        <v>15.159000000000001</v>
      </c>
      <c r="D137">
        <v>6.5965999999999997E-2</v>
      </c>
      <c r="E137">
        <v>52.587000000000003</v>
      </c>
      <c r="F137">
        <v>56.23</v>
      </c>
      <c r="G137">
        <v>182.87</v>
      </c>
      <c r="H137">
        <v>134.19999999999999</v>
      </c>
      <c r="I137">
        <v>145.61000000000001</v>
      </c>
      <c r="J137">
        <v>252</v>
      </c>
      <c r="K137">
        <v>0.66366999999999998</v>
      </c>
      <c r="L137">
        <v>1.1686E-5</v>
      </c>
      <c r="M137">
        <v>3.8843000000000003E-2</v>
      </c>
      <c r="N137" t="s">
        <v>238</v>
      </c>
    </row>
    <row r="138" spans="1:14">
      <c r="A138">
        <v>467.64</v>
      </c>
      <c r="B138">
        <v>10</v>
      </c>
      <c r="C138">
        <v>16.016999999999999</v>
      </c>
      <c r="D138">
        <v>6.2434000000000003E-2</v>
      </c>
      <c r="E138">
        <v>52.552</v>
      </c>
      <c r="F138">
        <v>56.180999999999997</v>
      </c>
      <c r="G138">
        <v>182.37</v>
      </c>
      <c r="H138">
        <v>134.28</v>
      </c>
      <c r="I138">
        <v>145.88</v>
      </c>
      <c r="J138">
        <v>251.18</v>
      </c>
      <c r="K138">
        <v>0.66668000000000005</v>
      </c>
      <c r="L138">
        <v>1.1702000000000001E-5</v>
      </c>
      <c r="M138">
        <v>3.8906000000000003E-2</v>
      </c>
      <c r="N138" t="s">
        <v>238</v>
      </c>
    </row>
    <row r="139" spans="1:14">
      <c r="A139">
        <v>510.15</v>
      </c>
      <c r="B139">
        <v>1</v>
      </c>
      <c r="C139">
        <v>1.3767</v>
      </c>
      <c r="D139">
        <v>0.72636999999999996</v>
      </c>
      <c r="E139">
        <v>59.015000000000001</v>
      </c>
      <c r="F139">
        <v>63.237000000000002</v>
      </c>
      <c r="G139">
        <v>215.54</v>
      </c>
      <c r="H139">
        <v>142.66999999999999</v>
      </c>
      <c r="I139">
        <v>151.19</v>
      </c>
      <c r="J139">
        <v>276.8</v>
      </c>
      <c r="K139">
        <v>0.48093999999999998</v>
      </c>
      <c r="L139">
        <v>1.2449999999999999E-5</v>
      </c>
      <c r="M139">
        <v>4.4653999999999999E-2</v>
      </c>
      <c r="N139" t="s">
        <v>238</v>
      </c>
    </row>
    <row r="140" spans="1:14">
      <c r="A140">
        <v>510.15</v>
      </c>
      <c r="B140">
        <v>1.5</v>
      </c>
      <c r="C140">
        <v>2.0699000000000001</v>
      </c>
      <c r="D140">
        <v>0.48309999999999997</v>
      </c>
      <c r="E140">
        <v>58.988999999999997</v>
      </c>
      <c r="F140">
        <v>63.201000000000001</v>
      </c>
      <c r="G140">
        <v>212.12</v>
      </c>
      <c r="H140">
        <v>142.71</v>
      </c>
      <c r="I140">
        <v>151.34</v>
      </c>
      <c r="J140">
        <v>276.24</v>
      </c>
      <c r="K140">
        <v>0.48229</v>
      </c>
      <c r="L140">
        <v>1.2462E-5</v>
      </c>
      <c r="M140">
        <v>4.4713000000000003E-2</v>
      </c>
      <c r="N140" t="s">
        <v>238</v>
      </c>
    </row>
    <row r="141" spans="1:14">
      <c r="A141">
        <v>510.15</v>
      </c>
      <c r="B141">
        <v>2</v>
      </c>
      <c r="C141">
        <v>2.7665000000000002</v>
      </c>
      <c r="D141">
        <v>0.36147000000000001</v>
      </c>
      <c r="E141">
        <v>58.962000000000003</v>
      </c>
      <c r="F141">
        <v>63.164000000000001</v>
      </c>
      <c r="G141">
        <v>209.67</v>
      </c>
      <c r="H141">
        <v>142.75</v>
      </c>
      <c r="I141">
        <v>151.49</v>
      </c>
      <c r="J141">
        <v>275.67</v>
      </c>
      <c r="K141">
        <v>0.48364000000000001</v>
      </c>
      <c r="L141">
        <v>1.2475E-5</v>
      </c>
      <c r="M141">
        <v>4.4773E-2</v>
      </c>
      <c r="N141" t="s">
        <v>238</v>
      </c>
    </row>
    <row r="142" spans="1:14">
      <c r="A142">
        <v>510.15</v>
      </c>
      <c r="B142">
        <v>2.5</v>
      </c>
      <c r="C142">
        <v>3.4664000000000001</v>
      </c>
      <c r="D142">
        <v>0.28849000000000002</v>
      </c>
      <c r="E142">
        <v>58.936</v>
      </c>
      <c r="F142">
        <v>63.128</v>
      </c>
      <c r="G142">
        <v>207.76</v>
      </c>
      <c r="H142">
        <v>142.80000000000001</v>
      </c>
      <c r="I142">
        <v>151.65</v>
      </c>
      <c r="J142">
        <v>275.11</v>
      </c>
      <c r="K142">
        <v>0.48499999999999999</v>
      </c>
      <c r="L142">
        <v>1.2488E-5</v>
      </c>
      <c r="M142">
        <v>4.4832999999999998E-2</v>
      </c>
      <c r="N142" t="s">
        <v>238</v>
      </c>
    </row>
    <row r="143" spans="1:14">
      <c r="A143">
        <v>510.15</v>
      </c>
      <c r="B143">
        <v>3</v>
      </c>
      <c r="C143">
        <v>4.1696</v>
      </c>
      <c r="D143">
        <v>0.23982999999999999</v>
      </c>
      <c r="E143">
        <v>58.908999999999999</v>
      </c>
      <c r="F143">
        <v>63.091000000000001</v>
      </c>
      <c r="G143">
        <v>206.19</v>
      </c>
      <c r="H143">
        <v>142.84</v>
      </c>
      <c r="I143">
        <v>151.80000000000001</v>
      </c>
      <c r="J143">
        <v>274.54000000000002</v>
      </c>
      <c r="K143">
        <v>0.48637000000000002</v>
      </c>
      <c r="L143">
        <v>1.2500000000000001E-5</v>
      </c>
      <c r="M143">
        <v>4.4894000000000003E-2</v>
      </c>
      <c r="N143" t="s">
        <v>238</v>
      </c>
    </row>
    <row r="144" spans="1:14">
      <c r="A144">
        <v>510.15</v>
      </c>
      <c r="B144">
        <v>3.5</v>
      </c>
      <c r="C144">
        <v>4.8762999999999996</v>
      </c>
      <c r="D144">
        <v>0.20507</v>
      </c>
      <c r="E144">
        <v>58.881999999999998</v>
      </c>
      <c r="F144">
        <v>63.054000000000002</v>
      </c>
      <c r="G144">
        <v>204.86</v>
      </c>
      <c r="H144">
        <v>142.88999999999999</v>
      </c>
      <c r="I144">
        <v>151.96</v>
      </c>
      <c r="J144">
        <v>273.98</v>
      </c>
      <c r="K144">
        <v>0.48774000000000001</v>
      </c>
      <c r="L144">
        <v>1.2513E-5</v>
      </c>
      <c r="M144">
        <v>4.4954000000000001E-2</v>
      </c>
      <c r="N144" t="s">
        <v>238</v>
      </c>
    </row>
    <row r="145" spans="1:14">
      <c r="A145">
        <v>510.15</v>
      </c>
      <c r="B145">
        <v>4</v>
      </c>
      <c r="C145">
        <v>5.5864000000000003</v>
      </c>
      <c r="D145">
        <v>0.17899999999999999</v>
      </c>
      <c r="E145">
        <v>58.854999999999997</v>
      </c>
      <c r="F145">
        <v>63.017000000000003</v>
      </c>
      <c r="G145">
        <v>203.7</v>
      </c>
      <c r="H145">
        <v>142.93</v>
      </c>
      <c r="I145">
        <v>152.12</v>
      </c>
      <c r="J145">
        <v>273.41000000000003</v>
      </c>
      <c r="K145">
        <v>0.48912</v>
      </c>
      <c r="L145">
        <v>1.2527000000000001E-5</v>
      </c>
      <c r="M145">
        <v>4.5013999999999998E-2</v>
      </c>
      <c r="N145" t="s">
        <v>238</v>
      </c>
    </row>
    <row r="146" spans="1:14">
      <c r="A146">
        <v>510.15</v>
      </c>
      <c r="B146">
        <v>4.5</v>
      </c>
      <c r="C146">
        <v>6.3000999999999996</v>
      </c>
      <c r="D146">
        <v>0.15873000000000001</v>
      </c>
      <c r="E146">
        <v>58.828000000000003</v>
      </c>
      <c r="F146">
        <v>62.978999999999999</v>
      </c>
      <c r="G146">
        <v>202.66</v>
      </c>
      <c r="H146">
        <v>142.97999999999999</v>
      </c>
      <c r="I146">
        <v>152.28</v>
      </c>
      <c r="J146">
        <v>272.83</v>
      </c>
      <c r="K146">
        <v>0.49051</v>
      </c>
      <c r="L146">
        <v>1.254E-5</v>
      </c>
      <c r="M146">
        <v>4.5074999999999997E-2</v>
      </c>
      <c r="N146" t="s">
        <v>238</v>
      </c>
    </row>
    <row r="147" spans="1:14">
      <c r="A147">
        <v>510.15</v>
      </c>
      <c r="B147">
        <v>5</v>
      </c>
      <c r="C147">
        <v>7.0172999999999996</v>
      </c>
      <c r="D147">
        <v>0.14251</v>
      </c>
      <c r="E147">
        <v>58.801000000000002</v>
      </c>
      <c r="F147">
        <v>62.942</v>
      </c>
      <c r="G147">
        <v>201.73</v>
      </c>
      <c r="H147">
        <v>143.02000000000001</v>
      </c>
      <c r="I147">
        <v>152.44</v>
      </c>
      <c r="J147">
        <v>272.26</v>
      </c>
      <c r="K147">
        <v>0.4919</v>
      </c>
      <c r="L147">
        <v>1.2554E-5</v>
      </c>
      <c r="M147">
        <v>4.5136000000000003E-2</v>
      </c>
      <c r="N147" t="s">
        <v>238</v>
      </c>
    </row>
    <row r="148" spans="1:14">
      <c r="A148">
        <v>510.15</v>
      </c>
      <c r="B148">
        <v>5.5</v>
      </c>
      <c r="C148">
        <v>7.7380000000000004</v>
      </c>
      <c r="D148">
        <v>0.12923000000000001</v>
      </c>
      <c r="E148">
        <v>58.773000000000003</v>
      </c>
      <c r="F148">
        <v>62.904000000000003</v>
      </c>
      <c r="G148">
        <v>200.89</v>
      </c>
      <c r="H148">
        <v>143.07</v>
      </c>
      <c r="I148">
        <v>152.61000000000001</v>
      </c>
      <c r="J148">
        <v>271.68</v>
      </c>
      <c r="K148">
        <v>0.49330000000000002</v>
      </c>
      <c r="L148">
        <v>1.2567E-5</v>
      </c>
      <c r="M148">
        <v>4.5197000000000001E-2</v>
      </c>
      <c r="N148" t="s">
        <v>238</v>
      </c>
    </row>
    <row r="149" spans="1:14">
      <c r="A149">
        <v>510.15</v>
      </c>
      <c r="B149">
        <v>6</v>
      </c>
      <c r="C149">
        <v>8.4624000000000006</v>
      </c>
      <c r="D149">
        <v>0.11817</v>
      </c>
      <c r="E149">
        <v>58.746000000000002</v>
      </c>
      <c r="F149">
        <v>62.866999999999997</v>
      </c>
      <c r="G149">
        <v>200.11</v>
      </c>
      <c r="H149">
        <v>143.11000000000001</v>
      </c>
      <c r="I149">
        <v>152.78</v>
      </c>
      <c r="J149">
        <v>271.11</v>
      </c>
      <c r="K149">
        <v>0.49470999999999998</v>
      </c>
      <c r="L149">
        <v>1.2581E-5</v>
      </c>
      <c r="M149">
        <v>4.5258E-2</v>
      </c>
      <c r="N149" t="s">
        <v>238</v>
      </c>
    </row>
    <row r="150" spans="1:14">
      <c r="A150">
        <v>510.15</v>
      </c>
      <c r="B150">
        <v>6.5</v>
      </c>
      <c r="C150">
        <v>9.1905000000000001</v>
      </c>
      <c r="D150">
        <v>0.10881</v>
      </c>
      <c r="E150">
        <v>58.718000000000004</v>
      </c>
      <c r="F150">
        <v>62.829000000000001</v>
      </c>
      <c r="G150">
        <v>199.39</v>
      </c>
      <c r="H150">
        <v>143.16</v>
      </c>
      <c r="I150">
        <v>152.94999999999999</v>
      </c>
      <c r="J150">
        <v>270.52999999999997</v>
      </c>
      <c r="K150">
        <v>0.49612000000000001</v>
      </c>
      <c r="L150">
        <v>1.2595999999999999E-5</v>
      </c>
      <c r="M150">
        <v>4.5319999999999999E-2</v>
      </c>
      <c r="N150" t="s">
        <v>238</v>
      </c>
    </row>
    <row r="151" spans="1:14">
      <c r="A151">
        <v>510.15</v>
      </c>
      <c r="B151">
        <v>7</v>
      </c>
      <c r="C151">
        <v>9.9222999999999999</v>
      </c>
      <c r="D151">
        <v>0.10077999999999999</v>
      </c>
      <c r="E151">
        <v>58.69</v>
      </c>
      <c r="F151">
        <v>62.790999999999997</v>
      </c>
      <c r="G151">
        <v>198.72</v>
      </c>
      <c r="H151">
        <v>143.19999999999999</v>
      </c>
      <c r="I151">
        <v>153.12</v>
      </c>
      <c r="J151">
        <v>269.95</v>
      </c>
      <c r="K151">
        <v>0.49753999999999998</v>
      </c>
      <c r="L151">
        <v>1.261E-5</v>
      </c>
      <c r="M151">
        <v>4.5380999999999998E-2</v>
      </c>
      <c r="N151" t="s">
        <v>238</v>
      </c>
    </row>
    <row r="152" spans="1:14">
      <c r="A152">
        <v>510.15</v>
      </c>
      <c r="B152">
        <v>7.5</v>
      </c>
      <c r="C152">
        <v>10.657999999999999</v>
      </c>
      <c r="D152">
        <v>9.3827999999999995E-2</v>
      </c>
      <c r="E152">
        <v>58.661999999999999</v>
      </c>
      <c r="F152">
        <v>62.753</v>
      </c>
      <c r="G152">
        <v>198.09</v>
      </c>
      <c r="H152">
        <v>143.25</v>
      </c>
      <c r="I152">
        <v>153.29</v>
      </c>
      <c r="J152">
        <v>269.36</v>
      </c>
      <c r="K152">
        <v>0.49896000000000001</v>
      </c>
      <c r="L152">
        <v>1.2625E-5</v>
      </c>
      <c r="M152">
        <v>4.5442999999999997E-2</v>
      </c>
      <c r="N152" t="s">
        <v>238</v>
      </c>
    </row>
    <row r="153" spans="1:14">
      <c r="A153">
        <v>510.15</v>
      </c>
      <c r="B153">
        <v>8</v>
      </c>
      <c r="C153">
        <v>11.397</v>
      </c>
      <c r="D153">
        <v>8.7741E-2</v>
      </c>
      <c r="E153">
        <v>58.634999999999998</v>
      </c>
      <c r="F153">
        <v>62.713999999999999</v>
      </c>
      <c r="G153">
        <v>197.5</v>
      </c>
      <c r="H153">
        <v>143.29</v>
      </c>
      <c r="I153">
        <v>153.47</v>
      </c>
      <c r="J153">
        <v>268.77999999999997</v>
      </c>
      <c r="K153">
        <v>0.50039</v>
      </c>
      <c r="L153">
        <v>1.2639E-5</v>
      </c>
      <c r="M153">
        <v>4.5504999999999997E-2</v>
      </c>
      <c r="N153" t="s">
        <v>238</v>
      </c>
    </row>
    <row r="154" spans="1:14">
      <c r="A154">
        <v>510.15</v>
      </c>
      <c r="B154">
        <v>8.5</v>
      </c>
      <c r="C154">
        <v>12.14</v>
      </c>
      <c r="D154">
        <v>8.2369999999999999E-2</v>
      </c>
      <c r="E154">
        <v>58.606000000000002</v>
      </c>
      <c r="F154">
        <v>62.676000000000002</v>
      </c>
      <c r="G154">
        <v>196.94</v>
      </c>
      <c r="H154">
        <v>143.34</v>
      </c>
      <c r="I154">
        <v>153.65</v>
      </c>
      <c r="J154">
        <v>268.19</v>
      </c>
      <c r="K154">
        <v>0.50183</v>
      </c>
      <c r="L154">
        <v>1.2653999999999999E-5</v>
      </c>
      <c r="M154">
        <v>4.5567999999999997E-2</v>
      </c>
      <c r="N154" t="s">
        <v>238</v>
      </c>
    </row>
    <row r="155" spans="1:14">
      <c r="A155">
        <v>510.15</v>
      </c>
      <c r="B155">
        <v>9</v>
      </c>
      <c r="C155">
        <v>12.887</v>
      </c>
      <c r="D155">
        <v>7.7594999999999997E-2</v>
      </c>
      <c r="E155">
        <v>58.578000000000003</v>
      </c>
      <c r="F155">
        <v>62.637</v>
      </c>
      <c r="G155">
        <v>196.41</v>
      </c>
      <c r="H155">
        <v>143.38999999999999</v>
      </c>
      <c r="I155">
        <v>153.83000000000001</v>
      </c>
      <c r="J155">
        <v>267.60000000000002</v>
      </c>
      <c r="K155">
        <v>0.50327</v>
      </c>
      <c r="L155">
        <v>1.2670000000000001E-5</v>
      </c>
      <c r="M155">
        <v>4.5629999999999997E-2</v>
      </c>
      <c r="N155" t="s">
        <v>238</v>
      </c>
    </row>
    <row r="156" spans="1:14">
      <c r="A156">
        <v>510.15</v>
      </c>
      <c r="B156">
        <v>9.5</v>
      </c>
      <c r="C156">
        <v>13.638999999999999</v>
      </c>
      <c r="D156">
        <v>7.3321999999999998E-2</v>
      </c>
      <c r="E156">
        <v>58.55</v>
      </c>
      <c r="F156">
        <v>62.597999999999999</v>
      </c>
      <c r="G156">
        <v>195.9</v>
      </c>
      <c r="H156">
        <v>143.43</v>
      </c>
      <c r="I156">
        <v>154.01</v>
      </c>
      <c r="J156">
        <v>267.01</v>
      </c>
      <c r="K156">
        <v>0.50471999999999995</v>
      </c>
      <c r="L156">
        <v>1.2685E-5</v>
      </c>
      <c r="M156">
        <v>4.5692999999999998E-2</v>
      </c>
      <c r="N156" t="s">
        <v>238</v>
      </c>
    </row>
    <row r="157" spans="1:14">
      <c r="A157">
        <v>510.15</v>
      </c>
      <c r="B157">
        <v>10</v>
      </c>
      <c r="C157">
        <v>14.394</v>
      </c>
      <c r="D157">
        <v>6.9474999999999995E-2</v>
      </c>
      <c r="E157">
        <v>58.521000000000001</v>
      </c>
      <c r="F157">
        <v>62.558999999999997</v>
      </c>
      <c r="G157">
        <v>195.42</v>
      </c>
      <c r="H157">
        <v>143.47999999999999</v>
      </c>
      <c r="I157">
        <v>154.19</v>
      </c>
      <c r="J157">
        <v>266.42</v>
      </c>
      <c r="K157">
        <v>0.50617000000000001</v>
      </c>
      <c r="L157">
        <v>1.2700999999999999E-5</v>
      </c>
      <c r="M157">
        <v>4.5755999999999998E-2</v>
      </c>
      <c r="N157" t="s">
        <v>238</v>
      </c>
    </row>
    <row r="158" spans="1:14">
      <c r="A158">
        <v>552.66</v>
      </c>
      <c r="B158">
        <v>1</v>
      </c>
      <c r="C158">
        <v>1.2693000000000001</v>
      </c>
      <c r="D158">
        <v>0.78786</v>
      </c>
      <c r="E158">
        <v>65.278000000000006</v>
      </c>
      <c r="F158">
        <v>69.856999999999999</v>
      </c>
      <c r="G158">
        <v>228</v>
      </c>
      <c r="H158">
        <v>151.66999999999999</v>
      </c>
      <c r="I158">
        <v>160.15</v>
      </c>
      <c r="J158">
        <v>287.93</v>
      </c>
      <c r="K158">
        <v>0.38424999999999998</v>
      </c>
      <c r="L158">
        <v>1.3426E-5</v>
      </c>
      <c r="M158">
        <v>5.2011000000000002E-2</v>
      </c>
      <c r="N158" t="s">
        <v>238</v>
      </c>
    </row>
    <row r="159" spans="1:14">
      <c r="A159">
        <v>552.66</v>
      </c>
      <c r="B159">
        <v>1.5</v>
      </c>
      <c r="C159">
        <v>1.9072</v>
      </c>
      <c r="D159">
        <v>0.52432999999999996</v>
      </c>
      <c r="E159">
        <v>65.254999999999995</v>
      </c>
      <c r="F159">
        <v>69.825999999999993</v>
      </c>
      <c r="G159">
        <v>224.59</v>
      </c>
      <c r="H159">
        <v>151.69999999999999</v>
      </c>
      <c r="I159">
        <v>160.26</v>
      </c>
      <c r="J159">
        <v>287.5</v>
      </c>
      <c r="K159">
        <v>0.38499</v>
      </c>
      <c r="L159">
        <v>1.3439E-5</v>
      </c>
      <c r="M159">
        <v>5.2076999999999998E-2</v>
      </c>
      <c r="N159" t="s">
        <v>238</v>
      </c>
    </row>
    <row r="160" spans="1:14">
      <c r="A160">
        <v>552.66</v>
      </c>
      <c r="B160">
        <v>2</v>
      </c>
      <c r="C160">
        <v>2.5474000000000001</v>
      </c>
      <c r="D160">
        <v>0.39256000000000002</v>
      </c>
      <c r="E160">
        <v>65.231999999999999</v>
      </c>
      <c r="F160">
        <v>69.796000000000006</v>
      </c>
      <c r="G160">
        <v>222.15</v>
      </c>
      <c r="H160">
        <v>151.72999999999999</v>
      </c>
      <c r="I160">
        <v>160.38</v>
      </c>
      <c r="J160">
        <v>287.07</v>
      </c>
      <c r="K160">
        <v>0.38572000000000001</v>
      </c>
      <c r="L160">
        <v>1.3451999999999999E-5</v>
      </c>
      <c r="M160">
        <v>5.2143000000000002E-2</v>
      </c>
      <c r="N160" t="s">
        <v>238</v>
      </c>
    </row>
    <row r="161" spans="1:14">
      <c r="A161">
        <v>552.66</v>
      </c>
      <c r="B161">
        <v>2.5</v>
      </c>
      <c r="C161">
        <v>3.1898</v>
      </c>
      <c r="D161">
        <v>0.3135</v>
      </c>
      <c r="E161">
        <v>65.209000000000003</v>
      </c>
      <c r="F161">
        <v>69.765000000000001</v>
      </c>
      <c r="G161">
        <v>220.25</v>
      </c>
      <c r="H161">
        <v>151.76</v>
      </c>
      <c r="I161">
        <v>160.5</v>
      </c>
      <c r="J161">
        <v>286.64</v>
      </c>
      <c r="K161">
        <v>0.38646000000000003</v>
      </c>
      <c r="L161">
        <v>1.3465000000000001E-5</v>
      </c>
      <c r="M161">
        <v>5.2208999999999998E-2</v>
      </c>
      <c r="N161" t="s">
        <v>238</v>
      </c>
    </row>
    <row r="162" spans="1:14">
      <c r="A162">
        <v>552.66</v>
      </c>
      <c r="B162">
        <v>3</v>
      </c>
      <c r="C162">
        <v>3.8344999999999998</v>
      </c>
      <c r="D162">
        <v>0.26079000000000002</v>
      </c>
      <c r="E162">
        <v>65.186000000000007</v>
      </c>
      <c r="F162">
        <v>69.733000000000004</v>
      </c>
      <c r="G162">
        <v>218.7</v>
      </c>
      <c r="H162">
        <v>151.79</v>
      </c>
      <c r="I162">
        <v>160.62</v>
      </c>
      <c r="J162">
        <v>286.20999999999998</v>
      </c>
      <c r="K162">
        <v>0.38719999999999999</v>
      </c>
      <c r="L162">
        <v>1.3478999999999999E-5</v>
      </c>
      <c r="M162">
        <v>5.2275000000000002E-2</v>
      </c>
      <c r="N162" t="s">
        <v>238</v>
      </c>
    </row>
    <row r="163" spans="1:14">
      <c r="A163">
        <v>552.66</v>
      </c>
      <c r="B163">
        <v>3.5</v>
      </c>
      <c r="C163">
        <v>4.4814999999999996</v>
      </c>
      <c r="D163">
        <v>0.22314000000000001</v>
      </c>
      <c r="E163">
        <v>65.162999999999997</v>
      </c>
      <c r="F163">
        <v>69.701999999999998</v>
      </c>
      <c r="G163">
        <v>217.37</v>
      </c>
      <c r="H163">
        <v>151.83000000000001</v>
      </c>
      <c r="I163">
        <v>160.74</v>
      </c>
      <c r="J163">
        <v>285.77999999999997</v>
      </c>
      <c r="K163">
        <v>0.38793</v>
      </c>
      <c r="L163">
        <v>1.3492000000000001E-5</v>
      </c>
      <c r="M163">
        <v>5.2339999999999998E-2</v>
      </c>
      <c r="N163" t="s">
        <v>238</v>
      </c>
    </row>
    <row r="164" spans="1:14">
      <c r="A164">
        <v>552.66</v>
      </c>
      <c r="B164">
        <v>4</v>
      </c>
      <c r="C164">
        <v>5.1307999999999998</v>
      </c>
      <c r="D164">
        <v>0.19489999999999999</v>
      </c>
      <c r="E164">
        <v>65.14</v>
      </c>
      <c r="F164">
        <v>69.671000000000006</v>
      </c>
      <c r="G164">
        <v>216.22</v>
      </c>
      <c r="H164">
        <v>151.86000000000001</v>
      </c>
      <c r="I164">
        <v>160.86000000000001</v>
      </c>
      <c r="J164">
        <v>285.35000000000002</v>
      </c>
      <c r="K164">
        <v>0.38867000000000002</v>
      </c>
      <c r="L164">
        <v>1.3506000000000001E-5</v>
      </c>
      <c r="M164">
        <v>5.2406000000000001E-2</v>
      </c>
      <c r="N164" t="s">
        <v>238</v>
      </c>
    </row>
    <row r="165" spans="1:14">
      <c r="A165">
        <v>552.66</v>
      </c>
      <c r="B165">
        <v>4.5</v>
      </c>
      <c r="C165">
        <v>5.7824</v>
      </c>
      <c r="D165">
        <v>0.17294000000000001</v>
      </c>
      <c r="E165">
        <v>65.117000000000004</v>
      </c>
      <c r="F165">
        <v>69.64</v>
      </c>
      <c r="G165">
        <v>215.2</v>
      </c>
      <c r="H165">
        <v>151.88999999999999</v>
      </c>
      <c r="I165">
        <v>160.97999999999999</v>
      </c>
      <c r="J165">
        <v>284.92</v>
      </c>
      <c r="K165">
        <v>0.38940999999999998</v>
      </c>
      <c r="L165">
        <v>1.3519E-5</v>
      </c>
      <c r="M165">
        <v>5.2470999999999997E-2</v>
      </c>
      <c r="N165" t="s">
        <v>238</v>
      </c>
    </row>
    <row r="166" spans="1:14">
      <c r="A166">
        <v>552.66</v>
      </c>
      <c r="B166">
        <v>5</v>
      </c>
      <c r="C166">
        <v>6.4363999999999999</v>
      </c>
      <c r="D166">
        <v>0.15537000000000001</v>
      </c>
      <c r="E166">
        <v>65.093000000000004</v>
      </c>
      <c r="F166">
        <v>69.608000000000004</v>
      </c>
      <c r="G166">
        <v>214.28</v>
      </c>
      <c r="H166">
        <v>151.91999999999999</v>
      </c>
      <c r="I166">
        <v>161.1</v>
      </c>
      <c r="J166">
        <v>284.49</v>
      </c>
      <c r="K166">
        <v>0.39015</v>
      </c>
      <c r="L166">
        <v>1.3533000000000001E-5</v>
      </c>
      <c r="M166">
        <v>5.2537E-2</v>
      </c>
      <c r="N166" t="s">
        <v>238</v>
      </c>
    </row>
    <row r="167" spans="1:14">
      <c r="A167">
        <v>552.66</v>
      </c>
      <c r="B167">
        <v>5.5</v>
      </c>
      <c r="C167">
        <v>7.0926999999999998</v>
      </c>
      <c r="D167">
        <v>0.14099</v>
      </c>
      <c r="E167">
        <v>65.069999999999993</v>
      </c>
      <c r="F167">
        <v>69.576999999999998</v>
      </c>
      <c r="G167">
        <v>213.45</v>
      </c>
      <c r="H167">
        <v>151.94999999999999</v>
      </c>
      <c r="I167">
        <v>161.22999999999999</v>
      </c>
      <c r="J167">
        <v>284.06</v>
      </c>
      <c r="K167">
        <v>0.39089000000000002</v>
      </c>
      <c r="L167">
        <v>1.3546999999999999E-5</v>
      </c>
      <c r="M167">
        <v>5.2602000000000003E-2</v>
      </c>
      <c r="N167" t="s">
        <v>238</v>
      </c>
    </row>
    <row r="168" spans="1:14">
      <c r="A168">
        <v>552.66</v>
      </c>
      <c r="B168">
        <v>6</v>
      </c>
      <c r="C168">
        <v>7.7514000000000003</v>
      </c>
      <c r="D168">
        <v>0.12901000000000001</v>
      </c>
      <c r="E168">
        <v>65.046000000000006</v>
      </c>
      <c r="F168">
        <v>69.545000000000002</v>
      </c>
      <c r="G168">
        <v>212.68</v>
      </c>
      <c r="H168">
        <v>151.99</v>
      </c>
      <c r="I168">
        <v>161.35</v>
      </c>
      <c r="J168">
        <v>283.62</v>
      </c>
      <c r="K168">
        <v>0.39162000000000002</v>
      </c>
      <c r="L168">
        <v>1.3560999999999999E-5</v>
      </c>
      <c r="M168">
        <v>5.2666999999999999E-2</v>
      </c>
      <c r="N168" t="s">
        <v>238</v>
      </c>
    </row>
    <row r="169" spans="1:14">
      <c r="A169">
        <v>552.66</v>
      </c>
      <c r="B169">
        <v>6.5</v>
      </c>
      <c r="C169">
        <v>8.4123999999999999</v>
      </c>
      <c r="D169">
        <v>0.11887</v>
      </c>
      <c r="E169">
        <v>65.022999999999996</v>
      </c>
      <c r="F169">
        <v>69.513999999999996</v>
      </c>
      <c r="G169">
        <v>211.97</v>
      </c>
      <c r="H169">
        <v>152.02000000000001</v>
      </c>
      <c r="I169">
        <v>161.47999999999999</v>
      </c>
      <c r="J169">
        <v>283.19</v>
      </c>
      <c r="K169">
        <v>0.39235999999999999</v>
      </c>
      <c r="L169">
        <v>1.3576E-5</v>
      </c>
      <c r="M169">
        <v>5.2732000000000001E-2</v>
      </c>
      <c r="N169" t="s">
        <v>238</v>
      </c>
    </row>
    <row r="170" spans="1:14">
      <c r="A170">
        <v>552.66</v>
      </c>
      <c r="B170">
        <v>7</v>
      </c>
      <c r="C170">
        <v>9.0759000000000007</v>
      </c>
      <c r="D170">
        <v>0.11018</v>
      </c>
      <c r="E170">
        <v>64.998999999999995</v>
      </c>
      <c r="F170">
        <v>69.481999999999999</v>
      </c>
      <c r="G170">
        <v>211.31</v>
      </c>
      <c r="H170">
        <v>152.05000000000001</v>
      </c>
      <c r="I170">
        <v>161.61000000000001</v>
      </c>
      <c r="J170">
        <v>282.75</v>
      </c>
      <c r="K170">
        <v>0.3931</v>
      </c>
      <c r="L170">
        <v>1.359E-5</v>
      </c>
      <c r="M170">
        <v>5.2796999999999997E-2</v>
      </c>
      <c r="N170" t="s">
        <v>238</v>
      </c>
    </row>
    <row r="171" spans="1:14">
      <c r="A171">
        <v>552.66</v>
      </c>
      <c r="B171">
        <v>7.5</v>
      </c>
      <c r="C171">
        <v>9.7418999999999993</v>
      </c>
      <c r="D171">
        <v>0.10265000000000001</v>
      </c>
      <c r="E171">
        <v>64.975999999999999</v>
      </c>
      <c r="F171">
        <v>69.45</v>
      </c>
      <c r="G171">
        <v>210.7</v>
      </c>
      <c r="H171">
        <v>152.08000000000001</v>
      </c>
      <c r="I171">
        <v>161.74</v>
      </c>
      <c r="J171">
        <v>282.32</v>
      </c>
      <c r="K171">
        <v>0.39384000000000002</v>
      </c>
      <c r="L171">
        <v>1.3604999999999999E-5</v>
      </c>
      <c r="M171">
        <v>5.2860999999999998E-2</v>
      </c>
      <c r="N171" t="s">
        <v>238</v>
      </c>
    </row>
    <row r="172" spans="1:14">
      <c r="A172">
        <v>552.66</v>
      </c>
      <c r="B172">
        <v>8</v>
      </c>
      <c r="C172">
        <v>10.41</v>
      </c>
      <c r="D172">
        <v>9.6059000000000005E-2</v>
      </c>
      <c r="E172">
        <v>64.951999999999998</v>
      </c>
      <c r="F172">
        <v>69.418000000000006</v>
      </c>
      <c r="G172">
        <v>210.12</v>
      </c>
      <c r="H172">
        <v>152.12</v>
      </c>
      <c r="I172">
        <v>161.87</v>
      </c>
      <c r="J172">
        <v>281.88</v>
      </c>
      <c r="K172">
        <v>0.39456999999999998</v>
      </c>
      <c r="L172">
        <v>1.362E-5</v>
      </c>
      <c r="M172">
        <v>5.2926000000000001E-2</v>
      </c>
      <c r="N172" t="s">
        <v>238</v>
      </c>
    </row>
    <row r="173" spans="1:14">
      <c r="A173">
        <v>552.66</v>
      </c>
      <c r="B173">
        <v>8.5</v>
      </c>
      <c r="C173">
        <v>11.081</v>
      </c>
      <c r="D173">
        <v>9.0243000000000004E-2</v>
      </c>
      <c r="E173">
        <v>64.927999999999997</v>
      </c>
      <c r="F173">
        <v>69.385999999999996</v>
      </c>
      <c r="G173">
        <v>209.57</v>
      </c>
      <c r="H173">
        <v>152.15</v>
      </c>
      <c r="I173">
        <v>162</v>
      </c>
      <c r="J173">
        <v>281.44</v>
      </c>
      <c r="K173">
        <v>0.39530999999999999</v>
      </c>
      <c r="L173">
        <v>1.3635000000000001E-5</v>
      </c>
      <c r="M173">
        <v>5.2991000000000003E-2</v>
      </c>
      <c r="N173" t="s">
        <v>238</v>
      </c>
    </row>
    <row r="174" spans="1:14">
      <c r="A174">
        <v>552.66</v>
      </c>
      <c r="B174">
        <v>9</v>
      </c>
      <c r="C174">
        <v>11.754</v>
      </c>
      <c r="D174">
        <v>8.5073999999999997E-2</v>
      </c>
      <c r="E174">
        <v>64.903999999999996</v>
      </c>
      <c r="F174">
        <v>69.353999999999999</v>
      </c>
      <c r="G174">
        <v>209.05</v>
      </c>
      <c r="H174">
        <v>152.18</v>
      </c>
      <c r="I174">
        <v>162.13</v>
      </c>
      <c r="J174">
        <v>281</v>
      </c>
      <c r="K174">
        <v>0.39605000000000001</v>
      </c>
      <c r="L174">
        <v>1.365E-5</v>
      </c>
      <c r="M174">
        <v>5.3054999999999998E-2</v>
      </c>
      <c r="N174" t="s">
        <v>238</v>
      </c>
    </row>
    <row r="175" spans="1:14">
      <c r="A175">
        <v>552.66</v>
      </c>
      <c r="B175">
        <v>9.5</v>
      </c>
      <c r="C175">
        <v>12.43</v>
      </c>
      <c r="D175">
        <v>8.0448000000000006E-2</v>
      </c>
      <c r="E175">
        <v>64.88</v>
      </c>
      <c r="F175">
        <v>69.322000000000003</v>
      </c>
      <c r="G175">
        <v>208.56</v>
      </c>
      <c r="H175">
        <v>152.21</v>
      </c>
      <c r="I175">
        <v>162.27000000000001</v>
      </c>
      <c r="J175">
        <v>280.57</v>
      </c>
      <c r="K175">
        <v>0.39678000000000002</v>
      </c>
      <c r="L175">
        <v>1.3665E-5</v>
      </c>
      <c r="M175">
        <v>5.3120000000000001E-2</v>
      </c>
      <c r="N175" t="s">
        <v>238</v>
      </c>
    </row>
    <row r="176" spans="1:14">
      <c r="A176">
        <v>552.66</v>
      </c>
      <c r="B176">
        <v>10</v>
      </c>
      <c r="C176">
        <v>13.109</v>
      </c>
      <c r="D176">
        <v>7.6285000000000006E-2</v>
      </c>
      <c r="E176">
        <v>64.855999999999995</v>
      </c>
      <c r="F176">
        <v>69.290000000000006</v>
      </c>
      <c r="G176">
        <v>208.09</v>
      </c>
      <c r="H176">
        <v>152.25</v>
      </c>
      <c r="I176">
        <v>162.4</v>
      </c>
      <c r="J176">
        <v>280.13</v>
      </c>
      <c r="K176">
        <v>0.39751999999999998</v>
      </c>
      <c r="L176">
        <v>1.3679999999999999E-5</v>
      </c>
      <c r="M176">
        <v>5.3184000000000002E-2</v>
      </c>
      <c r="N176" t="s">
        <v>238</v>
      </c>
    </row>
  </sheetData>
  <pageMargins left="0.7" right="0.7" top="0.75" bottom="0.75" header="0.3" footer="0.3"/>
  <tableParts count="1">
    <tablePart r:id="rId1"/>
  </tablePart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91323-C032-4C19-8FE3-2AAEFE853D68}">
  <dimension ref="A1:N195"/>
  <sheetViews>
    <sheetView workbookViewId="0"/>
  </sheetViews>
  <sheetFormatPr defaultRowHeight="15"/>
  <sheetData>
    <row r="1" spans="1:14">
      <c r="A1" t="s">
        <v>223</v>
      </c>
      <c r="B1" t="s">
        <v>224</v>
      </c>
      <c r="C1" t="s">
        <v>225</v>
      </c>
      <c r="D1" t="s">
        <v>226</v>
      </c>
      <c r="E1" t="s">
        <v>227</v>
      </c>
      <c r="F1" t="s">
        <v>228</v>
      </c>
      <c r="G1" t="s">
        <v>229</v>
      </c>
      <c r="H1" t="s">
        <v>230</v>
      </c>
      <c r="I1" t="s">
        <v>231</v>
      </c>
      <c r="J1" t="s">
        <v>232</v>
      </c>
      <c r="K1" t="s">
        <v>233</v>
      </c>
      <c r="L1" t="s">
        <v>234</v>
      </c>
      <c r="M1" t="s">
        <v>235</v>
      </c>
      <c r="N1" t="s">
        <v>236</v>
      </c>
    </row>
    <row r="2" spans="1:14">
      <c r="A2">
        <v>203.91</v>
      </c>
      <c r="B2">
        <v>1</v>
      </c>
      <c r="C2">
        <v>653.91</v>
      </c>
      <c r="D2">
        <v>1.5292999999999999E-3</v>
      </c>
      <c r="E2">
        <v>3.0735999999999999</v>
      </c>
      <c r="F2">
        <v>3.0825</v>
      </c>
      <c r="G2">
        <v>22.202000000000002</v>
      </c>
      <c r="H2">
        <v>79.777000000000001</v>
      </c>
      <c r="I2">
        <v>115.16</v>
      </c>
      <c r="J2">
        <v>1365.9</v>
      </c>
      <c r="K2">
        <v>-5.3261000000000003E-2</v>
      </c>
      <c r="L2">
        <v>5.1203000000000002E-4</v>
      </c>
      <c r="M2">
        <v>0.12747</v>
      </c>
      <c r="N2" t="s">
        <v>237</v>
      </c>
    </row>
    <row r="3" spans="1:14">
      <c r="A3">
        <v>203.91</v>
      </c>
      <c r="B3">
        <v>1.5</v>
      </c>
      <c r="C3">
        <v>653.94000000000005</v>
      </c>
      <c r="D3">
        <v>1.5292000000000001E-3</v>
      </c>
      <c r="E3">
        <v>3.0722</v>
      </c>
      <c r="F3">
        <v>3.0855999999999999</v>
      </c>
      <c r="G3">
        <v>22.195</v>
      </c>
      <c r="H3">
        <v>79.78</v>
      </c>
      <c r="I3">
        <v>115.16</v>
      </c>
      <c r="J3">
        <v>1366.2</v>
      </c>
      <c r="K3">
        <v>-5.3270999999999999E-2</v>
      </c>
      <c r="L3">
        <v>5.1228999999999999E-4</v>
      </c>
      <c r="M3">
        <v>0.12748999999999999</v>
      </c>
      <c r="N3" t="s">
        <v>237</v>
      </c>
    </row>
    <row r="4" spans="1:14">
      <c r="A4">
        <v>203.91</v>
      </c>
      <c r="B4">
        <v>2</v>
      </c>
      <c r="C4">
        <v>653.98</v>
      </c>
      <c r="D4">
        <v>1.5291E-3</v>
      </c>
      <c r="E4">
        <v>3.0709</v>
      </c>
      <c r="F4">
        <v>3.0886</v>
      </c>
      <c r="G4">
        <v>22.189</v>
      </c>
      <c r="H4">
        <v>79.784000000000006</v>
      </c>
      <c r="I4">
        <v>115.15</v>
      </c>
      <c r="J4">
        <v>1366.5</v>
      </c>
      <c r="K4">
        <v>-5.3280000000000001E-2</v>
      </c>
      <c r="L4">
        <v>5.1254999999999996E-4</v>
      </c>
      <c r="M4">
        <v>0.12751000000000001</v>
      </c>
      <c r="N4" t="s">
        <v>237</v>
      </c>
    </row>
    <row r="5" spans="1:14">
      <c r="A5">
        <v>203.91</v>
      </c>
      <c r="B5">
        <v>2.5</v>
      </c>
      <c r="C5">
        <v>654.02</v>
      </c>
      <c r="D5">
        <v>1.529E-3</v>
      </c>
      <c r="E5">
        <v>3.0695000000000001</v>
      </c>
      <c r="F5">
        <v>3.0916999999999999</v>
      </c>
      <c r="G5">
        <v>22.181999999999999</v>
      </c>
      <c r="H5">
        <v>79.787000000000006</v>
      </c>
      <c r="I5">
        <v>115.14</v>
      </c>
      <c r="J5">
        <v>1366.8</v>
      </c>
      <c r="K5">
        <v>-5.3289000000000003E-2</v>
      </c>
      <c r="L5">
        <v>5.1281000000000005E-4</v>
      </c>
      <c r="M5">
        <v>0.12753999999999999</v>
      </c>
      <c r="N5" t="s">
        <v>237</v>
      </c>
    </row>
    <row r="6" spans="1:14">
      <c r="A6">
        <v>203.91</v>
      </c>
      <c r="B6">
        <v>3</v>
      </c>
      <c r="C6">
        <v>654.05999999999995</v>
      </c>
      <c r="D6">
        <v>1.5288999999999999E-3</v>
      </c>
      <c r="E6">
        <v>3.0680999999999998</v>
      </c>
      <c r="F6">
        <v>3.0948000000000002</v>
      </c>
      <c r="G6">
        <v>22.175000000000001</v>
      </c>
      <c r="H6">
        <v>79.790999999999997</v>
      </c>
      <c r="I6">
        <v>115.14</v>
      </c>
      <c r="J6">
        <v>1367.1</v>
      </c>
      <c r="K6">
        <v>-5.3297999999999998E-2</v>
      </c>
      <c r="L6">
        <v>5.1307000000000002E-4</v>
      </c>
      <c r="M6">
        <v>0.12756000000000001</v>
      </c>
      <c r="N6" t="s">
        <v>237</v>
      </c>
    </row>
    <row r="7" spans="1:14">
      <c r="A7">
        <v>203.91</v>
      </c>
      <c r="B7">
        <v>3.5</v>
      </c>
      <c r="C7">
        <v>654.1</v>
      </c>
      <c r="D7">
        <v>1.5288000000000001E-3</v>
      </c>
      <c r="E7">
        <v>3.0667</v>
      </c>
      <c r="F7">
        <v>3.0977999999999999</v>
      </c>
      <c r="G7">
        <v>22.167999999999999</v>
      </c>
      <c r="H7">
        <v>79.793999999999997</v>
      </c>
      <c r="I7">
        <v>115.13</v>
      </c>
      <c r="J7">
        <v>1367.4</v>
      </c>
      <c r="K7">
        <v>-5.3308000000000001E-2</v>
      </c>
      <c r="L7">
        <v>5.1332999999999999E-4</v>
      </c>
      <c r="M7">
        <v>0.12758</v>
      </c>
      <c r="N7" t="s">
        <v>237</v>
      </c>
    </row>
    <row r="8" spans="1:14">
      <c r="A8">
        <v>203.91</v>
      </c>
      <c r="B8">
        <v>4</v>
      </c>
      <c r="C8">
        <v>654.14</v>
      </c>
      <c r="D8">
        <v>1.5287E-3</v>
      </c>
      <c r="E8">
        <v>3.0653999999999999</v>
      </c>
      <c r="F8">
        <v>3.1009000000000002</v>
      </c>
      <c r="G8">
        <v>22.161999999999999</v>
      </c>
      <c r="H8">
        <v>79.798000000000002</v>
      </c>
      <c r="I8">
        <v>115.13</v>
      </c>
      <c r="J8">
        <v>1367.7</v>
      </c>
      <c r="K8">
        <v>-5.3317000000000003E-2</v>
      </c>
      <c r="L8">
        <v>5.1358999999999997E-4</v>
      </c>
      <c r="M8">
        <v>0.12759999999999999</v>
      </c>
      <c r="N8" t="s">
        <v>237</v>
      </c>
    </row>
    <row r="9" spans="1:14">
      <c r="A9">
        <v>203.91</v>
      </c>
      <c r="B9">
        <v>4.5</v>
      </c>
      <c r="C9">
        <v>654.17999999999995</v>
      </c>
      <c r="D9">
        <v>1.5286E-3</v>
      </c>
      <c r="E9">
        <v>3.0640000000000001</v>
      </c>
      <c r="F9">
        <v>3.1040000000000001</v>
      </c>
      <c r="G9">
        <v>22.155000000000001</v>
      </c>
      <c r="H9">
        <v>79.801000000000002</v>
      </c>
      <c r="I9">
        <v>115.12</v>
      </c>
      <c r="J9">
        <v>1368</v>
      </c>
      <c r="K9">
        <v>-5.3325999999999998E-2</v>
      </c>
      <c r="L9">
        <v>5.1385000000000005E-4</v>
      </c>
      <c r="M9">
        <v>0.12762000000000001</v>
      </c>
      <c r="N9" t="s">
        <v>237</v>
      </c>
    </row>
    <row r="10" spans="1:14">
      <c r="A10">
        <v>203.91</v>
      </c>
      <c r="B10">
        <v>5</v>
      </c>
      <c r="C10">
        <v>654.22</v>
      </c>
      <c r="D10">
        <v>1.5284999999999999E-3</v>
      </c>
      <c r="E10">
        <v>3.0626000000000002</v>
      </c>
      <c r="F10">
        <v>3.1070000000000002</v>
      </c>
      <c r="G10">
        <v>22.148</v>
      </c>
      <c r="H10">
        <v>79.805000000000007</v>
      </c>
      <c r="I10">
        <v>115.11</v>
      </c>
      <c r="J10">
        <v>1368.3</v>
      </c>
      <c r="K10">
        <v>-5.3335E-2</v>
      </c>
      <c r="L10">
        <v>5.1411000000000002E-4</v>
      </c>
      <c r="M10">
        <v>0.12764</v>
      </c>
      <c r="N10" t="s">
        <v>237</v>
      </c>
    </row>
    <row r="11" spans="1:14">
      <c r="A11">
        <v>203.91</v>
      </c>
      <c r="B11">
        <v>5.5</v>
      </c>
      <c r="C11">
        <v>654.25</v>
      </c>
      <c r="D11">
        <v>1.5284999999999999E-3</v>
      </c>
      <c r="E11">
        <v>3.0613000000000001</v>
      </c>
      <c r="F11">
        <v>3.1101000000000001</v>
      </c>
      <c r="G11">
        <v>22.141999999999999</v>
      </c>
      <c r="H11">
        <v>79.808000000000007</v>
      </c>
      <c r="I11">
        <v>115.11</v>
      </c>
      <c r="J11">
        <v>1368.6</v>
      </c>
      <c r="K11">
        <v>-5.3344000000000003E-2</v>
      </c>
      <c r="L11">
        <v>5.1437E-4</v>
      </c>
      <c r="M11">
        <v>0.12766</v>
      </c>
      <c r="N11" t="s">
        <v>237</v>
      </c>
    </row>
    <row r="12" spans="1:14">
      <c r="A12">
        <v>203.91</v>
      </c>
      <c r="B12">
        <v>6</v>
      </c>
      <c r="C12">
        <v>654.29</v>
      </c>
      <c r="D12">
        <v>1.5284000000000001E-3</v>
      </c>
      <c r="E12">
        <v>3.0598999999999998</v>
      </c>
      <c r="F12">
        <v>3.1132</v>
      </c>
      <c r="G12">
        <v>22.135000000000002</v>
      </c>
      <c r="H12">
        <v>79.811000000000007</v>
      </c>
      <c r="I12">
        <v>115.1</v>
      </c>
      <c r="J12">
        <v>1368.9</v>
      </c>
      <c r="K12">
        <v>-5.3352999999999998E-2</v>
      </c>
      <c r="L12">
        <v>5.1462999999999997E-4</v>
      </c>
      <c r="M12">
        <v>0.12769</v>
      </c>
      <c r="N12" t="s">
        <v>237</v>
      </c>
    </row>
    <row r="13" spans="1:14">
      <c r="A13">
        <v>203.91</v>
      </c>
      <c r="B13">
        <v>6.5</v>
      </c>
      <c r="C13">
        <v>654.33000000000004</v>
      </c>
      <c r="D13">
        <v>1.5283E-3</v>
      </c>
      <c r="E13">
        <v>3.0585</v>
      </c>
      <c r="F13">
        <v>3.1162999999999998</v>
      </c>
      <c r="G13">
        <v>22.128</v>
      </c>
      <c r="H13">
        <v>79.814999999999998</v>
      </c>
      <c r="I13">
        <v>115.1</v>
      </c>
      <c r="J13">
        <v>1369.2</v>
      </c>
      <c r="K13">
        <v>-5.3362E-2</v>
      </c>
      <c r="L13">
        <v>5.1489000000000005E-4</v>
      </c>
      <c r="M13">
        <v>0.12770999999999999</v>
      </c>
      <c r="N13" t="s">
        <v>237</v>
      </c>
    </row>
    <row r="14" spans="1:14">
      <c r="A14">
        <v>203.91</v>
      </c>
      <c r="B14">
        <v>7</v>
      </c>
      <c r="C14">
        <v>654.37</v>
      </c>
      <c r="D14">
        <v>1.5282E-3</v>
      </c>
      <c r="E14">
        <v>3.0571999999999999</v>
      </c>
      <c r="F14">
        <v>3.1193</v>
      </c>
      <c r="G14">
        <v>22.120999999999999</v>
      </c>
      <c r="H14">
        <v>79.817999999999998</v>
      </c>
      <c r="I14">
        <v>115.09</v>
      </c>
      <c r="J14">
        <v>1369.5</v>
      </c>
      <c r="K14">
        <v>-5.3371000000000002E-2</v>
      </c>
      <c r="L14">
        <v>5.1515000000000003E-4</v>
      </c>
      <c r="M14">
        <v>0.12773000000000001</v>
      </c>
      <c r="N14" t="s">
        <v>237</v>
      </c>
    </row>
    <row r="15" spans="1:14">
      <c r="A15">
        <v>203.91</v>
      </c>
      <c r="B15">
        <v>7.5</v>
      </c>
      <c r="C15">
        <v>654.41</v>
      </c>
      <c r="D15">
        <v>1.5280999999999999E-3</v>
      </c>
      <c r="E15">
        <v>3.0558000000000001</v>
      </c>
      <c r="F15">
        <v>3.1223999999999998</v>
      </c>
      <c r="G15">
        <v>22.114999999999998</v>
      </c>
      <c r="H15">
        <v>79.822000000000003</v>
      </c>
      <c r="I15">
        <v>115.09</v>
      </c>
      <c r="J15">
        <v>1369.8</v>
      </c>
      <c r="K15">
        <v>-5.3380999999999998E-2</v>
      </c>
      <c r="L15">
        <v>5.1541E-4</v>
      </c>
      <c r="M15">
        <v>0.12775</v>
      </c>
      <c r="N15" t="s">
        <v>237</v>
      </c>
    </row>
    <row r="16" spans="1:14">
      <c r="A16">
        <v>203.91</v>
      </c>
      <c r="B16">
        <v>8</v>
      </c>
      <c r="C16">
        <v>654.45000000000005</v>
      </c>
      <c r="D16">
        <v>1.5280000000000001E-3</v>
      </c>
      <c r="E16">
        <v>3.0543999999999998</v>
      </c>
      <c r="F16">
        <v>3.1255000000000002</v>
      </c>
      <c r="G16">
        <v>22.108000000000001</v>
      </c>
      <c r="H16">
        <v>79.825000000000003</v>
      </c>
      <c r="I16">
        <v>115.08</v>
      </c>
      <c r="J16">
        <v>1370.1</v>
      </c>
      <c r="K16">
        <v>-5.339E-2</v>
      </c>
      <c r="L16">
        <v>5.1566999999999997E-4</v>
      </c>
      <c r="M16">
        <v>0.12776999999999999</v>
      </c>
      <c r="N16" t="s">
        <v>237</v>
      </c>
    </row>
    <row r="17" spans="1:14">
      <c r="A17">
        <v>203.91</v>
      </c>
      <c r="B17">
        <v>8.5</v>
      </c>
      <c r="C17">
        <v>654.48</v>
      </c>
      <c r="D17">
        <v>1.5279E-3</v>
      </c>
      <c r="E17">
        <v>3.0531000000000001</v>
      </c>
      <c r="F17">
        <v>3.1284999999999998</v>
      </c>
      <c r="G17">
        <v>22.100999999999999</v>
      </c>
      <c r="H17">
        <v>79.828999999999994</v>
      </c>
      <c r="I17">
        <v>115.07</v>
      </c>
      <c r="J17">
        <v>1370.4</v>
      </c>
      <c r="K17">
        <v>-5.3399000000000002E-2</v>
      </c>
      <c r="L17">
        <v>5.1592999999999995E-4</v>
      </c>
      <c r="M17">
        <v>0.12778999999999999</v>
      </c>
      <c r="N17" t="s">
        <v>237</v>
      </c>
    </row>
    <row r="18" spans="1:14">
      <c r="A18">
        <v>203.91</v>
      </c>
      <c r="B18">
        <v>9</v>
      </c>
      <c r="C18">
        <v>654.52</v>
      </c>
      <c r="D18">
        <v>1.5277999999999999E-3</v>
      </c>
      <c r="E18">
        <v>3.0516999999999999</v>
      </c>
      <c r="F18">
        <v>3.1316000000000002</v>
      </c>
      <c r="G18">
        <v>22.094999999999999</v>
      </c>
      <c r="H18">
        <v>79.831999999999994</v>
      </c>
      <c r="I18">
        <v>115.07</v>
      </c>
      <c r="J18">
        <v>1370.7</v>
      </c>
      <c r="K18">
        <v>-5.3407999999999997E-2</v>
      </c>
      <c r="L18">
        <v>5.1619000000000003E-4</v>
      </c>
      <c r="M18">
        <v>0.12781000000000001</v>
      </c>
      <c r="N18" t="s">
        <v>237</v>
      </c>
    </row>
    <row r="19" spans="1:14">
      <c r="A19">
        <v>203.91</v>
      </c>
      <c r="B19">
        <v>9.5</v>
      </c>
      <c r="C19">
        <v>654.55999999999995</v>
      </c>
      <c r="D19">
        <v>1.5277000000000001E-3</v>
      </c>
      <c r="E19">
        <v>3.0503</v>
      </c>
      <c r="F19">
        <v>3.1347</v>
      </c>
      <c r="G19">
        <v>22.088000000000001</v>
      </c>
      <c r="H19">
        <v>79.834999999999994</v>
      </c>
      <c r="I19">
        <v>115.06</v>
      </c>
      <c r="J19">
        <v>1371</v>
      </c>
      <c r="K19">
        <v>-5.3416999999999999E-2</v>
      </c>
      <c r="L19">
        <v>5.1645E-4</v>
      </c>
      <c r="M19">
        <v>0.12784000000000001</v>
      </c>
      <c r="N19" t="s">
        <v>237</v>
      </c>
    </row>
    <row r="20" spans="1:14">
      <c r="A20">
        <v>203.91</v>
      </c>
      <c r="B20">
        <v>10</v>
      </c>
      <c r="C20">
        <v>654.6</v>
      </c>
      <c r="D20">
        <v>1.5277000000000001E-3</v>
      </c>
      <c r="E20">
        <v>3.0489999999999999</v>
      </c>
      <c r="F20">
        <v>3.1377999999999999</v>
      </c>
      <c r="G20">
        <v>22.081</v>
      </c>
      <c r="H20">
        <v>79.838999999999999</v>
      </c>
      <c r="I20">
        <v>115.06</v>
      </c>
      <c r="J20">
        <v>1371.3</v>
      </c>
      <c r="K20">
        <v>-5.3426000000000001E-2</v>
      </c>
      <c r="L20">
        <v>5.1670999999999998E-4</v>
      </c>
      <c r="M20">
        <v>0.12786</v>
      </c>
      <c r="N20" t="s">
        <v>237</v>
      </c>
    </row>
    <row r="21" spans="1:14">
      <c r="A21">
        <v>244.69</v>
      </c>
      <c r="B21">
        <v>1</v>
      </c>
      <c r="C21">
        <v>612.04</v>
      </c>
      <c r="D21">
        <v>1.6339E-3</v>
      </c>
      <c r="E21">
        <v>7.9543999999999997</v>
      </c>
      <c r="F21">
        <v>7.9638999999999998</v>
      </c>
      <c r="G21">
        <v>44</v>
      </c>
      <c r="H21">
        <v>86.581000000000003</v>
      </c>
      <c r="I21">
        <v>124.59</v>
      </c>
      <c r="J21">
        <v>1124.4000000000001</v>
      </c>
      <c r="K21">
        <v>-4.3698000000000001E-2</v>
      </c>
      <c r="L21">
        <v>2.8067000000000001E-4</v>
      </c>
      <c r="M21">
        <v>0.11018</v>
      </c>
      <c r="N21" t="s">
        <v>237</v>
      </c>
    </row>
    <row r="22" spans="1:14">
      <c r="A22">
        <v>244.69</v>
      </c>
      <c r="B22">
        <v>1.5</v>
      </c>
      <c r="C22">
        <v>612.09</v>
      </c>
      <c r="D22">
        <v>1.6337000000000001E-3</v>
      </c>
      <c r="E22">
        <v>7.9523000000000001</v>
      </c>
      <c r="F22">
        <v>7.9665999999999997</v>
      </c>
      <c r="G22">
        <v>43.991</v>
      </c>
      <c r="H22">
        <v>86.584000000000003</v>
      </c>
      <c r="I22">
        <v>124.57</v>
      </c>
      <c r="J22">
        <v>1124.9000000000001</v>
      </c>
      <c r="K22">
        <v>-4.3719000000000001E-2</v>
      </c>
      <c r="L22">
        <v>2.8082999999999998E-4</v>
      </c>
      <c r="M22">
        <v>0.11021</v>
      </c>
      <c r="N22" t="s">
        <v>237</v>
      </c>
    </row>
    <row r="23" spans="1:14">
      <c r="A23">
        <v>244.69</v>
      </c>
      <c r="B23">
        <v>2</v>
      </c>
      <c r="C23">
        <v>612.15</v>
      </c>
      <c r="D23">
        <v>1.6336E-3</v>
      </c>
      <c r="E23">
        <v>7.9503000000000004</v>
      </c>
      <c r="F23">
        <v>7.9692999999999996</v>
      </c>
      <c r="G23">
        <v>43.982999999999997</v>
      </c>
      <c r="H23">
        <v>86.587000000000003</v>
      </c>
      <c r="I23">
        <v>124.56</v>
      </c>
      <c r="J23">
        <v>1125.3</v>
      </c>
      <c r="K23">
        <v>-4.3740000000000001E-2</v>
      </c>
      <c r="L23">
        <v>2.81E-4</v>
      </c>
      <c r="M23">
        <v>0.11024</v>
      </c>
      <c r="N23" t="s">
        <v>237</v>
      </c>
    </row>
    <row r="24" spans="1:14">
      <c r="A24">
        <v>244.69</v>
      </c>
      <c r="B24">
        <v>2.5</v>
      </c>
      <c r="C24">
        <v>612.21</v>
      </c>
      <c r="D24">
        <v>1.6333999999999999E-3</v>
      </c>
      <c r="E24">
        <v>7.9482999999999997</v>
      </c>
      <c r="F24">
        <v>7.9720000000000004</v>
      </c>
      <c r="G24">
        <v>43.975000000000001</v>
      </c>
      <c r="H24">
        <v>86.59</v>
      </c>
      <c r="I24">
        <v>124.55</v>
      </c>
      <c r="J24">
        <v>1125.7</v>
      </c>
      <c r="K24">
        <v>-4.376E-2</v>
      </c>
      <c r="L24">
        <v>2.8117000000000002E-4</v>
      </c>
      <c r="M24">
        <v>0.11027000000000001</v>
      </c>
      <c r="N24" t="s">
        <v>237</v>
      </c>
    </row>
    <row r="25" spans="1:14">
      <c r="A25">
        <v>244.69</v>
      </c>
      <c r="B25">
        <v>3</v>
      </c>
      <c r="C25">
        <v>612.26</v>
      </c>
      <c r="D25">
        <v>1.6333000000000001E-3</v>
      </c>
      <c r="E25">
        <v>7.9462999999999999</v>
      </c>
      <c r="F25">
        <v>7.9748000000000001</v>
      </c>
      <c r="G25">
        <v>43.966000000000001</v>
      </c>
      <c r="H25">
        <v>86.593999999999994</v>
      </c>
      <c r="I25">
        <v>124.54</v>
      </c>
      <c r="J25">
        <v>1126.0999999999999</v>
      </c>
      <c r="K25">
        <v>-4.3781E-2</v>
      </c>
      <c r="L25">
        <v>2.8132999999999999E-4</v>
      </c>
      <c r="M25">
        <v>0.1103</v>
      </c>
      <c r="N25" t="s">
        <v>237</v>
      </c>
    </row>
    <row r="26" spans="1:14">
      <c r="A26">
        <v>244.69</v>
      </c>
      <c r="B26">
        <v>3.5</v>
      </c>
      <c r="C26">
        <v>612.32000000000005</v>
      </c>
      <c r="D26">
        <v>1.6331E-3</v>
      </c>
      <c r="E26">
        <v>7.9443000000000001</v>
      </c>
      <c r="F26">
        <v>7.9775</v>
      </c>
      <c r="G26">
        <v>43.957999999999998</v>
      </c>
      <c r="H26">
        <v>86.596999999999994</v>
      </c>
      <c r="I26">
        <v>124.53</v>
      </c>
      <c r="J26">
        <v>1126.5</v>
      </c>
      <c r="K26">
        <v>-4.3801E-2</v>
      </c>
      <c r="L26">
        <v>2.8150000000000001E-4</v>
      </c>
      <c r="M26">
        <v>0.11032</v>
      </c>
      <c r="N26" t="s">
        <v>237</v>
      </c>
    </row>
    <row r="27" spans="1:14">
      <c r="A27">
        <v>244.69</v>
      </c>
      <c r="B27">
        <v>4</v>
      </c>
      <c r="C27">
        <v>612.38</v>
      </c>
      <c r="D27">
        <v>1.6329999999999999E-3</v>
      </c>
      <c r="E27">
        <v>7.9421999999999997</v>
      </c>
      <c r="F27">
        <v>7.9802</v>
      </c>
      <c r="G27">
        <v>43.95</v>
      </c>
      <c r="H27">
        <v>86.6</v>
      </c>
      <c r="I27">
        <v>124.52</v>
      </c>
      <c r="J27">
        <v>1127</v>
      </c>
      <c r="K27">
        <v>-4.3822E-2</v>
      </c>
      <c r="L27">
        <v>2.8166999999999998E-4</v>
      </c>
      <c r="M27">
        <v>0.11035</v>
      </c>
      <c r="N27" t="s">
        <v>237</v>
      </c>
    </row>
    <row r="28" spans="1:14">
      <c r="A28">
        <v>244.69</v>
      </c>
      <c r="B28">
        <v>4.5</v>
      </c>
      <c r="C28">
        <v>612.42999999999995</v>
      </c>
      <c r="D28">
        <v>1.6328E-3</v>
      </c>
      <c r="E28">
        <v>7.9401999999999999</v>
      </c>
      <c r="F28">
        <v>7.9828999999999999</v>
      </c>
      <c r="G28">
        <v>43.942</v>
      </c>
      <c r="H28">
        <v>86.602999999999994</v>
      </c>
      <c r="I28">
        <v>124.5</v>
      </c>
      <c r="J28">
        <v>1127.4000000000001</v>
      </c>
      <c r="K28">
        <v>-4.3843E-2</v>
      </c>
      <c r="L28">
        <v>2.8184E-4</v>
      </c>
      <c r="M28">
        <v>0.11038000000000001</v>
      </c>
      <c r="N28" t="s">
        <v>237</v>
      </c>
    </row>
    <row r="29" spans="1:14">
      <c r="A29">
        <v>244.69</v>
      </c>
      <c r="B29">
        <v>5</v>
      </c>
      <c r="C29">
        <v>612.49</v>
      </c>
      <c r="D29">
        <v>1.6326999999999999E-3</v>
      </c>
      <c r="E29">
        <v>7.9382000000000001</v>
      </c>
      <c r="F29">
        <v>7.9856999999999996</v>
      </c>
      <c r="G29">
        <v>43.933</v>
      </c>
      <c r="H29">
        <v>86.606999999999999</v>
      </c>
      <c r="I29">
        <v>124.49</v>
      </c>
      <c r="J29">
        <v>1127.8</v>
      </c>
      <c r="K29">
        <v>-4.3862999999999999E-2</v>
      </c>
      <c r="L29">
        <v>2.8200000000000002E-4</v>
      </c>
      <c r="M29">
        <v>0.11040999999999999</v>
      </c>
      <c r="N29" t="s">
        <v>237</v>
      </c>
    </row>
    <row r="30" spans="1:14">
      <c r="A30">
        <v>244.69</v>
      </c>
      <c r="B30">
        <v>5.5</v>
      </c>
      <c r="C30">
        <v>612.54999999999995</v>
      </c>
      <c r="D30">
        <v>1.6325000000000001E-3</v>
      </c>
      <c r="E30">
        <v>7.9362000000000004</v>
      </c>
      <c r="F30">
        <v>7.9884000000000004</v>
      </c>
      <c r="G30">
        <v>43.924999999999997</v>
      </c>
      <c r="H30">
        <v>86.61</v>
      </c>
      <c r="I30">
        <v>124.48</v>
      </c>
      <c r="J30">
        <v>1128.2</v>
      </c>
      <c r="K30">
        <v>-4.3882999999999998E-2</v>
      </c>
      <c r="L30">
        <v>2.8216999999999999E-4</v>
      </c>
      <c r="M30">
        <v>0.11044</v>
      </c>
      <c r="N30" t="s">
        <v>237</v>
      </c>
    </row>
    <row r="31" spans="1:14">
      <c r="A31">
        <v>244.69</v>
      </c>
      <c r="B31">
        <v>6</v>
      </c>
      <c r="C31">
        <v>612.6</v>
      </c>
      <c r="D31">
        <v>1.6324E-3</v>
      </c>
      <c r="E31">
        <v>7.9341999999999997</v>
      </c>
      <c r="F31">
        <v>7.9911000000000003</v>
      </c>
      <c r="G31">
        <v>43.917000000000002</v>
      </c>
      <c r="H31">
        <v>86.613</v>
      </c>
      <c r="I31">
        <v>124.47</v>
      </c>
      <c r="J31">
        <v>1128.5999999999999</v>
      </c>
      <c r="K31">
        <v>-4.3903999999999999E-2</v>
      </c>
      <c r="L31">
        <v>2.8234000000000001E-4</v>
      </c>
      <c r="M31">
        <v>0.11046</v>
      </c>
      <c r="N31" t="s">
        <v>237</v>
      </c>
    </row>
    <row r="32" spans="1:14">
      <c r="A32">
        <v>244.69</v>
      </c>
      <c r="B32">
        <v>6.5</v>
      </c>
      <c r="C32">
        <v>612.66</v>
      </c>
      <c r="D32">
        <v>1.6322000000000001E-3</v>
      </c>
      <c r="E32">
        <v>7.9321999999999999</v>
      </c>
      <c r="F32">
        <v>7.9939</v>
      </c>
      <c r="G32">
        <v>43.908999999999999</v>
      </c>
      <c r="H32">
        <v>86.616</v>
      </c>
      <c r="I32">
        <v>124.46</v>
      </c>
      <c r="J32">
        <v>1129.0999999999999</v>
      </c>
      <c r="K32">
        <v>-4.3923999999999998E-2</v>
      </c>
      <c r="L32">
        <v>2.8249999999999998E-4</v>
      </c>
      <c r="M32">
        <v>0.11049</v>
      </c>
      <c r="N32" t="s">
        <v>237</v>
      </c>
    </row>
    <row r="33" spans="1:14">
      <c r="A33">
        <v>244.69</v>
      </c>
      <c r="B33">
        <v>7</v>
      </c>
      <c r="C33">
        <v>612.71</v>
      </c>
      <c r="D33">
        <v>1.6321E-3</v>
      </c>
      <c r="E33">
        <v>7.9302000000000001</v>
      </c>
      <c r="F33">
        <v>7.9965999999999999</v>
      </c>
      <c r="G33">
        <v>43.901000000000003</v>
      </c>
      <c r="H33">
        <v>86.619</v>
      </c>
      <c r="I33">
        <v>124.45</v>
      </c>
      <c r="J33">
        <v>1129.5</v>
      </c>
      <c r="K33">
        <v>-4.3943999999999997E-2</v>
      </c>
      <c r="L33">
        <v>2.8267E-4</v>
      </c>
      <c r="M33">
        <v>0.11051999999999999</v>
      </c>
      <c r="N33" t="s">
        <v>237</v>
      </c>
    </row>
    <row r="34" spans="1:14">
      <c r="A34">
        <v>244.69</v>
      </c>
      <c r="B34">
        <v>7.5</v>
      </c>
      <c r="C34">
        <v>612.77</v>
      </c>
      <c r="D34">
        <v>1.6318999999999999E-3</v>
      </c>
      <c r="E34">
        <v>7.9282000000000004</v>
      </c>
      <c r="F34">
        <v>7.9992999999999999</v>
      </c>
      <c r="G34">
        <v>43.892000000000003</v>
      </c>
      <c r="H34">
        <v>86.623000000000005</v>
      </c>
      <c r="I34">
        <v>124.44</v>
      </c>
      <c r="J34">
        <v>1129.9000000000001</v>
      </c>
      <c r="K34">
        <v>-4.3964999999999997E-2</v>
      </c>
      <c r="L34">
        <v>2.8284000000000002E-4</v>
      </c>
      <c r="M34">
        <v>0.11055</v>
      </c>
      <c r="N34" t="s">
        <v>237</v>
      </c>
    </row>
    <row r="35" spans="1:14">
      <c r="A35">
        <v>244.69</v>
      </c>
      <c r="B35">
        <v>8</v>
      </c>
      <c r="C35">
        <v>612.83000000000004</v>
      </c>
      <c r="D35">
        <v>1.6318000000000001E-3</v>
      </c>
      <c r="E35">
        <v>7.9261999999999997</v>
      </c>
      <c r="F35">
        <v>8.0021000000000004</v>
      </c>
      <c r="G35">
        <v>43.884</v>
      </c>
      <c r="H35">
        <v>86.626000000000005</v>
      </c>
      <c r="I35">
        <v>124.42</v>
      </c>
      <c r="J35">
        <v>1130.3</v>
      </c>
      <c r="K35">
        <v>-4.3985000000000003E-2</v>
      </c>
      <c r="L35">
        <v>2.8299999999999999E-4</v>
      </c>
      <c r="M35">
        <v>0.11057</v>
      </c>
      <c r="N35" t="s">
        <v>237</v>
      </c>
    </row>
    <row r="36" spans="1:14">
      <c r="A36">
        <v>244.69</v>
      </c>
      <c r="B36">
        <v>8.5</v>
      </c>
      <c r="C36">
        <v>612.88</v>
      </c>
      <c r="D36">
        <v>1.6316E-3</v>
      </c>
      <c r="E36">
        <v>7.9241999999999999</v>
      </c>
      <c r="F36">
        <v>8.0047999999999995</v>
      </c>
      <c r="G36">
        <v>43.875999999999998</v>
      </c>
      <c r="H36">
        <v>86.629000000000005</v>
      </c>
      <c r="I36">
        <v>124.41</v>
      </c>
      <c r="J36">
        <v>1130.7</v>
      </c>
      <c r="K36">
        <v>-4.4005000000000002E-2</v>
      </c>
      <c r="L36">
        <v>2.8317000000000001E-4</v>
      </c>
      <c r="M36">
        <v>0.1106</v>
      </c>
      <c r="N36" t="s">
        <v>237</v>
      </c>
    </row>
    <row r="37" spans="1:14">
      <c r="A37">
        <v>244.69</v>
      </c>
      <c r="B37">
        <v>9</v>
      </c>
      <c r="C37">
        <v>612.94000000000005</v>
      </c>
      <c r="D37">
        <v>1.6314999999999999E-3</v>
      </c>
      <c r="E37">
        <v>7.9222000000000001</v>
      </c>
      <c r="F37">
        <v>8.0075000000000003</v>
      </c>
      <c r="G37">
        <v>43.868000000000002</v>
      </c>
      <c r="H37">
        <v>86.632000000000005</v>
      </c>
      <c r="I37">
        <v>124.4</v>
      </c>
      <c r="J37">
        <v>1131.2</v>
      </c>
      <c r="K37">
        <v>-4.4025000000000002E-2</v>
      </c>
      <c r="L37">
        <v>2.8333999999999998E-4</v>
      </c>
      <c r="M37">
        <v>0.11063000000000001</v>
      </c>
      <c r="N37" t="s">
        <v>237</v>
      </c>
    </row>
    <row r="38" spans="1:14">
      <c r="A38">
        <v>244.69</v>
      </c>
      <c r="B38">
        <v>9.5</v>
      </c>
      <c r="C38">
        <v>613</v>
      </c>
      <c r="D38">
        <v>1.6313E-3</v>
      </c>
      <c r="E38">
        <v>7.9202000000000004</v>
      </c>
      <c r="F38">
        <v>8.0103000000000009</v>
      </c>
      <c r="G38">
        <v>43.86</v>
      </c>
      <c r="H38">
        <v>86.635999999999996</v>
      </c>
      <c r="I38">
        <v>124.39</v>
      </c>
      <c r="J38">
        <v>1131.5999999999999</v>
      </c>
      <c r="K38">
        <v>-4.4045000000000001E-2</v>
      </c>
      <c r="L38">
        <v>2.8351E-4</v>
      </c>
      <c r="M38">
        <v>0.11065999999999999</v>
      </c>
      <c r="N38" t="s">
        <v>237</v>
      </c>
    </row>
    <row r="39" spans="1:14">
      <c r="A39">
        <v>244.69</v>
      </c>
      <c r="B39">
        <v>10</v>
      </c>
      <c r="C39">
        <v>613.04999999999995</v>
      </c>
      <c r="D39">
        <v>1.6312E-3</v>
      </c>
      <c r="E39">
        <v>7.9181999999999997</v>
      </c>
      <c r="F39">
        <v>8.0129999999999999</v>
      </c>
      <c r="G39">
        <v>43.850999999999999</v>
      </c>
      <c r="H39">
        <v>86.638999999999996</v>
      </c>
      <c r="I39">
        <v>124.38</v>
      </c>
      <c r="J39">
        <v>1132</v>
      </c>
      <c r="K39">
        <v>-4.4065E-2</v>
      </c>
      <c r="L39">
        <v>2.8367000000000003E-4</v>
      </c>
      <c r="M39">
        <v>0.11069</v>
      </c>
      <c r="N39" t="s">
        <v>237</v>
      </c>
    </row>
    <row r="40" spans="1:14">
      <c r="A40">
        <v>285.47000000000003</v>
      </c>
      <c r="B40">
        <v>1</v>
      </c>
      <c r="C40">
        <v>2.5249999999999999</v>
      </c>
      <c r="D40">
        <v>0.39602999999999999</v>
      </c>
      <c r="E40">
        <v>31.231999999999999</v>
      </c>
      <c r="F40">
        <v>33.533999999999999</v>
      </c>
      <c r="G40">
        <v>141.82</v>
      </c>
      <c r="H40">
        <v>85.712999999999994</v>
      </c>
      <c r="I40">
        <v>95.247</v>
      </c>
      <c r="J40">
        <v>206.48</v>
      </c>
      <c r="K40">
        <v>2.5314000000000001</v>
      </c>
      <c r="L40">
        <v>7.1841000000000004E-6</v>
      </c>
      <c r="M40">
        <v>1.5577000000000001E-2</v>
      </c>
      <c r="N40" t="s">
        <v>238</v>
      </c>
    </row>
    <row r="41" spans="1:14">
      <c r="A41">
        <v>285.47000000000003</v>
      </c>
      <c r="B41">
        <v>1.5</v>
      </c>
      <c r="C41">
        <v>3.8506999999999998</v>
      </c>
      <c r="D41">
        <v>0.25968999999999998</v>
      </c>
      <c r="E41">
        <v>31.146999999999998</v>
      </c>
      <c r="F41">
        <v>33.411000000000001</v>
      </c>
      <c r="G41">
        <v>138.13999999999999</v>
      </c>
      <c r="H41">
        <v>86.171000000000006</v>
      </c>
      <c r="I41">
        <v>96.44</v>
      </c>
      <c r="J41">
        <v>203.68</v>
      </c>
      <c r="K41">
        <v>2.6059000000000001</v>
      </c>
      <c r="L41">
        <v>7.1753999999999999E-6</v>
      </c>
      <c r="M41">
        <v>1.5546000000000001E-2</v>
      </c>
      <c r="N41" t="s">
        <v>238</v>
      </c>
    </row>
    <row r="42" spans="1:14">
      <c r="A42">
        <v>285.47000000000003</v>
      </c>
      <c r="B42">
        <v>2</v>
      </c>
      <c r="C42">
        <v>5.2245999999999997</v>
      </c>
      <c r="D42">
        <v>0.19139999999999999</v>
      </c>
      <c r="E42">
        <v>31.058</v>
      </c>
      <c r="F42">
        <v>33.283000000000001</v>
      </c>
      <c r="G42">
        <v>135.43</v>
      </c>
      <c r="H42">
        <v>86.668000000000006</v>
      </c>
      <c r="I42">
        <v>97.78</v>
      </c>
      <c r="J42">
        <v>200.73</v>
      </c>
      <c r="K42">
        <v>2.6865999999999999</v>
      </c>
      <c r="L42">
        <v>7.1705000000000002E-6</v>
      </c>
      <c r="M42">
        <v>1.5520000000000001E-2</v>
      </c>
      <c r="N42" t="s">
        <v>238</v>
      </c>
    </row>
    <row r="43" spans="1:14">
      <c r="A43">
        <v>285.47000000000003</v>
      </c>
      <c r="B43">
        <v>2.3782000000000001</v>
      </c>
      <c r="C43">
        <v>6.2995000000000001</v>
      </c>
      <c r="D43">
        <v>0.15873999999999999</v>
      </c>
      <c r="E43">
        <v>30.986999999999998</v>
      </c>
      <c r="F43">
        <v>33.180999999999997</v>
      </c>
      <c r="G43">
        <v>133.74</v>
      </c>
      <c r="H43">
        <v>87.073999999999998</v>
      </c>
      <c r="I43">
        <v>98.906999999999996</v>
      </c>
      <c r="J43">
        <v>198.41</v>
      </c>
      <c r="K43">
        <v>2.7523</v>
      </c>
      <c r="L43">
        <v>7.1693000000000001E-6</v>
      </c>
      <c r="M43">
        <v>1.5505E-2</v>
      </c>
      <c r="N43" t="s">
        <v>238</v>
      </c>
    </row>
    <row r="44" spans="1:14">
      <c r="A44">
        <v>285.47000000000003</v>
      </c>
      <c r="B44">
        <v>2.3782000000000001</v>
      </c>
      <c r="C44">
        <v>566.16999999999996</v>
      </c>
      <c r="D44">
        <v>1.7662999999999999E-3</v>
      </c>
      <c r="E44">
        <v>13.262</v>
      </c>
      <c r="F44">
        <v>13.286</v>
      </c>
      <c r="G44">
        <v>64.043000000000006</v>
      </c>
      <c r="H44">
        <v>94.930999999999997</v>
      </c>
      <c r="I44">
        <v>136.69</v>
      </c>
      <c r="J44">
        <v>891.97</v>
      </c>
      <c r="K44">
        <v>-2.9350000000000001E-2</v>
      </c>
      <c r="L44">
        <v>1.7310000000000001E-4</v>
      </c>
      <c r="M44">
        <v>9.3914999999999998E-2</v>
      </c>
      <c r="N44" t="s">
        <v>237</v>
      </c>
    </row>
    <row r="45" spans="1:14">
      <c r="A45">
        <v>285.47000000000003</v>
      </c>
      <c r="B45">
        <v>2.5</v>
      </c>
      <c r="C45">
        <v>566.19000000000005</v>
      </c>
      <c r="D45">
        <v>1.7662000000000001E-3</v>
      </c>
      <c r="E45">
        <v>13.260999999999999</v>
      </c>
      <c r="F45">
        <v>13.287000000000001</v>
      </c>
      <c r="G45">
        <v>64.040999999999997</v>
      </c>
      <c r="H45">
        <v>94.932000000000002</v>
      </c>
      <c r="I45">
        <v>136.68</v>
      </c>
      <c r="J45">
        <v>892.12</v>
      </c>
      <c r="K45">
        <v>-2.9363E-2</v>
      </c>
      <c r="L45">
        <v>1.7312999999999999E-4</v>
      </c>
      <c r="M45">
        <v>9.3923999999999994E-2</v>
      </c>
      <c r="N45" t="s">
        <v>237</v>
      </c>
    </row>
    <row r="46" spans="1:14">
      <c r="A46">
        <v>285.47000000000003</v>
      </c>
      <c r="B46">
        <v>3</v>
      </c>
      <c r="C46">
        <v>566.28</v>
      </c>
      <c r="D46">
        <v>1.7658999999999999E-3</v>
      </c>
      <c r="E46">
        <v>13.257999999999999</v>
      </c>
      <c r="F46">
        <v>13.289</v>
      </c>
      <c r="G46">
        <v>64.03</v>
      </c>
      <c r="H46">
        <v>94.933999999999997</v>
      </c>
      <c r="I46">
        <v>136.65</v>
      </c>
      <c r="J46">
        <v>892.72</v>
      </c>
      <c r="K46">
        <v>-2.9415E-2</v>
      </c>
      <c r="L46">
        <v>1.7326E-4</v>
      </c>
      <c r="M46">
        <v>9.3960000000000002E-2</v>
      </c>
      <c r="N46" t="s">
        <v>237</v>
      </c>
    </row>
    <row r="47" spans="1:14">
      <c r="A47">
        <v>285.47000000000003</v>
      </c>
      <c r="B47">
        <v>3.5</v>
      </c>
      <c r="C47">
        <v>566.37</v>
      </c>
      <c r="D47">
        <v>1.7656E-3</v>
      </c>
      <c r="E47">
        <v>13.255000000000001</v>
      </c>
      <c r="F47">
        <v>13.291</v>
      </c>
      <c r="G47">
        <v>64.019000000000005</v>
      </c>
      <c r="H47">
        <v>94.936999999999998</v>
      </c>
      <c r="I47">
        <v>136.63</v>
      </c>
      <c r="J47">
        <v>893.33</v>
      </c>
      <c r="K47">
        <v>-2.9468000000000001E-2</v>
      </c>
      <c r="L47">
        <v>1.7340000000000001E-4</v>
      </c>
      <c r="M47">
        <v>9.3994999999999995E-2</v>
      </c>
      <c r="N47" t="s">
        <v>237</v>
      </c>
    </row>
    <row r="48" spans="1:14">
      <c r="A48">
        <v>285.47000000000003</v>
      </c>
      <c r="B48">
        <v>4</v>
      </c>
      <c r="C48">
        <v>566.46</v>
      </c>
      <c r="D48">
        <v>1.7654000000000001E-3</v>
      </c>
      <c r="E48">
        <v>13.252000000000001</v>
      </c>
      <c r="F48">
        <v>13.292999999999999</v>
      </c>
      <c r="G48">
        <v>64.007999999999996</v>
      </c>
      <c r="H48">
        <v>94.94</v>
      </c>
      <c r="I48">
        <v>136.6</v>
      </c>
      <c r="J48">
        <v>893.93</v>
      </c>
      <c r="K48">
        <v>-2.9520000000000001E-2</v>
      </c>
      <c r="L48">
        <v>1.7353E-4</v>
      </c>
      <c r="M48">
        <v>9.4031000000000003E-2</v>
      </c>
      <c r="N48" t="s">
        <v>237</v>
      </c>
    </row>
    <row r="49" spans="1:14">
      <c r="A49">
        <v>285.47000000000003</v>
      </c>
      <c r="B49">
        <v>4.5</v>
      </c>
      <c r="C49">
        <v>566.54999999999995</v>
      </c>
      <c r="D49">
        <v>1.7650999999999999E-3</v>
      </c>
      <c r="E49">
        <v>13.249000000000001</v>
      </c>
      <c r="F49">
        <v>13.295</v>
      </c>
      <c r="G49">
        <v>63.997</v>
      </c>
      <c r="H49">
        <v>94.941999999999993</v>
      </c>
      <c r="I49">
        <v>136.58000000000001</v>
      </c>
      <c r="J49">
        <v>894.54</v>
      </c>
      <c r="K49">
        <v>-2.9572000000000001E-2</v>
      </c>
      <c r="L49">
        <v>1.7367000000000001E-4</v>
      </c>
      <c r="M49">
        <v>9.4066999999999998E-2</v>
      </c>
      <c r="N49" t="s">
        <v>237</v>
      </c>
    </row>
    <row r="50" spans="1:14">
      <c r="A50">
        <v>285.47000000000003</v>
      </c>
      <c r="B50">
        <v>5</v>
      </c>
      <c r="C50">
        <v>566.64</v>
      </c>
      <c r="D50">
        <v>1.7648E-3</v>
      </c>
      <c r="E50">
        <v>13.246</v>
      </c>
      <c r="F50">
        <v>13.297000000000001</v>
      </c>
      <c r="G50">
        <v>63.985999999999997</v>
      </c>
      <c r="H50">
        <v>94.944999999999993</v>
      </c>
      <c r="I50">
        <v>136.55000000000001</v>
      </c>
      <c r="J50">
        <v>895.14</v>
      </c>
      <c r="K50">
        <v>-2.9624000000000001E-2</v>
      </c>
      <c r="L50">
        <v>1.738E-4</v>
      </c>
      <c r="M50">
        <v>9.4102000000000005E-2</v>
      </c>
      <c r="N50" t="s">
        <v>237</v>
      </c>
    </row>
    <row r="51" spans="1:14">
      <c r="A51">
        <v>285.47000000000003</v>
      </c>
      <c r="B51">
        <v>5.5</v>
      </c>
      <c r="C51">
        <v>566.73</v>
      </c>
      <c r="D51">
        <v>1.7645E-3</v>
      </c>
      <c r="E51">
        <v>13.243</v>
      </c>
      <c r="F51">
        <v>13.298999999999999</v>
      </c>
      <c r="G51">
        <v>63.975000000000001</v>
      </c>
      <c r="H51">
        <v>94.947999999999993</v>
      </c>
      <c r="I51">
        <v>136.53</v>
      </c>
      <c r="J51">
        <v>895.74</v>
      </c>
      <c r="K51">
        <v>-2.9676000000000001E-2</v>
      </c>
      <c r="L51">
        <v>1.7394E-4</v>
      </c>
      <c r="M51">
        <v>9.4137999999999999E-2</v>
      </c>
      <c r="N51" t="s">
        <v>237</v>
      </c>
    </row>
    <row r="52" spans="1:14">
      <c r="A52">
        <v>285.47000000000003</v>
      </c>
      <c r="B52">
        <v>6</v>
      </c>
      <c r="C52">
        <v>566.82000000000005</v>
      </c>
      <c r="D52">
        <v>1.7642000000000001E-3</v>
      </c>
      <c r="E52">
        <v>13.239000000000001</v>
      </c>
      <c r="F52">
        <v>13.301</v>
      </c>
      <c r="G52">
        <v>63.963999999999999</v>
      </c>
      <c r="H52">
        <v>94.95</v>
      </c>
      <c r="I52">
        <v>136.5</v>
      </c>
      <c r="J52">
        <v>896.34</v>
      </c>
      <c r="K52">
        <v>-2.9728000000000001E-2</v>
      </c>
      <c r="L52">
        <v>1.7406999999999999E-4</v>
      </c>
      <c r="M52">
        <v>9.4173000000000007E-2</v>
      </c>
      <c r="N52" t="s">
        <v>237</v>
      </c>
    </row>
    <row r="53" spans="1:14">
      <c r="A53">
        <v>285.47000000000003</v>
      </c>
      <c r="B53">
        <v>6.5</v>
      </c>
      <c r="C53">
        <v>566.91</v>
      </c>
      <c r="D53">
        <v>1.7639999999999999E-3</v>
      </c>
      <c r="E53">
        <v>13.236000000000001</v>
      </c>
      <c r="F53">
        <v>13.303000000000001</v>
      </c>
      <c r="G53">
        <v>63.954000000000001</v>
      </c>
      <c r="H53">
        <v>94.953000000000003</v>
      </c>
      <c r="I53">
        <v>136.47</v>
      </c>
      <c r="J53">
        <v>896.94</v>
      </c>
      <c r="K53">
        <v>-2.9779E-2</v>
      </c>
      <c r="L53">
        <v>1.7421E-4</v>
      </c>
      <c r="M53">
        <v>9.4209000000000001E-2</v>
      </c>
      <c r="N53" t="s">
        <v>237</v>
      </c>
    </row>
    <row r="54" spans="1:14">
      <c r="A54">
        <v>285.47000000000003</v>
      </c>
      <c r="B54">
        <v>7</v>
      </c>
      <c r="C54">
        <v>567</v>
      </c>
      <c r="D54">
        <v>1.7637E-3</v>
      </c>
      <c r="E54">
        <v>13.233000000000001</v>
      </c>
      <c r="F54">
        <v>13.305</v>
      </c>
      <c r="G54">
        <v>63.942999999999998</v>
      </c>
      <c r="H54">
        <v>94.956000000000003</v>
      </c>
      <c r="I54">
        <v>136.44999999999999</v>
      </c>
      <c r="J54">
        <v>897.54</v>
      </c>
      <c r="K54">
        <v>-2.9829999999999999E-2</v>
      </c>
      <c r="L54">
        <v>1.7433999999999999E-4</v>
      </c>
      <c r="M54">
        <v>9.4243999999999994E-2</v>
      </c>
      <c r="N54" t="s">
        <v>237</v>
      </c>
    </row>
    <row r="55" spans="1:14">
      <c r="A55">
        <v>285.47000000000003</v>
      </c>
      <c r="B55">
        <v>7.5</v>
      </c>
      <c r="C55">
        <v>567.09</v>
      </c>
      <c r="D55">
        <v>1.7634E-3</v>
      </c>
      <c r="E55">
        <v>13.23</v>
      </c>
      <c r="F55">
        <v>13.307</v>
      </c>
      <c r="G55">
        <v>63.932000000000002</v>
      </c>
      <c r="H55">
        <v>94.957999999999998</v>
      </c>
      <c r="I55">
        <v>136.41999999999999</v>
      </c>
      <c r="J55">
        <v>898.13</v>
      </c>
      <c r="K55">
        <v>-2.9881000000000001E-2</v>
      </c>
      <c r="L55">
        <v>1.7448E-4</v>
      </c>
      <c r="M55">
        <v>9.4279000000000002E-2</v>
      </c>
      <c r="N55" t="s">
        <v>237</v>
      </c>
    </row>
    <row r="56" spans="1:14">
      <c r="A56">
        <v>285.47000000000003</v>
      </c>
      <c r="B56">
        <v>8</v>
      </c>
      <c r="C56">
        <v>567.17999999999995</v>
      </c>
      <c r="D56">
        <v>1.7631000000000001E-3</v>
      </c>
      <c r="E56">
        <v>13.227</v>
      </c>
      <c r="F56">
        <v>13.308999999999999</v>
      </c>
      <c r="G56">
        <v>63.920999999999999</v>
      </c>
      <c r="H56">
        <v>94.960999999999999</v>
      </c>
      <c r="I56">
        <v>136.4</v>
      </c>
      <c r="J56">
        <v>898.73</v>
      </c>
      <c r="K56">
        <v>-2.9932E-2</v>
      </c>
      <c r="L56">
        <v>1.7461000000000001E-4</v>
      </c>
      <c r="M56">
        <v>9.4314999999999996E-2</v>
      </c>
      <c r="N56" t="s">
        <v>237</v>
      </c>
    </row>
    <row r="57" spans="1:14">
      <c r="A57">
        <v>285.47000000000003</v>
      </c>
      <c r="B57">
        <v>8.5</v>
      </c>
      <c r="C57">
        <v>567.26</v>
      </c>
      <c r="D57">
        <v>1.7627999999999999E-3</v>
      </c>
      <c r="E57">
        <v>13.224</v>
      </c>
      <c r="F57">
        <v>13.311</v>
      </c>
      <c r="G57">
        <v>63.91</v>
      </c>
      <c r="H57">
        <v>94.963999999999999</v>
      </c>
      <c r="I57">
        <v>136.37</v>
      </c>
      <c r="J57">
        <v>899.32</v>
      </c>
      <c r="K57">
        <v>-2.9982999999999999E-2</v>
      </c>
      <c r="L57">
        <v>1.7474999999999999E-4</v>
      </c>
      <c r="M57">
        <v>9.4350000000000003E-2</v>
      </c>
      <c r="N57" t="s">
        <v>237</v>
      </c>
    </row>
    <row r="58" spans="1:14">
      <c r="A58">
        <v>285.47000000000003</v>
      </c>
      <c r="B58">
        <v>9</v>
      </c>
      <c r="C58">
        <v>567.35</v>
      </c>
      <c r="D58">
        <v>1.7626E-3</v>
      </c>
      <c r="E58">
        <v>13.221</v>
      </c>
      <c r="F58">
        <v>13.313000000000001</v>
      </c>
      <c r="G58">
        <v>63.9</v>
      </c>
      <c r="H58">
        <v>94.965999999999994</v>
      </c>
      <c r="I58">
        <v>136.35</v>
      </c>
      <c r="J58">
        <v>899.92</v>
      </c>
      <c r="K58">
        <v>-3.0033000000000001E-2</v>
      </c>
      <c r="L58">
        <v>1.7488000000000001E-4</v>
      </c>
      <c r="M58">
        <v>9.4384999999999997E-2</v>
      </c>
      <c r="N58" t="s">
        <v>237</v>
      </c>
    </row>
    <row r="59" spans="1:14">
      <c r="A59">
        <v>285.47000000000003</v>
      </c>
      <c r="B59">
        <v>9.5</v>
      </c>
      <c r="C59">
        <v>567.44000000000005</v>
      </c>
      <c r="D59">
        <v>1.7623000000000001E-3</v>
      </c>
      <c r="E59">
        <v>13.218</v>
      </c>
      <c r="F59">
        <v>13.315</v>
      </c>
      <c r="G59">
        <v>63.889000000000003</v>
      </c>
      <c r="H59">
        <v>94.968999999999994</v>
      </c>
      <c r="I59">
        <v>136.32</v>
      </c>
      <c r="J59">
        <v>900.51</v>
      </c>
      <c r="K59">
        <v>-3.0082999999999999E-2</v>
      </c>
      <c r="L59">
        <v>1.7501999999999999E-4</v>
      </c>
      <c r="M59">
        <v>9.4421000000000005E-2</v>
      </c>
      <c r="N59" t="s">
        <v>237</v>
      </c>
    </row>
    <row r="60" spans="1:14">
      <c r="A60">
        <v>285.47000000000003</v>
      </c>
      <c r="B60">
        <v>10</v>
      </c>
      <c r="C60">
        <v>567.53</v>
      </c>
      <c r="D60">
        <v>1.7619999999999999E-3</v>
      </c>
      <c r="E60">
        <v>13.215</v>
      </c>
      <c r="F60">
        <v>13.317</v>
      </c>
      <c r="G60">
        <v>63.878</v>
      </c>
      <c r="H60">
        <v>94.971999999999994</v>
      </c>
      <c r="I60">
        <v>136.30000000000001</v>
      </c>
      <c r="J60">
        <v>901.11</v>
      </c>
      <c r="K60">
        <v>-3.0133E-2</v>
      </c>
      <c r="L60">
        <v>1.7515E-4</v>
      </c>
      <c r="M60">
        <v>9.4455999999999998E-2</v>
      </c>
      <c r="N60" t="s">
        <v>237</v>
      </c>
    </row>
    <row r="61" spans="1:14">
      <c r="A61">
        <v>326.25</v>
      </c>
      <c r="B61">
        <v>1</v>
      </c>
      <c r="C61">
        <v>2.1850999999999998</v>
      </c>
      <c r="D61">
        <v>0.45763999999999999</v>
      </c>
      <c r="E61">
        <v>34.965000000000003</v>
      </c>
      <c r="F61">
        <v>37.625</v>
      </c>
      <c r="G61">
        <v>155.19999999999999</v>
      </c>
      <c r="H61">
        <v>96.468999999999994</v>
      </c>
      <c r="I61">
        <v>105.53</v>
      </c>
      <c r="J61">
        <v>221.52</v>
      </c>
      <c r="K61">
        <v>1.6308</v>
      </c>
      <c r="L61">
        <v>8.1836999999999993E-6</v>
      </c>
      <c r="M61">
        <v>1.9932999999999999E-2</v>
      </c>
      <c r="N61" t="s">
        <v>238</v>
      </c>
    </row>
    <row r="62" spans="1:14">
      <c r="A62">
        <v>326.25</v>
      </c>
      <c r="B62">
        <v>1.5</v>
      </c>
      <c r="C62">
        <v>3.3113999999999999</v>
      </c>
      <c r="D62">
        <v>0.30198999999999998</v>
      </c>
      <c r="E62">
        <v>34.905000000000001</v>
      </c>
      <c r="F62">
        <v>37.537999999999997</v>
      </c>
      <c r="G62">
        <v>151.63999999999999</v>
      </c>
      <c r="H62">
        <v>96.706999999999994</v>
      </c>
      <c r="I62">
        <v>106.18</v>
      </c>
      <c r="J62">
        <v>219.62</v>
      </c>
      <c r="K62">
        <v>1.6576</v>
      </c>
      <c r="L62">
        <v>8.1808999999999999E-6</v>
      </c>
      <c r="M62">
        <v>1.9924999999999998E-2</v>
      </c>
      <c r="N62" t="s">
        <v>238</v>
      </c>
    </row>
    <row r="63" spans="1:14">
      <c r="A63">
        <v>326.25</v>
      </c>
      <c r="B63">
        <v>2</v>
      </c>
      <c r="C63">
        <v>4.4619999999999997</v>
      </c>
      <c r="D63">
        <v>0.22412000000000001</v>
      </c>
      <c r="E63">
        <v>34.844000000000001</v>
      </c>
      <c r="F63">
        <v>37.448999999999998</v>
      </c>
      <c r="G63">
        <v>149.06</v>
      </c>
      <c r="H63">
        <v>96.956000000000003</v>
      </c>
      <c r="I63">
        <v>106.88</v>
      </c>
      <c r="J63">
        <v>217.67</v>
      </c>
      <c r="K63">
        <v>1.6857</v>
      </c>
      <c r="L63">
        <v>8.1799999999999996E-6</v>
      </c>
      <c r="M63">
        <v>1.9921000000000001E-2</v>
      </c>
      <c r="N63" t="s">
        <v>238</v>
      </c>
    </row>
    <row r="64" spans="1:14">
      <c r="A64">
        <v>326.25</v>
      </c>
      <c r="B64">
        <v>2.5</v>
      </c>
      <c r="C64">
        <v>5.6384999999999996</v>
      </c>
      <c r="D64">
        <v>0.17735000000000001</v>
      </c>
      <c r="E64">
        <v>34.780999999999999</v>
      </c>
      <c r="F64">
        <v>37.357999999999997</v>
      </c>
      <c r="G64">
        <v>147.01</v>
      </c>
      <c r="H64">
        <v>97.216999999999999</v>
      </c>
      <c r="I64">
        <v>107.62</v>
      </c>
      <c r="J64">
        <v>215.67</v>
      </c>
      <c r="K64">
        <v>1.7151000000000001</v>
      </c>
      <c r="L64">
        <v>8.1808999999999999E-6</v>
      </c>
      <c r="M64">
        <v>1.992E-2</v>
      </c>
      <c r="N64" t="s">
        <v>238</v>
      </c>
    </row>
    <row r="65" spans="1:14">
      <c r="A65">
        <v>326.25</v>
      </c>
      <c r="B65">
        <v>3</v>
      </c>
      <c r="C65">
        <v>6.8426</v>
      </c>
      <c r="D65">
        <v>0.14613999999999999</v>
      </c>
      <c r="E65">
        <v>34.716000000000001</v>
      </c>
      <c r="F65">
        <v>37.264000000000003</v>
      </c>
      <c r="G65">
        <v>145.29</v>
      </c>
      <c r="H65">
        <v>97.49</v>
      </c>
      <c r="I65">
        <v>108.42</v>
      </c>
      <c r="J65">
        <v>213.61</v>
      </c>
      <c r="K65">
        <v>1.7461</v>
      </c>
      <c r="L65">
        <v>8.1838999999999997E-6</v>
      </c>
      <c r="M65">
        <v>1.9921999999999999E-2</v>
      </c>
      <c r="N65" t="s">
        <v>238</v>
      </c>
    </row>
    <row r="66" spans="1:14">
      <c r="A66">
        <v>326.25</v>
      </c>
      <c r="B66">
        <v>3.5</v>
      </c>
      <c r="C66">
        <v>8.0764999999999993</v>
      </c>
      <c r="D66">
        <v>0.12382</v>
      </c>
      <c r="E66">
        <v>34.649000000000001</v>
      </c>
      <c r="F66">
        <v>37.167999999999999</v>
      </c>
      <c r="G66">
        <v>143.80000000000001</v>
      </c>
      <c r="H66">
        <v>97.777000000000001</v>
      </c>
      <c r="I66">
        <v>109.28</v>
      </c>
      <c r="J66">
        <v>211.49</v>
      </c>
      <c r="K66">
        <v>1.7786999999999999</v>
      </c>
      <c r="L66">
        <v>8.1890000000000007E-6</v>
      </c>
      <c r="M66">
        <v>1.9928999999999999E-2</v>
      </c>
      <c r="N66" t="s">
        <v>238</v>
      </c>
    </row>
    <row r="67" spans="1:14">
      <c r="A67">
        <v>326.25</v>
      </c>
      <c r="B67">
        <v>4</v>
      </c>
      <c r="C67">
        <v>9.3421000000000003</v>
      </c>
      <c r="D67">
        <v>0.10704</v>
      </c>
      <c r="E67">
        <v>34.581000000000003</v>
      </c>
      <c r="F67">
        <v>37.07</v>
      </c>
      <c r="G67">
        <v>142.47</v>
      </c>
      <c r="H67">
        <v>98.078000000000003</v>
      </c>
      <c r="I67">
        <v>110.2</v>
      </c>
      <c r="J67">
        <v>209.31</v>
      </c>
      <c r="K67">
        <v>1.8130999999999999</v>
      </c>
      <c r="L67">
        <v>8.1962999999999998E-6</v>
      </c>
      <c r="M67">
        <v>1.9939999999999999E-2</v>
      </c>
      <c r="N67" t="s">
        <v>238</v>
      </c>
    </row>
    <row r="68" spans="1:14">
      <c r="A68">
        <v>326.25</v>
      </c>
      <c r="B68">
        <v>4.5</v>
      </c>
      <c r="C68">
        <v>10.641999999999999</v>
      </c>
      <c r="D68">
        <v>9.3965999999999994E-2</v>
      </c>
      <c r="E68">
        <v>34.511000000000003</v>
      </c>
      <c r="F68">
        <v>36.968000000000004</v>
      </c>
      <c r="G68">
        <v>141.27000000000001</v>
      </c>
      <c r="H68">
        <v>98.394999999999996</v>
      </c>
      <c r="I68">
        <v>111.2</v>
      </c>
      <c r="J68">
        <v>207.05</v>
      </c>
      <c r="K68">
        <v>1.8494999999999999</v>
      </c>
      <c r="L68">
        <v>8.2060000000000007E-6</v>
      </c>
      <c r="M68">
        <v>1.9956999999999999E-2</v>
      </c>
      <c r="N68" t="s">
        <v>238</v>
      </c>
    </row>
    <row r="69" spans="1:14">
      <c r="A69">
        <v>326.25</v>
      </c>
      <c r="B69">
        <v>5</v>
      </c>
      <c r="C69">
        <v>11.978999999999999</v>
      </c>
      <c r="D69">
        <v>8.3476999999999996E-2</v>
      </c>
      <c r="E69">
        <v>34.438000000000002</v>
      </c>
      <c r="F69">
        <v>36.863999999999997</v>
      </c>
      <c r="G69">
        <v>140.16</v>
      </c>
      <c r="H69">
        <v>98.727999999999994</v>
      </c>
      <c r="I69">
        <v>112.28</v>
      </c>
      <c r="J69">
        <v>204.73</v>
      </c>
      <c r="K69">
        <v>1.8880999999999999</v>
      </c>
      <c r="L69">
        <v>8.2182000000000004E-6</v>
      </c>
      <c r="M69">
        <v>1.9979E-2</v>
      </c>
      <c r="N69" t="s">
        <v>238</v>
      </c>
    </row>
    <row r="70" spans="1:14">
      <c r="A70">
        <v>326.25</v>
      </c>
      <c r="B70">
        <v>5.5</v>
      </c>
      <c r="C70">
        <v>13.356999999999999</v>
      </c>
      <c r="D70">
        <v>7.4868000000000004E-2</v>
      </c>
      <c r="E70">
        <v>34.363</v>
      </c>
      <c r="F70">
        <v>36.756</v>
      </c>
      <c r="G70">
        <v>139.12</v>
      </c>
      <c r="H70">
        <v>99.078999999999994</v>
      </c>
      <c r="I70">
        <v>113.46</v>
      </c>
      <c r="J70">
        <v>202.32</v>
      </c>
      <c r="K70">
        <v>1.9293</v>
      </c>
      <c r="L70">
        <v>8.2331999999999994E-6</v>
      </c>
      <c r="M70">
        <v>2.0007E-2</v>
      </c>
      <c r="N70" t="s">
        <v>238</v>
      </c>
    </row>
    <row r="71" spans="1:14">
      <c r="A71">
        <v>326.25</v>
      </c>
      <c r="B71">
        <v>6</v>
      </c>
      <c r="C71">
        <v>14.778</v>
      </c>
      <c r="D71">
        <v>6.7666000000000004E-2</v>
      </c>
      <c r="E71">
        <v>34.284999999999997</v>
      </c>
      <c r="F71">
        <v>36.645000000000003</v>
      </c>
      <c r="G71">
        <v>138.15</v>
      </c>
      <c r="H71">
        <v>99.450999999999993</v>
      </c>
      <c r="I71">
        <v>114.76</v>
      </c>
      <c r="J71">
        <v>199.81</v>
      </c>
      <c r="K71">
        <v>1.9732000000000001</v>
      </c>
      <c r="L71">
        <v>8.2510999999999997E-6</v>
      </c>
      <c r="M71">
        <v>2.0042999999999998E-2</v>
      </c>
      <c r="N71" t="s">
        <v>238</v>
      </c>
    </row>
    <row r="72" spans="1:14">
      <c r="A72">
        <v>326.25</v>
      </c>
      <c r="B72">
        <v>6.5</v>
      </c>
      <c r="C72">
        <v>16.248000000000001</v>
      </c>
      <c r="D72">
        <v>6.1544000000000001E-2</v>
      </c>
      <c r="E72">
        <v>34.204999999999998</v>
      </c>
      <c r="F72">
        <v>36.53</v>
      </c>
      <c r="G72">
        <v>137.22</v>
      </c>
      <c r="H72">
        <v>99.843999999999994</v>
      </c>
      <c r="I72">
        <v>116.18</v>
      </c>
      <c r="J72">
        <v>197.21</v>
      </c>
      <c r="K72">
        <v>2.0203000000000002</v>
      </c>
      <c r="L72">
        <v>8.2722000000000002E-6</v>
      </c>
      <c r="M72">
        <v>2.0087000000000001E-2</v>
      </c>
      <c r="N72" t="s">
        <v>238</v>
      </c>
    </row>
    <row r="73" spans="1:14">
      <c r="A73">
        <v>326.25</v>
      </c>
      <c r="B73">
        <v>7</v>
      </c>
      <c r="C73">
        <v>17.771999999999998</v>
      </c>
      <c r="D73">
        <v>5.6267999999999999E-2</v>
      </c>
      <c r="E73">
        <v>34.121000000000002</v>
      </c>
      <c r="F73">
        <v>36.409999999999997</v>
      </c>
      <c r="G73">
        <v>136.33000000000001</v>
      </c>
      <c r="H73">
        <v>100.26</v>
      </c>
      <c r="I73">
        <v>117.75</v>
      </c>
      <c r="J73">
        <v>194.51</v>
      </c>
      <c r="K73">
        <v>2.0710000000000002</v>
      </c>
      <c r="L73">
        <v>8.2966999999999997E-6</v>
      </c>
      <c r="M73">
        <v>2.0140999999999999E-2</v>
      </c>
      <c r="N73" t="s">
        <v>238</v>
      </c>
    </row>
    <row r="74" spans="1:14">
      <c r="A74">
        <v>326.25</v>
      </c>
      <c r="B74">
        <v>7.3855000000000004</v>
      </c>
      <c r="C74">
        <v>18.986999999999998</v>
      </c>
      <c r="D74">
        <v>5.2668E-2</v>
      </c>
      <c r="E74">
        <v>34.054000000000002</v>
      </c>
      <c r="F74">
        <v>36.314999999999998</v>
      </c>
      <c r="G74">
        <v>135.66</v>
      </c>
      <c r="H74">
        <v>100.6</v>
      </c>
      <c r="I74">
        <v>119.08</v>
      </c>
      <c r="J74">
        <v>192.33</v>
      </c>
      <c r="K74">
        <v>2.1128999999999998</v>
      </c>
      <c r="L74">
        <v>8.3181999999999994E-6</v>
      </c>
      <c r="M74">
        <v>2.019E-2</v>
      </c>
      <c r="N74" t="s">
        <v>238</v>
      </c>
    </row>
    <row r="75" spans="1:14">
      <c r="A75">
        <v>326.25</v>
      </c>
      <c r="B75">
        <v>7.3855000000000004</v>
      </c>
      <c r="C75">
        <v>512.92999999999995</v>
      </c>
      <c r="D75">
        <v>1.9495999999999999E-3</v>
      </c>
      <c r="E75">
        <v>19.109000000000002</v>
      </c>
      <c r="F75">
        <v>19.192</v>
      </c>
      <c r="G75">
        <v>83.180999999999997</v>
      </c>
      <c r="H75">
        <v>104.63</v>
      </c>
      <c r="I75">
        <v>153.54</v>
      </c>
      <c r="J75">
        <v>661.91</v>
      </c>
      <c r="K75">
        <v>-3.0357000000000001E-3</v>
      </c>
      <c r="L75">
        <v>1.1325E-4</v>
      </c>
      <c r="M75">
        <v>7.9772999999999997E-2</v>
      </c>
      <c r="N75" t="s">
        <v>237</v>
      </c>
    </row>
    <row r="76" spans="1:14">
      <c r="A76">
        <v>326.25</v>
      </c>
      <c r="B76">
        <v>7.5</v>
      </c>
      <c r="C76">
        <v>512.97</v>
      </c>
      <c r="D76">
        <v>1.9494E-3</v>
      </c>
      <c r="E76">
        <v>19.106999999999999</v>
      </c>
      <c r="F76">
        <v>19.192</v>
      </c>
      <c r="G76">
        <v>83.177999999999997</v>
      </c>
      <c r="H76">
        <v>104.63</v>
      </c>
      <c r="I76">
        <v>153.52000000000001</v>
      </c>
      <c r="J76">
        <v>662.13</v>
      </c>
      <c r="K76">
        <v>-3.0758999999999999E-3</v>
      </c>
      <c r="L76">
        <v>1.1328E-4</v>
      </c>
      <c r="M76">
        <v>7.9783999999999994E-2</v>
      </c>
      <c r="N76" t="s">
        <v>237</v>
      </c>
    </row>
    <row r="77" spans="1:14">
      <c r="A77">
        <v>326.25</v>
      </c>
      <c r="B77">
        <v>8</v>
      </c>
      <c r="C77">
        <v>513.13</v>
      </c>
      <c r="D77">
        <v>1.9488000000000001E-3</v>
      </c>
      <c r="E77">
        <v>19.102</v>
      </c>
      <c r="F77">
        <v>19.193000000000001</v>
      </c>
      <c r="G77">
        <v>83.161000000000001</v>
      </c>
      <c r="H77">
        <v>104.63</v>
      </c>
      <c r="I77">
        <v>153.44999999999999</v>
      </c>
      <c r="J77">
        <v>663.09</v>
      </c>
      <c r="K77">
        <v>-3.2507999999999999E-3</v>
      </c>
      <c r="L77">
        <v>1.1341999999999999E-4</v>
      </c>
      <c r="M77">
        <v>7.9830999999999999E-2</v>
      </c>
      <c r="N77" t="s">
        <v>237</v>
      </c>
    </row>
    <row r="78" spans="1:14">
      <c r="A78">
        <v>326.25</v>
      </c>
      <c r="B78">
        <v>8.5</v>
      </c>
      <c r="C78">
        <v>513.29999999999995</v>
      </c>
      <c r="D78">
        <v>1.9482E-3</v>
      </c>
      <c r="E78">
        <v>19.097000000000001</v>
      </c>
      <c r="F78">
        <v>19.193000000000001</v>
      </c>
      <c r="G78">
        <v>83.144000000000005</v>
      </c>
      <c r="H78">
        <v>104.63</v>
      </c>
      <c r="I78">
        <v>153.37</v>
      </c>
      <c r="J78">
        <v>664.05</v>
      </c>
      <c r="K78">
        <v>-3.4245E-3</v>
      </c>
      <c r="L78">
        <v>1.1355E-4</v>
      </c>
      <c r="M78">
        <v>7.9878000000000005E-2</v>
      </c>
      <c r="N78" t="s">
        <v>237</v>
      </c>
    </row>
    <row r="79" spans="1:14">
      <c r="A79">
        <v>326.25</v>
      </c>
      <c r="B79">
        <v>9</v>
      </c>
      <c r="C79">
        <v>513.47</v>
      </c>
      <c r="D79">
        <v>1.9476000000000001E-3</v>
      </c>
      <c r="E79">
        <v>19.091000000000001</v>
      </c>
      <c r="F79">
        <v>19.193000000000001</v>
      </c>
      <c r="G79">
        <v>83.128</v>
      </c>
      <c r="H79">
        <v>104.63</v>
      </c>
      <c r="I79">
        <v>153.30000000000001</v>
      </c>
      <c r="J79">
        <v>665</v>
      </c>
      <c r="K79">
        <v>-3.5969000000000001E-3</v>
      </c>
      <c r="L79">
        <v>1.1369E-4</v>
      </c>
      <c r="M79">
        <v>7.9924999999999996E-2</v>
      </c>
      <c r="N79" t="s">
        <v>237</v>
      </c>
    </row>
    <row r="80" spans="1:14">
      <c r="A80">
        <v>326.25</v>
      </c>
      <c r="B80">
        <v>9.5</v>
      </c>
      <c r="C80">
        <v>513.63</v>
      </c>
      <c r="D80">
        <v>1.9469000000000001E-3</v>
      </c>
      <c r="E80">
        <v>19.085999999999999</v>
      </c>
      <c r="F80">
        <v>19.193999999999999</v>
      </c>
      <c r="G80">
        <v>83.111000000000004</v>
      </c>
      <c r="H80">
        <v>104.63</v>
      </c>
      <c r="I80">
        <v>153.22</v>
      </c>
      <c r="J80">
        <v>665.95</v>
      </c>
      <c r="K80">
        <v>-3.7680000000000001E-3</v>
      </c>
      <c r="L80">
        <v>1.1382E-4</v>
      </c>
      <c r="M80">
        <v>7.9972000000000001E-2</v>
      </c>
      <c r="N80" t="s">
        <v>237</v>
      </c>
    </row>
    <row r="81" spans="1:14">
      <c r="A81">
        <v>326.25</v>
      </c>
      <c r="B81">
        <v>10</v>
      </c>
      <c r="C81">
        <v>513.79999999999995</v>
      </c>
      <c r="D81">
        <v>1.9463E-3</v>
      </c>
      <c r="E81">
        <v>19.081</v>
      </c>
      <c r="F81">
        <v>19.193999999999999</v>
      </c>
      <c r="G81">
        <v>83.094999999999999</v>
      </c>
      <c r="H81">
        <v>104.63</v>
      </c>
      <c r="I81">
        <v>153.15</v>
      </c>
      <c r="J81">
        <v>666.9</v>
      </c>
      <c r="K81">
        <v>-3.9378E-3</v>
      </c>
      <c r="L81">
        <v>1.1396E-4</v>
      </c>
      <c r="M81">
        <v>8.0019000000000007E-2</v>
      </c>
      <c r="N81" t="s">
        <v>237</v>
      </c>
    </row>
    <row r="82" spans="1:14">
      <c r="A82">
        <v>367.03</v>
      </c>
      <c r="B82">
        <v>1</v>
      </c>
      <c r="C82">
        <v>1.9301999999999999</v>
      </c>
      <c r="D82">
        <v>0.51809000000000005</v>
      </c>
      <c r="E82">
        <v>39.137</v>
      </c>
      <c r="F82">
        <v>42.148000000000003</v>
      </c>
      <c r="G82">
        <v>168.25</v>
      </c>
      <c r="H82">
        <v>107.51</v>
      </c>
      <c r="I82">
        <v>116.32</v>
      </c>
      <c r="J82">
        <v>235.18</v>
      </c>
      <c r="K82">
        <v>1.1272</v>
      </c>
      <c r="L82">
        <v>9.1578000000000006E-6</v>
      </c>
      <c r="M82">
        <v>2.4708999999999998E-2</v>
      </c>
      <c r="N82" t="s">
        <v>238</v>
      </c>
    </row>
    <row r="83" spans="1:14">
      <c r="A83">
        <v>367.03</v>
      </c>
      <c r="B83">
        <v>1.5</v>
      </c>
      <c r="C83">
        <v>2.9150999999999998</v>
      </c>
      <c r="D83">
        <v>0.34304000000000001</v>
      </c>
      <c r="E83">
        <v>39.091000000000001</v>
      </c>
      <c r="F83">
        <v>42.082000000000001</v>
      </c>
      <c r="G83">
        <v>164.75</v>
      </c>
      <c r="H83">
        <v>107.65</v>
      </c>
      <c r="I83">
        <v>116.73</v>
      </c>
      <c r="J83">
        <v>233.81</v>
      </c>
      <c r="K83">
        <v>1.1385000000000001</v>
      </c>
      <c r="L83">
        <v>9.1588999999999997E-6</v>
      </c>
      <c r="M83">
        <v>2.4721E-2</v>
      </c>
      <c r="N83" t="s">
        <v>238</v>
      </c>
    </row>
    <row r="84" spans="1:14">
      <c r="A84">
        <v>367.03</v>
      </c>
      <c r="B84">
        <v>2</v>
      </c>
      <c r="C84">
        <v>3.9140000000000001</v>
      </c>
      <c r="D84">
        <v>0.2555</v>
      </c>
      <c r="E84">
        <v>39.045000000000002</v>
      </c>
      <c r="F84">
        <v>42.015000000000001</v>
      </c>
      <c r="G84">
        <v>162.24</v>
      </c>
      <c r="H84">
        <v>107.79</v>
      </c>
      <c r="I84">
        <v>117.15</v>
      </c>
      <c r="J84">
        <v>232.42</v>
      </c>
      <c r="K84">
        <v>1.1500999999999999</v>
      </c>
      <c r="L84">
        <v>9.1610999999999994E-6</v>
      </c>
      <c r="M84">
        <v>2.4733999999999999E-2</v>
      </c>
      <c r="N84" t="s">
        <v>238</v>
      </c>
    </row>
    <row r="85" spans="1:14">
      <c r="A85">
        <v>367.03</v>
      </c>
      <c r="B85">
        <v>2.5</v>
      </c>
      <c r="C85">
        <v>4.9272999999999998</v>
      </c>
      <c r="D85">
        <v>0.20294999999999999</v>
      </c>
      <c r="E85">
        <v>38.997999999999998</v>
      </c>
      <c r="F85">
        <v>41.947000000000003</v>
      </c>
      <c r="G85">
        <v>160.25</v>
      </c>
      <c r="H85">
        <v>107.93</v>
      </c>
      <c r="I85">
        <v>117.59</v>
      </c>
      <c r="J85">
        <v>231.01</v>
      </c>
      <c r="K85">
        <v>1.1620999999999999</v>
      </c>
      <c r="L85">
        <v>9.1643999999999999E-6</v>
      </c>
      <c r="M85">
        <v>2.4749E-2</v>
      </c>
      <c r="N85" t="s">
        <v>238</v>
      </c>
    </row>
    <row r="86" spans="1:14">
      <c r="A86">
        <v>367.03</v>
      </c>
      <c r="B86">
        <v>3</v>
      </c>
      <c r="C86">
        <v>5.9557000000000002</v>
      </c>
      <c r="D86">
        <v>0.16791</v>
      </c>
      <c r="E86">
        <v>38.951000000000001</v>
      </c>
      <c r="F86">
        <v>41.878</v>
      </c>
      <c r="G86">
        <v>158.6</v>
      </c>
      <c r="H86">
        <v>108.08</v>
      </c>
      <c r="I86">
        <v>118.05</v>
      </c>
      <c r="J86">
        <v>229.58</v>
      </c>
      <c r="K86">
        <v>1.1744000000000001</v>
      </c>
      <c r="L86">
        <v>9.1688999999999996E-6</v>
      </c>
      <c r="M86">
        <v>2.4767000000000001E-2</v>
      </c>
      <c r="N86" t="s">
        <v>238</v>
      </c>
    </row>
    <row r="87" spans="1:14">
      <c r="A87">
        <v>367.03</v>
      </c>
      <c r="B87">
        <v>3.5</v>
      </c>
      <c r="C87">
        <v>6.9997999999999996</v>
      </c>
      <c r="D87">
        <v>0.14285999999999999</v>
      </c>
      <c r="E87">
        <v>38.902000000000001</v>
      </c>
      <c r="F87">
        <v>41.808999999999997</v>
      </c>
      <c r="G87">
        <v>157.19</v>
      </c>
      <c r="H87">
        <v>108.24</v>
      </c>
      <c r="I87">
        <v>118.53</v>
      </c>
      <c r="J87">
        <v>228.13</v>
      </c>
      <c r="K87">
        <v>1.1871</v>
      </c>
      <c r="L87">
        <v>9.1746000000000002E-6</v>
      </c>
      <c r="M87">
        <v>2.4787E-2</v>
      </c>
      <c r="N87" t="s">
        <v>238</v>
      </c>
    </row>
    <row r="88" spans="1:14">
      <c r="A88">
        <v>367.03</v>
      </c>
      <c r="B88">
        <v>4</v>
      </c>
      <c r="C88">
        <v>8.0602</v>
      </c>
      <c r="D88">
        <v>0.12407</v>
      </c>
      <c r="E88">
        <v>38.853000000000002</v>
      </c>
      <c r="F88">
        <v>41.738</v>
      </c>
      <c r="G88">
        <v>155.94</v>
      </c>
      <c r="H88">
        <v>108.4</v>
      </c>
      <c r="I88">
        <v>119.03</v>
      </c>
      <c r="J88">
        <v>226.65</v>
      </c>
      <c r="K88">
        <v>1.2001999999999999</v>
      </c>
      <c r="L88">
        <v>9.1816000000000003E-6</v>
      </c>
      <c r="M88">
        <v>2.4809000000000001E-2</v>
      </c>
      <c r="N88" t="s">
        <v>238</v>
      </c>
    </row>
    <row r="89" spans="1:14">
      <c r="A89">
        <v>367.03</v>
      </c>
      <c r="B89">
        <v>4.5</v>
      </c>
      <c r="C89">
        <v>9.1377000000000006</v>
      </c>
      <c r="D89">
        <v>0.10944</v>
      </c>
      <c r="E89">
        <v>38.802999999999997</v>
      </c>
      <c r="F89">
        <v>41.665999999999997</v>
      </c>
      <c r="G89">
        <v>154.82</v>
      </c>
      <c r="H89">
        <v>108.56</v>
      </c>
      <c r="I89">
        <v>119.55</v>
      </c>
      <c r="J89">
        <v>225.15</v>
      </c>
      <c r="K89">
        <v>1.2138</v>
      </c>
      <c r="L89">
        <v>9.1897999999999997E-6</v>
      </c>
      <c r="M89">
        <v>2.4833000000000001E-2</v>
      </c>
      <c r="N89" t="s">
        <v>238</v>
      </c>
    </row>
    <row r="90" spans="1:14">
      <c r="A90">
        <v>367.03</v>
      </c>
      <c r="B90">
        <v>5</v>
      </c>
      <c r="C90">
        <v>10.233000000000001</v>
      </c>
      <c r="D90">
        <v>9.7724000000000005E-2</v>
      </c>
      <c r="E90">
        <v>38.753</v>
      </c>
      <c r="F90">
        <v>41.593000000000004</v>
      </c>
      <c r="G90">
        <v>153.81</v>
      </c>
      <c r="H90">
        <v>108.73</v>
      </c>
      <c r="I90">
        <v>120.1</v>
      </c>
      <c r="J90">
        <v>223.62</v>
      </c>
      <c r="K90">
        <v>1.2278</v>
      </c>
      <c r="L90">
        <v>9.1993000000000002E-6</v>
      </c>
      <c r="M90">
        <v>2.4861000000000001E-2</v>
      </c>
      <c r="N90" t="s">
        <v>238</v>
      </c>
    </row>
    <row r="91" spans="1:14">
      <c r="A91">
        <v>367.03</v>
      </c>
      <c r="B91">
        <v>5.5</v>
      </c>
      <c r="C91">
        <v>11.347</v>
      </c>
      <c r="D91">
        <v>8.813E-2</v>
      </c>
      <c r="E91">
        <v>38.701000000000001</v>
      </c>
      <c r="F91">
        <v>41.518000000000001</v>
      </c>
      <c r="G91">
        <v>152.87</v>
      </c>
      <c r="H91">
        <v>108.9</v>
      </c>
      <c r="I91">
        <v>120.67</v>
      </c>
      <c r="J91">
        <v>222.07</v>
      </c>
      <c r="K91">
        <v>1.2423</v>
      </c>
      <c r="L91">
        <v>9.2102000000000003E-6</v>
      </c>
      <c r="M91">
        <v>2.4891E-2</v>
      </c>
      <c r="N91" t="s">
        <v>238</v>
      </c>
    </row>
    <row r="92" spans="1:14">
      <c r="A92">
        <v>367.03</v>
      </c>
      <c r="B92">
        <v>6</v>
      </c>
      <c r="C92">
        <v>12.48</v>
      </c>
      <c r="D92">
        <v>8.0126000000000003E-2</v>
      </c>
      <c r="E92">
        <v>38.648000000000003</v>
      </c>
      <c r="F92">
        <v>41.442999999999998</v>
      </c>
      <c r="G92">
        <v>152</v>
      </c>
      <c r="H92">
        <v>109.08</v>
      </c>
      <c r="I92">
        <v>121.28</v>
      </c>
      <c r="J92">
        <v>220.48</v>
      </c>
      <c r="K92">
        <v>1.2573000000000001</v>
      </c>
      <c r="L92">
        <v>9.2226000000000004E-6</v>
      </c>
      <c r="M92">
        <v>2.4923000000000001E-2</v>
      </c>
      <c r="N92" t="s">
        <v>238</v>
      </c>
    </row>
    <row r="93" spans="1:14">
      <c r="A93">
        <v>367.03</v>
      </c>
      <c r="B93">
        <v>6.5</v>
      </c>
      <c r="C93">
        <v>13.634</v>
      </c>
      <c r="D93">
        <v>7.3344000000000006E-2</v>
      </c>
      <c r="E93">
        <v>38.594999999999999</v>
      </c>
      <c r="F93">
        <v>41.366</v>
      </c>
      <c r="G93">
        <v>151.18</v>
      </c>
      <c r="H93">
        <v>109.26</v>
      </c>
      <c r="I93">
        <v>121.91</v>
      </c>
      <c r="J93">
        <v>218.87</v>
      </c>
      <c r="K93">
        <v>1.2727999999999999</v>
      </c>
      <c r="L93">
        <v>9.2364000000000002E-6</v>
      </c>
      <c r="M93">
        <v>2.496E-2</v>
      </c>
      <c r="N93" t="s">
        <v>238</v>
      </c>
    </row>
    <row r="94" spans="1:14">
      <c r="A94">
        <v>367.03</v>
      </c>
      <c r="B94">
        <v>7</v>
      </c>
      <c r="C94">
        <v>14.81</v>
      </c>
      <c r="D94">
        <v>6.7523E-2</v>
      </c>
      <c r="E94">
        <v>38.54</v>
      </c>
      <c r="F94">
        <v>41.286999999999999</v>
      </c>
      <c r="G94">
        <v>150.41</v>
      </c>
      <c r="H94">
        <v>109.45</v>
      </c>
      <c r="I94">
        <v>122.57</v>
      </c>
      <c r="J94">
        <v>217.23</v>
      </c>
      <c r="K94">
        <v>1.2889999999999999</v>
      </c>
      <c r="L94">
        <v>9.2518000000000001E-6</v>
      </c>
      <c r="M94">
        <v>2.4999E-2</v>
      </c>
      <c r="N94" t="s">
        <v>238</v>
      </c>
    </row>
    <row r="95" spans="1:14">
      <c r="A95">
        <v>367.03</v>
      </c>
      <c r="B95">
        <v>7.5</v>
      </c>
      <c r="C95">
        <v>16.007999999999999</v>
      </c>
      <c r="D95">
        <v>6.2468999999999997E-2</v>
      </c>
      <c r="E95">
        <v>38.484999999999999</v>
      </c>
      <c r="F95">
        <v>41.207999999999998</v>
      </c>
      <c r="G95">
        <v>149.68</v>
      </c>
      <c r="H95">
        <v>109.64</v>
      </c>
      <c r="I95">
        <v>123.27</v>
      </c>
      <c r="J95">
        <v>215.56</v>
      </c>
      <c r="K95">
        <v>1.3058000000000001</v>
      </c>
      <c r="L95">
        <v>9.2688000000000001E-6</v>
      </c>
      <c r="M95">
        <v>2.5041999999999998E-2</v>
      </c>
      <c r="N95" t="s">
        <v>238</v>
      </c>
    </row>
    <row r="96" spans="1:14">
      <c r="A96">
        <v>367.03</v>
      </c>
      <c r="B96">
        <v>8</v>
      </c>
      <c r="C96">
        <v>17.23</v>
      </c>
      <c r="D96">
        <v>5.8037999999999999E-2</v>
      </c>
      <c r="E96">
        <v>38.427999999999997</v>
      </c>
      <c r="F96">
        <v>41.125999999999998</v>
      </c>
      <c r="G96">
        <v>148.97999999999999</v>
      </c>
      <c r="H96">
        <v>109.84</v>
      </c>
      <c r="I96">
        <v>124.01</v>
      </c>
      <c r="J96">
        <v>213.85</v>
      </c>
      <c r="K96">
        <v>1.3231999999999999</v>
      </c>
      <c r="L96">
        <v>9.2875000000000004E-6</v>
      </c>
      <c r="M96">
        <v>2.5089E-2</v>
      </c>
      <c r="N96" t="s">
        <v>238</v>
      </c>
    </row>
    <row r="97" spans="1:14">
      <c r="A97">
        <v>367.03</v>
      </c>
      <c r="B97">
        <v>8.5</v>
      </c>
      <c r="C97">
        <v>18.477</v>
      </c>
      <c r="D97">
        <v>5.4121000000000002E-2</v>
      </c>
      <c r="E97">
        <v>38.369999999999997</v>
      </c>
      <c r="F97">
        <v>41.043999999999997</v>
      </c>
      <c r="G97">
        <v>148.31</v>
      </c>
      <c r="H97">
        <v>110.04</v>
      </c>
      <c r="I97">
        <v>124.79</v>
      </c>
      <c r="J97">
        <v>212.11</v>
      </c>
      <c r="K97">
        <v>1.3413999999999999</v>
      </c>
      <c r="L97">
        <v>9.3079999999999997E-6</v>
      </c>
      <c r="M97">
        <v>2.5141E-2</v>
      </c>
      <c r="N97" t="s">
        <v>238</v>
      </c>
    </row>
    <row r="98" spans="1:14">
      <c r="A98">
        <v>367.03</v>
      </c>
      <c r="B98">
        <v>9</v>
      </c>
      <c r="C98">
        <v>19.751000000000001</v>
      </c>
      <c r="D98">
        <v>5.0630000000000001E-2</v>
      </c>
      <c r="E98">
        <v>38.311</v>
      </c>
      <c r="F98">
        <v>40.959000000000003</v>
      </c>
      <c r="G98">
        <v>147.66999999999999</v>
      </c>
      <c r="H98">
        <v>110.26</v>
      </c>
      <c r="I98">
        <v>125.62</v>
      </c>
      <c r="J98">
        <v>210.33</v>
      </c>
      <c r="K98">
        <v>1.3603000000000001</v>
      </c>
      <c r="L98">
        <v>9.3303999999999996E-6</v>
      </c>
      <c r="M98">
        <v>2.5196E-2</v>
      </c>
      <c r="N98" t="s">
        <v>238</v>
      </c>
    </row>
    <row r="99" spans="1:14">
      <c r="A99">
        <v>367.03</v>
      </c>
      <c r="B99">
        <v>9.5</v>
      </c>
      <c r="C99">
        <v>21.053000000000001</v>
      </c>
      <c r="D99">
        <v>4.7497999999999999E-2</v>
      </c>
      <c r="E99">
        <v>38.25</v>
      </c>
      <c r="F99">
        <v>40.872999999999998</v>
      </c>
      <c r="G99">
        <v>147.04</v>
      </c>
      <c r="H99">
        <v>110.48</v>
      </c>
      <c r="I99">
        <v>126.5</v>
      </c>
      <c r="J99">
        <v>208.51</v>
      </c>
      <c r="K99">
        <v>1.3801000000000001</v>
      </c>
      <c r="L99">
        <v>9.3547000000000004E-6</v>
      </c>
      <c r="M99">
        <v>2.5257000000000002E-2</v>
      </c>
      <c r="N99" t="s">
        <v>238</v>
      </c>
    </row>
    <row r="100" spans="1:14">
      <c r="A100">
        <v>367.03</v>
      </c>
      <c r="B100">
        <v>10</v>
      </c>
      <c r="C100">
        <v>22.385999999999999</v>
      </c>
      <c r="D100">
        <v>4.4672000000000003E-2</v>
      </c>
      <c r="E100">
        <v>38.188000000000002</v>
      </c>
      <c r="F100">
        <v>40.783999999999999</v>
      </c>
      <c r="G100">
        <v>146.44</v>
      </c>
      <c r="H100">
        <v>110.7</v>
      </c>
      <c r="I100">
        <v>127.43</v>
      </c>
      <c r="J100">
        <v>206.64</v>
      </c>
      <c r="K100">
        <v>1.4008</v>
      </c>
      <c r="L100">
        <v>9.3811000000000007E-6</v>
      </c>
      <c r="M100">
        <v>2.5322999999999998E-2</v>
      </c>
      <c r="N100" t="s">
        <v>238</v>
      </c>
    </row>
    <row r="101" spans="1:14">
      <c r="A101">
        <v>407.81</v>
      </c>
      <c r="B101">
        <v>1</v>
      </c>
      <c r="C101">
        <v>1.7303999999999999</v>
      </c>
      <c r="D101">
        <v>0.57789999999999997</v>
      </c>
      <c r="E101">
        <v>43.752000000000002</v>
      </c>
      <c r="F101">
        <v>47.110999999999997</v>
      </c>
      <c r="G101">
        <v>181.06</v>
      </c>
      <c r="H101">
        <v>118.36</v>
      </c>
      <c r="I101">
        <v>127.03</v>
      </c>
      <c r="J101">
        <v>247.87</v>
      </c>
      <c r="K101">
        <v>0.82027000000000005</v>
      </c>
      <c r="L101">
        <v>1.011E-5</v>
      </c>
      <c r="M101">
        <v>2.9908000000000001E-2</v>
      </c>
      <c r="N101" t="s">
        <v>238</v>
      </c>
    </row>
    <row r="102" spans="1:14">
      <c r="A102">
        <v>407.81</v>
      </c>
      <c r="B102">
        <v>1.5</v>
      </c>
      <c r="C102">
        <v>2.6080999999999999</v>
      </c>
      <c r="D102">
        <v>0.38341999999999998</v>
      </c>
      <c r="E102">
        <v>43.716000000000001</v>
      </c>
      <c r="F102">
        <v>47.058999999999997</v>
      </c>
      <c r="G102">
        <v>177.6</v>
      </c>
      <c r="H102">
        <v>118.45</v>
      </c>
      <c r="I102">
        <v>127.31</v>
      </c>
      <c r="J102">
        <v>246.85</v>
      </c>
      <c r="K102">
        <v>0.82550000000000001</v>
      </c>
      <c r="L102">
        <v>1.0114E-5</v>
      </c>
      <c r="M102">
        <v>2.9936000000000001E-2</v>
      </c>
      <c r="N102" t="s">
        <v>238</v>
      </c>
    </row>
    <row r="103" spans="1:14">
      <c r="A103">
        <v>407.81</v>
      </c>
      <c r="B103">
        <v>2</v>
      </c>
      <c r="C103">
        <v>3.4944000000000002</v>
      </c>
      <c r="D103">
        <v>0.28617999999999999</v>
      </c>
      <c r="E103">
        <v>43.679000000000002</v>
      </c>
      <c r="F103">
        <v>47.006</v>
      </c>
      <c r="G103">
        <v>175.12</v>
      </c>
      <c r="H103">
        <v>118.54</v>
      </c>
      <c r="I103">
        <v>127.59</v>
      </c>
      <c r="J103">
        <v>245.82</v>
      </c>
      <c r="K103">
        <v>0.83082999999999996</v>
      </c>
      <c r="L103">
        <v>1.0118E-5</v>
      </c>
      <c r="M103">
        <v>2.9964000000000001E-2</v>
      </c>
      <c r="N103" t="s">
        <v>238</v>
      </c>
    </row>
    <row r="104" spans="1:14">
      <c r="A104">
        <v>407.81</v>
      </c>
      <c r="B104">
        <v>2.5</v>
      </c>
      <c r="C104">
        <v>4.3895</v>
      </c>
      <c r="D104">
        <v>0.22781999999999999</v>
      </c>
      <c r="E104">
        <v>43.642000000000003</v>
      </c>
      <c r="F104">
        <v>46.953000000000003</v>
      </c>
      <c r="G104">
        <v>173.17</v>
      </c>
      <c r="H104">
        <v>118.63</v>
      </c>
      <c r="I104">
        <v>127.88</v>
      </c>
      <c r="J104">
        <v>244.78</v>
      </c>
      <c r="K104">
        <v>0.83626</v>
      </c>
      <c r="L104">
        <v>1.0122999999999999E-5</v>
      </c>
      <c r="M104">
        <v>2.9994E-2</v>
      </c>
      <c r="N104" t="s">
        <v>238</v>
      </c>
    </row>
    <row r="105" spans="1:14">
      <c r="A105">
        <v>407.81</v>
      </c>
      <c r="B105">
        <v>3</v>
      </c>
      <c r="C105">
        <v>5.2935999999999996</v>
      </c>
      <c r="D105">
        <v>0.18890999999999999</v>
      </c>
      <c r="E105">
        <v>43.604999999999997</v>
      </c>
      <c r="F105">
        <v>46.899000000000001</v>
      </c>
      <c r="G105">
        <v>171.57</v>
      </c>
      <c r="H105">
        <v>118.72</v>
      </c>
      <c r="I105">
        <v>128.18</v>
      </c>
      <c r="J105">
        <v>243.73</v>
      </c>
      <c r="K105">
        <v>0.84177999999999997</v>
      </c>
      <c r="L105">
        <v>1.0129000000000001E-5</v>
      </c>
      <c r="M105">
        <v>3.0023999999999999E-2</v>
      </c>
      <c r="N105" t="s">
        <v>238</v>
      </c>
    </row>
    <row r="106" spans="1:14">
      <c r="A106">
        <v>407.81</v>
      </c>
      <c r="B106">
        <v>3.5</v>
      </c>
      <c r="C106">
        <v>6.2069999999999999</v>
      </c>
      <c r="D106">
        <v>0.16111</v>
      </c>
      <c r="E106">
        <v>43.567</v>
      </c>
      <c r="F106">
        <v>46.844999999999999</v>
      </c>
      <c r="G106">
        <v>170.19</v>
      </c>
      <c r="H106">
        <v>118.81</v>
      </c>
      <c r="I106">
        <v>128.49</v>
      </c>
      <c r="J106">
        <v>242.68</v>
      </c>
      <c r="K106">
        <v>0.84741</v>
      </c>
      <c r="L106">
        <v>1.0135999999999999E-5</v>
      </c>
      <c r="M106">
        <v>3.0055999999999999E-2</v>
      </c>
      <c r="N106" t="s">
        <v>238</v>
      </c>
    </row>
    <row r="107" spans="1:14">
      <c r="A107">
        <v>407.81</v>
      </c>
      <c r="B107">
        <v>4</v>
      </c>
      <c r="C107">
        <v>7.1299000000000001</v>
      </c>
      <c r="D107">
        <v>0.14025000000000001</v>
      </c>
      <c r="E107">
        <v>43.529000000000003</v>
      </c>
      <c r="F107">
        <v>46.79</v>
      </c>
      <c r="G107">
        <v>168.99</v>
      </c>
      <c r="H107">
        <v>118.91</v>
      </c>
      <c r="I107">
        <v>128.80000000000001</v>
      </c>
      <c r="J107">
        <v>241.61</v>
      </c>
      <c r="K107">
        <v>0.85314999999999996</v>
      </c>
      <c r="L107">
        <v>1.0144E-5</v>
      </c>
      <c r="M107">
        <v>3.0089999999999999E-2</v>
      </c>
      <c r="N107" t="s">
        <v>238</v>
      </c>
    </row>
    <row r="108" spans="1:14">
      <c r="A108">
        <v>407.81</v>
      </c>
      <c r="B108">
        <v>4.5</v>
      </c>
      <c r="C108">
        <v>8.0625999999999998</v>
      </c>
      <c r="D108">
        <v>0.12403</v>
      </c>
      <c r="E108">
        <v>43.491</v>
      </c>
      <c r="F108">
        <v>46.734999999999999</v>
      </c>
      <c r="G108">
        <v>167.91</v>
      </c>
      <c r="H108">
        <v>119.01</v>
      </c>
      <c r="I108">
        <v>129.12</v>
      </c>
      <c r="J108">
        <v>240.53</v>
      </c>
      <c r="K108">
        <v>0.85899000000000003</v>
      </c>
      <c r="L108">
        <v>1.0152E-5</v>
      </c>
      <c r="M108">
        <v>3.0124000000000001E-2</v>
      </c>
      <c r="N108" t="s">
        <v>238</v>
      </c>
    </row>
    <row r="109" spans="1:14">
      <c r="A109">
        <v>407.81</v>
      </c>
      <c r="B109">
        <v>5</v>
      </c>
      <c r="C109">
        <v>9.0053999999999998</v>
      </c>
      <c r="D109">
        <v>0.11104</v>
      </c>
      <c r="E109">
        <v>43.451999999999998</v>
      </c>
      <c r="F109">
        <v>46.679000000000002</v>
      </c>
      <c r="G109">
        <v>166.94</v>
      </c>
      <c r="H109">
        <v>119.1</v>
      </c>
      <c r="I109">
        <v>129.46</v>
      </c>
      <c r="J109">
        <v>239.45</v>
      </c>
      <c r="K109">
        <v>0.86495</v>
      </c>
      <c r="L109">
        <v>1.0162E-5</v>
      </c>
      <c r="M109">
        <v>3.0159999999999999E-2</v>
      </c>
      <c r="N109" t="s">
        <v>238</v>
      </c>
    </row>
    <row r="110" spans="1:14">
      <c r="A110">
        <v>407.81</v>
      </c>
      <c r="B110">
        <v>5.5</v>
      </c>
      <c r="C110">
        <v>9.9585000000000008</v>
      </c>
      <c r="D110">
        <v>0.10042</v>
      </c>
      <c r="E110">
        <v>43.412999999999997</v>
      </c>
      <c r="F110">
        <v>46.622999999999998</v>
      </c>
      <c r="G110">
        <v>166.05</v>
      </c>
      <c r="H110">
        <v>119.2</v>
      </c>
      <c r="I110">
        <v>129.80000000000001</v>
      </c>
      <c r="J110">
        <v>238.35</v>
      </c>
      <c r="K110">
        <v>0.87102000000000002</v>
      </c>
      <c r="L110">
        <v>1.0172E-5</v>
      </c>
      <c r="M110">
        <v>3.0197999999999999E-2</v>
      </c>
      <c r="N110" t="s">
        <v>238</v>
      </c>
    </row>
    <row r="111" spans="1:14">
      <c r="A111">
        <v>407.81</v>
      </c>
      <c r="B111">
        <v>6</v>
      </c>
      <c r="C111">
        <v>10.922000000000001</v>
      </c>
      <c r="D111">
        <v>9.1556999999999999E-2</v>
      </c>
      <c r="E111">
        <v>43.372999999999998</v>
      </c>
      <c r="F111">
        <v>46.566000000000003</v>
      </c>
      <c r="G111">
        <v>165.23</v>
      </c>
      <c r="H111">
        <v>119.31</v>
      </c>
      <c r="I111">
        <v>130.15</v>
      </c>
      <c r="J111">
        <v>237.25</v>
      </c>
      <c r="K111">
        <v>0.87721000000000005</v>
      </c>
      <c r="L111">
        <v>1.0183000000000001E-5</v>
      </c>
      <c r="M111">
        <v>3.0237E-2</v>
      </c>
      <c r="N111" t="s">
        <v>238</v>
      </c>
    </row>
    <row r="112" spans="1:14">
      <c r="A112">
        <v>407.81</v>
      </c>
      <c r="B112">
        <v>6.5</v>
      </c>
      <c r="C112">
        <v>11.897</v>
      </c>
      <c r="D112">
        <v>8.4057000000000007E-2</v>
      </c>
      <c r="E112">
        <v>43.332999999999998</v>
      </c>
      <c r="F112">
        <v>46.509</v>
      </c>
      <c r="G112">
        <v>164.46</v>
      </c>
      <c r="H112">
        <v>119.41</v>
      </c>
      <c r="I112">
        <v>130.52000000000001</v>
      </c>
      <c r="J112">
        <v>236.13</v>
      </c>
      <c r="K112">
        <v>0.88353000000000004</v>
      </c>
      <c r="L112">
        <v>1.0195E-5</v>
      </c>
      <c r="M112">
        <v>3.0276999999999998E-2</v>
      </c>
      <c r="N112" t="s">
        <v>238</v>
      </c>
    </row>
    <row r="113" spans="1:14">
      <c r="A113">
        <v>407.81</v>
      </c>
      <c r="B113">
        <v>7</v>
      </c>
      <c r="C113">
        <v>12.882999999999999</v>
      </c>
      <c r="D113">
        <v>7.7623999999999999E-2</v>
      </c>
      <c r="E113">
        <v>43.292999999999999</v>
      </c>
      <c r="F113">
        <v>46.451000000000001</v>
      </c>
      <c r="G113">
        <v>163.74</v>
      </c>
      <c r="H113">
        <v>119.51</v>
      </c>
      <c r="I113">
        <v>130.88999999999999</v>
      </c>
      <c r="J113">
        <v>235</v>
      </c>
      <c r="K113">
        <v>0.88997999999999999</v>
      </c>
      <c r="L113">
        <v>1.0208E-5</v>
      </c>
      <c r="M113">
        <v>3.032E-2</v>
      </c>
      <c r="N113" t="s">
        <v>238</v>
      </c>
    </row>
    <row r="114" spans="1:14">
      <c r="A114">
        <v>407.81</v>
      </c>
      <c r="B114">
        <v>7.5</v>
      </c>
      <c r="C114">
        <v>13.88</v>
      </c>
      <c r="D114">
        <v>7.2045999999999999E-2</v>
      </c>
      <c r="E114">
        <v>43.252000000000002</v>
      </c>
      <c r="F114">
        <v>46.392000000000003</v>
      </c>
      <c r="G114">
        <v>163.07</v>
      </c>
      <c r="H114">
        <v>119.62</v>
      </c>
      <c r="I114">
        <v>131.28</v>
      </c>
      <c r="J114">
        <v>233.86</v>
      </c>
      <c r="K114">
        <v>0.89654999999999996</v>
      </c>
      <c r="L114">
        <v>1.0222E-5</v>
      </c>
      <c r="M114">
        <v>3.0363000000000001E-2</v>
      </c>
      <c r="N114" t="s">
        <v>238</v>
      </c>
    </row>
    <row r="115" spans="1:14">
      <c r="A115">
        <v>407.81</v>
      </c>
      <c r="B115">
        <v>8</v>
      </c>
      <c r="C115">
        <v>14.888999999999999</v>
      </c>
      <c r="D115">
        <v>6.7161999999999999E-2</v>
      </c>
      <c r="E115">
        <v>43.21</v>
      </c>
      <c r="F115">
        <v>46.332999999999998</v>
      </c>
      <c r="G115">
        <v>162.43</v>
      </c>
      <c r="H115">
        <v>119.73</v>
      </c>
      <c r="I115">
        <v>131.68</v>
      </c>
      <c r="J115">
        <v>232.71</v>
      </c>
      <c r="K115">
        <v>0.90327000000000002</v>
      </c>
      <c r="L115">
        <v>1.0237E-5</v>
      </c>
      <c r="M115">
        <v>3.0408999999999999E-2</v>
      </c>
      <c r="N115" t="s">
        <v>238</v>
      </c>
    </row>
    <row r="116" spans="1:14">
      <c r="A116">
        <v>407.81</v>
      </c>
      <c r="B116">
        <v>8.5</v>
      </c>
      <c r="C116">
        <v>15.911</v>
      </c>
      <c r="D116">
        <v>6.2850000000000003E-2</v>
      </c>
      <c r="E116">
        <v>43.167999999999999</v>
      </c>
      <c r="F116">
        <v>46.273000000000003</v>
      </c>
      <c r="G116">
        <v>161.82</v>
      </c>
      <c r="H116">
        <v>119.84</v>
      </c>
      <c r="I116">
        <v>132.09</v>
      </c>
      <c r="J116">
        <v>231.55</v>
      </c>
      <c r="K116">
        <v>0.91012000000000004</v>
      </c>
      <c r="L116">
        <v>1.0253E-5</v>
      </c>
      <c r="M116">
        <v>3.0456E-2</v>
      </c>
      <c r="N116" t="s">
        <v>238</v>
      </c>
    </row>
    <row r="117" spans="1:14">
      <c r="A117">
        <v>407.81</v>
      </c>
      <c r="B117">
        <v>9</v>
      </c>
      <c r="C117">
        <v>16.945</v>
      </c>
      <c r="D117">
        <v>5.9013000000000003E-2</v>
      </c>
      <c r="E117">
        <v>43.125999999999998</v>
      </c>
      <c r="F117">
        <v>46.213000000000001</v>
      </c>
      <c r="G117">
        <v>161.22999999999999</v>
      </c>
      <c r="H117">
        <v>119.95</v>
      </c>
      <c r="I117">
        <v>132.51</v>
      </c>
      <c r="J117">
        <v>230.37</v>
      </c>
      <c r="K117">
        <v>0.91712000000000005</v>
      </c>
      <c r="L117">
        <v>1.027E-5</v>
      </c>
      <c r="M117">
        <v>3.0505000000000001E-2</v>
      </c>
      <c r="N117" t="s">
        <v>238</v>
      </c>
    </row>
    <row r="118" spans="1:14">
      <c r="A118">
        <v>407.81</v>
      </c>
      <c r="B118">
        <v>9.5</v>
      </c>
      <c r="C118">
        <v>17.992999999999999</v>
      </c>
      <c r="D118">
        <v>5.5578000000000002E-2</v>
      </c>
      <c r="E118">
        <v>43.082999999999998</v>
      </c>
      <c r="F118">
        <v>46.152000000000001</v>
      </c>
      <c r="G118">
        <v>160.68</v>
      </c>
      <c r="H118">
        <v>120.07</v>
      </c>
      <c r="I118">
        <v>132.94999999999999</v>
      </c>
      <c r="J118">
        <v>229.18</v>
      </c>
      <c r="K118">
        <v>0.92427000000000004</v>
      </c>
      <c r="L118">
        <v>1.0288999999999999E-5</v>
      </c>
      <c r="M118">
        <v>3.0557000000000001E-2</v>
      </c>
      <c r="N118" t="s">
        <v>238</v>
      </c>
    </row>
    <row r="119" spans="1:14">
      <c r="A119">
        <v>407.81</v>
      </c>
      <c r="B119">
        <v>10</v>
      </c>
      <c r="C119">
        <v>19.053999999999998</v>
      </c>
      <c r="D119">
        <v>5.2484000000000003E-2</v>
      </c>
      <c r="E119">
        <v>43.039000000000001</v>
      </c>
      <c r="F119">
        <v>46.09</v>
      </c>
      <c r="G119">
        <v>160.13999999999999</v>
      </c>
      <c r="H119">
        <v>120.18</v>
      </c>
      <c r="I119">
        <v>133.4</v>
      </c>
      <c r="J119">
        <v>227.98</v>
      </c>
      <c r="K119">
        <v>0.93157999999999996</v>
      </c>
      <c r="L119">
        <v>1.0308E-5</v>
      </c>
      <c r="M119">
        <v>3.0609999999999998E-2</v>
      </c>
      <c r="N119" t="s">
        <v>238</v>
      </c>
    </row>
    <row r="120" spans="1:14">
      <c r="A120">
        <v>448.59</v>
      </c>
      <c r="B120">
        <v>1</v>
      </c>
      <c r="C120">
        <v>1.5690999999999999</v>
      </c>
      <c r="D120">
        <v>0.63732</v>
      </c>
      <c r="E120">
        <v>48.798999999999999</v>
      </c>
      <c r="F120">
        <v>52.503</v>
      </c>
      <c r="G120">
        <v>193.66</v>
      </c>
      <c r="H120">
        <v>128.75</v>
      </c>
      <c r="I120">
        <v>137.34</v>
      </c>
      <c r="J120">
        <v>259.83</v>
      </c>
      <c r="K120">
        <v>0.62131999999999998</v>
      </c>
      <c r="L120">
        <v>1.1043000000000001E-5</v>
      </c>
      <c r="M120">
        <v>3.5533000000000002E-2</v>
      </c>
      <c r="N120" t="s">
        <v>238</v>
      </c>
    </row>
    <row r="121" spans="1:14">
      <c r="A121">
        <v>448.59</v>
      </c>
      <c r="B121">
        <v>1.5</v>
      </c>
      <c r="C121">
        <v>2.3618000000000001</v>
      </c>
      <c r="D121">
        <v>0.4234</v>
      </c>
      <c r="E121">
        <v>48.768999999999998</v>
      </c>
      <c r="F121">
        <v>52.46</v>
      </c>
      <c r="G121">
        <v>190.22</v>
      </c>
      <c r="H121">
        <v>128.81</v>
      </c>
      <c r="I121">
        <v>137.53</v>
      </c>
      <c r="J121">
        <v>259.05</v>
      </c>
      <c r="K121">
        <v>0.62392999999999998</v>
      </c>
      <c r="L121">
        <v>1.1049E-5</v>
      </c>
      <c r="M121">
        <v>3.5573E-2</v>
      </c>
      <c r="N121" t="s">
        <v>238</v>
      </c>
    </row>
    <row r="122" spans="1:14">
      <c r="A122">
        <v>448.59</v>
      </c>
      <c r="B122">
        <v>2</v>
      </c>
      <c r="C122">
        <v>3.1600999999999999</v>
      </c>
      <c r="D122">
        <v>0.31644</v>
      </c>
      <c r="E122">
        <v>48.738999999999997</v>
      </c>
      <c r="F122">
        <v>52.417000000000002</v>
      </c>
      <c r="G122">
        <v>187.76</v>
      </c>
      <c r="H122">
        <v>128.87</v>
      </c>
      <c r="I122">
        <v>137.72999999999999</v>
      </c>
      <c r="J122">
        <v>258.27</v>
      </c>
      <c r="K122">
        <v>0.62656999999999996</v>
      </c>
      <c r="L122">
        <v>1.1055E-5</v>
      </c>
      <c r="M122">
        <v>3.5614E-2</v>
      </c>
      <c r="N122" t="s">
        <v>238</v>
      </c>
    </row>
    <row r="123" spans="1:14">
      <c r="A123">
        <v>448.59</v>
      </c>
      <c r="B123">
        <v>2.5</v>
      </c>
      <c r="C123">
        <v>3.9641000000000002</v>
      </c>
      <c r="D123">
        <v>0.25225999999999998</v>
      </c>
      <c r="E123">
        <v>48.709000000000003</v>
      </c>
      <c r="F123">
        <v>52.374000000000002</v>
      </c>
      <c r="G123">
        <v>185.84</v>
      </c>
      <c r="H123">
        <v>128.93</v>
      </c>
      <c r="I123">
        <v>137.94</v>
      </c>
      <c r="J123">
        <v>257.48</v>
      </c>
      <c r="K123">
        <v>0.62922999999999996</v>
      </c>
      <c r="L123">
        <v>1.1061E-5</v>
      </c>
      <c r="M123">
        <v>3.5656E-2</v>
      </c>
      <c r="N123" t="s">
        <v>238</v>
      </c>
    </row>
    <row r="124" spans="1:14">
      <c r="A124">
        <v>448.59</v>
      </c>
      <c r="B124">
        <v>3</v>
      </c>
      <c r="C124">
        <v>4.7739000000000003</v>
      </c>
      <c r="D124">
        <v>0.20946999999999999</v>
      </c>
      <c r="E124">
        <v>48.677999999999997</v>
      </c>
      <c r="F124">
        <v>52.331000000000003</v>
      </c>
      <c r="G124">
        <v>184.25</v>
      </c>
      <c r="H124">
        <v>128.99</v>
      </c>
      <c r="I124">
        <v>138.15</v>
      </c>
      <c r="J124">
        <v>256.69</v>
      </c>
      <c r="K124">
        <v>0.63192000000000004</v>
      </c>
      <c r="L124">
        <v>1.1068E-5</v>
      </c>
      <c r="M124">
        <v>3.5698000000000001E-2</v>
      </c>
      <c r="N124" t="s">
        <v>238</v>
      </c>
    </row>
    <row r="125" spans="1:14">
      <c r="A125">
        <v>448.59</v>
      </c>
      <c r="B125">
        <v>3.5</v>
      </c>
      <c r="C125">
        <v>5.5895000000000001</v>
      </c>
      <c r="D125">
        <v>0.17891000000000001</v>
      </c>
      <c r="E125">
        <v>48.646999999999998</v>
      </c>
      <c r="F125">
        <v>52.286999999999999</v>
      </c>
      <c r="G125">
        <v>182.9</v>
      </c>
      <c r="H125">
        <v>129.06</v>
      </c>
      <c r="I125">
        <v>138.36000000000001</v>
      </c>
      <c r="J125">
        <v>255.9</v>
      </c>
      <c r="K125">
        <v>0.63463999999999998</v>
      </c>
      <c r="L125">
        <v>1.1076E-5</v>
      </c>
      <c r="M125">
        <v>3.5741000000000002E-2</v>
      </c>
      <c r="N125" t="s">
        <v>238</v>
      </c>
    </row>
    <row r="126" spans="1:14">
      <c r="A126">
        <v>448.59</v>
      </c>
      <c r="B126">
        <v>4</v>
      </c>
      <c r="C126">
        <v>6.4111000000000002</v>
      </c>
      <c r="D126">
        <v>0.15598000000000001</v>
      </c>
      <c r="E126">
        <v>48.616999999999997</v>
      </c>
      <c r="F126">
        <v>52.243000000000002</v>
      </c>
      <c r="G126">
        <v>181.72</v>
      </c>
      <c r="H126">
        <v>129.12</v>
      </c>
      <c r="I126">
        <v>138.58000000000001</v>
      </c>
      <c r="J126">
        <v>255.1</v>
      </c>
      <c r="K126">
        <v>0.63739000000000001</v>
      </c>
      <c r="L126">
        <v>1.1083999999999999E-5</v>
      </c>
      <c r="M126">
        <v>3.5784999999999997E-2</v>
      </c>
      <c r="N126" t="s">
        <v>238</v>
      </c>
    </row>
    <row r="127" spans="1:14">
      <c r="A127">
        <v>448.59</v>
      </c>
      <c r="B127">
        <v>4.5</v>
      </c>
      <c r="C127">
        <v>7.2388000000000003</v>
      </c>
      <c r="D127">
        <v>0.13814000000000001</v>
      </c>
      <c r="E127">
        <v>48.585000000000001</v>
      </c>
      <c r="F127">
        <v>52.198999999999998</v>
      </c>
      <c r="G127">
        <v>180.67</v>
      </c>
      <c r="H127">
        <v>129.18</v>
      </c>
      <c r="I127">
        <v>138.80000000000001</v>
      </c>
      <c r="J127">
        <v>254.3</v>
      </c>
      <c r="K127">
        <v>0.64017000000000002</v>
      </c>
      <c r="L127">
        <v>1.1093E-5</v>
      </c>
      <c r="M127">
        <v>3.5829E-2</v>
      </c>
      <c r="N127" t="s">
        <v>238</v>
      </c>
    </row>
    <row r="128" spans="1:14">
      <c r="A128">
        <v>448.59</v>
      </c>
      <c r="B128">
        <v>5</v>
      </c>
      <c r="C128">
        <v>8.0726999999999993</v>
      </c>
      <c r="D128">
        <v>0.12386999999999999</v>
      </c>
      <c r="E128">
        <v>48.554000000000002</v>
      </c>
      <c r="F128">
        <v>52.154000000000003</v>
      </c>
      <c r="G128">
        <v>179.73</v>
      </c>
      <c r="H128">
        <v>129.24</v>
      </c>
      <c r="I128">
        <v>139.03</v>
      </c>
      <c r="J128">
        <v>253.49</v>
      </c>
      <c r="K128">
        <v>0.64298</v>
      </c>
      <c r="L128">
        <v>1.1103E-5</v>
      </c>
      <c r="M128">
        <v>3.5874000000000003E-2</v>
      </c>
      <c r="N128" t="s">
        <v>238</v>
      </c>
    </row>
    <row r="129" spans="1:14">
      <c r="A129">
        <v>448.59</v>
      </c>
      <c r="B129">
        <v>5.5</v>
      </c>
      <c r="C129">
        <v>8.9128000000000007</v>
      </c>
      <c r="D129">
        <v>0.11219999999999999</v>
      </c>
      <c r="E129">
        <v>48.523000000000003</v>
      </c>
      <c r="F129">
        <v>52.109000000000002</v>
      </c>
      <c r="G129">
        <v>178.86</v>
      </c>
      <c r="H129">
        <v>129.31</v>
      </c>
      <c r="I129">
        <v>139.25</v>
      </c>
      <c r="J129">
        <v>252.68</v>
      </c>
      <c r="K129">
        <v>0.64581</v>
      </c>
      <c r="L129">
        <v>1.1113E-5</v>
      </c>
      <c r="M129">
        <v>3.5919E-2</v>
      </c>
      <c r="N129" t="s">
        <v>238</v>
      </c>
    </row>
    <row r="130" spans="1:14">
      <c r="A130">
        <v>448.59</v>
      </c>
      <c r="B130">
        <v>6</v>
      </c>
      <c r="C130">
        <v>9.7593999999999994</v>
      </c>
      <c r="D130">
        <v>0.10247000000000001</v>
      </c>
      <c r="E130">
        <v>48.491</v>
      </c>
      <c r="F130">
        <v>52.064</v>
      </c>
      <c r="G130">
        <v>178.07</v>
      </c>
      <c r="H130">
        <v>129.37</v>
      </c>
      <c r="I130">
        <v>139.49</v>
      </c>
      <c r="J130">
        <v>251.87</v>
      </c>
      <c r="K130">
        <v>0.64868000000000003</v>
      </c>
      <c r="L130">
        <v>1.1124000000000001E-5</v>
      </c>
      <c r="M130">
        <v>3.5965999999999998E-2</v>
      </c>
      <c r="N130" t="s">
        <v>238</v>
      </c>
    </row>
    <row r="131" spans="1:14">
      <c r="A131">
        <v>448.59</v>
      </c>
      <c r="B131">
        <v>6.5</v>
      </c>
      <c r="C131">
        <v>10.612</v>
      </c>
      <c r="D131">
        <v>9.4228999999999993E-2</v>
      </c>
      <c r="E131">
        <v>48.459000000000003</v>
      </c>
      <c r="F131">
        <v>52.018999999999998</v>
      </c>
      <c r="G131">
        <v>177.33</v>
      </c>
      <c r="H131">
        <v>129.44</v>
      </c>
      <c r="I131">
        <v>139.72999999999999</v>
      </c>
      <c r="J131">
        <v>251.05</v>
      </c>
      <c r="K131">
        <v>0.65158000000000005</v>
      </c>
      <c r="L131">
        <v>1.1136E-5</v>
      </c>
      <c r="M131">
        <v>3.6013000000000003E-2</v>
      </c>
      <c r="N131" t="s">
        <v>238</v>
      </c>
    </row>
    <row r="132" spans="1:14">
      <c r="A132">
        <v>448.59</v>
      </c>
      <c r="B132">
        <v>7</v>
      </c>
      <c r="C132">
        <v>11.472</v>
      </c>
      <c r="D132">
        <v>8.7167999999999995E-2</v>
      </c>
      <c r="E132">
        <v>48.427</v>
      </c>
      <c r="F132">
        <v>51.972999999999999</v>
      </c>
      <c r="G132">
        <v>176.64</v>
      </c>
      <c r="H132">
        <v>129.5</v>
      </c>
      <c r="I132">
        <v>139.97</v>
      </c>
      <c r="J132">
        <v>250.23</v>
      </c>
      <c r="K132">
        <v>0.65451000000000004</v>
      </c>
      <c r="L132">
        <v>1.1148000000000001E-5</v>
      </c>
      <c r="M132">
        <v>3.6061000000000003E-2</v>
      </c>
      <c r="N132" t="s">
        <v>238</v>
      </c>
    </row>
    <row r="133" spans="1:14">
      <c r="A133">
        <v>448.59</v>
      </c>
      <c r="B133">
        <v>7.5</v>
      </c>
      <c r="C133">
        <v>12.339</v>
      </c>
      <c r="D133">
        <v>8.1046999999999994E-2</v>
      </c>
      <c r="E133">
        <v>48.393999999999998</v>
      </c>
      <c r="F133">
        <v>51.927</v>
      </c>
      <c r="G133">
        <v>176</v>
      </c>
      <c r="H133">
        <v>129.57</v>
      </c>
      <c r="I133">
        <v>140.22</v>
      </c>
      <c r="J133">
        <v>249.41</v>
      </c>
      <c r="K133">
        <v>0.65747999999999995</v>
      </c>
      <c r="L133">
        <v>1.1161E-5</v>
      </c>
      <c r="M133">
        <v>3.6110000000000003E-2</v>
      </c>
      <c r="N133" t="s">
        <v>238</v>
      </c>
    </row>
    <row r="134" spans="1:14">
      <c r="A134">
        <v>448.59</v>
      </c>
      <c r="B134">
        <v>8</v>
      </c>
      <c r="C134">
        <v>13.212</v>
      </c>
      <c r="D134">
        <v>7.5689000000000006E-2</v>
      </c>
      <c r="E134">
        <v>48.360999999999997</v>
      </c>
      <c r="F134">
        <v>51.881</v>
      </c>
      <c r="G134">
        <v>175.39</v>
      </c>
      <c r="H134">
        <v>129.63999999999999</v>
      </c>
      <c r="I134">
        <v>140.47</v>
      </c>
      <c r="J134">
        <v>248.58</v>
      </c>
      <c r="K134">
        <v>0.66047</v>
      </c>
      <c r="L134">
        <v>1.1175000000000001E-5</v>
      </c>
      <c r="M134">
        <v>3.6158999999999997E-2</v>
      </c>
      <c r="N134" t="s">
        <v>238</v>
      </c>
    </row>
    <row r="135" spans="1:14">
      <c r="A135">
        <v>448.59</v>
      </c>
      <c r="B135">
        <v>8.5</v>
      </c>
      <c r="C135">
        <v>14.092000000000001</v>
      </c>
      <c r="D135">
        <v>7.0960999999999996E-2</v>
      </c>
      <c r="E135">
        <v>48.329000000000001</v>
      </c>
      <c r="F135">
        <v>51.834000000000003</v>
      </c>
      <c r="G135">
        <v>174.81</v>
      </c>
      <c r="H135">
        <v>129.69999999999999</v>
      </c>
      <c r="I135">
        <v>140.72999999999999</v>
      </c>
      <c r="J135">
        <v>247.74</v>
      </c>
      <c r="K135">
        <v>0.66349999999999998</v>
      </c>
      <c r="L135">
        <v>1.119E-5</v>
      </c>
      <c r="M135">
        <v>3.6209999999999999E-2</v>
      </c>
      <c r="N135" t="s">
        <v>238</v>
      </c>
    </row>
    <row r="136" spans="1:14">
      <c r="A136">
        <v>448.59</v>
      </c>
      <c r="B136">
        <v>9</v>
      </c>
      <c r="C136">
        <v>14.98</v>
      </c>
      <c r="D136">
        <v>6.6756999999999997E-2</v>
      </c>
      <c r="E136">
        <v>48.295000000000002</v>
      </c>
      <c r="F136">
        <v>51.786999999999999</v>
      </c>
      <c r="G136">
        <v>174.26</v>
      </c>
      <c r="H136">
        <v>129.77000000000001</v>
      </c>
      <c r="I136">
        <v>140.99</v>
      </c>
      <c r="J136">
        <v>246.91</v>
      </c>
      <c r="K136">
        <v>0.66656000000000004</v>
      </c>
      <c r="L136">
        <v>1.1205E-5</v>
      </c>
      <c r="M136">
        <v>3.6261000000000002E-2</v>
      </c>
      <c r="N136" t="s">
        <v>238</v>
      </c>
    </row>
    <row r="137" spans="1:14">
      <c r="A137">
        <v>448.59</v>
      </c>
      <c r="B137">
        <v>9.5</v>
      </c>
      <c r="C137">
        <v>15.874000000000001</v>
      </c>
      <c r="D137">
        <v>6.2993999999999994E-2</v>
      </c>
      <c r="E137">
        <v>48.262</v>
      </c>
      <c r="F137">
        <v>51.74</v>
      </c>
      <c r="G137">
        <v>173.73</v>
      </c>
      <c r="H137">
        <v>129.84</v>
      </c>
      <c r="I137">
        <v>141.26</v>
      </c>
      <c r="J137">
        <v>246.06</v>
      </c>
      <c r="K137">
        <v>0.66964999999999997</v>
      </c>
      <c r="L137">
        <v>1.1221E-5</v>
      </c>
      <c r="M137">
        <v>3.6312999999999998E-2</v>
      </c>
      <c r="N137" t="s">
        <v>238</v>
      </c>
    </row>
    <row r="138" spans="1:14">
      <c r="A138">
        <v>448.59</v>
      </c>
      <c r="B138">
        <v>10</v>
      </c>
      <c r="C138">
        <v>16.777000000000001</v>
      </c>
      <c r="D138">
        <v>5.9607E-2</v>
      </c>
      <c r="E138">
        <v>48.228000000000002</v>
      </c>
      <c r="F138">
        <v>51.692999999999998</v>
      </c>
      <c r="G138">
        <v>173.23</v>
      </c>
      <c r="H138">
        <v>129.91</v>
      </c>
      <c r="I138">
        <v>141.53</v>
      </c>
      <c r="J138">
        <v>245.22</v>
      </c>
      <c r="K138">
        <v>0.67278000000000004</v>
      </c>
      <c r="L138">
        <v>1.1238E-5</v>
      </c>
      <c r="M138">
        <v>3.6366000000000002E-2</v>
      </c>
      <c r="N138" t="s">
        <v>238</v>
      </c>
    </row>
    <row r="139" spans="1:14">
      <c r="A139">
        <v>489.37</v>
      </c>
      <c r="B139">
        <v>1</v>
      </c>
      <c r="C139">
        <v>1.4358</v>
      </c>
      <c r="D139">
        <v>0.69647999999999999</v>
      </c>
      <c r="E139">
        <v>54.256999999999998</v>
      </c>
      <c r="F139">
        <v>58.305</v>
      </c>
      <c r="G139">
        <v>206.03</v>
      </c>
      <c r="H139">
        <v>138.56</v>
      </c>
      <c r="I139">
        <v>147.08000000000001</v>
      </c>
      <c r="J139">
        <v>271.20999999999998</v>
      </c>
      <c r="K139">
        <v>0.48563000000000001</v>
      </c>
      <c r="L139">
        <v>1.1959E-5</v>
      </c>
      <c r="M139">
        <v>4.1584999999999997E-2</v>
      </c>
      <c r="N139" t="s">
        <v>238</v>
      </c>
    </row>
    <row r="140" spans="1:14">
      <c r="A140">
        <v>489.37</v>
      </c>
      <c r="B140">
        <v>1.5</v>
      </c>
      <c r="C140">
        <v>2.1591999999999998</v>
      </c>
      <c r="D140">
        <v>0.46312999999999999</v>
      </c>
      <c r="E140">
        <v>54.231000000000002</v>
      </c>
      <c r="F140">
        <v>58.268999999999998</v>
      </c>
      <c r="G140">
        <v>202.61</v>
      </c>
      <c r="H140">
        <v>138.6</v>
      </c>
      <c r="I140">
        <v>147.22999999999999</v>
      </c>
      <c r="J140">
        <v>270.60000000000002</v>
      </c>
      <c r="K140">
        <v>0.48698000000000002</v>
      </c>
      <c r="L140">
        <v>1.1966E-5</v>
      </c>
      <c r="M140">
        <v>4.1635999999999999E-2</v>
      </c>
      <c r="N140" t="s">
        <v>238</v>
      </c>
    </row>
    <row r="141" spans="1:14">
      <c r="A141">
        <v>489.37</v>
      </c>
      <c r="B141">
        <v>2</v>
      </c>
      <c r="C141">
        <v>2.8864999999999998</v>
      </c>
      <c r="D141">
        <v>0.34644999999999998</v>
      </c>
      <c r="E141">
        <v>54.206000000000003</v>
      </c>
      <c r="F141">
        <v>58.232999999999997</v>
      </c>
      <c r="G141">
        <v>200.16</v>
      </c>
      <c r="H141">
        <v>138.63999999999999</v>
      </c>
      <c r="I141">
        <v>147.38</v>
      </c>
      <c r="J141">
        <v>270</v>
      </c>
      <c r="K141">
        <v>0.48834</v>
      </c>
      <c r="L141">
        <v>1.1972E-5</v>
      </c>
      <c r="M141">
        <v>4.1688000000000003E-2</v>
      </c>
      <c r="N141" t="s">
        <v>238</v>
      </c>
    </row>
    <row r="142" spans="1:14">
      <c r="A142">
        <v>489.37</v>
      </c>
      <c r="B142">
        <v>2.5</v>
      </c>
      <c r="C142">
        <v>3.6175000000000002</v>
      </c>
      <c r="D142">
        <v>0.27644000000000002</v>
      </c>
      <c r="E142">
        <v>54.18</v>
      </c>
      <c r="F142">
        <v>58.197000000000003</v>
      </c>
      <c r="G142">
        <v>198.25</v>
      </c>
      <c r="H142">
        <v>138.69</v>
      </c>
      <c r="I142">
        <v>147.53</v>
      </c>
      <c r="J142">
        <v>269.39</v>
      </c>
      <c r="K142">
        <v>0.48970000000000002</v>
      </c>
      <c r="L142">
        <v>1.198E-5</v>
      </c>
      <c r="M142">
        <v>4.1739999999999999E-2</v>
      </c>
      <c r="N142" t="s">
        <v>238</v>
      </c>
    </row>
    <row r="143" spans="1:14">
      <c r="A143">
        <v>489.37</v>
      </c>
      <c r="B143">
        <v>3</v>
      </c>
      <c r="C143">
        <v>4.3522999999999996</v>
      </c>
      <c r="D143">
        <v>0.22975999999999999</v>
      </c>
      <c r="E143">
        <v>54.154000000000003</v>
      </c>
      <c r="F143">
        <v>58.161000000000001</v>
      </c>
      <c r="G143">
        <v>196.69</v>
      </c>
      <c r="H143">
        <v>138.72999999999999</v>
      </c>
      <c r="I143">
        <v>147.69</v>
      </c>
      <c r="J143">
        <v>268.79000000000002</v>
      </c>
      <c r="K143">
        <v>0.49107000000000001</v>
      </c>
      <c r="L143">
        <v>1.1987000000000001E-5</v>
      </c>
      <c r="M143">
        <v>4.1792000000000003E-2</v>
      </c>
      <c r="N143" t="s">
        <v>238</v>
      </c>
    </row>
    <row r="144" spans="1:14">
      <c r="A144">
        <v>489.37</v>
      </c>
      <c r="B144">
        <v>3.5</v>
      </c>
      <c r="C144">
        <v>5.0910000000000002</v>
      </c>
      <c r="D144">
        <v>0.19642000000000001</v>
      </c>
      <c r="E144">
        <v>54.128999999999998</v>
      </c>
      <c r="F144">
        <v>58.124000000000002</v>
      </c>
      <c r="G144">
        <v>195.35</v>
      </c>
      <c r="H144">
        <v>138.77000000000001</v>
      </c>
      <c r="I144">
        <v>147.84</v>
      </c>
      <c r="J144">
        <v>268.18</v>
      </c>
      <c r="K144">
        <v>0.49245</v>
      </c>
      <c r="L144">
        <v>1.1996E-5</v>
      </c>
      <c r="M144">
        <v>4.1843999999999999E-2</v>
      </c>
      <c r="N144" t="s">
        <v>238</v>
      </c>
    </row>
    <row r="145" spans="1:14">
      <c r="A145">
        <v>489.37</v>
      </c>
      <c r="B145">
        <v>4</v>
      </c>
      <c r="C145">
        <v>5.8337000000000003</v>
      </c>
      <c r="D145">
        <v>0.17141999999999999</v>
      </c>
      <c r="E145">
        <v>54.103000000000002</v>
      </c>
      <c r="F145">
        <v>58.088000000000001</v>
      </c>
      <c r="G145">
        <v>194.19</v>
      </c>
      <c r="H145">
        <v>138.81</v>
      </c>
      <c r="I145">
        <v>148</v>
      </c>
      <c r="J145">
        <v>267.57</v>
      </c>
      <c r="K145">
        <v>0.49382999999999999</v>
      </c>
      <c r="L145">
        <v>1.2004999999999999E-5</v>
      </c>
      <c r="M145">
        <v>4.1896999999999997E-2</v>
      </c>
      <c r="N145" t="s">
        <v>238</v>
      </c>
    </row>
    <row r="146" spans="1:14">
      <c r="A146">
        <v>489.37</v>
      </c>
      <c r="B146">
        <v>4.5</v>
      </c>
      <c r="C146">
        <v>6.5803000000000003</v>
      </c>
      <c r="D146">
        <v>0.15196999999999999</v>
      </c>
      <c r="E146">
        <v>54.076999999999998</v>
      </c>
      <c r="F146">
        <v>58.051000000000002</v>
      </c>
      <c r="G146">
        <v>193.16</v>
      </c>
      <c r="H146">
        <v>138.86000000000001</v>
      </c>
      <c r="I146">
        <v>148.16</v>
      </c>
      <c r="J146">
        <v>266.95999999999998</v>
      </c>
      <c r="K146">
        <v>0.49521999999999999</v>
      </c>
      <c r="L146">
        <v>1.2014000000000001E-5</v>
      </c>
      <c r="M146">
        <v>4.1950000000000001E-2</v>
      </c>
      <c r="N146" t="s">
        <v>238</v>
      </c>
    </row>
    <row r="147" spans="1:14">
      <c r="A147">
        <v>489.37</v>
      </c>
      <c r="B147">
        <v>5</v>
      </c>
      <c r="C147">
        <v>7.3308999999999997</v>
      </c>
      <c r="D147">
        <v>0.13641</v>
      </c>
      <c r="E147">
        <v>54.05</v>
      </c>
      <c r="F147">
        <v>58.015000000000001</v>
      </c>
      <c r="G147">
        <v>192.23</v>
      </c>
      <c r="H147">
        <v>138.9</v>
      </c>
      <c r="I147">
        <v>148.33000000000001</v>
      </c>
      <c r="J147">
        <v>266.33999999999997</v>
      </c>
      <c r="K147">
        <v>0.49662000000000001</v>
      </c>
      <c r="L147">
        <v>1.2024E-5</v>
      </c>
      <c r="M147">
        <v>4.2002999999999999E-2</v>
      </c>
      <c r="N147" t="s">
        <v>238</v>
      </c>
    </row>
    <row r="148" spans="1:14">
      <c r="A148">
        <v>489.37</v>
      </c>
      <c r="B148">
        <v>5.5</v>
      </c>
      <c r="C148">
        <v>8.0855999999999995</v>
      </c>
      <c r="D148">
        <v>0.12368</v>
      </c>
      <c r="E148">
        <v>54.024000000000001</v>
      </c>
      <c r="F148">
        <v>57.978000000000002</v>
      </c>
      <c r="G148">
        <v>191.38</v>
      </c>
      <c r="H148">
        <v>138.94999999999999</v>
      </c>
      <c r="I148">
        <v>148.49</v>
      </c>
      <c r="J148">
        <v>265.73</v>
      </c>
      <c r="K148">
        <v>0.49802000000000002</v>
      </c>
      <c r="L148">
        <v>1.2034E-5</v>
      </c>
      <c r="M148">
        <v>4.2056000000000003E-2</v>
      </c>
      <c r="N148" t="s">
        <v>238</v>
      </c>
    </row>
    <row r="149" spans="1:14">
      <c r="A149">
        <v>489.37</v>
      </c>
      <c r="B149">
        <v>6</v>
      </c>
      <c r="C149">
        <v>8.8444000000000003</v>
      </c>
      <c r="D149">
        <v>0.11307</v>
      </c>
      <c r="E149">
        <v>53.997999999999998</v>
      </c>
      <c r="F149">
        <v>57.941000000000003</v>
      </c>
      <c r="G149">
        <v>190.6</v>
      </c>
      <c r="H149">
        <v>138.99</v>
      </c>
      <c r="I149">
        <v>148.66</v>
      </c>
      <c r="J149">
        <v>265.12</v>
      </c>
      <c r="K149">
        <v>0.49942999999999999</v>
      </c>
      <c r="L149">
        <v>1.2046E-5</v>
      </c>
      <c r="M149">
        <v>4.2110000000000002E-2</v>
      </c>
      <c r="N149" t="s">
        <v>238</v>
      </c>
    </row>
    <row r="150" spans="1:14">
      <c r="A150">
        <v>489.37</v>
      </c>
      <c r="B150">
        <v>6.5</v>
      </c>
      <c r="C150">
        <v>9.6074000000000002</v>
      </c>
      <c r="D150">
        <v>0.10409</v>
      </c>
      <c r="E150">
        <v>53.970999999999997</v>
      </c>
      <c r="F150">
        <v>57.902999999999999</v>
      </c>
      <c r="G150">
        <v>189.88</v>
      </c>
      <c r="H150">
        <v>139.03</v>
      </c>
      <c r="I150">
        <v>148.83000000000001</v>
      </c>
      <c r="J150">
        <v>264.5</v>
      </c>
      <c r="K150">
        <v>0.50085000000000002</v>
      </c>
      <c r="L150">
        <v>1.2057E-5</v>
      </c>
      <c r="M150">
        <v>4.2164E-2</v>
      </c>
      <c r="N150" t="s">
        <v>238</v>
      </c>
    </row>
    <row r="151" spans="1:14">
      <c r="A151">
        <v>489.37</v>
      </c>
      <c r="B151">
        <v>7</v>
      </c>
      <c r="C151">
        <v>10.375</v>
      </c>
      <c r="D151">
        <v>9.6390000000000003E-2</v>
      </c>
      <c r="E151">
        <v>53.944000000000003</v>
      </c>
      <c r="F151">
        <v>57.866</v>
      </c>
      <c r="G151">
        <v>189.21</v>
      </c>
      <c r="H151">
        <v>139.08000000000001</v>
      </c>
      <c r="I151">
        <v>149</v>
      </c>
      <c r="J151">
        <v>263.88</v>
      </c>
      <c r="K151">
        <v>0.50226999999999999</v>
      </c>
      <c r="L151">
        <v>1.2069000000000001E-5</v>
      </c>
      <c r="M151">
        <v>4.2217999999999999E-2</v>
      </c>
      <c r="N151" t="s">
        <v>238</v>
      </c>
    </row>
    <row r="152" spans="1:14">
      <c r="A152">
        <v>489.37</v>
      </c>
      <c r="B152">
        <v>7.5</v>
      </c>
      <c r="C152">
        <v>11.146000000000001</v>
      </c>
      <c r="D152">
        <v>8.9718999999999993E-2</v>
      </c>
      <c r="E152">
        <v>53.917999999999999</v>
      </c>
      <c r="F152">
        <v>57.829000000000001</v>
      </c>
      <c r="G152">
        <v>188.58</v>
      </c>
      <c r="H152">
        <v>139.12</v>
      </c>
      <c r="I152">
        <v>149.16999999999999</v>
      </c>
      <c r="J152">
        <v>263.26</v>
      </c>
      <c r="K152">
        <v>0.50370000000000004</v>
      </c>
      <c r="L152">
        <v>1.2082000000000001E-5</v>
      </c>
      <c r="M152">
        <v>4.2272999999999998E-2</v>
      </c>
      <c r="N152" t="s">
        <v>238</v>
      </c>
    </row>
    <row r="153" spans="1:14">
      <c r="A153">
        <v>489.37</v>
      </c>
      <c r="B153">
        <v>8</v>
      </c>
      <c r="C153">
        <v>11.922000000000001</v>
      </c>
      <c r="D153">
        <v>8.3881999999999998E-2</v>
      </c>
      <c r="E153">
        <v>53.890999999999998</v>
      </c>
      <c r="F153">
        <v>57.790999999999997</v>
      </c>
      <c r="G153">
        <v>187.99</v>
      </c>
      <c r="H153">
        <v>139.16999999999999</v>
      </c>
      <c r="I153">
        <v>149.35</v>
      </c>
      <c r="J153">
        <v>262.64999999999998</v>
      </c>
      <c r="K153">
        <v>0.50512999999999997</v>
      </c>
      <c r="L153">
        <v>1.2095E-5</v>
      </c>
      <c r="M153">
        <v>4.2327999999999998E-2</v>
      </c>
      <c r="N153" t="s">
        <v>238</v>
      </c>
    </row>
    <row r="154" spans="1:14">
      <c r="A154">
        <v>489.37</v>
      </c>
      <c r="B154">
        <v>8.5</v>
      </c>
      <c r="C154">
        <v>12.702</v>
      </c>
      <c r="D154">
        <v>7.8729999999999994E-2</v>
      </c>
      <c r="E154">
        <v>53.863999999999997</v>
      </c>
      <c r="F154">
        <v>57.753</v>
      </c>
      <c r="G154">
        <v>187.43</v>
      </c>
      <c r="H154">
        <v>139.21</v>
      </c>
      <c r="I154">
        <v>149.53</v>
      </c>
      <c r="J154">
        <v>262.02999999999997</v>
      </c>
      <c r="K154">
        <v>0.50658000000000003</v>
      </c>
      <c r="L154">
        <v>1.2109E-5</v>
      </c>
      <c r="M154">
        <v>4.2382999999999997E-2</v>
      </c>
      <c r="N154" t="s">
        <v>238</v>
      </c>
    </row>
    <row r="155" spans="1:14">
      <c r="A155">
        <v>489.37</v>
      </c>
      <c r="B155">
        <v>9</v>
      </c>
      <c r="C155">
        <v>13.486000000000001</v>
      </c>
      <c r="D155">
        <v>7.4150999999999995E-2</v>
      </c>
      <c r="E155">
        <v>53.835999999999999</v>
      </c>
      <c r="F155">
        <v>57.715000000000003</v>
      </c>
      <c r="G155">
        <v>186.9</v>
      </c>
      <c r="H155">
        <v>139.26</v>
      </c>
      <c r="I155">
        <v>149.71</v>
      </c>
      <c r="J155">
        <v>261.39999999999998</v>
      </c>
      <c r="K155">
        <v>0.50802000000000003</v>
      </c>
      <c r="L155">
        <v>1.2123999999999999E-5</v>
      </c>
      <c r="M155">
        <v>4.2438999999999998E-2</v>
      </c>
      <c r="N155" t="s">
        <v>238</v>
      </c>
    </row>
    <row r="156" spans="1:14">
      <c r="A156">
        <v>489.37</v>
      </c>
      <c r="B156">
        <v>9.5</v>
      </c>
      <c r="C156">
        <v>14.275</v>
      </c>
      <c r="D156">
        <v>7.0053000000000004E-2</v>
      </c>
      <c r="E156">
        <v>53.808999999999997</v>
      </c>
      <c r="F156">
        <v>57.677</v>
      </c>
      <c r="G156">
        <v>186.39</v>
      </c>
      <c r="H156">
        <v>139.30000000000001</v>
      </c>
      <c r="I156">
        <v>149.88999999999999</v>
      </c>
      <c r="J156">
        <v>260.77999999999997</v>
      </c>
      <c r="K156">
        <v>0.50946999999999998</v>
      </c>
      <c r="L156">
        <v>1.2139E-5</v>
      </c>
      <c r="M156">
        <v>4.2494999999999998E-2</v>
      </c>
      <c r="N156" t="s">
        <v>238</v>
      </c>
    </row>
    <row r="157" spans="1:14">
      <c r="A157">
        <v>489.37</v>
      </c>
      <c r="B157">
        <v>10</v>
      </c>
      <c r="C157">
        <v>15.068</v>
      </c>
      <c r="D157">
        <v>6.6364999999999993E-2</v>
      </c>
      <c r="E157">
        <v>53.781999999999996</v>
      </c>
      <c r="F157">
        <v>57.639000000000003</v>
      </c>
      <c r="G157">
        <v>185.91</v>
      </c>
      <c r="H157">
        <v>139.35</v>
      </c>
      <c r="I157">
        <v>150.08000000000001</v>
      </c>
      <c r="J157">
        <v>260.16000000000003</v>
      </c>
      <c r="K157">
        <v>0.51093</v>
      </c>
      <c r="L157">
        <v>1.2155E-5</v>
      </c>
      <c r="M157">
        <v>4.2550999999999999E-2</v>
      </c>
      <c r="N157" t="s">
        <v>238</v>
      </c>
    </row>
    <row r="158" spans="1:14">
      <c r="A158">
        <v>530.15</v>
      </c>
      <c r="B158">
        <v>1</v>
      </c>
      <c r="C158">
        <v>1.3237000000000001</v>
      </c>
      <c r="D158">
        <v>0.75546999999999997</v>
      </c>
      <c r="E158">
        <v>60.1</v>
      </c>
      <c r="F158">
        <v>64.491</v>
      </c>
      <c r="G158">
        <v>218.17</v>
      </c>
      <c r="H158">
        <v>147.74</v>
      </c>
      <c r="I158">
        <v>156.22</v>
      </c>
      <c r="J158">
        <v>282.08999999999997</v>
      </c>
      <c r="K158">
        <v>0.38913999999999999</v>
      </c>
      <c r="L158">
        <v>1.2859E-5</v>
      </c>
      <c r="M158">
        <v>4.8064000000000003E-2</v>
      </c>
      <c r="N158" t="s">
        <v>238</v>
      </c>
    </row>
    <row r="159" spans="1:14">
      <c r="A159">
        <v>530.15</v>
      </c>
      <c r="B159">
        <v>1.5</v>
      </c>
      <c r="C159">
        <v>1.9894000000000001</v>
      </c>
      <c r="D159">
        <v>0.50266999999999995</v>
      </c>
      <c r="E159">
        <v>60.078000000000003</v>
      </c>
      <c r="F159">
        <v>64.460999999999999</v>
      </c>
      <c r="G159">
        <v>214.75</v>
      </c>
      <c r="H159">
        <v>147.77000000000001</v>
      </c>
      <c r="I159">
        <v>156.34</v>
      </c>
      <c r="J159">
        <v>281.62</v>
      </c>
      <c r="K159">
        <v>0.38984000000000002</v>
      </c>
      <c r="L159">
        <v>1.2866E-5</v>
      </c>
      <c r="M159">
        <v>4.8125000000000001E-2</v>
      </c>
      <c r="N159" t="s">
        <v>238</v>
      </c>
    </row>
    <row r="160" spans="1:14">
      <c r="A160">
        <v>530.15</v>
      </c>
      <c r="B160">
        <v>2</v>
      </c>
      <c r="C160">
        <v>2.6577000000000002</v>
      </c>
      <c r="D160">
        <v>0.37626999999999999</v>
      </c>
      <c r="E160">
        <v>60.055999999999997</v>
      </c>
      <c r="F160">
        <v>64.430000000000007</v>
      </c>
      <c r="G160">
        <v>212.32</v>
      </c>
      <c r="H160">
        <v>147.81</v>
      </c>
      <c r="I160">
        <v>156.46</v>
      </c>
      <c r="J160">
        <v>281.14999999999998</v>
      </c>
      <c r="K160">
        <v>0.39054</v>
      </c>
      <c r="L160">
        <v>1.2873E-5</v>
      </c>
      <c r="M160">
        <v>4.8186E-2</v>
      </c>
      <c r="N160" t="s">
        <v>238</v>
      </c>
    </row>
    <row r="161" spans="1:14">
      <c r="A161">
        <v>530.15</v>
      </c>
      <c r="B161">
        <v>2.5</v>
      </c>
      <c r="C161">
        <v>3.3285999999999998</v>
      </c>
      <c r="D161">
        <v>0.30042999999999997</v>
      </c>
      <c r="E161">
        <v>60.033999999999999</v>
      </c>
      <c r="F161">
        <v>64.400000000000006</v>
      </c>
      <c r="G161">
        <v>210.42</v>
      </c>
      <c r="H161">
        <v>147.84</v>
      </c>
      <c r="I161">
        <v>156.57</v>
      </c>
      <c r="J161">
        <v>280.67</v>
      </c>
      <c r="K161">
        <v>0.39124999999999999</v>
      </c>
      <c r="L161">
        <v>1.2881000000000001E-5</v>
      </c>
      <c r="M161">
        <v>4.8246999999999998E-2</v>
      </c>
      <c r="N161" t="s">
        <v>238</v>
      </c>
    </row>
    <row r="162" spans="1:14">
      <c r="A162">
        <v>530.15</v>
      </c>
      <c r="B162">
        <v>3</v>
      </c>
      <c r="C162">
        <v>4.0021000000000004</v>
      </c>
      <c r="D162">
        <v>0.24987000000000001</v>
      </c>
      <c r="E162">
        <v>60.012</v>
      </c>
      <c r="F162">
        <v>64.369</v>
      </c>
      <c r="G162">
        <v>208.87</v>
      </c>
      <c r="H162">
        <v>147.87</v>
      </c>
      <c r="I162">
        <v>156.69</v>
      </c>
      <c r="J162">
        <v>280.2</v>
      </c>
      <c r="K162">
        <v>0.39195000000000002</v>
      </c>
      <c r="L162">
        <v>1.2889E-5</v>
      </c>
      <c r="M162">
        <v>4.8307999999999997E-2</v>
      </c>
      <c r="N162" t="s">
        <v>238</v>
      </c>
    </row>
    <row r="163" spans="1:14">
      <c r="A163">
        <v>530.15</v>
      </c>
      <c r="B163">
        <v>3.5</v>
      </c>
      <c r="C163">
        <v>4.6783000000000001</v>
      </c>
      <c r="D163">
        <v>0.21375</v>
      </c>
      <c r="E163">
        <v>59.99</v>
      </c>
      <c r="F163">
        <v>64.337999999999994</v>
      </c>
      <c r="G163">
        <v>207.54</v>
      </c>
      <c r="H163">
        <v>147.9</v>
      </c>
      <c r="I163">
        <v>156.81</v>
      </c>
      <c r="J163">
        <v>279.73</v>
      </c>
      <c r="K163">
        <v>0.39265</v>
      </c>
      <c r="L163">
        <v>1.2897999999999999E-5</v>
      </c>
      <c r="M163">
        <v>4.8368000000000001E-2</v>
      </c>
      <c r="N163" t="s">
        <v>238</v>
      </c>
    </row>
    <row r="164" spans="1:14">
      <c r="A164">
        <v>530.15</v>
      </c>
      <c r="B164">
        <v>4</v>
      </c>
      <c r="C164">
        <v>5.3571</v>
      </c>
      <c r="D164">
        <v>0.18667</v>
      </c>
      <c r="E164">
        <v>59.968000000000004</v>
      </c>
      <c r="F164">
        <v>64.308000000000007</v>
      </c>
      <c r="G164">
        <v>206.39</v>
      </c>
      <c r="H164">
        <v>147.93</v>
      </c>
      <c r="I164">
        <v>156.93</v>
      </c>
      <c r="J164">
        <v>279.26</v>
      </c>
      <c r="K164">
        <v>0.39335999999999999</v>
      </c>
      <c r="L164">
        <v>1.2907E-5</v>
      </c>
      <c r="M164">
        <v>4.8429E-2</v>
      </c>
      <c r="N164" t="s">
        <v>238</v>
      </c>
    </row>
    <row r="165" spans="1:14">
      <c r="A165">
        <v>530.15</v>
      </c>
      <c r="B165">
        <v>4.5</v>
      </c>
      <c r="C165">
        <v>6.0385999999999997</v>
      </c>
      <c r="D165">
        <v>0.1656</v>
      </c>
      <c r="E165">
        <v>59.945</v>
      </c>
      <c r="F165">
        <v>64.277000000000001</v>
      </c>
      <c r="G165">
        <v>205.37</v>
      </c>
      <c r="H165">
        <v>147.96</v>
      </c>
      <c r="I165">
        <v>157.05000000000001</v>
      </c>
      <c r="J165">
        <v>278.77999999999997</v>
      </c>
      <c r="K165">
        <v>0.39406000000000002</v>
      </c>
      <c r="L165">
        <v>1.2917E-5</v>
      </c>
      <c r="M165">
        <v>4.8488999999999997E-2</v>
      </c>
      <c r="N165" t="s">
        <v>238</v>
      </c>
    </row>
    <row r="166" spans="1:14">
      <c r="A166">
        <v>530.15</v>
      </c>
      <c r="B166">
        <v>5</v>
      </c>
      <c r="C166">
        <v>6.7228000000000003</v>
      </c>
      <c r="D166">
        <v>0.14874999999999999</v>
      </c>
      <c r="E166">
        <v>59.923000000000002</v>
      </c>
      <c r="F166">
        <v>64.245999999999995</v>
      </c>
      <c r="G166">
        <v>204.45</v>
      </c>
      <c r="H166">
        <v>147.99</v>
      </c>
      <c r="I166">
        <v>157.18</v>
      </c>
      <c r="J166">
        <v>278.31</v>
      </c>
      <c r="K166">
        <v>0.39477000000000001</v>
      </c>
      <c r="L166">
        <v>1.2927E-5</v>
      </c>
      <c r="M166">
        <v>4.8550000000000003E-2</v>
      </c>
      <c r="N166" t="s">
        <v>238</v>
      </c>
    </row>
    <row r="167" spans="1:14">
      <c r="A167">
        <v>530.15</v>
      </c>
      <c r="B167">
        <v>5.5</v>
      </c>
      <c r="C167">
        <v>7.4097999999999997</v>
      </c>
      <c r="D167">
        <v>0.13496</v>
      </c>
      <c r="E167">
        <v>59.9</v>
      </c>
      <c r="F167">
        <v>64.215000000000003</v>
      </c>
      <c r="G167">
        <v>203.62</v>
      </c>
      <c r="H167">
        <v>148.03</v>
      </c>
      <c r="I167">
        <v>157.30000000000001</v>
      </c>
      <c r="J167">
        <v>277.83999999999997</v>
      </c>
      <c r="K167">
        <v>0.39546999999999999</v>
      </c>
      <c r="L167">
        <v>1.2937E-5</v>
      </c>
      <c r="M167">
        <v>4.8611000000000001E-2</v>
      </c>
      <c r="N167" t="s">
        <v>238</v>
      </c>
    </row>
    <row r="168" spans="1:14">
      <c r="A168">
        <v>530.15</v>
      </c>
      <c r="B168">
        <v>6</v>
      </c>
      <c r="C168">
        <v>8.0993999999999993</v>
      </c>
      <c r="D168">
        <v>0.12347</v>
      </c>
      <c r="E168">
        <v>59.878</v>
      </c>
      <c r="F168">
        <v>64.183000000000007</v>
      </c>
      <c r="G168">
        <v>202.85</v>
      </c>
      <c r="H168">
        <v>148.06</v>
      </c>
      <c r="I168">
        <v>157.43</v>
      </c>
      <c r="J168">
        <v>277.37</v>
      </c>
      <c r="K168">
        <v>0.39617000000000002</v>
      </c>
      <c r="L168">
        <v>1.2948E-5</v>
      </c>
      <c r="M168">
        <v>4.8670999999999999E-2</v>
      </c>
      <c r="N168" t="s">
        <v>238</v>
      </c>
    </row>
    <row r="169" spans="1:14">
      <c r="A169">
        <v>530.15</v>
      </c>
      <c r="B169">
        <v>6.5</v>
      </c>
      <c r="C169">
        <v>8.7919</v>
      </c>
      <c r="D169">
        <v>0.11373999999999999</v>
      </c>
      <c r="E169">
        <v>59.854999999999997</v>
      </c>
      <c r="F169">
        <v>64.152000000000001</v>
      </c>
      <c r="G169">
        <v>202.14</v>
      </c>
      <c r="H169">
        <v>148.09</v>
      </c>
      <c r="I169">
        <v>157.55000000000001</v>
      </c>
      <c r="J169">
        <v>276.89999999999998</v>
      </c>
      <c r="K169">
        <v>0.39687</v>
      </c>
      <c r="L169">
        <v>1.296E-5</v>
      </c>
      <c r="M169">
        <v>4.8731999999999998E-2</v>
      </c>
      <c r="N169" t="s">
        <v>238</v>
      </c>
    </row>
    <row r="170" spans="1:14">
      <c r="A170">
        <v>530.15</v>
      </c>
      <c r="B170">
        <v>7</v>
      </c>
      <c r="C170">
        <v>9.4870999999999999</v>
      </c>
      <c r="D170">
        <v>0.10541</v>
      </c>
      <c r="E170">
        <v>59.832000000000001</v>
      </c>
      <c r="F170">
        <v>64.120999999999995</v>
      </c>
      <c r="G170">
        <v>201.48</v>
      </c>
      <c r="H170">
        <v>148.12</v>
      </c>
      <c r="I170">
        <v>157.68</v>
      </c>
      <c r="J170">
        <v>276.43</v>
      </c>
      <c r="K170">
        <v>0.39757999999999999</v>
      </c>
      <c r="L170">
        <v>1.2972E-5</v>
      </c>
      <c r="M170">
        <v>4.8792000000000002E-2</v>
      </c>
      <c r="N170" t="s">
        <v>238</v>
      </c>
    </row>
    <row r="171" spans="1:14">
      <c r="A171">
        <v>530.15</v>
      </c>
      <c r="B171">
        <v>7.5</v>
      </c>
      <c r="C171">
        <v>10.185</v>
      </c>
      <c r="D171">
        <v>9.8183000000000006E-2</v>
      </c>
      <c r="E171">
        <v>59.81</v>
      </c>
      <c r="F171">
        <v>64.088999999999999</v>
      </c>
      <c r="G171">
        <v>200.87</v>
      </c>
      <c r="H171">
        <v>148.15</v>
      </c>
      <c r="I171">
        <v>157.81</v>
      </c>
      <c r="J171">
        <v>275.95</v>
      </c>
      <c r="K171">
        <v>0.39828000000000002</v>
      </c>
      <c r="L171">
        <v>1.2985E-5</v>
      </c>
      <c r="M171">
        <v>4.8853000000000001E-2</v>
      </c>
      <c r="N171" t="s">
        <v>238</v>
      </c>
    </row>
    <row r="172" spans="1:14">
      <c r="A172">
        <v>530.15</v>
      </c>
      <c r="B172">
        <v>8</v>
      </c>
      <c r="C172">
        <v>10.885999999999999</v>
      </c>
      <c r="D172">
        <v>9.1861999999999999E-2</v>
      </c>
      <c r="E172">
        <v>59.786999999999999</v>
      </c>
      <c r="F172">
        <v>64.058000000000007</v>
      </c>
      <c r="G172">
        <v>200.29</v>
      </c>
      <c r="H172">
        <v>148.18</v>
      </c>
      <c r="I172">
        <v>157.94</v>
      </c>
      <c r="J172">
        <v>275.48</v>
      </c>
      <c r="K172">
        <v>0.39898</v>
      </c>
      <c r="L172">
        <v>1.2998E-5</v>
      </c>
      <c r="M172">
        <v>4.8912999999999998E-2</v>
      </c>
      <c r="N172" t="s">
        <v>238</v>
      </c>
    </row>
    <row r="173" spans="1:14">
      <c r="A173">
        <v>530.15</v>
      </c>
      <c r="B173">
        <v>8.5</v>
      </c>
      <c r="C173">
        <v>11.59</v>
      </c>
      <c r="D173">
        <v>8.6285000000000001E-2</v>
      </c>
      <c r="E173">
        <v>59.764000000000003</v>
      </c>
      <c r="F173">
        <v>64.025999999999996</v>
      </c>
      <c r="G173">
        <v>199.74</v>
      </c>
      <c r="H173">
        <v>148.22</v>
      </c>
      <c r="I173">
        <v>158.07</v>
      </c>
      <c r="J173">
        <v>275.01</v>
      </c>
      <c r="K173">
        <v>0.39967999999999998</v>
      </c>
      <c r="L173">
        <v>1.3011E-5</v>
      </c>
      <c r="M173">
        <v>4.8973999999999997E-2</v>
      </c>
      <c r="N173" t="s">
        <v>238</v>
      </c>
    </row>
    <row r="174" spans="1:14">
      <c r="A174">
        <v>530.15</v>
      </c>
      <c r="B174">
        <v>9</v>
      </c>
      <c r="C174">
        <v>12.295999999999999</v>
      </c>
      <c r="D174">
        <v>8.1326999999999997E-2</v>
      </c>
      <c r="E174">
        <v>59.741</v>
      </c>
      <c r="F174">
        <v>63.994999999999997</v>
      </c>
      <c r="G174">
        <v>199.22</v>
      </c>
      <c r="H174">
        <v>148.25</v>
      </c>
      <c r="I174">
        <v>158.21</v>
      </c>
      <c r="J174">
        <v>274.54000000000002</v>
      </c>
      <c r="K174">
        <v>0.40038000000000001</v>
      </c>
      <c r="L174">
        <v>1.3025E-5</v>
      </c>
      <c r="M174">
        <v>4.9034000000000001E-2</v>
      </c>
      <c r="N174" t="s">
        <v>238</v>
      </c>
    </row>
    <row r="175" spans="1:14">
      <c r="A175">
        <v>530.15</v>
      </c>
      <c r="B175">
        <v>9.5</v>
      </c>
      <c r="C175">
        <v>13.005000000000001</v>
      </c>
      <c r="D175">
        <v>7.6891000000000001E-2</v>
      </c>
      <c r="E175">
        <v>59.716999999999999</v>
      </c>
      <c r="F175">
        <v>63.963000000000001</v>
      </c>
      <c r="G175">
        <v>198.73</v>
      </c>
      <c r="H175">
        <v>148.28</v>
      </c>
      <c r="I175">
        <v>158.34</v>
      </c>
      <c r="J175">
        <v>274.07</v>
      </c>
      <c r="K175">
        <v>0.40106999999999998</v>
      </c>
      <c r="L175">
        <v>1.3040000000000001E-5</v>
      </c>
      <c r="M175">
        <v>4.9095E-2</v>
      </c>
      <c r="N175" t="s">
        <v>238</v>
      </c>
    </row>
    <row r="176" spans="1:14">
      <c r="A176">
        <v>530.15</v>
      </c>
      <c r="B176">
        <v>10</v>
      </c>
      <c r="C176">
        <v>13.718</v>
      </c>
      <c r="D176">
        <v>7.2899000000000005E-2</v>
      </c>
      <c r="E176">
        <v>59.694000000000003</v>
      </c>
      <c r="F176">
        <v>63.930999999999997</v>
      </c>
      <c r="G176">
        <v>198.26</v>
      </c>
      <c r="H176">
        <v>148.31</v>
      </c>
      <c r="I176">
        <v>158.47999999999999</v>
      </c>
      <c r="J176">
        <v>273.60000000000002</v>
      </c>
      <c r="K176">
        <v>0.40177000000000002</v>
      </c>
      <c r="L176">
        <v>1.3055E-5</v>
      </c>
      <c r="M176">
        <v>4.9154999999999997E-2</v>
      </c>
      <c r="N176" t="s">
        <v>238</v>
      </c>
    </row>
    <row r="177" spans="1:14">
      <c r="A177">
        <v>570.92999999999995</v>
      </c>
      <c r="B177">
        <v>1</v>
      </c>
      <c r="C177">
        <v>1.228</v>
      </c>
      <c r="D177">
        <v>0.81433</v>
      </c>
      <c r="E177">
        <v>66.305000000000007</v>
      </c>
      <c r="F177">
        <v>71.039000000000001</v>
      </c>
      <c r="G177">
        <v>230.06</v>
      </c>
      <c r="H177">
        <v>156.32</v>
      </c>
      <c r="I177">
        <v>164.77</v>
      </c>
      <c r="J177">
        <v>292.54000000000002</v>
      </c>
      <c r="K177">
        <v>0.31807999999999997</v>
      </c>
      <c r="L177">
        <v>1.3743999999999999E-5</v>
      </c>
      <c r="M177">
        <v>5.4973000000000001E-2</v>
      </c>
      <c r="N177" t="s">
        <v>238</v>
      </c>
    </row>
    <row r="178" spans="1:14">
      <c r="A178">
        <v>570.92999999999995</v>
      </c>
      <c r="B178">
        <v>1.5</v>
      </c>
      <c r="C178">
        <v>1.8447</v>
      </c>
      <c r="D178">
        <v>0.54208999999999996</v>
      </c>
      <c r="E178">
        <v>66.286000000000001</v>
      </c>
      <c r="F178">
        <v>71.012</v>
      </c>
      <c r="G178">
        <v>226.66</v>
      </c>
      <c r="H178">
        <v>156.35</v>
      </c>
      <c r="I178">
        <v>164.86</v>
      </c>
      <c r="J178">
        <v>292.17</v>
      </c>
      <c r="K178">
        <v>0.31842999999999999</v>
      </c>
      <c r="L178">
        <v>1.3750999999999999E-5</v>
      </c>
      <c r="M178">
        <v>5.5042000000000001E-2</v>
      </c>
      <c r="N178" t="s">
        <v>238</v>
      </c>
    </row>
    <row r="179" spans="1:14">
      <c r="A179">
        <v>570.92999999999995</v>
      </c>
      <c r="B179">
        <v>2</v>
      </c>
      <c r="C179">
        <v>2.4632999999999998</v>
      </c>
      <c r="D179">
        <v>0.40595999999999999</v>
      </c>
      <c r="E179">
        <v>66.266999999999996</v>
      </c>
      <c r="F179">
        <v>70.986000000000004</v>
      </c>
      <c r="G179">
        <v>224.23</v>
      </c>
      <c r="H179">
        <v>156.37</v>
      </c>
      <c r="I179">
        <v>164.96</v>
      </c>
      <c r="J179">
        <v>291.8</v>
      </c>
      <c r="K179">
        <v>0.31878000000000001</v>
      </c>
      <c r="L179">
        <v>1.3759E-5</v>
      </c>
      <c r="M179">
        <v>5.5111E-2</v>
      </c>
      <c r="N179" t="s">
        <v>238</v>
      </c>
    </row>
    <row r="180" spans="1:14">
      <c r="A180">
        <v>570.92999999999995</v>
      </c>
      <c r="B180">
        <v>2.5</v>
      </c>
      <c r="C180">
        <v>3.0836000000000001</v>
      </c>
      <c r="D180">
        <v>0.32429000000000002</v>
      </c>
      <c r="E180">
        <v>66.248000000000005</v>
      </c>
      <c r="F180">
        <v>70.959999999999994</v>
      </c>
      <c r="G180">
        <v>222.34</v>
      </c>
      <c r="H180">
        <v>156.38999999999999</v>
      </c>
      <c r="I180">
        <v>165.05</v>
      </c>
      <c r="J180">
        <v>291.43</v>
      </c>
      <c r="K180">
        <v>0.31913000000000002</v>
      </c>
      <c r="L180">
        <v>1.3767E-5</v>
      </c>
      <c r="M180">
        <v>5.5178999999999999E-2</v>
      </c>
      <c r="N180" t="s">
        <v>238</v>
      </c>
    </row>
    <row r="181" spans="1:14">
      <c r="A181">
        <v>570.92999999999995</v>
      </c>
      <c r="B181">
        <v>3</v>
      </c>
      <c r="C181">
        <v>3.7058</v>
      </c>
      <c r="D181">
        <v>0.26984000000000002</v>
      </c>
      <c r="E181">
        <v>66.227999999999994</v>
      </c>
      <c r="F181">
        <v>70.933000000000007</v>
      </c>
      <c r="G181">
        <v>220.79</v>
      </c>
      <c r="H181">
        <v>156.41999999999999</v>
      </c>
      <c r="I181">
        <v>165.14</v>
      </c>
      <c r="J181">
        <v>291.06</v>
      </c>
      <c r="K181">
        <v>0.31946999999999998</v>
      </c>
      <c r="L181">
        <v>1.3774999999999999E-5</v>
      </c>
      <c r="M181">
        <v>5.5246999999999997E-2</v>
      </c>
      <c r="N181" t="s">
        <v>238</v>
      </c>
    </row>
    <row r="182" spans="1:14">
      <c r="A182">
        <v>570.92999999999995</v>
      </c>
      <c r="B182">
        <v>3.5</v>
      </c>
      <c r="C182">
        <v>4.3299000000000003</v>
      </c>
      <c r="D182">
        <v>0.23094999999999999</v>
      </c>
      <c r="E182">
        <v>66.209000000000003</v>
      </c>
      <c r="F182">
        <v>70.906999999999996</v>
      </c>
      <c r="G182">
        <v>219.48</v>
      </c>
      <c r="H182">
        <v>156.44</v>
      </c>
      <c r="I182">
        <v>165.24</v>
      </c>
      <c r="J182">
        <v>290.7</v>
      </c>
      <c r="K182">
        <v>0.31981999999999999</v>
      </c>
      <c r="L182">
        <v>1.3784000000000001E-5</v>
      </c>
      <c r="M182">
        <v>5.5315000000000003E-2</v>
      </c>
      <c r="N182" t="s">
        <v>238</v>
      </c>
    </row>
    <row r="183" spans="1:14">
      <c r="A183">
        <v>570.92999999999995</v>
      </c>
      <c r="B183">
        <v>4</v>
      </c>
      <c r="C183">
        <v>4.9558</v>
      </c>
      <c r="D183">
        <v>0.20179</v>
      </c>
      <c r="E183">
        <v>66.188999999999993</v>
      </c>
      <c r="F183">
        <v>70.88</v>
      </c>
      <c r="G183">
        <v>218.33</v>
      </c>
      <c r="H183">
        <v>156.46</v>
      </c>
      <c r="I183">
        <v>165.33</v>
      </c>
      <c r="J183">
        <v>290.33</v>
      </c>
      <c r="K183">
        <v>0.32016</v>
      </c>
      <c r="L183">
        <v>1.3793E-5</v>
      </c>
      <c r="M183">
        <v>5.5383000000000002E-2</v>
      </c>
      <c r="N183" t="s">
        <v>238</v>
      </c>
    </row>
    <row r="184" spans="1:14">
      <c r="A184">
        <v>570.92999999999995</v>
      </c>
      <c r="B184">
        <v>4.5</v>
      </c>
      <c r="C184">
        <v>5.5834999999999999</v>
      </c>
      <c r="D184">
        <v>0.17910000000000001</v>
      </c>
      <c r="E184">
        <v>66.17</v>
      </c>
      <c r="F184">
        <v>70.853999999999999</v>
      </c>
      <c r="G184">
        <v>217.32</v>
      </c>
      <c r="H184">
        <v>156.49</v>
      </c>
      <c r="I184">
        <v>165.43</v>
      </c>
      <c r="J184">
        <v>289.95999999999998</v>
      </c>
      <c r="K184">
        <v>0.32051000000000002</v>
      </c>
      <c r="L184">
        <v>1.3803E-5</v>
      </c>
      <c r="M184">
        <v>5.5451E-2</v>
      </c>
      <c r="N184" t="s">
        <v>238</v>
      </c>
    </row>
    <row r="185" spans="1:14">
      <c r="A185">
        <v>570.92999999999995</v>
      </c>
      <c r="B185">
        <v>5</v>
      </c>
      <c r="C185">
        <v>6.2130999999999998</v>
      </c>
      <c r="D185">
        <v>0.16095000000000001</v>
      </c>
      <c r="E185">
        <v>66.150000000000006</v>
      </c>
      <c r="F185">
        <v>70.826999999999998</v>
      </c>
      <c r="G185">
        <v>216.41</v>
      </c>
      <c r="H185">
        <v>156.51</v>
      </c>
      <c r="I185">
        <v>165.53</v>
      </c>
      <c r="J185">
        <v>289.58999999999997</v>
      </c>
      <c r="K185">
        <v>0.32085000000000002</v>
      </c>
      <c r="L185">
        <v>1.3813E-5</v>
      </c>
      <c r="M185">
        <v>5.5517999999999998E-2</v>
      </c>
      <c r="N185" t="s">
        <v>238</v>
      </c>
    </row>
    <row r="186" spans="1:14">
      <c r="A186">
        <v>570.92999999999995</v>
      </c>
      <c r="B186">
        <v>5.5</v>
      </c>
      <c r="C186">
        <v>6.8445999999999998</v>
      </c>
      <c r="D186">
        <v>0.14610000000000001</v>
      </c>
      <c r="E186">
        <v>66.13</v>
      </c>
      <c r="F186">
        <v>70.801000000000002</v>
      </c>
      <c r="G186">
        <v>215.58</v>
      </c>
      <c r="H186">
        <v>156.54</v>
      </c>
      <c r="I186">
        <v>165.62</v>
      </c>
      <c r="J186">
        <v>289.23</v>
      </c>
      <c r="K186">
        <v>0.32118000000000002</v>
      </c>
      <c r="L186">
        <v>1.3824E-5</v>
      </c>
      <c r="M186">
        <v>5.5585000000000002E-2</v>
      </c>
      <c r="N186" t="s">
        <v>238</v>
      </c>
    </row>
    <row r="187" spans="1:14">
      <c r="A187">
        <v>570.92999999999995</v>
      </c>
      <c r="B187">
        <v>6</v>
      </c>
      <c r="C187">
        <v>7.4779</v>
      </c>
      <c r="D187">
        <v>0.13372999999999999</v>
      </c>
      <c r="E187">
        <v>66.111000000000004</v>
      </c>
      <c r="F187">
        <v>70.774000000000001</v>
      </c>
      <c r="G187">
        <v>214.82</v>
      </c>
      <c r="H187">
        <v>156.56</v>
      </c>
      <c r="I187">
        <v>165.72</v>
      </c>
      <c r="J187">
        <v>288.86</v>
      </c>
      <c r="K187">
        <v>0.32151999999999997</v>
      </c>
      <c r="L187">
        <v>1.3835000000000001E-5</v>
      </c>
      <c r="M187">
        <v>5.5652E-2</v>
      </c>
      <c r="N187" t="s">
        <v>238</v>
      </c>
    </row>
    <row r="188" spans="1:14">
      <c r="A188">
        <v>570.92999999999995</v>
      </c>
      <c r="B188">
        <v>6.5</v>
      </c>
      <c r="C188">
        <v>8.1132000000000009</v>
      </c>
      <c r="D188">
        <v>0.12325999999999999</v>
      </c>
      <c r="E188">
        <v>66.090999999999994</v>
      </c>
      <c r="F188">
        <v>70.748000000000005</v>
      </c>
      <c r="G188">
        <v>214.12</v>
      </c>
      <c r="H188">
        <v>156.58000000000001</v>
      </c>
      <c r="I188">
        <v>165.82</v>
      </c>
      <c r="J188">
        <v>288.5</v>
      </c>
      <c r="K188">
        <v>0.32185000000000002</v>
      </c>
      <c r="L188">
        <v>1.3845999999999999E-5</v>
      </c>
      <c r="M188">
        <v>5.5717999999999997E-2</v>
      </c>
      <c r="N188" t="s">
        <v>238</v>
      </c>
    </row>
    <row r="189" spans="1:14">
      <c r="A189">
        <v>570.92999999999995</v>
      </c>
      <c r="B189">
        <v>7</v>
      </c>
      <c r="C189">
        <v>8.7502999999999993</v>
      </c>
      <c r="D189">
        <v>0.11428000000000001</v>
      </c>
      <c r="E189">
        <v>66.070999999999998</v>
      </c>
      <c r="F189">
        <v>70.721000000000004</v>
      </c>
      <c r="G189">
        <v>213.47</v>
      </c>
      <c r="H189">
        <v>156.61000000000001</v>
      </c>
      <c r="I189">
        <v>165.92</v>
      </c>
      <c r="J189">
        <v>288.14</v>
      </c>
      <c r="K189">
        <v>0.32218999999999998</v>
      </c>
      <c r="L189">
        <v>1.3858E-5</v>
      </c>
      <c r="M189">
        <v>5.5784E-2</v>
      </c>
      <c r="N189" t="s">
        <v>238</v>
      </c>
    </row>
    <row r="190" spans="1:14">
      <c r="A190">
        <v>570.92999999999995</v>
      </c>
      <c r="B190">
        <v>7.5</v>
      </c>
      <c r="C190">
        <v>9.3893000000000004</v>
      </c>
      <c r="D190">
        <v>0.1065</v>
      </c>
      <c r="E190">
        <v>66.051000000000002</v>
      </c>
      <c r="F190">
        <v>70.694000000000003</v>
      </c>
      <c r="G190">
        <v>212.86</v>
      </c>
      <c r="H190">
        <v>156.63</v>
      </c>
      <c r="I190">
        <v>166.02</v>
      </c>
      <c r="J190">
        <v>287.77</v>
      </c>
      <c r="K190">
        <v>0.32251999999999997</v>
      </c>
      <c r="L190">
        <v>1.3869999999999999E-5</v>
      </c>
      <c r="M190">
        <v>5.5850999999999998E-2</v>
      </c>
      <c r="N190" t="s">
        <v>238</v>
      </c>
    </row>
    <row r="191" spans="1:14">
      <c r="A191">
        <v>570.92999999999995</v>
      </c>
      <c r="B191">
        <v>8</v>
      </c>
      <c r="C191">
        <v>10.029999999999999</v>
      </c>
      <c r="D191">
        <v>9.9698999999999996E-2</v>
      </c>
      <c r="E191">
        <v>66.031999999999996</v>
      </c>
      <c r="F191">
        <v>70.667000000000002</v>
      </c>
      <c r="G191">
        <v>212.29</v>
      </c>
      <c r="H191">
        <v>156.66</v>
      </c>
      <c r="I191">
        <v>166.12</v>
      </c>
      <c r="J191">
        <v>287.41000000000003</v>
      </c>
      <c r="K191">
        <v>0.32284000000000002</v>
      </c>
      <c r="L191">
        <v>1.3883000000000001E-5</v>
      </c>
      <c r="M191">
        <v>5.5916E-2</v>
      </c>
      <c r="N191" t="s">
        <v>238</v>
      </c>
    </row>
    <row r="192" spans="1:14">
      <c r="A192">
        <v>570.92999999999995</v>
      </c>
      <c r="B192">
        <v>8.5</v>
      </c>
      <c r="C192">
        <v>10.673</v>
      </c>
      <c r="D192">
        <v>9.3695000000000001E-2</v>
      </c>
      <c r="E192">
        <v>66.012</v>
      </c>
      <c r="F192">
        <v>70.641000000000005</v>
      </c>
      <c r="G192">
        <v>211.75</v>
      </c>
      <c r="H192">
        <v>156.68</v>
      </c>
      <c r="I192">
        <v>166.22</v>
      </c>
      <c r="J192">
        <v>287.05</v>
      </c>
      <c r="K192">
        <v>0.32317000000000001</v>
      </c>
      <c r="L192">
        <v>1.3896E-5</v>
      </c>
      <c r="M192">
        <v>5.5981999999999997E-2</v>
      </c>
      <c r="N192" t="s">
        <v>238</v>
      </c>
    </row>
    <row r="193" spans="1:14">
      <c r="A193">
        <v>570.92999999999995</v>
      </c>
      <c r="B193">
        <v>9</v>
      </c>
      <c r="C193">
        <v>11.318</v>
      </c>
      <c r="D193">
        <v>8.8357000000000005E-2</v>
      </c>
      <c r="E193">
        <v>65.992000000000004</v>
      </c>
      <c r="F193">
        <v>70.614000000000004</v>
      </c>
      <c r="G193">
        <v>211.24</v>
      </c>
      <c r="H193">
        <v>156.69999999999999</v>
      </c>
      <c r="I193">
        <v>166.33</v>
      </c>
      <c r="J193">
        <v>286.69</v>
      </c>
      <c r="K193">
        <v>0.32349</v>
      </c>
      <c r="L193">
        <v>1.3910000000000001E-5</v>
      </c>
      <c r="M193">
        <v>5.6047E-2</v>
      </c>
      <c r="N193" t="s">
        <v>238</v>
      </c>
    </row>
    <row r="194" spans="1:14">
      <c r="A194">
        <v>570.92999999999995</v>
      </c>
      <c r="B194">
        <v>9.5</v>
      </c>
      <c r="C194">
        <v>11.964</v>
      </c>
      <c r="D194">
        <v>8.3582000000000004E-2</v>
      </c>
      <c r="E194">
        <v>65.971999999999994</v>
      </c>
      <c r="F194">
        <v>70.587000000000003</v>
      </c>
      <c r="G194">
        <v>210.76</v>
      </c>
      <c r="H194">
        <v>156.72999999999999</v>
      </c>
      <c r="I194">
        <v>166.43</v>
      </c>
      <c r="J194">
        <v>286.33</v>
      </c>
      <c r="K194">
        <v>0.32380999999999999</v>
      </c>
      <c r="L194">
        <v>1.3923999999999999E-5</v>
      </c>
      <c r="M194">
        <v>5.6112000000000002E-2</v>
      </c>
      <c r="N194" t="s">
        <v>238</v>
      </c>
    </row>
    <row r="195" spans="1:14">
      <c r="A195">
        <v>570.92999999999995</v>
      </c>
      <c r="B195">
        <v>10</v>
      </c>
      <c r="C195">
        <v>12.613</v>
      </c>
      <c r="D195">
        <v>7.9283999999999993E-2</v>
      </c>
      <c r="E195">
        <v>65.951999999999998</v>
      </c>
      <c r="F195">
        <v>70.56</v>
      </c>
      <c r="G195">
        <v>210.3</v>
      </c>
      <c r="H195">
        <v>156.75</v>
      </c>
      <c r="I195">
        <v>166.53</v>
      </c>
      <c r="J195">
        <v>285.97000000000003</v>
      </c>
      <c r="K195">
        <v>0.32412999999999997</v>
      </c>
      <c r="L195">
        <v>1.3937999999999999E-5</v>
      </c>
      <c r="M195">
        <v>5.6176999999999998E-2</v>
      </c>
      <c r="N195" t="s">
        <v>238</v>
      </c>
    </row>
  </sheetData>
  <pageMargins left="0.7" right="0.7" top="0.75" bottom="0.75" header="0.3" footer="0.3"/>
  <tableParts count="1">
    <tablePart r:id="rId1"/>
  </tablePart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7D817-C651-4376-83E9-1C479C4CAA6E}">
  <dimension ref="A1:N176"/>
  <sheetViews>
    <sheetView workbookViewId="0"/>
  </sheetViews>
  <sheetFormatPr defaultRowHeight="15"/>
  <sheetData>
    <row r="1" spans="1:14">
      <c r="A1" t="s">
        <v>223</v>
      </c>
      <c r="B1" t="s">
        <v>224</v>
      </c>
      <c r="C1" t="s">
        <v>225</v>
      </c>
      <c r="D1" t="s">
        <v>226</v>
      </c>
      <c r="E1" t="s">
        <v>227</v>
      </c>
      <c r="F1" t="s">
        <v>228</v>
      </c>
      <c r="G1" t="s">
        <v>229</v>
      </c>
      <c r="H1" t="s">
        <v>230</v>
      </c>
      <c r="I1" t="s">
        <v>231</v>
      </c>
      <c r="J1" t="s">
        <v>232</v>
      </c>
      <c r="K1" t="s">
        <v>233</v>
      </c>
      <c r="L1" t="s">
        <v>234</v>
      </c>
      <c r="M1" t="s">
        <v>235</v>
      </c>
      <c r="N1" t="s">
        <v>236</v>
      </c>
    </row>
    <row r="2" spans="1:14">
      <c r="A2">
        <v>234.85</v>
      </c>
      <c r="B2">
        <v>1</v>
      </c>
      <c r="C2">
        <v>681.19</v>
      </c>
      <c r="D2">
        <v>1.4679999999999999E-3</v>
      </c>
      <c r="E2">
        <v>-11.871</v>
      </c>
      <c r="F2">
        <v>-11.86</v>
      </c>
      <c r="G2">
        <v>-43.741999999999997</v>
      </c>
      <c r="H2">
        <v>110.87</v>
      </c>
      <c r="I2">
        <v>149.82</v>
      </c>
      <c r="J2">
        <v>1320.1</v>
      </c>
      <c r="K2">
        <v>-4.8528000000000002E-2</v>
      </c>
      <c r="L2">
        <v>4.2582999999999998E-4</v>
      </c>
      <c r="M2">
        <v>0.13627</v>
      </c>
      <c r="N2" t="s">
        <v>237</v>
      </c>
    </row>
    <row r="3" spans="1:14">
      <c r="A3">
        <v>234.85</v>
      </c>
      <c r="B3">
        <v>1.5</v>
      </c>
      <c r="C3">
        <v>681.23</v>
      </c>
      <c r="D3">
        <v>1.4679000000000001E-3</v>
      </c>
      <c r="E3">
        <v>-11.872999999999999</v>
      </c>
      <c r="F3">
        <v>-11.856999999999999</v>
      </c>
      <c r="G3">
        <v>-43.749000000000002</v>
      </c>
      <c r="H3">
        <v>110.87</v>
      </c>
      <c r="I3">
        <v>149.81</v>
      </c>
      <c r="J3">
        <v>1320.4</v>
      </c>
      <c r="K3">
        <v>-4.8535000000000002E-2</v>
      </c>
      <c r="L3">
        <v>4.2602999999999999E-4</v>
      </c>
      <c r="M3">
        <v>0.13628999999999999</v>
      </c>
      <c r="N3" t="s">
        <v>237</v>
      </c>
    </row>
    <row r="4" spans="1:14">
      <c r="A4">
        <v>234.85</v>
      </c>
      <c r="B4">
        <v>2</v>
      </c>
      <c r="C4">
        <v>681.27</v>
      </c>
      <c r="D4">
        <v>1.4679000000000001E-3</v>
      </c>
      <c r="E4">
        <v>-11.874000000000001</v>
      </c>
      <c r="F4">
        <v>-11.853</v>
      </c>
      <c r="G4">
        <v>-43.756</v>
      </c>
      <c r="H4">
        <v>110.87</v>
      </c>
      <c r="I4">
        <v>149.81</v>
      </c>
      <c r="J4">
        <v>1320.7</v>
      </c>
      <c r="K4">
        <v>-4.8543000000000003E-2</v>
      </c>
      <c r="L4">
        <v>4.2622E-4</v>
      </c>
      <c r="M4">
        <v>0.13632</v>
      </c>
      <c r="N4" t="s">
        <v>237</v>
      </c>
    </row>
    <row r="5" spans="1:14">
      <c r="A5">
        <v>234.85</v>
      </c>
      <c r="B5">
        <v>2.5</v>
      </c>
      <c r="C5">
        <v>681.31</v>
      </c>
      <c r="D5">
        <v>1.4678E-3</v>
      </c>
      <c r="E5">
        <v>-11.875999999999999</v>
      </c>
      <c r="F5">
        <v>-11.85</v>
      </c>
      <c r="G5">
        <v>-43.762999999999998</v>
      </c>
      <c r="H5">
        <v>110.88</v>
      </c>
      <c r="I5">
        <v>149.80000000000001</v>
      </c>
      <c r="J5">
        <v>1321</v>
      </c>
      <c r="K5">
        <v>-4.8550000000000003E-2</v>
      </c>
      <c r="L5">
        <v>4.2641000000000001E-4</v>
      </c>
      <c r="M5">
        <v>0.13633999999999999</v>
      </c>
      <c r="N5" t="s">
        <v>237</v>
      </c>
    </row>
    <row r="6" spans="1:14">
      <c r="A6">
        <v>234.85</v>
      </c>
      <c r="B6">
        <v>3</v>
      </c>
      <c r="C6">
        <v>681.34</v>
      </c>
      <c r="D6">
        <v>1.4677E-3</v>
      </c>
      <c r="E6">
        <v>-11.878</v>
      </c>
      <c r="F6">
        <v>-11.846</v>
      </c>
      <c r="G6">
        <v>-43.77</v>
      </c>
      <c r="H6">
        <v>110.88</v>
      </c>
      <c r="I6">
        <v>149.80000000000001</v>
      </c>
      <c r="J6">
        <v>1321.3</v>
      </c>
      <c r="K6">
        <v>-4.8557999999999997E-2</v>
      </c>
      <c r="L6">
        <v>4.2661000000000001E-4</v>
      </c>
      <c r="M6">
        <v>0.13636000000000001</v>
      </c>
      <c r="N6" t="s">
        <v>237</v>
      </c>
    </row>
    <row r="7" spans="1:14">
      <c r="A7">
        <v>234.85</v>
      </c>
      <c r="B7">
        <v>3.5</v>
      </c>
      <c r="C7">
        <v>681.38</v>
      </c>
      <c r="D7">
        <v>1.4675999999999999E-3</v>
      </c>
      <c r="E7">
        <v>-11.879</v>
      </c>
      <c r="F7">
        <v>-11.842000000000001</v>
      </c>
      <c r="G7">
        <v>-43.777000000000001</v>
      </c>
      <c r="H7">
        <v>110.88</v>
      </c>
      <c r="I7">
        <v>149.79</v>
      </c>
      <c r="J7">
        <v>1321.7</v>
      </c>
      <c r="K7">
        <v>-4.8564999999999997E-2</v>
      </c>
      <c r="L7">
        <v>4.2680000000000002E-4</v>
      </c>
      <c r="M7">
        <v>0.13638</v>
      </c>
      <c r="N7" t="s">
        <v>237</v>
      </c>
    </row>
    <row r="8" spans="1:14">
      <c r="A8">
        <v>234.85</v>
      </c>
      <c r="B8">
        <v>4</v>
      </c>
      <c r="C8">
        <v>681.42</v>
      </c>
      <c r="D8">
        <v>1.4675000000000001E-3</v>
      </c>
      <c r="E8">
        <v>-11.881</v>
      </c>
      <c r="F8">
        <v>-11.839</v>
      </c>
      <c r="G8">
        <v>-43.783999999999999</v>
      </c>
      <c r="H8">
        <v>110.88</v>
      </c>
      <c r="I8">
        <v>149.79</v>
      </c>
      <c r="J8">
        <v>1322</v>
      </c>
      <c r="K8">
        <v>-4.8572999999999998E-2</v>
      </c>
      <c r="L8">
        <v>4.2700000000000002E-4</v>
      </c>
      <c r="M8">
        <v>0.13639999999999999</v>
      </c>
      <c r="N8" t="s">
        <v>237</v>
      </c>
    </row>
    <row r="9" spans="1:14">
      <c r="A9">
        <v>234.85</v>
      </c>
      <c r="B9">
        <v>4.5</v>
      </c>
      <c r="C9">
        <v>681.46</v>
      </c>
      <c r="D9">
        <v>1.4674E-3</v>
      </c>
      <c r="E9">
        <v>-11.882999999999999</v>
      </c>
      <c r="F9">
        <v>-11.835000000000001</v>
      </c>
      <c r="G9">
        <v>-43.790999999999997</v>
      </c>
      <c r="H9">
        <v>110.89</v>
      </c>
      <c r="I9">
        <v>149.78</v>
      </c>
      <c r="J9">
        <v>1322.3</v>
      </c>
      <c r="K9">
        <v>-4.8579999999999998E-2</v>
      </c>
      <c r="L9">
        <v>4.2718999999999998E-4</v>
      </c>
      <c r="M9">
        <v>0.13642000000000001</v>
      </c>
      <c r="N9" t="s">
        <v>237</v>
      </c>
    </row>
    <row r="10" spans="1:14">
      <c r="A10">
        <v>234.85</v>
      </c>
      <c r="B10">
        <v>5</v>
      </c>
      <c r="C10">
        <v>681.5</v>
      </c>
      <c r="D10">
        <v>1.4674E-3</v>
      </c>
      <c r="E10">
        <v>-11.884</v>
      </c>
      <c r="F10">
        <v>-11.831</v>
      </c>
      <c r="G10">
        <v>-43.798000000000002</v>
      </c>
      <c r="H10">
        <v>110.89</v>
      </c>
      <c r="I10">
        <v>149.77000000000001</v>
      </c>
      <c r="J10">
        <v>1322.6</v>
      </c>
      <c r="K10">
        <v>-4.8587999999999999E-2</v>
      </c>
      <c r="L10">
        <v>4.2738999999999999E-4</v>
      </c>
      <c r="M10">
        <v>0.13644000000000001</v>
      </c>
      <c r="N10" t="s">
        <v>237</v>
      </c>
    </row>
    <row r="11" spans="1:14">
      <c r="A11">
        <v>234.85</v>
      </c>
      <c r="B11">
        <v>5.5</v>
      </c>
      <c r="C11">
        <v>681.54</v>
      </c>
      <c r="D11">
        <v>1.4672999999999999E-3</v>
      </c>
      <c r="E11">
        <v>-11.885999999999999</v>
      </c>
      <c r="F11">
        <v>-11.827999999999999</v>
      </c>
      <c r="G11">
        <v>-43.805</v>
      </c>
      <c r="H11">
        <v>110.89</v>
      </c>
      <c r="I11">
        <v>149.77000000000001</v>
      </c>
      <c r="J11">
        <v>1322.9</v>
      </c>
      <c r="K11">
        <v>-4.8594999999999999E-2</v>
      </c>
      <c r="L11">
        <v>4.2758E-4</v>
      </c>
      <c r="M11">
        <v>0.13647000000000001</v>
      </c>
      <c r="N11" t="s">
        <v>237</v>
      </c>
    </row>
    <row r="12" spans="1:14">
      <c r="A12">
        <v>234.85</v>
      </c>
      <c r="B12">
        <v>6</v>
      </c>
      <c r="C12">
        <v>681.58</v>
      </c>
      <c r="D12">
        <v>1.4672000000000001E-3</v>
      </c>
      <c r="E12">
        <v>-11.888</v>
      </c>
      <c r="F12">
        <v>-11.824</v>
      </c>
      <c r="G12">
        <v>-43.811999999999998</v>
      </c>
      <c r="H12">
        <v>110.89</v>
      </c>
      <c r="I12">
        <v>149.76</v>
      </c>
      <c r="J12">
        <v>1323.3</v>
      </c>
      <c r="K12">
        <v>-4.8603E-2</v>
      </c>
      <c r="L12">
        <v>4.2777000000000001E-4</v>
      </c>
      <c r="M12">
        <v>0.13649</v>
      </c>
      <c r="N12" t="s">
        <v>237</v>
      </c>
    </row>
    <row r="13" spans="1:14">
      <c r="A13">
        <v>234.85</v>
      </c>
      <c r="B13">
        <v>6.5</v>
      </c>
      <c r="C13">
        <v>681.61</v>
      </c>
      <c r="D13">
        <v>1.4671E-3</v>
      </c>
      <c r="E13">
        <v>-11.888999999999999</v>
      </c>
      <c r="F13">
        <v>-11.82</v>
      </c>
      <c r="G13">
        <v>-43.819000000000003</v>
      </c>
      <c r="H13">
        <v>110.9</v>
      </c>
      <c r="I13">
        <v>149.76</v>
      </c>
      <c r="J13">
        <v>1323.6</v>
      </c>
      <c r="K13">
        <v>-4.861E-2</v>
      </c>
      <c r="L13">
        <v>4.2797000000000001E-4</v>
      </c>
      <c r="M13">
        <v>0.13650999999999999</v>
      </c>
      <c r="N13" t="s">
        <v>237</v>
      </c>
    </row>
    <row r="14" spans="1:14">
      <c r="A14">
        <v>234.85</v>
      </c>
      <c r="B14">
        <v>7</v>
      </c>
      <c r="C14">
        <v>681.65</v>
      </c>
      <c r="D14">
        <v>1.467E-3</v>
      </c>
      <c r="E14">
        <v>-11.891</v>
      </c>
      <c r="F14">
        <v>-11.817</v>
      </c>
      <c r="G14">
        <v>-43.826000000000001</v>
      </c>
      <c r="H14">
        <v>110.9</v>
      </c>
      <c r="I14">
        <v>149.75</v>
      </c>
      <c r="J14">
        <v>1323.9</v>
      </c>
      <c r="K14">
        <v>-4.8617E-2</v>
      </c>
      <c r="L14">
        <v>4.2816000000000002E-4</v>
      </c>
      <c r="M14">
        <v>0.13653000000000001</v>
      </c>
      <c r="N14" t="s">
        <v>237</v>
      </c>
    </row>
    <row r="15" spans="1:14">
      <c r="A15">
        <v>234.85</v>
      </c>
      <c r="B15">
        <v>7.5</v>
      </c>
      <c r="C15">
        <v>681.69</v>
      </c>
      <c r="D15">
        <v>1.4668999999999999E-3</v>
      </c>
      <c r="E15">
        <v>-11.893000000000001</v>
      </c>
      <c r="F15">
        <v>-11.813000000000001</v>
      </c>
      <c r="G15">
        <v>-43.832999999999998</v>
      </c>
      <c r="H15">
        <v>110.9</v>
      </c>
      <c r="I15">
        <v>149.75</v>
      </c>
      <c r="J15">
        <v>1324.2</v>
      </c>
      <c r="K15">
        <v>-4.8625000000000002E-2</v>
      </c>
      <c r="L15">
        <v>4.2836000000000003E-4</v>
      </c>
      <c r="M15">
        <v>0.13655</v>
      </c>
      <c r="N15" t="s">
        <v>237</v>
      </c>
    </row>
    <row r="16" spans="1:14">
      <c r="A16">
        <v>234.85</v>
      </c>
      <c r="B16">
        <v>8</v>
      </c>
      <c r="C16">
        <v>681.73</v>
      </c>
      <c r="D16">
        <v>1.4668999999999999E-3</v>
      </c>
      <c r="E16">
        <v>-11.894</v>
      </c>
      <c r="F16">
        <v>-11.81</v>
      </c>
      <c r="G16">
        <v>-43.84</v>
      </c>
      <c r="H16">
        <v>110.9</v>
      </c>
      <c r="I16">
        <v>149.74</v>
      </c>
      <c r="J16">
        <v>1324.5</v>
      </c>
      <c r="K16">
        <v>-4.8632000000000002E-2</v>
      </c>
      <c r="L16">
        <v>4.2854999999999998E-4</v>
      </c>
      <c r="M16">
        <v>0.13657</v>
      </c>
      <c r="N16" t="s">
        <v>237</v>
      </c>
    </row>
    <row r="17" spans="1:14">
      <c r="A17">
        <v>234.85</v>
      </c>
      <c r="B17">
        <v>8.5</v>
      </c>
      <c r="C17">
        <v>681.77</v>
      </c>
      <c r="D17">
        <v>1.4668000000000001E-3</v>
      </c>
      <c r="E17">
        <v>-11.896000000000001</v>
      </c>
      <c r="F17">
        <v>-11.805999999999999</v>
      </c>
      <c r="G17">
        <v>-43.847000000000001</v>
      </c>
      <c r="H17">
        <v>110.91</v>
      </c>
      <c r="I17">
        <v>149.72999999999999</v>
      </c>
      <c r="J17">
        <v>1324.8</v>
      </c>
      <c r="K17">
        <v>-4.8639000000000002E-2</v>
      </c>
      <c r="L17">
        <v>4.2874999999999999E-4</v>
      </c>
      <c r="M17">
        <v>0.1366</v>
      </c>
      <c r="N17" t="s">
        <v>237</v>
      </c>
    </row>
    <row r="18" spans="1:14">
      <c r="A18">
        <v>234.85</v>
      </c>
      <c r="B18">
        <v>9</v>
      </c>
      <c r="C18">
        <v>681.81</v>
      </c>
      <c r="D18">
        <v>1.4667E-3</v>
      </c>
      <c r="E18">
        <v>-11.897</v>
      </c>
      <c r="F18">
        <v>-11.802</v>
      </c>
      <c r="G18">
        <v>-43.853999999999999</v>
      </c>
      <c r="H18">
        <v>110.91</v>
      </c>
      <c r="I18">
        <v>149.72999999999999</v>
      </c>
      <c r="J18">
        <v>1325.2</v>
      </c>
      <c r="K18">
        <v>-4.8647000000000003E-2</v>
      </c>
      <c r="L18">
        <v>4.2894E-4</v>
      </c>
      <c r="M18">
        <v>0.13661999999999999</v>
      </c>
      <c r="N18" t="s">
        <v>237</v>
      </c>
    </row>
    <row r="19" spans="1:14">
      <c r="A19">
        <v>234.85</v>
      </c>
      <c r="B19">
        <v>9.5</v>
      </c>
      <c r="C19">
        <v>681.85</v>
      </c>
      <c r="D19">
        <v>1.4666E-3</v>
      </c>
      <c r="E19">
        <v>-11.898999999999999</v>
      </c>
      <c r="F19">
        <v>-11.798999999999999</v>
      </c>
      <c r="G19">
        <v>-43.860999999999997</v>
      </c>
      <c r="H19">
        <v>110.91</v>
      </c>
      <c r="I19">
        <v>149.72</v>
      </c>
      <c r="J19">
        <v>1325.5</v>
      </c>
      <c r="K19">
        <v>-4.8654000000000003E-2</v>
      </c>
      <c r="L19">
        <v>4.2914E-4</v>
      </c>
      <c r="M19">
        <v>0.13664000000000001</v>
      </c>
      <c r="N19" t="s">
        <v>237</v>
      </c>
    </row>
    <row r="20" spans="1:14">
      <c r="A20">
        <v>234.85</v>
      </c>
      <c r="B20">
        <v>10</v>
      </c>
      <c r="C20">
        <v>681.88</v>
      </c>
      <c r="D20">
        <v>1.4664999999999999E-3</v>
      </c>
      <c r="E20">
        <v>-11.901</v>
      </c>
      <c r="F20">
        <v>-11.795</v>
      </c>
      <c r="G20">
        <v>-43.868000000000002</v>
      </c>
      <c r="H20">
        <v>110.91</v>
      </c>
      <c r="I20">
        <v>149.72</v>
      </c>
      <c r="J20">
        <v>1325.8</v>
      </c>
      <c r="K20">
        <v>-4.8661000000000003E-2</v>
      </c>
      <c r="L20">
        <v>4.2933000000000001E-4</v>
      </c>
      <c r="M20">
        <v>0.13666</v>
      </c>
      <c r="N20" t="s">
        <v>237</v>
      </c>
    </row>
    <row r="21" spans="1:14">
      <c r="A21">
        <v>281.82</v>
      </c>
      <c r="B21">
        <v>1</v>
      </c>
      <c r="C21">
        <v>637.29</v>
      </c>
      <c r="D21">
        <v>1.5690999999999999E-3</v>
      </c>
      <c r="E21">
        <v>-4.5663999999999998</v>
      </c>
      <c r="F21">
        <v>-4.5551000000000004</v>
      </c>
      <c r="G21">
        <v>-15.417999999999999</v>
      </c>
      <c r="H21">
        <v>120.75</v>
      </c>
      <c r="I21">
        <v>161.96</v>
      </c>
      <c r="J21">
        <v>1085.0999999999999</v>
      </c>
      <c r="K21">
        <v>-3.9969999999999999E-2</v>
      </c>
      <c r="L21">
        <v>2.5633999999999997E-4</v>
      </c>
      <c r="M21">
        <v>0.1181</v>
      </c>
      <c r="N21" t="s">
        <v>237</v>
      </c>
    </row>
    <row r="22" spans="1:14">
      <c r="A22">
        <v>281.82</v>
      </c>
      <c r="B22">
        <v>1.5</v>
      </c>
      <c r="C22">
        <v>637.34</v>
      </c>
      <c r="D22">
        <v>1.5690000000000001E-3</v>
      </c>
      <c r="E22">
        <v>-4.5688000000000004</v>
      </c>
      <c r="F22">
        <v>-4.5518999999999998</v>
      </c>
      <c r="G22">
        <v>-15.427</v>
      </c>
      <c r="H22">
        <v>120.75</v>
      </c>
      <c r="I22">
        <v>161.94</v>
      </c>
      <c r="J22">
        <v>1085.5</v>
      </c>
      <c r="K22">
        <v>-3.9988000000000003E-2</v>
      </c>
      <c r="L22">
        <v>2.5647000000000002E-4</v>
      </c>
      <c r="M22">
        <v>0.11813</v>
      </c>
      <c r="N22" t="s">
        <v>237</v>
      </c>
    </row>
    <row r="23" spans="1:14">
      <c r="A23">
        <v>281.82</v>
      </c>
      <c r="B23">
        <v>2</v>
      </c>
      <c r="C23">
        <v>637.4</v>
      </c>
      <c r="D23">
        <v>1.5689E-3</v>
      </c>
      <c r="E23">
        <v>-4.5712999999999999</v>
      </c>
      <c r="F23">
        <v>-4.5486000000000004</v>
      </c>
      <c r="G23">
        <v>-15.435</v>
      </c>
      <c r="H23">
        <v>120.75</v>
      </c>
      <c r="I23">
        <v>161.93</v>
      </c>
      <c r="J23">
        <v>1085.9000000000001</v>
      </c>
      <c r="K23">
        <v>-4.0006E-2</v>
      </c>
      <c r="L23">
        <v>2.566E-4</v>
      </c>
      <c r="M23">
        <v>0.11816</v>
      </c>
      <c r="N23" t="s">
        <v>237</v>
      </c>
    </row>
    <row r="24" spans="1:14">
      <c r="A24">
        <v>281.82</v>
      </c>
      <c r="B24">
        <v>2.5</v>
      </c>
      <c r="C24">
        <v>637.46</v>
      </c>
      <c r="D24">
        <v>1.5686999999999999E-3</v>
      </c>
      <c r="E24">
        <v>-4.5736999999999997</v>
      </c>
      <c r="F24">
        <v>-4.5453999999999999</v>
      </c>
      <c r="G24">
        <v>-15.444000000000001</v>
      </c>
      <c r="H24">
        <v>120.76</v>
      </c>
      <c r="I24">
        <v>161.91999999999999</v>
      </c>
      <c r="J24">
        <v>1086.4000000000001</v>
      </c>
      <c r="K24">
        <v>-4.0023000000000003E-2</v>
      </c>
      <c r="L24">
        <v>2.5672999999999999E-4</v>
      </c>
      <c r="M24">
        <v>0.11819</v>
      </c>
      <c r="N24" t="s">
        <v>237</v>
      </c>
    </row>
    <row r="25" spans="1:14">
      <c r="A25">
        <v>281.82</v>
      </c>
      <c r="B25">
        <v>3</v>
      </c>
      <c r="C25">
        <v>637.52</v>
      </c>
      <c r="D25">
        <v>1.5686000000000001E-3</v>
      </c>
      <c r="E25">
        <v>-4.5761000000000003</v>
      </c>
      <c r="F25">
        <v>-4.5420999999999996</v>
      </c>
      <c r="G25">
        <v>-15.452999999999999</v>
      </c>
      <c r="H25">
        <v>120.76</v>
      </c>
      <c r="I25">
        <v>161.91</v>
      </c>
      <c r="J25">
        <v>1086.8</v>
      </c>
      <c r="K25">
        <v>-4.0041E-2</v>
      </c>
      <c r="L25">
        <v>2.5685999999999998E-4</v>
      </c>
      <c r="M25">
        <v>0.11822000000000001</v>
      </c>
      <c r="N25" t="s">
        <v>237</v>
      </c>
    </row>
    <row r="26" spans="1:14">
      <c r="A26">
        <v>281.82</v>
      </c>
      <c r="B26">
        <v>3.5</v>
      </c>
      <c r="C26">
        <v>637.57000000000005</v>
      </c>
      <c r="D26">
        <v>1.5684E-3</v>
      </c>
      <c r="E26">
        <v>-4.5785</v>
      </c>
      <c r="F26">
        <v>-4.5388999999999999</v>
      </c>
      <c r="G26">
        <v>-15.461</v>
      </c>
      <c r="H26">
        <v>120.76</v>
      </c>
      <c r="I26">
        <v>161.9</v>
      </c>
      <c r="J26">
        <v>1087.2</v>
      </c>
      <c r="K26">
        <v>-4.0058999999999997E-2</v>
      </c>
      <c r="L26">
        <v>2.5699000000000002E-4</v>
      </c>
      <c r="M26">
        <v>0.11824999999999999</v>
      </c>
      <c r="N26" t="s">
        <v>237</v>
      </c>
    </row>
    <row r="27" spans="1:14">
      <c r="A27">
        <v>281.82</v>
      </c>
      <c r="B27">
        <v>4</v>
      </c>
      <c r="C27">
        <v>637.63</v>
      </c>
      <c r="D27">
        <v>1.5682999999999999E-3</v>
      </c>
      <c r="E27">
        <v>-4.5808999999999997</v>
      </c>
      <c r="F27">
        <v>-4.5357000000000003</v>
      </c>
      <c r="G27">
        <v>-15.47</v>
      </c>
      <c r="H27">
        <v>120.76</v>
      </c>
      <c r="I27">
        <v>161.88</v>
      </c>
      <c r="J27">
        <v>1087.7</v>
      </c>
      <c r="K27">
        <v>-4.0076000000000001E-2</v>
      </c>
      <c r="L27">
        <v>2.5712E-4</v>
      </c>
      <c r="M27">
        <v>0.11828</v>
      </c>
      <c r="N27" t="s">
        <v>237</v>
      </c>
    </row>
    <row r="28" spans="1:14">
      <c r="A28">
        <v>281.82</v>
      </c>
      <c r="B28">
        <v>4.5</v>
      </c>
      <c r="C28">
        <v>637.69000000000005</v>
      </c>
      <c r="D28">
        <v>1.5682000000000001E-3</v>
      </c>
      <c r="E28">
        <v>-4.5833000000000004</v>
      </c>
      <c r="F28">
        <v>-4.5324</v>
      </c>
      <c r="G28">
        <v>-15.478</v>
      </c>
      <c r="H28">
        <v>120.76</v>
      </c>
      <c r="I28">
        <v>161.87</v>
      </c>
      <c r="J28">
        <v>1088.0999999999999</v>
      </c>
      <c r="K28">
        <v>-4.0093999999999998E-2</v>
      </c>
      <c r="L28">
        <v>2.5724999999999999E-4</v>
      </c>
      <c r="M28">
        <v>0.11831</v>
      </c>
      <c r="N28" t="s">
        <v>237</v>
      </c>
    </row>
    <row r="29" spans="1:14">
      <c r="A29">
        <v>281.82</v>
      </c>
      <c r="B29">
        <v>5</v>
      </c>
      <c r="C29">
        <v>637.74</v>
      </c>
      <c r="D29">
        <v>1.5679999999999999E-3</v>
      </c>
      <c r="E29">
        <v>-4.5857000000000001</v>
      </c>
      <c r="F29">
        <v>-4.5292000000000003</v>
      </c>
      <c r="G29">
        <v>-15.487</v>
      </c>
      <c r="H29">
        <v>120.77</v>
      </c>
      <c r="I29">
        <v>161.86000000000001</v>
      </c>
      <c r="J29">
        <v>1088.5</v>
      </c>
      <c r="K29">
        <v>-4.0111000000000001E-2</v>
      </c>
      <c r="L29">
        <v>2.5737999999999998E-4</v>
      </c>
      <c r="M29">
        <v>0.11834</v>
      </c>
      <c r="N29" t="s">
        <v>237</v>
      </c>
    </row>
    <row r="30" spans="1:14">
      <c r="A30">
        <v>281.82</v>
      </c>
      <c r="B30">
        <v>5.5</v>
      </c>
      <c r="C30">
        <v>637.79999999999995</v>
      </c>
      <c r="D30">
        <v>1.5678999999999999E-3</v>
      </c>
      <c r="E30">
        <v>-4.5880999999999998</v>
      </c>
      <c r="F30">
        <v>-4.5259</v>
      </c>
      <c r="G30">
        <v>-15.494999999999999</v>
      </c>
      <c r="H30">
        <v>120.77</v>
      </c>
      <c r="I30">
        <v>161.85</v>
      </c>
      <c r="J30">
        <v>1089</v>
      </c>
      <c r="K30">
        <v>-4.0128999999999998E-2</v>
      </c>
      <c r="L30">
        <v>2.5751000000000002E-4</v>
      </c>
      <c r="M30">
        <v>0.11837</v>
      </c>
      <c r="N30" t="s">
        <v>237</v>
      </c>
    </row>
    <row r="31" spans="1:14">
      <c r="A31">
        <v>281.82</v>
      </c>
      <c r="B31">
        <v>6</v>
      </c>
      <c r="C31">
        <v>637.86</v>
      </c>
      <c r="D31">
        <v>1.5678000000000001E-3</v>
      </c>
      <c r="E31">
        <v>-4.5904999999999996</v>
      </c>
      <c r="F31">
        <v>-4.5227000000000004</v>
      </c>
      <c r="G31">
        <v>-15.504</v>
      </c>
      <c r="H31">
        <v>120.77</v>
      </c>
      <c r="I31">
        <v>161.84</v>
      </c>
      <c r="J31">
        <v>1089.4000000000001</v>
      </c>
      <c r="K31">
        <v>-4.0146000000000001E-2</v>
      </c>
      <c r="L31">
        <v>2.5764000000000001E-4</v>
      </c>
      <c r="M31">
        <v>0.11840000000000001</v>
      </c>
      <c r="N31" t="s">
        <v>237</v>
      </c>
    </row>
    <row r="32" spans="1:14">
      <c r="A32">
        <v>281.82</v>
      </c>
      <c r="B32">
        <v>6.5</v>
      </c>
      <c r="C32">
        <v>637.91</v>
      </c>
      <c r="D32">
        <v>1.5675999999999999E-3</v>
      </c>
      <c r="E32">
        <v>-4.5929000000000002</v>
      </c>
      <c r="F32">
        <v>-4.5194000000000001</v>
      </c>
      <c r="G32">
        <v>-15.513</v>
      </c>
      <c r="H32">
        <v>120.77</v>
      </c>
      <c r="I32">
        <v>161.83000000000001</v>
      </c>
      <c r="J32">
        <v>1089.8</v>
      </c>
      <c r="K32">
        <v>-4.0163999999999998E-2</v>
      </c>
      <c r="L32">
        <v>2.5776999999999999E-4</v>
      </c>
      <c r="M32">
        <v>0.11842</v>
      </c>
      <c r="N32" t="s">
        <v>237</v>
      </c>
    </row>
    <row r="33" spans="1:14">
      <c r="A33">
        <v>281.82</v>
      </c>
      <c r="B33">
        <v>7</v>
      </c>
      <c r="C33">
        <v>637.97</v>
      </c>
      <c r="D33">
        <v>1.5675000000000001E-3</v>
      </c>
      <c r="E33">
        <v>-4.5952999999999999</v>
      </c>
      <c r="F33">
        <v>-4.5162000000000004</v>
      </c>
      <c r="G33">
        <v>-15.521000000000001</v>
      </c>
      <c r="H33">
        <v>120.77</v>
      </c>
      <c r="I33">
        <v>161.81</v>
      </c>
      <c r="J33">
        <v>1090.3</v>
      </c>
      <c r="K33">
        <v>-4.0181000000000001E-2</v>
      </c>
      <c r="L33">
        <v>2.5789999999999998E-4</v>
      </c>
      <c r="M33">
        <v>0.11845</v>
      </c>
      <c r="N33" t="s">
        <v>237</v>
      </c>
    </row>
    <row r="34" spans="1:14">
      <c r="A34">
        <v>281.82</v>
      </c>
      <c r="B34">
        <v>7.5</v>
      </c>
      <c r="C34">
        <v>638.02</v>
      </c>
      <c r="D34">
        <v>1.5673E-3</v>
      </c>
      <c r="E34">
        <v>-4.5976999999999997</v>
      </c>
      <c r="F34">
        <v>-4.5129000000000001</v>
      </c>
      <c r="G34">
        <v>-15.53</v>
      </c>
      <c r="H34">
        <v>120.78</v>
      </c>
      <c r="I34">
        <v>161.80000000000001</v>
      </c>
      <c r="J34">
        <v>1090.7</v>
      </c>
      <c r="K34">
        <v>-4.0197999999999998E-2</v>
      </c>
      <c r="L34">
        <v>2.5803000000000002E-4</v>
      </c>
      <c r="M34">
        <v>0.11848</v>
      </c>
      <c r="N34" t="s">
        <v>237</v>
      </c>
    </row>
    <row r="35" spans="1:14">
      <c r="A35">
        <v>281.82</v>
      </c>
      <c r="B35">
        <v>8</v>
      </c>
      <c r="C35">
        <v>638.08000000000004</v>
      </c>
      <c r="D35">
        <v>1.5671999999999999E-3</v>
      </c>
      <c r="E35">
        <v>-4.6001000000000003</v>
      </c>
      <c r="F35">
        <v>-4.5096999999999996</v>
      </c>
      <c r="G35">
        <v>-15.538</v>
      </c>
      <c r="H35">
        <v>120.78</v>
      </c>
      <c r="I35">
        <v>161.79</v>
      </c>
      <c r="J35">
        <v>1091.0999999999999</v>
      </c>
      <c r="K35">
        <v>-4.0215000000000001E-2</v>
      </c>
      <c r="L35">
        <v>2.5816000000000001E-4</v>
      </c>
      <c r="M35">
        <v>0.11851</v>
      </c>
      <c r="N35" t="s">
        <v>237</v>
      </c>
    </row>
    <row r="36" spans="1:14">
      <c r="A36">
        <v>281.82</v>
      </c>
      <c r="B36">
        <v>8.5</v>
      </c>
      <c r="C36">
        <v>638.14</v>
      </c>
      <c r="D36">
        <v>1.5671000000000001E-3</v>
      </c>
      <c r="E36">
        <v>-4.6025</v>
      </c>
      <c r="F36">
        <v>-4.5064000000000002</v>
      </c>
      <c r="G36">
        <v>-15.547000000000001</v>
      </c>
      <c r="H36">
        <v>120.78</v>
      </c>
      <c r="I36">
        <v>161.78</v>
      </c>
      <c r="J36">
        <v>1091.5</v>
      </c>
      <c r="K36">
        <v>-4.0232999999999998E-2</v>
      </c>
      <c r="L36">
        <v>2.5829E-4</v>
      </c>
      <c r="M36">
        <v>0.11854000000000001</v>
      </c>
      <c r="N36" t="s">
        <v>237</v>
      </c>
    </row>
    <row r="37" spans="1:14">
      <c r="A37">
        <v>281.82</v>
      </c>
      <c r="B37">
        <v>9</v>
      </c>
      <c r="C37">
        <v>638.19000000000005</v>
      </c>
      <c r="D37">
        <v>1.5669E-3</v>
      </c>
      <c r="E37">
        <v>-4.6048999999999998</v>
      </c>
      <c r="F37">
        <v>-4.5031999999999996</v>
      </c>
      <c r="G37">
        <v>-15.555</v>
      </c>
      <c r="H37">
        <v>120.78</v>
      </c>
      <c r="I37">
        <v>161.77000000000001</v>
      </c>
      <c r="J37">
        <v>1092</v>
      </c>
      <c r="K37">
        <v>-4.0250000000000001E-2</v>
      </c>
      <c r="L37">
        <v>2.5841999999999998E-4</v>
      </c>
      <c r="M37">
        <v>0.11856999999999999</v>
      </c>
      <c r="N37" t="s">
        <v>237</v>
      </c>
    </row>
    <row r="38" spans="1:14">
      <c r="A38">
        <v>281.82</v>
      </c>
      <c r="B38">
        <v>9.5</v>
      </c>
      <c r="C38">
        <v>638.25</v>
      </c>
      <c r="D38">
        <v>1.5667999999999999E-3</v>
      </c>
      <c r="E38">
        <v>-4.6073000000000004</v>
      </c>
      <c r="F38">
        <v>-4.4999000000000002</v>
      </c>
      <c r="G38">
        <v>-15.564</v>
      </c>
      <c r="H38">
        <v>120.78</v>
      </c>
      <c r="I38">
        <v>161.76</v>
      </c>
      <c r="J38">
        <v>1092.4000000000001</v>
      </c>
      <c r="K38">
        <v>-4.0266999999999997E-2</v>
      </c>
      <c r="L38">
        <v>2.5855000000000002E-4</v>
      </c>
      <c r="M38">
        <v>0.1186</v>
      </c>
      <c r="N38" t="s">
        <v>237</v>
      </c>
    </row>
    <row r="39" spans="1:14">
      <c r="A39">
        <v>281.82</v>
      </c>
      <c r="B39">
        <v>10</v>
      </c>
      <c r="C39">
        <v>638.30999999999995</v>
      </c>
      <c r="D39">
        <v>1.5666E-3</v>
      </c>
      <c r="E39">
        <v>-4.6097000000000001</v>
      </c>
      <c r="F39">
        <v>-4.4966999999999997</v>
      </c>
      <c r="G39">
        <v>-15.571999999999999</v>
      </c>
      <c r="H39">
        <v>120.79</v>
      </c>
      <c r="I39">
        <v>161.75</v>
      </c>
      <c r="J39">
        <v>1092.8</v>
      </c>
      <c r="K39">
        <v>-4.0284E-2</v>
      </c>
      <c r="L39">
        <v>2.5868000000000001E-4</v>
      </c>
      <c r="M39">
        <v>0.11863</v>
      </c>
      <c r="N39" t="s">
        <v>237</v>
      </c>
    </row>
    <row r="40" spans="1:14">
      <c r="A40">
        <v>328.79</v>
      </c>
      <c r="B40">
        <v>1</v>
      </c>
      <c r="C40">
        <v>2.7347999999999999</v>
      </c>
      <c r="D40">
        <v>0.36565999999999999</v>
      </c>
      <c r="E40">
        <v>25.710999999999999</v>
      </c>
      <c r="F40">
        <v>28.349</v>
      </c>
      <c r="G40">
        <v>91.537000000000006</v>
      </c>
      <c r="H40">
        <v>122.47</v>
      </c>
      <c r="I40">
        <v>132.31</v>
      </c>
      <c r="J40">
        <v>195.12</v>
      </c>
      <c r="K40">
        <v>2.5436999999999999</v>
      </c>
      <c r="L40">
        <v>7.4416E-6</v>
      </c>
      <c r="M40">
        <v>1.7611000000000002E-2</v>
      </c>
      <c r="N40" t="s">
        <v>238</v>
      </c>
    </row>
    <row r="41" spans="1:14">
      <c r="A41">
        <v>328.79</v>
      </c>
      <c r="B41">
        <v>1.5</v>
      </c>
      <c r="C41">
        <v>4.1822999999999997</v>
      </c>
      <c r="D41">
        <v>0.23910999999999999</v>
      </c>
      <c r="E41">
        <v>25.59</v>
      </c>
      <c r="F41">
        <v>28.177</v>
      </c>
      <c r="G41">
        <v>87.789000000000001</v>
      </c>
      <c r="H41">
        <v>123.01</v>
      </c>
      <c r="I41">
        <v>133.77000000000001</v>
      </c>
      <c r="J41">
        <v>191.84</v>
      </c>
      <c r="K41">
        <v>2.6263000000000001</v>
      </c>
      <c r="L41">
        <v>7.4324000000000002E-6</v>
      </c>
      <c r="M41">
        <v>1.7670999999999999E-2</v>
      </c>
      <c r="N41" t="s">
        <v>238</v>
      </c>
    </row>
    <row r="42" spans="1:14">
      <c r="A42">
        <v>328.79</v>
      </c>
      <c r="B42">
        <v>1.8892</v>
      </c>
      <c r="C42">
        <v>5.3517999999999999</v>
      </c>
      <c r="D42">
        <v>0.18684999999999999</v>
      </c>
      <c r="E42">
        <v>25.491</v>
      </c>
      <c r="F42">
        <v>28.038</v>
      </c>
      <c r="G42">
        <v>85.563999999999993</v>
      </c>
      <c r="H42">
        <v>123.44</v>
      </c>
      <c r="I42">
        <v>135.02000000000001</v>
      </c>
      <c r="J42">
        <v>189.16</v>
      </c>
      <c r="K42">
        <v>2.6968999999999999</v>
      </c>
      <c r="L42">
        <v>7.4255000000000003E-6</v>
      </c>
      <c r="M42">
        <v>1.7727E-2</v>
      </c>
      <c r="N42" t="s">
        <v>238</v>
      </c>
    </row>
    <row r="43" spans="1:14">
      <c r="A43">
        <v>328.79</v>
      </c>
      <c r="B43">
        <v>1.8892</v>
      </c>
      <c r="C43">
        <v>589.34</v>
      </c>
      <c r="D43">
        <v>1.6968E-3</v>
      </c>
      <c r="E43">
        <v>3.3961999999999999</v>
      </c>
      <c r="F43">
        <v>3.4192999999999998</v>
      </c>
      <c r="G43">
        <v>10.686999999999999</v>
      </c>
      <c r="H43">
        <v>133.13</v>
      </c>
      <c r="I43">
        <v>178.03</v>
      </c>
      <c r="J43">
        <v>857.16</v>
      </c>
      <c r="K43">
        <v>-2.6793999999999998E-2</v>
      </c>
      <c r="L43">
        <v>1.6882E-4</v>
      </c>
      <c r="M43">
        <v>0.10108</v>
      </c>
      <c r="N43" t="s">
        <v>237</v>
      </c>
    </row>
    <row r="44" spans="1:14">
      <c r="A44">
        <v>328.79</v>
      </c>
      <c r="B44">
        <v>2</v>
      </c>
      <c r="C44">
        <v>589.36</v>
      </c>
      <c r="D44">
        <v>1.6968E-3</v>
      </c>
      <c r="E44">
        <v>3.3954</v>
      </c>
      <c r="F44">
        <v>3.4198</v>
      </c>
      <c r="G44">
        <v>10.683999999999999</v>
      </c>
      <c r="H44">
        <v>133.13</v>
      </c>
      <c r="I44">
        <v>178.03</v>
      </c>
      <c r="J44">
        <v>857.29</v>
      </c>
      <c r="K44">
        <v>-2.6804999999999999E-2</v>
      </c>
      <c r="L44">
        <v>1.6885000000000001E-4</v>
      </c>
      <c r="M44">
        <v>0.10109</v>
      </c>
      <c r="N44" t="s">
        <v>237</v>
      </c>
    </row>
    <row r="45" spans="1:14">
      <c r="A45">
        <v>328.79</v>
      </c>
      <c r="B45">
        <v>2.5</v>
      </c>
      <c r="C45">
        <v>589.45000000000005</v>
      </c>
      <c r="D45">
        <v>1.6965000000000001E-3</v>
      </c>
      <c r="E45">
        <v>3.3915999999999999</v>
      </c>
      <c r="F45">
        <v>3.4222000000000001</v>
      </c>
      <c r="G45">
        <v>10.673</v>
      </c>
      <c r="H45">
        <v>133.13</v>
      </c>
      <c r="I45">
        <v>178</v>
      </c>
      <c r="J45">
        <v>857.9</v>
      </c>
      <c r="K45">
        <v>-2.6851E-2</v>
      </c>
      <c r="L45">
        <v>1.6896000000000001E-4</v>
      </c>
      <c r="M45">
        <v>0.10112</v>
      </c>
      <c r="N45" t="s">
        <v>237</v>
      </c>
    </row>
    <row r="46" spans="1:14">
      <c r="A46">
        <v>328.79</v>
      </c>
      <c r="B46">
        <v>3</v>
      </c>
      <c r="C46">
        <v>589.54</v>
      </c>
      <c r="D46">
        <v>1.6961999999999999E-3</v>
      </c>
      <c r="E46">
        <v>3.3879000000000001</v>
      </c>
      <c r="F46">
        <v>3.4245999999999999</v>
      </c>
      <c r="G46">
        <v>10.662000000000001</v>
      </c>
      <c r="H46">
        <v>133.13</v>
      </c>
      <c r="I46">
        <v>177.97</v>
      </c>
      <c r="J46">
        <v>858.51</v>
      </c>
      <c r="K46">
        <v>-2.6897000000000001E-2</v>
      </c>
      <c r="L46">
        <v>1.6907000000000001E-4</v>
      </c>
      <c r="M46">
        <v>0.10116</v>
      </c>
      <c r="N46" t="s">
        <v>237</v>
      </c>
    </row>
    <row r="47" spans="1:14">
      <c r="A47">
        <v>328.79</v>
      </c>
      <c r="B47">
        <v>3.5</v>
      </c>
      <c r="C47">
        <v>589.63</v>
      </c>
      <c r="D47">
        <v>1.696E-3</v>
      </c>
      <c r="E47">
        <v>3.3841999999999999</v>
      </c>
      <c r="F47">
        <v>3.427</v>
      </c>
      <c r="G47">
        <v>10.65</v>
      </c>
      <c r="H47">
        <v>133.13</v>
      </c>
      <c r="I47">
        <v>177.95</v>
      </c>
      <c r="J47">
        <v>859.12</v>
      </c>
      <c r="K47">
        <v>-2.6942000000000001E-2</v>
      </c>
      <c r="L47">
        <v>1.6919E-4</v>
      </c>
      <c r="M47">
        <v>0.1012</v>
      </c>
      <c r="N47" t="s">
        <v>237</v>
      </c>
    </row>
    <row r="48" spans="1:14">
      <c r="A48">
        <v>328.79</v>
      </c>
      <c r="B48">
        <v>4</v>
      </c>
      <c r="C48">
        <v>589.72</v>
      </c>
      <c r="D48">
        <v>1.6957000000000001E-3</v>
      </c>
      <c r="E48">
        <v>3.3805000000000001</v>
      </c>
      <c r="F48">
        <v>3.4293999999999998</v>
      </c>
      <c r="G48">
        <v>10.638999999999999</v>
      </c>
      <c r="H48">
        <v>133.13</v>
      </c>
      <c r="I48">
        <v>177.92</v>
      </c>
      <c r="J48">
        <v>859.73</v>
      </c>
      <c r="K48">
        <v>-2.6988000000000002E-2</v>
      </c>
      <c r="L48">
        <v>1.693E-4</v>
      </c>
      <c r="M48">
        <v>0.10124</v>
      </c>
      <c r="N48" t="s">
        <v>237</v>
      </c>
    </row>
    <row r="49" spans="1:14">
      <c r="A49">
        <v>328.79</v>
      </c>
      <c r="B49">
        <v>4.5</v>
      </c>
      <c r="C49">
        <v>589.80999999999995</v>
      </c>
      <c r="D49">
        <v>1.6955E-3</v>
      </c>
      <c r="E49">
        <v>3.3767999999999998</v>
      </c>
      <c r="F49">
        <v>3.4318</v>
      </c>
      <c r="G49">
        <v>10.628</v>
      </c>
      <c r="H49">
        <v>133.13</v>
      </c>
      <c r="I49">
        <v>177.89</v>
      </c>
      <c r="J49">
        <v>860.33</v>
      </c>
      <c r="K49">
        <v>-2.7033000000000001E-2</v>
      </c>
      <c r="L49">
        <v>1.6940999999999999E-4</v>
      </c>
      <c r="M49">
        <v>0.10128</v>
      </c>
      <c r="N49" t="s">
        <v>237</v>
      </c>
    </row>
    <row r="50" spans="1:14">
      <c r="A50">
        <v>328.79</v>
      </c>
      <c r="B50">
        <v>5</v>
      </c>
      <c r="C50">
        <v>589.9</v>
      </c>
      <c r="D50">
        <v>1.6952E-3</v>
      </c>
      <c r="E50">
        <v>3.3731</v>
      </c>
      <c r="F50">
        <v>3.4342000000000001</v>
      </c>
      <c r="G50">
        <v>10.617000000000001</v>
      </c>
      <c r="H50">
        <v>133.13</v>
      </c>
      <c r="I50">
        <v>177.87</v>
      </c>
      <c r="J50">
        <v>860.94</v>
      </c>
      <c r="K50">
        <v>-2.7078000000000001E-2</v>
      </c>
      <c r="L50">
        <v>1.6951999999999999E-4</v>
      </c>
      <c r="M50">
        <v>0.10131999999999999</v>
      </c>
      <c r="N50" t="s">
        <v>237</v>
      </c>
    </row>
    <row r="51" spans="1:14">
      <c r="A51">
        <v>328.79</v>
      </c>
      <c r="B51">
        <v>5.5</v>
      </c>
      <c r="C51">
        <v>589.99</v>
      </c>
      <c r="D51">
        <v>1.6949000000000001E-3</v>
      </c>
      <c r="E51">
        <v>3.3694000000000002</v>
      </c>
      <c r="F51">
        <v>3.4365999999999999</v>
      </c>
      <c r="G51">
        <v>10.605</v>
      </c>
      <c r="H51">
        <v>133.13</v>
      </c>
      <c r="I51">
        <v>177.84</v>
      </c>
      <c r="J51">
        <v>861.54</v>
      </c>
      <c r="K51">
        <v>-2.7123000000000001E-2</v>
      </c>
      <c r="L51">
        <v>1.6964000000000001E-4</v>
      </c>
      <c r="M51">
        <v>0.10136000000000001</v>
      </c>
      <c r="N51" t="s">
        <v>237</v>
      </c>
    </row>
    <row r="52" spans="1:14">
      <c r="A52">
        <v>328.79</v>
      </c>
      <c r="B52">
        <v>6</v>
      </c>
      <c r="C52">
        <v>590.08000000000004</v>
      </c>
      <c r="D52">
        <v>1.6946999999999999E-3</v>
      </c>
      <c r="E52">
        <v>3.3656999999999999</v>
      </c>
      <c r="F52">
        <v>3.4390999999999998</v>
      </c>
      <c r="G52">
        <v>10.593999999999999</v>
      </c>
      <c r="H52">
        <v>133.13</v>
      </c>
      <c r="I52">
        <v>177.82</v>
      </c>
      <c r="J52">
        <v>862.15</v>
      </c>
      <c r="K52">
        <v>-2.7168000000000001E-2</v>
      </c>
      <c r="L52">
        <v>1.6975000000000001E-4</v>
      </c>
      <c r="M52">
        <v>0.1014</v>
      </c>
      <c r="N52" t="s">
        <v>237</v>
      </c>
    </row>
    <row r="53" spans="1:14">
      <c r="A53">
        <v>328.79</v>
      </c>
      <c r="B53">
        <v>6.5</v>
      </c>
      <c r="C53">
        <v>590.16999999999996</v>
      </c>
      <c r="D53">
        <v>1.6944E-3</v>
      </c>
      <c r="E53">
        <v>3.3620000000000001</v>
      </c>
      <c r="F53">
        <v>3.4415</v>
      </c>
      <c r="G53">
        <v>10.583</v>
      </c>
      <c r="H53">
        <v>133.13</v>
      </c>
      <c r="I53">
        <v>177.79</v>
      </c>
      <c r="J53">
        <v>862.75</v>
      </c>
      <c r="K53">
        <v>-2.7213000000000001E-2</v>
      </c>
      <c r="L53">
        <v>1.6986E-4</v>
      </c>
      <c r="M53">
        <v>0.10144</v>
      </c>
      <c r="N53" t="s">
        <v>237</v>
      </c>
    </row>
    <row r="54" spans="1:14">
      <c r="A54">
        <v>328.79</v>
      </c>
      <c r="B54">
        <v>7</v>
      </c>
      <c r="C54">
        <v>590.26</v>
      </c>
      <c r="D54">
        <v>1.6942000000000001E-3</v>
      </c>
      <c r="E54">
        <v>3.3582999999999998</v>
      </c>
      <c r="F54">
        <v>3.4439000000000002</v>
      </c>
      <c r="G54">
        <v>10.571999999999999</v>
      </c>
      <c r="H54">
        <v>133.13</v>
      </c>
      <c r="I54">
        <v>177.76</v>
      </c>
      <c r="J54">
        <v>863.35</v>
      </c>
      <c r="K54">
        <v>-2.7258000000000001E-2</v>
      </c>
      <c r="L54">
        <v>1.6997E-4</v>
      </c>
      <c r="M54">
        <v>0.10148</v>
      </c>
      <c r="N54" t="s">
        <v>237</v>
      </c>
    </row>
    <row r="55" spans="1:14">
      <c r="A55">
        <v>328.79</v>
      </c>
      <c r="B55">
        <v>7.5</v>
      </c>
      <c r="C55">
        <v>590.35</v>
      </c>
      <c r="D55">
        <v>1.6938999999999999E-3</v>
      </c>
      <c r="E55">
        <v>3.3546999999999998</v>
      </c>
      <c r="F55">
        <v>3.4462999999999999</v>
      </c>
      <c r="G55">
        <v>10.56</v>
      </c>
      <c r="H55">
        <v>133.13999999999999</v>
      </c>
      <c r="I55">
        <v>177.74</v>
      </c>
      <c r="J55">
        <v>863.95</v>
      </c>
      <c r="K55">
        <v>-2.7302E-2</v>
      </c>
      <c r="L55">
        <v>1.7008999999999999E-4</v>
      </c>
      <c r="M55">
        <v>0.10151</v>
      </c>
      <c r="N55" t="s">
        <v>237</v>
      </c>
    </row>
    <row r="56" spans="1:14">
      <c r="A56">
        <v>328.79</v>
      </c>
      <c r="B56">
        <v>8</v>
      </c>
      <c r="C56">
        <v>590.44000000000005</v>
      </c>
      <c r="D56">
        <v>1.6936E-3</v>
      </c>
      <c r="E56">
        <v>3.351</v>
      </c>
      <c r="F56">
        <v>3.4487000000000001</v>
      </c>
      <c r="G56">
        <v>10.548999999999999</v>
      </c>
      <c r="H56">
        <v>133.13999999999999</v>
      </c>
      <c r="I56">
        <v>177.71</v>
      </c>
      <c r="J56">
        <v>864.55</v>
      </c>
      <c r="K56">
        <v>-2.7345999999999999E-2</v>
      </c>
      <c r="L56">
        <v>1.7019999999999999E-4</v>
      </c>
      <c r="M56">
        <v>0.10155</v>
      </c>
      <c r="N56" t="s">
        <v>237</v>
      </c>
    </row>
    <row r="57" spans="1:14">
      <c r="A57">
        <v>328.79</v>
      </c>
      <c r="B57">
        <v>8.5</v>
      </c>
      <c r="C57">
        <v>590.53</v>
      </c>
      <c r="D57">
        <v>1.6934000000000001E-3</v>
      </c>
      <c r="E57">
        <v>3.3473000000000002</v>
      </c>
      <c r="F57">
        <v>3.4512</v>
      </c>
      <c r="G57">
        <v>10.538</v>
      </c>
      <c r="H57">
        <v>133.13999999999999</v>
      </c>
      <c r="I57">
        <v>177.69</v>
      </c>
      <c r="J57">
        <v>865.15</v>
      </c>
      <c r="K57">
        <v>-2.7390000000000001E-2</v>
      </c>
      <c r="L57">
        <v>1.7030999999999999E-4</v>
      </c>
      <c r="M57">
        <v>0.10159</v>
      </c>
      <c r="N57" t="s">
        <v>237</v>
      </c>
    </row>
    <row r="58" spans="1:14">
      <c r="A58">
        <v>328.79</v>
      </c>
      <c r="B58">
        <v>9</v>
      </c>
      <c r="C58">
        <v>590.62</v>
      </c>
      <c r="D58">
        <v>1.6930999999999999E-3</v>
      </c>
      <c r="E58">
        <v>3.3437000000000001</v>
      </c>
      <c r="F58">
        <v>3.4535999999999998</v>
      </c>
      <c r="G58">
        <v>10.526999999999999</v>
      </c>
      <c r="H58">
        <v>133.13999999999999</v>
      </c>
      <c r="I58">
        <v>177.66</v>
      </c>
      <c r="J58">
        <v>865.75</v>
      </c>
      <c r="K58">
        <v>-2.7434E-2</v>
      </c>
      <c r="L58">
        <v>1.7042000000000001E-4</v>
      </c>
      <c r="M58">
        <v>0.10163</v>
      </c>
      <c r="N58" t="s">
        <v>237</v>
      </c>
    </row>
    <row r="59" spans="1:14">
      <c r="A59">
        <v>328.79</v>
      </c>
      <c r="B59">
        <v>9.5</v>
      </c>
      <c r="C59">
        <v>590.71</v>
      </c>
      <c r="D59">
        <v>1.6929E-3</v>
      </c>
      <c r="E59">
        <v>3.34</v>
      </c>
      <c r="F59">
        <v>3.456</v>
      </c>
      <c r="G59">
        <v>10.516</v>
      </c>
      <c r="H59">
        <v>133.13999999999999</v>
      </c>
      <c r="I59">
        <v>177.63</v>
      </c>
      <c r="J59">
        <v>866.35</v>
      </c>
      <c r="K59">
        <v>-2.7477999999999999E-2</v>
      </c>
      <c r="L59">
        <v>1.7053000000000001E-4</v>
      </c>
      <c r="M59">
        <v>0.10167</v>
      </c>
      <c r="N59" t="s">
        <v>237</v>
      </c>
    </row>
    <row r="60" spans="1:14">
      <c r="A60">
        <v>328.79</v>
      </c>
      <c r="B60">
        <v>10</v>
      </c>
      <c r="C60">
        <v>590.79999999999995</v>
      </c>
      <c r="D60">
        <v>1.6926000000000001E-3</v>
      </c>
      <c r="E60">
        <v>3.3363999999999998</v>
      </c>
      <c r="F60">
        <v>3.4584999999999999</v>
      </c>
      <c r="G60">
        <v>10.504</v>
      </c>
      <c r="H60">
        <v>133.13999999999999</v>
      </c>
      <c r="I60">
        <v>177.61</v>
      </c>
      <c r="J60">
        <v>866.94</v>
      </c>
      <c r="K60">
        <v>-2.7521E-2</v>
      </c>
      <c r="L60">
        <v>1.7065E-4</v>
      </c>
      <c r="M60">
        <v>0.10170999999999999</v>
      </c>
      <c r="N60" t="s">
        <v>237</v>
      </c>
    </row>
    <row r="61" spans="1:14">
      <c r="A61">
        <v>375.76</v>
      </c>
      <c r="B61">
        <v>1</v>
      </c>
      <c r="C61">
        <v>2.3611</v>
      </c>
      <c r="D61">
        <v>0.42353000000000002</v>
      </c>
      <c r="E61">
        <v>31.835000000000001</v>
      </c>
      <c r="F61">
        <v>34.890999999999998</v>
      </c>
      <c r="G61">
        <v>110.11</v>
      </c>
      <c r="H61">
        <v>137.11000000000001</v>
      </c>
      <c r="I61">
        <v>146.33000000000001</v>
      </c>
      <c r="J61">
        <v>210.22</v>
      </c>
      <c r="K61">
        <v>1.6146</v>
      </c>
      <c r="L61">
        <v>8.5362999999999999E-6</v>
      </c>
      <c r="M61">
        <v>2.2977000000000001E-2</v>
      </c>
      <c r="N61" t="s">
        <v>238</v>
      </c>
    </row>
    <row r="62" spans="1:14">
      <c r="A62">
        <v>375.76</v>
      </c>
      <c r="B62">
        <v>1.5</v>
      </c>
      <c r="C62">
        <v>3.5831</v>
      </c>
      <c r="D62">
        <v>0.27907999999999999</v>
      </c>
      <c r="E62">
        <v>31.751000000000001</v>
      </c>
      <c r="F62">
        <v>34.771000000000001</v>
      </c>
      <c r="G62">
        <v>106.51</v>
      </c>
      <c r="H62">
        <v>137.44</v>
      </c>
      <c r="I62">
        <v>147.18</v>
      </c>
      <c r="J62">
        <v>208.07</v>
      </c>
      <c r="K62">
        <v>1.6453</v>
      </c>
      <c r="L62">
        <v>8.5336000000000008E-6</v>
      </c>
      <c r="M62">
        <v>2.3025E-2</v>
      </c>
      <c r="N62" t="s">
        <v>238</v>
      </c>
    </row>
    <row r="63" spans="1:14">
      <c r="A63">
        <v>375.76</v>
      </c>
      <c r="B63">
        <v>2</v>
      </c>
      <c r="C63">
        <v>4.8353999999999999</v>
      </c>
      <c r="D63">
        <v>0.20680999999999999</v>
      </c>
      <c r="E63">
        <v>31.664000000000001</v>
      </c>
      <c r="F63">
        <v>34.649000000000001</v>
      </c>
      <c r="G63">
        <v>103.89</v>
      </c>
      <c r="H63">
        <v>137.78</v>
      </c>
      <c r="I63">
        <v>148.08000000000001</v>
      </c>
      <c r="J63">
        <v>205.86</v>
      </c>
      <c r="K63">
        <v>1.6778</v>
      </c>
      <c r="L63">
        <v>8.5312000000000006E-6</v>
      </c>
      <c r="M63">
        <v>2.308E-2</v>
      </c>
      <c r="N63" t="s">
        <v>238</v>
      </c>
    </row>
    <row r="64" spans="1:14">
      <c r="A64">
        <v>375.76</v>
      </c>
      <c r="B64">
        <v>2.5</v>
      </c>
      <c r="C64">
        <v>6.1201999999999996</v>
      </c>
      <c r="D64">
        <v>0.16339000000000001</v>
      </c>
      <c r="E64">
        <v>31.574999999999999</v>
      </c>
      <c r="F64">
        <v>34.523000000000003</v>
      </c>
      <c r="G64">
        <v>101.79</v>
      </c>
      <c r="H64">
        <v>138.13</v>
      </c>
      <c r="I64">
        <v>149.05000000000001</v>
      </c>
      <c r="J64">
        <v>203.57</v>
      </c>
      <c r="K64">
        <v>1.7123999999999999</v>
      </c>
      <c r="L64">
        <v>8.5291999999999996E-6</v>
      </c>
      <c r="M64">
        <v>2.3141999999999999E-2</v>
      </c>
      <c r="N64" t="s">
        <v>238</v>
      </c>
    </row>
    <row r="65" spans="1:14">
      <c r="A65">
        <v>375.76</v>
      </c>
      <c r="B65">
        <v>3</v>
      </c>
      <c r="C65">
        <v>7.44</v>
      </c>
      <c r="D65">
        <v>0.13441</v>
      </c>
      <c r="E65">
        <v>31.484000000000002</v>
      </c>
      <c r="F65">
        <v>34.393000000000001</v>
      </c>
      <c r="G65">
        <v>100.03</v>
      </c>
      <c r="H65">
        <v>138.5</v>
      </c>
      <c r="I65">
        <v>150.08000000000001</v>
      </c>
      <c r="J65">
        <v>201.21</v>
      </c>
      <c r="K65">
        <v>1.7493000000000001</v>
      </c>
      <c r="L65">
        <v>8.5275999999999995E-6</v>
      </c>
      <c r="M65">
        <v>2.3210999999999999E-2</v>
      </c>
      <c r="N65" t="s">
        <v>238</v>
      </c>
    </row>
    <row r="66" spans="1:14">
      <c r="A66">
        <v>375.76</v>
      </c>
      <c r="B66">
        <v>3.5</v>
      </c>
      <c r="C66">
        <v>8.7977000000000007</v>
      </c>
      <c r="D66">
        <v>0.11366999999999999</v>
      </c>
      <c r="E66">
        <v>31.39</v>
      </c>
      <c r="F66">
        <v>34.26</v>
      </c>
      <c r="G66">
        <v>98.486999999999995</v>
      </c>
      <c r="H66">
        <v>138.88</v>
      </c>
      <c r="I66">
        <v>151.19999999999999</v>
      </c>
      <c r="J66">
        <v>198.77</v>
      </c>
      <c r="K66">
        <v>1.7887</v>
      </c>
      <c r="L66">
        <v>8.5264000000000002E-6</v>
      </c>
      <c r="M66">
        <v>2.3289000000000001E-2</v>
      </c>
      <c r="N66" t="s">
        <v>238</v>
      </c>
    </row>
    <row r="67" spans="1:14">
      <c r="A67">
        <v>375.76</v>
      </c>
      <c r="B67">
        <v>4</v>
      </c>
      <c r="C67">
        <v>10.196999999999999</v>
      </c>
      <c r="D67">
        <v>9.8071000000000005E-2</v>
      </c>
      <c r="E67">
        <v>31.292000000000002</v>
      </c>
      <c r="F67">
        <v>34.122999999999998</v>
      </c>
      <c r="G67">
        <v>97.108000000000004</v>
      </c>
      <c r="H67">
        <v>139.28</v>
      </c>
      <c r="I67">
        <v>152.41999999999999</v>
      </c>
      <c r="J67">
        <v>196.24</v>
      </c>
      <c r="K67">
        <v>1.8310999999999999</v>
      </c>
      <c r="L67">
        <v>8.5257000000000004E-6</v>
      </c>
      <c r="M67">
        <v>2.3376000000000001E-2</v>
      </c>
      <c r="N67" t="s">
        <v>238</v>
      </c>
    </row>
    <row r="68" spans="1:14">
      <c r="A68">
        <v>375.76</v>
      </c>
      <c r="B68">
        <v>4.5</v>
      </c>
      <c r="C68">
        <v>11.641</v>
      </c>
      <c r="D68">
        <v>8.5905999999999996E-2</v>
      </c>
      <c r="E68">
        <v>31.192</v>
      </c>
      <c r="F68">
        <v>33.981000000000002</v>
      </c>
      <c r="G68">
        <v>95.85</v>
      </c>
      <c r="H68">
        <v>139.69</v>
      </c>
      <c r="I68">
        <v>153.74</v>
      </c>
      <c r="J68">
        <v>193.61</v>
      </c>
      <c r="K68">
        <v>1.8767</v>
      </c>
      <c r="L68">
        <v>8.5256000000000002E-6</v>
      </c>
      <c r="M68">
        <v>2.3473000000000001E-2</v>
      </c>
      <c r="N68" t="s">
        <v>238</v>
      </c>
    </row>
    <row r="69" spans="1:14">
      <c r="A69">
        <v>375.76</v>
      </c>
      <c r="B69">
        <v>5</v>
      </c>
      <c r="C69">
        <v>13.134</v>
      </c>
      <c r="D69">
        <v>7.6136999999999996E-2</v>
      </c>
      <c r="E69">
        <v>31.087</v>
      </c>
      <c r="F69">
        <v>33.834000000000003</v>
      </c>
      <c r="G69">
        <v>94.683000000000007</v>
      </c>
      <c r="H69">
        <v>140.12</v>
      </c>
      <c r="I69">
        <v>155.18</v>
      </c>
      <c r="J69">
        <v>190.88</v>
      </c>
      <c r="K69">
        <v>1.9260999999999999</v>
      </c>
      <c r="L69">
        <v>8.5260999999999996E-6</v>
      </c>
      <c r="M69">
        <v>2.3581999999999999E-2</v>
      </c>
      <c r="N69" t="s">
        <v>238</v>
      </c>
    </row>
    <row r="70" spans="1:14">
      <c r="A70">
        <v>375.76</v>
      </c>
      <c r="B70">
        <v>5.5</v>
      </c>
      <c r="C70">
        <v>14.682</v>
      </c>
      <c r="D70">
        <v>6.8109000000000003E-2</v>
      </c>
      <c r="E70">
        <v>30.978999999999999</v>
      </c>
      <c r="F70">
        <v>33.682000000000002</v>
      </c>
      <c r="G70">
        <v>93.585999999999999</v>
      </c>
      <c r="H70">
        <v>140.58000000000001</v>
      </c>
      <c r="I70">
        <v>156.78</v>
      </c>
      <c r="J70">
        <v>188.02</v>
      </c>
      <c r="K70">
        <v>1.9799</v>
      </c>
      <c r="L70">
        <v>8.5274000000000007E-6</v>
      </c>
      <c r="M70">
        <v>2.3703999999999999E-2</v>
      </c>
      <c r="N70" t="s">
        <v>238</v>
      </c>
    </row>
    <row r="71" spans="1:14">
      <c r="A71">
        <v>375.76</v>
      </c>
      <c r="B71">
        <v>6</v>
      </c>
      <c r="C71">
        <v>16.291</v>
      </c>
      <c r="D71">
        <v>6.1383E-2</v>
      </c>
      <c r="E71">
        <v>30.866</v>
      </c>
      <c r="F71">
        <v>33.523000000000003</v>
      </c>
      <c r="G71">
        <v>92.543999999999997</v>
      </c>
      <c r="H71">
        <v>141.05000000000001</v>
      </c>
      <c r="I71">
        <v>158.55000000000001</v>
      </c>
      <c r="J71">
        <v>185.03</v>
      </c>
      <c r="K71">
        <v>2.0387</v>
      </c>
      <c r="L71">
        <v>8.5296000000000005E-6</v>
      </c>
      <c r="M71">
        <v>2.3841999999999999E-2</v>
      </c>
      <c r="N71" t="s">
        <v>238</v>
      </c>
    </row>
    <row r="72" spans="1:14">
      <c r="A72">
        <v>375.76</v>
      </c>
      <c r="B72">
        <v>6.2858000000000001</v>
      </c>
      <c r="C72">
        <v>17.241</v>
      </c>
      <c r="D72">
        <v>5.8001999999999998E-2</v>
      </c>
      <c r="E72">
        <v>30.798999999999999</v>
      </c>
      <c r="F72">
        <v>33.43</v>
      </c>
      <c r="G72">
        <v>91.968000000000004</v>
      </c>
      <c r="H72">
        <v>141.34</v>
      </c>
      <c r="I72">
        <v>159.66</v>
      </c>
      <c r="J72">
        <v>183.25</v>
      </c>
      <c r="K72">
        <v>2.0749</v>
      </c>
      <c r="L72">
        <v>8.5313000000000008E-6</v>
      </c>
      <c r="M72">
        <v>2.3928999999999999E-2</v>
      </c>
      <c r="N72" t="s">
        <v>238</v>
      </c>
    </row>
    <row r="73" spans="1:14">
      <c r="A73">
        <v>375.76</v>
      </c>
      <c r="B73">
        <v>6.2858000000000001</v>
      </c>
      <c r="C73">
        <v>533.67999999999995</v>
      </c>
      <c r="D73">
        <v>1.8737999999999999E-3</v>
      </c>
      <c r="E73">
        <v>12.173</v>
      </c>
      <c r="F73">
        <v>12.257999999999999</v>
      </c>
      <c r="G73">
        <v>35.625</v>
      </c>
      <c r="H73">
        <v>146.86000000000001</v>
      </c>
      <c r="I73">
        <v>198.93</v>
      </c>
      <c r="J73">
        <v>632.39</v>
      </c>
      <c r="K73">
        <v>-2.8254999999999999E-3</v>
      </c>
      <c r="L73">
        <v>1.147E-4</v>
      </c>
      <c r="M73">
        <v>8.6679000000000006E-2</v>
      </c>
      <c r="N73" t="s">
        <v>237</v>
      </c>
    </row>
    <row r="74" spans="1:14">
      <c r="A74">
        <v>375.76</v>
      </c>
      <c r="B74">
        <v>6.5</v>
      </c>
      <c r="C74">
        <v>533.75</v>
      </c>
      <c r="D74">
        <v>1.8734999999999999E-3</v>
      </c>
      <c r="E74">
        <v>12.170999999999999</v>
      </c>
      <c r="F74">
        <v>12.259</v>
      </c>
      <c r="G74">
        <v>35.618000000000002</v>
      </c>
      <c r="H74">
        <v>146.86000000000001</v>
      </c>
      <c r="I74">
        <v>198.9</v>
      </c>
      <c r="J74">
        <v>632.79999999999995</v>
      </c>
      <c r="K74">
        <v>-2.8926999999999998E-3</v>
      </c>
      <c r="L74">
        <v>1.1475E-4</v>
      </c>
      <c r="M74">
        <v>8.6702000000000001E-2</v>
      </c>
      <c r="N74" t="s">
        <v>237</v>
      </c>
    </row>
    <row r="75" spans="1:14">
      <c r="A75">
        <v>375.76</v>
      </c>
      <c r="B75">
        <v>7</v>
      </c>
      <c r="C75">
        <v>533.91999999999996</v>
      </c>
      <c r="D75">
        <v>1.8729E-3</v>
      </c>
      <c r="E75">
        <v>12.164</v>
      </c>
      <c r="F75">
        <v>12.259</v>
      </c>
      <c r="G75">
        <v>35.600999999999999</v>
      </c>
      <c r="H75">
        <v>146.86000000000001</v>
      </c>
      <c r="I75">
        <v>198.82</v>
      </c>
      <c r="J75">
        <v>633.75</v>
      </c>
      <c r="K75">
        <v>-3.0485999999999998E-3</v>
      </c>
      <c r="L75">
        <v>1.1487E-4</v>
      </c>
      <c r="M75">
        <v>8.6754999999999999E-2</v>
      </c>
      <c r="N75" t="s">
        <v>237</v>
      </c>
    </row>
    <row r="76" spans="1:14">
      <c r="A76">
        <v>375.76</v>
      </c>
      <c r="B76">
        <v>7.5</v>
      </c>
      <c r="C76">
        <v>534.09</v>
      </c>
      <c r="D76">
        <v>1.8722999999999999E-3</v>
      </c>
      <c r="E76">
        <v>12.157999999999999</v>
      </c>
      <c r="F76">
        <v>12.259</v>
      </c>
      <c r="G76">
        <v>35.584000000000003</v>
      </c>
      <c r="H76">
        <v>146.85</v>
      </c>
      <c r="I76">
        <v>198.75</v>
      </c>
      <c r="J76">
        <v>634.70000000000005</v>
      </c>
      <c r="K76">
        <v>-3.2033000000000001E-3</v>
      </c>
      <c r="L76">
        <v>1.1499E-4</v>
      </c>
      <c r="M76">
        <v>8.6806999999999995E-2</v>
      </c>
      <c r="N76" t="s">
        <v>237</v>
      </c>
    </row>
    <row r="77" spans="1:14">
      <c r="A77">
        <v>375.76</v>
      </c>
      <c r="B77">
        <v>8</v>
      </c>
      <c r="C77">
        <v>534.26</v>
      </c>
      <c r="D77">
        <v>1.8718000000000001E-3</v>
      </c>
      <c r="E77">
        <v>12.151</v>
      </c>
      <c r="F77">
        <v>12.26</v>
      </c>
      <c r="G77">
        <v>35.567</v>
      </c>
      <c r="H77">
        <v>146.85</v>
      </c>
      <c r="I77">
        <v>198.67</v>
      </c>
      <c r="J77">
        <v>635.64</v>
      </c>
      <c r="K77">
        <v>-3.3568999999999999E-3</v>
      </c>
      <c r="L77">
        <v>1.1512E-4</v>
      </c>
      <c r="M77">
        <v>8.6860000000000007E-2</v>
      </c>
      <c r="N77" t="s">
        <v>237</v>
      </c>
    </row>
    <row r="78" spans="1:14">
      <c r="A78">
        <v>375.76</v>
      </c>
      <c r="B78">
        <v>8.5</v>
      </c>
      <c r="C78">
        <v>534.42999999999995</v>
      </c>
      <c r="D78">
        <v>1.8711999999999999E-3</v>
      </c>
      <c r="E78">
        <v>12.145</v>
      </c>
      <c r="F78">
        <v>12.26</v>
      </c>
      <c r="G78">
        <v>35.548999999999999</v>
      </c>
      <c r="H78">
        <v>146.85</v>
      </c>
      <c r="I78">
        <v>198.59</v>
      </c>
      <c r="J78">
        <v>636.58000000000004</v>
      </c>
      <c r="K78">
        <v>-3.5094000000000002E-3</v>
      </c>
      <c r="L78">
        <v>1.1524E-4</v>
      </c>
      <c r="M78">
        <v>8.6912000000000003E-2</v>
      </c>
      <c r="N78" t="s">
        <v>237</v>
      </c>
    </row>
    <row r="79" spans="1:14">
      <c r="A79">
        <v>375.76</v>
      </c>
      <c r="B79">
        <v>9</v>
      </c>
      <c r="C79">
        <v>534.59</v>
      </c>
      <c r="D79">
        <v>1.8706E-3</v>
      </c>
      <c r="E79">
        <v>12.138999999999999</v>
      </c>
      <c r="F79">
        <v>12.26</v>
      </c>
      <c r="G79">
        <v>35.531999999999996</v>
      </c>
      <c r="H79">
        <v>146.84</v>
      </c>
      <c r="I79">
        <v>198.52</v>
      </c>
      <c r="J79">
        <v>637.52</v>
      </c>
      <c r="K79">
        <v>-3.6606999999999998E-3</v>
      </c>
      <c r="L79">
        <v>1.1535999999999999E-4</v>
      </c>
      <c r="M79">
        <v>8.6965000000000001E-2</v>
      </c>
      <c r="N79" t="s">
        <v>237</v>
      </c>
    </row>
    <row r="80" spans="1:14">
      <c r="A80">
        <v>375.76</v>
      </c>
      <c r="B80">
        <v>9.5</v>
      </c>
      <c r="C80">
        <v>534.76</v>
      </c>
      <c r="D80">
        <v>1.8699999999999999E-3</v>
      </c>
      <c r="E80">
        <v>12.132</v>
      </c>
      <c r="F80">
        <v>12.260999999999999</v>
      </c>
      <c r="G80">
        <v>35.515000000000001</v>
      </c>
      <c r="H80">
        <v>146.84</v>
      </c>
      <c r="I80">
        <v>198.45</v>
      </c>
      <c r="J80">
        <v>638.46</v>
      </c>
      <c r="K80">
        <v>-3.8110000000000002E-3</v>
      </c>
      <c r="L80">
        <v>1.1548E-4</v>
      </c>
      <c r="M80">
        <v>8.7016999999999997E-2</v>
      </c>
      <c r="N80" t="s">
        <v>237</v>
      </c>
    </row>
    <row r="81" spans="1:14">
      <c r="A81">
        <v>375.76</v>
      </c>
      <c r="B81">
        <v>10</v>
      </c>
      <c r="C81">
        <v>534.91999999999996</v>
      </c>
      <c r="D81">
        <v>1.8694E-3</v>
      </c>
      <c r="E81">
        <v>12.125999999999999</v>
      </c>
      <c r="F81">
        <v>12.260999999999999</v>
      </c>
      <c r="G81">
        <v>35.499000000000002</v>
      </c>
      <c r="H81">
        <v>146.84</v>
      </c>
      <c r="I81">
        <v>198.37</v>
      </c>
      <c r="J81">
        <v>639.39</v>
      </c>
      <c r="K81">
        <v>-3.9601000000000003E-3</v>
      </c>
      <c r="L81">
        <v>1.156E-4</v>
      </c>
      <c r="M81">
        <v>8.7068999999999994E-2</v>
      </c>
      <c r="N81" t="s">
        <v>237</v>
      </c>
    </row>
    <row r="82" spans="1:14">
      <c r="A82">
        <v>422.73</v>
      </c>
      <c r="B82">
        <v>1</v>
      </c>
      <c r="C82">
        <v>2.0832999999999999</v>
      </c>
      <c r="D82">
        <v>0.48000999999999999</v>
      </c>
      <c r="E82">
        <v>38.634999999999998</v>
      </c>
      <c r="F82">
        <v>42.097999999999999</v>
      </c>
      <c r="G82">
        <v>128.16999999999999</v>
      </c>
      <c r="H82">
        <v>151.63</v>
      </c>
      <c r="I82">
        <v>160.54</v>
      </c>
      <c r="J82">
        <v>223.76</v>
      </c>
      <c r="K82">
        <v>1.0926</v>
      </c>
      <c r="L82">
        <v>9.6023999999999997E-6</v>
      </c>
      <c r="M82">
        <v>2.8985E-2</v>
      </c>
      <c r="N82" t="s">
        <v>238</v>
      </c>
    </row>
    <row r="83" spans="1:14">
      <c r="A83">
        <v>422.73</v>
      </c>
      <c r="B83">
        <v>1.5</v>
      </c>
      <c r="C83">
        <v>3.1488</v>
      </c>
      <c r="D83">
        <v>0.31758999999999998</v>
      </c>
      <c r="E83">
        <v>38.573</v>
      </c>
      <c r="F83">
        <v>42.01</v>
      </c>
      <c r="G83">
        <v>124.65</v>
      </c>
      <c r="H83">
        <v>151.82</v>
      </c>
      <c r="I83">
        <v>161.05000000000001</v>
      </c>
      <c r="J83">
        <v>222.25</v>
      </c>
      <c r="K83">
        <v>1.1052999999999999</v>
      </c>
      <c r="L83">
        <v>9.6033E-6</v>
      </c>
      <c r="M83">
        <v>2.9028999999999999E-2</v>
      </c>
      <c r="N83" t="s">
        <v>238</v>
      </c>
    </row>
    <row r="84" spans="1:14">
      <c r="A84">
        <v>422.73</v>
      </c>
      <c r="B84">
        <v>2</v>
      </c>
      <c r="C84">
        <v>4.2309999999999999</v>
      </c>
      <c r="D84">
        <v>0.23635</v>
      </c>
      <c r="E84">
        <v>38.51</v>
      </c>
      <c r="F84">
        <v>41.92</v>
      </c>
      <c r="G84">
        <v>122.11</v>
      </c>
      <c r="H84">
        <v>152.02000000000001</v>
      </c>
      <c r="I84">
        <v>161.59</v>
      </c>
      <c r="J84">
        <v>220.72</v>
      </c>
      <c r="K84">
        <v>1.1185</v>
      </c>
      <c r="L84">
        <v>9.6044000000000007E-6</v>
      </c>
      <c r="M84">
        <v>2.9075E-2</v>
      </c>
      <c r="N84" t="s">
        <v>238</v>
      </c>
    </row>
    <row r="85" spans="1:14">
      <c r="A85">
        <v>422.73</v>
      </c>
      <c r="B85">
        <v>2.5</v>
      </c>
      <c r="C85">
        <v>5.3308999999999997</v>
      </c>
      <c r="D85">
        <v>0.18759000000000001</v>
      </c>
      <c r="E85">
        <v>38.445</v>
      </c>
      <c r="F85">
        <v>41.829000000000001</v>
      </c>
      <c r="G85">
        <v>120.1</v>
      </c>
      <c r="H85">
        <v>152.22999999999999</v>
      </c>
      <c r="I85">
        <v>162.16</v>
      </c>
      <c r="J85">
        <v>219.16</v>
      </c>
      <c r="K85">
        <v>1.1322000000000001</v>
      </c>
      <c r="L85">
        <v>9.6058000000000004E-6</v>
      </c>
      <c r="M85">
        <v>2.9125999999999999E-2</v>
      </c>
      <c r="N85" t="s">
        <v>238</v>
      </c>
    </row>
    <row r="86" spans="1:14">
      <c r="A86">
        <v>422.73</v>
      </c>
      <c r="B86">
        <v>3</v>
      </c>
      <c r="C86">
        <v>6.4489999999999998</v>
      </c>
      <c r="D86">
        <v>0.15506</v>
      </c>
      <c r="E86">
        <v>38.380000000000003</v>
      </c>
      <c r="F86">
        <v>41.735999999999997</v>
      </c>
      <c r="G86">
        <v>118.43</v>
      </c>
      <c r="H86">
        <v>152.44</v>
      </c>
      <c r="I86">
        <v>162.74</v>
      </c>
      <c r="J86">
        <v>217.57</v>
      </c>
      <c r="K86">
        <v>1.1463000000000001</v>
      </c>
      <c r="L86">
        <v>9.6075000000000008E-6</v>
      </c>
      <c r="M86">
        <v>2.9180000000000001E-2</v>
      </c>
      <c r="N86" t="s">
        <v>238</v>
      </c>
    </row>
    <row r="87" spans="1:14">
      <c r="A87">
        <v>422.73</v>
      </c>
      <c r="B87">
        <v>3.5</v>
      </c>
      <c r="C87">
        <v>7.5864000000000003</v>
      </c>
      <c r="D87">
        <v>0.13181999999999999</v>
      </c>
      <c r="E87">
        <v>38.314</v>
      </c>
      <c r="F87">
        <v>41.642000000000003</v>
      </c>
      <c r="G87">
        <v>116.99</v>
      </c>
      <c r="H87">
        <v>152.66</v>
      </c>
      <c r="I87">
        <v>163.36000000000001</v>
      </c>
      <c r="J87">
        <v>215.96</v>
      </c>
      <c r="K87">
        <v>1.161</v>
      </c>
      <c r="L87">
        <v>9.6095000000000001E-6</v>
      </c>
      <c r="M87">
        <v>2.9238E-2</v>
      </c>
      <c r="N87" t="s">
        <v>238</v>
      </c>
    </row>
    <row r="88" spans="1:14">
      <c r="A88">
        <v>422.73</v>
      </c>
      <c r="B88">
        <v>4</v>
      </c>
      <c r="C88">
        <v>8.7438000000000002</v>
      </c>
      <c r="D88">
        <v>0.11437</v>
      </c>
      <c r="E88">
        <v>38.246000000000002</v>
      </c>
      <c r="F88">
        <v>41.546999999999997</v>
      </c>
      <c r="G88">
        <v>115.71</v>
      </c>
      <c r="H88">
        <v>152.88</v>
      </c>
      <c r="I88">
        <v>164</v>
      </c>
      <c r="J88">
        <v>214.32</v>
      </c>
      <c r="K88">
        <v>1.1761999999999999</v>
      </c>
      <c r="L88">
        <v>9.6119000000000002E-6</v>
      </c>
      <c r="M88">
        <v>2.9301000000000001E-2</v>
      </c>
      <c r="N88" t="s">
        <v>238</v>
      </c>
    </row>
    <row r="89" spans="1:14">
      <c r="A89">
        <v>422.73</v>
      </c>
      <c r="B89">
        <v>4.5</v>
      </c>
      <c r="C89">
        <v>9.9222999999999999</v>
      </c>
      <c r="D89">
        <v>0.10077999999999999</v>
      </c>
      <c r="E89">
        <v>38.177</v>
      </c>
      <c r="F89">
        <v>41.448999999999998</v>
      </c>
      <c r="G89">
        <v>114.57</v>
      </c>
      <c r="H89">
        <v>153.11000000000001</v>
      </c>
      <c r="I89">
        <v>164.68</v>
      </c>
      <c r="J89">
        <v>212.64</v>
      </c>
      <c r="K89">
        <v>1.1920999999999999</v>
      </c>
      <c r="L89">
        <v>9.6145999999999994E-6</v>
      </c>
      <c r="M89">
        <v>2.9368999999999999E-2</v>
      </c>
      <c r="N89" t="s">
        <v>238</v>
      </c>
    </row>
    <row r="90" spans="1:14">
      <c r="A90">
        <v>422.73</v>
      </c>
      <c r="B90">
        <v>5</v>
      </c>
      <c r="C90">
        <v>11.122999999999999</v>
      </c>
      <c r="D90">
        <v>8.9903999999999998E-2</v>
      </c>
      <c r="E90">
        <v>38.106999999999999</v>
      </c>
      <c r="F90">
        <v>41.35</v>
      </c>
      <c r="G90">
        <v>113.52</v>
      </c>
      <c r="H90">
        <v>153.34</v>
      </c>
      <c r="I90">
        <v>165.39</v>
      </c>
      <c r="J90">
        <v>210.93</v>
      </c>
      <c r="K90">
        <v>1.2085999999999999</v>
      </c>
      <c r="L90">
        <v>9.6177999999999996E-6</v>
      </c>
      <c r="M90">
        <v>2.9440999999999998E-2</v>
      </c>
      <c r="N90" t="s">
        <v>238</v>
      </c>
    </row>
    <row r="91" spans="1:14">
      <c r="A91">
        <v>422.73</v>
      </c>
      <c r="B91">
        <v>5.5</v>
      </c>
      <c r="C91">
        <v>12.347</v>
      </c>
      <c r="D91">
        <v>8.0991999999999995E-2</v>
      </c>
      <c r="E91">
        <v>38.036000000000001</v>
      </c>
      <c r="F91">
        <v>41.25</v>
      </c>
      <c r="G91">
        <v>112.55</v>
      </c>
      <c r="H91">
        <v>153.58000000000001</v>
      </c>
      <c r="I91">
        <v>166.14</v>
      </c>
      <c r="J91">
        <v>209.19</v>
      </c>
      <c r="K91">
        <v>1.2258</v>
      </c>
      <c r="L91">
        <v>9.6213000000000005E-6</v>
      </c>
      <c r="M91">
        <v>2.9519E-2</v>
      </c>
      <c r="N91" t="s">
        <v>238</v>
      </c>
    </row>
    <row r="92" spans="1:14">
      <c r="A92">
        <v>422.73</v>
      </c>
      <c r="B92">
        <v>6</v>
      </c>
      <c r="C92">
        <v>13.595000000000001</v>
      </c>
      <c r="D92">
        <v>7.3553999999999994E-2</v>
      </c>
      <c r="E92">
        <v>37.963000000000001</v>
      </c>
      <c r="F92">
        <v>41.146999999999998</v>
      </c>
      <c r="G92">
        <v>111.65</v>
      </c>
      <c r="H92">
        <v>153.83000000000001</v>
      </c>
      <c r="I92">
        <v>166.93</v>
      </c>
      <c r="J92">
        <v>207.4</v>
      </c>
      <c r="K92">
        <v>1.2438</v>
      </c>
      <c r="L92">
        <v>9.6253999999999994E-6</v>
      </c>
      <c r="M92">
        <v>2.9602E-2</v>
      </c>
      <c r="N92" t="s">
        <v>238</v>
      </c>
    </row>
    <row r="93" spans="1:14">
      <c r="A93">
        <v>422.73</v>
      </c>
      <c r="B93">
        <v>6.5</v>
      </c>
      <c r="C93">
        <v>14.87</v>
      </c>
      <c r="D93">
        <v>6.7250000000000004E-2</v>
      </c>
      <c r="E93">
        <v>37.887999999999998</v>
      </c>
      <c r="F93">
        <v>41.042000000000002</v>
      </c>
      <c r="G93">
        <v>110.8</v>
      </c>
      <c r="H93">
        <v>154.08000000000001</v>
      </c>
      <c r="I93">
        <v>167.76</v>
      </c>
      <c r="J93">
        <v>205.58</v>
      </c>
      <c r="K93">
        <v>1.2625</v>
      </c>
      <c r="L93">
        <v>9.6299000000000008E-6</v>
      </c>
      <c r="M93">
        <v>2.9692E-2</v>
      </c>
      <c r="N93" t="s">
        <v>238</v>
      </c>
    </row>
    <row r="94" spans="1:14">
      <c r="A94">
        <v>422.73</v>
      </c>
      <c r="B94">
        <v>7</v>
      </c>
      <c r="C94">
        <v>16.172000000000001</v>
      </c>
      <c r="D94">
        <v>6.1835000000000001E-2</v>
      </c>
      <c r="E94">
        <v>37.811999999999998</v>
      </c>
      <c r="F94">
        <v>40.935000000000002</v>
      </c>
      <c r="G94">
        <v>110</v>
      </c>
      <c r="H94">
        <v>154.35</v>
      </c>
      <c r="I94">
        <v>168.64</v>
      </c>
      <c r="J94">
        <v>203.72</v>
      </c>
      <c r="K94">
        <v>1.2822</v>
      </c>
      <c r="L94">
        <v>9.6351000000000003E-6</v>
      </c>
      <c r="M94">
        <v>2.9787000000000001E-2</v>
      </c>
      <c r="N94" t="s">
        <v>238</v>
      </c>
    </row>
    <row r="95" spans="1:14">
      <c r="A95">
        <v>422.73</v>
      </c>
      <c r="B95">
        <v>7.5</v>
      </c>
      <c r="C95">
        <v>17.503</v>
      </c>
      <c r="D95">
        <v>5.7133000000000003E-2</v>
      </c>
      <c r="E95">
        <v>37.734000000000002</v>
      </c>
      <c r="F95">
        <v>40.826000000000001</v>
      </c>
      <c r="G95">
        <v>109.23</v>
      </c>
      <c r="H95">
        <v>154.62</v>
      </c>
      <c r="I95">
        <v>169.57</v>
      </c>
      <c r="J95">
        <v>201.82</v>
      </c>
      <c r="K95">
        <v>1.3027</v>
      </c>
      <c r="L95">
        <v>9.6407999999999992E-6</v>
      </c>
      <c r="M95">
        <v>2.989E-2</v>
      </c>
      <c r="N95" t="s">
        <v>238</v>
      </c>
    </row>
    <row r="96" spans="1:14">
      <c r="A96">
        <v>422.73</v>
      </c>
      <c r="B96">
        <v>8</v>
      </c>
      <c r="C96">
        <v>18.864999999999998</v>
      </c>
      <c r="D96">
        <v>5.3008E-2</v>
      </c>
      <c r="E96">
        <v>37.654000000000003</v>
      </c>
      <c r="F96">
        <v>40.713999999999999</v>
      </c>
      <c r="G96">
        <v>108.5</v>
      </c>
      <c r="H96">
        <v>154.88999999999999</v>
      </c>
      <c r="I96">
        <v>170.56</v>
      </c>
      <c r="J96">
        <v>199.87</v>
      </c>
      <c r="K96">
        <v>1.3243</v>
      </c>
      <c r="L96">
        <v>9.6470999999999995E-6</v>
      </c>
      <c r="M96">
        <v>3.0001E-2</v>
      </c>
      <c r="N96" t="s">
        <v>238</v>
      </c>
    </row>
    <row r="97" spans="1:14">
      <c r="A97">
        <v>422.73</v>
      </c>
      <c r="B97">
        <v>8.5</v>
      </c>
      <c r="C97">
        <v>20.260000000000002</v>
      </c>
      <c r="D97">
        <v>4.9357999999999999E-2</v>
      </c>
      <c r="E97">
        <v>37.573</v>
      </c>
      <c r="F97">
        <v>40.6</v>
      </c>
      <c r="G97">
        <v>107.79</v>
      </c>
      <c r="H97">
        <v>155.18</v>
      </c>
      <c r="I97">
        <v>171.62</v>
      </c>
      <c r="J97">
        <v>197.87</v>
      </c>
      <c r="K97">
        <v>1.3471</v>
      </c>
      <c r="L97">
        <v>9.6541999999999998E-6</v>
      </c>
      <c r="M97">
        <v>3.0119E-2</v>
      </c>
      <c r="N97" t="s">
        <v>238</v>
      </c>
    </row>
    <row r="98" spans="1:14">
      <c r="A98">
        <v>422.73</v>
      </c>
      <c r="B98">
        <v>9</v>
      </c>
      <c r="C98">
        <v>21.690999999999999</v>
      </c>
      <c r="D98">
        <v>4.6102999999999998E-2</v>
      </c>
      <c r="E98">
        <v>37.488999999999997</v>
      </c>
      <c r="F98">
        <v>40.482999999999997</v>
      </c>
      <c r="G98">
        <v>107.11</v>
      </c>
      <c r="H98">
        <v>155.47999999999999</v>
      </c>
      <c r="I98">
        <v>172.74</v>
      </c>
      <c r="J98">
        <v>195.82</v>
      </c>
      <c r="K98">
        <v>1.371</v>
      </c>
      <c r="L98">
        <v>9.6621000000000002E-6</v>
      </c>
      <c r="M98">
        <v>3.0247E-2</v>
      </c>
      <c r="N98" t="s">
        <v>238</v>
      </c>
    </row>
    <row r="99" spans="1:14">
      <c r="A99">
        <v>422.73</v>
      </c>
      <c r="B99">
        <v>9.5</v>
      </c>
      <c r="C99">
        <v>23.158999999999999</v>
      </c>
      <c r="D99">
        <v>4.3180999999999997E-2</v>
      </c>
      <c r="E99">
        <v>37.402999999999999</v>
      </c>
      <c r="F99">
        <v>40.363</v>
      </c>
      <c r="G99">
        <v>106.45</v>
      </c>
      <c r="H99">
        <v>155.79</v>
      </c>
      <c r="I99">
        <v>173.95</v>
      </c>
      <c r="J99">
        <v>193.71</v>
      </c>
      <c r="K99">
        <v>1.3963000000000001</v>
      </c>
      <c r="L99">
        <v>9.6708999999999992E-6</v>
      </c>
      <c r="M99">
        <v>3.0384000000000001E-2</v>
      </c>
      <c r="N99" t="s">
        <v>238</v>
      </c>
    </row>
    <row r="100" spans="1:14">
      <c r="A100">
        <v>422.73</v>
      </c>
      <c r="B100">
        <v>10</v>
      </c>
      <c r="C100">
        <v>24.667000000000002</v>
      </c>
      <c r="D100">
        <v>4.054E-2</v>
      </c>
      <c r="E100">
        <v>37.314999999999998</v>
      </c>
      <c r="F100">
        <v>40.24</v>
      </c>
      <c r="G100">
        <v>105.8</v>
      </c>
      <c r="H100">
        <v>156.11000000000001</v>
      </c>
      <c r="I100">
        <v>175.25</v>
      </c>
      <c r="J100">
        <v>191.54</v>
      </c>
      <c r="K100">
        <v>1.4231</v>
      </c>
      <c r="L100">
        <v>9.6804999999999999E-6</v>
      </c>
      <c r="M100">
        <v>3.0532E-2</v>
      </c>
      <c r="N100" t="s">
        <v>238</v>
      </c>
    </row>
    <row r="101" spans="1:14">
      <c r="A101">
        <v>469.7</v>
      </c>
      <c r="B101">
        <v>1</v>
      </c>
      <c r="C101">
        <v>1.8666</v>
      </c>
      <c r="D101">
        <v>0.53573999999999999</v>
      </c>
      <c r="E101">
        <v>46.100999999999999</v>
      </c>
      <c r="F101">
        <v>49.966999999999999</v>
      </c>
      <c r="G101">
        <v>145.81</v>
      </c>
      <c r="H101">
        <v>165.69</v>
      </c>
      <c r="I101">
        <v>174.42</v>
      </c>
      <c r="J101">
        <v>236.25</v>
      </c>
      <c r="K101">
        <v>0.78373000000000004</v>
      </c>
      <c r="L101">
        <v>1.0635999999999999E-5</v>
      </c>
      <c r="M101">
        <v>3.5505000000000002E-2</v>
      </c>
      <c r="N101" t="s">
        <v>238</v>
      </c>
    </row>
    <row r="102" spans="1:14">
      <c r="A102">
        <v>469.7</v>
      </c>
      <c r="B102">
        <v>1.5</v>
      </c>
      <c r="C102">
        <v>2.8146</v>
      </c>
      <c r="D102">
        <v>0.35528999999999999</v>
      </c>
      <c r="E102">
        <v>46.052999999999997</v>
      </c>
      <c r="F102">
        <v>49.898000000000003</v>
      </c>
      <c r="G102">
        <v>142.33000000000001</v>
      </c>
      <c r="H102">
        <v>165.81</v>
      </c>
      <c r="I102">
        <v>174.76</v>
      </c>
      <c r="J102">
        <v>235.15</v>
      </c>
      <c r="K102">
        <v>0.78951000000000005</v>
      </c>
      <c r="L102">
        <v>1.0638999999999999E-5</v>
      </c>
      <c r="M102">
        <v>3.5545E-2</v>
      </c>
      <c r="N102" t="s">
        <v>238</v>
      </c>
    </row>
    <row r="103" spans="1:14">
      <c r="A103">
        <v>469.7</v>
      </c>
      <c r="B103">
        <v>2</v>
      </c>
      <c r="C103">
        <v>3.7726999999999999</v>
      </c>
      <c r="D103">
        <v>0.26506000000000002</v>
      </c>
      <c r="E103">
        <v>46.003999999999998</v>
      </c>
      <c r="F103">
        <v>49.829000000000001</v>
      </c>
      <c r="G103">
        <v>139.84</v>
      </c>
      <c r="H103">
        <v>165.93</v>
      </c>
      <c r="I103">
        <v>175.11</v>
      </c>
      <c r="J103">
        <v>234.04</v>
      </c>
      <c r="K103">
        <v>0.79540999999999995</v>
      </c>
      <c r="L103">
        <v>1.0642000000000001E-5</v>
      </c>
      <c r="M103">
        <v>3.5588000000000002E-2</v>
      </c>
      <c r="N103" t="s">
        <v>238</v>
      </c>
    </row>
    <row r="104" spans="1:14">
      <c r="A104">
        <v>469.7</v>
      </c>
      <c r="B104">
        <v>2.5</v>
      </c>
      <c r="C104">
        <v>4.7412999999999998</v>
      </c>
      <c r="D104">
        <v>0.21090999999999999</v>
      </c>
      <c r="E104">
        <v>45.954000000000001</v>
      </c>
      <c r="F104">
        <v>49.759</v>
      </c>
      <c r="G104">
        <v>137.87</v>
      </c>
      <c r="H104">
        <v>166.06</v>
      </c>
      <c r="I104">
        <v>175.47</v>
      </c>
      <c r="J104">
        <v>232.91</v>
      </c>
      <c r="K104">
        <v>0.80142999999999998</v>
      </c>
      <c r="L104">
        <v>1.0645999999999999E-5</v>
      </c>
      <c r="M104">
        <v>3.5631999999999997E-2</v>
      </c>
      <c r="N104" t="s">
        <v>238</v>
      </c>
    </row>
    <row r="105" spans="1:14">
      <c r="A105">
        <v>469.7</v>
      </c>
      <c r="B105">
        <v>3</v>
      </c>
      <c r="C105">
        <v>5.7206000000000001</v>
      </c>
      <c r="D105">
        <v>0.17480999999999999</v>
      </c>
      <c r="E105">
        <v>45.904000000000003</v>
      </c>
      <c r="F105">
        <v>49.688000000000002</v>
      </c>
      <c r="G105">
        <v>136.25</v>
      </c>
      <c r="H105">
        <v>166.18</v>
      </c>
      <c r="I105">
        <v>175.83</v>
      </c>
      <c r="J105">
        <v>231.78</v>
      </c>
      <c r="K105">
        <v>0.80757999999999996</v>
      </c>
      <c r="L105">
        <v>1.0648999999999999E-5</v>
      </c>
      <c r="M105">
        <v>3.5679000000000002E-2</v>
      </c>
      <c r="N105" t="s">
        <v>238</v>
      </c>
    </row>
    <row r="106" spans="1:14">
      <c r="A106">
        <v>469.7</v>
      </c>
      <c r="B106">
        <v>3.5</v>
      </c>
      <c r="C106">
        <v>6.7110000000000003</v>
      </c>
      <c r="D106">
        <v>0.14901</v>
      </c>
      <c r="E106">
        <v>45.853999999999999</v>
      </c>
      <c r="F106">
        <v>49.616999999999997</v>
      </c>
      <c r="G106">
        <v>134.86000000000001</v>
      </c>
      <c r="H106">
        <v>166.31</v>
      </c>
      <c r="I106">
        <v>176.21</v>
      </c>
      <c r="J106">
        <v>230.64</v>
      </c>
      <c r="K106">
        <v>0.81386000000000003</v>
      </c>
      <c r="L106">
        <v>1.0652999999999999E-5</v>
      </c>
      <c r="M106">
        <v>3.5728000000000003E-2</v>
      </c>
      <c r="N106" t="s">
        <v>238</v>
      </c>
    </row>
    <row r="107" spans="1:14">
      <c r="A107">
        <v>469.7</v>
      </c>
      <c r="B107">
        <v>4</v>
      </c>
      <c r="C107">
        <v>7.7126999999999999</v>
      </c>
      <c r="D107">
        <v>0.12966</v>
      </c>
      <c r="E107">
        <v>45.802999999999997</v>
      </c>
      <c r="F107">
        <v>49.545000000000002</v>
      </c>
      <c r="G107">
        <v>133.63999999999999</v>
      </c>
      <c r="H107">
        <v>166.43</v>
      </c>
      <c r="I107">
        <v>176.6</v>
      </c>
      <c r="J107">
        <v>229.48</v>
      </c>
      <c r="K107">
        <v>0.82027000000000005</v>
      </c>
      <c r="L107">
        <v>1.0657E-5</v>
      </c>
      <c r="M107">
        <v>3.5778999999999998E-2</v>
      </c>
      <c r="N107" t="s">
        <v>238</v>
      </c>
    </row>
    <row r="108" spans="1:14">
      <c r="A108">
        <v>469.7</v>
      </c>
      <c r="B108">
        <v>4.5</v>
      </c>
      <c r="C108">
        <v>8.7260000000000009</v>
      </c>
      <c r="D108">
        <v>0.11459999999999999</v>
      </c>
      <c r="E108">
        <v>45.750999999999998</v>
      </c>
      <c r="F108">
        <v>49.472000000000001</v>
      </c>
      <c r="G108">
        <v>132.55000000000001</v>
      </c>
      <c r="H108">
        <v>166.56</v>
      </c>
      <c r="I108">
        <v>177</v>
      </c>
      <c r="J108">
        <v>228.31</v>
      </c>
      <c r="K108">
        <v>0.82682999999999995</v>
      </c>
      <c r="L108">
        <v>1.0662000000000001E-5</v>
      </c>
      <c r="M108">
        <v>3.5833999999999998E-2</v>
      </c>
      <c r="N108" t="s">
        <v>238</v>
      </c>
    </row>
    <row r="109" spans="1:14">
      <c r="A109">
        <v>469.7</v>
      </c>
      <c r="B109">
        <v>5</v>
      </c>
      <c r="C109">
        <v>9.7514000000000003</v>
      </c>
      <c r="D109">
        <v>0.10255</v>
      </c>
      <c r="E109">
        <v>45.698999999999998</v>
      </c>
      <c r="F109">
        <v>49.398000000000003</v>
      </c>
      <c r="G109">
        <v>131.56</v>
      </c>
      <c r="H109">
        <v>166.7</v>
      </c>
      <c r="I109">
        <v>177.42</v>
      </c>
      <c r="J109">
        <v>227.13</v>
      </c>
      <c r="K109">
        <v>0.83353999999999995</v>
      </c>
      <c r="L109">
        <v>1.0665999999999999E-5</v>
      </c>
      <c r="M109">
        <v>3.5889999999999998E-2</v>
      </c>
      <c r="N109" t="s">
        <v>238</v>
      </c>
    </row>
    <row r="110" spans="1:14">
      <c r="A110">
        <v>469.7</v>
      </c>
      <c r="B110">
        <v>5.5</v>
      </c>
      <c r="C110">
        <v>10.789</v>
      </c>
      <c r="D110">
        <v>9.2685000000000003E-2</v>
      </c>
      <c r="E110">
        <v>45.646000000000001</v>
      </c>
      <c r="F110">
        <v>49.323999999999998</v>
      </c>
      <c r="G110">
        <v>130.65</v>
      </c>
      <c r="H110">
        <v>166.83</v>
      </c>
      <c r="I110">
        <v>177.84</v>
      </c>
      <c r="J110">
        <v>225.94</v>
      </c>
      <c r="K110">
        <v>0.84038999999999997</v>
      </c>
      <c r="L110">
        <v>1.0671E-5</v>
      </c>
      <c r="M110">
        <v>3.5950000000000003E-2</v>
      </c>
      <c r="N110" t="s">
        <v>238</v>
      </c>
    </row>
    <row r="111" spans="1:14">
      <c r="A111">
        <v>469.7</v>
      </c>
      <c r="B111">
        <v>6</v>
      </c>
      <c r="C111">
        <v>11.84</v>
      </c>
      <c r="D111">
        <v>8.4460999999999994E-2</v>
      </c>
      <c r="E111">
        <v>45.591999999999999</v>
      </c>
      <c r="F111">
        <v>49.249000000000002</v>
      </c>
      <c r="G111">
        <v>129.81</v>
      </c>
      <c r="H111">
        <v>166.97</v>
      </c>
      <c r="I111">
        <v>178.28</v>
      </c>
      <c r="J111">
        <v>224.73</v>
      </c>
      <c r="K111">
        <v>0.84741</v>
      </c>
      <c r="L111">
        <v>1.0676000000000001E-5</v>
      </c>
      <c r="M111">
        <v>3.6012000000000002E-2</v>
      </c>
      <c r="N111" t="s">
        <v>238</v>
      </c>
    </row>
    <row r="112" spans="1:14">
      <c r="A112">
        <v>469.7</v>
      </c>
      <c r="B112">
        <v>6.5</v>
      </c>
      <c r="C112">
        <v>12.904</v>
      </c>
      <c r="D112">
        <v>7.7497999999999997E-2</v>
      </c>
      <c r="E112">
        <v>45.537999999999997</v>
      </c>
      <c r="F112">
        <v>49.173000000000002</v>
      </c>
      <c r="G112">
        <v>129.03</v>
      </c>
      <c r="H112">
        <v>167.11</v>
      </c>
      <c r="I112">
        <v>178.74</v>
      </c>
      <c r="J112">
        <v>223.52</v>
      </c>
      <c r="K112">
        <v>0.85458999999999996</v>
      </c>
      <c r="L112">
        <v>1.0682E-5</v>
      </c>
      <c r="M112">
        <v>3.6077999999999999E-2</v>
      </c>
      <c r="N112" t="s">
        <v>238</v>
      </c>
    </row>
    <row r="113" spans="1:14">
      <c r="A113">
        <v>469.7</v>
      </c>
      <c r="B113">
        <v>7</v>
      </c>
      <c r="C113">
        <v>13.981</v>
      </c>
      <c r="D113">
        <v>7.1526999999999993E-2</v>
      </c>
      <c r="E113">
        <v>45.484000000000002</v>
      </c>
      <c r="F113">
        <v>49.095999999999997</v>
      </c>
      <c r="G113">
        <v>128.30000000000001</v>
      </c>
      <c r="H113">
        <v>167.25</v>
      </c>
      <c r="I113">
        <v>179.21</v>
      </c>
      <c r="J113">
        <v>222.29</v>
      </c>
      <c r="K113">
        <v>0.86194000000000004</v>
      </c>
      <c r="L113">
        <v>1.0688E-5</v>
      </c>
      <c r="M113">
        <v>3.6145999999999998E-2</v>
      </c>
      <c r="N113" t="s">
        <v>238</v>
      </c>
    </row>
    <row r="114" spans="1:14">
      <c r="A114">
        <v>469.7</v>
      </c>
      <c r="B114">
        <v>7.5</v>
      </c>
      <c r="C114">
        <v>15.071999999999999</v>
      </c>
      <c r="D114">
        <v>6.6347000000000003E-2</v>
      </c>
      <c r="E114">
        <v>45.427999999999997</v>
      </c>
      <c r="F114">
        <v>49.018000000000001</v>
      </c>
      <c r="G114">
        <v>127.6</v>
      </c>
      <c r="H114">
        <v>167.4</v>
      </c>
      <c r="I114">
        <v>179.7</v>
      </c>
      <c r="J114">
        <v>221.04</v>
      </c>
      <c r="K114">
        <v>0.86946000000000001</v>
      </c>
      <c r="L114">
        <v>1.0694E-5</v>
      </c>
      <c r="M114">
        <v>3.6218E-2</v>
      </c>
      <c r="N114" t="s">
        <v>238</v>
      </c>
    </row>
    <row r="115" spans="1:14">
      <c r="A115">
        <v>469.7</v>
      </c>
      <c r="B115">
        <v>8</v>
      </c>
      <c r="C115">
        <v>16.178000000000001</v>
      </c>
      <c r="D115">
        <v>6.1811999999999999E-2</v>
      </c>
      <c r="E115">
        <v>45.372</v>
      </c>
      <c r="F115">
        <v>48.94</v>
      </c>
      <c r="G115">
        <v>126.94</v>
      </c>
      <c r="H115">
        <v>167.54</v>
      </c>
      <c r="I115">
        <v>180.2</v>
      </c>
      <c r="J115">
        <v>219.78</v>
      </c>
      <c r="K115">
        <v>0.87717999999999996</v>
      </c>
      <c r="L115">
        <v>1.0701E-5</v>
      </c>
      <c r="M115">
        <v>3.6292999999999999E-2</v>
      </c>
      <c r="N115" t="s">
        <v>238</v>
      </c>
    </row>
    <row r="116" spans="1:14">
      <c r="A116">
        <v>469.7</v>
      </c>
      <c r="B116">
        <v>8.5</v>
      </c>
      <c r="C116">
        <v>17.298999999999999</v>
      </c>
      <c r="D116">
        <v>5.7806999999999997E-2</v>
      </c>
      <c r="E116">
        <v>45.314999999999998</v>
      </c>
      <c r="F116">
        <v>48.86</v>
      </c>
      <c r="G116">
        <v>126.31</v>
      </c>
      <c r="H116">
        <v>167.69</v>
      </c>
      <c r="I116">
        <v>180.72</v>
      </c>
      <c r="J116">
        <v>218.51</v>
      </c>
      <c r="K116">
        <v>0.88507999999999998</v>
      </c>
      <c r="L116">
        <v>1.0708E-5</v>
      </c>
      <c r="M116">
        <v>3.6371000000000001E-2</v>
      </c>
      <c r="N116" t="s">
        <v>238</v>
      </c>
    </row>
    <row r="117" spans="1:14">
      <c r="A117">
        <v>469.7</v>
      </c>
      <c r="B117">
        <v>9</v>
      </c>
      <c r="C117">
        <v>18.434999999999999</v>
      </c>
      <c r="D117">
        <v>5.4244000000000001E-2</v>
      </c>
      <c r="E117">
        <v>45.256999999999998</v>
      </c>
      <c r="F117">
        <v>48.78</v>
      </c>
      <c r="G117">
        <v>125.71</v>
      </c>
      <c r="H117">
        <v>167.84</v>
      </c>
      <c r="I117">
        <v>181.26</v>
      </c>
      <c r="J117">
        <v>217.22</v>
      </c>
      <c r="K117">
        <v>0.89319000000000004</v>
      </c>
      <c r="L117">
        <v>1.0716E-5</v>
      </c>
      <c r="M117">
        <v>3.6452999999999999E-2</v>
      </c>
      <c r="N117" t="s">
        <v>238</v>
      </c>
    </row>
    <row r="118" spans="1:14">
      <c r="A118">
        <v>469.7</v>
      </c>
      <c r="B118">
        <v>9.5</v>
      </c>
      <c r="C118">
        <v>19.588000000000001</v>
      </c>
      <c r="D118">
        <v>5.1052E-2</v>
      </c>
      <c r="E118">
        <v>45.198999999999998</v>
      </c>
      <c r="F118">
        <v>48.698</v>
      </c>
      <c r="G118">
        <v>125.14</v>
      </c>
      <c r="H118">
        <v>168</v>
      </c>
      <c r="I118">
        <v>181.82</v>
      </c>
      <c r="J118">
        <v>215.92</v>
      </c>
      <c r="K118">
        <v>0.90151000000000003</v>
      </c>
      <c r="L118">
        <v>1.0723999999999999E-5</v>
      </c>
      <c r="M118">
        <v>3.6539000000000002E-2</v>
      </c>
      <c r="N118" t="s">
        <v>238</v>
      </c>
    </row>
    <row r="119" spans="1:14">
      <c r="A119">
        <v>469.7</v>
      </c>
      <c r="B119">
        <v>10</v>
      </c>
      <c r="C119">
        <v>20.757000000000001</v>
      </c>
      <c r="D119">
        <v>4.8176999999999998E-2</v>
      </c>
      <c r="E119">
        <v>45.14</v>
      </c>
      <c r="F119">
        <v>48.616</v>
      </c>
      <c r="G119">
        <v>124.58</v>
      </c>
      <c r="H119">
        <v>168.16</v>
      </c>
      <c r="I119">
        <v>182.4</v>
      </c>
      <c r="J119">
        <v>214.6</v>
      </c>
      <c r="K119">
        <v>0.91003999999999996</v>
      </c>
      <c r="L119">
        <v>1.0732E-5</v>
      </c>
      <c r="M119">
        <v>3.6628000000000001E-2</v>
      </c>
      <c r="N119" t="s">
        <v>238</v>
      </c>
    </row>
    <row r="120" spans="1:14">
      <c r="A120">
        <v>516.66999999999996</v>
      </c>
      <c r="B120">
        <v>1</v>
      </c>
      <c r="C120">
        <v>1.6919999999999999</v>
      </c>
      <c r="D120">
        <v>0.59103000000000006</v>
      </c>
      <c r="E120">
        <v>54.21</v>
      </c>
      <c r="F120">
        <v>58.473999999999997</v>
      </c>
      <c r="G120">
        <v>163.06</v>
      </c>
      <c r="H120">
        <v>179.08</v>
      </c>
      <c r="I120">
        <v>187.7</v>
      </c>
      <c r="J120">
        <v>247.97</v>
      </c>
      <c r="K120">
        <v>0.58916000000000002</v>
      </c>
      <c r="L120">
        <v>1.1636E-5</v>
      </c>
      <c r="M120">
        <v>4.2431999999999997E-2</v>
      </c>
      <c r="N120" t="s">
        <v>238</v>
      </c>
    </row>
    <row r="121" spans="1:14">
      <c r="A121">
        <v>516.66999999999996</v>
      </c>
      <c r="B121">
        <v>1.5</v>
      </c>
      <c r="C121">
        <v>2.5474999999999999</v>
      </c>
      <c r="D121">
        <v>0.39255000000000001</v>
      </c>
      <c r="E121">
        <v>54.17</v>
      </c>
      <c r="F121">
        <v>58.417999999999999</v>
      </c>
      <c r="G121">
        <v>159.61000000000001</v>
      </c>
      <c r="H121">
        <v>179.15</v>
      </c>
      <c r="I121">
        <v>187.93</v>
      </c>
      <c r="J121">
        <v>247.14</v>
      </c>
      <c r="K121">
        <v>0.59192</v>
      </c>
      <c r="L121">
        <v>1.1640999999999999E-5</v>
      </c>
      <c r="M121">
        <v>4.2470000000000001E-2</v>
      </c>
      <c r="N121" t="s">
        <v>238</v>
      </c>
    </row>
    <row r="122" spans="1:14">
      <c r="A122">
        <v>516.66999999999996</v>
      </c>
      <c r="B122">
        <v>2</v>
      </c>
      <c r="C122">
        <v>3.4095</v>
      </c>
      <c r="D122">
        <v>0.29330000000000001</v>
      </c>
      <c r="E122">
        <v>54.13</v>
      </c>
      <c r="F122">
        <v>58.363</v>
      </c>
      <c r="G122">
        <v>157.13999999999999</v>
      </c>
      <c r="H122">
        <v>179.23</v>
      </c>
      <c r="I122">
        <v>188.17</v>
      </c>
      <c r="J122">
        <v>246.31</v>
      </c>
      <c r="K122">
        <v>0.59470999999999996</v>
      </c>
      <c r="L122">
        <v>1.1644999999999999E-5</v>
      </c>
      <c r="M122">
        <v>4.2508999999999998E-2</v>
      </c>
      <c r="N122" t="s">
        <v>238</v>
      </c>
    </row>
    <row r="123" spans="1:14">
      <c r="A123">
        <v>516.66999999999996</v>
      </c>
      <c r="B123">
        <v>2.5</v>
      </c>
      <c r="C123">
        <v>4.2779999999999996</v>
      </c>
      <c r="D123">
        <v>0.23375000000000001</v>
      </c>
      <c r="E123">
        <v>54.09</v>
      </c>
      <c r="F123">
        <v>58.307000000000002</v>
      </c>
      <c r="G123">
        <v>155.21</v>
      </c>
      <c r="H123">
        <v>179.3</v>
      </c>
      <c r="I123">
        <v>188.42</v>
      </c>
      <c r="J123">
        <v>245.48</v>
      </c>
      <c r="K123">
        <v>0.59753999999999996</v>
      </c>
      <c r="L123">
        <v>1.1649E-5</v>
      </c>
      <c r="M123">
        <v>4.2549999999999998E-2</v>
      </c>
      <c r="N123" t="s">
        <v>238</v>
      </c>
    </row>
    <row r="124" spans="1:14">
      <c r="A124">
        <v>516.66999999999996</v>
      </c>
      <c r="B124">
        <v>3</v>
      </c>
      <c r="C124">
        <v>5.1532999999999998</v>
      </c>
      <c r="D124">
        <v>0.19405</v>
      </c>
      <c r="E124">
        <v>54.05</v>
      </c>
      <c r="F124">
        <v>58.25</v>
      </c>
      <c r="G124">
        <v>153.62</v>
      </c>
      <c r="H124">
        <v>179.38</v>
      </c>
      <c r="I124">
        <v>188.66</v>
      </c>
      <c r="J124">
        <v>244.64</v>
      </c>
      <c r="K124">
        <v>0.60038999999999998</v>
      </c>
      <c r="L124">
        <v>1.1654000000000001E-5</v>
      </c>
      <c r="M124">
        <v>4.2591999999999998E-2</v>
      </c>
      <c r="N124" t="s">
        <v>238</v>
      </c>
    </row>
    <row r="125" spans="1:14">
      <c r="A125">
        <v>516.66999999999996</v>
      </c>
      <c r="B125">
        <v>3.5</v>
      </c>
      <c r="C125">
        <v>6.0354999999999999</v>
      </c>
      <c r="D125">
        <v>0.16569</v>
      </c>
      <c r="E125">
        <v>54.009</v>
      </c>
      <c r="F125">
        <v>58.192999999999998</v>
      </c>
      <c r="G125">
        <v>152.25</v>
      </c>
      <c r="H125">
        <v>179.46</v>
      </c>
      <c r="I125">
        <v>188.92</v>
      </c>
      <c r="J125">
        <v>243.79</v>
      </c>
      <c r="K125">
        <v>0.60328999999999999</v>
      </c>
      <c r="L125">
        <v>1.1659E-5</v>
      </c>
      <c r="M125">
        <v>4.2636E-2</v>
      </c>
      <c r="N125" t="s">
        <v>238</v>
      </c>
    </row>
    <row r="126" spans="1:14">
      <c r="A126">
        <v>516.66999999999996</v>
      </c>
      <c r="B126">
        <v>4</v>
      </c>
      <c r="C126">
        <v>6.9245999999999999</v>
      </c>
      <c r="D126">
        <v>0.14441000000000001</v>
      </c>
      <c r="E126">
        <v>53.968000000000004</v>
      </c>
      <c r="F126">
        <v>58.136000000000003</v>
      </c>
      <c r="G126">
        <v>151.06</v>
      </c>
      <c r="H126">
        <v>179.54</v>
      </c>
      <c r="I126">
        <v>189.17</v>
      </c>
      <c r="J126">
        <v>242.95</v>
      </c>
      <c r="K126">
        <v>0.60621000000000003</v>
      </c>
      <c r="L126">
        <v>1.1664E-5</v>
      </c>
      <c r="M126">
        <v>4.2680999999999997E-2</v>
      </c>
      <c r="N126" t="s">
        <v>238</v>
      </c>
    </row>
    <row r="127" spans="1:14">
      <c r="A127">
        <v>516.66999999999996</v>
      </c>
      <c r="B127">
        <v>4.5</v>
      </c>
      <c r="C127">
        <v>7.8208000000000002</v>
      </c>
      <c r="D127">
        <v>0.12786</v>
      </c>
      <c r="E127">
        <v>53.927</v>
      </c>
      <c r="F127">
        <v>58.079000000000001</v>
      </c>
      <c r="G127">
        <v>150</v>
      </c>
      <c r="H127">
        <v>179.62</v>
      </c>
      <c r="I127">
        <v>189.44</v>
      </c>
      <c r="J127">
        <v>242.09</v>
      </c>
      <c r="K127">
        <v>0.60916999999999999</v>
      </c>
      <c r="L127">
        <v>1.1669E-5</v>
      </c>
      <c r="M127">
        <v>4.2727000000000001E-2</v>
      </c>
      <c r="N127" t="s">
        <v>238</v>
      </c>
    </row>
    <row r="128" spans="1:14">
      <c r="A128">
        <v>516.66999999999996</v>
      </c>
      <c r="B128">
        <v>5</v>
      </c>
      <c r="C128">
        <v>8.7241</v>
      </c>
      <c r="D128">
        <v>0.11462</v>
      </c>
      <c r="E128">
        <v>53.886000000000003</v>
      </c>
      <c r="F128">
        <v>58.021000000000001</v>
      </c>
      <c r="G128">
        <v>149.05000000000001</v>
      </c>
      <c r="H128">
        <v>179.7</v>
      </c>
      <c r="I128">
        <v>189.71</v>
      </c>
      <c r="J128">
        <v>241.24</v>
      </c>
      <c r="K128">
        <v>0.61216999999999999</v>
      </c>
      <c r="L128">
        <v>1.1674999999999999E-5</v>
      </c>
      <c r="M128">
        <v>4.2776000000000002E-2</v>
      </c>
      <c r="N128" t="s">
        <v>238</v>
      </c>
    </row>
    <row r="129" spans="1:14">
      <c r="A129">
        <v>516.66999999999996</v>
      </c>
      <c r="B129">
        <v>5.5</v>
      </c>
      <c r="C129">
        <v>9.6349</v>
      </c>
      <c r="D129">
        <v>0.10378999999999999</v>
      </c>
      <c r="E129">
        <v>53.844000000000001</v>
      </c>
      <c r="F129">
        <v>57.962000000000003</v>
      </c>
      <c r="G129">
        <v>148.16999999999999</v>
      </c>
      <c r="H129">
        <v>179.78</v>
      </c>
      <c r="I129">
        <v>189.98</v>
      </c>
      <c r="J129">
        <v>240.38</v>
      </c>
      <c r="K129">
        <v>0.61519999999999997</v>
      </c>
      <c r="L129">
        <v>1.168E-5</v>
      </c>
      <c r="M129">
        <v>4.2826000000000003E-2</v>
      </c>
      <c r="N129" t="s">
        <v>238</v>
      </c>
    </row>
    <row r="130" spans="1:14">
      <c r="A130">
        <v>516.66999999999996</v>
      </c>
      <c r="B130">
        <v>6</v>
      </c>
      <c r="C130">
        <v>10.553000000000001</v>
      </c>
      <c r="D130">
        <v>9.4758999999999996E-2</v>
      </c>
      <c r="E130">
        <v>53.802</v>
      </c>
      <c r="F130">
        <v>57.904000000000003</v>
      </c>
      <c r="G130">
        <v>147.37</v>
      </c>
      <c r="H130">
        <v>179.86</v>
      </c>
      <c r="I130">
        <v>190.26</v>
      </c>
      <c r="J130">
        <v>239.51</v>
      </c>
      <c r="K130">
        <v>0.61826999999999999</v>
      </c>
      <c r="L130">
        <v>1.1686E-5</v>
      </c>
      <c r="M130">
        <v>4.2876999999999998E-2</v>
      </c>
      <c r="N130" t="s">
        <v>238</v>
      </c>
    </row>
    <row r="131" spans="1:14">
      <c r="A131">
        <v>516.66999999999996</v>
      </c>
      <c r="B131">
        <v>6.5</v>
      </c>
      <c r="C131">
        <v>11.478999999999999</v>
      </c>
      <c r="D131">
        <v>8.7115999999999999E-2</v>
      </c>
      <c r="E131">
        <v>53.759</v>
      </c>
      <c r="F131">
        <v>57.844999999999999</v>
      </c>
      <c r="G131">
        <v>146.62</v>
      </c>
      <c r="H131">
        <v>179.94</v>
      </c>
      <c r="I131">
        <v>190.55</v>
      </c>
      <c r="J131">
        <v>238.64</v>
      </c>
      <c r="K131">
        <v>0.62136999999999998</v>
      </c>
      <c r="L131">
        <v>1.1693E-5</v>
      </c>
      <c r="M131">
        <v>4.2930000000000003E-2</v>
      </c>
      <c r="N131" t="s">
        <v>238</v>
      </c>
    </row>
    <row r="132" spans="1:14">
      <c r="A132">
        <v>516.66999999999996</v>
      </c>
      <c r="B132">
        <v>7</v>
      </c>
      <c r="C132">
        <v>12.413</v>
      </c>
      <c r="D132">
        <v>8.0563999999999997E-2</v>
      </c>
      <c r="E132">
        <v>53.716999999999999</v>
      </c>
      <c r="F132">
        <v>57.784999999999997</v>
      </c>
      <c r="G132">
        <v>145.91999999999999</v>
      </c>
      <c r="H132">
        <v>180.02</v>
      </c>
      <c r="I132">
        <v>190.84</v>
      </c>
      <c r="J132">
        <v>237.77</v>
      </c>
      <c r="K132">
        <v>0.62451999999999996</v>
      </c>
      <c r="L132">
        <v>1.1698999999999999E-5</v>
      </c>
      <c r="M132">
        <v>4.2985000000000002E-2</v>
      </c>
      <c r="N132" t="s">
        <v>238</v>
      </c>
    </row>
    <row r="133" spans="1:14">
      <c r="A133">
        <v>516.66999999999996</v>
      </c>
      <c r="B133">
        <v>7.5</v>
      </c>
      <c r="C133">
        <v>13.353999999999999</v>
      </c>
      <c r="D133">
        <v>7.4884000000000006E-2</v>
      </c>
      <c r="E133">
        <v>53.673999999999999</v>
      </c>
      <c r="F133">
        <v>57.725999999999999</v>
      </c>
      <c r="G133">
        <v>145.26</v>
      </c>
      <c r="H133">
        <v>180.11</v>
      </c>
      <c r="I133">
        <v>191.14</v>
      </c>
      <c r="J133">
        <v>236.89</v>
      </c>
      <c r="K133">
        <v>0.62770000000000004</v>
      </c>
      <c r="L133">
        <v>1.1705999999999999E-5</v>
      </c>
      <c r="M133">
        <v>4.3041999999999997E-2</v>
      </c>
      <c r="N133" t="s">
        <v>238</v>
      </c>
    </row>
    <row r="134" spans="1:14">
      <c r="A134">
        <v>516.66999999999996</v>
      </c>
      <c r="B134">
        <v>8</v>
      </c>
      <c r="C134">
        <v>14.304</v>
      </c>
      <c r="D134">
        <v>6.9912000000000002E-2</v>
      </c>
      <c r="E134">
        <v>53.63</v>
      </c>
      <c r="F134">
        <v>57.664999999999999</v>
      </c>
      <c r="G134">
        <v>144.63999999999999</v>
      </c>
      <c r="H134">
        <v>180.19</v>
      </c>
      <c r="I134">
        <v>191.44</v>
      </c>
      <c r="J134">
        <v>236.01</v>
      </c>
      <c r="K134">
        <v>0.63092000000000004</v>
      </c>
      <c r="L134">
        <v>1.1712999999999999E-5</v>
      </c>
      <c r="M134">
        <v>4.3099999999999999E-2</v>
      </c>
      <c r="N134" t="s">
        <v>238</v>
      </c>
    </row>
    <row r="135" spans="1:14">
      <c r="A135">
        <v>516.66999999999996</v>
      </c>
      <c r="B135">
        <v>8.5</v>
      </c>
      <c r="C135">
        <v>15.260999999999999</v>
      </c>
      <c r="D135">
        <v>6.5525E-2</v>
      </c>
      <c r="E135">
        <v>53.585999999999999</v>
      </c>
      <c r="F135">
        <v>57.604999999999997</v>
      </c>
      <c r="G135">
        <v>144.05000000000001</v>
      </c>
      <c r="H135">
        <v>180.28</v>
      </c>
      <c r="I135">
        <v>191.75</v>
      </c>
      <c r="J135">
        <v>235.12</v>
      </c>
      <c r="K135">
        <v>0.63417999999999997</v>
      </c>
      <c r="L135">
        <v>1.172E-5</v>
      </c>
      <c r="M135">
        <v>4.3159999999999997E-2</v>
      </c>
      <c r="N135" t="s">
        <v>238</v>
      </c>
    </row>
    <row r="136" spans="1:14">
      <c r="A136">
        <v>516.66999999999996</v>
      </c>
      <c r="B136">
        <v>9</v>
      </c>
      <c r="C136">
        <v>16.228000000000002</v>
      </c>
      <c r="D136">
        <v>6.1622999999999997E-2</v>
      </c>
      <c r="E136">
        <v>53.542000000000002</v>
      </c>
      <c r="F136">
        <v>57.543999999999997</v>
      </c>
      <c r="G136">
        <v>143.49</v>
      </c>
      <c r="H136">
        <v>180.37</v>
      </c>
      <c r="I136">
        <v>192.07</v>
      </c>
      <c r="J136">
        <v>234.23</v>
      </c>
      <c r="K136">
        <v>0.63748000000000005</v>
      </c>
      <c r="L136">
        <v>1.1728E-5</v>
      </c>
      <c r="M136">
        <v>4.3221999999999997E-2</v>
      </c>
      <c r="N136" t="s">
        <v>238</v>
      </c>
    </row>
    <row r="137" spans="1:14">
      <c r="A137">
        <v>516.66999999999996</v>
      </c>
      <c r="B137">
        <v>9.5</v>
      </c>
      <c r="C137">
        <v>17.202000000000002</v>
      </c>
      <c r="D137">
        <v>5.8131000000000002E-2</v>
      </c>
      <c r="E137">
        <v>53.497999999999998</v>
      </c>
      <c r="F137">
        <v>57.481999999999999</v>
      </c>
      <c r="G137">
        <v>142.94999999999999</v>
      </c>
      <c r="H137">
        <v>180.46</v>
      </c>
      <c r="I137">
        <v>192.4</v>
      </c>
      <c r="J137">
        <v>233.34</v>
      </c>
      <c r="K137">
        <v>0.64081999999999995</v>
      </c>
      <c r="L137">
        <v>1.1736000000000001E-5</v>
      </c>
      <c r="M137">
        <v>4.3285999999999998E-2</v>
      </c>
      <c r="N137" t="s">
        <v>238</v>
      </c>
    </row>
    <row r="138" spans="1:14">
      <c r="A138">
        <v>516.66999999999996</v>
      </c>
      <c r="B138">
        <v>10</v>
      </c>
      <c r="C138">
        <v>18.186</v>
      </c>
      <c r="D138">
        <v>5.4988000000000002E-2</v>
      </c>
      <c r="E138">
        <v>53.453000000000003</v>
      </c>
      <c r="F138">
        <v>57.420999999999999</v>
      </c>
      <c r="G138">
        <v>142.44</v>
      </c>
      <c r="H138">
        <v>180.55</v>
      </c>
      <c r="I138">
        <v>192.73</v>
      </c>
      <c r="J138">
        <v>232.44</v>
      </c>
      <c r="K138">
        <v>0.64420999999999995</v>
      </c>
      <c r="L138">
        <v>1.1744E-5</v>
      </c>
      <c r="M138">
        <v>4.3352000000000002E-2</v>
      </c>
      <c r="N138" t="s">
        <v>238</v>
      </c>
    </row>
    <row r="139" spans="1:14">
      <c r="A139">
        <v>563.64</v>
      </c>
      <c r="B139">
        <v>1</v>
      </c>
      <c r="C139">
        <v>1.5479000000000001</v>
      </c>
      <c r="D139">
        <v>0.64602999999999999</v>
      </c>
      <c r="E139">
        <v>62.926000000000002</v>
      </c>
      <c r="F139">
        <v>67.587000000000003</v>
      </c>
      <c r="G139">
        <v>179.93</v>
      </c>
      <c r="H139">
        <v>191.64</v>
      </c>
      <c r="I139">
        <v>200.19</v>
      </c>
      <c r="J139">
        <v>259.08</v>
      </c>
      <c r="K139">
        <v>0.45956000000000002</v>
      </c>
      <c r="L139">
        <v>1.2602999999999999E-5</v>
      </c>
      <c r="M139">
        <v>4.9681999999999997E-2</v>
      </c>
      <c r="N139" t="s">
        <v>238</v>
      </c>
    </row>
    <row r="140" spans="1:14">
      <c r="A140">
        <v>563.64</v>
      </c>
      <c r="B140">
        <v>1.5</v>
      </c>
      <c r="C140">
        <v>2.3281999999999998</v>
      </c>
      <c r="D140">
        <v>0.42951</v>
      </c>
      <c r="E140">
        <v>62.892000000000003</v>
      </c>
      <c r="F140">
        <v>67.540999999999997</v>
      </c>
      <c r="G140">
        <v>176.5</v>
      </c>
      <c r="H140">
        <v>191.69</v>
      </c>
      <c r="I140">
        <v>200.36</v>
      </c>
      <c r="J140">
        <v>258.45</v>
      </c>
      <c r="K140">
        <v>0.46089999999999998</v>
      </c>
      <c r="L140">
        <v>1.2608E-5</v>
      </c>
      <c r="M140">
        <v>4.9718999999999999E-2</v>
      </c>
      <c r="N140" t="s">
        <v>238</v>
      </c>
    </row>
    <row r="141" spans="1:14">
      <c r="A141">
        <v>563.64</v>
      </c>
      <c r="B141">
        <v>2</v>
      </c>
      <c r="C141">
        <v>3.1128</v>
      </c>
      <c r="D141">
        <v>0.32124999999999998</v>
      </c>
      <c r="E141">
        <v>62.859000000000002</v>
      </c>
      <c r="F141">
        <v>67.494</v>
      </c>
      <c r="G141">
        <v>174.05</v>
      </c>
      <c r="H141">
        <v>191.73</v>
      </c>
      <c r="I141">
        <v>200.53</v>
      </c>
      <c r="J141">
        <v>257.81</v>
      </c>
      <c r="K141">
        <v>0.46223999999999998</v>
      </c>
      <c r="L141">
        <v>1.2612999999999999E-5</v>
      </c>
      <c r="M141">
        <v>4.9756000000000002E-2</v>
      </c>
      <c r="N141" t="s">
        <v>238</v>
      </c>
    </row>
    <row r="142" spans="1:14">
      <c r="A142">
        <v>563.64</v>
      </c>
      <c r="B142">
        <v>2.5</v>
      </c>
      <c r="C142">
        <v>3.9018000000000002</v>
      </c>
      <c r="D142">
        <v>0.25629000000000002</v>
      </c>
      <c r="E142">
        <v>62.825000000000003</v>
      </c>
      <c r="F142">
        <v>67.447999999999993</v>
      </c>
      <c r="G142">
        <v>172.14</v>
      </c>
      <c r="H142">
        <v>191.78</v>
      </c>
      <c r="I142">
        <v>200.71</v>
      </c>
      <c r="J142">
        <v>257.18</v>
      </c>
      <c r="K142">
        <v>0.46360000000000001</v>
      </c>
      <c r="L142">
        <v>1.2618E-5</v>
      </c>
      <c r="M142">
        <v>4.9794999999999999E-2</v>
      </c>
      <c r="N142" t="s">
        <v>238</v>
      </c>
    </row>
    <row r="143" spans="1:14">
      <c r="A143">
        <v>563.64</v>
      </c>
      <c r="B143">
        <v>3</v>
      </c>
      <c r="C143">
        <v>4.6951000000000001</v>
      </c>
      <c r="D143">
        <v>0.21299000000000001</v>
      </c>
      <c r="E143">
        <v>62.790999999999997</v>
      </c>
      <c r="F143">
        <v>67.400999999999996</v>
      </c>
      <c r="G143">
        <v>170.56</v>
      </c>
      <c r="H143">
        <v>191.83</v>
      </c>
      <c r="I143">
        <v>200.88</v>
      </c>
      <c r="J143">
        <v>256.55</v>
      </c>
      <c r="K143">
        <v>0.46494999999999997</v>
      </c>
      <c r="L143">
        <v>1.2622999999999999E-5</v>
      </c>
      <c r="M143">
        <v>4.9834000000000003E-2</v>
      </c>
      <c r="N143" t="s">
        <v>238</v>
      </c>
    </row>
    <row r="144" spans="1:14">
      <c r="A144">
        <v>563.64</v>
      </c>
      <c r="B144">
        <v>3.5</v>
      </c>
      <c r="C144">
        <v>5.4928999999999997</v>
      </c>
      <c r="D144">
        <v>0.18204999999999999</v>
      </c>
      <c r="E144">
        <v>62.756999999999998</v>
      </c>
      <c r="F144">
        <v>67.355000000000004</v>
      </c>
      <c r="G144">
        <v>169.22</v>
      </c>
      <c r="H144">
        <v>191.88</v>
      </c>
      <c r="I144">
        <v>201.06</v>
      </c>
      <c r="J144">
        <v>255.91</v>
      </c>
      <c r="K144">
        <v>0.46632000000000001</v>
      </c>
      <c r="L144">
        <v>1.2628E-5</v>
      </c>
      <c r="M144">
        <v>4.9874000000000002E-2</v>
      </c>
      <c r="N144" t="s">
        <v>238</v>
      </c>
    </row>
    <row r="145" spans="1:14">
      <c r="A145">
        <v>563.64</v>
      </c>
      <c r="B145">
        <v>4</v>
      </c>
      <c r="C145">
        <v>6.2950999999999997</v>
      </c>
      <c r="D145">
        <v>0.15884999999999999</v>
      </c>
      <c r="E145">
        <v>62.722999999999999</v>
      </c>
      <c r="F145">
        <v>67.308000000000007</v>
      </c>
      <c r="G145">
        <v>168.05</v>
      </c>
      <c r="H145">
        <v>191.93</v>
      </c>
      <c r="I145">
        <v>201.25</v>
      </c>
      <c r="J145">
        <v>255.28</v>
      </c>
      <c r="K145">
        <v>0.46768999999999999</v>
      </c>
      <c r="L145">
        <v>1.2634E-5</v>
      </c>
      <c r="M145">
        <v>4.9915000000000001E-2</v>
      </c>
      <c r="N145" t="s">
        <v>238</v>
      </c>
    </row>
    <row r="146" spans="1:14">
      <c r="A146">
        <v>563.64</v>
      </c>
      <c r="B146">
        <v>4.5</v>
      </c>
      <c r="C146">
        <v>7.1018999999999997</v>
      </c>
      <c r="D146">
        <v>0.14080999999999999</v>
      </c>
      <c r="E146">
        <v>62.689</v>
      </c>
      <c r="F146">
        <v>67.260000000000005</v>
      </c>
      <c r="G146">
        <v>167.01</v>
      </c>
      <c r="H146">
        <v>191.98</v>
      </c>
      <c r="I146">
        <v>201.43</v>
      </c>
      <c r="J146">
        <v>254.64</v>
      </c>
      <c r="K146">
        <v>0.46906999999999999</v>
      </c>
      <c r="L146">
        <v>1.2639999999999999E-5</v>
      </c>
      <c r="M146">
        <v>4.9957000000000001E-2</v>
      </c>
      <c r="N146" t="s">
        <v>238</v>
      </c>
    </row>
    <row r="147" spans="1:14">
      <c r="A147">
        <v>563.64</v>
      </c>
      <c r="B147">
        <v>5</v>
      </c>
      <c r="C147">
        <v>7.9132999999999996</v>
      </c>
      <c r="D147">
        <v>0.12637000000000001</v>
      </c>
      <c r="E147">
        <v>62.654000000000003</v>
      </c>
      <c r="F147">
        <v>67.212999999999994</v>
      </c>
      <c r="G147">
        <v>166.07</v>
      </c>
      <c r="H147">
        <v>192.03</v>
      </c>
      <c r="I147">
        <v>201.62</v>
      </c>
      <c r="J147">
        <v>254</v>
      </c>
      <c r="K147">
        <v>0.47045999999999999</v>
      </c>
      <c r="L147">
        <v>1.2646000000000001E-5</v>
      </c>
      <c r="M147">
        <v>0.05</v>
      </c>
      <c r="N147" t="s">
        <v>238</v>
      </c>
    </row>
    <row r="148" spans="1:14">
      <c r="A148">
        <v>563.64</v>
      </c>
      <c r="B148">
        <v>5.5</v>
      </c>
      <c r="C148">
        <v>8.7293000000000003</v>
      </c>
      <c r="D148">
        <v>0.11456</v>
      </c>
      <c r="E148">
        <v>62.62</v>
      </c>
      <c r="F148">
        <v>67.165999999999997</v>
      </c>
      <c r="G148">
        <v>165.22</v>
      </c>
      <c r="H148">
        <v>192.08</v>
      </c>
      <c r="I148">
        <v>201.81</v>
      </c>
      <c r="J148">
        <v>253.36</v>
      </c>
      <c r="K148">
        <v>0.47184999999999999</v>
      </c>
      <c r="L148">
        <v>1.2652E-5</v>
      </c>
      <c r="M148">
        <v>5.0043999999999998E-2</v>
      </c>
      <c r="N148" t="s">
        <v>238</v>
      </c>
    </row>
    <row r="149" spans="1:14">
      <c r="A149">
        <v>563.64</v>
      </c>
      <c r="B149">
        <v>6</v>
      </c>
      <c r="C149">
        <v>9.5500000000000007</v>
      </c>
      <c r="D149">
        <v>0.10471</v>
      </c>
      <c r="E149">
        <v>62.585000000000001</v>
      </c>
      <c r="F149">
        <v>67.117999999999995</v>
      </c>
      <c r="G149">
        <v>164.43</v>
      </c>
      <c r="H149">
        <v>192.13</v>
      </c>
      <c r="I149">
        <v>202</v>
      </c>
      <c r="J149">
        <v>252.72</v>
      </c>
      <c r="K149">
        <v>0.47325</v>
      </c>
      <c r="L149">
        <v>1.2658E-5</v>
      </c>
      <c r="M149">
        <v>5.0089000000000002E-2</v>
      </c>
      <c r="N149" t="s">
        <v>238</v>
      </c>
    </row>
    <row r="150" spans="1:14">
      <c r="A150">
        <v>563.64</v>
      </c>
      <c r="B150">
        <v>6.5</v>
      </c>
      <c r="C150">
        <v>10.375</v>
      </c>
      <c r="D150">
        <v>9.6381999999999995E-2</v>
      </c>
      <c r="E150">
        <v>62.55</v>
      </c>
      <c r="F150">
        <v>67.069999999999993</v>
      </c>
      <c r="G150">
        <v>163.69999999999999</v>
      </c>
      <c r="H150">
        <v>192.19</v>
      </c>
      <c r="I150">
        <v>202.2</v>
      </c>
      <c r="J150">
        <v>252.08</v>
      </c>
      <c r="K150">
        <v>0.47466000000000003</v>
      </c>
      <c r="L150">
        <v>1.2665E-5</v>
      </c>
      <c r="M150">
        <v>5.0133999999999998E-2</v>
      </c>
      <c r="N150" t="s">
        <v>238</v>
      </c>
    </row>
    <row r="151" spans="1:14">
      <c r="A151">
        <v>563.64</v>
      </c>
      <c r="B151">
        <v>7</v>
      </c>
      <c r="C151">
        <v>11.206</v>
      </c>
      <c r="D151">
        <v>8.924E-2</v>
      </c>
      <c r="E151">
        <v>62.515000000000001</v>
      </c>
      <c r="F151">
        <v>67.022000000000006</v>
      </c>
      <c r="G151">
        <v>163.02000000000001</v>
      </c>
      <c r="H151">
        <v>192.24</v>
      </c>
      <c r="I151">
        <v>202.4</v>
      </c>
      <c r="J151">
        <v>251.44</v>
      </c>
      <c r="K151">
        <v>0.47606999999999999</v>
      </c>
      <c r="L151">
        <v>1.2670999999999999E-5</v>
      </c>
      <c r="M151">
        <v>5.0181000000000003E-2</v>
      </c>
      <c r="N151" t="s">
        <v>238</v>
      </c>
    </row>
    <row r="152" spans="1:14">
      <c r="A152">
        <v>563.64</v>
      </c>
      <c r="B152">
        <v>7.5</v>
      </c>
      <c r="C152">
        <v>12.041</v>
      </c>
      <c r="D152">
        <v>8.3051E-2</v>
      </c>
      <c r="E152">
        <v>62.48</v>
      </c>
      <c r="F152">
        <v>66.974000000000004</v>
      </c>
      <c r="G152">
        <v>162.38999999999999</v>
      </c>
      <c r="H152">
        <v>192.29</v>
      </c>
      <c r="I152">
        <v>202.6</v>
      </c>
      <c r="J152">
        <v>250.8</v>
      </c>
      <c r="K152">
        <v>0.47749000000000003</v>
      </c>
      <c r="L152">
        <v>1.2678E-5</v>
      </c>
      <c r="M152">
        <v>5.0229000000000003E-2</v>
      </c>
      <c r="N152" t="s">
        <v>238</v>
      </c>
    </row>
    <row r="153" spans="1:14">
      <c r="A153">
        <v>563.64</v>
      </c>
      <c r="B153">
        <v>8</v>
      </c>
      <c r="C153">
        <v>12.881</v>
      </c>
      <c r="D153">
        <v>7.7634999999999996E-2</v>
      </c>
      <c r="E153">
        <v>62.444000000000003</v>
      </c>
      <c r="F153">
        <v>66.924999999999997</v>
      </c>
      <c r="G153">
        <v>161.79</v>
      </c>
      <c r="H153">
        <v>192.34</v>
      </c>
      <c r="I153">
        <v>202.8</v>
      </c>
      <c r="J153">
        <v>250.15</v>
      </c>
      <c r="K153">
        <v>0.47892000000000001</v>
      </c>
      <c r="L153">
        <v>1.2685E-5</v>
      </c>
      <c r="M153">
        <v>5.0278000000000003E-2</v>
      </c>
      <c r="N153" t="s">
        <v>238</v>
      </c>
    </row>
    <row r="154" spans="1:14">
      <c r="A154">
        <v>563.64</v>
      </c>
      <c r="B154">
        <v>8.5</v>
      </c>
      <c r="C154">
        <v>13.726000000000001</v>
      </c>
      <c r="D154">
        <v>7.2856000000000004E-2</v>
      </c>
      <c r="E154">
        <v>62.408999999999999</v>
      </c>
      <c r="F154">
        <v>66.876999999999995</v>
      </c>
      <c r="G154">
        <v>161.22</v>
      </c>
      <c r="H154">
        <v>192.4</v>
      </c>
      <c r="I154">
        <v>203.01</v>
      </c>
      <c r="J154">
        <v>249.51</v>
      </c>
      <c r="K154">
        <v>0.48035</v>
      </c>
      <c r="L154">
        <v>1.2693E-5</v>
      </c>
      <c r="M154">
        <v>5.0327999999999998E-2</v>
      </c>
      <c r="N154" t="s">
        <v>238</v>
      </c>
    </row>
    <row r="155" spans="1:14">
      <c r="A155">
        <v>563.64</v>
      </c>
      <c r="B155">
        <v>9</v>
      </c>
      <c r="C155">
        <v>14.576000000000001</v>
      </c>
      <c r="D155">
        <v>6.8607000000000001E-2</v>
      </c>
      <c r="E155">
        <v>62.372999999999998</v>
      </c>
      <c r="F155">
        <v>66.828000000000003</v>
      </c>
      <c r="G155">
        <v>160.68</v>
      </c>
      <c r="H155">
        <v>192.45</v>
      </c>
      <c r="I155">
        <v>203.22</v>
      </c>
      <c r="J155">
        <v>248.86</v>
      </c>
      <c r="K155">
        <v>0.48179</v>
      </c>
      <c r="L155">
        <v>1.27E-5</v>
      </c>
      <c r="M155">
        <v>5.0379E-2</v>
      </c>
      <c r="N155" t="s">
        <v>238</v>
      </c>
    </row>
    <row r="156" spans="1:14">
      <c r="A156">
        <v>563.64</v>
      </c>
      <c r="B156">
        <v>9.5</v>
      </c>
      <c r="C156">
        <v>15.430999999999999</v>
      </c>
      <c r="D156">
        <v>6.4805000000000001E-2</v>
      </c>
      <c r="E156">
        <v>62.337000000000003</v>
      </c>
      <c r="F156">
        <v>66.778999999999996</v>
      </c>
      <c r="G156">
        <v>160.16999999999999</v>
      </c>
      <c r="H156">
        <v>192.5</v>
      </c>
      <c r="I156">
        <v>203.43</v>
      </c>
      <c r="J156">
        <v>248.22</v>
      </c>
      <c r="K156">
        <v>0.48322999999999999</v>
      </c>
      <c r="L156">
        <v>1.2707999999999999E-5</v>
      </c>
      <c r="M156">
        <v>5.0430999999999997E-2</v>
      </c>
      <c r="N156" t="s">
        <v>238</v>
      </c>
    </row>
    <row r="157" spans="1:14">
      <c r="A157">
        <v>563.64</v>
      </c>
      <c r="B157">
        <v>10</v>
      </c>
      <c r="C157">
        <v>16.291</v>
      </c>
      <c r="D157">
        <v>6.1384000000000001E-2</v>
      </c>
      <c r="E157">
        <v>62.301000000000002</v>
      </c>
      <c r="F157">
        <v>66.728999999999999</v>
      </c>
      <c r="G157">
        <v>159.68</v>
      </c>
      <c r="H157">
        <v>192.56</v>
      </c>
      <c r="I157">
        <v>203.65</v>
      </c>
      <c r="J157">
        <v>247.57</v>
      </c>
      <c r="K157">
        <v>0.48469000000000001</v>
      </c>
      <c r="L157">
        <v>1.2716E-5</v>
      </c>
      <c r="M157">
        <v>5.0484000000000001E-2</v>
      </c>
      <c r="N157" t="s">
        <v>238</v>
      </c>
    </row>
    <row r="158" spans="1:14">
      <c r="A158">
        <v>610.61</v>
      </c>
      <c r="B158">
        <v>1</v>
      </c>
      <c r="C158">
        <v>1.4268000000000001</v>
      </c>
      <c r="D158">
        <v>0.70084999999999997</v>
      </c>
      <c r="E158">
        <v>72.209000000000003</v>
      </c>
      <c r="F158">
        <v>77.266000000000005</v>
      </c>
      <c r="G158">
        <v>196.42</v>
      </c>
      <c r="H158">
        <v>203.3</v>
      </c>
      <c r="I158">
        <v>211.8</v>
      </c>
      <c r="J158">
        <v>269.67</v>
      </c>
      <c r="K158">
        <v>0.36903999999999998</v>
      </c>
      <c r="L158" t="s">
        <v>239</v>
      </c>
      <c r="M158" t="s">
        <v>239</v>
      </c>
      <c r="N158" t="s">
        <v>238</v>
      </c>
    </row>
    <row r="159" spans="1:14">
      <c r="A159">
        <v>610.61</v>
      </c>
      <c r="B159">
        <v>1.5</v>
      </c>
      <c r="C159">
        <v>2.1446000000000001</v>
      </c>
      <c r="D159">
        <v>0.46628999999999998</v>
      </c>
      <c r="E159">
        <v>72.180999999999997</v>
      </c>
      <c r="F159">
        <v>77.227000000000004</v>
      </c>
      <c r="G159">
        <v>193</v>
      </c>
      <c r="H159">
        <v>203.33</v>
      </c>
      <c r="I159">
        <v>211.93</v>
      </c>
      <c r="J159">
        <v>269.19</v>
      </c>
      <c r="K159">
        <v>0.36967</v>
      </c>
      <c r="L159" t="s">
        <v>239</v>
      </c>
      <c r="M159" t="s">
        <v>239</v>
      </c>
      <c r="N159" t="s">
        <v>238</v>
      </c>
    </row>
    <row r="160" spans="1:14">
      <c r="A160">
        <v>610.61</v>
      </c>
      <c r="B160">
        <v>2</v>
      </c>
      <c r="C160">
        <v>2.8653</v>
      </c>
      <c r="D160">
        <v>0.34900999999999999</v>
      </c>
      <c r="E160">
        <v>72.150999999999996</v>
      </c>
      <c r="F160">
        <v>77.188000000000002</v>
      </c>
      <c r="G160">
        <v>190.56</v>
      </c>
      <c r="H160">
        <v>203.36</v>
      </c>
      <c r="I160">
        <v>212.06</v>
      </c>
      <c r="J160">
        <v>268.70999999999998</v>
      </c>
      <c r="K160">
        <v>0.37029000000000001</v>
      </c>
      <c r="L160" t="s">
        <v>239</v>
      </c>
      <c r="M160" t="s">
        <v>239</v>
      </c>
      <c r="N160" t="s">
        <v>238</v>
      </c>
    </row>
    <row r="161" spans="1:14">
      <c r="A161">
        <v>610.61</v>
      </c>
      <c r="B161">
        <v>2.5</v>
      </c>
      <c r="C161">
        <v>3.5888</v>
      </c>
      <c r="D161">
        <v>0.27864</v>
      </c>
      <c r="E161">
        <v>72.122</v>
      </c>
      <c r="F161">
        <v>77.147999999999996</v>
      </c>
      <c r="G161">
        <v>188.66</v>
      </c>
      <c r="H161">
        <v>203.4</v>
      </c>
      <c r="I161">
        <v>212.19</v>
      </c>
      <c r="J161">
        <v>268.22000000000003</v>
      </c>
      <c r="K161">
        <v>0.37092000000000003</v>
      </c>
      <c r="L161" t="s">
        <v>239</v>
      </c>
      <c r="M161" t="s">
        <v>239</v>
      </c>
      <c r="N161" t="s">
        <v>238</v>
      </c>
    </row>
    <row r="162" spans="1:14">
      <c r="A162">
        <v>610.61</v>
      </c>
      <c r="B162">
        <v>3</v>
      </c>
      <c r="C162">
        <v>4.3154000000000003</v>
      </c>
      <c r="D162">
        <v>0.23172999999999999</v>
      </c>
      <c r="E162">
        <v>72.093000000000004</v>
      </c>
      <c r="F162">
        <v>77.108999999999995</v>
      </c>
      <c r="G162">
        <v>187.1</v>
      </c>
      <c r="H162">
        <v>203.43</v>
      </c>
      <c r="I162">
        <v>212.33</v>
      </c>
      <c r="J162">
        <v>267.74</v>
      </c>
      <c r="K162">
        <v>0.37154999999999999</v>
      </c>
      <c r="L162" t="s">
        <v>239</v>
      </c>
      <c r="M162" t="s">
        <v>239</v>
      </c>
      <c r="N162" t="s">
        <v>238</v>
      </c>
    </row>
    <row r="163" spans="1:14">
      <c r="A163">
        <v>610.61</v>
      </c>
      <c r="B163">
        <v>3.5</v>
      </c>
      <c r="C163">
        <v>5.0449000000000002</v>
      </c>
      <c r="D163">
        <v>0.19822000000000001</v>
      </c>
      <c r="E163">
        <v>72.063999999999993</v>
      </c>
      <c r="F163">
        <v>77.069000000000003</v>
      </c>
      <c r="G163">
        <v>185.77</v>
      </c>
      <c r="H163">
        <v>203.46</v>
      </c>
      <c r="I163">
        <v>212.46</v>
      </c>
      <c r="J163">
        <v>267.26</v>
      </c>
      <c r="K163">
        <v>0.37218000000000001</v>
      </c>
      <c r="L163" t="s">
        <v>239</v>
      </c>
      <c r="M163" t="s">
        <v>239</v>
      </c>
      <c r="N163" t="s">
        <v>238</v>
      </c>
    </row>
    <row r="164" spans="1:14">
      <c r="A164">
        <v>610.61</v>
      </c>
      <c r="B164">
        <v>4</v>
      </c>
      <c r="C164">
        <v>5.7773000000000003</v>
      </c>
      <c r="D164">
        <v>0.17308999999999999</v>
      </c>
      <c r="E164">
        <v>72.034999999999997</v>
      </c>
      <c r="F164">
        <v>77.03</v>
      </c>
      <c r="G164">
        <v>184.61</v>
      </c>
      <c r="H164">
        <v>203.49</v>
      </c>
      <c r="I164">
        <v>212.6</v>
      </c>
      <c r="J164">
        <v>266.77999999999997</v>
      </c>
      <c r="K164">
        <v>0.37280000000000002</v>
      </c>
      <c r="L164" t="s">
        <v>239</v>
      </c>
      <c r="M164" t="s">
        <v>239</v>
      </c>
      <c r="N164" t="s">
        <v>238</v>
      </c>
    </row>
    <row r="165" spans="1:14">
      <c r="A165">
        <v>610.61</v>
      </c>
      <c r="B165">
        <v>4.5</v>
      </c>
      <c r="C165">
        <v>6.5128000000000004</v>
      </c>
      <c r="D165">
        <v>0.15354000000000001</v>
      </c>
      <c r="E165">
        <v>72.004999999999995</v>
      </c>
      <c r="F165">
        <v>76.989999999999995</v>
      </c>
      <c r="G165">
        <v>183.58</v>
      </c>
      <c r="H165">
        <v>203.53</v>
      </c>
      <c r="I165">
        <v>212.73</v>
      </c>
      <c r="J165">
        <v>266.3</v>
      </c>
      <c r="K165">
        <v>0.37342999999999998</v>
      </c>
      <c r="L165" t="s">
        <v>239</v>
      </c>
      <c r="M165" t="s">
        <v>239</v>
      </c>
      <c r="N165" t="s">
        <v>238</v>
      </c>
    </row>
    <row r="166" spans="1:14">
      <c r="A166">
        <v>610.61</v>
      </c>
      <c r="B166">
        <v>5</v>
      </c>
      <c r="C166">
        <v>7.2512999999999996</v>
      </c>
      <c r="D166">
        <v>0.13791</v>
      </c>
      <c r="E166">
        <v>71.975999999999999</v>
      </c>
      <c r="F166">
        <v>76.95</v>
      </c>
      <c r="G166">
        <v>182.66</v>
      </c>
      <c r="H166">
        <v>203.56</v>
      </c>
      <c r="I166">
        <v>212.87</v>
      </c>
      <c r="J166">
        <v>265.81</v>
      </c>
      <c r="K166">
        <v>0.37404999999999999</v>
      </c>
      <c r="L166" t="s">
        <v>239</v>
      </c>
      <c r="M166" t="s">
        <v>239</v>
      </c>
      <c r="N166" t="s">
        <v>238</v>
      </c>
    </row>
    <row r="167" spans="1:14">
      <c r="A167">
        <v>610.61</v>
      </c>
      <c r="B167">
        <v>5.5</v>
      </c>
      <c r="C167">
        <v>7.9927999999999999</v>
      </c>
      <c r="D167">
        <v>0.12511</v>
      </c>
      <c r="E167">
        <v>71.945999999999998</v>
      </c>
      <c r="F167">
        <v>76.911000000000001</v>
      </c>
      <c r="G167">
        <v>181.82</v>
      </c>
      <c r="H167">
        <v>203.59</v>
      </c>
      <c r="I167">
        <v>213.01</v>
      </c>
      <c r="J167">
        <v>265.33</v>
      </c>
      <c r="K167">
        <v>0.37468000000000001</v>
      </c>
      <c r="L167" t="s">
        <v>239</v>
      </c>
      <c r="M167" t="s">
        <v>239</v>
      </c>
      <c r="N167" t="s">
        <v>238</v>
      </c>
    </row>
    <row r="168" spans="1:14">
      <c r="A168">
        <v>610.61</v>
      </c>
      <c r="B168">
        <v>6</v>
      </c>
      <c r="C168">
        <v>8.7373999999999992</v>
      </c>
      <c r="D168">
        <v>0.11445</v>
      </c>
      <c r="E168">
        <v>71.915999999999997</v>
      </c>
      <c r="F168">
        <v>76.870999999999995</v>
      </c>
      <c r="G168">
        <v>181.04</v>
      </c>
      <c r="H168">
        <v>203.63</v>
      </c>
      <c r="I168">
        <v>213.15</v>
      </c>
      <c r="J168">
        <v>264.85000000000002</v>
      </c>
      <c r="K168">
        <v>0.37530000000000002</v>
      </c>
      <c r="L168" t="s">
        <v>239</v>
      </c>
      <c r="M168" t="s">
        <v>239</v>
      </c>
      <c r="N168" t="s">
        <v>238</v>
      </c>
    </row>
    <row r="169" spans="1:14">
      <c r="A169">
        <v>610.61</v>
      </c>
      <c r="B169">
        <v>6.5</v>
      </c>
      <c r="C169">
        <v>9.4850999999999992</v>
      </c>
      <c r="D169">
        <v>0.10543</v>
      </c>
      <c r="E169">
        <v>71.885999999999996</v>
      </c>
      <c r="F169">
        <v>76.831000000000003</v>
      </c>
      <c r="G169">
        <v>180.33</v>
      </c>
      <c r="H169">
        <v>203.66</v>
      </c>
      <c r="I169">
        <v>213.3</v>
      </c>
      <c r="J169">
        <v>264.37</v>
      </c>
      <c r="K169">
        <v>0.37591999999999998</v>
      </c>
      <c r="L169" t="s">
        <v>239</v>
      </c>
      <c r="M169" t="s">
        <v>239</v>
      </c>
      <c r="N169" t="s">
        <v>238</v>
      </c>
    </row>
    <row r="170" spans="1:14">
      <c r="A170">
        <v>610.61</v>
      </c>
      <c r="B170">
        <v>7</v>
      </c>
      <c r="C170">
        <v>10.236000000000001</v>
      </c>
      <c r="D170">
        <v>9.7695000000000004E-2</v>
      </c>
      <c r="E170">
        <v>71.855999999999995</v>
      </c>
      <c r="F170">
        <v>76.790000000000006</v>
      </c>
      <c r="G170">
        <v>179.66</v>
      </c>
      <c r="H170">
        <v>203.7</v>
      </c>
      <c r="I170">
        <v>213.44</v>
      </c>
      <c r="J170">
        <v>263.89</v>
      </c>
      <c r="K170">
        <v>0.37655</v>
      </c>
      <c r="L170" t="s">
        <v>239</v>
      </c>
      <c r="M170" t="s">
        <v>239</v>
      </c>
      <c r="N170" t="s">
        <v>238</v>
      </c>
    </row>
    <row r="171" spans="1:14">
      <c r="A171">
        <v>610.61</v>
      </c>
      <c r="B171">
        <v>7.5</v>
      </c>
      <c r="C171">
        <v>10.99</v>
      </c>
      <c r="D171">
        <v>9.0993000000000004E-2</v>
      </c>
      <c r="E171">
        <v>71.825999999999993</v>
      </c>
      <c r="F171">
        <v>76.75</v>
      </c>
      <c r="G171">
        <v>179.04</v>
      </c>
      <c r="H171">
        <v>203.73</v>
      </c>
      <c r="I171">
        <v>213.59</v>
      </c>
      <c r="J171">
        <v>263.41000000000003</v>
      </c>
      <c r="K171">
        <v>0.37717000000000001</v>
      </c>
      <c r="L171" t="s">
        <v>239</v>
      </c>
      <c r="M171" t="s">
        <v>239</v>
      </c>
      <c r="N171" t="s">
        <v>238</v>
      </c>
    </row>
    <row r="172" spans="1:14">
      <c r="A172">
        <v>610.61</v>
      </c>
      <c r="B172">
        <v>8</v>
      </c>
      <c r="C172">
        <v>11.747</v>
      </c>
      <c r="D172">
        <v>8.5128999999999996E-2</v>
      </c>
      <c r="E172">
        <v>71.796000000000006</v>
      </c>
      <c r="F172">
        <v>76.709999999999994</v>
      </c>
      <c r="G172">
        <v>178.46</v>
      </c>
      <c r="H172">
        <v>203.76</v>
      </c>
      <c r="I172">
        <v>213.73</v>
      </c>
      <c r="J172">
        <v>262.93</v>
      </c>
      <c r="K172">
        <v>0.37779000000000001</v>
      </c>
      <c r="L172" t="s">
        <v>239</v>
      </c>
      <c r="M172" t="s">
        <v>239</v>
      </c>
      <c r="N172" t="s">
        <v>238</v>
      </c>
    </row>
    <row r="173" spans="1:14">
      <c r="A173">
        <v>610.61</v>
      </c>
      <c r="B173">
        <v>8.5</v>
      </c>
      <c r="C173">
        <v>12.507</v>
      </c>
      <c r="D173">
        <v>7.9954999999999998E-2</v>
      </c>
      <c r="E173">
        <v>71.766000000000005</v>
      </c>
      <c r="F173">
        <v>76.668999999999997</v>
      </c>
      <c r="G173">
        <v>177.9</v>
      </c>
      <c r="H173">
        <v>203.8</v>
      </c>
      <c r="I173">
        <v>213.88</v>
      </c>
      <c r="J173">
        <v>262.45999999999998</v>
      </c>
      <c r="K173">
        <v>0.37840000000000001</v>
      </c>
      <c r="L173" t="s">
        <v>239</v>
      </c>
      <c r="M173" t="s">
        <v>239</v>
      </c>
      <c r="N173" t="s">
        <v>238</v>
      </c>
    </row>
    <row r="174" spans="1:14">
      <c r="A174">
        <v>610.61</v>
      </c>
      <c r="B174">
        <v>9</v>
      </c>
      <c r="C174">
        <v>13.27</v>
      </c>
      <c r="D174">
        <v>7.5355000000000005E-2</v>
      </c>
      <c r="E174">
        <v>71.736000000000004</v>
      </c>
      <c r="F174">
        <v>76.629000000000005</v>
      </c>
      <c r="G174">
        <v>177.38</v>
      </c>
      <c r="H174">
        <v>203.83</v>
      </c>
      <c r="I174">
        <v>214.03</v>
      </c>
      <c r="J174">
        <v>261.98</v>
      </c>
      <c r="K174">
        <v>0.37902000000000002</v>
      </c>
      <c r="L174" t="s">
        <v>239</v>
      </c>
      <c r="M174" t="s">
        <v>239</v>
      </c>
      <c r="N174" t="s">
        <v>238</v>
      </c>
    </row>
    <row r="175" spans="1:14">
      <c r="A175">
        <v>610.61</v>
      </c>
      <c r="B175">
        <v>9.5</v>
      </c>
      <c r="C175">
        <v>14.037000000000001</v>
      </c>
      <c r="D175">
        <v>7.1239999999999998E-2</v>
      </c>
      <c r="E175">
        <v>71.704999999999998</v>
      </c>
      <c r="F175">
        <v>76.587999999999994</v>
      </c>
      <c r="G175">
        <v>176.88</v>
      </c>
      <c r="H175">
        <v>203.87</v>
      </c>
      <c r="I175">
        <v>214.18</v>
      </c>
      <c r="J175">
        <v>261.5</v>
      </c>
      <c r="K175">
        <v>0.37963999999999998</v>
      </c>
      <c r="L175" t="s">
        <v>239</v>
      </c>
      <c r="M175" t="s">
        <v>239</v>
      </c>
      <c r="N175" t="s">
        <v>238</v>
      </c>
    </row>
    <row r="176" spans="1:14">
      <c r="A176">
        <v>610.61</v>
      </c>
      <c r="B176">
        <v>10</v>
      </c>
      <c r="C176">
        <v>14.807</v>
      </c>
      <c r="D176">
        <v>6.7535999999999999E-2</v>
      </c>
      <c r="E176">
        <v>71.674999999999997</v>
      </c>
      <c r="F176">
        <v>76.548000000000002</v>
      </c>
      <c r="G176">
        <v>176.4</v>
      </c>
      <c r="H176">
        <v>203.9</v>
      </c>
      <c r="I176">
        <v>214.34</v>
      </c>
      <c r="J176">
        <v>261.02</v>
      </c>
      <c r="K176">
        <v>0.38024999999999998</v>
      </c>
      <c r="L176" t="s">
        <v>239</v>
      </c>
      <c r="M176" t="s">
        <v>239</v>
      </c>
      <c r="N176" t="s">
        <v>238</v>
      </c>
    </row>
  </sheetData>
  <pageMargins left="0.7" right="0.7" top="0.75" bottom="0.75" header="0.3" footer="0.3"/>
  <tableParts count="1">
    <tablePart r:id="rId1"/>
  </tablePart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10321-CA1F-41A3-8FF2-4F8412DDF1E8}">
  <dimension ref="A1:N119"/>
  <sheetViews>
    <sheetView workbookViewId="0"/>
  </sheetViews>
  <sheetFormatPr defaultRowHeight="15"/>
  <sheetData>
    <row r="1" spans="1:14">
      <c r="A1" t="s">
        <v>223</v>
      </c>
      <c r="B1" t="s">
        <v>224</v>
      </c>
      <c r="C1" t="s">
        <v>225</v>
      </c>
      <c r="D1" t="s">
        <v>226</v>
      </c>
      <c r="E1" t="s">
        <v>227</v>
      </c>
      <c r="F1" t="s">
        <v>228</v>
      </c>
      <c r="G1" t="s">
        <v>229</v>
      </c>
      <c r="H1" t="s">
        <v>230</v>
      </c>
      <c r="I1" t="s">
        <v>231</v>
      </c>
      <c r="J1" t="s">
        <v>232</v>
      </c>
      <c r="K1" t="s">
        <v>233</v>
      </c>
      <c r="L1" t="s">
        <v>234</v>
      </c>
      <c r="M1" t="s">
        <v>235</v>
      </c>
      <c r="N1" t="s">
        <v>236</v>
      </c>
    </row>
    <row r="2" spans="1:14">
      <c r="A2">
        <v>230.18</v>
      </c>
      <c r="B2">
        <v>1</v>
      </c>
      <c r="C2">
        <v>680.01</v>
      </c>
      <c r="D2">
        <v>1.4706000000000001E-3</v>
      </c>
      <c r="E2">
        <v>-10.826000000000001</v>
      </c>
      <c r="F2">
        <v>-10.815</v>
      </c>
      <c r="G2">
        <v>-40.825000000000003</v>
      </c>
      <c r="H2">
        <v>104.31</v>
      </c>
      <c r="I2">
        <v>141.47999999999999</v>
      </c>
      <c r="J2">
        <v>1297.5999999999999</v>
      </c>
      <c r="K2">
        <v>-5.1816000000000001E-2</v>
      </c>
      <c r="L2">
        <v>4.9215000000000001E-4</v>
      </c>
      <c r="M2">
        <v>0.12488</v>
      </c>
      <c r="N2" t="s">
        <v>237</v>
      </c>
    </row>
    <row r="3" spans="1:14">
      <c r="A3">
        <v>230.18</v>
      </c>
      <c r="B3">
        <v>1.5</v>
      </c>
      <c r="C3">
        <v>680.06</v>
      </c>
      <c r="D3">
        <v>1.4705E-3</v>
      </c>
      <c r="E3">
        <v>-10.827</v>
      </c>
      <c r="F3">
        <v>-10.811</v>
      </c>
      <c r="G3">
        <v>-40.832000000000001</v>
      </c>
      <c r="H3">
        <v>104.31</v>
      </c>
      <c r="I3">
        <v>141.47</v>
      </c>
      <c r="J3">
        <v>1298</v>
      </c>
      <c r="K3">
        <v>-5.1824000000000002E-2</v>
      </c>
      <c r="L3">
        <v>4.9242000000000003E-4</v>
      </c>
      <c r="M3">
        <v>0.1249</v>
      </c>
      <c r="N3" t="s">
        <v>237</v>
      </c>
    </row>
    <row r="4" spans="1:14">
      <c r="A4">
        <v>230.18</v>
      </c>
      <c r="B4">
        <v>2</v>
      </c>
      <c r="C4">
        <v>680.1</v>
      </c>
      <c r="D4">
        <v>1.4704E-3</v>
      </c>
      <c r="E4">
        <v>-10.829000000000001</v>
      </c>
      <c r="F4">
        <v>-10.808</v>
      </c>
      <c r="G4">
        <v>-40.838999999999999</v>
      </c>
      <c r="H4">
        <v>104.31</v>
      </c>
      <c r="I4">
        <v>141.46</v>
      </c>
      <c r="J4">
        <v>1298.3</v>
      </c>
      <c r="K4">
        <v>-5.1832999999999997E-2</v>
      </c>
      <c r="L4">
        <v>4.9268999999999995E-4</v>
      </c>
      <c r="M4">
        <v>0.12493</v>
      </c>
      <c r="N4" t="s">
        <v>237</v>
      </c>
    </row>
    <row r="5" spans="1:14">
      <c r="A5">
        <v>230.18</v>
      </c>
      <c r="B5">
        <v>2.5</v>
      </c>
      <c r="C5">
        <v>680.14</v>
      </c>
      <c r="D5">
        <v>1.4702999999999999E-3</v>
      </c>
      <c r="E5">
        <v>-10.83</v>
      </c>
      <c r="F5">
        <v>-10.804</v>
      </c>
      <c r="G5">
        <v>-40.845999999999997</v>
      </c>
      <c r="H5">
        <v>104.31</v>
      </c>
      <c r="I5">
        <v>141.46</v>
      </c>
      <c r="J5">
        <v>1298.5999999999999</v>
      </c>
      <c r="K5">
        <v>-5.1840999999999998E-2</v>
      </c>
      <c r="L5">
        <v>4.9295999999999997E-4</v>
      </c>
      <c r="M5">
        <v>0.12495000000000001</v>
      </c>
      <c r="N5" t="s">
        <v>237</v>
      </c>
    </row>
    <row r="6" spans="1:14">
      <c r="A6">
        <v>230.18</v>
      </c>
      <c r="B6">
        <v>3</v>
      </c>
      <c r="C6">
        <v>680.18</v>
      </c>
      <c r="D6">
        <v>1.4702000000000001E-3</v>
      </c>
      <c r="E6">
        <v>-10.832000000000001</v>
      </c>
      <c r="F6">
        <v>-10.8</v>
      </c>
      <c r="G6">
        <v>-40.853000000000002</v>
      </c>
      <c r="H6">
        <v>104.32</v>
      </c>
      <c r="I6">
        <v>141.44999999999999</v>
      </c>
      <c r="J6">
        <v>1299</v>
      </c>
      <c r="K6">
        <v>-5.1848999999999999E-2</v>
      </c>
      <c r="L6">
        <v>4.9322999999999999E-4</v>
      </c>
      <c r="M6">
        <v>0.12497999999999999</v>
      </c>
      <c r="N6" t="s">
        <v>237</v>
      </c>
    </row>
    <row r="7" spans="1:14">
      <c r="A7">
        <v>230.18</v>
      </c>
      <c r="B7">
        <v>3.5</v>
      </c>
      <c r="C7">
        <v>680.22</v>
      </c>
      <c r="D7">
        <v>1.4701E-3</v>
      </c>
      <c r="E7">
        <v>-10.834</v>
      </c>
      <c r="F7">
        <v>-10.797000000000001</v>
      </c>
      <c r="G7">
        <v>-40.86</v>
      </c>
      <c r="H7">
        <v>104.32</v>
      </c>
      <c r="I7">
        <v>141.44999999999999</v>
      </c>
      <c r="J7">
        <v>1299.3</v>
      </c>
      <c r="K7">
        <v>-5.1857E-2</v>
      </c>
      <c r="L7">
        <v>4.9350000000000002E-4</v>
      </c>
      <c r="M7">
        <v>0.125</v>
      </c>
      <c r="N7" t="s">
        <v>237</v>
      </c>
    </row>
    <row r="8" spans="1:14">
      <c r="A8">
        <v>230.18</v>
      </c>
      <c r="B8">
        <v>4</v>
      </c>
      <c r="C8">
        <v>680.26</v>
      </c>
      <c r="D8">
        <v>1.47E-3</v>
      </c>
      <c r="E8">
        <v>-10.835000000000001</v>
      </c>
      <c r="F8">
        <v>-10.792999999999999</v>
      </c>
      <c r="G8">
        <v>-40.866999999999997</v>
      </c>
      <c r="H8">
        <v>104.32</v>
      </c>
      <c r="I8">
        <v>141.44</v>
      </c>
      <c r="J8">
        <v>1299.5999999999999</v>
      </c>
      <c r="K8">
        <v>-5.1865000000000001E-2</v>
      </c>
      <c r="L8">
        <v>4.9377000000000004E-4</v>
      </c>
      <c r="M8">
        <v>0.12501999999999999</v>
      </c>
      <c r="N8" t="s">
        <v>237</v>
      </c>
    </row>
    <row r="9" spans="1:14">
      <c r="A9">
        <v>230.18</v>
      </c>
      <c r="B9">
        <v>4.5</v>
      </c>
      <c r="C9">
        <v>680.3</v>
      </c>
      <c r="D9">
        <v>1.4698999999999999E-3</v>
      </c>
      <c r="E9">
        <v>-10.837</v>
      </c>
      <c r="F9">
        <v>-10.789</v>
      </c>
      <c r="G9">
        <v>-40.874000000000002</v>
      </c>
      <c r="H9">
        <v>104.32</v>
      </c>
      <c r="I9">
        <v>141.44</v>
      </c>
      <c r="J9">
        <v>1300</v>
      </c>
      <c r="K9">
        <v>-5.1873000000000002E-2</v>
      </c>
      <c r="L9">
        <v>4.9403999999999995E-4</v>
      </c>
      <c r="M9">
        <v>0.12504999999999999</v>
      </c>
      <c r="N9" t="s">
        <v>237</v>
      </c>
    </row>
    <row r="10" spans="1:14">
      <c r="A10">
        <v>230.18</v>
      </c>
      <c r="B10">
        <v>5</v>
      </c>
      <c r="C10">
        <v>680.34</v>
      </c>
      <c r="D10">
        <v>1.4698999999999999E-3</v>
      </c>
      <c r="E10">
        <v>-10.839</v>
      </c>
      <c r="F10">
        <v>-10.786</v>
      </c>
      <c r="G10">
        <v>-40.881</v>
      </c>
      <c r="H10">
        <v>104.32</v>
      </c>
      <c r="I10">
        <v>141.43</v>
      </c>
      <c r="J10">
        <v>1300.3</v>
      </c>
      <c r="K10">
        <v>-5.1880999999999997E-2</v>
      </c>
      <c r="L10">
        <v>4.9430999999999998E-4</v>
      </c>
      <c r="M10">
        <v>0.12506999999999999</v>
      </c>
      <c r="N10" t="s">
        <v>237</v>
      </c>
    </row>
    <row r="11" spans="1:14">
      <c r="A11">
        <v>230.18</v>
      </c>
      <c r="B11">
        <v>5.5</v>
      </c>
      <c r="C11">
        <v>680.38</v>
      </c>
      <c r="D11">
        <v>1.4698000000000001E-3</v>
      </c>
      <c r="E11">
        <v>-10.84</v>
      </c>
      <c r="F11">
        <v>-10.782</v>
      </c>
      <c r="G11">
        <v>-40.887999999999998</v>
      </c>
      <c r="H11">
        <v>104.33</v>
      </c>
      <c r="I11">
        <v>141.43</v>
      </c>
      <c r="J11">
        <v>1300.5999999999999</v>
      </c>
      <c r="K11">
        <v>-5.1889999999999999E-2</v>
      </c>
      <c r="L11">
        <v>4.9458E-4</v>
      </c>
      <c r="M11">
        <v>0.12509000000000001</v>
      </c>
      <c r="N11" t="s">
        <v>237</v>
      </c>
    </row>
    <row r="12" spans="1:14">
      <c r="A12">
        <v>230.18</v>
      </c>
      <c r="B12">
        <v>6</v>
      </c>
      <c r="C12">
        <v>680.42</v>
      </c>
      <c r="D12">
        <v>1.4697E-3</v>
      </c>
      <c r="E12">
        <v>-10.842000000000001</v>
      </c>
      <c r="F12">
        <v>-10.778</v>
      </c>
      <c r="G12">
        <v>-40.896000000000001</v>
      </c>
      <c r="H12">
        <v>104.33</v>
      </c>
      <c r="I12">
        <v>141.41999999999999</v>
      </c>
      <c r="J12">
        <v>1301</v>
      </c>
      <c r="K12">
        <v>-5.1898E-2</v>
      </c>
      <c r="L12">
        <v>4.9485000000000002E-4</v>
      </c>
      <c r="M12">
        <v>0.12512000000000001</v>
      </c>
      <c r="N12" t="s">
        <v>237</v>
      </c>
    </row>
    <row r="13" spans="1:14">
      <c r="A13">
        <v>230.18</v>
      </c>
      <c r="B13">
        <v>6.5</v>
      </c>
      <c r="C13">
        <v>680.46</v>
      </c>
      <c r="D13">
        <v>1.4695999999999999E-3</v>
      </c>
      <c r="E13">
        <v>-10.843</v>
      </c>
      <c r="F13">
        <v>-10.775</v>
      </c>
      <c r="G13">
        <v>-40.902999999999999</v>
      </c>
      <c r="H13">
        <v>104.33</v>
      </c>
      <c r="I13">
        <v>141.41</v>
      </c>
      <c r="J13">
        <v>1301.3</v>
      </c>
      <c r="K13">
        <v>-5.1906000000000001E-2</v>
      </c>
      <c r="L13">
        <v>4.9512000000000004E-4</v>
      </c>
      <c r="M13">
        <v>0.12514</v>
      </c>
      <c r="N13" t="s">
        <v>237</v>
      </c>
    </row>
    <row r="14" spans="1:14">
      <c r="A14">
        <v>230.18</v>
      </c>
      <c r="B14">
        <v>7</v>
      </c>
      <c r="C14">
        <v>680.5</v>
      </c>
      <c r="D14">
        <v>1.4695000000000001E-3</v>
      </c>
      <c r="E14">
        <v>-10.845000000000001</v>
      </c>
      <c r="F14">
        <v>-10.771000000000001</v>
      </c>
      <c r="G14">
        <v>-40.909999999999997</v>
      </c>
      <c r="H14">
        <v>104.33</v>
      </c>
      <c r="I14">
        <v>141.41</v>
      </c>
      <c r="J14">
        <v>1301.5999999999999</v>
      </c>
      <c r="K14">
        <v>-5.1914000000000002E-2</v>
      </c>
      <c r="L14">
        <v>4.9538999999999996E-4</v>
      </c>
      <c r="M14">
        <v>0.12517</v>
      </c>
      <c r="N14" t="s">
        <v>237</v>
      </c>
    </row>
    <row r="15" spans="1:14">
      <c r="A15">
        <v>230.18</v>
      </c>
      <c r="B15">
        <v>7.5</v>
      </c>
      <c r="C15">
        <v>680.54</v>
      </c>
      <c r="D15">
        <v>1.4694E-3</v>
      </c>
      <c r="E15">
        <v>-10.847</v>
      </c>
      <c r="F15">
        <v>-10.766999999999999</v>
      </c>
      <c r="G15">
        <v>-40.917000000000002</v>
      </c>
      <c r="H15">
        <v>104.34</v>
      </c>
      <c r="I15">
        <v>141.4</v>
      </c>
      <c r="J15">
        <v>1302</v>
      </c>
      <c r="K15">
        <v>-5.1922000000000003E-2</v>
      </c>
      <c r="L15">
        <v>4.9565999999999998E-4</v>
      </c>
      <c r="M15">
        <v>0.12519</v>
      </c>
      <c r="N15" t="s">
        <v>237</v>
      </c>
    </row>
    <row r="16" spans="1:14">
      <c r="A16">
        <v>230.18</v>
      </c>
      <c r="B16">
        <v>8</v>
      </c>
      <c r="C16">
        <v>680.58</v>
      </c>
      <c r="D16">
        <v>1.4693E-3</v>
      </c>
      <c r="E16">
        <v>-10.848000000000001</v>
      </c>
      <c r="F16">
        <v>-10.763999999999999</v>
      </c>
      <c r="G16">
        <v>-40.923999999999999</v>
      </c>
      <c r="H16">
        <v>104.34</v>
      </c>
      <c r="I16">
        <v>141.4</v>
      </c>
      <c r="J16">
        <v>1302.3</v>
      </c>
      <c r="K16">
        <v>-5.1929999999999997E-2</v>
      </c>
      <c r="L16">
        <v>4.9593E-4</v>
      </c>
      <c r="M16">
        <v>0.12520999999999999</v>
      </c>
      <c r="N16" t="s">
        <v>237</v>
      </c>
    </row>
    <row r="17" spans="1:14">
      <c r="A17">
        <v>230.18</v>
      </c>
      <c r="B17">
        <v>8.5</v>
      </c>
      <c r="C17">
        <v>680.62</v>
      </c>
      <c r="D17">
        <v>1.4693E-3</v>
      </c>
      <c r="E17">
        <v>-10.85</v>
      </c>
      <c r="F17">
        <v>-10.76</v>
      </c>
      <c r="G17">
        <v>-40.930999999999997</v>
      </c>
      <c r="H17">
        <v>104.34</v>
      </c>
      <c r="I17">
        <v>141.38999999999999</v>
      </c>
      <c r="J17">
        <v>1302.5999999999999</v>
      </c>
      <c r="K17">
        <v>-5.1937999999999998E-2</v>
      </c>
      <c r="L17">
        <v>4.9620000000000003E-4</v>
      </c>
      <c r="M17">
        <v>0.12523999999999999</v>
      </c>
      <c r="N17" t="s">
        <v>237</v>
      </c>
    </row>
    <row r="18" spans="1:14">
      <c r="A18">
        <v>230.18</v>
      </c>
      <c r="B18">
        <v>9</v>
      </c>
      <c r="C18">
        <v>680.66</v>
      </c>
      <c r="D18">
        <v>1.4691999999999999E-3</v>
      </c>
      <c r="E18">
        <v>-10.852</v>
      </c>
      <c r="F18">
        <v>-10.756</v>
      </c>
      <c r="G18">
        <v>-40.938000000000002</v>
      </c>
      <c r="H18">
        <v>104.34</v>
      </c>
      <c r="I18">
        <v>141.38999999999999</v>
      </c>
      <c r="J18">
        <v>1303</v>
      </c>
      <c r="K18">
        <v>-5.1945999999999999E-2</v>
      </c>
      <c r="L18">
        <v>4.9647000000000005E-4</v>
      </c>
      <c r="M18">
        <v>0.12526000000000001</v>
      </c>
      <c r="N18" t="s">
        <v>237</v>
      </c>
    </row>
    <row r="19" spans="1:14">
      <c r="A19">
        <v>230.18</v>
      </c>
      <c r="B19">
        <v>9.5</v>
      </c>
      <c r="C19">
        <v>680.7</v>
      </c>
      <c r="D19">
        <v>1.4691000000000001E-3</v>
      </c>
      <c r="E19">
        <v>-10.853</v>
      </c>
      <c r="F19">
        <v>-10.753</v>
      </c>
      <c r="G19">
        <v>-40.945</v>
      </c>
      <c r="H19">
        <v>104.35</v>
      </c>
      <c r="I19">
        <v>141.38</v>
      </c>
      <c r="J19">
        <v>1303.3</v>
      </c>
      <c r="K19">
        <v>-5.1954E-2</v>
      </c>
      <c r="L19">
        <v>4.9673999999999996E-4</v>
      </c>
      <c r="M19">
        <v>0.12529000000000001</v>
      </c>
      <c r="N19" t="s">
        <v>237</v>
      </c>
    </row>
    <row r="20" spans="1:14">
      <c r="A20">
        <v>230.18</v>
      </c>
      <c r="B20">
        <v>10</v>
      </c>
      <c r="C20">
        <v>680.74</v>
      </c>
      <c r="D20">
        <v>1.469E-3</v>
      </c>
      <c r="E20">
        <v>-10.855</v>
      </c>
      <c r="F20">
        <v>-10.749000000000001</v>
      </c>
      <c r="G20">
        <v>-40.951999999999998</v>
      </c>
      <c r="H20">
        <v>104.35</v>
      </c>
      <c r="I20">
        <v>141.38</v>
      </c>
      <c r="J20">
        <v>1303.5999999999999</v>
      </c>
      <c r="K20">
        <v>-5.1962000000000001E-2</v>
      </c>
      <c r="L20">
        <v>4.9700999999999999E-4</v>
      </c>
      <c r="M20">
        <v>0.12531</v>
      </c>
      <c r="N20" t="s">
        <v>237</v>
      </c>
    </row>
    <row r="21" spans="1:14">
      <c r="A21">
        <v>276.20999999999998</v>
      </c>
      <c r="B21">
        <v>1</v>
      </c>
      <c r="C21">
        <v>636.83000000000004</v>
      </c>
      <c r="D21">
        <v>1.5703E-3</v>
      </c>
      <c r="E21">
        <v>-3.9874999999999998</v>
      </c>
      <c r="F21">
        <v>-3.9762</v>
      </c>
      <c r="G21">
        <v>-13.78</v>
      </c>
      <c r="H21">
        <v>116.64</v>
      </c>
      <c r="I21">
        <v>156.1</v>
      </c>
      <c r="J21">
        <v>1066.4000000000001</v>
      </c>
      <c r="K21">
        <v>-4.1975999999999999E-2</v>
      </c>
      <c r="L21">
        <v>2.7731000000000001E-4</v>
      </c>
      <c r="M21">
        <v>0.10854</v>
      </c>
      <c r="N21" t="s">
        <v>237</v>
      </c>
    </row>
    <row r="22" spans="1:14">
      <c r="A22">
        <v>276.20999999999998</v>
      </c>
      <c r="B22">
        <v>1.5</v>
      </c>
      <c r="C22">
        <v>636.89</v>
      </c>
      <c r="D22">
        <v>1.5701000000000001E-3</v>
      </c>
      <c r="E22">
        <v>-3.9899</v>
      </c>
      <c r="F22">
        <v>-3.9729000000000001</v>
      </c>
      <c r="G22">
        <v>-13.789</v>
      </c>
      <c r="H22">
        <v>116.64</v>
      </c>
      <c r="I22">
        <v>156.09</v>
      </c>
      <c r="J22">
        <v>1066.9000000000001</v>
      </c>
      <c r="K22">
        <v>-4.1994999999999998E-2</v>
      </c>
      <c r="L22">
        <v>2.7747999999999998E-4</v>
      </c>
      <c r="M22">
        <v>0.10857</v>
      </c>
      <c r="N22" t="s">
        <v>237</v>
      </c>
    </row>
    <row r="23" spans="1:14">
      <c r="A23">
        <v>276.20999999999998</v>
      </c>
      <c r="B23">
        <v>2</v>
      </c>
      <c r="C23">
        <v>636.95000000000005</v>
      </c>
      <c r="D23">
        <v>1.57E-3</v>
      </c>
      <c r="E23">
        <v>-3.9923000000000002</v>
      </c>
      <c r="F23">
        <v>-3.9697</v>
      </c>
      <c r="G23">
        <v>-13.798</v>
      </c>
      <c r="H23">
        <v>116.64</v>
      </c>
      <c r="I23">
        <v>156.08000000000001</v>
      </c>
      <c r="J23">
        <v>1067.3</v>
      </c>
      <c r="K23">
        <v>-4.2013000000000002E-2</v>
      </c>
      <c r="L23">
        <v>2.7765E-4</v>
      </c>
      <c r="M23">
        <v>0.1086</v>
      </c>
      <c r="N23" t="s">
        <v>237</v>
      </c>
    </row>
    <row r="24" spans="1:14">
      <c r="A24">
        <v>276.20999999999998</v>
      </c>
      <c r="B24">
        <v>2.5</v>
      </c>
      <c r="C24">
        <v>637.01</v>
      </c>
      <c r="D24">
        <v>1.5698000000000001E-3</v>
      </c>
      <c r="E24">
        <v>-3.9946999999999999</v>
      </c>
      <c r="F24">
        <v>-3.9664000000000001</v>
      </c>
      <c r="G24">
        <v>-13.805999999999999</v>
      </c>
      <c r="H24">
        <v>116.64</v>
      </c>
      <c r="I24">
        <v>156.06</v>
      </c>
      <c r="J24">
        <v>1067.8</v>
      </c>
      <c r="K24">
        <v>-4.2032E-2</v>
      </c>
      <c r="L24">
        <v>2.7782000000000002E-4</v>
      </c>
      <c r="M24">
        <v>0.10863</v>
      </c>
      <c r="N24" t="s">
        <v>237</v>
      </c>
    </row>
    <row r="25" spans="1:14">
      <c r="A25">
        <v>276.20999999999998</v>
      </c>
      <c r="B25">
        <v>3</v>
      </c>
      <c r="C25">
        <v>637.07000000000005</v>
      </c>
      <c r="D25">
        <v>1.5697E-3</v>
      </c>
      <c r="E25">
        <v>-3.9971000000000001</v>
      </c>
      <c r="F25">
        <v>-3.9630999999999998</v>
      </c>
      <c r="G25">
        <v>-13.815</v>
      </c>
      <c r="H25">
        <v>116.65</v>
      </c>
      <c r="I25">
        <v>156.05000000000001</v>
      </c>
      <c r="J25">
        <v>1068.2</v>
      </c>
      <c r="K25">
        <v>-4.2049999999999997E-2</v>
      </c>
      <c r="L25">
        <v>2.7798999999999999E-4</v>
      </c>
      <c r="M25">
        <v>0.10866000000000001</v>
      </c>
      <c r="N25" t="s">
        <v>237</v>
      </c>
    </row>
    <row r="26" spans="1:14">
      <c r="A26">
        <v>276.20999999999998</v>
      </c>
      <c r="B26">
        <v>3.5</v>
      </c>
      <c r="C26">
        <v>637.13</v>
      </c>
      <c r="D26">
        <v>1.5694999999999999E-3</v>
      </c>
      <c r="E26">
        <v>-3.9994000000000001</v>
      </c>
      <c r="F26">
        <v>-3.9598</v>
      </c>
      <c r="G26">
        <v>-13.823</v>
      </c>
      <c r="H26">
        <v>116.65</v>
      </c>
      <c r="I26">
        <v>156.04</v>
      </c>
      <c r="J26">
        <v>1068.5999999999999</v>
      </c>
      <c r="K26">
        <v>-4.2069000000000002E-2</v>
      </c>
      <c r="L26">
        <v>2.7816000000000001E-4</v>
      </c>
      <c r="M26">
        <v>0.10868999999999999</v>
      </c>
      <c r="N26" t="s">
        <v>237</v>
      </c>
    </row>
    <row r="27" spans="1:14">
      <c r="A27">
        <v>276.20999999999998</v>
      </c>
      <c r="B27">
        <v>4</v>
      </c>
      <c r="C27">
        <v>637.19000000000005</v>
      </c>
      <c r="D27">
        <v>1.5694000000000001E-3</v>
      </c>
      <c r="E27">
        <v>-4.0018000000000002</v>
      </c>
      <c r="F27">
        <v>-3.9565000000000001</v>
      </c>
      <c r="G27">
        <v>-13.832000000000001</v>
      </c>
      <c r="H27">
        <v>116.65</v>
      </c>
      <c r="I27">
        <v>156.03</v>
      </c>
      <c r="J27">
        <v>1069.0999999999999</v>
      </c>
      <c r="K27">
        <v>-4.2088E-2</v>
      </c>
      <c r="L27">
        <v>2.7833000000000003E-4</v>
      </c>
      <c r="M27">
        <v>0.10872</v>
      </c>
      <c r="N27" t="s">
        <v>237</v>
      </c>
    </row>
    <row r="28" spans="1:14">
      <c r="A28">
        <v>276.20999999999998</v>
      </c>
      <c r="B28">
        <v>4.5</v>
      </c>
      <c r="C28">
        <v>637.24</v>
      </c>
      <c r="D28">
        <v>1.5693E-3</v>
      </c>
      <c r="E28">
        <v>-4.0042</v>
      </c>
      <c r="F28">
        <v>-3.9531999999999998</v>
      </c>
      <c r="G28">
        <v>-13.840999999999999</v>
      </c>
      <c r="H28">
        <v>116.65</v>
      </c>
      <c r="I28">
        <v>156.02000000000001</v>
      </c>
      <c r="J28">
        <v>1069.5</v>
      </c>
      <c r="K28">
        <v>-4.2105999999999998E-2</v>
      </c>
      <c r="L28">
        <v>2.7849999999999999E-4</v>
      </c>
      <c r="M28">
        <v>0.10875</v>
      </c>
      <c r="N28" t="s">
        <v>237</v>
      </c>
    </row>
    <row r="29" spans="1:14">
      <c r="A29">
        <v>276.20999999999998</v>
      </c>
      <c r="B29">
        <v>5</v>
      </c>
      <c r="C29">
        <v>637.29999999999995</v>
      </c>
      <c r="D29">
        <v>1.5690999999999999E-3</v>
      </c>
      <c r="E29">
        <v>-4.0065999999999997</v>
      </c>
      <c r="F29">
        <v>-3.95</v>
      </c>
      <c r="G29">
        <v>-13.849</v>
      </c>
      <c r="H29">
        <v>116.65</v>
      </c>
      <c r="I29">
        <v>156.01</v>
      </c>
      <c r="J29">
        <v>1069.9000000000001</v>
      </c>
      <c r="K29">
        <v>-4.2124000000000002E-2</v>
      </c>
      <c r="L29">
        <v>2.7867000000000001E-4</v>
      </c>
      <c r="M29">
        <v>0.10877000000000001</v>
      </c>
      <c r="N29" t="s">
        <v>237</v>
      </c>
    </row>
    <row r="30" spans="1:14">
      <c r="A30">
        <v>276.20999999999998</v>
      </c>
      <c r="B30">
        <v>5.5</v>
      </c>
      <c r="C30">
        <v>637.36</v>
      </c>
      <c r="D30">
        <v>1.5690000000000001E-3</v>
      </c>
      <c r="E30">
        <v>-4.0088999999999997</v>
      </c>
      <c r="F30">
        <v>-3.9466999999999999</v>
      </c>
      <c r="G30">
        <v>-13.858000000000001</v>
      </c>
      <c r="H30">
        <v>116.66</v>
      </c>
      <c r="I30">
        <v>155.99</v>
      </c>
      <c r="J30">
        <v>1070.4000000000001</v>
      </c>
      <c r="K30">
        <v>-4.2143E-2</v>
      </c>
      <c r="L30">
        <v>2.7883999999999998E-4</v>
      </c>
      <c r="M30">
        <v>0.10879999999999999</v>
      </c>
      <c r="N30" t="s">
        <v>237</v>
      </c>
    </row>
    <row r="31" spans="1:14">
      <c r="A31">
        <v>276.20999999999998</v>
      </c>
      <c r="B31">
        <v>6</v>
      </c>
      <c r="C31">
        <v>637.41999999999996</v>
      </c>
      <c r="D31">
        <v>1.5688E-3</v>
      </c>
      <c r="E31">
        <v>-4.0113000000000003</v>
      </c>
      <c r="F31">
        <v>-3.9434</v>
      </c>
      <c r="G31">
        <v>-13.866</v>
      </c>
      <c r="H31">
        <v>116.66</v>
      </c>
      <c r="I31">
        <v>155.97999999999999</v>
      </c>
      <c r="J31">
        <v>1070.8</v>
      </c>
      <c r="K31">
        <v>-4.2160999999999997E-2</v>
      </c>
      <c r="L31">
        <v>2.7900000000000001E-4</v>
      </c>
      <c r="M31">
        <v>0.10883</v>
      </c>
      <c r="N31" t="s">
        <v>237</v>
      </c>
    </row>
    <row r="32" spans="1:14">
      <c r="A32">
        <v>276.20999999999998</v>
      </c>
      <c r="B32">
        <v>6.5</v>
      </c>
      <c r="C32">
        <v>637.48</v>
      </c>
      <c r="D32">
        <v>1.5686999999999999E-3</v>
      </c>
      <c r="E32">
        <v>-4.0137</v>
      </c>
      <c r="F32">
        <v>-3.9401000000000002</v>
      </c>
      <c r="G32">
        <v>-13.875</v>
      </c>
      <c r="H32">
        <v>116.66</v>
      </c>
      <c r="I32">
        <v>155.97</v>
      </c>
      <c r="J32">
        <v>1071.2</v>
      </c>
      <c r="K32">
        <v>-4.2179000000000001E-2</v>
      </c>
      <c r="L32">
        <v>2.7917000000000003E-4</v>
      </c>
      <c r="M32">
        <v>0.10886</v>
      </c>
      <c r="N32" t="s">
        <v>237</v>
      </c>
    </row>
    <row r="33" spans="1:14">
      <c r="A33">
        <v>276.20999999999998</v>
      </c>
      <c r="B33">
        <v>7</v>
      </c>
      <c r="C33">
        <v>637.54</v>
      </c>
      <c r="D33">
        <v>1.5685E-3</v>
      </c>
      <c r="E33">
        <v>-4.016</v>
      </c>
      <c r="F33">
        <v>-3.9367999999999999</v>
      </c>
      <c r="G33">
        <v>-13.884</v>
      </c>
      <c r="H33">
        <v>116.66</v>
      </c>
      <c r="I33">
        <v>155.96</v>
      </c>
      <c r="J33">
        <v>1071.7</v>
      </c>
      <c r="K33">
        <v>-4.2197999999999999E-2</v>
      </c>
      <c r="L33">
        <v>2.7933999999999999E-4</v>
      </c>
      <c r="M33">
        <v>0.10889</v>
      </c>
      <c r="N33" t="s">
        <v>237</v>
      </c>
    </row>
    <row r="34" spans="1:14">
      <c r="A34">
        <v>276.20999999999998</v>
      </c>
      <c r="B34">
        <v>7.5</v>
      </c>
      <c r="C34">
        <v>637.59</v>
      </c>
      <c r="D34">
        <v>1.5684E-3</v>
      </c>
      <c r="E34">
        <v>-4.0183999999999997</v>
      </c>
      <c r="F34">
        <v>-3.9335</v>
      </c>
      <c r="G34">
        <v>-13.891999999999999</v>
      </c>
      <c r="H34">
        <v>116.66</v>
      </c>
      <c r="I34">
        <v>155.94999999999999</v>
      </c>
      <c r="J34">
        <v>1072.0999999999999</v>
      </c>
      <c r="K34">
        <v>-4.2215999999999997E-2</v>
      </c>
      <c r="L34">
        <v>2.7951000000000001E-4</v>
      </c>
      <c r="M34">
        <v>0.10892</v>
      </c>
      <c r="N34" t="s">
        <v>237</v>
      </c>
    </row>
    <row r="35" spans="1:14">
      <c r="A35">
        <v>276.20999999999998</v>
      </c>
      <c r="B35">
        <v>8</v>
      </c>
      <c r="C35">
        <v>637.65</v>
      </c>
      <c r="D35">
        <v>1.5682999999999999E-3</v>
      </c>
      <c r="E35">
        <v>-4.0206999999999997</v>
      </c>
      <c r="F35">
        <v>-3.9302000000000001</v>
      </c>
      <c r="G35">
        <v>-13.901</v>
      </c>
      <c r="H35">
        <v>116.67</v>
      </c>
      <c r="I35">
        <v>155.94</v>
      </c>
      <c r="J35">
        <v>1072.5</v>
      </c>
      <c r="K35">
        <v>-4.2234000000000001E-2</v>
      </c>
      <c r="L35">
        <v>2.7967999999999998E-4</v>
      </c>
      <c r="M35">
        <v>0.10895000000000001</v>
      </c>
      <c r="N35" t="s">
        <v>237</v>
      </c>
    </row>
    <row r="36" spans="1:14">
      <c r="A36">
        <v>276.20999999999998</v>
      </c>
      <c r="B36">
        <v>8.5</v>
      </c>
      <c r="C36">
        <v>637.71</v>
      </c>
      <c r="D36">
        <v>1.5681E-3</v>
      </c>
      <c r="E36">
        <v>-4.0231000000000003</v>
      </c>
      <c r="F36">
        <v>-3.9268999999999998</v>
      </c>
      <c r="G36">
        <v>-13.909000000000001</v>
      </c>
      <c r="H36">
        <v>116.67</v>
      </c>
      <c r="I36">
        <v>155.91999999999999</v>
      </c>
      <c r="J36">
        <v>1072.9000000000001</v>
      </c>
      <c r="K36">
        <v>-4.2251999999999998E-2</v>
      </c>
      <c r="L36">
        <v>2.7985E-4</v>
      </c>
      <c r="M36">
        <v>0.10897</v>
      </c>
      <c r="N36" t="s">
        <v>237</v>
      </c>
    </row>
    <row r="37" spans="1:14">
      <c r="A37">
        <v>276.20999999999998</v>
      </c>
      <c r="B37">
        <v>9</v>
      </c>
      <c r="C37">
        <v>637.77</v>
      </c>
      <c r="D37">
        <v>1.5679999999999999E-3</v>
      </c>
      <c r="E37">
        <v>-4.0255000000000001</v>
      </c>
      <c r="F37">
        <v>-3.9236</v>
      </c>
      <c r="G37">
        <v>-13.917999999999999</v>
      </c>
      <c r="H37">
        <v>116.67</v>
      </c>
      <c r="I37">
        <v>155.91</v>
      </c>
      <c r="J37">
        <v>1073.4000000000001</v>
      </c>
      <c r="K37">
        <v>-4.2270000000000002E-2</v>
      </c>
      <c r="L37">
        <v>2.8002000000000002E-4</v>
      </c>
      <c r="M37">
        <v>0.109</v>
      </c>
      <c r="N37" t="s">
        <v>237</v>
      </c>
    </row>
    <row r="38" spans="1:14">
      <c r="A38">
        <v>276.20999999999998</v>
      </c>
      <c r="B38">
        <v>9.5</v>
      </c>
      <c r="C38">
        <v>637.83000000000004</v>
      </c>
      <c r="D38">
        <v>1.5678000000000001E-3</v>
      </c>
      <c r="E38">
        <v>-4.0278</v>
      </c>
      <c r="F38">
        <v>-3.9203000000000001</v>
      </c>
      <c r="G38">
        <v>-13.926</v>
      </c>
      <c r="H38">
        <v>116.67</v>
      </c>
      <c r="I38">
        <v>155.9</v>
      </c>
      <c r="J38">
        <v>1073.8</v>
      </c>
      <c r="K38">
        <v>-4.2287999999999999E-2</v>
      </c>
      <c r="L38">
        <v>2.8018999999999999E-4</v>
      </c>
      <c r="M38">
        <v>0.10903</v>
      </c>
      <c r="N38" t="s">
        <v>237</v>
      </c>
    </row>
    <row r="39" spans="1:14">
      <c r="A39">
        <v>276.20999999999998</v>
      </c>
      <c r="B39">
        <v>10</v>
      </c>
      <c r="C39">
        <v>637.88</v>
      </c>
      <c r="D39">
        <v>1.5677E-3</v>
      </c>
      <c r="E39">
        <v>-4.0301999999999998</v>
      </c>
      <c r="F39">
        <v>-3.9169999999999998</v>
      </c>
      <c r="G39">
        <v>-13.935</v>
      </c>
      <c r="H39">
        <v>116.67</v>
      </c>
      <c r="I39">
        <v>155.88999999999999</v>
      </c>
      <c r="J39">
        <v>1074.2</v>
      </c>
      <c r="K39">
        <v>-4.2306000000000003E-2</v>
      </c>
      <c r="L39">
        <v>2.8036000000000001E-4</v>
      </c>
      <c r="M39">
        <v>0.10906</v>
      </c>
      <c r="N39" t="s">
        <v>237</v>
      </c>
    </row>
    <row r="40" spans="1:14">
      <c r="A40">
        <v>322.25</v>
      </c>
      <c r="B40">
        <v>1</v>
      </c>
      <c r="C40">
        <v>2.7877000000000001</v>
      </c>
      <c r="D40">
        <v>0.35870999999999997</v>
      </c>
      <c r="E40">
        <v>24.878</v>
      </c>
      <c r="F40">
        <v>27.466000000000001</v>
      </c>
      <c r="G40">
        <v>91.057000000000002</v>
      </c>
      <c r="H40">
        <v>119.99</v>
      </c>
      <c r="I40">
        <v>129.78</v>
      </c>
      <c r="J40">
        <v>193.48</v>
      </c>
      <c r="K40">
        <v>2.4803999999999999</v>
      </c>
      <c r="L40">
        <v>7.6167999999999996E-6</v>
      </c>
      <c r="M40">
        <v>1.6965999999999998E-2</v>
      </c>
      <c r="N40" t="s">
        <v>238</v>
      </c>
    </row>
    <row r="41" spans="1:14">
      <c r="A41">
        <v>322.25</v>
      </c>
      <c r="B41">
        <v>1.5</v>
      </c>
      <c r="C41">
        <v>4.2610000000000001</v>
      </c>
      <c r="D41">
        <v>0.23469000000000001</v>
      </c>
      <c r="E41">
        <v>24.762</v>
      </c>
      <c r="F41">
        <v>27.302</v>
      </c>
      <c r="G41">
        <v>87.317999999999998</v>
      </c>
      <c r="H41">
        <v>120.65</v>
      </c>
      <c r="I41">
        <v>131.36000000000001</v>
      </c>
      <c r="J41">
        <v>190.32</v>
      </c>
      <c r="K41">
        <v>2.5626000000000002</v>
      </c>
      <c r="L41">
        <v>7.6024000000000003E-6</v>
      </c>
      <c r="M41">
        <v>1.6929E-2</v>
      </c>
      <c r="N41" t="s">
        <v>238</v>
      </c>
    </row>
    <row r="42" spans="1:14">
      <c r="A42">
        <v>322.25</v>
      </c>
      <c r="B42">
        <v>2</v>
      </c>
      <c r="C42">
        <v>5.7961</v>
      </c>
      <c r="D42">
        <v>0.17252999999999999</v>
      </c>
      <c r="E42">
        <v>24.64</v>
      </c>
      <c r="F42">
        <v>27.129000000000001</v>
      </c>
      <c r="G42">
        <v>84.537000000000006</v>
      </c>
      <c r="H42">
        <v>121.39</v>
      </c>
      <c r="I42">
        <v>133.16</v>
      </c>
      <c r="J42">
        <v>186.98</v>
      </c>
      <c r="K42">
        <v>2.6598999999999999</v>
      </c>
      <c r="L42">
        <v>7.5907E-6</v>
      </c>
      <c r="M42">
        <v>1.6896000000000001E-2</v>
      </c>
      <c r="N42" t="s">
        <v>238</v>
      </c>
    </row>
    <row r="43" spans="1:14">
      <c r="A43">
        <v>322.25</v>
      </c>
      <c r="B43">
        <v>2.0009000000000001</v>
      </c>
      <c r="C43">
        <v>5.7990000000000004</v>
      </c>
      <c r="D43">
        <v>0.17244000000000001</v>
      </c>
      <c r="E43">
        <v>24.638999999999999</v>
      </c>
      <c r="F43">
        <v>27.129000000000001</v>
      </c>
      <c r="G43">
        <v>84.531999999999996</v>
      </c>
      <c r="H43">
        <v>121.39</v>
      </c>
      <c r="I43">
        <v>133.16999999999999</v>
      </c>
      <c r="J43">
        <v>186.97</v>
      </c>
      <c r="K43">
        <v>2.6600999999999999</v>
      </c>
      <c r="L43">
        <v>7.5907E-6</v>
      </c>
      <c r="M43">
        <v>1.6896000000000001E-2</v>
      </c>
      <c r="N43" t="s">
        <v>238</v>
      </c>
    </row>
    <row r="44" spans="1:14">
      <c r="A44">
        <v>322.25</v>
      </c>
      <c r="B44">
        <v>2.0009000000000001</v>
      </c>
      <c r="C44">
        <v>589.6</v>
      </c>
      <c r="D44">
        <v>1.6961000000000001E-3</v>
      </c>
      <c r="E44">
        <v>3.5817000000000001</v>
      </c>
      <c r="F44">
        <v>3.6061999999999999</v>
      </c>
      <c r="G44">
        <v>11.536</v>
      </c>
      <c r="H44">
        <v>130.01</v>
      </c>
      <c r="I44">
        <v>173.6</v>
      </c>
      <c r="J44">
        <v>846.33</v>
      </c>
      <c r="K44">
        <v>-2.8022999999999999E-2</v>
      </c>
      <c r="L44">
        <v>1.7326E-4</v>
      </c>
      <c r="M44">
        <v>9.4509999999999997E-2</v>
      </c>
      <c r="N44" t="s">
        <v>237</v>
      </c>
    </row>
    <row r="45" spans="1:14">
      <c r="A45">
        <v>322.25</v>
      </c>
      <c r="B45">
        <v>2.5</v>
      </c>
      <c r="C45">
        <v>589.70000000000005</v>
      </c>
      <c r="D45">
        <v>1.6957999999999999E-3</v>
      </c>
      <c r="E45">
        <v>3.5779999999999998</v>
      </c>
      <c r="F45">
        <v>3.6086</v>
      </c>
      <c r="G45">
        <v>11.523999999999999</v>
      </c>
      <c r="H45">
        <v>130.01</v>
      </c>
      <c r="I45">
        <v>173.58</v>
      </c>
      <c r="J45">
        <v>846.94</v>
      </c>
      <c r="K45">
        <v>-2.8070999999999999E-2</v>
      </c>
      <c r="L45">
        <v>1.7340000000000001E-4</v>
      </c>
      <c r="M45">
        <v>9.4547999999999993E-2</v>
      </c>
      <c r="N45" t="s">
        <v>237</v>
      </c>
    </row>
    <row r="46" spans="1:14">
      <c r="A46">
        <v>322.25</v>
      </c>
      <c r="B46">
        <v>3</v>
      </c>
      <c r="C46">
        <v>589.79</v>
      </c>
      <c r="D46">
        <v>1.6955E-3</v>
      </c>
      <c r="E46">
        <v>3.5743</v>
      </c>
      <c r="F46">
        <v>3.6110000000000002</v>
      </c>
      <c r="G46">
        <v>11.513</v>
      </c>
      <c r="H46">
        <v>130.02000000000001</v>
      </c>
      <c r="I46">
        <v>173.55</v>
      </c>
      <c r="J46">
        <v>847.54</v>
      </c>
      <c r="K46">
        <v>-2.8118000000000001E-2</v>
      </c>
      <c r="L46">
        <v>1.7354E-4</v>
      </c>
      <c r="M46">
        <v>9.4586000000000003E-2</v>
      </c>
      <c r="N46" t="s">
        <v>237</v>
      </c>
    </row>
    <row r="47" spans="1:14">
      <c r="A47">
        <v>322.25</v>
      </c>
      <c r="B47">
        <v>3.5</v>
      </c>
      <c r="C47">
        <v>589.88</v>
      </c>
      <c r="D47">
        <v>1.6953000000000001E-3</v>
      </c>
      <c r="E47">
        <v>3.5707</v>
      </c>
      <c r="F47">
        <v>3.6135000000000002</v>
      </c>
      <c r="G47">
        <v>11.502000000000001</v>
      </c>
      <c r="H47">
        <v>130.02000000000001</v>
      </c>
      <c r="I47">
        <v>173.52</v>
      </c>
      <c r="J47">
        <v>848.14</v>
      </c>
      <c r="K47">
        <v>-2.8164999999999999E-2</v>
      </c>
      <c r="L47">
        <v>1.7367000000000001E-4</v>
      </c>
      <c r="M47">
        <v>9.4625000000000001E-2</v>
      </c>
      <c r="N47" t="s">
        <v>237</v>
      </c>
    </row>
    <row r="48" spans="1:14">
      <c r="A48">
        <v>322.25</v>
      </c>
      <c r="B48">
        <v>4</v>
      </c>
      <c r="C48">
        <v>589.98</v>
      </c>
      <c r="D48">
        <v>1.6949999999999999E-3</v>
      </c>
      <c r="E48">
        <v>3.5670000000000002</v>
      </c>
      <c r="F48">
        <v>3.6158999999999999</v>
      </c>
      <c r="G48">
        <v>11.49</v>
      </c>
      <c r="H48">
        <v>130.02000000000001</v>
      </c>
      <c r="I48">
        <v>173.49</v>
      </c>
      <c r="J48">
        <v>848.74</v>
      </c>
      <c r="K48">
        <v>-2.8212999999999998E-2</v>
      </c>
      <c r="L48">
        <v>1.7380999999999999E-4</v>
      </c>
      <c r="M48">
        <v>9.4662999999999997E-2</v>
      </c>
      <c r="N48" t="s">
        <v>237</v>
      </c>
    </row>
    <row r="49" spans="1:14">
      <c r="A49">
        <v>322.25</v>
      </c>
      <c r="B49">
        <v>4.5</v>
      </c>
      <c r="C49">
        <v>590.07000000000005</v>
      </c>
      <c r="D49">
        <v>1.6946999999999999E-3</v>
      </c>
      <c r="E49">
        <v>3.5632999999999999</v>
      </c>
      <c r="F49">
        <v>3.6183999999999998</v>
      </c>
      <c r="G49">
        <v>11.478999999999999</v>
      </c>
      <c r="H49">
        <v>130.02000000000001</v>
      </c>
      <c r="I49">
        <v>173.47</v>
      </c>
      <c r="J49">
        <v>849.34</v>
      </c>
      <c r="K49">
        <v>-2.826E-2</v>
      </c>
      <c r="L49">
        <v>1.7395E-4</v>
      </c>
      <c r="M49">
        <v>9.4700999999999994E-2</v>
      </c>
      <c r="N49" t="s">
        <v>237</v>
      </c>
    </row>
    <row r="50" spans="1:14">
      <c r="A50">
        <v>322.25</v>
      </c>
      <c r="B50">
        <v>5</v>
      </c>
      <c r="C50">
        <v>590.16</v>
      </c>
      <c r="D50">
        <v>1.6945E-3</v>
      </c>
      <c r="E50">
        <v>3.5596999999999999</v>
      </c>
      <c r="F50">
        <v>3.6208</v>
      </c>
      <c r="G50">
        <v>11.467000000000001</v>
      </c>
      <c r="H50">
        <v>130.02000000000001</v>
      </c>
      <c r="I50">
        <v>173.44</v>
      </c>
      <c r="J50">
        <v>849.94</v>
      </c>
      <c r="K50">
        <v>-2.8306999999999999E-2</v>
      </c>
      <c r="L50">
        <v>1.7407999999999999E-4</v>
      </c>
      <c r="M50">
        <v>9.4740000000000005E-2</v>
      </c>
      <c r="N50" t="s">
        <v>237</v>
      </c>
    </row>
    <row r="51" spans="1:14">
      <c r="A51">
        <v>322.25</v>
      </c>
      <c r="B51">
        <v>5.5</v>
      </c>
      <c r="C51">
        <v>590.25</v>
      </c>
      <c r="D51">
        <v>1.6942000000000001E-3</v>
      </c>
      <c r="E51">
        <v>3.5560999999999998</v>
      </c>
      <c r="F51">
        <v>3.6233</v>
      </c>
      <c r="G51">
        <v>11.456</v>
      </c>
      <c r="H51">
        <v>130.02000000000001</v>
      </c>
      <c r="I51">
        <v>173.41</v>
      </c>
      <c r="J51">
        <v>850.54</v>
      </c>
      <c r="K51">
        <v>-2.8353E-2</v>
      </c>
      <c r="L51">
        <v>1.7422E-4</v>
      </c>
      <c r="M51">
        <v>9.4778000000000001E-2</v>
      </c>
      <c r="N51" t="s">
        <v>237</v>
      </c>
    </row>
    <row r="52" spans="1:14">
      <c r="A52">
        <v>322.25</v>
      </c>
      <c r="B52">
        <v>6</v>
      </c>
      <c r="C52">
        <v>590.34</v>
      </c>
      <c r="D52">
        <v>1.6938999999999999E-3</v>
      </c>
      <c r="E52">
        <v>3.5524</v>
      </c>
      <c r="F52">
        <v>3.6257000000000001</v>
      </c>
      <c r="G52">
        <v>11.445</v>
      </c>
      <c r="H52">
        <v>130.02000000000001</v>
      </c>
      <c r="I52">
        <v>173.39</v>
      </c>
      <c r="J52">
        <v>851.14</v>
      </c>
      <c r="K52">
        <v>-2.8400000000000002E-2</v>
      </c>
      <c r="L52">
        <v>1.7436E-4</v>
      </c>
      <c r="M52">
        <v>9.4815999999999998E-2</v>
      </c>
      <c r="N52" t="s">
        <v>237</v>
      </c>
    </row>
    <row r="53" spans="1:14">
      <c r="A53">
        <v>322.25</v>
      </c>
      <c r="B53">
        <v>6.5</v>
      </c>
      <c r="C53">
        <v>590.44000000000005</v>
      </c>
      <c r="D53">
        <v>1.6937E-3</v>
      </c>
      <c r="E53">
        <v>3.5488</v>
      </c>
      <c r="F53">
        <v>3.6282000000000001</v>
      </c>
      <c r="G53">
        <v>11.433</v>
      </c>
      <c r="H53">
        <v>130.02000000000001</v>
      </c>
      <c r="I53">
        <v>173.36</v>
      </c>
      <c r="J53">
        <v>851.73</v>
      </c>
      <c r="K53">
        <v>-2.8445999999999999E-2</v>
      </c>
      <c r="L53">
        <v>1.7448999999999999E-4</v>
      </c>
      <c r="M53">
        <v>9.4853999999999994E-2</v>
      </c>
      <c r="N53" t="s">
        <v>237</v>
      </c>
    </row>
    <row r="54" spans="1:14">
      <c r="A54">
        <v>322.25</v>
      </c>
      <c r="B54">
        <v>7</v>
      </c>
      <c r="C54">
        <v>590.53</v>
      </c>
      <c r="D54">
        <v>1.6934000000000001E-3</v>
      </c>
      <c r="E54">
        <v>3.5451000000000001</v>
      </c>
      <c r="F54">
        <v>3.6307</v>
      </c>
      <c r="G54">
        <v>11.422000000000001</v>
      </c>
      <c r="H54">
        <v>130.03</v>
      </c>
      <c r="I54">
        <v>173.33</v>
      </c>
      <c r="J54">
        <v>852.33</v>
      </c>
      <c r="K54">
        <v>-2.8492E-2</v>
      </c>
      <c r="L54">
        <v>1.7463E-4</v>
      </c>
      <c r="M54">
        <v>9.4892000000000004E-2</v>
      </c>
      <c r="N54" t="s">
        <v>237</v>
      </c>
    </row>
    <row r="55" spans="1:14">
      <c r="A55">
        <v>322.25</v>
      </c>
      <c r="B55">
        <v>7.5</v>
      </c>
      <c r="C55">
        <v>590.62</v>
      </c>
      <c r="D55">
        <v>1.6930999999999999E-3</v>
      </c>
      <c r="E55">
        <v>3.5415000000000001</v>
      </c>
      <c r="F55">
        <v>3.6331000000000002</v>
      </c>
      <c r="G55">
        <v>11.411</v>
      </c>
      <c r="H55">
        <v>130.03</v>
      </c>
      <c r="I55">
        <v>173.31</v>
      </c>
      <c r="J55">
        <v>852.92</v>
      </c>
      <c r="K55">
        <v>-2.8538000000000001E-2</v>
      </c>
      <c r="L55">
        <v>1.7477000000000001E-4</v>
      </c>
      <c r="M55">
        <v>9.493E-2</v>
      </c>
      <c r="N55" t="s">
        <v>237</v>
      </c>
    </row>
    <row r="56" spans="1:14">
      <c r="A56">
        <v>322.25</v>
      </c>
      <c r="B56">
        <v>8</v>
      </c>
      <c r="C56">
        <v>590.71</v>
      </c>
      <c r="D56">
        <v>1.6929E-3</v>
      </c>
      <c r="E56">
        <v>3.5379</v>
      </c>
      <c r="F56">
        <v>3.6356000000000002</v>
      </c>
      <c r="G56">
        <v>11.4</v>
      </c>
      <c r="H56">
        <v>130.03</v>
      </c>
      <c r="I56">
        <v>173.28</v>
      </c>
      <c r="J56">
        <v>853.51</v>
      </c>
      <c r="K56">
        <v>-2.8583999999999998E-2</v>
      </c>
      <c r="L56">
        <v>1.749E-4</v>
      </c>
      <c r="M56">
        <v>9.4967999999999997E-2</v>
      </c>
      <c r="N56" t="s">
        <v>237</v>
      </c>
    </row>
    <row r="57" spans="1:14">
      <c r="A57">
        <v>322.25</v>
      </c>
      <c r="B57">
        <v>8.5</v>
      </c>
      <c r="C57">
        <v>590.79999999999995</v>
      </c>
      <c r="D57">
        <v>1.6926000000000001E-3</v>
      </c>
      <c r="E57">
        <v>3.5343</v>
      </c>
      <c r="F57">
        <v>3.6381000000000001</v>
      </c>
      <c r="G57">
        <v>11.388</v>
      </c>
      <c r="H57">
        <v>130.03</v>
      </c>
      <c r="I57">
        <v>173.25</v>
      </c>
      <c r="J57">
        <v>854.11</v>
      </c>
      <c r="K57">
        <v>-2.8629999999999999E-2</v>
      </c>
      <c r="L57">
        <v>1.7504E-4</v>
      </c>
      <c r="M57">
        <v>9.5005999999999993E-2</v>
      </c>
      <c r="N57" t="s">
        <v>237</v>
      </c>
    </row>
    <row r="58" spans="1:14">
      <c r="A58">
        <v>322.25</v>
      </c>
      <c r="B58">
        <v>9</v>
      </c>
      <c r="C58">
        <v>590.89</v>
      </c>
      <c r="D58">
        <v>1.6923000000000001E-3</v>
      </c>
      <c r="E58">
        <v>3.5306999999999999</v>
      </c>
      <c r="F58">
        <v>3.6406000000000001</v>
      </c>
      <c r="G58">
        <v>11.377000000000001</v>
      </c>
      <c r="H58">
        <v>130.03</v>
      </c>
      <c r="I58">
        <v>173.23</v>
      </c>
      <c r="J58">
        <v>854.7</v>
      </c>
      <c r="K58">
        <v>-2.8674999999999999E-2</v>
      </c>
      <c r="L58">
        <v>1.7518000000000001E-4</v>
      </c>
      <c r="M58">
        <v>9.5044000000000003E-2</v>
      </c>
      <c r="N58" t="s">
        <v>237</v>
      </c>
    </row>
    <row r="59" spans="1:14">
      <c r="A59">
        <v>322.25</v>
      </c>
      <c r="B59">
        <v>9.5</v>
      </c>
      <c r="C59">
        <v>590.99</v>
      </c>
      <c r="D59">
        <v>1.6921E-3</v>
      </c>
      <c r="E59">
        <v>3.5270999999999999</v>
      </c>
      <c r="F59">
        <v>3.6431</v>
      </c>
      <c r="G59">
        <v>11.366</v>
      </c>
      <c r="H59">
        <v>130.03</v>
      </c>
      <c r="I59">
        <v>173.2</v>
      </c>
      <c r="J59">
        <v>855.29</v>
      </c>
      <c r="K59">
        <v>-2.8721E-2</v>
      </c>
      <c r="L59">
        <v>1.7531E-4</v>
      </c>
      <c r="M59">
        <v>9.5082E-2</v>
      </c>
      <c r="N59" t="s">
        <v>237</v>
      </c>
    </row>
    <row r="60" spans="1:14">
      <c r="A60">
        <v>322.25</v>
      </c>
      <c r="B60">
        <v>10</v>
      </c>
      <c r="C60">
        <v>591.08000000000004</v>
      </c>
      <c r="D60">
        <v>1.6918E-3</v>
      </c>
      <c r="E60">
        <v>3.5234999999999999</v>
      </c>
      <c r="F60">
        <v>3.6456</v>
      </c>
      <c r="G60">
        <v>11.355</v>
      </c>
      <c r="H60">
        <v>130.03</v>
      </c>
      <c r="I60">
        <v>173.18</v>
      </c>
      <c r="J60">
        <v>855.88</v>
      </c>
      <c r="K60">
        <v>-2.8766E-2</v>
      </c>
      <c r="L60">
        <v>1.7545000000000001E-4</v>
      </c>
      <c r="M60">
        <v>9.5118999999999995E-2</v>
      </c>
      <c r="N60" t="s">
        <v>237</v>
      </c>
    </row>
    <row r="61" spans="1:14">
      <c r="A61">
        <v>368.28</v>
      </c>
      <c r="B61">
        <v>1</v>
      </c>
      <c r="C61">
        <v>2.4079999999999999</v>
      </c>
      <c r="D61">
        <v>0.41528999999999999</v>
      </c>
      <c r="E61">
        <v>30.771000000000001</v>
      </c>
      <c r="F61">
        <v>33.767000000000003</v>
      </c>
      <c r="G61">
        <v>109.31</v>
      </c>
      <c r="H61">
        <v>134.86000000000001</v>
      </c>
      <c r="I61">
        <v>144.04</v>
      </c>
      <c r="J61">
        <v>208.29</v>
      </c>
      <c r="K61">
        <v>1.544</v>
      </c>
      <c r="L61">
        <v>8.7607000000000007E-6</v>
      </c>
      <c r="M61">
        <v>2.2585000000000001E-2</v>
      </c>
      <c r="N61" t="s">
        <v>238</v>
      </c>
    </row>
    <row r="62" spans="1:14">
      <c r="A62">
        <v>368.28</v>
      </c>
      <c r="B62">
        <v>1.5</v>
      </c>
      <c r="C62">
        <v>3.6533000000000002</v>
      </c>
      <c r="D62">
        <v>0.27372999999999997</v>
      </c>
      <c r="E62">
        <v>30.692</v>
      </c>
      <c r="F62">
        <v>33.655000000000001</v>
      </c>
      <c r="G62">
        <v>105.73</v>
      </c>
      <c r="H62">
        <v>135.18</v>
      </c>
      <c r="I62">
        <v>144.85</v>
      </c>
      <c r="J62">
        <v>206.2</v>
      </c>
      <c r="K62">
        <v>1.5714999999999999</v>
      </c>
      <c r="L62">
        <v>8.7573E-6</v>
      </c>
      <c r="M62">
        <v>2.2551999999999999E-2</v>
      </c>
      <c r="N62" t="s">
        <v>238</v>
      </c>
    </row>
    <row r="63" spans="1:14">
      <c r="A63">
        <v>368.28</v>
      </c>
      <c r="B63">
        <v>2</v>
      </c>
      <c r="C63">
        <v>4.9287000000000001</v>
      </c>
      <c r="D63">
        <v>0.20288999999999999</v>
      </c>
      <c r="E63">
        <v>30.611999999999998</v>
      </c>
      <c r="F63">
        <v>33.539000000000001</v>
      </c>
      <c r="G63">
        <v>103.11</v>
      </c>
      <c r="H63">
        <v>135.52000000000001</v>
      </c>
      <c r="I63">
        <v>145.72</v>
      </c>
      <c r="J63">
        <v>204.05</v>
      </c>
      <c r="K63">
        <v>1.6011</v>
      </c>
      <c r="L63">
        <v>8.7553000000000007E-6</v>
      </c>
      <c r="M63">
        <v>2.2520999999999999E-2</v>
      </c>
      <c r="N63" t="s">
        <v>238</v>
      </c>
    </row>
    <row r="64" spans="1:14">
      <c r="A64">
        <v>368.28</v>
      </c>
      <c r="B64">
        <v>2.5</v>
      </c>
      <c r="C64">
        <v>6.2363999999999997</v>
      </c>
      <c r="D64">
        <v>0.16034999999999999</v>
      </c>
      <c r="E64">
        <v>30.529</v>
      </c>
      <c r="F64">
        <v>33.420999999999999</v>
      </c>
      <c r="G64">
        <v>101.03</v>
      </c>
      <c r="H64">
        <v>135.87</v>
      </c>
      <c r="I64">
        <v>146.65</v>
      </c>
      <c r="J64">
        <v>201.84</v>
      </c>
      <c r="K64">
        <v>1.6331</v>
      </c>
      <c r="L64">
        <v>8.7548999999999998E-6</v>
      </c>
      <c r="M64">
        <v>2.2494E-2</v>
      </c>
      <c r="N64" t="s">
        <v>238</v>
      </c>
    </row>
    <row r="65" spans="1:14">
      <c r="A65">
        <v>368.28</v>
      </c>
      <c r="B65">
        <v>3</v>
      </c>
      <c r="C65">
        <v>7.5789</v>
      </c>
      <c r="D65">
        <v>0.13195000000000001</v>
      </c>
      <c r="E65">
        <v>30.443999999999999</v>
      </c>
      <c r="F65">
        <v>33.299999999999997</v>
      </c>
      <c r="G65">
        <v>99.274000000000001</v>
      </c>
      <c r="H65">
        <v>136.24</v>
      </c>
      <c r="I65">
        <v>147.65</v>
      </c>
      <c r="J65">
        <v>199.55</v>
      </c>
      <c r="K65">
        <v>1.6677</v>
      </c>
      <c r="L65">
        <v>8.7561999999999993E-6</v>
      </c>
      <c r="M65">
        <v>2.247E-2</v>
      </c>
      <c r="N65" t="s">
        <v>238</v>
      </c>
    </row>
    <row r="66" spans="1:14">
      <c r="A66">
        <v>368.28</v>
      </c>
      <c r="B66">
        <v>3.5</v>
      </c>
      <c r="C66">
        <v>8.9588999999999999</v>
      </c>
      <c r="D66">
        <v>0.11162</v>
      </c>
      <c r="E66">
        <v>30.356000000000002</v>
      </c>
      <c r="F66">
        <v>33.174999999999997</v>
      </c>
      <c r="G66">
        <v>97.747</v>
      </c>
      <c r="H66">
        <v>136.63</v>
      </c>
      <c r="I66">
        <v>148.72999999999999</v>
      </c>
      <c r="J66">
        <v>197.18</v>
      </c>
      <c r="K66">
        <v>1.7052</v>
      </c>
      <c r="L66">
        <v>8.7592000000000008E-6</v>
      </c>
      <c r="M66">
        <v>2.2450000000000001E-2</v>
      </c>
      <c r="N66" t="s">
        <v>238</v>
      </c>
    </row>
    <row r="67" spans="1:14">
      <c r="A67">
        <v>368.28</v>
      </c>
      <c r="B67">
        <v>4</v>
      </c>
      <c r="C67">
        <v>10.38</v>
      </c>
      <c r="D67">
        <v>9.6341999999999997E-2</v>
      </c>
      <c r="E67">
        <v>30.265999999999998</v>
      </c>
      <c r="F67">
        <v>33.045999999999999</v>
      </c>
      <c r="G67">
        <v>96.382000000000005</v>
      </c>
      <c r="H67">
        <v>137.04</v>
      </c>
      <c r="I67">
        <v>149.91</v>
      </c>
      <c r="J67">
        <v>194.73</v>
      </c>
      <c r="K67">
        <v>1.746</v>
      </c>
      <c r="L67">
        <v>8.7641999999999999E-6</v>
      </c>
      <c r="M67">
        <v>2.2433999999999999E-2</v>
      </c>
      <c r="N67" t="s">
        <v>238</v>
      </c>
    </row>
    <row r="68" spans="1:14">
      <c r="A68">
        <v>368.28</v>
      </c>
      <c r="B68">
        <v>4.5</v>
      </c>
      <c r="C68">
        <v>11.845000000000001</v>
      </c>
      <c r="D68">
        <v>8.4422999999999998E-2</v>
      </c>
      <c r="E68">
        <v>30.172000000000001</v>
      </c>
      <c r="F68">
        <v>32.912999999999997</v>
      </c>
      <c r="G68">
        <v>95.138000000000005</v>
      </c>
      <c r="H68">
        <v>137.47999999999999</v>
      </c>
      <c r="I68">
        <v>151.19999999999999</v>
      </c>
      <c r="J68">
        <v>192.18</v>
      </c>
      <c r="K68">
        <v>1.7905</v>
      </c>
      <c r="L68">
        <v>8.7712E-6</v>
      </c>
      <c r="M68">
        <v>2.2423999999999999E-2</v>
      </c>
      <c r="N68" t="s">
        <v>238</v>
      </c>
    </row>
    <row r="69" spans="1:14">
      <c r="A69">
        <v>368.28</v>
      </c>
      <c r="B69">
        <v>5</v>
      </c>
      <c r="C69">
        <v>13.359</v>
      </c>
      <c r="D69">
        <v>7.4854000000000004E-2</v>
      </c>
      <c r="E69">
        <v>30.074999999999999</v>
      </c>
      <c r="F69">
        <v>32.774999999999999</v>
      </c>
      <c r="G69">
        <v>93.984999999999999</v>
      </c>
      <c r="H69">
        <v>137.94999999999999</v>
      </c>
      <c r="I69">
        <v>152.63</v>
      </c>
      <c r="J69">
        <v>189.52</v>
      </c>
      <c r="K69">
        <v>1.8391999999999999</v>
      </c>
      <c r="L69">
        <v>8.7803999999999998E-6</v>
      </c>
      <c r="M69">
        <v>2.2419999999999999E-2</v>
      </c>
      <c r="N69" t="s">
        <v>238</v>
      </c>
    </row>
    <row r="70" spans="1:14">
      <c r="A70">
        <v>368.28</v>
      </c>
      <c r="B70">
        <v>5.5</v>
      </c>
      <c r="C70">
        <v>14.927</v>
      </c>
      <c r="D70">
        <v>6.6990999999999995E-2</v>
      </c>
      <c r="E70">
        <v>29.974</v>
      </c>
      <c r="F70">
        <v>32.631999999999998</v>
      </c>
      <c r="G70">
        <v>92.903000000000006</v>
      </c>
      <c r="H70">
        <v>138.44999999999999</v>
      </c>
      <c r="I70">
        <v>154.22999999999999</v>
      </c>
      <c r="J70">
        <v>186.75</v>
      </c>
      <c r="K70">
        <v>1.8929</v>
      </c>
      <c r="L70">
        <v>8.7919999999999998E-6</v>
      </c>
      <c r="M70">
        <v>2.2422000000000001E-2</v>
      </c>
      <c r="N70" t="s">
        <v>238</v>
      </c>
    </row>
    <row r="71" spans="1:14">
      <c r="A71">
        <v>368.28</v>
      </c>
      <c r="B71">
        <v>6</v>
      </c>
      <c r="C71">
        <v>16.556000000000001</v>
      </c>
      <c r="D71">
        <v>6.0401999999999997E-2</v>
      </c>
      <c r="E71">
        <v>29.867999999999999</v>
      </c>
      <c r="F71">
        <v>32.482999999999997</v>
      </c>
      <c r="G71">
        <v>91.875</v>
      </c>
      <c r="H71">
        <v>139</v>
      </c>
      <c r="I71">
        <v>156.03</v>
      </c>
      <c r="J71">
        <v>183.84</v>
      </c>
      <c r="K71">
        <v>1.9522999999999999</v>
      </c>
      <c r="L71">
        <v>8.8062000000000005E-6</v>
      </c>
      <c r="M71">
        <v>2.2433000000000002E-2</v>
      </c>
      <c r="N71" t="s">
        <v>238</v>
      </c>
    </row>
    <row r="72" spans="1:14">
      <c r="A72">
        <v>368.28</v>
      </c>
      <c r="B72">
        <v>6.4928999999999997</v>
      </c>
      <c r="C72">
        <v>18.227</v>
      </c>
      <c r="D72">
        <v>5.4864999999999997E-2</v>
      </c>
      <c r="E72">
        <v>29.759</v>
      </c>
      <c r="F72">
        <v>32.329000000000001</v>
      </c>
      <c r="G72">
        <v>90.902000000000001</v>
      </c>
      <c r="H72">
        <v>139.59</v>
      </c>
      <c r="I72">
        <v>158.04</v>
      </c>
      <c r="J72">
        <v>180.83</v>
      </c>
      <c r="K72">
        <v>2.0173000000000001</v>
      </c>
      <c r="L72">
        <v>8.8231000000000003E-6</v>
      </c>
      <c r="M72">
        <v>2.2454999999999999E-2</v>
      </c>
      <c r="N72" t="s">
        <v>238</v>
      </c>
    </row>
    <row r="73" spans="1:14">
      <c r="A73">
        <v>368.28</v>
      </c>
      <c r="B73">
        <v>6.4928999999999997</v>
      </c>
      <c r="C73">
        <v>534.51</v>
      </c>
      <c r="D73">
        <v>1.8709E-3</v>
      </c>
      <c r="E73">
        <v>12.003</v>
      </c>
      <c r="F73">
        <v>12.09</v>
      </c>
      <c r="G73">
        <v>35.947000000000003</v>
      </c>
      <c r="H73">
        <v>144.01</v>
      </c>
      <c r="I73">
        <v>195.52</v>
      </c>
      <c r="J73">
        <v>627.67999999999995</v>
      </c>
      <c r="K73">
        <v>-3.3256000000000002E-3</v>
      </c>
      <c r="L73">
        <v>1.1297E-4</v>
      </c>
      <c r="M73">
        <v>8.0821000000000004E-2</v>
      </c>
      <c r="N73" t="s">
        <v>237</v>
      </c>
    </row>
    <row r="74" spans="1:14">
      <c r="A74">
        <v>368.28</v>
      </c>
      <c r="B74">
        <v>6.5</v>
      </c>
      <c r="C74">
        <v>534.51</v>
      </c>
      <c r="D74">
        <v>1.8709E-3</v>
      </c>
      <c r="E74">
        <v>12.003</v>
      </c>
      <c r="F74">
        <v>12.09</v>
      </c>
      <c r="G74">
        <v>35.947000000000003</v>
      </c>
      <c r="H74">
        <v>144.01</v>
      </c>
      <c r="I74">
        <v>195.52</v>
      </c>
      <c r="J74">
        <v>627.70000000000005</v>
      </c>
      <c r="K74">
        <v>-3.3279E-3</v>
      </c>
      <c r="L74">
        <v>1.1297E-4</v>
      </c>
      <c r="M74">
        <v>8.0822000000000005E-2</v>
      </c>
      <c r="N74" t="s">
        <v>237</v>
      </c>
    </row>
    <row r="75" spans="1:14">
      <c r="A75">
        <v>368.28</v>
      </c>
      <c r="B75">
        <v>7</v>
      </c>
      <c r="C75">
        <v>534.67999999999995</v>
      </c>
      <c r="D75">
        <v>1.8703000000000001E-3</v>
      </c>
      <c r="E75">
        <v>11.996</v>
      </c>
      <c r="F75">
        <v>12.090999999999999</v>
      </c>
      <c r="G75">
        <v>35.93</v>
      </c>
      <c r="H75">
        <v>144.01</v>
      </c>
      <c r="I75">
        <v>195.44</v>
      </c>
      <c r="J75">
        <v>628.63</v>
      </c>
      <c r="K75">
        <v>-3.4884E-3</v>
      </c>
      <c r="L75">
        <v>1.1311000000000001E-4</v>
      </c>
      <c r="M75">
        <v>8.0879999999999994E-2</v>
      </c>
      <c r="N75" t="s">
        <v>237</v>
      </c>
    </row>
    <row r="76" spans="1:14">
      <c r="A76">
        <v>368.28</v>
      </c>
      <c r="B76">
        <v>7.5</v>
      </c>
      <c r="C76">
        <v>534.86</v>
      </c>
      <c r="D76">
        <v>1.8697E-3</v>
      </c>
      <c r="E76">
        <v>11.99</v>
      </c>
      <c r="F76">
        <v>12.090999999999999</v>
      </c>
      <c r="G76">
        <v>35.911999999999999</v>
      </c>
      <c r="H76">
        <v>144.01</v>
      </c>
      <c r="I76">
        <v>195.36</v>
      </c>
      <c r="J76">
        <v>629.57000000000005</v>
      </c>
      <c r="K76">
        <v>-3.6478000000000001E-3</v>
      </c>
      <c r="L76">
        <v>1.1324000000000001E-4</v>
      </c>
      <c r="M76">
        <v>8.0936999999999995E-2</v>
      </c>
      <c r="N76" t="s">
        <v>237</v>
      </c>
    </row>
    <row r="77" spans="1:14">
      <c r="A77">
        <v>368.28</v>
      </c>
      <c r="B77">
        <v>8</v>
      </c>
      <c r="C77">
        <v>535.03</v>
      </c>
      <c r="D77">
        <v>1.8691000000000001E-3</v>
      </c>
      <c r="E77">
        <v>11.984</v>
      </c>
      <c r="F77">
        <v>12.092000000000001</v>
      </c>
      <c r="G77">
        <v>35.895000000000003</v>
      </c>
      <c r="H77">
        <v>144.01</v>
      </c>
      <c r="I77">
        <v>195.28</v>
      </c>
      <c r="J77">
        <v>630.5</v>
      </c>
      <c r="K77">
        <v>-3.8059999999999999E-3</v>
      </c>
      <c r="L77">
        <v>1.1338E-4</v>
      </c>
      <c r="M77">
        <v>8.0994999999999998E-2</v>
      </c>
      <c r="N77" t="s">
        <v>237</v>
      </c>
    </row>
    <row r="78" spans="1:14">
      <c r="A78">
        <v>368.28</v>
      </c>
      <c r="B78">
        <v>8.5</v>
      </c>
      <c r="C78">
        <v>535.20000000000005</v>
      </c>
      <c r="D78">
        <v>1.8684999999999999E-3</v>
      </c>
      <c r="E78">
        <v>11.977</v>
      </c>
      <c r="F78">
        <v>12.092000000000001</v>
      </c>
      <c r="G78">
        <v>35.878</v>
      </c>
      <c r="H78">
        <v>144.01</v>
      </c>
      <c r="I78">
        <v>195.2</v>
      </c>
      <c r="J78">
        <v>631.41999999999996</v>
      </c>
      <c r="K78">
        <v>-3.9630999999999998E-3</v>
      </c>
      <c r="L78">
        <v>1.1352E-4</v>
      </c>
      <c r="M78">
        <v>8.1051999999999999E-2</v>
      </c>
      <c r="N78" t="s">
        <v>237</v>
      </c>
    </row>
    <row r="79" spans="1:14">
      <c r="A79">
        <v>368.28</v>
      </c>
      <c r="B79">
        <v>9</v>
      </c>
      <c r="C79">
        <v>535.37</v>
      </c>
      <c r="D79">
        <v>1.8679E-3</v>
      </c>
      <c r="E79">
        <v>11.971</v>
      </c>
      <c r="F79">
        <v>12.092000000000001</v>
      </c>
      <c r="G79">
        <v>35.86</v>
      </c>
      <c r="H79">
        <v>144</v>
      </c>
      <c r="I79">
        <v>195.13</v>
      </c>
      <c r="J79">
        <v>632.35</v>
      </c>
      <c r="K79">
        <v>-4.1190000000000003E-3</v>
      </c>
      <c r="L79">
        <v>1.1365E-4</v>
      </c>
      <c r="M79">
        <v>8.1110000000000002E-2</v>
      </c>
      <c r="N79" t="s">
        <v>237</v>
      </c>
    </row>
    <row r="80" spans="1:14">
      <c r="A80">
        <v>368.28</v>
      </c>
      <c r="B80">
        <v>9.5</v>
      </c>
      <c r="C80">
        <v>535.54</v>
      </c>
      <c r="D80">
        <v>1.8672999999999999E-3</v>
      </c>
      <c r="E80">
        <v>11.965</v>
      </c>
      <c r="F80">
        <v>12.093</v>
      </c>
      <c r="G80">
        <v>35.843000000000004</v>
      </c>
      <c r="H80">
        <v>144</v>
      </c>
      <c r="I80">
        <v>195.05</v>
      </c>
      <c r="J80">
        <v>633.27</v>
      </c>
      <c r="K80">
        <v>-4.2737000000000001E-3</v>
      </c>
      <c r="L80">
        <v>1.1379000000000001E-4</v>
      </c>
      <c r="M80">
        <v>8.1167000000000003E-2</v>
      </c>
      <c r="N80" t="s">
        <v>237</v>
      </c>
    </row>
    <row r="81" spans="1:14">
      <c r="A81">
        <v>368.28</v>
      </c>
      <c r="B81">
        <v>10</v>
      </c>
      <c r="C81">
        <v>535.70000000000005</v>
      </c>
      <c r="D81">
        <v>1.8667E-3</v>
      </c>
      <c r="E81">
        <v>11.958</v>
      </c>
      <c r="F81">
        <v>12.093</v>
      </c>
      <c r="G81">
        <v>35.826000000000001</v>
      </c>
      <c r="H81">
        <v>144</v>
      </c>
      <c r="I81">
        <v>194.98</v>
      </c>
      <c r="J81">
        <v>634.19000000000005</v>
      </c>
      <c r="K81">
        <v>-4.4273000000000003E-3</v>
      </c>
      <c r="L81">
        <v>1.1393E-4</v>
      </c>
      <c r="M81">
        <v>8.1224000000000005E-2</v>
      </c>
      <c r="N81" t="s">
        <v>237</v>
      </c>
    </row>
    <row r="82" spans="1:14">
      <c r="A82">
        <v>414.31</v>
      </c>
      <c r="B82">
        <v>1</v>
      </c>
      <c r="C82">
        <v>2.1252</v>
      </c>
      <c r="D82">
        <v>0.47054000000000001</v>
      </c>
      <c r="E82">
        <v>37.334000000000003</v>
      </c>
      <c r="F82">
        <v>40.728999999999999</v>
      </c>
      <c r="G82">
        <v>127.11</v>
      </c>
      <c r="H82">
        <v>149.49</v>
      </c>
      <c r="I82">
        <v>158.37</v>
      </c>
      <c r="J82">
        <v>221.63</v>
      </c>
      <c r="K82">
        <v>1.0462</v>
      </c>
      <c r="L82">
        <v>9.8764999999999994E-6</v>
      </c>
      <c r="M82">
        <v>2.8919E-2</v>
      </c>
      <c r="N82" t="s">
        <v>238</v>
      </c>
    </row>
    <row r="83" spans="1:14">
      <c r="A83">
        <v>414.31</v>
      </c>
      <c r="B83">
        <v>1.5</v>
      </c>
      <c r="C83">
        <v>3.2119</v>
      </c>
      <c r="D83">
        <v>0.31135000000000002</v>
      </c>
      <c r="E83">
        <v>37.276000000000003</v>
      </c>
      <c r="F83">
        <v>40.645000000000003</v>
      </c>
      <c r="G83">
        <v>123.6</v>
      </c>
      <c r="H83">
        <v>149.68</v>
      </c>
      <c r="I83">
        <v>158.86000000000001</v>
      </c>
      <c r="J83">
        <v>220.15</v>
      </c>
      <c r="K83">
        <v>1.0581</v>
      </c>
      <c r="L83">
        <v>9.8793000000000004E-6</v>
      </c>
      <c r="M83">
        <v>2.8892000000000001E-2</v>
      </c>
      <c r="N83" t="s">
        <v>238</v>
      </c>
    </row>
    <row r="84" spans="1:14">
      <c r="A84">
        <v>414.31</v>
      </c>
      <c r="B84">
        <v>2</v>
      </c>
      <c r="C84">
        <v>4.3155000000000001</v>
      </c>
      <c r="D84">
        <v>0.23172999999999999</v>
      </c>
      <c r="E84">
        <v>37.216999999999999</v>
      </c>
      <c r="F84">
        <v>40.561</v>
      </c>
      <c r="G84">
        <v>121.06</v>
      </c>
      <c r="H84">
        <v>149.86000000000001</v>
      </c>
      <c r="I84">
        <v>159.37</v>
      </c>
      <c r="J84">
        <v>218.64</v>
      </c>
      <c r="K84">
        <v>1.0704</v>
      </c>
      <c r="L84">
        <v>9.8831000000000003E-6</v>
      </c>
      <c r="M84">
        <v>2.8865999999999999E-2</v>
      </c>
      <c r="N84" t="s">
        <v>238</v>
      </c>
    </row>
    <row r="85" spans="1:14">
      <c r="A85">
        <v>414.31</v>
      </c>
      <c r="B85">
        <v>2.5</v>
      </c>
      <c r="C85">
        <v>5.4367000000000001</v>
      </c>
      <c r="D85">
        <v>0.18393000000000001</v>
      </c>
      <c r="E85">
        <v>37.156999999999996</v>
      </c>
      <c r="F85">
        <v>40.475000000000001</v>
      </c>
      <c r="G85">
        <v>119.06</v>
      </c>
      <c r="H85">
        <v>150.05000000000001</v>
      </c>
      <c r="I85">
        <v>159.9</v>
      </c>
      <c r="J85">
        <v>217.11</v>
      </c>
      <c r="K85">
        <v>1.0832999999999999</v>
      </c>
      <c r="L85">
        <v>9.8878000000000004E-6</v>
      </c>
      <c r="M85">
        <v>2.8842E-2</v>
      </c>
      <c r="N85" t="s">
        <v>238</v>
      </c>
    </row>
    <row r="86" spans="1:14">
      <c r="A86">
        <v>414.31</v>
      </c>
      <c r="B86">
        <v>3</v>
      </c>
      <c r="C86">
        <v>6.5763999999999996</v>
      </c>
      <c r="D86">
        <v>0.15206</v>
      </c>
      <c r="E86">
        <v>37.095999999999997</v>
      </c>
      <c r="F86">
        <v>40.387999999999998</v>
      </c>
      <c r="G86">
        <v>117.39</v>
      </c>
      <c r="H86">
        <v>150.25</v>
      </c>
      <c r="I86">
        <v>160.44999999999999</v>
      </c>
      <c r="J86">
        <v>215.55</v>
      </c>
      <c r="K86">
        <v>1.0966</v>
      </c>
      <c r="L86">
        <v>9.8935999999999996E-6</v>
      </c>
      <c r="M86">
        <v>2.8820999999999999E-2</v>
      </c>
      <c r="N86" t="s">
        <v>238</v>
      </c>
    </row>
    <row r="87" spans="1:14">
      <c r="A87">
        <v>414.31</v>
      </c>
      <c r="B87">
        <v>3.5</v>
      </c>
      <c r="C87">
        <v>7.7355</v>
      </c>
      <c r="D87">
        <v>0.12927</v>
      </c>
      <c r="E87">
        <v>37.033999999999999</v>
      </c>
      <c r="F87">
        <v>40.298999999999999</v>
      </c>
      <c r="G87">
        <v>115.96</v>
      </c>
      <c r="H87">
        <v>150.44999999999999</v>
      </c>
      <c r="I87">
        <v>161.02000000000001</v>
      </c>
      <c r="J87">
        <v>213.96</v>
      </c>
      <c r="K87">
        <v>1.1105</v>
      </c>
      <c r="L87">
        <v>9.9003000000000007E-6</v>
      </c>
      <c r="M87">
        <v>2.8801E-2</v>
      </c>
      <c r="N87" t="s">
        <v>238</v>
      </c>
    </row>
    <row r="88" spans="1:14">
      <c r="A88">
        <v>414.31</v>
      </c>
      <c r="B88">
        <v>4</v>
      </c>
      <c r="C88">
        <v>8.9146999999999998</v>
      </c>
      <c r="D88">
        <v>0.11217000000000001</v>
      </c>
      <c r="E88">
        <v>36.970999999999997</v>
      </c>
      <c r="F88">
        <v>40.209000000000003</v>
      </c>
      <c r="G88">
        <v>114.69</v>
      </c>
      <c r="H88">
        <v>150.65</v>
      </c>
      <c r="I88">
        <v>161.63</v>
      </c>
      <c r="J88">
        <v>212.34</v>
      </c>
      <c r="K88">
        <v>1.125</v>
      </c>
      <c r="L88">
        <v>9.9081999999999994E-6</v>
      </c>
      <c r="M88">
        <v>2.8784000000000001E-2</v>
      </c>
      <c r="N88" t="s">
        <v>238</v>
      </c>
    </row>
    <row r="89" spans="1:14">
      <c r="A89">
        <v>414.31</v>
      </c>
      <c r="B89">
        <v>4.5</v>
      </c>
      <c r="C89">
        <v>10.115</v>
      </c>
      <c r="D89">
        <v>9.8861000000000004E-2</v>
      </c>
      <c r="E89">
        <v>36.906999999999996</v>
      </c>
      <c r="F89">
        <v>40.116999999999997</v>
      </c>
      <c r="G89">
        <v>113.56</v>
      </c>
      <c r="H89">
        <v>150.86000000000001</v>
      </c>
      <c r="I89">
        <v>162.26</v>
      </c>
      <c r="J89">
        <v>210.7</v>
      </c>
      <c r="K89">
        <v>1.1400999999999999</v>
      </c>
      <c r="L89">
        <v>9.9171000000000003E-6</v>
      </c>
      <c r="M89">
        <v>2.877E-2</v>
      </c>
      <c r="N89" t="s">
        <v>238</v>
      </c>
    </row>
    <row r="90" spans="1:14">
      <c r="A90">
        <v>414.31</v>
      </c>
      <c r="B90">
        <v>5</v>
      </c>
      <c r="C90">
        <v>11.337999999999999</v>
      </c>
      <c r="D90">
        <v>8.8200000000000001E-2</v>
      </c>
      <c r="E90">
        <v>36.841999999999999</v>
      </c>
      <c r="F90">
        <v>40.024000000000001</v>
      </c>
      <c r="G90">
        <v>112.52</v>
      </c>
      <c r="H90">
        <v>151.07</v>
      </c>
      <c r="I90">
        <v>162.91999999999999</v>
      </c>
      <c r="J90">
        <v>209.01</v>
      </c>
      <c r="K90">
        <v>1.1558999999999999</v>
      </c>
      <c r="L90">
        <v>9.9273000000000007E-6</v>
      </c>
      <c r="M90">
        <v>2.8757999999999999E-2</v>
      </c>
      <c r="N90" t="s">
        <v>238</v>
      </c>
    </row>
    <row r="91" spans="1:14">
      <c r="A91">
        <v>414.31</v>
      </c>
      <c r="B91">
        <v>5.5</v>
      </c>
      <c r="C91">
        <v>12.584</v>
      </c>
      <c r="D91">
        <v>7.9464999999999994E-2</v>
      </c>
      <c r="E91">
        <v>36.774999999999999</v>
      </c>
      <c r="F91">
        <v>39.929000000000002</v>
      </c>
      <c r="G91">
        <v>111.56</v>
      </c>
      <c r="H91">
        <v>151.29</v>
      </c>
      <c r="I91">
        <v>163.62</v>
      </c>
      <c r="J91">
        <v>207.3</v>
      </c>
      <c r="K91">
        <v>1.1724000000000001</v>
      </c>
      <c r="L91">
        <v>9.9386E-6</v>
      </c>
      <c r="M91">
        <v>2.8749E-2</v>
      </c>
      <c r="N91" t="s">
        <v>238</v>
      </c>
    </row>
    <row r="92" spans="1:14">
      <c r="A92">
        <v>414.31</v>
      </c>
      <c r="B92">
        <v>6</v>
      </c>
      <c r="C92">
        <v>13.855</v>
      </c>
      <c r="D92">
        <v>7.2176000000000004E-2</v>
      </c>
      <c r="E92">
        <v>36.707000000000001</v>
      </c>
      <c r="F92">
        <v>39.832000000000001</v>
      </c>
      <c r="G92">
        <v>110.67</v>
      </c>
      <c r="H92">
        <v>151.52000000000001</v>
      </c>
      <c r="I92">
        <v>164.35</v>
      </c>
      <c r="J92">
        <v>205.54</v>
      </c>
      <c r="K92">
        <v>1.1896</v>
      </c>
      <c r="L92">
        <v>9.9513000000000008E-6</v>
      </c>
      <c r="M92">
        <v>2.8743999999999999E-2</v>
      </c>
      <c r="N92" t="s">
        <v>238</v>
      </c>
    </row>
    <row r="93" spans="1:14">
      <c r="A93">
        <v>414.31</v>
      </c>
      <c r="B93">
        <v>6.5</v>
      </c>
      <c r="C93">
        <v>15.151999999999999</v>
      </c>
      <c r="D93">
        <v>6.5998000000000001E-2</v>
      </c>
      <c r="E93">
        <v>36.637999999999998</v>
      </c>
      <c r="F93">
        <v>39.732999999999997</v>
      </c>
      <c r="G93">
        <v>109.83</v>
      </c>
      <c r="H93">
        <v>151.75</v>
      </c>
      <c r="I93">
        <v>165.12</v>
      </c>
      <c r="J93">
        <v>203.75</v>
      </c>
      <c r="K93">
        <v>1.2077</v>
      </c>
      <c r="L93">
        <v>9.9652000000000007E-6</v>
      </c>
      <c r="M93">
        <v>2.8740999999999999E-2</v>
      </c>
      <c r="N93" t="s">
        <v>238</v>
      </c>
    </row>
    <row r="94" spans="1:14">
      <c r="A94">
        <v>414.31</v>
      </c>
      <c r="B94">
        <v>7</v>
      </c>
      <c r="C94">
        <v>16.477</v>
      </c>
      <c r="D94">
        <v>6.0692000000000003E-2</v>
      </c>
      <c r="E94">
        <v>36.567</v>
      </c>
      <c r="F94">
        <v>39.631999999999998</v>
      </c>
      <c r="G94">
        <v>109.03</v>
      </c>
      <c r="H94">
        <v>151.99</v>
      </c>
      <c r="I94">
        <v>165.95</v>
      </c>
      <c r="J94">
        <v>201.92</v>
      </c>
      <c r="K94">
        <v>1.2265999999999999</v>
      </c>
      <c r="L94">
        <v>9.9806000000000006E-6</v>
      </c>
      <c r="M94">
        <v>2.8743000000000001E-2</v>
      </c>
      <c r="N94" t="s">
        <v>238</v>
      </c>
    </row>
    <row r="95" spans="1:14">
      <c r="A95">
        <v>414.31</v>
      </c>
      <c r="B95">
        <v>7.5</v>
      </c>
      <c r="C95">
        <v>17.829999999999998</v>
      </c>
      <c r="D95">
        <v>5.6084000000000002E-2</v>
      </c>
      <c r="E95">
        <v>36.494999999999997</v>
      </c>
      <c r="F95">
        <v>39.53</v>
      </c>
      <c r="G95">
        <v>108.28</v>
      </c>
      <c r="H95">
        <v>152.24</v>
      </c>
      <c r="I95">
        <v>166.82</v>
      </c>
      <c r="J95">
        <v>200.05</v>
      </c>
      <c r="K95">
        <v>1.2465999999999999</v>
      </c>
      <c r="L95">
        <v>9.9975000000000004E-6</v>
      </c>
      <c r="M95">
        <v>2.8749E-2</v>
      </c>
      <c r="N95" t="s">
        <v>238</v>
      </c>
    </row>
    <row r="96" spans="1:14">
      <c r="A96">
        <v>414.31</v>
      </c>
      <c r="B96">
        <v>8</v>
      </c>
      <c r="C96">
        <v>19.215</v>
      </c>
      <c r="D96">
        <v>5.2041999999999998E-2</v>
      </c>
      <c r="E96">
        <v>36.420999999999999</v>
      </c>
      <c r="F96">
        <v>39.423999999999999</v>
      </c>
      <c r="G96">
        <v>107.55</v>
      </c>
      <c r="H96">
        <v>152.5</v>
      </c>
      <c r="I96">
        <v>167.74</v>
      </c>
      <c r="J96">
        <v>198.13</v>
      </c>
      <c r="K96">
        <v>1.2675000000000001</v>
      </c>
      <c r="L96">
        <v>1.0016E-5</v>
      </c>
      <c r="M96">
        <v>2.8759E-2</v>
      </c>
      <c r="N96" t="s">
        <v>238</v>
      </c>
    </row>
    <row r="97" spans="1:14">
      <c r="A97">
        <v>414.31</v>
      </c>
      <c r="B97">
        <v>8.5</v>
      </c>
      <c r="C97">
        <v>20.632999999999999</v>
      </c>
      <c r="D97">
        <v>4.8465000000000001E-2</v>
      </c>
      <c r="E97">
        <v>36.344999999999999</v>
      </c>
      <c r="F97">
        <v>39.317</v>
      </c>
      <c r="G97">
        <v>106.86</v>
      </c>
      <c r="H97">
        <v>152.77000000000001</v>
      </c>
      <c r="I97">
        <v>168.73</v>
      </c>
      <c r="J97">
        <v>196.16</v>
      </c>
      <c r="K97">
        <v>1.2896000000000001</v>
      </c>
      <c r="L97">
        <v>1.0036E-5</v>
      </c>
      <c r="M97">
        <v>2.8774000000000001E-2</v>
      </c>
      <c r="N97" t="s">
        <v>238</v>
      </c>
    </row>
    <row r="98" spans="1:14">
      <c r="A98">
        <v>414.31</v>
      </c>
      <c r="B98">
        <v>9</v>
      </c>
      <c r="C98">
        <v>22.087</v>
      </c>
      <c r="D98">
        <v>4.5275999999999997E-2</v>
      </c>
      <c r="E98">
        <v>36.267000000000003</v>
      </c>
      <c r="F98">
        <v>39.207000000000001</v>
      </c>
      <c r="G98">
        <v>106.18</v>
      </c>
      <c r="H98">
        <v>153.05000000000001</v>
      </c>
      <c r="I98">
        <v>169.79</v>
      </c>
      <c r="J98">
        <v>194.14</v>
      </c>
      <c r="K98">
        <v>1.3129999999999999</v>
      </c>
      <c r="L98">
        <v>1.0057999999999999E-5</v>
      </c>
      <c r="M98">
        <v>2.8794E-2</v>
      </c>
      <c r="N98" t="s">
        <v>238</v>
      </c>
    </row>
    <row r="99" spans="1:14">
      <c r="A99">
        <v>414.31</v>
      </c>
      <c r="B99">
        <v>9.5</v>
      </c>
      <c r="C99">
        <v>23.577999999999999</v>
      </c>
      <c r="D99">
        <v>4.2412999999999999E-2</v>
      </c>
      <c r="E99">
        <v>36.186999999999998</v>
      </c>
      <c r="F99">
        <v>39.094000000000001</v>
      </c>
      <c r="G99">
        <v>105.53</v>
      </c>
      <c r="H99">
        <v>153.34</v>
      </c>
      <c r="I99">
        <v>170.93</v>
      </c>
      <c r="J99">
        <v>192.06</v>
      </c>
      <c r="K99">
        <v>1.3376999999999999</v>
      </c>
      <c r="L99">
        <v>1.0081999999999999E-5</v>
      </c>
      <c r="M99">
        <v>2.8819999999999998E-2</v>
      </c>
      <c r="N99" t="s">
        <v>238</v>
      </c>
    </row>
    <row r="100" spans="1:14">
      <c r="A100">
        <v>414.31</v>
      </c>
      <c r="B100">
        <v>10</v>
      </c>
      <c r="C100">
        <v>25.109000000000002</v>
      </c>
      <c r="D100">
        <v>3.9826E-2</v>
      </c>
      <c r="E100">
        <v>36.104999999999997</v>
      </c>
      <c r="F100">
        <v>38.978000000000002</v>
      </c>
      <c r="G100">
        <v>104.89</v>
      </c>
      <c r="H100">
        <v>153.63999999999999</v>
      </c>
      <c r="I100">
        <v>172.15</v>
      </c>
      <c r="J100">
        <v>189.93</v>
      </c>
      <c r="K100">
        <v>1.3638999999999999</v>
      </c>
      <c r="L100">
        <v>1.0107E-5</v>
      </c>
      <c r="M100">
        <v>2.8853E-2</v>
      </c>
      <c r="N100" t="s">
        <v>238</v>
      </c>
    </row>
    <row r="101" spans="1:14">
      <c r="A101">
        <v>460.35</v>
      </c>
      <c r="B101">
        <v>1</v>
      </c>
      <c r="C101">
        <v>1.9044000000000001</v>
      </c>
      <c r="D101">
        <v>0.52508999999999995</v>
      </c>
      <c r="E101">
        <v>44.552999999999997</v>
      </c>
      <c r="F101">
        <v>48.341999999999999</v>
      </c>
      <c r="G101">
        <v>144.52000000000001</v>
      </c>
      <c r="H101">
        <v>163.55000000000001</v>
      </c>
      <c r="I101">
        <v>172.26</v>
      </c>
      <c r="J101">
        <v>233.96</v>
      </c>
      <c r="K101">
        <v>0.75333000000000006</v>
      </c>
      <c r="L101">
        <v>1.0961000000000001E-5</v>
      </c>
      <c r="M101">
        <v>3.5888000000000003E-2</v>
      </c>
      <c r="N101" t="s">
        <v>238</v>
      </c>
    </row>
    <row r="102" spans="1:14">
      <c r="A102">
        <v>460.35</v>
      </c>
      <c r="B102">
        <v>1.5</v>
      </c>
      <c r="C102">
        <v>2.8715999999999999</v>
      </c>
      <c r="D102">
        <v>0.34822999999999998</v>
      </c>
      <c r="E102">
        <v>44.508000000000003</v>
      </c>
      <c r="F102">
        <v>48.276000000000003</v>
      </c>
      <c r="G102">
        <v>141.05000000000001</v>
      </c>
      <c r="H102">
        <v>163.66</v>
      </c>
      <c r="I102">
        <v>172.59</v>
      </c>
      <c r="J102">
        <v>232.86</v>
      </c>
      <c r="K102">
        <v>0.75910999999999995</v>
      </c>
      <c r="L102">
        <v>1.0968000000000001E-5</v>
      </c>
      <c r="M102">
        <v>3.5865000000000001E-2</v>
      </c>
      <c r="N102" t="s">
        <v>238</v>
      </c>
    </row>
    <row r="103" spans="1:14">
      <c r="A103">
        <v>460.35</v>
      </c>
      <c r="B103">
        <v>2</v>
      </c>
      <c r="C103">
        <v>3.8492000000000002</v>
      </c>
      <c r="D103">
        <v>0.25979000000000002</v>
      </c>
      <c r="E103">
        <v>44.462000000000003</v>
      </c>
      <c r="F103">
        <v>48.210999999999999</v>
      </c>
      <c r="G103">
        <v>138.56</v>
      </c>
      <c r="H103">
        <v>163.78</v>
      </c>
      <c r="I103">
        <v>172.91</v>
      </c>
      <c r="J103">
        <v>231.76</v>
      </c>
      <c r="K103">
        <v>0.76500000000000001</v>
      </c>
      <c r="L103">
        <v>1.0975000000000001E-5</v>
      </c>
      <c r="M103">
        <v>3.5843E-2</v>
      </c>
      <c r="N103" t="s">
        <v>238</v>
      </c>
    </row>
    <row r="104" spans="1:14">
      <c r="A104">
        <v>460.35</v>
      </c>
      <c r="B104">
        <v>2.5</v>
      </c>
      <c r="C104">
        <v>4.8373999999999997</v>
      </c>
      <c r="D104">
        <v>0.20671999999999999</v>
      </c>
      <c r="E104">
        <v>44.414999999999999</v>
      </c>
      <c r="F104">
        <v>48.143999999999998</v>
      </c>
      <c r="G104">
        <v>136.6</v>
      </c>
      <c r="H104">
        <v>163.89</v>
      </c>
      <c r="I104">
        <v>173.25</v>
      </c>
      <c r="J104">
        <v>230.64</v>
      </c>
      <c r="K104">
        <v>0.77102000000000004</v>
      </c>
      <c r="L104">
        <v>1.0983E-5</v>
      </c>
      <c r="M104">
        <v>3.5824000000000002E-2</v>
      </c>
      <c r="N104" t="s">
        <v>238</v>
      </c>
    </row>
    <row r="105" spans="1:14">
      <c r="A105">
        <v>460.35</v>
      </c>
      <c r="B105">
        <v>3</v>
      </c>
      <c r="C105">
        <v>5.8365999999999998</v>
      </c>
      <c r="D105">
        <v>0.17133000000000001</v>
      </c>
      <c r="E105">
        <v>44.369</v>
      </c>
      <c r="F105">
        <v>48.076999999999998</v>
      </c>
      <c r="G105">
        <v>134.97999999999999</v>
      </c>
      <c r="H105">
        <v>164.01</v>
      </c>
      <c r="I105">
        <v>173.6</v>
      </c>
      <c r="J105">
        <v>229.51</v>
      </c>
      <c r="K105">
        <v>0.77715999999999996</v>
      </c>
      <c r="L105">
        <v>1.0992000000000001E-5</v>
      </c>
      <c r="M105">
        <v>3.5804999999999997E-2</v>
      </c>
      <c r="N105" t="s">
        <v>238</v>
      </c>
    </row>
    <row r="106" spans="1:14">
      <c r="A106">
        <v>460.35</v>
      </c>
      <c r="B106">
        <v>3.5</v>
      </c>
      <c r="C106">
        <v>6.8470000000000004</v>
      </c>
      <c r="D106">
        <v>0.14605000000000001</v>
      </c>
      <c r="E106">
        <v>44.320999999999998</v>
      </c>
      <c r="F106">
        <v>48.009</v>
      </c>
      <c r="G106">
        <v>133.59</v>
      </c>
      <c r="H106">
        <v>164.12</v>
      </c>
      <c r="I106">
        <v>173.96</v>
      </c>
      <c r="J106">
        <v>228.37</v>
      </c>
      <c r="K106">
        <v>0.78344000000000003</v>
      </c>
      <c r="L106">
        <v>1.1001E-5</v>
      </c>
      <c r="M106">
        <v>3.5789000000000001E-2</v>
      </c>
      <c r="N106" t="s">
        <v>238</v>
      </c>
    </row>
    <row r="107" spans="1:14">
      <c r="A107">
        <v>460.35</v>
      </c>
      <c r="B107">
        <v>4</v>
      </c>
      <c r="C107">
        <v>7.8689</v>
      </c>
      <c r="D107">
        <v>0.12708</v>
      </c>
      <c r="E107">
        <v>44.273000000000003</v>
      </c>
      <c r="F107">
        <v>47.941000000000003</v>
      </c>
      <c r="G107">
        <v>132.38</v>
      </c>
      <c r="H107">
        <v>164.24</v>
      </c>
      <c r="I107">
        <v>174.33</v>
      </c>
      <c r="J107">
        <v>227.22</v>
      </c>
      <c r="K107">
        <v>0.78986000000000001</v>
      </c>
      <c r="L107">
        <v>1.1011E-5</v>
      </c>
      <c r="M107">
        <v>3.5774E-2</v>
      </c>
      <c r="N107" t="s">
        <v>238</v>
      </c>
    </row>
    <row r="108" spans="1:14">
      <c r="A108">
        <v>460.35</v>
      </c>
      <c r="B108">
        <v>4.5</v>
      </c>
      <c r="C108">
        <v>8.9027999999999992</v>
      </c>
      <c r="D108">
        <v>0.11232</v>
      </c>
      <c r="E108">
        <v>44.225000000000001</v>
      </c>
      <c r="F108">
        <v>47.872</v>
      </c>
      <c r="G108">
        <v>131.29</v>
      </c>
      <c r="H108">
        <v>164.36</v>
      </c>
      <c r="I108">
        <v>174.71</v>
      </c>
      <c r="J108">
        <v>226.06</v>
      </c>
      <c r="K108">
        <v>0.79642000000000002</v>
      </c>
      <c r="L108">
        <v>1.1021E-5</v>
      </c>
      <c r="M108">
        <v>3.5761000000000001E-2</v>
      </c>
      <c r="N108" t="s">
        <v>238</v>
      </c>
    </row>
    <row r="109" spans="1:14">
      <c r="A109">
        <v>460.35</v>
      </c>
      <c r="B109">
        <v>5</v>
      </c>
      <c r="C109">
        <v>9.9489999999999998</v>
      </c>
      <c r="D109">
        <v>0.10051</v>
      </c>
      <c r="E109">
        <v>44.176000000000002</v>
      </c>
      <c r="F109">
        <v>47.802</v>
      </c>
      <c r="G109">
        <v>130.31</v>
      </c>
      <c r="H109">
        <v>164.48</v>
      </c>
      <c r="I109">
        <v>175.1</v>
      </c>
      <c r="J109">
        <v>224.89</v>
      </c>
      <c r="K109">
        <v>0.80311999999999995</v>
      </c>
      <c r="L109">
        <v>1.1032999999999999E-5</v>
      </c>
      <c r="M109">
        <v>3.5749999999999997E-2</v>
      </c>
      <c r="N109" t="s">
        <v>238</v>
      </c>
    </row>
    <row r="110" spans="1:14">
      <c r="A110">
        <v>460.35</v>
      </c>
      <c r="B110">
        <v>5.5</v>
      </c>
      <c r="C110">
        <v>11.007999999999999</v>
      </c>
      <c r="D110">
        <v>9.0843999999999994E-2</v>
      </c>
      <c r="E110">
        <v>44.125999999999998</v>
      </c>
      <c r="F110">
        <v>47.731000000000002</v>
      </c>
      <c r="G110">
        <v>129.41</v>
      </c>
      <c r="H110">
        <v>164.61</v>
      </c>
      <c r="I110">
        <v>175.5</v>
      </c>
      <c r="J110">
        <v>223.7</v>
      </c>
      <c r="K110">
        <v>0.80998000000000003</v>
      </c>
      <c r="L110">
        <v>1.1045E-5</v>
      </c>
      <c r="M110">
        <v>3.5741000000000002E-2</v>
      </c>
      <c r="N110" t="s">
        <v>238</v>
      </c>
    </row>
    <row r="111" spans="1:14">
      <c r="A111">
        <v>460.35</v>
      </c>
      <c r="B111">
        <v>6</v>
      </c>
      <c r="C111">
        <v>12.08</v>
      </c>
      <c r="D111">
        <v>8.2782999999999995E-2</v>
      </c>
      <c r="E111">
        <v>44.076000000000001</v>
      </c>
      <c r="F111">
        <v>47.658999999999999</v>
      </c>
      <c r="G111">
        <v>128.57</v>
      </c>
      <c r="H111">
        <v>164.73</v>
      </c>
      <c r="I111">
        <v>175.91</v>
      </c>
      <c r="J111">
        <v>222.5</v>
      </c>
      <c r="K111">
        <v>0.81699999999999995</v>
      </c>
      <c r="L111">
        <v>1.1058E-5</v>
      </c>
      <c r="M111">
        <v>3.5733000000000001E-2</v>
      </c>
      <c r="N111" t="s">
        <v>238</v>
      </c>
    </row>
    <row r="112" spans="1:14">
      <c r="A112">
        <v>460.35</v>
      </c>
      <c r="B112">
        <v>6.5</v>
      </c>
      <c r="C112">
        <v>13.164999999999999</v>
      </c>
      <c r="D112">
        <v>7.5957999999999998E-2</v>
      </c>
      <c r="E112">
        <v>44.024999999999999</v>
      </c>
      <c r="F112">
        <v>47.587000000000003</v>
      </c>
      <c r="G112">
        <v>127.79</v>
      </c>
      <c r="H112">
        <v>164.86</v>
      </c>
      <c r="I112">
        <v>176.34</v>
      </c>
      <c r="J112">
        <v>221.28</v>
      </c>
      <c r="K112">
        <v>0.82418000000000002</v>
      </c>
      <c r="L112">
        <v>1.1072E-5</v>
      </c>
      <c r="M112">
        <v>3.5728000000000003E-2</v>
      </c>
      <c r="N112" t="s">
        <v>238</v>
      </c>
    </row>
    <row r="113" spans="1:14">
      <c r="A113">
        <v>460.35</v>
      </c>
      <c r="B113">
        <v>7</v>
      </c>
      <c r="C113">
        <v>14.263999999999999</v>
      </c>
      <c r="D113">
        <v>7.0105000000000001E-2</v>
      </c>
      <c r="E113">
        <v>43.973999999999997</v>
      </c>
      <c r="F113">
        <v>47.514000000000003</v>
      </c>
      <c r="G113">
        <v>127.06</v>
      </c>
      <c r="H113">
        <v>164.99</v>
      </c>
      <c r="I113">
        <v>176.78</v>
      </c>
      <c r="J113">
        <v>220.06</v>
      </c>
      <c r="K113">
        <v>0.83153999999999995</v>
      </c>
      <c r="L113">
        <v>1.1086E-5</v>
      </c>
      <c r="M113">
        <v>3.5725E-2</v>
      </c>
      <c r="N113" t="s">
        <v>238</v>
      </c>
    </row>
    <row r="114" spans="1:14">
      <c r="A114">
        <v>460.35</v>
      </c>
      <c r="B114">
        <v>7.5</v>
      </c>
      <c r="C114">
        <v>15.378</v>
      </c>
      <c r="D114">
        <v>6.5028000000000002E-2</v>
      </c>
      <c r="E114">
        <v>43.920999999999999</v>
      </c>
      <c r="F114">
        <v>47.44</v>
      </c>
      <c r="G114">
        <v>126.37</v>
      </c>
      <c r="H114">
        <v>165.12</v>
      </c>
      <c r="I114">
        <v>177.24</v>
      </c>
      <c r="J114">
        <v>218.81</v>
      </c>
      <c r="K114">
        <v>0.83906999999999998</v>
      </c>
      <c r="L114">
        <v>1.1102E-5</v>
      </c>
      <c r="M114">
        <v>3.5723999999999999E-2</v>
      </c>
      <c r="N114" t="s">
        <v>238</v>
      </c>
    </row>
    <row r="115" spans="1:14">
      <c r="A115">
        <v>460.35</v>
      </c>
      <c r="B115">
        <v>8</v>
      </c>
      <c r="C115">
        <v>16.506</v>
      </c>
      <c r="D115">
        <v>6.0581999999999997E-2</v>
      </c>
      <c r="E115">
        <v>43.869</v>
      </c>
      <c r="F115">
        <v>47.365000000000002</v>
      </c>
      <c r="G115">
        <v>125.72</v>
      </c>
      <c r="H115">
        <v>165.25</v>
      </c>
      <c r="I115">
        <v>177.71</v>
      </c>
      <c r="J115">
        <v>217.56</v>
      </c>
      <c r="K115">
        <v>0.84677999999999998</v>
      </c>
      <c r="L115">
        <v>1.1117999999999999E-5</v>
      </c>
      <c r="M115">
        <v>3.5726000000000001E-2</v>
      </c>
      <c r="N115" t="s">
        <v>238</v>
      </c>
    </row>
    <row r="116" spans="1:14">
      <c r="A116">
        <v>460.35</v>
      </c>
      <c r="B116">
        <v>8.5</v>
      </c>
      <c r="C116">
        <v>17.649999999999999</v>
      </c>
      <c r="D116">
        <v>5.6655999999999998E-2</v>
      </c>
      <c r="E116">
        <v>43.814999999999998</v>
      </c>
      <c r="F116">
        <v>47.29</v>
      </c>
      <c r="G116">
        <v>125.1</v>
      </c>
      <c r="H116">
        <v>165.38</v>
      </c>
      <c r="I116">
        <v>178.2</v>
      </c>
      <c r="J116">
        <v>216.29</v>
      </c>
      <c r="K116">
        <v>0.85468999999999995</v>
      </c>
      <c r="L116">
        <v>1.1134999999999999E-5</v>
      </c>
      <c r="M116">
        <v>3.5729999999999998E-2</v>
      </c>
      <c r="N116" t="s">
        <v>238</v>
      </c>
    </row>
    <row r="117" spans="1:14">
      <c r="A117">
        <v>460.35</v>
      </c>
      <c r="B117">
        <v>9</v>
      </c>
      <c r="C117">
        <v>18.809999999999999</v>
      </c>
      <c r="D117">
        <v>5.3163000000000002E-2</v>
      </c>
      <c r="E117">
        <v>43.761000000000003</v>
      </c>
      <c r="F117">
        <v>47.213000000000001</v>
      </c>
      <c r="G117">
        <v>124.5</v>
      </c>
      <c r="H117">
        <v>165.52</v>
      </c>
      <c r="I117">
        <v>178.71</v>
      </c>
      <c r="J117">
        <v>215</v>
      </c>
      <c r="K117">
        <v>0.86280000000000001</v>
      </c>
      <c r="L117">
        <v>1.1153E-5</v>
      </c>
      <c r="M117">
        <v>3.5735999999999997E-2</v>
      </c>
      <c r="N117" t="s">
        <v>238</v>
      </c>
    </row>
    <row r="118" spans="1:14">
      <c r="A118">
        <v>460.35</v>
      </c>
      <c r="B118">
        <v>9.5</v>
      </c>
      <c r="C118">
        <v>19.986000000000001</v>
      </c>
      <c r="D118">
        <v>5.0035000000000003E-2</v>
      </c>
      <c r="E118">
        <v>43.706000000000003</v>
      </c>
      <c r="F118">
        <v>47.134999999999998</v>
      </c>
      <c r="G118">
        <v>123.93</v>
      </c>
      <c r="H118">
        <v>165.66</v>
      </c>
      <c r="I118">
        <v>179.24</v>
      </c>
      <c r="J118">
        <v>213.7</v>
      </c>
      <c r="K118">
        <v>0.87112000000000001</v>
      </c>
      <c r="L118">
        <v>1.1172000000000001E-5</v>
      </c>
      <c r="M118">
        <v>3.5744999999999999E-2</v>
      </c>
      <c r="N118" t="s">
        <v>238</v>
      </c>
    </row>
    <row r="119" spans="1:14">
      <c r="A119">
        <v>460.35</v>
      </c>
      <c r="B119">
        <v>10</v>
      </c>
      <c r="C119">
        <v>21.178999999999998</v>
      </c>
      <c r="D119">
        <v>4.7216000000000001E-2</v>
      </c>
      <c r="E119">
        <v>43.65</v>
      </c>
      <c r="F119">
        <v>47.057000000000002</v>
      </c>
      <c r="G119">
        <v>123.38</v>
      </c>
      <c r="H119">
        <v>165.8</v>
      </c>
      <c r="I119">
        <v>179.78</v>
      </c>
      <c r="J119">
        <v>212.38</v>
      </c>
      <c r="K119">
        <v>0.87965000000000004</v>
      </c>
      <c r="L119">
        <v>1.1192999999999999E-5</v>
      </c>
      <c r="M119">
        <v>3.5756999999999997E-2</v>
      </c>
      <c r="N119" t="s">
        <v>238</v>
      </c>
    </row>
  </sheetData>
  <pageMargins left="0.7" right="0.7" top="0.75" bottom="0.75" header="0.3" footer="0.3"/>
  <tableParts count="1">
    <tablePart r:id="rId1"/>
  </tablePart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02607-5F21-461A-BA3A-BF2E2833E9F2}">
  <dimension ref="A1:N138"/>
  <sheetViews>
    <sheetView workbookViewId="0"/>
  </sheetViews>
  <sheetFormatPr defaultRowHeight="15"/>
  <sheetData>
    <row r="1" spans="1:14">
      <c r="A1" t="s">
        <v>223</v>
      </c>
      <c r="B1" t="s">
        <v>224</v>
      </c>
      <c r="C1" t="s">
        <v>225</v>
      </c>
      <c r="D1" t="s">
        <v>226</v>
      </c>
      <c r="E1" t="s">
        <v>227</v>
      </c>
      <c r="F1" t="s">
        <v>228</v>
      </c>
      <c r="G1" t="s">
        <v>229</v>
      </c>
      <c r="H1" t="s">
        <v>230</v>
      </c>
      <c r="I1" t="s">
        <v>231</v>
      </c>
      <c r="J1" t="s">
        <v>232</v>
      </c>
      <c r="K1" t="s">
        <v>233</v>
      </c>
      <c r="L1" t="s">
        <v>234</v>
      </c>
      <c r="M1" t="s">
        <v>235</v>
      </c>
      <c r="N1" t="s">
        <v>236</v>
      </c>
    </row>
    <row r="2" spans="1:14">
      <c r="A2">
        <v>260.24</v>
      </c>
      <c r="B2">
        <v>1</v>
      </c>
      <c r="C2">
        <v>624.26</v>
      </c>
      <c r="D2">
        <v>1.6019000000000001E-3</v>
      </c>
      <c r="E2">
        <v>-3.4992999999999999</v>
      </c>
      <c r="F2">
        <v>-3.4876999999999998</v>
      </c>
      <c r="G2">
        <v>-12.85</v>
      </c>
      <c r="H2">
        <v>112.2</v>
      </c>
      <c r="I2">
        <v>151.24</v>
      </c>
      <c r="J2">
        <v>1042.7</v>
      </c>
      <c r="K2">
        <v>-4.4488E-2</v>
      </c>
      <c r="L2">
        <v>4.1583000000000001E-4</v>
      </c>
      <c r="M2">
        <v>0.10796</v>
      </c>
      <c r="N2" t="s">
        <v>237</v>
      </c>
    </row>
    <row r="3" spans="1:14">
      <c r="A3">
        <v>260.24</v>
      </c>
      <c r="B3">
        <v>1.5</v>
      </c>
      <c r="C3">
        <v>624.32000000000005</v>
      </c>
      <c r="D3">
        <v>1.6017E-3</v>
      </c>
      <c r="E3">
        <v>-3.5017</v>
      </c>
      <c r="F3">
        <v>-3.4843999999999999</v>
      </c>
      <c r="G3">
        <v>-12.86</v>
      </c>
      <c r="H3">
        <v>112.2</v>
      </c>
      <c r="I3">
        <v>151.22999999999999</v>
      </c>
      <c r="J3">
        <v>1043.2</v>
      </c>
      <c r="K3">
        <v>-4.4510000000000001E-2</v>
      </c>
      <c r="L3">
        <v>4.1617999999999999E-4</v>
      </c>
      <c r="M3">
        <v>0.108</v>
      </c>
      <c r="N3" t="s">
        <v>237</v>
      </c>
    </row>
    <row r="4" spans="1:14">
      <c r="A4">
        <v>260.24</v>
      </c>
      <c r="B4">
        <v>2</v>
      </c>
      <c r="C4">
        <v>624.38</v>
      </c>
      <c r="D4">
        <v>1.6015999999999999E-3</v>
      </c>
      <c r="E4">
        <v>-3.5041000000000002</v>
      </c>
      <c r="F4">
        <v>-3.4809999999999999</v>
      </c>
      <c r="G4">
        <v>-12.869</v>
      </c>
      <c r="H4">
        <v>112.2</v>
      </c>
      <c r="I4">
        <v>151.21</v>
      </c>
      <c r="J4">
        <v>1043.5999999999999</v>
      </c>
      <c r="K4">
        <v>-4.4531000000000001E-2</v>
      </c>
      <c r="L4">
        <v>4.1651999999999998E-4</v>
      </c>
      <c r="M4">
        <v>0.10803</v>
      </c>
      <c r="N4" t="s">
        <v>237</v>
      </c>
    </row>
    <row r="5" spans="1:14">
      <c r="A5">
        <v>260.24</v>
      </c>
      <c r="B5">
        <v>2.5</v>
      </c>
      <c r="C5">
        <v>624.44000000000005</v>
      </c>
      <c r="D5">
        <v>1.6014E-3</v>
      </c>
      <c r="E5">
        <v>-3.5065</v>
      </c>
      <c r="F5">
        <v>-3.4775999999999998</v>
      </c>
      <c r="G5">
        <v>-12.878</v>
      </c>
      <c r="H5">
        <v>112.21</v>
      </c>
      <c r="I5">
        <v>151.19999999999999</v>
      </c>
      <c r="J5">
        <v>1044.0999999999999</v>
      </c>
      <c r="K5">
        <v>-4.4553000000000002E-2</v>
      </c>
      <c r="L5">
        <v>4.1687000000000001E-4</v>
      </c>
      <c r="M5">
        <v>0.10806</v>
      </c>
      <c r="N5" t="s">
        <v>237</v>
      </c>
    </row>
    <row r="6" spans="1:14">
      <c r="A6">
        <v>260.24</v>
      </c>
      <c r="B6">
        <v>3</v>
      </c>
      <c r="C6">
        <v>624.51</v>
      </c>
      <c r="D6">
        <v>1.6012999999999999E-3</v>
      </c>
      <c r="E6">
        <v>-3.5089000000000001</v>
      </c>
      <c r="F6">
        <v>-3.4742999999999999</v>
      </c>
      <c r="G6">
        <v>-12.887</v>
      </c>
      <c r="H6">
        <v>112.21</v>
      </c>
      <c r="I6">
        <v>151.19</v>
      </c>
      <c r="J6">
        <v>1044.5999999999999</v>
      </c>
      <c r="K6">
        <v>-4.4574000000000003E-2</v>
      </c>
      <c r="L6">
        <v>4.1721999999999999E-4</v>
      </c>
      <c r="M6">
        <v>0.1081</v>
      </c>
      <c r="N6" t="s">
        <v>237</v>
      </c>
    </row>
    <row r="7" spans="1:14">
      <c r="A7">
        <v>260.24</v>
      </c>
      <c r="B7">
        <v>3.5</v>
      </c>
      <c r="C7">
        <v>624.57000000000005</v>
      </c>
      <c r="D7">
        <v>1.6011E-3</v>
      </c>
      <c r="E7">
        <v>-3.5112999999999999</v>
      </c>
      <c r="F7">
        <v>-3.4708999999999999</v>
      </c>
      <c r="G7">
        <v>-12.897</v>
      </c>
      <c r="H7">
        <v>112.21</v>
      </c>
      <c r="I7">
        <v>151.16999999999999</v>
      </c>
      <c r="J7">
        <v>1045</v>
      </c>
      <c r="K7">
        <v>-4.4595999999999997E-2</v>
      </c>
      <c r="L7">
        <v>4.1756999999999997E-4</v>
      </c>
      <c r="M7">
        <v>0.10813</v>
      </c>
      <c r="N7" t="s">
        <v>237</v>
      </c>
    </row>
    <row r="8" spans="1:14">
      <c r="A8">
        <v>260.24</v>
      </c>
      <c r="B8">
        <v>4</v>
      </c>
      <c r="C8">
        <v>624.63</v>
      </c>
      <c r="D8">
        <v>1.601E-3</v>
      </c>
      <c r="E8">
        <v>-3.5137</v>
      </c>
      <c r="F8">
        <v>-3.4674999999999998</v>
      </c>
      <c r="G8">
        <v>-12.906000000000001</v>
      </c>
      <c r="H8">
        <v>112.21</v>
      </c>
      <c r="I8">
        <v>151.16</v>
      </c>
      <c r="J8">
        <v>1045.5</v>
      </c>
      <c r="K8">
        <v>-4.4616999999999997E-2</v>
      </c>
      <c r="L8">
        <v>4.1792000000000001E-4</v>
      </c>
      <c r="M8">
        <v>0.10817</v>
      </c>
      <c r="N8" t="s">
        <v>237</v>
      </c>
    </row>
    <row r="9" spans="1:14">
      <c r="A9">
        <v>260.24</v>
      </c>
      <c r="B9">
        <v>4.5</v>
      </c>
      <c r="C9">
        <v>624.69000000000005</v>
      </c>
      <c r="D9">
        <v>1.6008000000000001E-3</v>
      </c>
      <c r="E9">
        <v>-3.5160999999999998</v>
      </c>
      <c r="F9">
        <v>-3.4641999999999999</v>
      </c>
      <c r="G9">
        <v>-12.914999999999999</v>
      </c>
      <c r="H9">
        <v>112.22</v>
      </c>
      <c r="I9">
        <v>151.15</v>
      </c>
      <c r="J9">
        <v>1045.9000000000001</v>
      </c>
      <c r="K9">
        <v>-4.4637999999999997E-2</v>
      </c>
      <c r="L9">
        <v>4.1826999999999999E-4</v>
      </c>
      <c r="M9">
        <v>0.1082</v>
      </c>
      <c r="N9" t="s">
        <v>237</v>
      </c>
    </row>
    <row r="10" spans="1:14">
      <c r="A10">
        <v>260.24</v>
      </c>
      <c r="B10">
        <v>5</v>
      </c>
      <c r="C10">
        <v>624.75</v>
      </c>
      <c r="D10">
        <v>1.6006E-3</v>
      </c>
      <c r="E10">
        <v>-3.5185</v>
      </c>
      <c r="F10">
        <v>-3.4607999999999999</v>
      </c>
      <c r="G10">
        <v>-12.923999999999999</v>
      </c>
      <c r="H10">
        <v>112.22</v>
      </c>
      <c r="I10">
        <v>151.13999999999999</v>
      </c>
      <c r="J10">
        <v>1046.4000000000001</v>
      </c>
      <c r="K10">
        <v>-4.4659999999999998E-2</v>
      </c>
      <c r="L10">
        <v>4.1860999999999998E-4</v>
      </c>
      <c r="M10">
        <v>0.10823000000000001</v>
      </c>
      <c r="N10" t="s">
        <v>237</v>
      </c>
    </row>
    <row r="11" spans="1:14">
      <c r="A11">
        <v>260.24</v>
      </c>
      <c r="B11">
        <v>5.5</v>
      </c>
      <c r="C11">
        <v>624.80999999999995</v>
      </c>
      <c r="D11">
        <v>1.6004999999999999E-3</v>
      </c>
      <c r="E11">
        <v>-3.5209000000000001</v>
      </c>
      <c r="F11">
        <v>-3.4573999999999998</v>
      </c>
      <c r="G11">
        <v>-12.933</v>
      </c>
      <c r="H11">
        <v>112.22</v>
      </c>
      <c r="I11">
        <v>151.12</v>
      </c>
      <c r="J11">
        <v>1046.9000000000001</v>
      </c>
      <c r="K11">
        <v>-4.4680999999999998E-2</v>
      </c>
      <c r="L11">
        <v>4.1896000000000001E-4</v>
      </c>
      <c r="M11">
        <v>0.10827000000000001</v>
      </c>
      <c r="N11" t="s">
        <v>237</v>
      </c>
    </row>
    <row r="12" spans="1:14">
      <c r="A12">
        <v>260.24</v>
      </c>
      <c r="B12">
        <v>6</v>
      </c>
      <c r="C12">
        <v>624.87</v>
      </c>
      <c r="D12">
        <v>1.6003E-3</v>
      </c>
      <c r="E12">
        <v>-3.5232999999999999</v>
      </c>
      <c r="F12">
        <v>-3.4540000000000002</v>
      </c>
      <c r="G12">
        <v>-12.943</v>
      </c>
      <c r="H12">
        <v>112.22</v>
      </c>
      <c r="I12">
        <v>151.11000000000001</v>
      </c>
      <c r="J12">
        <v>1047.3</v>
      </c>
      <c r="K12">
        <v>-4.4701999999999999E-2</v>
      </c>
      <c r="L12">
        <v>4.1931E-4</v>
      </c>
      <c r="M12">
        <v>0.10829999999999999</v>
      </c>
      <c r="N12" t="s">
        <v>237</v>
      </c>
    </row>
    <row r="13" spans="1:14">
      <c r="A13">
        <v>260.24</v>
      </c>
      <c r="B13">
        <v>6.5</v>
      </c>
      <c r="C13">
        <v>624.94000000000005</v>
      </c>
      <c r="D13">
        <v>1.6002E-3</v>
      </c>
      <c r="E13">
        <v>-3.5257000000000001</v>
      </c>
      <c r="F13">
        <v>-3.4506999999999999</v>
      </c>
      <c r="G13">
        <v>-12.952</v>
      </c>
      <c r="H13">
        <v>112.23</v>
      </c>
      <c r="I13">
        <v>151.1</v>
      </c>
      <c r="J13">
        <v>1047.8</v>
      </c>
      <c r="K13">
        <v>-4.4722999999999999E-2</v>
      </c>
      <c r="L13">
        <v>4.1965999999999998E-4</v>
      </c>
      <c r="M13">
        <v>0.10833</v>
      </c>
      <c r="N13" t="s">
        <v>237</v>
      </c>
    </row>
    <row r="14" spans="1:14">
      <c r="A14">
        <v>260.24</v>
      </c>
      <c r="B14">
        <v>7</v>
      </c>
      <c r="C14">
        <v>625</v>
      </c>
      <c r="D14">
        <v>1.6000000000000001E-3</v>
      </c>
      <c r="E14">
        <v>-3.5280999999999998</v>
      </c>
      <c r="F14">
        <v>-3.4472999999999998</v>
      </c>
      <c r="G14">
        <v>-12.961</v>
      </c>
      <c r="H14">
        <v>112.23</v>
      </c>
      <c r="I14">
        <v>151.09</v>
      </c>
      <c r="J14">
        <v>1048.2</v>
      </c>
      <c r="K14">
        <v>-4.4743999999999999E-2</v>
      </c>
      <c r="L14">
        <v>4.2001000000000001E-4</v>
      </c>
      <c r="M14">
        <v>0.10836999999999999</v>
      </c>
      <c r="N14" t="s">
        <v>237</v>
      </c>
    </row>
    <row r="15" spans="1:14">
      <c r="A15">
        <v>260.24</v>
      </c>
      <c r="B15">
        <v>7.5</v>
      </c>
      <c r="C15">
        <v>625.05999999999995</v>
      </c>
      <c r="D15">
        <v>1.5999E-3</v>
      </c>
      <c r="E15">
        <v>-3.5305</v>
      </c>
      <c r="F15">
        <v>-3.4439000000000002</v>
      </c>
      <c r="G15">
        <v>-12.97</v>
      </c>
      <c r="H15">
        <v>112.23</v>
      </c>
      <c r="I15">
        <v>151.07</v>
      </c>
      <c r="J15">
        <v>1048.7</v>
      </c>
      <c r="K15">
        <v>-4.4764999999999999E-2</v>
      </c>
      <c r="L15">
        <v>4.2035999999999999E-4</v>
      </c>
      <c r="M15">
        <v>0.1084</v>
      </c>
      <c r="N15" t="s">
        <v>237</v>
      </c>
    </row>
    <row r="16" spans="1:14">
      <c r="A16">
        <v>260.24</v>
      </c>
      <c r="B16">
        <v>8</v>
      </c>
      <c r="C16">
        <v>625.12</v>
      </c>
      <c r="D16">
        <v>1.5996999999999999E-3</v>
      </c>
      <c r="E16">
        <v>-3.5327999999999999</v>
      </c>
      <c r="F16">
        <v>-3.4405000000000001</v>
      </c>
      <c r="G16">
        <v>-12.978999999999999</v>
      </c>
      <c r="H16">
        <v>112.23</v>
      </c>
      <c r="I16">
        <v>151.06</v>
      </c>
      <c r="J16">
        <v>1049.0999999999999</v>
      </c>
      <c r="K16">
        <v>-4.4785999999999999E-2</v>
      </c>
      <c r="L16">
        <v>4.2070999999999998E-4</v>
      </c>
      <c r="M16">
        <v>0.10843</v>
      </c>
      <c r="N16" t="s">
        <v>237</v>
      </c>
    </row>
    <row r="17" spans="1:14">
      <c r="A17">
        <v>260.24</v>
      </c>
      <c r="B17">
        <v>8.5</v>
      </c>
      <c r="C17">
        <v>625.17999999999995</v>
      </c>
      <c r="D17">
        <v>1.5995E-3</v>
      </c>
      <c r="E17">
        <v>-3.5352000000000001</v>
      </c>
      <c r="F17">
        <v>-3.4371</v>
      </c>
      <c r="G17">
        <v>-12.989000000000001</v>
      </c>
      <c r="H17">
        <v>112.24</v>
      </c>
      <c r="I17">
        <v>151.05000000000001</v>
      </c>
      <c r="J17">
        <v>1049.5999999999999</v>
      </c>
      <c r="K17">
        <v>-4.4807E-2</v>
      </c>
      <c r="L17">
        <v>4.2105000000000002E-4</v>
      </c>
      <c r="M17">
        <v>0.10847</v>
      </c>
      <c r="N17" t="s">
        <v>237</v>
      </c>
    </row>
    <row r="18" spans="1:14">
      <c r="A18">
        <v>260.24</v>
      </c>
      <c r="B18">
        <v>9</v>
      </c>
      <c r="C18">
        <v>625.24</v>
      </c>
      <c r="D18">
        <v>1.5994E-3</v>
      </c>
      <c r="E18">
        <v>-3.5375999999999999</v>
      </c>
      <c r="F18">
        <v>-3.4337</v>
      </c>
      <c r="G18">
        <v>-12.997999999999999</v>
      </c>
      <c r="H18">
        <v>112.24</v>
      </c>
      <c r="I18">
        <v>151.04</v>
      </c>
      <c r="J18">
        <v>1050.0999999999999</v>
      </c>
      <c r="K18">
        <v>-4.4826999999999999E-2</v>
      </c>
      <c r="L18">
        <v>4.214E-4</v>
      </c>
      <c r="M18">
        <v>0.1085</v>
      </c>
      <c r="N18" t="s">
        <v>237</v>
      </c>
    </row>
    <row r="19" spans="1:14">
      <c r="A19">
        <v>260.24</v>
      </c>
      <c r="B19">
        <v>9.5</v>
      </c>
      <c r="C19">
        <v>625.29999999999995</v>
      </c>
      <c r="D19">
        <v>1.5992000000000001E-3</v>
      </c>
      <c r="E19">
        <v>-3.54</v>
      </c>
      <c r="F19">
        <v>-3.4304000000000001</v>
      </c>
      <c r="G19">
        <v>-13.007</v>
      </c>
      <c r="H19">
        <v>112.24</v>
      </c>
      <c r="I19">
        <v>151.02000000000001</v>
      </c>
      <c r="J19">
        <v>1050.5</v>
      </c>
      <c r="K19">
        <v>-4.4847999999999999E-2</v>
      </c>
      <c r="L19">
        <v>4.2174999999999998E-4</v>
      </c>
      <c r="M19">
        <v>0.10854</v>
      </c>
      <c r="N19" t="s">
        <v>237</v>
      </c>
    </row>
    <row r="20" spans="1:14">
      <c r="A20">
        <v>260.24</v>
      </c>
      <c r="B20">
        <v>10</v>
      </c>
      <c r="C20">
        <v>625.36</v>
      </c>
      <c r="D20">
        <v>1.5991E-3</v>
      </c>
      <c r="E20">
        <v>-3.5423</v>
      </c>
      <c r="F20">
        <v>-3.427</v>
      </c>
      <c r="G20">
        <v>-13.016</v>
      </c>
      <c r="H20">
        <v>112.24</v>
      </c>
      <c r="I20">
        <v>151.01</v>
      </c>
      <c r="J20">
        <v>1051</v>
      </c>
      <c r="K20">
        <v>-4.4868999999999999E-2</v>
      </c>
      <c r="L20">
        <v>4.2210000000000001E-4</v>
      </c>
      <c r="M20">
        <v>0.10857</v>
      </c>
      <c r="N20" t="s">
        <v>237</v>
      </c>
    </row>
    <row r="21" spans="1:14">
      <c r="A21">
        <v>303.62</v>
      </c>
      <c r="B21">
        <v>1</v>
      </c>
      <c r="C21">
        <v>2.9592999999999998</v>
      </c>
      <c r="D21">
        <v>0.33792</v>
      </c>
      <c r="E21">
        <v>22.902000000000001</v>
      </c>
      <c r="F21">
        <v>25.34</v>
      </c>
      <c r="G21">
        <v>89.43</v>
      </c>
      <c r="H21">
        <v>115.73</v>
      </c>
      <c r="I21">
        <v>125.48</v>
      </c>
      <c r="J21">
        <v>187.99</v>
      </c>
      <c r="K21">
        <v>2.3668</v>
      </c>
      <c r="L21">
        <v>7.0187000000000002E-6</v>
      </c>
      <c r="M21">
        <v>1.6029999999999999E-2</v>
      </c>
      <c r="N21" t="s">
        <v>238</v>
      </c>
    </row>
    <row r="22" spans="1:14">
      <c r="A22">
        <v>303.62</v>
      </c>
      <c r="B22">
        <v>1.5</v>
      </c>
      <c r="C22">
        <v>4.5236999999999998</v>
      </c>
      <c r="D22">
        <v>0.22106000000000001</v>
      </c>
      <c r="E22">
        <v>22.795000000000002</v>
      </c>
      <c r="F22">
        <v>25.187999999999999</v>
      </c>
      <c r="G22">
        <v>85.701999999999998</v>
      </c>
      <c r="H22">
        <v>116.36</v>
      </c>
      <c r="I22">
        <v>126.99</v>
      </c>
      <c r="J22">
        <v>184.9</v>
      </c>
      <c r="K22">
        <v>2.4514999999999998</v>
      </c>
      <c r="L22">
        <v>7.0036000000000002E-6</v>
      </c>
      <c r="M22">
        <v>1.6034E-2</v>
      </c>
      <c r="N22" t="s">
        <v>238</v>
      </c>
    </row>
    <row r="23" spans="1:14">
      <c r="A23">
        <v>303.62</v>
      </c>
      <c r="B23">
        <v>2</v>
      </c>
      <c r="C23">
        <v>6.1547000000000001</v>
      </c>
      <c r="D23">
        <v>0.16248000000000001</v>
      </c>
      <c r="E23">
        <v>22.683</v>
      </c>
      <c r="F23">
        <v>25.027999999999999</v>
      </c>
      <c r="G23">
        <v>82.93</v>
      </c>
      <c r="H23">
        <v>117.07</v>
      </c>
      <c r="I23">
        <v>128.76</v>
      </c>
      <c r="J23">
        <v>181.61</v>
      </c>
      <c r="K23">
        <v>2.5535999999999999</v>
      </c>
      <c r="L23">
        <v>6.9925000000000004E-6</v>
      </c>
      <c r="M23">
        <v>1.6046000000000001E-2</v>
      </c>
      <c r="N23" t="s">
        <v>238</v>
      </c>
    </row>
    <row r="24" spans="1:14">
      <c r="A24">
        <v>303.62</v>
      </c>
      <c r="B24">
        <v>2.0348000000000002</v>
      </c>
      <c r="C24">
        <v>6.2708000000000004</v>
      </c>
      <c r="D24">
        <v>0.15947</v>
      </c>
      <c r="E24">
        <v>22.675000000000001</v>
      </c>
      <c r="F24">
        <v>25.015999999999998</v>
      </c>
      <c r="G24">
        <v>82.76</v>
      </c>
      <c r="H24">
        <v>117.13</v>
      </c>
      <c r="I24">
        <v>128.88999999999999</v>
      </c>
      <c r="J24">
        <v>181.37</v>
      </c>
      <c r="K24">
        <v>2.5615000000000001</v>
      </c>
      <c r="L24">
        <v>6.9918999999999999E-6</v>
      </c>
      <c r="M24">
        <v>1.6048E-2</v>
      </c>
      <c r="N24" t="s">
        <v>238</v>
      </c>
    </row>
    <row r="25" spans="1:14">
      <c r="A25">
        <v>303.62</v>
      </c>
      <c r="B25">
        <v>2.0348000000000002</v>
      </c>
      <c r="C25">
        <v>578.28</v>
      </c>
      <c r="D25">
        <v>1.7293E-3</v>
      </c>
      <c r="E25">
        <v>3.4287000000000001</v>
      </c>
      <c r="F25">
        <v>3.4540999999999999</v>
      </c>
      <c r="G25">
        <v>11.742000000000001</v>
      </c>
      <c r="H25">
        <v>125.81</v>
      </c>
      <c r="I25">
        <v>169.01</v>
      </c>
      <c r="J25">
        <v>823.97</v>
      </c>
      <c r="K25">
        <v>-2.9541000000000001E-2</v>
      </c>
      <c r="L25">
        <v>2.3462999999999999E-4</v>
      </c>
      <c r="M25">
        <v>9.1880000000000003E-2</v>
      </c>
      <c r="N25" t="s">
        <v>237</v>
      </c>
    </row>
    <row r="26" spans="1:14">
      <c r="A26">
        <v>303.62</v>
      </c>
      <c r="B26">
        <v>2.5</v>
      </c>
      <c r="C26">
        <v>578.38</v>
      </c>
      <c r="D26">
        <v>1.7290000000000001E-3</v>
      </c>
      <c r="E26">
        <v>3.4251999999999998</v>
      </c>
      <c r="F26">
        <v>3.4563999999999999</v>
      </c>
      <c r="G26">
        <v>11.73</v>
      </c>
      <c r="H26">
        <v>125.81</v>
      </c>
      <c r="I26">
        <v>168.98</v>
      </c>
      <c r="J26">
        <v>824.57</v>
      </c>
      <c r="K26">
        <v>-2.9593000000000001E-2</v>
      </c>
      <c r="L26">
        <v>2.3484999999999999E-4</v>
      </c>
      <c r="M26">
        <v>9.1920000000000002E-2</v>
      </c>
      <c r="N26" t="s">
        <v>237</v>
      </c>
    </row>
    <row r="27" spans="1:14">
      <c r="A27">
        <v>303.62</v>
      </c>
      <c r="B27">
        <v>3</v>
      </c>
      <c r="C27">
        <v>578.48</v>
      </c>
      <c r="D27">
        <v>1.7286999999999999E-3</v>
      </c>
      <c r="E27">
        <v>3.4215</v>
      </c>
      <c r="F27">
        <v>3.4588999999999999</v>
      </c>
      <c r="G27">
        <v>11.718</v>
      </c>
      <c r="H27">
        <v>125.81</v>
      </c>
      <c r="I27">
        <v>168.95</v>
      </c>
      <c r="J27">
        <v>825.22</v>
      </c>
      <c r="K27">
        <v>-2.9648000000000001E-2</v>
      </c>
      <c r="L27">
        <v>2.351E-4</v>
      </c>
      <c r="M27">
        <v>9.1963000000000003E-2</v>
      </c>
      <c r="N27" t="s">
        <v>237</v>
      </c>
    </row>
    <row r="28" spans="1:14">
      <c r="A28">
        <v>303.62</v>
      </c>
      <c r="B28">
        <v>3.5</v>
      </c>
      <c r="C28">
        <v>578.57000000000005</v>
      </c>
      <c r="D28">
        <v>1.7283999999999999E-3</v>
      </c>
      <c r="E28">
        <v>3.4177</v>
      </c>
      <c r="F28">
        <v>3.4613999999999998</v>
      </c>
      <c r="G28">
        <v>11.706</v>
      </c>
      <c r="H28">
        <v>125.81</v>
      </c>
      <c r="I28">
        <v>168.92</v>
      </c>
      <c r="J28">
        <v>825.86</v>
      </c>
      <c r="K28">
        <v>-2.9701999999999999E-2</v>
      </c>
      <c r="L28">
        <v>2.3534000000000001E-4</v>
      </c>
      <c r="M28">
        <v>9.2006000000000004E-2</v>
      </c>
      <c r="N28" t="s">
        <v>237</v>
      </c>
    </row>
    <row r="29" spans="1:14">
      <c r="A29">
        <v>303.62</v>
      </c>
      <c r="B29">
        <v>4</v>
      </c>
      <c r="C29">
        <v>578.66999999999996</v>
      </c>
      <c r="D29">
        <v>1.7281E-3</v>
      </c>
      <c r="E29">
        <v>3.4140000000000001</v>
      </c>
      <c r="F29">
        <v>3.4639000000000002</v>
      </c>
      <c r="G29">
        <v>11.693</v>
      </c>
      <c r="H29">
        <v>125.81</v>
      </c>
      <c r="I29">
        <v>168.89</v>
      </c>
      <c r="J29">
        <v>826.5</v>
      </c>
      <c r="K29">
        <v>-2.9756999999999999E-2</v>
      </c>
      <c r="L29">
        <v>2.3557999999999999E-4</v>
      </c>
      <c r="M29">
        <v>9.2049000000000006E-2</v>
      </c>
      <c r="N29" t="s">
        <v>237</v>
      </c>
    </row>
    <row r="30" spans="1:14">
      <c r="A30">
        <v>303.62</v>
      </c>
      <c r="B30">
        <v>4.5</v>
      </c>
      <c r="C30">
        <v>578.77</v>
      </c>
      <c r="D30">
        <v>1.7278E-3</v>
      </c>
      <c r="E30">
        <v>3.4102999999999999</v>
      </c>
      <c r="F30">
        <v>3.4664000000000001</v>
      </c>
      <c r="G30">
        <v>11.680999999999999</v>
      </c>
      <c r="H30">
        <v>125.81</v>
      </c>
      <c r="I30">
        <v>168.86</v>
      </c>
      <c r="J30">
        <v>827.14</v>
      </c>
      <c r="K30">
        <v>-2.9811000000000001E-2</v>
      </c>
      <c r="L30">
        <v>2.3583E-4</v>
      </c>
      <c r="M30">
        <v>9.2091999999999993E-2</v>
      </c>
      <c r="N30" t="s">
        <v>237</v>
      </c>
    </row>
    <row r="31" spans="1:14">
      <c r="A31">
        <v>303.62</v>
      </c>
      <c r="B31">
        <v>5</v>
      </c>
      <c r="C31">
        <v>578.87</v>
      </c>
      <c r="D31">
        <v>1.7275000000000001E-3</v>
      </c>
      <c r="E31">
        <v>3.4066000000000001</v>
      </c>
      <c r="F31">
        <v>3.4689000000000001</v>
      </c>
      <c r="G31">
        <v>11.669</v>
      </c>
      <c r="H31">
        <v>125.81</v>
      </c>
      <c r="I31">
        <v>168.84</v>
      </c>
      <c r="J31">
        <v>827.77</v>
      </c>
      <c r="K31">
        <v>-2.9864999999999999E-2</v>
      </c>
      <c r="L31">
        <v>2.3607000000000001E-4</v>
      </c>
      <c r="M31">
        <v>9.2133999999999994E-2</v>
      </c>
      <c r="N31" t="s">
        <v>237</v>
      </c>
    </row>
    <row r="32" spans="1:14">
      <c r="A32">
        <v>303.62</v>
      </c>
      <c r="B32">
        <v>5.5</v>
      </c>
      <c r="C32">
        <v>578.97</v>
      </c>
      <c r="D32">
        <v>1.7271999999999999E-3</v>
      </c>
      <c r="E32">
        <v>3.4028999999999998</v>
      </c>
      <c r="F32">
        <v>3.4714999999999998</v>
      </c>
      <c r="G32">
        <v>11.657</v>
      </c>
      <c r="H32">
        <v>125.82</v>
      </c>
      <c r="I32">
        <v>168.81</v>
      </c>
      <c r="J32">
        <v>828.41</v>
      </c>
      <c r="K32">
        <v>-2.9919000000000001E-2</v>
      </c>
      <c r="L32">
        <v>2.3630999999999999E-4</v>
      </c>
      <c r="M32">
        <v>9.2176999999999995E-2</v>
      </c>
      <c r="N32" t="s">
        <v>237</v>
      </c>
    </row>
    <row r="33" spans="1:14">
      <c r="A33">
        <v>303.62</v>
      </c>
      <c r="B33">
        <v>6</v>
      </c>
      <c r="C33">
        <v>579.05999999999995</v>
      </c>
      <c r="D33">
        <v>1.7269E-3</v>
      </c>
      <c r="E33">
        <v>3.3992</v>
      </c>
      <c r="F33">
        <v>3.4740000000000002</v>
      </c>
      <c r="G33">
        <v>11.645</v>
      </c>
      <c r="H33">
        <v>125.82</v>
      </c>
      <c r="I33">
        <v>168.78</v>
      </c>
      <c r="J33">
        <v>829.05</v>
      </c>
      <c r="K33">
        <v>-2.9971999999999999E-2</v>
      </c>
      <c r="L33">
        <v>2.3656E-4</v>
      </c>
      <c r="M33">
        <v>9.2219999999999996E-2</v>
      </c>
      <c r="N33" t="s">
        <v>237</v>
      </c>
    </row>
    <row r="34" spans="1:14">
      <c r="A34">
        <v>303.62</v>
      </c>
      <c r="B34">
        <v>6.5</v>
      </c>
      <c r="C34">
        <v>579.16</v>
      </c>
      <c r="D34">
        <v>1.7266E-3</v>
      </c>
      <c r="E34">
        <v>3.3955000000000002</v>
      </c>
      <c r="F34">
        <v>3.4765000000000001</v>
      </c>
      <c r="G34">
        <v>11.632</v>
      </c>
      <c r="H34">
        <v>125.82</v>
      </c>
      <c r="I34">
        <v>168.75</v>
      </c>
      <c r="J34">
        <v>829.68</v>
      </c>
      <c r="K34">
        <v>-3.0026000000000001E-2</v>
      </c>
      <c r="L34">
        <v>2.3680000000000001E-4</v>
      </c>
      <c r="M34">
        <v>9.2262999999999998E-2</v>
      </c>
      <c r="N34" t="s">
        <v>237</v>
      </c>
    </row>
    <row r="35" spans="1:14">
      <c r="A35">
        <v>303.62</v>
      </c>
      <c r="B35">
        <v>7</v>
      </c>
      <c r="C35">
        <v>579.26</v>
      </c>
      <c r="D35">
        <v>1.7263000000000001E-3</v>
      </c>
      <c r="E35">
        <v>3.3919000000000001</v>
      </c>
      <c r="F35">
        <v>3.4790999999999999</v>
      </c>
      <c r="G35">
        <v>11.62</v>
      </c>
      <c r="H35">
        <v>125.82</v>
      </c>
      <c r="I35">
        <v>168.72</v>
      </c>
      <c r="J35">
        <v>830.31</v>
      </c>
      <c r="K35">
        <v>-3.0079000000000002E-2</v>
      </c>
      <c r="L35">
        <v>2.3703999999999999E-4</v>
      </c>
      <c r="M35">
        <v>9.2304999999999998E-2</v>
      </c>
      <c r="N35" t="s">
        <v>237</v>
      </c>
    </row>
    <row r="36" spans="1:14">
      <c r="A36">
        <v>303.62</v>
      </c>
      <c r="B36">
        <v>7.5</v>
      </c>
      <c r="C36">
        <v>579.36</v>
      </c>
      <c r="D36">
        <v>1.7260999999999999E-3</v>
      </c>
      <c r="E36">
        <v>3.3881999999999999</v>
      </c>
      <c r="F36">
        <v>3.4815999999999998</v>
      </c>
      <c r="G36">
        <v>11.608000000000001</v>
      </c>
      <c r="H36">
        <v>125.82</v>
      </c>
      <c r="I36">
        <v>168.69</v>
      </c>
      <c r="J36">
        <v>830.95</v>
      </c>
      <c r="K36">
        <v>-3.0131999999999999E-2</v>
      </c>
      <c r="L36">
        <v>2.3729E-4</v>
      </c>
      <c r="M36">
        <v>9.2348E-2</v>
      </c>
      <c r="N36" t="s">
        <v>237</v>
      </c>
    </row>
    <row r="37" spans="1:14">
      <c r="A37">
        <v>303.62</v>
      </c>
      <c r="B37">
        <v>8</v>
      </c>
      <c r="C37">
        <v>579.45000000000005</v>
      </c>
      <c r="D37">
        <v>1.7258E-3</v>
      </c>
      <c r="E37">
        <v>3.3845000000000001</v>
      </c>
      <c r="F37">
        <v>3.4841000000000002</v>
      </c>
      <c r="G37">
        <v>11.596</v>
      </c>
      <c r="H37">
        <v>125.82</v>
      </c>
      <c r="I37">
        <v>168.66</v>
      </c>
      <c r="J37">
        <v>831.58</v>
      </c>
      <c r="K37">
        <v>-3.0185E-2</v>
      </c>
      <c r="L37">
        <v>2.3753000000000001E-4</v>
      </c>
      <c r="M37">
        <v>9.239E-2</v>
      </c>
      <c r="N37" t="s">
        <v>237</v>
      </c>
    </row>
    <row r="38" spans="1:14">
      <c r="A38">
        <v>303.62</v>
      </c>
      <c r="B38">
        <v>8.5</v>
      </c>
      <c r="C38">
        <v>579.54999999999995</v>
      </c>
      <c r="D38">
        <v>1.7255E-3</v>
      </c>
      <c r="E38">
        <v>3.3809</v>
      </c>
      <c r="F38">
        <v>3.4866999999999999</v>
      </c>
      <c r="G38">
        <v>11.584</v>
      </c>
      <c r="H38">
        <v>125.83</v>
      </c>
      <c r="I38">
        <v>168.63</v>
      </c>
      <c r="J38">
        <v>832.21</v>
      </c>
      <c r="K38">
        <v>-3.0237E-2</v>
      </c>
      <c r="L38">
        <v>2.3777E-4</v>
      </c>
      <c r="M38">
        <v>9.2433000000000001E-2</v>
      </c>
      <c r="N38" t="s">
        <v>237</v>
      </c>
    </row>
    <row r="39" spans="1:14">
      <c r="A39">
        <v>303.62</v>
      </c>
      <c r="B39">
        <v>9</v>
      </c>
      <c r="C39">
        <v>579.65</v>
      </c>
      <c r="D39">
        <v>1.7252000000000001E-3</v>
      </c>
      <c r="E39">
        <v>3.3772000000000002</v>
      </c>
      <c r="F39">
        <v>3.4891999999999999</v>
      </c>
      <c r="G39">
        <v>11.571999999999999</v>
      </c>
      <c r="H39">
        <v>125.83</v>
      </c>
      <c r="I39">
        <v>168.6</v>
      </c>
      <c r="J39">
        <v>832.84</v>
      </c>
      <c r="K39">
        <v>-3.0289E-2</v>
      </c>
      <c r="L39">
        <v>2.3801000000000001E-4</v>
      </c>
      <c r="M39">
        <v>9.2475000000000002E-2</v>
      </c>
      <c r="N39" t="s">
        <v>237</v>
      </c>
    </row>
    <row r="40" spans="1:14">
      <c r="A40">
        <v>303.62</v>
      </c>
      <c r="B40">
        <v>9.5</v>
      </c>
      <c r="C40">
        <v>579.74</v>
      </c>
      <c r="D40">
        <v>1.7248999999999999E-3</v>
      </c>
      <c r="E40">
        <v>3.3736000000000002</v>
      </c>
      <c r="F40">
        <v>3.4918</v>
      </c>
      <c r="G40">
        <v>11.56</v>
      </c>
      <c r="H40">
        <v>125.83</v>
      </c>
      <c r="I40">
        <v>168.58</v>
      </c>
      <c r="J40">
        <v>833.47</v>
      </c>
      <c r="K40">
        <v>-3.0342000000000001E-2</v>
      </c>
      <c r="L40">
        <v>2.3826000000000001E-4</v>
      </c>
      <c r="M40">
        <v>9.2518000000000003E-2</v>
      </c>
      <c r="N40" t="s">
        <v>237</v>
      </c>
    </row>
    <row r="41" spans="1:14">
      <c r="A41">
        <v>303.62</v>
      </c>
      <c r="B41">
        <v>10</v>
      </c>
      <c r="C41">
        <v>579.84</v>
      </c>
      <c r="D41">
        <v>1.7246E-3</v>
      </c>
      <c r="E41">
        <v>3.3698999999999999</v>
      </c>
      <c r="F41">
        <v>3.4944000000000002</v>
      </c>
      <c r="G41">
        <v>11.548</v>
      </c>
      <c r="H41">
        <v>125.83</v>
      </c>
      <c r="I41">
        <v>168.55</v>
      </c>
      <c r="J41">
        <v>834.1</v>
      </c>
      <c r="K41">
        <v>-3.0393E-2</v>
      </c>
      <c r="L41">
        <v>2.385E-4</v>
      </c>
      <c r="M41">
        <v>9.2560000000000003E-2</v>
      </c>
      <c r="N41" t="s">
        <v>237</v>
      </c>
    </row>
    <row r="42" spans="1:14">
      <c r="A42">
        <v>346.99</v>
      </c>
      <c r="B42">
        <v>1</v>
      </c>
      <c r="C42">
        <v>2.5567000000000002</v>
      </c>
      <c r="D42">
        <v>0.39113999999999999</v>
      </c>
      <c r="E42">
        <v>28.271999999999998</v>
      </c>
      <c r="F42">
        <v>31.094000000000001</v>
      </c>
      <c r="G42">
        <v>107.12</v>
      </c>
      <c r="H42">
        <v>130.68</v>
      </c>
      <c r="I42">
        <v>139.84</v>
      </c>
      <c r="J42">
        <v>202.29</v>
      </c>
      <c r="K42">
        <v>1.4839</v>
      </c>
      <c r="L42">
        <v>8.0211000000000002E-6</v>
      </c>
      <c r="M42">
        <v>2.0517000000000001E-2</v>
      </c>
      <c r="N42" t="s">
        <v>238</v>
      </c>
    </row>
    <row r="43" spans="1:14">
      <c r="A43">
        <v>346.99</v>
      </c>
      <c r="B43">
        <v>1.5</v>
      </c>
      <c r="C43">
        <v>3.8797000000000001</v>
      </c>
      <c r="D43">
        <v>0.25774999999999998</v>
      </c>
      <c r="E43">
        <v>28.2</v>
      </c>
      <c r="F43">
        <v>30.989000000000001</v>
      </c>
      <c r="G43">
        <v>103.54</v>
      </c>
      <c r="H43">
        <v>130.97999999999999</v>
      </c>
      <c r="I43">
        <v>140.62</v>
      </c>
      <c r="J43">
        <v>200.22</v>
      </c>
      <c r="K43">
        <v>1.5117</v>
      </c>
      <c r="L43">
        <v>8.0178999999999999E-6</v>
      </c>
      <c r="M43">
        <v>2.0532000000000002E-2</v>
      </c>
      <c r="N43" t="s">
        <v>238</v>
      </c>
    </row>
    <row r="44" spans="1:14">
      <c r="A44">
        <v>346.99</v>
      </c>
      <c r="B44">
        <v>2</v>
      </c>
      <c r="C44">
        <v>5.2354000000000003</v>
      </c>
      <c r="D44">
        <v>0.19101000000000001</v>
      </c>
      <c r="E44">
        <v>28.125</v>
      </c>
      <c r="F44">
        <v>30.881</v>
      </c>
      <c r="G44">
        <v>100.93</v>
      </c>
      <c r="H44">
        <v>131.29</v>
      </c>
      <c r="I44">
        <v>141.44999999999999</v>
      </c>
      <c r="J44">
        <v>198.09</v>
      </c>
      <c r="K44">
        <v>1.5418000000000001</v>
      </c>
      <c r="L44">
        <v>8.0168999999999994E-6</v>
      </c>
      <c r="M44">
        <v>2.0551E-2</v>
      </c>
      <c r="N44" t="s">
        <v>238</v>
      </c>
    </row>
    <row r="45" spans="1:14">
      <c r="A45">
        <v>346.99</v>
      </c>
      <c r="B45">
        <v>2.5</v>
      </c>
      <c r="C45">
        <v>6.6261999999999999</v>
      </c>
      <c r="D45">
        <v>0.15092</v>
      </c>
      <c r="E45">
        <v>28.048999999999999</v>
      </c>
      <c r="F45">
        <v>30.771000000000001</v>
      </c>
      <c r="G45">
        <v>98.852000000000004</v>
      </c>
      <c r="H45">
        <v>131.62</v>
      </c>
      <c r="I45">
        <v>142.35</v>
      </c>
      <c r="J45">
        <v>195.89</v>
      </c>
      <c r="K45">
        <v>1.5745</v>
      </c>
      <c r="L45">
        <v>8.0181000000000004E-6</v>
      </c>
      <c r="M45">
        <v>2.0573999999999999E-2</v>
      </c>
      <c r="N45" t="s">
        <v>238</v>
      </c>
    </row>
    <row r="46" spans="1:14">
      <c r="A46">
        <v>346.99</v>
      </c>
      <c r="B46">
        <v>3</v>
      </c>
      <c r="C46">
        <v>8.0548999999999999</v>
      </c>
      <c r="D46">
        <v>0.12415</v>
      </c>
      <c r="E46">
        <v>27.97</v>
      </c>
      <c r="F46">
        <v>30.657</v>
      </c>
      <c r="G46">
        <v>97.102999999999994</v>
      </c>
      <c r="H46">
        <v>131.97</v>
      </c>
      <c r="I46">
        <v>143.32</v>
      </c>
      <c r="J46">
        <v>193.61</v>
      </c>
      <c r="K46">
        <v>1.6101000000000001</v>
      </c>
      <c r="L46">
        <v>8.0216999999999998E-6</v>
      </c>
      <c r="M46">
        <v>2.0603E-2</v>
      </c>
      <c r="N46" t="s">
        <v>238</v>
      </c>
    </row>
    <row r="47" spans="1:14">
      <c r="A47">
        <v>346.99</v>
      </c>
      <c r="B47">
        <v>3.5</v>
      </c>
      <c r="C47">
        <v>9.5245999999999995</v>
      </c>
      <c r="D47">
        <v>0.10499</v>
      </c>
      <c r="E47">
        <v>27.888999999999999</v>
      </c>
      <c r="F47">
        <v>30.54</v>
      </c>
      <c r="G47">
        <v>95.578999999999994</v>
      </c>
      <c r="H47">
        <v>132.33000000000001</v>
      </c>
      <c r="I47">
        <v>144.37</v>
      </c>
      <c r="J47">
        <v>191.24</v>
      </c>
      <c r="K47">
        <v>1.6489</v>
      </c>
      <c r="L47">
        <v>8.0277999999999996E-6</v>
      </c>
      <c r="M47">
        <v>2.0638E-2</v>
      </c>
      <c r="N47" t="s">
        <v>238</v>
      </c>
    </row>
    <row r="48" spans="1:14">
      <c r="A48">
        <v>346.99</v>
      </c>
      <c r="B48">
        <v>4</v>
      </c>
      <c r="C48">
        <v>11.039</v>
      </c>
      <c r="D48">
        <v>9.0587000000000001E-2</v>
      </c>
      <c r="E48">
        <v>27.805</v>
      </c>
      <c r="F48">
        <v>30.419</v>
      </c>
      <c r="G48">
        <v>94.216999999999999</v>
      </c>
      <c r="H48">
        <v>132.72999999999999</v>
      </c>
      <c r="I48">
        <v>145.54</v>
      </c>
      <c r="J48">
        <v>188.79</v>
      </c>
      <c r="K48">
        <v>1.6915</v>
      </c>
      <c r="L48">
        <v>8.0365000000000001E-6</v>
      </c>
      <c r="M48">
        <v>2.068E-2</v>
      </c>
      <c r="N48" t="s">
        <v>238</v>
      </c>
    </row>
    <row r="49" spans="1:14">
      <c r="A49">
        <v>346.99</v>
      </c>
      <c r="B49">
        <v>4.5</v>
      </c>
      <c r="C49">
        <v>12.603</v>
      </c>
      <c r="D49">
        <v>7.9348000000000002E-2</v>
      </c>
      <c r="E49">
        <v>27.716999999999999</v>
      </c>
      <c r="F49">
        <v>30.294</v>
      </c>
      <c r="G49">
        <v>92.974999999999994</v>
      </c>
      <c r="H49">
        <v>133.16</v>
      </c>
      <c r="I49">
        <v>146.83000000000001</v>
      </c>
      <c r="J49">
        <v>186.23</v>
      </c>
      <c r="K49">
        <v>1.7382</v>
      </c>
      <c r="L49">
        <v>8.0482000000000003E-6</v>
      </c>
      <c r="M49">
        <v>2.0729999999999998E-2</v>
      </c>
      <c r="N49" t="s">
        <v>238</v>
      </c>
    </row>
    <row r="50" spans="1:14">
      <c r="A50">
        <v>346.99</v>
      </c>
      <c r="B50">
        <v>5</v>
      </c>
      <c r="C50">
        <v>14.22</v>
      </c>
      <c r="D50">
        <v>7.0321999999999996E-2</v>
      </c>
      <c r="E50">
        <v>27.626999999999999</v>
      </c>
      <c r="F50">
        <v>30.164000000000001</v>
      </c>
      <c r="G50">
        <v>91.822999999999993</v>
      </c>
      <c r="H50">
        <v>133.62</v>
      </c>
      <c r="I50">
        <v>148.27000000000001</v>
      </c>
      <c r="J50">
        <v>183.56</v>
      </c>
      <c r="K50">
        <v>1.7899</v>
      </c>
      <c r="L50">
        <v>8.0630000000000006E-6</v>
      </c>
      <c r="M50">
        <v>2.0788000000000001E-2</v>
      </c>
      <c r="N50" t="s">
        <v>238</v>
      </c>
    </row>
    <row r="51" spans="1:14">
      <c r="A51">
        <v>346.99</v>
      </c>
      <c r="B51">
        <v>5.5</v>
      </c>
      <c r="C51">
        <v>15.898</v>
      </c>
      <c r="D51">
        <v>6.2900999999999999E-2</v>
      </c>
      <c r="E51">
        <v>27.532</v>
      </c>
      <c r="F51">
        <v>30.027999999999999</v>
      </c>
      <c r="G51">
        <v>90.741</v>
      </c>
      <c r="H51">
        <v>134.13</v>
      </c>
      <c r="I51">
        <v>149.88999999999999</v>
      </c>
      <c r="J51">
        <v>180.77</v>
      </c>
      <c r="K51">
        <v>1.8471</v>
      </c>
      <c r="L51">
        <v>8.0811999999999998E-6</v>
      </c>
      <c r="M51">
        <v>2.0857000000000001E-2</v>
      </c>
      <c r="N51" t="s">
        <v>238</v>
      </c>
    </row>
    <row r="52" spans="1:14">
      <c r="A52">
        <v>346.99</v>
      </c>
      <c r="B52">
        <v>6</v>
      </c>
      <c r="C52">
        <v>17.643000000000001</v>
      </c>
      <c r="D52">
        <v>5.6680000000000001E-2</v>
      </c>
      <c r="E52">
        <v>27.433</v>
      </c>
      <c r="F52">
        <v>29.885999999999999</v>
      </c>
      <c r="G52">
        <v>89.712999999999994</v>
      </c>
      <c r="H52">
        <v>134.69999999999999</v>
      </c>
      <c r="I52">
        <v>151.74</v>
      </c>
      <c r="J52">
        <v>177.82</v>
      </c>
      <c r="K52">
        <v>1.9108000000000001</v>
      </c>
      <c r="L52">
        <v>8.1032000000000006E-6</v>
      </c>
      <c r="M52">
        <v>2.0938999999999999E-2</v>
      </c>
      <c r="N52" t="s">
        <v>238</v>
      </c>
    </row>
    <row r="53" spans="1:14">
      <c r="A53">
        <v>346.99</v>
      </c>
      <c r="B53">
        <v>6.4153000000000002</v>
      </c>
      <c r="C53">
        <v>19.149999999999999</v>
      </c>
      <c r="D53">
        <v>5.2220000000000003E-2</v>
      </c>
      <c r="E53">
        <v>27.346</v>
      </c>
      <c r="F53">
        <v>29.763000000000002</v>
      </c>
      <c r="G53">
        <v>88.888000000000005</v>
      </c>
      <c r="H53">
        <v>135.21</v>
      </c>
      <c r="I53">
        <v>153.49</v>
      </c>
      <c r="J53">
        <v>175.26</v>
      </c>
      <c r="K53">
        <v>1.9697</v>
      </c>
      <c r="L53">
        <v>8.1246000000000001E-6</v>
      </c>
      <c r="M53">
        <v>2.1017999999999998E-2</v>
      </c>
      <c r="N53" t="s">
        <v>238</v>
      </c>
    </row>
    <row r="54" spans="1:14">
      <c r="A54">
        <v>346.99</v>
      </c>
      <c r="B54">
        <v>6.4153000000000002</v>
      </c>
      <c r="C54">
        <v>524.34</v>
      </c>
      <c r="D54">
        <v>1.9072E-3</v>
      </c>
      <c r="E54">
        <v>11.16</v>
      </c>
      <c r="F54">
        <v>11.247999999999999</v>
      </c>
      <c r="G54">
        <v>35.527999999999999</v>
      </c>
      <c r="H54">
        <v>139.51</v>
      </c>
      <c r="I54">
        <v>190.82</v>
      </c>
      <c r="J54">
        <v>608.25</v>
      </c>
      <c r="K54">
        <v>-3.2271000000000001E-3</v>
      </c>
      <c r="L54">
        <v>1.4216000000000001E-4</v>
      </c>
      <c r="M54">
        <v>7.7608999999999997E-2</v>
      </c>
      <c r="N54" t="s">
        <v>237</v>
      </c>
    </row>
    <row r="55" spans="1:14">
      <c r="A55">
        <v>346.99</v>
      </c>
      <c r="B55">
        <v>6.5</v>
      </c>
      <c r="C55">
        <v>524.37</v>
      </c>
      <c r="D55">
        <v>1.9070000000000001E-3</v>
      </c>
      <c r="E55">
        <v>11.157999999999999</v>
      </c>
      <c r="F55">
        <v>11.247999999999999</v>
      </c>
      <c r="G55">
        <v>35.524999999999999</v>
      </c>
      <c r="H55">
        <v>139.51</v>
      </c>
      <c r="I55">
        <v>190.81</v>
      </c>
      <c r="J55">
        <v>608.41999999999996</v>
      </c>
      <c r="K55">
        <v>-3.2588000000000001E-3</v>
      </c>
      <c r="L55">
        <v>1.4219999999999999E-4</v>
      </c>
      <c r="M55">
        <v>7.7618999999999994E-2</v>
      </c>
      <c r="N55" t="s">
        <v>237</v>
      </c>
    </row>
    <row r="56" spans="1:14">
      <c r="A56">
        <v>346.99</v>
      </c>
      <c r="B56">
        <v>7</v>
      </c>
      <c r="C56">
        <v>524.55999999999995</v>
      </c>
      <c r="D56">
        <v>1.9063999999999999E-3</v>
      </c>
      <c r="E56">
        <v>11.151999999999999</v>
      </c>
      <c r="F56">
        <v>11.247999999999999</v>
      </c>
      <c r="G56">
        <v>35.506</v>
      </c>
      <c r="H56">
        <v>139.5</v>
      </c>
      <c r="I56">
        <v>190.72</v>
      </c>
      <c r="J56">
        <v>609.42999999999995</v>
      </c>
      <c r="K56">
        <v>-3.4453000000000001E-3</v>
      </c>
      <c r="L56">
        <v>1.4242000000000001E-4</v>
      </c>
      <c r="M56">
        <v>7.7674999999999994E-2</v>
      </c>
      <c r="N56" t="s">
        <v>237</v>
      </c>
    </row>
    <row r="57" spans="1:14">
      <c r="A57">
        <v>346.99</v>
      </c>
      <c r="B57">
        <v>7.5</v>
      </c>
      <c r="C57">
        <v>524.74</v>
      </c>
      <c r="D57">
        <v>1.9057E-3</v>
      </c>
      <c r="E57">
        <v>11.145</v>
      </c>
      <c r="F57">
        <v>11.249000000000001</v>
      </c>
      <c r="G57">
        <v>35.487000000000002</v>
      </c>
      <c r="H57">
        <v>139.5</v>
      </c>
      <c r="I57">
        <v>190.64</v>
      </c>
      <c r="J57">
        <v>610.41999999999996</v>
      </c>
      <c r="K57">
        <v>-3.6302000000000001E-3</v>
      </c>
      <c r="L57">
        <v>1.4264E-4</v>
      </c>
      <c r="M57">
        <v>7.7730999999999995E-2</v>
      </c>
      <c r="N57" t="s">
        <v>237</v>
      </c>
    </row>
    <row r="58" spans="1:14">
      <c r="A58">
        <v>346.99</v>
      </c>
      <c r="B58">
        <v>8</v>
      </c>
      <c r="C58">
        <v>524.91999999999996</v>
      </c>
      <c r="D58">
        <v>1.905E-3</v>
      </c>
      <c r="E58">
        <v>11.138999999999999</v>
      </c>
      <c r="F58">
        <v>11.249000000000001</v>
      </c>
      <c r="G58">
        <v>35.468000000000004</v>
      </c>
      <c r="H58">
        <v>139.5</v>
      </c>
      <c r="I58">
        <v>190.55</v>
      </c>
      <c r="J58">
        <v>611.41999999999996</v>
      </c>
      <c r="K58">
        <v>-3.8137000000000002E-3</v>
      </c>
      <c r="L58">
        <v>1.4286E-4</v>
      </c>
      <c r="M58">
        <v>7.7786999999999995E-2</v>
      </c>
      <c r="N58" t="s">
        <v>237</v>
      </c>
    </row>
    <row r="59" spans="1:14">
      <c r="A59">
        <v>346.99</v>
      </c>
      <c r="B59">
        <v>8.5</v>
      </c>
      <c r="C59">
        <v>525.11</v>
      </c>
      <c r="D59">
        <v>1.9044000000000001E-3</v>
      </c>
      <c r="E59">
        <v>11.132</v>
      </c>
      <c r="F59">
        <v>11.249000000000001</v>
      </c>
      <c r="G59">
        <v>35.450000000000003</v>
      </c>
      <c r="H59">
        <v>139.5</v>
      </c>
      <c r="I59">
        <v>190.46</v>
      </c>
      <c r="J59">
        <v>612.41</v>
      </c>
      <c r="K59">
        <v>-3.9956000000000002E-3</v>
      </c>
      <c r="L59">
        <v>1.4307999999999999E-4</v>
      </c>
      <c r="M59">
        <v>7.7842999999999996E-2</v>
      </c>
      <c r="N59" t="s">
        <v>237</v>
      </c>
    </row>
    <row r="60" spans="1:14">
      <c r="A60">
        <v>346.99</v>
      </c>
      <c r="B60">
        <v>9</v>
      </c>
      <c r="C60">
        <v>525.29</v>
      </c>
      <c r="D60">
        <v>1.9036999999999999E-3</v>
      </c>
      <c r="E60">
        <v>11.125999999999999</v>
      </c>
      <c r="F60">
        <v>11.25</v>
      </c>
      <c r="G60">
        <v>35.430999999999997</v>
      </c>
      <c r="H60">
        <v>139.5</v>
      </c>
      <c r="I60">
        <v>190.38</v>
      </c>
      <c r="J60">
        <v>613.4</v>
      </c>
      <c r="K60">
        <v>-4.1761000000000003E-3</v>
      </c>
      <c r="L60">
        <v>1.4329999999999999E-4</v>
      </c>
      <c r="M60">
        <v>7.7898999999999996E-2</v>
      </c>
      <c r="N60" t="s">
        <v>237</v>
      </c>
    </row>
    <row r="61" spans="1:14">
      <c r="A61">
        <v>346.99</v>
      </c>
      <c r="B61">
        <v>9.5</v>
      </c>
      <c r="C61">
        <v>525.47</v>
      </c>
      <c r="D61">
        <v>1.9031E-3</v>
      </c>
      <c r="E61">
        <v>11.12</v>
      </c>
      <c r="F61">
        <v>11.25</v>
      </c>
      <c r="G61">
        <v>35.411999999999999</v>
      </c>
      <c r="H61">
        <v>139.5</v>
      </c>
      <c r="I61">
        <v>190.29</v>
      </c>
      <c r="J61">
        <v>614.38</v>
      </c>
      <c r="K61">
        <v>-4.3550999999999998E-3</v>
      </c>
      <c r="L61">
        <v>1.4352000000000001E-4</v>
      </c>
      <c r="M61">
        <v>7.7954999999999997E-2</v>
      </c>
      <c r="N61" t="s">
        <v>237</v>
      </c>
    </row>
    <row r="62" spans="1:14">
      <c r="A62">
        <v>346.99</v>
      </c>
      <c r="B62">
        <v>10</v>
      </c>
      <c r="C62">
        <v>525.65</v>
      </c>
      <c r="D62">
        <v>1.9024000000000001E-3</v>
      </c>
      <c r="E62">
        <v>11.113</v>
      </c>
      <c r="F62">
        <v>11.25</v>
      </c>
      <c r="G62">
        <v>35.393999999999998</v>
      </c>
      <c r="H62">
        <v>139.49</v>
      </c>
      <c r="I62">
        <v>190.21</v>
      </c>
      <c r="J62">
        <v>615.36</v>
      </c>
      <c r="K62">
        <v>-4.5326999999999998E-3</v>
      </c>
      <c r="L62">
        <v>1.4373000000000001E-4</v>
      </c>
      <c r="M62">
        <v>7.8009999999999996E-2</v>
      </c>
      <c r="N62" t="s">
        <v>237</v>
      </c>
    </row>
    <row r="63" spans="1:14">
      <c r="A63">
        <v>390.37</v>
      </c>
      <c r="B63">
        <v>1</v>
      </c>
      <c r="C63">
        <v>2.2565</v>
      </c>
      <c r="D63">
        <v>0.44316</v>
      </c>
      <c r="E63">
        <v>34.268000000000001</v>
      </c>
      <c r="F63">
        <v>37.466000000000001</v>
      </c>
      <c r="G63">
        <v>124.41</v>
      </c>
      <c r="H63">
        <v>145.01</v>
      </c>
      <c r="I63">
        <v>153.88</v>
      </c>
      <c r="J63">
        <v>215.22</v>
      </c>
      <c r="K63">
        <v>1.016</v>
      </c>
      <c r="L63">
        <v>8.9731000000000005E-6</v>
      </c>
      <c r="M63">
        <v>2.5287E-2</v>
      </c>
      <c r="N63" t="s">
        <v>238</v>
      </c>
    </row>
    <row r="64" spans="1:14">
      <c r="A64">
        <v>390.37</v>
      </c>
      <c r="B64">
        <v>1.5</v>
      </c>
      <c r="C64">
        <v>3.4110999999999998</v>
      </c>
      <c r="D64">
        <v>0.29315999999999998</v>
      </c>
      <c r="E64">
        <v>34.213999999999999</v>
      </c>
      <c r="F64">
        <v>37.387</v>
      </c>
      <c r="G64">
        <v>120.9</v>
      </c>
      <c r="H64">
        <v>145.18</v>
      </c>
      <c r="I64">
        <v>154.35</v>
      </c>
      <c r="J64">
        <v>213.74</v>
      </c>
      <c r="K64">
        <v>1.0282</v>
      </c>
      <c r="L64">
        <v>8.9770000000000006E-6</v>
      </c>
      <c r="M64">
        <v>2.5312999999999999E-2</v>
      </c>
      <c r="N64" t="s">
        <v>238</v>
      </c>
    </row>
    <row r="65" spans="1:14">
      <c r="A65">
        <v>390.37</v>
      </c>
      <c r="B65">
        <v>2</v>
      </c>
      <c r="C65">
        <v>4.5842000000000001</v>
      </c>
      <c r="D65">
        <v>0.21814</v>
      </c>
      <c r="E65">
        <v>34.158999999999999</v>
      </c>
      <c r="F65">
        <v>37.307000000000002</v>
      </c>
      <c r="G65">
        <v>118.37</v>
      </c>
      <c r="H65">
        <v>145.35</v>
      </c>
      <c r="I65">
        <v>154.84</v>
      </c>
      <c r="J65">
        <v>212.23</v>
      </c>
      <c r="K65">
        <v>1.0408999999999999</v>
      </c>
      <c r="L65">
        <v>8.9820999999999999E-6</v>
      </c>
      <c r="M65">
        <v>2.5340999999999999E-2</v>
      </c>
      <c r="N65" t="s">
        <v>238</v>
      </c>
    </row>
    <row r="66" spans="1:14">
      <c r="A66">
        <v>390.37</v>
      </c>
      <c r="B66">
        <v>2.5</v>
      </c>
      <c r="C66">
        <v>5.7766999999999999</v>
      </c>
      <c r="D66">
        <v>0.17311000000000001</v>
      </c>
      <c r="E66">
        <v>34.103000000000002</v>
      </c>
      <c r="F66">
        <v>37.225999999999999</v>
      </c>
      <c r="G66">
        <v>116.37</v>
      </c>
      <c r="H66">
        <v>145.52000000000001</v>
      </c>
      <c r="I66">
        <v>155.35</v>
      </c>
      <c r="J66">
        <v>210.69</v>
      </c>
      <c r="K66">
        <v>1.0541</v>
      </c>
      <c r="L66">
        <v>8.9886000000000006E-6</v>
      </c>
      <c r="M66">
        <v>2.5371999999999999E-2</v>
      </c>
      <c r="N66" t="s">
        <v>238</v>
      </c>
    </row>
    <row r="67" spans="1:14">
      <c r="A67">
        <v>390.37</v>
      </c>
      <c r="B67">
        <v>3</v>
      </c>
      <c r="C67">
        <v>6.9894999999999996</v>
      </c>
      <c r="D67">
        <v>0.14307</v>
      </c>
      <c r="E67">
        <v>34.045999999999999</v>
      </c>
      <c r="F67">
        <v>37.143000000000001</v>
      </c>
      <c r="G67">
        <v>114.7</v>
      </c>
      <c r="H67">
        <v>145.69999999999999</v>
      </c>
      <c r="I67">
        <v>155.88999999999999</v>
      </c>
      <c r="J67">
        <v>209.12</v>
      </c>
      <c r="K67">
        <v>1.0678000000000001</v>
      </c>
      <c r="L67">
        <v>8.9964999999999993E-6</v>
      </c>
      <c r="M67">
        <v>2.5405E-2</v>
      </c>
      <c r="N67" t="s">
        <v>238</v>
      </c>
    </row>
    <row r="68" spans="1:14">
      <c r="A68">
        <v>390.37</v>
      </c>
      <c r="B68">
        <v>3.5</v>
      </c>
      <c r="C68">
        <v>8.2235999999999994</v>
      </c>
      <c r="D68">
        <v>0.1216</v>
      </c>
      <c r="E68">
        <v>33.988999999999997</v>
      </c>
      <c r="F68">
        <v>37.058999999999997</v>
      </c>
      <c r="G68">
        <v>113.27</v>
      </c>
      <c r="H68">
        <v>145.88</v>
      </c>
      <c r="I68">
        <v>156.44999999999999</v>
      </c>
      <c r="J68">
        <v>207.52</v>
      </c>
      <c r="K68">
        <v>1.0822000000000001</v>
      </c>
      <c r="L68">
        <v>9.0057999999999994E-6</v>
      </c>
      <c r="M68">
        <v>2.5440000000000001E-2</v>
      </c>
      <c r="N68" t="s">
        <v>238</v>
      </c>
    </row>
    <row r="69" spans="1:14">
      <c r="A69">
        <v>390.37</v>
      </c>
      <c r="B69">
        <v>4</v>
      </c>
      <c r="C69">
        <v>9.48</v>
      </c>
      <c r="D69">
        <v>0.10549</v>
      </c>
      <c r="E69">
        <v>33.93</v>
      </c>
      <c r="F69">
        <v>36.973999999999997</v>
      </c>
      <c r="G69">
        <v>112</v>
      </c>
      <c r="H69">
        <v>146.07</v>
      </c>
      <c r="I69">
        <v>157.03</v>
      </c>
      <c r="J69">
        <v>205.89</v>
      </c>
      <c r="K69">
        <v>1.0972</v>
      </c>
      <c r="L69">
        <v>9.0165999999999994E-6</v>
      </c>
      <c r="M69">
        <v>2.5479000000000002E-2</v>
      </c>
      <c r="N69" t="s">
        <v>238</v>
      </c>
    </row>
    <row r="70" spans="1:14">
      <c r="A70">
        <v>390.37</v>
      </c>
      <c r="B70">
        <v>4.5</v>
      </c>
      <c r="C70">
        <v>10.76</v>
      </c>
      <c r="D70">
        <v>9.2937000000000006E-2</v>
      </c>
      <c r="E70">
        <v>33.869999999999997</v>
      </c>
      <c r="F70">
        <v>36.887</v>
      </c>
      <c r="G70">
        <v>110.87</v>
      </c>
      <c r="H70">
        <v>146.26</v>
      </c>
      <c r="I70">
        <v>157.65</v>
      </c>
      <c r="J70">
        <v>204.23</v>
      </c>
      <c r="K70">
        <v>1.113</v>
      </c>
      <c r="L70">
        <v>9.0289999999999994E-6</v>
      </c>
      <c r="M70">
        <v>2.5520999999999999E-2</v>
      </c>
      <c r="N70" t="s">
        <v>238</v>
      </c>
    </row>
    <row r="71" spans="1:14">
      <c r="A71">
        <v>390.37</v>
      </c>
      <c r="B71">
        <v>5</v>
      </c>
      <c r="C71">
        <v>12.065</v>
      </c>
      <c r="D71">
        <v>8.2886000000000001E-2</v>
      </c>
      <c r="E71">
        <v>33.808</v>
      </c>
      <c r="F71">
        <v>36.798000000000002</v>
      </c>
      <c r="G71">
        <v>109.83</v>
      </c>
      <c r="H71">
        <v>146.46</v>
      </c>
      <c r="I71">
        <v>158.30000000000001</v>
      </c>
      <c r="J71">
        <v>202.52</v>
      </c>
      <c r="K71">
        <v>1.1294</v>
      </c>
      <c r="L71">
        <v>9.0430999999999999E-6</v>
      </c>
      <c r="M71">
        <v>2.5566999999999999E-2</v>
      </c>
      <c r="N71" t="s">
        <v>238</v>
      </c>
    </row>
    <row r="72" spans="1:14">
      <c r="A72">
        <v>390.37</v>
      </c>
      <c r="B72">
        <v>5.5</v>
      </c>
      <c r="C72">
        <v>13.396000000000001</v>
      </c>
      <c r="D72">
        <v>7.4651999999999996E-2</v>
      </c>
      <c r="E72">
        <v>33.746000000000002</v>
      </c>
      <c r="F72">
        <v>36.707999999999998</v>
      </c>
      <c r="G72">
        <v>108.87</v>
      </c>
      <c r="H72">
        <v>146.66999999999999</v>
      </c>
      <c r="I72">
        <v>158.97999999999999</v>
      </c>
      <c r="J72">
        <v>200.79</v>
      </c>
      <c r="K72">
        <v>1.1467000000000001</v>
      </c>
      <c r="L72">
        <v>9.0588000000000004E-6</v>
      </c>
      <c r="M72">
        <v>2.5616E-2</v>
      </c>
      <c r="N72" t="s">
        <v>238</v>
      </c>
    </row>
    <row r="73" spans="1:14">
      <c r="A73">
        <v>390.37</v>
      </c>
      <c r="B73">
        <v>6</v>
      </c>
      <c r="C73">
        <v>14.754</v>
      </c>
      <c r="D73">
        <v>6.7778000000000005E-2</v>
      </c>
      <c r="E73">
        <v>33.682000000000002</v>
      </c>
      <c r="F73">
        <v>36.616</v>
      </c>
      <c r="G73">
        <v>107.98</v>
      </c>
      <c r="H73">
        <v>146.88</v>
      </c>
      <c r="I73">
        <v>159.71</v>
      </c>
      <c r="J73">
        <v>199.01</v>
      </c>
      <c r="K73">
        <v>1.1649</v>
      </c>
      <c r="L73">
        <v>9.0762999999999998E-6</v>
      </c>
      <c r="M73">
        <v>2.5669999999999998E-2</v>
      </c>
      <c r="N73" t="s">
        <v>238</v>
      </c>
    </row>
    <row r="74" spans="1:14">
      <c r="A74">
        <v>390.37</v>
      </c>
      <c r="B74">
        <v>6.5</v>
      </c>
      <c r="C74">
        <v>16.141999999999999</v>
      </c>
      <c r="D74">
        <v>6.1952E-2</v>
      </c>
      <c r="E74">
        <v>33.616999999999997</v>
      </c>
      <c r="F74">
        <v>36.521999999999998</v>
      </c>
      <c r="G74">
        <v>107.14</v>
      </c>
      <c r="H74">
        <v>147.1</v>
      </c>
      <c r="I74">
        <v>160.47999999999999</v>
      </c>
      <c r="J74">
        <v>197.19</v>
      </c>
      <c r="K74">
        <v>1.1839</v>
      </c>
      <c r="L74">
        <v>9.0957E-6</v>
      </c>
      <c r="M74">
        <v>2.5728000000000001E-2</v>
      </c>
      <c r="N74" t="s">
        <v>238</v>
      </c>
    </row>
    <row r="75" spans="1:14">
      <c r="A75">
        <v>390.37</v>
      </c>
      <c r="B75">
        <v>7</v>
      </c>
      <c r="C75">
        <v>17.559999999999999</v>
      </c>
      <c r="D75">
        <v>5.6945999999999997E-2</v>
      </c>
      <c r="E75">
        <v>33.549999999999997</v>
      </c>
      <c r="F75">
        <v>36.426000000000002</v>
      </c>
      <c r="G75">
        <v>106.34</v>
      </c>
      <c r="H75">
        <v>147.33000000000001</v>
      </c>
      <c r="I75">
        <v>161.30000000000001</v>
      </c>
      <c r="J75">
        <v>195.32</v>
      </c>
      <c r="K75">
        <v>1.2040999999999999</v>
      </c>
      <c r="L75">
        <v>9.1170999999999995E-6</v>
      </c>
      <c r="M75">
        <v>2.5791000000000001E-2</v>
      </c>
      <c r="N75" t="s">
        <v>238</v>
      </c>
    </row>
    <row r="76" spans="1:14">
      <c r="A76">
        <v>390.37</v>
      </c>
      <c r="B76">
        <v>7.5</v>
      </c>
      <c r="C76">
        <v>19.012</v>
      </c>
      <c r="D76">
        <v>5.2597999999999999E-2</v>
      </c>
      <c r="E76">
        <v>33.481999999999999</v>
      </c>
      <c r="F76">
        <v>36.328000000000003</v>
      </c>
      <c r="G76">
        <v>105.59</v>
      </c>
      <c r="H76">
        <v>147.57</v>
      </c>
      <c r="I76">
        <v>162.18</v>
      </c>
      <c r="J76">
        <v>193.41</v>
      </c>
      <c r="K76">
        <v>1.2253000000000001</v>
      </c>
      <c r="L76">
        <v>9.1406000000000002E-6</v>
      </c>
      <c r="M76">
        <v>2.5859E-2</v>
      </c>
      <c r="N76" t="s">
        <v>238</v>
      </c>
    </row>
    <row r="77" spans="1:14">
      <c r="A77">
        <v>390.37</v>
      </c>
      <c r="B77">
        <v>8</v>
      </c>
      <c r="C77">
        <v>20.498999999999999</v>
      </c>
      <c r="D77">
        <v>4.8783E-2</v>
      </c>
      <c r="E77">
        <v>33.411999999999999</v>
      </c>
      <c r="F77">
        <v>36.226999999999997</v>
      </c>
      <c r="G77">
        <v>104.86</v>
      </c>
      <c r="H77">
        <v>147.82</v>
      </c>
      <c r="I77">
        <v>163.11000000000001</v>
      </c>
      <c r="J77">
        <v>191.44</v>
      </c>
      <c r="K77">
        <v>1.2477</v>
      </c>
      <c r="L77">
        <v>9.1663000000000007E-6</v>
      </c>
      <c r="M77">
        <v>2.5933000000000001E-2</v>
      </c>
      <c r="N77" t="s">
        <v>238</v>
      </c>
    </row>
    <row r="78" spans="1:14">
      <c r="A78">
        <v>390.37</v>
      </c>
      <c r="B78">
        <v>8.5</v>
      </c>
      <c r="C78">
        <v>22.024000000000001</v>
      </c>
      <c r="D78">
        <v>4.5406000000000002E-2</v>
      </c>
      <c r="E78">
        <v>33.340000000000003</v>
      </c>
      <c r="F78">
        <v>36.124000000000002</v>
      </c>
      <c r="G78">
        <v>104.16</v>
      </c>
      <c r="H78">
        <v>148.08000000000001</v>
      </c>
      <c r="I78">
        <v>164.12</v>
      </c>
      <c r="J78">
        <v>189.43</v>
      </c>
      <c r="K78">
        <v>1.2715000000000001</v>
      </c>
      <c r="L78">
        <v>9.1942999999999994E-6</v>
      </c>
      <c r="M78">
        <v>2.6013000000000001E-2</v>
      </c>
      <c r="N78" t="s">
        <v>238</v>
      </c>
    </row>
    <row r="79" spans="1:14">
      <c r="A79">
        <v>390.37</v>
      </c>
      <c r="B79">
        <v>9</v>
      </c>
      <c r="C79">
        <v>23.588999999999999</v>
      </c>
      <c r="D79">
        <v>4.2393E-2</v>
      </c>
      <c r="E79">
        <v>33.265999999999998</v>
      </c>
      <c r="F79">
        <v>36.018000000000001</v>
      </c>
      <c r="G79">
        <v>103.49</v>
      </c>
      <c r="H79">
        <v>148.36000000000001</v>
      </c>
      <c r="I79">
        <v>165.2</v>
      </c>
      <c r="J79">
        <v>187.35</v>
      </c>
      <c r="K79">
        <v>1.2967</v>
      </c>
      <c r="L79">
        <v>9.2248000000000002E-6</v>
      </c>
      <c r="M79">
        <v>2.6100999999999999E-2</v>
      </c>
      <c r="N79" t="s">
        <v>238</v>
      </c>
    </row>
    <row r="80" spans="1:14">
      <c r="A80">
        <v>390.37</v>
      </c>
      <c r="B80">
        <v>9.5</v>
      </c>
      <c r="C80">
        <v>25.196999999999999</v>
      </c>
      <c r="D80">
        <v>3.9687E-2</v>
      </c>
      <c r="E80">
        <v>33.19</v>
      </c>
      <c r="F80">
        <v>35.909999999999997</v>
      </c>
      <c r="G80">
        <v>102.83</v>
      </c>
      <c r="H80">
        <v>148.63999999999999</v>
      </c>
      <c r="I80">
        <v>166.37</v>
      </c>
      <c r="J80">
        <v>185.22</v>
      </c>
      <c r="K80">
        <v>1.3234999999999999</v>
      </c>
      <c r="L80">
        <v>9.2580000000000001E-6</v>
      </c>
      <c r="M80">
        <v>2.6196000000000001E-2</v>
      </c>
      <c r="N80" t="s">
        <v>238</v>
      </c>
    </row>
    <row r="81" spans="1:14">
      <c r="A81">
        <v>390.37</v>
      </c>
      <c r="B81">
        <v>10</v>
      </c>
      <c r="C81">
        <v>26.853000000000002</v>
      </c>
      <c r="D81">
        <v>3.7240000000000002E-2</v>
      </c>
      <c r="E81">
        <v>33.110999999999997</v>
      </c>
      <c r="F81">
        <v>35.798000000000002</v>
      </c>
      <c r="G81">
        <v>102.19</v>
      </c>
      <c r="H81">
        <v>148.94999999999999</v>
      </c>
      <c r="I81">
        <v>167.64</v>
      </c>
      <c r="J81">
        <v>183.01</v>
      </c>
      <c r="K81">
        <v>1.3522000000000001</v>
      </c>
      <c r="L81">
        <v>9.2939999999999994E-6</v>
      </c>
      <c r="M81">
        <v>2.63E-2</v>
      </c>
      <c r="N81" t="s">
        <v>238</v>
      </c>
    </row>
    <row r="82" spans="1:14">
      <c r="A82">
        <v>433.74</v>
      </c>
      <c r="B82">
        <v>1</v>
      </c>
      <c r="C82">
        <v>2.0219999999999998</v>
      </c>
      <c r="D82">
        <v>0.49454999999999999</v>
      </c>
      <c r="E82">
        <v>40.868000000000002</v>
      </c>
      <c r="F82">
        <v>44.436</v>
      </c>
      <c r="G82">
        <v>141.33000000000001</v>
      </c>
      <c r="H82">
        <v>158.72</v>
      </c>
      <c r="I82">
        <v>167.43</v>
      </c>
      <c r="J82">
        <v>227.18</v>
      </c>
      <c r="K82">
        <v>0.73877999999999999</v>
      </c>
      <c r="L82">
        <v>9.8800000000000003E-6</v>
      </c>
      <c r="M82">
        <v>3.0294999999999999E-2</v>
      </c>
      <c r="N82" t="s">
        <v>238</v>
      </c>
    </row>
    <row r="83" spans="1:14">
      <c r="A83">
        <v>433.74</v>
      </c>
      <c r="B83">
        <v>1.5</v>
      </c>
      <c r="C83">
        <v>3.0495999999999999</v>
      </c>
      <c r="D83">
        <v>0.32790999999999998</v>
      </c>
      <c r="E83">
        <v>40.825000000000003</v>
      </c>
      <c r="F83">
        <v>44.374000000000002</v>
      </c>
      <c r="G83">
        <v>137.86000000000001</v>
      </c>
      <c r="H83">
        <v>158.82</v>
      </c>
      <c r="I83">
        <v>167.75</v>
      </c>
      <c r="J83">
        <v>226.08</v>
      </c>
      <c r="K83">
        <v>0.74482000000000004</v>
      </c>
      <c r="L83">
        <v>9.8879999999999992E-6</v>
      </c>
      <c r="M83">
        <v>3.0331E-2</v>
      </c>
      <c r="N83" t="s">
        <v>238</v>
      </c>
    </row>
    <row r="84" spans="1:14">
      <c r="A84">
        <v>433.74</v>
      </c>
      <c r="B84">
        <v>2</v>
      </c>
      <c r="C84">
        <v>4.0885999999999996</v>
      </c>
      <c r="D84">
        <v>0.24457999999999999</v>
      </c>
      <c r="E84">
        <v>40.781999999999996</v>
      </c>
      <c r="F84">
        <v>44.311</v>
      </c>
      <c r="G84">
        <v>135.37</v>
      </c>
      <c r="H84">
        <v>158.93</v>
      </c>
      <c r="I84">
        <v>168.07</v>
      </c>
      <c r="J84">
        <v>224.96</v>
      </c>
      <c r="K84">
        <v>0.75099000000000005</v>
      </c>
      <c r="L84">
        <v>9.8969000000000001E-6</v>
      </c>
      <c r="M84">
        <v>3.0367000000000002E-2</v>
      </c>
      <c r="N84" t="s">
        <v>238</v>
      </c>
    </row>
    <row r="85" spans="1:14">
      <c r="A85">
        <v>433.74</v>
      </c>
      <c r="B85">
        <v>2.5</v>
      </c>
      <c r="C85">
        <v>5.1394000000000002</v>
      </c>
      <c r="D85">
        <v>0.19458</v>
      </c>
      <c r="E85">
        <v>40.738</v>
      </c>
      <c r="F85">
        <v>44.247999999999998</v>
      </c>
      <c r="G85">
        <v>133.41</v>
      </c>
      <c r="H85">
        <v>159.03</v>
      </c>
      <c r="I85">
        <v>168.39</v>
      </c>
      <c r="J85">
        <v>223.83</v>
      </c>
      <c r="K85">
        <v>0.75731000000000004</v>
      </c>
      <c r="L85">
        <v>9.9067999999999997E-6</v>
      </c>
      <c r="M85">
        <v>3.0405000000000001E-2</v>
      </c>
      <c r="N85" t="s">
        <v>238</v>
      </c>
    </row>
    <row r="86" spans="1:14">
      <c r="A86">
        <v>433.74</v>
      </c>
      <c r="B86">
        <v>3</v>
      </c>
      <c r="C86">
        <v>6.2023000000000001</v>
      </c>
      <c r="D86">
        <v>0.16123000000000001</v>
      </c>
      <c r="E86">
        <v>40.694000000000003</v>
      </c>
      <c r="F86">
        <v>44.183</v>
      </c>
      <c r="G86">
        <v>131.79</v>
      </c>
      <c r="H86">
        <v>159.13999999999999</v>
      </c>
      <c r="I86">
        <v>168.73</v>
      </c>
      <c r="J86">
        <v>222.69</v>
      </c>
      <c r="K86">
        <v>0.76376999999999995</v>
      </c>
      <c r="L86">
        <v>9.9174999999999995E-6</v>
      </c>
      <c r="M86">
        <v>3.0443999999999999E-2</v>
      </c>
      <c r="N86" t="s">
        <v>238</v>
      </c>
    </row>
    <row r="87" spans="1:14">
      <c r="A87">
        <v>433.74</v>
      </c>
      <c r="B87">
        <v>3.5</v>
      </c>
      <c r="C87">
        <v>7.2777000000000003</v>
      </c>
      <c r="D87">
        <v>0.13741</v>
      </c>
      <c r="E87">
        <v>40.649000000000001</v>
      </c>
      <c r="F87">
        <v>44.119</v>
      </c>
      <c r="G87">
        <v>130.4</v>
      </c>
      <c r="H87">
        <v>159.24</v>
      </c>
      <c r="I87">
        <v>169.08</v>
      </c>
      <c r="J87">
        <v>221.53</v>
      </c>
      <c r="K87">
        <v>0.77039000000000002</v>
      </c>
      <c r="L87">
        <v>9.9293E-6</v>
      </c>
      <c r="M87">
        <v>3.0485000000000002E-2</v>
      </c>
      <c r="N87" t="s">
        <v>238</v>
      </c>
    </row>
    <row r="88" spans="1:14">
      <c r="A88">
        <v>433.74</v>
      </c>
      <c r="B88">
        <v>4</v>
      </c>
      <c r="C88">
        <v>8.3659999999999997</v>
      </c>
      <c r="D88">
        <v>0.11953</v>
      </c>
      <c r="E88">
        <v>40.603999999999999</v>
      </c>
      <c r="F88">
        <v>44.052999999999997</v>
      </c>
      <c r="G88">
        <v>129.19</v>
      </c>
      <c r="H88">
        <v>159.35</v>
      </c>
      <c r="I88">
        <v>169.44</v>
      </c>
      <c r="J88">
        <v>220.36</v>
      </c>
      <c r="K88">
        <v>0.77715999999999996</v>
      </c>
      <c r="L88">
        <v>9.9419000000000005E-6</v>
      </c>
      <c r="M88">
        <v>3.0526999999999999E-2</v>
      </c>
      <c r="N88" t="s">
        <v>238</v>
      </c>
    </row>
    <row r="89" spans="1:14">
      <c r="A89">
        <v>433.74</v>
      </c>
      <c r="B89">
        <v>4.5</v>
      </c>
      <c r="C89">
        <v>9.4675999999999991</v>
      </c>
      <c r="D89">
        <v>0.10562000000000001</v>
      </c>
      <c r="E89">
        <v>40.558</v>
      </c>
      <c r="F89">
        <v>43.987000000000002</v>
      </c>
      <c r="G89">
        <v>128.1</v>
      </c>
      <c r="H89">
        <v>159.46</v>
      </c>
      <c r="I89">
        <v>169.81</v>
      </c>
      <c r="J89">
        <v>219.18</v>
      </c>
      <c r="K89">
        <v>0.78410000000000002</v>
      </c>
      <c r="L89">
        <v>9.9556E-6</v>
      </c>
      <c r="M89">
        <v>3.0571000000000001E-2</v>
      </c>
      <c r="N89" t="s">
        <v>238</v>
      </c>
    </row>
    <row r="90" spans="1:14">
      <c r="A90">
        <v>433.74</v>
      </c>
      <c r="B90">
        <v>5</v>
      </c>
      <c r="C90">
        <v>10.583</v>
      </c>
      <c r="D90">
        <v>9.4491000000000006E-2</v>
      </c>
      <c r="E90">
        <v>40.511000000000003</v>
      </c>
      <c r="F90">
        <v>43.92</v>
      </c>
      <c r="G90">
        <v>127.12</v>
      </c>
      <c r="H90">
        <v>159.57</v>
      </c>
      <c r="I90">
        <v>170.2</v>
      </c>
      <c r="J90">
        <v>217.98</v>
      </c>
      <c r="K90">
        <v>0.79120999999999997</v>
      </c>
      <c r="L90">
        <v>9.9704000000000003E-6</v>
      </c>
      <c r="M90">
        <v>3.0616999999999998E-2</v>
      </c>
      <c r="N90" t="s">
        <v>238</v>
      </c>
    </row>
    <row r="91" spans="1:14">
      <c r="A91">
        <v>433.74</v>
      </c>
      <c r="B91">
        <v>5.5</v>
      </c>
      <c r="C91">
        <v>11.712999999999999</v>
      </c>
      <c r="D91">
        <v>8.5377999999999996E-2</v>
      </c>
      <c r="E91">
        <v>40.463999999999999</v>
      </c>
      <c r="F91">
        <v>43.851999999999997</v>
      </c>
      <c r="G91">
        <v>126.21</v>
      </c>
      <c r="H91">
        <v>159.68</v>
      </c>
      <c r="I91">
        <v>170.59</v>
      </c>
      <c r="J91">
        <v>216.77</v>
      </c>
      <c r="K91">
        <v>0.79849999999999999</v>
      </c>
      <c r="L91">
        <v>9.9861000000000008E-6</v>
      </c>
      <c r="M91">
        <v>3.0664E-2</v>
      </c>
      <c r="N91" t="s">
        <v>238</v>
      </c>
    </row>
    <row r="92" spans="1:14">
      <c r="A92">
        <v>433.74</v>
      </c>
      <c r="B92">
        <v>6</v>
      </c>
      <c r="C92">
        <v>12.856999999999999</v>
      </c>
      <c r="D92">
        <v>7.7780000000000002E-2</v>
      </c>
      <c r="E92">
        <v>40.417000000000002</v>
      </c>
      <c r="F92">
        <v>43.783999999999999</v>
      </c>
      <c r="G92">
        <v>125.38</v>
      </c>
      <c r="H92">
        <v>159.80000000000001</v>
      </c>
      <c r="I92">
        <v>171</v>
      </c>
      <c r="J92">
        <v>215.54</v>
      </c>
      <c r="K92">
        <v>0.80596999999999996</v>
      </c>
      <c r="L92">
        <v>1.0003000000000001E-5</v>
      </c>
      <c r="M92">
        <v>3.0713000000000001E-2</v>
      </c>
      <c r="N92" t="s">
        <v>238</v>
      </c>
    </row>
    <row r="93" spans="1:14">
      <c r="A93">
        <v>433.74</v>
      </c>
      <c r="B93">
        <v>6.5</v>
      </c>
      <c r="C93">
        <v>14.016</v>
      </c>
      <c r="D93">
        <v>7.1346000000000007E-2</v>
      </c>
      <c r="E93">
        <v>40.369</v>
      </c>
      <c r="F93">
        <v>43.715000000000003</v>
      </c>
      <c r="G93">
        <v>124.6</v>
      </c>
      <c r="H93">
        <v>159.91</v>
      </c>
      <c r="I93">
        <v>171.43</v>
      </c>
      <c r="J93">
        <v>214.3</v>
      </c>
      <c r="K93">
        <v>0.81362999999999996</v>
      </c>
      <c r="L93">
        <v>1.0020999999999999E-5</v>
      </c>
      <c r="M93">
        <v>3.0764E-2</v>
      </c>
      <c r="N93" t="s">
        <v>238</v>
      </c>
    </row>
    <row r="94" spans="1:14">
      <c r="A94">
        <v>433.74</v>
      </c>
      <c r="B94">
        <v>7</v>
      </c>
      <c r="C94">
        <v>15.191000000000001</v>
      </c>
      <c r="D94">
        <v>6.5826999999999997E-2</v>
      </c>
      <c r="E94">
        <v>40.32</v>
      </c>
      <c r="F94">
        <v>43.643999999999998</v>
      </c>
      <c r="G94">
        <v>123.87</v>
      </c>
      <c r="H94">
        <v>160.03</v>
      </c>
      <c r="I94">
        <v>171.86</v>
      </c>
      <c r="J94">
        <v>213.04</v>
      </c>
      <c r="K94">
        <v>0.82150000000000001</v>
      </c>
      <c r="L94">
        <v>1.004E-5</v>
      </c>
      <c r="M94">
        <v>3.0818000000000002E-2</v>
      </c>
      <c r="N94" t="s">
        <v>238</v>
      </c>
    </row>
    <row r="95" spans="1:14">
      <c r="A95">
        <v>433.74</v>
      </c>
      <c r="B95">
        <v>7.5</v>
      </c>
      <c r="C95">
        <v>16.382999999999999</v>
      </c>
      <c r="D95">
        <v>6.1039999999999997E-2</v>
      </c>
      <c r="E95">
        <v>40.270000000000003</v>
      </c>
      <c r="F95">
        <v>43.573</v>
      </c>
      <c r="G95">
        <v>123.18</v>
      </c>
      <c r="H95">
        <v>160.15</v>
      </c>
      <c r="I95">
        <v>172.32</v>
      </c>
      <c r="J95">
        <v>211.76</v>
      </c>
      <c r="K95">
        <v>0.82957000000000003</v>
      </c>
      <c r="L95">
        <v>1.006E-5</v>
      </c>
      <c r="M95">
        <v>3.0873000000000001E-2</v>
      </c>
      <c r="N95" t="s">
        <v>238</v>
      </c>
    </row>
    <row r="96" spans="1:14">
      <c r="A96">
        <v>433.74</v>
      </c>
      <c r="B96">
        <v>8</v>
      </c>
      <c r="C96">
        <v>17.591000000000001</v>
      </c>
      <c r="D96">
        <v>5.6848000000000003E-2</v>
      </c>
      <c r="E96">
        <v>40.22</v>
      </c>
      <c r="F96">
        <v>43.500999999999998</v>
      </c>
      <c r="G96">
        <v>122.52</v>
      </c>
      <c r="H96">
        <v>160.28</v>
      </c>
      <c r="I96">
        <v>172.79</v>
      </c>
      <c r="J96">
        <v>210.47</v>
      </c>
      <c r="K96">
        <v>0.83786000000000005</v>
      </c>
      <c r="L96">
        <v>1.0081999999999999E-5</v>
      </c>
      <c r="M96">
        <v>3.0931E-2</v>
      </c>
      <c r="N96" t="s">
        <v>238</v>
      </c>
    </row>
    <row r="97" spans="1:14">
      <c r="A97">
        <v>433.74</v>
      </c>
      <c r="B97">
        <v>8.5</v>
      </c>
      <c r="C97">
        <v>18.815999999999999</v>
      </c>
      <c r="D97">
        <v>5.3144999999999998E-2</v>
      </c>
      <c r="E97">
        <v>40.168999999999997</v>
      </c>
      <c r="F97">
        <v>43.429000000000002</v>
      </c>
      <c r="G97">
        <v>121.9</v>
      </c>
      <c r="H97">
        <v>160.4</v>
      </c>
      <c r="I97">
        <v>173.28</v>
      </c>
      <c r="J97">
        <v>209.17</v>
      </c>
      <c r="K97">
        <v>0.84638000000000002</v>
      </c>
      <c r="L97">
        <v>1.0105000000000001E-5</v>
      </c>
      <c r="M97">
        <v>3.0991000000000001E-2</v>
      </c>
      <c r="N97" t="s">
        <v>238</v>
      </c>
    </row>
    <row r="98" spans="1:14">
      <c r="A98">
        <v>433.74</v>
      </c>
      <c r="B98">
        <v>9</v>
      </c>
      <c r="C98">
        <v>20.059999999999999</v>
      </c>
      <c r="D98">
        <v>4.9849999999999998E-2</v>
      </c>
      <c r="E98">
        <v>40.118000000000002</v>
      </c>
      <c r="F98">
        <v>43.354999999999997</v>
      </c>
      <c r="G98">
        <v>121.3</v>
      </c>
      <c r="H98">
        <v>160.53</v>
      </c>
      <c r="I98">
        <v>173.78</v>
      </c>
      <c r="J98">
        <v>207.84</v>
      </c>
      <c r="K98">
        <v>0.85514000000000001</v>
      </c>
      <c r="L98">
        <v>1.0129000000000001E-5</v>
      </c>
      <c r="M98">
        <v>3.1053000000000001E-2</v>
      </c>
      <c r="N98" t="s">
        <v>238</v>
      </c>
    </row>
    <row r="99" spans="1:14">
      <c r="A99">
        <v>433.74</v>
      </c>
      <c r="B99">
        <v>9.5</v>
      </c>
      <c r="C99">
        <v>21.323</v>
      </c>
      <c r="D99">
        <v>4.6898000000000002E-2</v>
      </c>
      <c r="E99">
        <v>40.064999999999998</v>
      </c>
      <c r="F99">
        <v>43.28</v>
      </c>
      <c r="G99">
        <v>120.72</v>
      </c>
      <c r="H99">
        <v>160.66</v>
      </c>
      <c r="I99">
        <v>174.31</v>
      </c>
      <c r="J99">
        <v>206.5</v>
      </c>
      <c r="K99">
        <v>0.86414999999999997</v>
      </c>
      <c r="L99">
        <v>1.0154E-5</v>
      </c>
      <c r="M99">
        <v>3.1118E-2</v>
      </c>
      <c r="N99" t="s">
        <v>238</v>
      </c>
    </row>
    <row r="100" spans="1:14">
      <c r="A100">
        <v>433.74</v>
      </c>
      <c r="B100">
        <v>10</v>
      </c>
      <c r="C100">
        <v>22.605</v>
      </c>
      <c r="D100">
        <v>4.4238E-2</v>
      </c>
      <c r="E100">
        <v>40.012</v>
      </c>
      <c r="F100">
        <v>43.204000000000001</v>
      </c>
      <c r="G100">
        <v>120.17</v>
      </c>
      <c r="H100">
        <v>160.79</v>
      </c>
      <c r="I100">
        <v>174.86</v>
      </c>
      <c r="J100">
        <v>205.13</v>
      </c>
      <c r="K100">
        <v>0.87341999999999997</v>
      </c>
      <c r="L100">
        <v>1.0181E-5</v>
      </c>
      <c r="M100">
        <v>3.1186999999999999E-2</v>
      </c>
      <c r="N100" t="s">
        <v>238</v>
      </c>
    </row>
    <row r="101" spans="1:14">
      <c r="A101">
        <v>477.11</v>
      </c>
      <c r="B101">
        <v>1</v>
      </c>
      <c r="C101">
        <v>1.833</v>
      </c>
      <c r="D101">
        <v>0.54556000000000004</v>
      </c>
      <c r="E101">
        <v>48.046999999999997</v>
      </c>
      <c r="F101">
        <v>51.982999999999997</v>
      </c>
      <c r="G101">
        <v>157.9</v>
      </c>
      <c r="H101">
        <v>171.86</v>
      </c>
      <c r="I101">
        <v>180.47</v>
      </c>
      <c r="J101">
        <v>238.42</v>
      </c>
      <c r="K101">
        <v>0.56122000000000005</v>
      </c>
      <c r="L101">
        <v>1.0747000000000001E-5</v>
      </c>
      <c r="M101">
        <v>3.5505000000000002E-2</v>
      </c>
      <c r="N101" t="s">
        <v>238</v>
      </c>
    </row>
    <row r="102" spans="1:14">
      <c r="A102">
        <v>477.11</v>
      </c>
      <c r="B102">
        <v>1.5</v>
      </c>
      <c r="C102">
        <v>2.7604000000000002</v>
      </c>
      <c r="D102">
        <v>0.36226999999999998</v>
      </c>
      <c r="E102">
        <v>48.011000000000003</v>
      </c>
      <c r="F102">
        <v>51.932000000000002</v>
      </c>
      <c r="G102">
        <v>154.46</v>
      </c>
      <c r="H102">
        <v>171.93</v>
      </c>
      <c r="I102">
        <v>180.69</v>
      </c>
      <c r="J102">
        <v>237.57</v>
      </c>
      <c r="K102">
        <v>0.56440999999999997</v>
      </c>
      <c r="L102">
        <v>1.0757000000000001E-5</v>
      </c>
      <c r="M102">
        <v>3.5548999999999997E-2</v>
      </c>
      <c r="N102" t="s">
        <v>238</v>
      </c>
    </row>
    <row r="103" spans="1:14">
      <c r="A103">
        <v>477.11</v>
      </c>
      <c r="B103">
        <v>2</v>
      </c>
      <c r="C103">
        <v>3.6951999999999998</v>
      </c>
      <c r="D103">
        <v>0.27062000000000003</v>
      </c>
      <c r="E103">
        <v>47.975999999999999</v>
      </c>
      <c r="F103">
        <v>51.881</v>
      </c>
      <c r="G103">
        <v>151.99</v>
      </c>
      <c r="H103">
        <v>171.99</v>
      </c>
      <c r="I103">
        <v>180.92</v>
      </c>
      <c r="J103">
        <v>236.72</v>
      </c>
      <c r="K103">
        <v>0.56764999999999999</v>
      </c>
      <c r="L103">
        <v>1.0767999999999999E-5</v>
      </c>
      <c r="M103">
        <v>3.5593E-2</v>
      </c>
      <c r="N103" t="s">
        <v>238</v>
      </c>
    </row>
    <row r="104" spans="1:14">
      <c r="A104">
        <v>477.11</v>
      </c>
      <c r="B104">
        <v>2.5</v>
      </c>
      <c r="C104">
        <v>4.6375999999999999</v>
      </c>
      <c r="D104">
        <v>0.21562999999999999</v>
      </c>
      <c r="E104">
        <v>47.94</v>
      </c>
      <c r="F104">
        <v>51.829000000000001</v>
      </c>
      <c r="G104">
        <v>150.06</v>
      </c>
      <c r="H104">
        <v>172.06</v>
      </c>
      <c r="I104">
        <v>181.15</v>
      </c>
      <c r="J104">
        <v>235.86</v>
      </c>
      <c r="K104">
        <v>0.57091999999999998</v>
      </c>
      <c r="L104">
        <v>1.078E-5</v>
      </c>
      <c r="M104">
        <v>3.5638000000000003E-2</v>
      </c>
      <c r="N104" t="s">
        <v>238</v>
      </c>
    </row>
    <row r="105" spans="1:14">
      <c r="A105">
        <v>477.11</v>
      </c>
      <c r="B105">
        <v>3</v>
      </c>
      <c r="C105">
        <v>5.5876999999999999</v>
      </c>
      <c r="D105">
        <v>0.17896000000000001</v>
      </c>
      <c r="E105">
        <v>47.904000000000003</v>
      </c>
      <c r="F105">
        <v>51.777999999999999</v>
      </c>
      <c r="G105">
        <v>148.47</v>
      </c>
      <c r="H105">
        <v>172.13</v>
      </c>
      <c r="I105">
        <v>181.38</v>
      </c>
      <c r="J105">
        <v>235</v>
      </c>
      <c r="K105">
        <v>0.57423000000000002</v>
      </c>
      <c r="L105">
        <v>1.0793E-5</v>
      </c>
      <c r="M105">
        <v>3.5682999999999999E-2</v>
      </c>
      <c r="N105" t="s">
        <v>238</v>
      </c>
    </row>
    <row r="106" spans="1:14">
      <c r="A106">
        <v>477.11</v>
      </c>
      <c r="B106">
        <v>3.5</v>
      </c>
      <c r="C106">
        <v>6.5457000000000001</v>
      </c>
      <c r="D106">
        <v>0.15276999999999999</v>
      </c>
      <c r="E106">
        <v>47.866999999999997</v>
      </c>
      <c r="F106">
        <v>51.725000000000001</v>
      </c>
      <c r="G106">
        <v>147.11000000000001</v>
      </c>
      <c r="H106">
        <v>172.19</v>
      </c>
      <c r="I106">
        <v>181.62</v>
      </c>
      <c r="J106">
        <v>234.13</v>
      </c>
      <c r="K106">
        <v>0.57757999999999998</v>
      </c>
      <c r="L106">
        <v>1.0806E-5</v>
      </c>
      <c r="M106">
        <v>3.5728999999999997E-2</v>
      </c>
      <c r="N106" t="s">
        <v>238</v>
      </c>
    </row>
    <row r="107" spans="1:14">
      <c r="A107">
        <v>477.11</v>
      </c>
      <c r="B107">
        <v>4</v>
      </c>
      <c r="C107">
        <v>7.5118</v>
      </c>
      <c r="D107">
        <v>0.13311999999999999</v>
      </c>
      <c r="E107">
        <v>47.831000000000003</v>
      </c>
      <c r="F107">
        <v>51.673000000000002</v>
      </c>
      <c r="G107">
        <v>145.91999999999999</v>
      </c>
      <c r="H107">
        <v>172.26</v>
      </c>
      <c r="I107">
        <v>181.86</v>
      </c>
      <c r="J107">
        <v>233.26</v>
      </c>
      <c r="K107">
        <v>0.58098000000000005</v>
      </c>
      <c r="L107">
        <v>1.082E-5</v>
      </c>
      <c r="M107">
        <v>3.5776000000000002E-2</v>
      </c>
      <c r="N107" t="s">
        <v>238</v>
      </c>
    </row>
    <row r="108" spans="1:14">
      <c r="A108">
        <v>477.11</v>
      </c>
      <c r="B108">
        <v>4.5</v>
      </c>
      <c r="C108">
        <v>8.4861000000000004</v>
      </c>
      <c r="D108">
        <v>0.11784</v>
      </c>
      <c r="E108">
        <v>47.793999999999997</v>
      </c>
      <c r="F108">
        <v>51.62</v>
      </c>
      <c r="G108">
        <v>144.86000000000001</v>
      </c>
      <c r="H108">
        <v>172.33</v>
      </c>
      <c r="I108">
        <v>182.11</v>
      </c>
      <c r="J108">
        <v>232.38</v>
      </c>
      <c r="K108">
        <v>0.58442000000000005</v>
      </c>
      <c r="L108">
        <v>1.0835E-5</v>
      </c>
      <c r="M108">
        <v>3.5824000000000002E-2</v>
      </c>
      <c r="N108" t="s">
        <v>238</v>
      </c>
    </row>
    <row r="109" spans="1:14">
      <c r="A109">
        <v>477.11</v>
      </c>
      <c r="B109">
        <v>5</v>
      </c>
      <c r="C109">
        <v>9.4688999999999997</v>
      </c>
      <c r="D109">
        <v>0.10561</v>
      </c>
      <c r="E109">
        <v>47.756</v>
      </c>
      <c r="F109">
        <v>51.566000000000003</v>
      </c>
      <c r="G109">
        <v>143.91</v>
      </c>
      <c r="H109">
        <v>172.4</v>
      </c>
      <c r="I109">
        <v>182.37</v>
      </c>
      <c r="J109">
        <v>231.5</v>
      </c>
      <c r="K109">
        <v>0.58791000000000004</v>
      </c>
      <c r="L109">
        <v>1.0849999999999999E-5</v>
      </c>
      <c r="M109">
        <v>3.5873000000000002E-2</v>
      </c>
      <c r="N109" t="s">
        <v>238</v>
      </c>
    </row>
    <row r="110" spans="1:14">
      <c r="A110">
        <v>477.11</v>
      </c>
      <c r="B110">
        <v>5.5</v>
      </c>
      <c r="C110">
        <v>10.46</v>
      </c>
      <c r="D110">
        <v>9.5601000000000005E-2</v>
      </c>
      <c r="E110">
        <v>47.719000000000001</v>
      </c>
      <c r="F110">
        <v>51.512</v>
      </c>
      <c r="G110">
        <v>143.04</v>
      </c>
      <c r="H110">
        <v>172.47</v>
      </c>
      <c r="I110">
        <v>182.63</v>
      </c>
      <c r="J110">
        <v>230.6</v>
      </c>
      <c r="K110">
        <v>0.59143999999999997</v>
      </c>
      <c r="L110">
        <v>1.0866000000000001E-5</v>
      </c>
      <c r="M110">
        <v>3.5922000000000003E-2</v>
      </c>
      <c r="N110" t="s">
        <v>238</v>
      </c>
    </row>
    <row r="111" spans="1:14">
      <c r="A111">
        <v>477.11</v>
      </c>
      <c r="B111">
        <v>6</v>
      </c>
      <c r="C111">
        <v>11.46</v>
      </c>
      <c r="D111">
        <v>8.7259000000000003E-2</v>
      </c>
      <c r="E111">
        <v>47.680999999999997</v>
      </c>
      <c r="F111">
        <v>51.457999999999998</v>
      </c>
      <c r="G111">
        <v>142.22999999999999</v>
      </c>
      <c r="H111">
        <v>172.54</v>
      </c>
      <c r="I111">
        <v>182.89</v>
      </c>
      <c r="J111">
        <v>229.71</v>
      </c>
      <c r="K111">
        <v>0.59501999999999999</v>
      </c>
      <c r="L111">
        <v>1.0883000000000001E-5</v>
      </c>
      <c r="M111">
        <v>3.5971999999999997E-2</v>
      </c>
      <c r="N111" t="s">
        <v>238</v>
      </c>
    </row>
    <row r="112" spans="1:14">
      <c r="A112">
        <v>477.11</v>
      </c>
      <c r="B112">
        <v>6.5</v>
      </c>
      <c r="C112">
        <v>12.468999999999999</v>
      </c>
      <c r="D112">
        <v>8.0198000000000005E-2</v>
      </c>
      <c r="E112">
        <v>47.642000000000003</v>
      </c>
      <c r="F112">
        <v>51.404000000000003</v>
      </c>
      <c r="G112">
        <v>141.49</v>
      </c>
      <c r="H112">
        <v>172.61</v>
      </c>
      <c r="I112">
        <v>183.16</v>
      </c>
      <c r="J112">
        <v>228.81</v>
      </c>
      <c r="K112">
        <v>0.59863999999999995</v>
      </c>
      <c r="L112">
        <v>1.0900999999999999E-5</v>
      </c>
      <c r="M112">
        <v>3.6024E-2</v>
      </c>
      <c r="N112" t="s">
        <v>238</v>
      </c>
    </row>
    <row r="113" spans="1:14">
      <c r="A113">
        <v>477.11</v>
      </c>
      <c r="B113">
        <v>7</v>
      </c>
      <c r="C113">
        <v>13.487</v>
      </c>
      <c r="D113">
        <v>7.4145000000000003E-2</v>
      </c>
      <c r="E113">
        <v>47.603999999999999</v>
      </c>
      <c r="F113">
        <v>51.348999999999997</v>
      </c>
      <c r="G113">
        <v>140.79</v>
      </c>
      <c r="H113">
        <v>172.68</v>
      </c>
      <c r="I113">
        <v>183.44</v>
      </c>
      <c r="J113">
        <v>227.9</v>
      </c>
      <c r="K113">
        <v>0.60231000000000001</v>
      </c>
      <c r="L113">
        <v>1.0919E-5</v>
      </c>
      <c r="M113">
        <v>3.6075999999999997E-2</v>
      </c>
      <c r="N113" t="s">
        <v>238</v>
      </c>
    </row>
    <row r="114" spans="1:14">
      <c r="A114">
        <v>477.11</v>
      </c>
      <c r="B114">
        <v>7.5</v>
      </c>
      <c r="C114">
        <v>14.515000000000001</v>
      </c>
      <c r="D114">
        <v>6.8895999999999999E-2</v>
      </c>
      <c r="E114">
        <v>47.564999999999998</v>
      </c>
      <c r="F114">
        <v>51.292999999999999</v>
      </c>
      <c r="G114">
        <v>140.13</v>
      </c>
      <c r="H114">
        <v>172.75</v>
      </c>
      <c r="I114">
        <v>183.73</v>
      </c>
      <c r="J114">
        <v>226.98</v>
      </c>
      <c r="K114">
        <v>0.60602999999999996</v>
      </c>
      <c r="L114">
        <v>1.0937999999999999E-5</v>
      </c>
      <c r="M114">
        <v>3.6129000000000001E-2</v>
      </c>
      <c r="N114" t="s">
        <v>238</v>
      </c>
    </row>
    <row r="115" spans="1:14">
      <c r="A115">
        <v>477.11</v>
      </c>
      <c r="B115">
        <v>8</v>
      </c>
      <c r="C115">
        <v>15.551</v>
      </c>
      <c r="D115">
        <v>6.4302999999999999E-2</v>
      </c>
      <c r="E115">
        <v>47.526000000000003</v>
      </c>
      <c r="F115">
        <v>51.237000000000002</v>
      </c>
      <c r="G115">
        <v>139.51</v>
      </c>
      <c r="H115">
        <v>172.82</v>
      </c>
      <c r="I115">
        <v>184.02</v>
      </c>
      <c r="J115">
        <v>226.06</v>
      </c>
      <c r="K115">
        <v>0.60980000000000001</v>
      </c>
      <c r="L115">
        <v>1.0958000000000001E-5</v>
      </c>
      <c r="M115">
        <v>3.6183E-2</v>
      </c>
      <c r="N115" t="s">
        <v>238</v>
      </c>
    </row>
    <row r="116" spans="1:14">
      <c r="A116">
        <v>477.11</v>
      </c>
      <c r="B116">
        <v>8.5</v>
      </c>
      <c r="C116">
        <v>16.597999999999999</v>
      </c>
      <c r="D116">
        <v>6.0248000000000003E-2</v>
      </c>
      <c r="E116">
        <v>47.485999999999997</v>
      </c>
      <c r="F116">
        <v>51.180999999999997</v>
      </c>
      <c r="G116">
        <v>138.91999999999999</v>
      </c>
      <c r="H116">
        <v>172.9</v>
      </c>
      <c r="I116">
        <v>184.32</v>
      </c>
      <c r="J116">
        <v>225.14</v>
      </c>
      <c r="K116">
        <v>0.61360999999999999</v>
      </c>
      <c r="L116">
        <v>1.0978999999999999E-5</v>
      </c>
      <c r="M116">
        <v>3.6237999999999999E-2</v>
      </c>
      <c r="N116" t="s">
        <v>238</v>
      </c>
    </row>
    <row r="117" spans="1:14">
      <c r="A117">
        <v>477.11</v>
      </c>
      <c r="B117">
        <v>9</v>
      </c>
      <c r="C117">
        <v>17.655000000000001</v>
      </c>
      <c r="D117">
        <v>5.6641999999999998E-2</v>
      </c>
      <c r="E117">
        <v>47.445999999999998</v>
      </c>
      <c r="F117">
        <v>51.124000000000002</v>
      </c>
      <c r="G117">
        <v>138.36000000000001</v>
      </c>
      <c r="H117">
        <v>172.97</v>
      </c>
      <c r="I117">
        <v>184.62</v>
      </c>
      <c r="J117">
        <v>224.2</v>
      </c>
      <c r="K117">
        <v>0.61748000000000003</v>
      </c>
      <c r="L117">
        <v>1.1001E-5</v>
      </c>
      <c r="M117">
        <v>3.6295000000000001E-2</v>
      </c>
      <c r="N117" t="s">
        <v>238</v>
      </c>
    </row>
    <row r="118" spans="1:14">
      <c r="A118">
        <v>477.11</v>
      </c>
      <c r="B118">
        <v>9.5</v>
      </c>
      <c r="C118">
        <v>18.722000000000001</v>
      </c>
      <c r="D118">
        <v>5.3414000000000003E-2</v>
      </c>
      <c r="E118">
        <v>47.405999999999999</v>
      </c>
      <c r="F118">
        <v>51.067</v>
      </c>
      <c r="G118">
        <v>137.83000000000001</v>
      </c>
      <c r="H118">
        <v>173.05</v>
      </c>
      <c r="I118">
        <v>184.93</v>
      </c>
      <c r="J118">
        <v>223.26</v>
      </c>
      <c r="K118">
        <v>0.62139999999999995</v>
      </c>
      <c r="L118">
        <v>1.1022999999999999E-5</v>
      </c>
      <c r="M118">
        <v>3.6352000000000002E-2</v>
      </c>
      <c r="N118" t="s">
        <v>238</v>
      </c>
    </row>
    <row r="119" spans="1:14">
      <c r="A119">
        <v>477.11</v>
      </c>
      <c r="B119">
        <v>10</v>
      </c>
      <c r="C119">
        <v>19.798999999999999</v>
      </c>
      <c r="D119">
        <v>5.0507999999999997E-2</v>
      </c>
      <c r="E119">
        <v>47.365000000000002</v>
      </c>
      <c r="F119">
        <v>51.009</v>
      </c>
      <c r="G119">
        <v>137.31</v>
      </c>
      <c r="H119">
        <v>173.12</v>
      </c>
      <c r="I119">
        <v>185.26</v>
      </c>
      <c r="J119">
        <v>222.32</v>
      </c>
      <c r="K119">
        <v>0.62536999999999998</v>
      </c>
      <c r="L119">
        <v>1.1046999999999999E-5</v>
      </c>
      <c r="M119">
        <v>3.6410999999999999E-2</v>
      </c>
      <c r="N119" t="s">
        <v>238</v>
      </c>
    </row>
    <row r="120" spans="1:14">
      <c r="A120">
        <v>520.49</v>
      </c>
      <c r="B120">
        <v>1</v>
      </c>
      <c r="C120">
        <v>1.6769000000000001</v>
      </c>
      <c r="D120">
        <v>0.59633000000000003</v>
      </c>
      <c r="E120">
        <v>55.781999999999996</v>
      </c>
      <c r="F120">
        <v>60.084000000000003</v>
      </c>
      <c r="G120">
        <v>174.15</v>
      </c>
      <c r="H120">
        <v>184.46</v>
      </c>
      <c r="I120">
        <v>193.01</v>
      </c>
      <c r="J120">
        <v>249.06</v>
      </c>
      <c r="K120">
        <v>0.44059999999999999</v>
      </c>
      <c r="L120">
        <v>1.1578E-5</v>
      </c>
      <c r="M120">
        <v>4.0884999999999998E-2</v>
      </c>
      <c r="N120" t="s">
        <v>238</v>
      </c>
    </row>
    <row r="121" spans="1:14">
      <c r="A121">
        <v>520.49</v>
      </c>
      <c r="B121">
        <v>1.5</v>
      </c>
      <c r="C121">
        <v>2.5228000000000002</v>
      </c>
      <c r="D121">
        <v>0.39639000000000002</v>
      </c>
      <c r="E121">
        <v>55.752000000000002</v>
      </c>
      <c r="F121">
        <v>60.042000000000002</v>
      </c>
      <c r="G121">
        <v>170.72</v>
      </c>
      <c r="H121">
        <v>184.5</v>
      </c>
      <c r="I121">
        <v>193.17</v>
      </c>
      <c r="J121">
        <v>248.4</v>
      </c>
      <c r="K121">
        <v>0.44234000000000001</v>
      </c>
      <c r="L121">
        <v>1.1590000000000001E-5</v>
      </c>
      <c r="M121">
        <v>4.0936E-2</v>
      </c>
      <c r="N121" t="s">
        <v>238</v>
      </c>
    </row>
    <row r="122" spans="1:14">
      <c r="A122">
        <v>520.49</v>
      </c>
      <c r="B122">
        <v>2</v>
      </c>
      <c r="C122">
        <v>3.3736999999999999</v>
      </c>
      <c r="D122">
        <v>0.29641000000000001</v>
      </c>
      <c r="E122">
        <v>55.722000000000001</v>
      </c>
      <c r="F122">
        <v>59.999000000000002</v>
      </c>
      <c r="G122">
        <v>168.27</v>
      </c>
      <c r="H122">
        <v>184.55</v>
      </c>
      <c r="I122">
        <v>193.33</v>
      </c>
      <c r="J122">
        <v>247.74</v>
      </c>
      <c r="K122">
        <v>0.44408999999999998</v>
      </c>
      <c r="L122">
        <v>1.1602E-5</v>
      </c>
      <c r="M122">
        <v>4.0987000000000003E-2</v>
      </c>
      <c r="N122" t="s">
        <v>238</v>
      </c>
    </row>
    <row r="123" spans="1:14">
      <c r="A123">
        <v>520.49</v>
      </c>
      <c r="B123">
        <v>2.5</v>
      </c>
      <c r="C123">
        <v>4.2297000000000002</v>
      </c>
      <c r="D123">
        <v>0.23643</v>
      </c>
      <c r="E123">
        <v>55.691000000000003</v>
      </c>
      <c r="F123">
        <v>59.956000000000003</v>
      </c>
      <c r="G123">
        <v>166.36</v>
      </c>
      <c r="H123">
        <v>184.59</v>
      </c>
      <c r="I123">
        <v>193.5</v>
      </c>
      <c r="J123">
        <v>247.08</v>
      </c>
      <c r="K123">
        <v>0.44585000000000002</v>
      </c>
      <c r="L123">
        <v>1.1615E-5</v>
      </c>
      <c r="M123">
        <v>4.1037999999999998E-2</v>
      </c>
      <c r="N123" t="s">
        <v>238</v>
      </c>
    </row>
    <row r="124" spans="1:14">
      <c r="A124">
        <v>520.49</v>
      </c>
      <c r="B124">
        <v>3</v>
      </c>
      <c r="C124">
        <v>5.0907999999999998</v>
      </c>
      <c r="D124">
        <v>0.19642999999999999</v>
      </c>
      <c r="E124">
        <v>55.661000000000001</v>
      </c>
      <c r="F124">
        <v>59.912999999999997</v>
      </c>
      <c r="G124">
        <v>164.78</v>
      </c>
      <c r="H124">
        <v>184.64</v>
      </c>
      <c r="I124">
        <v>193.67</v>
      </c>
      <c r="J124">
        <v>246.42</v>
      </c>
      <c r="K124">
        <v>0.44761000000000001</v>
      </c>
      <c r="L124">
        <v>1.1629E-5</v>
      </c>
      <c r="M124">
        <v>4.1089000000000001E-2</v>
      </c>
      <c r="N124" t="s">
        <v>238</v>
      </c>
    </row>
    <row r="125" spans="1:14">
      <c r="A125">
        <v>520.49</v>
      </c>
      <c r="B125">
        <v>3.5</v>
      </c>
      <c r="C125">
        <v>5.9570999999999996</v>
      </c>
      <c r="D125">
        <v>0.16786999999999999</v>
      </c>
      <c r="E125">
        <v>55.63</v>
      </c>
      <c r="F125">
        <v>59.869</v>
      </c>
      <c r="G125">
        <v>163.44</v>
      </c>
      <c r="H125">
        <v>184.68</v>
      </c>
      <c r="I125">
        <v>193.85</v>
      </c>
      <c r="J125">
        <v>245.75</v>
      </c>
      <c r="K125">
        <v>0.44939000000000001</v>
      </c>
      <c r="L125">
        <v>1.1643E-5</v>
      </c>
      <c r="M125">
        <v>4.1140999999999997E-2</v>
      </c>
      <c r="N125" t="s">
        <v>238</v>
      </c>
    </row>
    <row r="126" spans="1:14">
      <c r="A126">
        <v>520.49</v>
      </c>
      <c r="B126">
        <v>4</v>
      </c>
      <c r="C126">
        <v>6.8288000000000002</v>
      </c>
      <c r="D126">
        <v>0.14643999999999999</v>
      </c>
      <c r="E126">
        <v>55.598999999999997</v>
      </c>
      <c r="F126">
        <v>59.826000000000001</v>
      </c>
      <c r="G126">
        <v>162.27000000000001</v>
      </c>
      <c r="H126">
        <v>184.73</v>
      </c>
      <c r="I126">
        <v>194.02</v>
      </c>
      <c r="J126">
        <v>245.08</v>
      </c>
      <c r="K126">
        <v>0.45118000000000003</v>
      </c>
      <c r="L126">
        <v>1.1657E-5</v>
      </c>
      <c r="M126">
        <v>4.1191999999999999E-2</v>
      </c>
      <c r="N126" t="s">
        <v>238</v>
      </c>
    </row>
    <row r="127" spans="1:14">
      <c r="A127">
        <v>520.49</v>
      </c>
      <c r="B127">
        <v>4.5</v>
      </c>
      <c r="C127">
        <v>7.7057000000000002</v>
      </c>
      <c r="D127">
        <v>0.12977</v>
      </c>
      <c r="E127">
        <v>55.567999999999998</v>
      </c>
      <c r="F127">
        <v>59.781999999999996</v>
      </c>
      <c r="G127">
        <v>161.22999999999999</v>
      </c>
      <c r="H127">
        <v>184.77</v>
      </c>
      <c r="I127">
        <v>194.2</v>
      </c>
      <c r="J127">
        <v>244.41</v>
      </c>
      <c r="K127">
        <v>0.45297999999999999</v>
      </c>
      <c r="L127">
        <v>1.1673E-5</v>
      </c>
      <c r="M127">
        <v>4.1244999999999997E-2</v>
      </c>
      <c r="N127" t="s">
        <v>238</v>
      </c>
    </row>
    <row r="128" spans="1:14">
      <c r="A128">
        <v>520.49</v>
      </c>
      <c r="B128">
        <v>5</v>
      </c>
      <c r="C128">
        <v>8.5882000000000005</v>
      </c>
      <c r="D128">
        <v>0.11644</v>
      </c>
      <c r="E128">
        <v>55.536999999999999</v>
      </c>
      <c r="F128">
        <v>59.738</v>
      </c>
      <c r="G128">
        <v>160.29</v>
      </c>
      <c r="H128">
        <v>184.82</v>
      </c>
      <c r="I128">
        <v>194.38</v>
      </c>
      <c r="J128">
        <v>243.74</v>
      </c>
      <c r="K128">
        <v>0.45479000000000003</v>
      </c>
      <c r="L128">
        <v>1.1688000000000001E-5</v>
      </c>
      <c r="M128">
        <v>4.1297E-2</v>
      </c>
      <c r="N128" t="s">
        <v>238</v>
      </c>
    </row>
    <row r="129" spans="1:14">
      <c r="A129">
        <v>520.49</v>
      </c>
      <c r="B129">
        <v>5.5</v>
      </c>
      <c r="C129">
        <v>9.4761000000000006</v>
      </c>
      <c r="D129">
        <v>0.10553</v>
      </c>
      <c r="E129">
        <v>55.506</v>
      </c>
      <c r="F129">
        <v>59.692999999999998</v>
      </c>
      <c r="G129">
        <v>159.44</v>
      </c>
      <c r="H129">
        <v>184.86</v>
      </c>
      <c r="I129">
        <v>194.57</v>
      </c>
      <c r="J129">
        <v>243.07</v>
      </c>
      <c r="K129">
        <v>0.45661000000000002</v>
      </c>
      <c r="L129">
        <v>1.1705000000000001E-5</v>
      </c>
      <c r="M129">
        <v>4.1349999999999998E-2</v>
      </c>
      <c r="N129" t="s">
        <v>238</v>
      </c>
    </row>
    <row r="130" spans="1:14">
      <c r="A130">
        <v>520.49</v>
      </c>
      <c r="B130">
        <v>6</v>
      </c>
      <c r="C130">
        <v>10.37</v>
      </c>
      <c r="D130">
        <v>9.6435999999999994E-2</v>
      </c>
      <c r="E130">
        <v>55.473999999999997</v>
      </c>
      <c r="F130">
        <v>59.649000000000001</v>
      </c>
      <c r="G130">
        <v>158.66</v>
      </c>
      <c r="H130">
        <v>184.91</v>
      </c>
      <c r="I130">
        <v>194.75</v>
      </c>
      <c r="J130">
        <v>242.39</v>
      </c>
      <c r="K130">
        <v>0.45844000000000001</v>
      </c>
      <c r="L130">
        <v>1.1721E-5</v>
      </c>
      <c r="M130">
        <v>4.1403000000000002E-2</v>
      </c>
      <c r="N130" t="s">
        <v>238</v>
      </c>
    </row>
    <row r="131" spans="1:14">
      <c r="A131">
        <v>520.49</v>
      </c>
      <c r="B131">
        <v>6.5</v>
      </c>
      <c r="C131">
        <v>11.269</v>
      </c>
      <c r="D131">
        <v>8.8741E-2</v>
      </c>
      <c r="E131">
        <v>55.442</v>
      </c>
      <c r="F131">
        <v>59.603999999999999</v>
      </c>
      <c r="G131">
        <v>157.93</v>
      </c>
      <c r="H131">
        <v>184.95</v>
      </c>
      <c r="I131">
        <v>194.94</v>
      </c>
      <c r="J131">
        <v>241.72</v>
      </c>
      <c r="K131">
        <v>0.46027000000000001</v>
      </c>
      <c r="L131">
        <v>1.1739000000000001E-5</v>
      </c>
      <c r="M131">
        <v>4.1456E-2</v>
      </c>
      <c r="N131" t="s">
        <v>238</v>
      </c>
    </row>
    <row r="132" spans="1:14">
      <c r="A132">
        <v>520.49</v>
      </c>
      <c r="B132">
        <v>7</v>
      </c>
      <c r="C132">
        <v>12.173999999999999</v>
      </c>
      <c r="D132">
        <v>8.2144999999999996E-2</v>
      </c>
      <c r="E132">
        <v>55.41</v>
      </c>
      <c r="F132">
        <v>59.558999999999997</v>
      </c>
      <c r="G132">
        <v>157.25</v>
      </c>
      <c r="H132">
        <v>185</v>
      </c>
      <c r="I132">
        <v>195.14</v>
      </c>
      <c r="J132">
        <v>241.04</v>
      </c>
      <c r="K132">
        <v>0.46211999999999998</v>
      </c>
      <c r="L132">
        <v>1.1756999999999999E-5</v>
      </c>
      <c r="M132">
        <v>4.1509999999999998E-2</v>
      </c>
      <c r="N132" t="s">
        <v>238</v>
      </c>
    </row>
    <row r="133" spans="1:14">
      <c r="A133">
        <v>520.49</v>
      </c>
      <c r="B133">
        <v>7.5</v>
      </c>
      <c r="C133">
        <v>13.084</v>
      </c>
      <c r="D133">
        <v>7.6427999999999996E-2</v>
      </c>
      <c r="E133">
        <v>55.378</v>
      </c>
      <c r="F133">
        <v>59.514000000000003</v>
      </c>
      <c r="G133">
        <v>156.62</v>
      </c>
      <c r="H133">
        <v>185.05</v>
      </c>
      <c r="I133">
        <v>195.33</v>
      </c>
      <c r="J133">
        <v>240.35</v>
      </c>
      <c r="K133">
        <v>0.46398</v>
      </c>
      <c r="L133">
        <v>1.1776E-5</v>
      </c>
      <c r="M133">
        <v>4.1563999999999997E-2</v>
      </c>
      <c r="N133" t="s">
        <v>238</v>
      </c>
    </row>
    <row r="134" spans="1:14">
      <c r="A134">
        <v>520.49</v>
      </c>
      <c r="B134">
        <v>8</v>
      </c>
      <c r="C134">
        <v>14.000999999999999</v>
      </c>
      <c r="D134">
        <v>7.1424000000000001E-2</v>
      </c>
      <c r="E134">
        <v>55.345999999999997</v>
      </c>
      <c r="F134">
        <v>59.468000000000004</v>
      </c>
      <c r="G134">
        <v>156.02000000000001</v>
      </c>
      <c r="H134">
        <v>185.1</v>
      </c>
      <c r="I134">
        <v>195.53</v>
      </c>
      <c r="J134">
        <v>239.67</v>
      </c>
      <c r="K134">
        <v>0.46584999999999999</v>
      </c>
      <c r="L134">
        <v>1.1795E-5</v>
      </c>
      <c r="M134">
        <v>4.1619000000000003E-2</v>
      </c>
      <c r="N134" t="s">
        <v>238</v>
      </c>
    </row>
    <row r="135" spans="1:14">
      <c r="A135">
        <v>520.49</v>
      </c>
      <c r="B135">
        <v>8.5</v>
      </c>
      <c r="C135">
        <v>14.923</v>
      </c>
      <c r="D135">
        <v>6.7008999999999999E-2</v>
      </c>
      <c r="E135">
        <v>55.313000000000002</v>
      </c>
      <c r="F135">
        <v>59.423000000000002</v>
      </c>
      <c r="G135">
        <v>155.44999999999999</v>
      </c>
      <c r="H135">
        <v>185.14</v>
      </c>
      <c r="I135">
        <v>195.74</v>
      </c>
      <c r="J135">
        <v>238.99</v>
      </c>
      <c r="K135">
        <v>0.46772000000000002</v>
      </c>
      <c r="L135">
        <v>1.1815E-5</v>
      </c>
      <c r="M135">
        <v>4.1674000000000003E-2</v>
      </c>
      <c r="N135" t="s">
        <v>238</v>
      </c>
    </row>
    <row r="136" spans="1:14">
      <c r="A136">
        <v>520.49</v>
      </c>
      <c r="B136">
        <v>9</v>
      </c>
      <c r="C136">
        <v>15.852</v>
      </c>
      <c r="D136">
        <v>6.3084000000000001E-2</v>
      </c>
      <c r="E136">
        <v>55.280999999999999</v>
      </c>
      <c r="F136">
        <v>59.377000000000002</v>
      </c>
      <c r="G136">
        <v>154.91</v>
      </c>
      <c r="H136">
        <v>185.19</v>
      </c>
      <c r="I136">
        <v>195.94</v>
      </c>
      <c r="J136">
        <v>238.3</v>
      </c>
      <c r="K136">
        <v>0.46961000000000003</v>
      </c>
      <c r="L136">
        <v>1.1834999999999999E-5</v>
      </c>
      <c r="M136">
        <v>4.1729000000000002E-2</v>
      </c>
      <c r="N136" t="s">
        <v>238</v>
      </c>
    </row>
    <row r="137" spans="1:14">
      <c r="A137">
        <v>520.49</v>
      </c>
      <c r="B137">
        <v>9.5</v>
      </c>
      <c r="C137">
        <v>16.786999999999999</v>
      </c>
      <c r="D137">
        <v>5.9570999999999999E-2</v>
      </c>
      <c r="E137">
        <v>55.247999999999998</v>
      </c>
      <c r="F137">
        <v>59.331000000000003</v>
      </c>
      <c r="G137">
        <v>154.4</v>
      </c>
      <c r="H137">
        <v>185.24</v>
      </c>
      <c r="I137">
        <v>196.15</v>
      </c>
      <c r="J137">
        <v>237.61</v>
      </c>
      <c r="K137">
        <v>0.47149999999999997</v>
      </c>
      <c r="L137">
        <v>1.1856E-5</v>
      </c>
      <c r="M137">
        <v>4.1785000000000003E-2</v>
      </c>
      <c r="N137" t="s">
        <v>238</v>
      </c>
    </row>
    <row r="138" spans="1:14">
      <c r="A138">
        <v>520.49</v>
      </c>
      <c r="B138">
        <v>10</v>
      </c>
      <c r="C138">
        <v>17.727</v>
      </c>
      <c r="D138">
        <v>5.6410000000000002E-2</v>
      </c>
      <c r="E138">
        <v>55.215000000000003</v>
      </c>
      <c r="F138">
        <v>59.283999999999999</v>
      </c>
      <c r="G138">
        <v>153.91</v>
      </c>
      <c r="H138">
        <v>185.29</v>
      </c>
      <c r="I138">
        <v>196.37</v>
      </c>
      <c r="J138">
        <v>236.92</v>
      </c>
      <c r="K138">
        <v>0.47339999999999999</v>
      </c>
      <c r="L138">
        <v>1.1878E-5</v>
      </c>
      <c r="M138">
        <v>4.1841000000000003E-2</v>
      </c>
      <c r="N138" t="s">
        <v>238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48d4c761-42db-499d-bf43-dc116274807a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A7814C60F001B4A843BACDE0D0A402E" ma:contentTypeVersion="13" ma:contentTypeDescription="Create a new document." ma:contentTypeScope="" ma:versionID="c543607645ca30bac38d23016faadded">
  <xsd:schema xmlns:xsd="http://www.w3.org/2001/XMLSchema" xmlns:xs="http://www.w3.org/2001/XMLSchema" xmlns:p="http://schemas.microsoft.com/office/2006/metadata/properties" xmlns:ns3="48d4c761-42db-499d-bf43-dc116274807a" xmlns:ns4="3f02ae3d-7754-448d-9147-68c1f37ff137" targetNamespace="http://schemas.microsoft.com/office/2006/metadata/properties" ma:root="true" ma:fieldsID="3cf735728be94220cd7a25ec76819b0e" ns3:_="" ns4:_="">
    <xsd:import namespace="48d4c761-42db-499d-bf43-dc116274807a"/>
    <xsd:import namespace="3f02ae3d-7754-448d-9147-68c1f37ff137"/>
    <xsd:element name="properties">
      <xsd:complexType>
        <xsd:sequence>
          <xsd:element name="documentManagement">
            <xsd:complexType>
              <xsd:all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MediaServiceSearchProperties" minOccurs="0"/>
                <xsd:element ref="ns3:MediaServiceDateTaken" minOccurs="0"/>
                <xsd:element ref="ns3:MediaServiceSystemTags" minOccurs="0"/>
                <xsd:element ref="ns3:MediaServiceGenerationTime" minOccurs="0"/>
                <xsd:element ref="ns3:MediaServiceEventHashCode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8d4c761-42db-499d-bf43-dc116274807a" elementFormDefault="qualified">
    <xsd:import namespace="http://schemas.microsoft.com/office/2006/documentManagement/types"/>
    <xsd:import namespace="http://schemas.microsoft.com/office/infopath/2007/PartnerControls"/>
    <xsd:element name="_activity" ma:index="8" nillable="true" ma:displayName="_activity" ma:hidden="true" ma:internalName="_activity">
      <xsd:simpleType>
        <xsd:restriction base="dms:Note"/>
      </xsd:simpleType>
    </xsd:element>
    <xsd:element name="MediaServiceMetadata" ma:index="12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3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ystemTags" ma:index="17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f02ae3d-7754-448d-9147-68c1f37ff137" elementFormDefault="qualified">
    <xsd:import namespace="http://schemas.microsoft.com/office/2006/documentManagement/types"/>
    <xsd:import namespace="http://schemas.microsoft.com/office/infopath/2007/PartnerControls"/>
    <xsd:element name="SharedWithUsers" ma:index="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1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B354B342-D7E2-4D4A-A644-AAC29446E97A}">
  <ds:schemaRefs>
    <ds:schemaRef ds:uri="http://purl.org/dc/elements/1.1/"/>
    <ds:schemaRef ds:uri="http://schemas.microsoft.com/office/2006/metadata/properties"/>
    <ds:schemaRef ds:uri="http://purl.org/dc/dcmitype/"/>
    <ds:schemaRef ds:uri="http://purl.org/dc/terms/"/>
    <ds:schemaRef ds:uri="http://www.w3.org/XML/1998/namespace"/>
    <ds:schemaRef ds:uri="3f02ae3d-7754-448d-9147-68c1f37ff13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48d4c761-42db-499d-bf43-dc116274807a"/>
  </ds:schemaRefs>
</ds:datastoreItem>
</file>

<file path=customXml/itemProps2.xml><?xml version="1.0" encoding="utf-8"?>
<ds:datastoreItem xmlns:ds="http://schemas.openxmlformats.org/officeDocument/2006/customXml" ds:itemID="{BD89B2C1-072D-4C2F-BECF-B960884E66E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5E691D3-703B-4E51-85CA-F0B2273F01C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8d4c761-42db-499d-bf43-dc116274807a"/>
    <ds:schemaRef ds:uri="3f02ae3d-7754-448d-9147-68c1f37ff13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624C73A1-D9B4-42B7-9AD1-5CDB09B9683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56</vt:i4>
      </vt:variant>
    </vt:vector>
  </HeadingPairs>
  <TitlesOfParts>
    <vt:vector size="56" baseType="lpstr">
      <vt:lpstr>Main</vt:lpstr>
      <vt:lpstr>List of Molecules Used</vt:lpstr>
      <vt:lpstr>Link</vt:lpstr>
      <vt:lpstr>Dodecafluoropentane</vt:lpstr>
      <vt:lpstr>Decafluorobutane</vt:lpstr>
      <vt:lpstr>Toluene</vt:lpstr>
      <vt:lpstr>Benzene</vt:lpstr>
      <vt:lpstr>RC318</vt:lpstr>
      <vt:lpstr>R245fa</vt:lpstr>
      <vt:lpstr>R245ca</vt:lpstr>
      <vt:lpstr>R236fa</vt:lpstr>
      <vt:lpstr>R236ea</vt:lpstr>
      <vt:lpstr>R227ea</vt:lpstr>
      <vt:lpstr>R218</vt:lpstr>
      <vt:lpstr>R152a</vt:lpstr>
      <vt:lpstr>R143a</vt:lpstr>
      <vt:lpstr>R142b</vt:lpstr>
      <vt:lpstr>R141b</vt:lpstr>
      <vt:lpstr>R134a</vt:lpstr>
      <vt:lpstr>R125</vt:lpstr>
      <vt:lpstr>R124</vt:lpstr>
      <vt:lpstr>R123</vt:lpstr>
      <vt:lpstr>R116</vt:lpstr>
      <vt:lpstr>R115</vt:lpstr>
      <vt:lpstr>R114</vt:lpstr>
      <vt:lpstr>R113</vt:lpstr>
      <vt:lpstr>R41</vt:lpstr>
      <vt:lpstr>R32</vt:lpstr>
      <vt:lpstr>R23</vt:lpstr>
      <vt:lpstr>R22</vt:lpstr>
      <vt:lpstr>R21</vt:lpstr>
      <vt:lpstr>R14</vt:lpstr>
      <vt:lpstr>R13</vt:lpstr>
      <vt:lpstr>R12</vt:lpstr>
      <vt:lpstr>R11</vt:lpstr>
      <vt:lpstr>n-Dodecane</vt:lpstr>
      <vt:lpstr>n-Decane</vt:lpstr>
      <vt:lpstr>n-Nonane</vt:lpstr>
      <vt:lpstr>n-Octane</vt:lpstr>
      <vt:lpstr>n-Heptane</vt:lpstr>
      <vt:lpstr>Cyclohexane</vt:lpstr>
      <vt:lpstr>2-Methylpentane</vt:lpstr>
      <vt:lpstr>n-Hexane</vt:lpstr>
      <vt:lpstr>Methane</vt:lpstr>
      <vt:lpstr>Methanol</vt:lpstr>
      <vt:lpstr>Ethane</vt:lpstr>
      <vt:lpstr>Ethene</vt:lpstr>
      <vt:lpstr>Propane</vt:lpstr>
      <vt:lpstr>Propene</vt:lpstr>
      <vt:lpstr>Propyne</vt:lpstr>
      <vt:lpstr>Cyclopropane</vt:lpstr>
      <vt:lpstr>Butane</vt:lpstr>
      <vt:lpstr>Isobutane</vt:lpstr>
      <vt:lpstr>Pentane</vt:lpstr>
      <vt:lpstr>2-Methylbutane</vt:lpstr>
      <vt:lpstr>2-2-Dimethylpropane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Zackary Overend</dc:creator>
  <cp:keywords/>
  <dc:description/>
  <cp:lastModifiedBy>Zackary Overend</cp:lastModifiedBy>
  <cp:revision/>
  <dcterms:created xsi:type="dcterms:W3CDTF">2024-06-12T12:03:20Z</dcterms:created>
  <dcterms:modified xsi:type="dcterms:W3CDTF">2024-07-29T20:00:19Z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0x0101000A7814C60F001B4A843BACDE0D0A402E</vt:lpwstr>
  </property>
</Properties>
</file>